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Z:\21532令和3年度産業連関表の更新及び新たな産業施策の方向性基礎調査\業務担当\90納品物\20220623修正版\"/>
    </mc:Choice>
  </mc:AlternateContent>
  <xr:revisionPtr revIDLastSave="0" documentId="13_ncr:1_{AA48BFC5-5F21-42AB-9484-7BCB843EF6F6}" xr6:coauthVersionLast="47" xr6:coauthVersionMax="47" xr10:uidLastSave="{00000000-0000-0000-0000-000000000000}"/>
  <workbookProtection workbookAlgorithmName="SHA-512" workbookHashValue="yR5N2oxbjwb+ZgYydwlfD/4k+0QsjFD+MThCnC2s/E30xx4/jTTSgU4+ZkkhUJohqO5sodhbP7NWBBzoBxnoZw==" workbookSaltValue="R2rfAO7Z+qubSZXsf8/ICg==" workbookSpinCount="100000" lockStructure="1"/>
  <bookViews>
    <workbookView xWindow="0" yWindow="1950" windowWidth="38400" windowHeight="9360" tabRatio="737" xr2:uid="{00000000-000D-0000-FFFF-FFFF00000000}"/>
  </bookViews>
  <sheets>
    <sheet name="01最終需要増加額入力" sheetId="50" r:id="rId1"/>
    <sheet name="02計算結果" sheetId="51" state="hidden" r:id="rId2"/>
    <sheet name="02計算結果（35部門）" sheetId="61" state="hidden" r:id="rId3"/>
    <sheet name="02計算結果（百万円）" sheetId="73" r:id="rId4"/>
    <sheet name="02計算結果（億円）グラフ付" sheetId="74" r:id="rId5"/>
    <sheet name="市税増収効果" sheetId="53" state="hidden" r:id="rId6"/>
    <sheet name="フロー図" sheetId="70" r:id="rId7"/>
    <sheet name="フロー図（億円）" sheetId="77" r:id="rId8"/>
    <sheet name="マージン額 (運輸部門)" sheetId="69" state="hidden" r:id="rId9"/>
    <sheet name="マージン率表" sheetId="64" state="hidden" r:id="rId10"/>
    <sheet name="自給率表" sheetId="66" state="hidden" r:id="rId11"/>
    <sheet name="03部門分類表" sheetId="62" state="hidden" r:id="rId12"/>
    <sheet name="波及計算" sheetId="7" state="hidden" r:id="rId13"/>
    <sheet name="取引表" sheetId="9" state="hidden" r:id="rId14"/>
    <sheet name="投入係数" sheetId="10" state="hidden" r:id="rId15"/>
    <sheet name="逆行列表" sheetId="11" state="hidden" r:id="rId16"/>
    <sheet name="逆行列計算" sheetId="58" state="hidden" r:id="rId17"/>
    <sheet name="地方税と域内総生産" sheetId="59" state="hidden" r:id="rId18"/>
    <sheet name="雇用表" sheetId="60" state="hidden" r:id="rId19"/>
    <sheet name="国調就業者" sheetId="71" state="hidden" r:id="rId20"/>
    <sheet name="勤労" sheetId="72" state="hidden" r:id="rId21"/>
  </sheets>
  <externalReferences>
    <externalReference r:id="rId22"/>
    <externalReference r:id="rId23"/>
    <externalReference r:id="rId24"/>
    <externalReference r:id="rId25"/>
  </externalReferences>
  <definedNames>
    <definedName name="__123Graph_A" hidden="1">'[1]102-107'!#REF!</definedName>
    <definedName name="__123Graph_B" hidden="1">'[1]102-107'!#REF!</definedName>
    <definedName name="__123Graph_X" hidden="1">'[1]102-107'!#REF!</definedName>
    <definedName name="_Fill" hidden="1">#REF!</definedName>
    <definedName name="_Q030">#REF!</definedName>
    <definedName name="_Q040">#REF!</definedName>
    <definedName name="_Q050">#REF!</definedName>
    <definedName name="_Q060">#REF!</definedName>
    <definedName name="_Q080">#REF!</definedName>
    <definedName name="_Q090">#REF!</definedName>
    <definedName name="_Q100">#REF!</definedName>
    <definedName name="a">#REF!</definedName>
    <definedName name="aa">#REF!</definedName>
    <definedName name="aaa" hidden="1">'[1]102-107'!#REF!</definedName>
    <definedName name="aaaaa" hidden="1">#REF!</definedName>
    <definedName name="aaaaaa">#REF!</definedName>
    <definedName name="aaaaaaaa">#REF!</definedName>
    <definedName name="aaaaaaaaaaaaaaa">#REF!,#REF!</definedName>
    <definedName name="aaaaaaaaaaaaaaaaaaaa">'[2]県内総生産（圏域）広島'!#REF!</definedName>
    <definedName name="_xlnm.Criteria">#REF!</definedName>
    <definedName name="Data">#REF!</definedName>
    <definedName name="_xlnm.Database">#REF!</definedName>
    <definedName name="DataEnd">#REF!</definedName>
    <definedName name="Hyousoku">#REF!</definedName>
    <definedName name="HyousokuArea">#REF!</definedName>
    <definedName name="HyousokuEnd">#REF!</definedName>
    <definedName name="Hyoutou">#REF!</definedName>
    <definedName name="ｊｋじゃ">#REF!</definedName>
    <definedName name="_xlnm.Print_Area" localSheetId="0">'01最終需要増加額入力'!$A$1:$N$95</definedName>
    <definedName name="_xlnm.Print_Area" localSheetId="1">'02計算結果'!$A$1:$N$103</definedName>
    <definedName name="_xlnm.Print_Area" localSheetId="4">'02計算結果（億円）グラフ付'!$A$1:$N$104</definedName>
    <definedName name="_xlnm.Print_Area" localSheetId="3">'02計算結果（百万円）'!$A$1:$N$104</definedName>
    <definedName name="_xlnm.Print_Area">#REF!</definedName>
    <definedName name="Print_Area_MI">#REF!</definedName>
    <definedName name="Print_Titles_MI">#REF!,#REF!</definedName>
    <definedName name="q_050">#REF!</definedName>
    <definedName name="q_060">#REF!</definedName>
    <definedName name="q_070">#REF!</definedName>
    <definedName name="q_080">#REF!</definedName>
    <definedName name="q_090">#REF!</definedName>
    <definedName name="q_100">#REF!</definedName>
    <definedName name="Title">#REF!</definedName>
    <definedName name="TitleEnglish">#REF!</definedName>
    <definedName name="でゅ">#REF!</definedName>
    <definedName name="印刷B">'[2]県内総生産（圏域）広島'!#REF!</definedName>
    <definedName name="分類コード範囲">[3]品目番号!$A$3:$B$579</definedName>
    <definedName name="分類コード範囲１">'[4]小分類 '!$A$2:$B$153</definedName>
    <definedName name="分類コード範囲２">[4]細分類!$A$2:$B$566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8" i="7" l="1"/>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7" i="7"/>
  <c r="C8" i="7" l="1"/>
  <c r="D8" i="7" s="1"/>
  <c r="C9" i="7"/>
  <c r="D9" i="7"/>
  <c r="E9" i="7"/>
  <c r="F9" i="7" s="1"/>
  <c r="C10" i="7"/>
  <c r="D10" i="7" s="1"/>
  <c r="E10" i="7"/>
  <c r="F10" i="7"/>
  <c r="C11" i="7"/>
  <c r="E11" i="7" s="1"/>
  <c r="F11" i="7" s="1"/>
  <c r="D11" i="7"/>
  <c r="C12" i="7"/>
  <c r="D12" i="7" s="1"/>
  <c r="C13" i="7"/>
  <c r="D13" i="7"/>
  <c r="E13" i="7"/>
  <c r="F13" i="7" s="1"/>
  <c r="C14" i="7"/>
  <c r="D14" i="7" s="1"/>
  <c r="E14" i="7"/>
  <c r="F14" i="7"/>
  <c r="C15" i="7"/>
  <c r="E15" i="7" s="1"/>
  <c r="F15" i="7" s="1"/>
  <c r="D15" i="7"/>
  <c r="C16" i="7"/>
  <c r="D16" i="7" s="1"/>
  <c r="C17" i="7"/>
  <c r="D17" i="7"/>
  <c r="E17" i="7"/>
  <c r="F17" i="7" s="1"/>
  <c r="C18" i="7"/>
  <c r="D18" i="7" s="1"/>
  <c r="E18" i="7"/>
  <c r="F18" i="7"/>
  <c r="C19" i="7"/>
  <c r="E19" i="7" s="1"/>
  <c r="F19" i="7" s="1"/>
  <c r="D19" i="7"/>
  <c r="C20" i="7"/>
  <c r="D20" i="7" s="1"/>
  <c r="C21" i="7"/>
  <c r="D21" i="7"/>
  <c r="E21" i="7"/>
  <c r="F21" i="7" s="1"/>
  <c r="C22" i="7"/>
  <c r="D22" i="7" s="1"/>
  <c r="E22" i="7"/>
  <c r="F22" i="7"/>
  <c r="C23" i="7"/>
  <c r="E23" i="7" s="1"/>
  <c r="F23" i="7" s="1"/>
  <c r="D23" i="7"/>
  <c r="C24" i="7"/>
  <c r="D24" i="7" s="1"/>
  <c r="C25" i="7"/>
  <c r="D25" i="7"/>
  <c r="E25" i="7"/>
  <c r="F25" i="7" s="1"/>
  <c r="C26" i="7"/>
  <c r="D26" i="7" s="1"/>
  <c r="E26" i="7"/>
  <c r="F26" i="7"/>
  <c r="C27" i="7"/>
  <c r="E27" i="7" s="1"/>
  <c r="F27" i="7" s="1"/>
  <c r="D27" i="7"/>
  <c r="C28" i="7"/>
  <c r="D28" i="7" s="1"/>
  <c r="C29" i="7"/>
  <c r="D29" i="7"/>
  <c r="E29" i="7"/>
  <c r="F29" i="7" s="1"/>
  <c r="C30" i="7"/>
  <c r="D30" i="7" s="1"/>
  <c r="E30" i="7"/>
  <c r="F30" i="7"/>
  <c r="C31" i="7"/>
  <c r="E31" i="7" s="1"/>
  <c r="F31" i="7" s="1"/>
  <c r="D31" i="7"/>
  <c r="C32" i="7"/>
  <c r="D32" i="7" s="1"/>
  <c r="C33" i="7"/>
  <c r="D33" i="7"/>
  <c r="E33" i="7"/>
  <c r="F33" i="7" s="1"/>
  <c r="C34" i="7"/>
  <c r="D34" i="7" s="1"/>
  <c r="E34" i="7"/>
  <c r="F34" i="7"/>
  <c r="C35" i="7"/>
  <c r="E35" i="7" s="1"/>
  <c r="F35" i="7" s="1"/>
  <c r="D35" i="7"/>
  <c r="C36" i="7"/>
  <c r="D36" i="7" s="1"/>
  <c r="C37" i="7"/>
  <c r="D37" i="7"/>
  <c r="E37" i="7"/>
  <c r="F37" i="7" s="1"/>
  <c r="C38" i="7"/>
  <c r="D38" i="7" s="1"/>
  <c r="E38" i="7"/>
  <c r="F38" i="7"/>
  <c r="C39" i="7"/>
  <c r="E39" i="7" s="1"/>
  <c r="F39" i="7" s="1"/>
  <c r="D39" i="7"/>
  <c r="C40" i="7"/>
  <c r="D40" i="7" s="1"/>
  <c r="C41" i="7"/>
  <c r="D41" i="7"/>
  <c r="E41" i="7"/>
  <c r="F41" i="7" s="1"/>
  <c r="C42" i="7"/>
  <c r="D42" i="7" s="1"/>
  <c r="E42" i="7"/>
  <c r="F42" i="7"/>
  <c r="C43" i="7"/>
  <c r="E43" i="7" s="1"/>
  <c r="F43" i="7" s="1"/>
  <c r="D43" i="7"/>
  <c r="C44" i="7"/>
  <c r="D44" i="7" s="1"/>
  <c r="C45" i="7"/>
  <c r="D45" i="7"/>
  <c r="E45" i="7"/>
  <c r="F45" i="7" s="1"/>
  <c r="C46" i="7"/>
  <c r="D46" i="7" s="1"/>
  <c r="E46" i="7"/>
  <c r="F46" i="7"/>
  <c r="C47" i="7"/>
  <c r="E47" i="7" s="1"/>
  <c r="F47" i="7" s="1"/>
  <c r="D47" i="7"/>
  <c r="C48" i="7"/>
  <c r="D48" i="7" s="1"/>
  <c r="C49" i="7"/>
  <c r="D49" i="7"/>
  <c r="E49" i="7"/>
  <c r="F49" i="7" s="1"/>
  <c r="C50" i="7"/>
  <c r="D50" i="7" s="1"/>
  <c r="E50" i="7"/>
  <c r="F50" i="7"/>
  <c r="C51" i="7"/>
  <c r="E51" i="7" s="1"/>
  <c r="F51" i="7" s="1"/>
  <c r="D51" i="7"/>
  <c r="C52" i="7"/>
  <c r="D52" i="7" s="1"/>
  <c r="C53" i="7"/>
  <c r="D53" i="7"/>
  <c r="E53" i="7"/>
  <c r="F53" i="7" s="1"/>
  <c r="C54" i="7"/>
  <c r="D54" i="7" s="1"/>
  <c r="E54" i="7"/>
  <c r="F54" i="7"/>
  <c r="C55" i="7"/>
  <c r="E55" i="7" s="1"/>
  <c r="F55" i="7" s="1"/>
  <c r="D55" i="7"/>
  <c r="C56" i="7"/>
  <c r="D56" i="7" s="1"/>
  <c r="C57" i="7"/>
  <c r="D57" i="7"/>
  <c r="E57" i="7"/>
  <c r="F57" i="7" s="1"/>
  <c r="C58" i="7"/>
  <c r="D58" i="7" s="1"/>
  <c r="E58" i="7"/>
  <c r="F58" i="7"/>
  <c r="C59" i="7"/>
  <c r="E59" i="7" s="1"/>
  <c r="F59" i="7" s="1"/>
  <c r="D59" i="7"/>
  <c r="C60" i="7"/>
  <c r="D60" i="7" s="1"/>
  <c r="C61" i="7"/>
  <c r="D61" i="7"/>
  <c r="E61" i="7"/>
  <c r="F61" i="7" s="1"/>
  <c r="C62" i="7"/>
  <c r="D62" i="7" s="1"/>
  <c r="E62" i="7"/>
  <c r="F62" i="7"/>
  <c r="C63" i="7"/>
  <c r="E63" i="7" s="1"/>
  <c r="F63" i="7" s="1"/>
  <c r="D63" i="7"/>
  <c r="C64" i="7"/>
  <c r="D64" i="7" s="1"/>
  <c r="C65" i="7"/>
  <c r="D65" i="7"/>
  <c r="E65" i="7"/>
  <c r="F65" i="7" s="1"/>
  <c r="C66" i="7"/>
  <c r="D66" i="7" s="1"/>
  <c r="E66" i="7"/>
  <c r="F66" i="7"/>
  <c r="C67" i="7"/>
  <c r="E67" i="7" s="1"/>
  <c r="F67" i="7" s="1"/>
  <c r="D67" i="7"/>
  <c r="C68" i="7"/>
  <c r="D68" i="7" s="1"/>
  <c r="C69" i="7"/>
  <c r="D69" i="7"/>
  <c r="E69" i="7"/>
  <c r="F69" i="7" s="1"/>
  <c r="C70" i="7"/>
  <c r="D70" i="7" s="1"/>
  <c r="E70" i="7"/>
  <c r="F70" i="7"/>
  <c r="C71" i="7"/>
  <c r="E71" i="7" s="1"/>
  <c r="F71" i="7" s="1"/>
  <c r="D71" i="7"/>
  <c r="C72" i="7"/>
  <c r="D72" i="7" s="1"/>
  <c r="C73" i="7"/>
  <c r="D73" i="7"/>
  <c r="E73" i="7"/>
  <c r="F73" i="7" s="1"/>
  <c r="C74" i="7"/>
  <c r="D74" i="7" s="1"/>
  <c r="E74" i="7"/>
  <c r="F74" i="7"/>
  <c r="C75" i="7"/>
  <c r="E75" i="7" s="1"/>
  <c r="F75" i="7" s="1"/>
  <c r="D75" i="7"/>
  <c r="C76" i="7"/>
  <c r="D76" i="7" s="1"/>
  <c r="C77" i="7"/>
  <c r="D77" i="7"/>
  <c r="E77" i="7"/>
  <c r="F77" i="7" s="1"/>
  <c r="C78" i="7"/>
  <c r="D78" i="7" s="1"/>
  <c r="E78" i="7"/>
  <c r="F78" i="7"/>
  <c r="C79" i="7"/>
  <c r="E79" i="7" s="1"/>
  <c r="F79" i="7" s="1"/>
  <c r="D79" i="7"/>
  <c r="C80" i="7"/>
  <c r="D80" i="7" s="1"/>
  <c r="C81" i="7"/>
  <c r="D81" i="7"/>
  <c r="E81" i="7"/>
  <c r="F81" i="7" s="1"/>
  <c r="C82" i="7"/>
  <c r="D82" i="7" s="1"/>
  <c r="E82" i="7"/>
  <c r="F82" i="7"/>
  <c r="C83" i="7"/>
  <c r="E83" i="7" s="1"/>
  <c r="F83" i="7" s="1"/>
  <c r="D83" i="7"/>
  <c r="C84" i="7"/>
  <c r="D84" i="7" s="1"/>
  <c r="C85" i="7"/>
  <c r="D85" i="7"/>
  <c r="E85" i="7"/>
  <c r="F85" i="7" s="1"/>
  <c r="C86" i="7"/>
  <c r="D86" i="7" s="1"/>
  <c r="E86" i="7"/>
  <c r="F86" i="7"/>
  <c r="C87" i="7"/>
  <c r="E87" i="7" s="1"/>
  <c r="F87" i="7" s="1"/>
  <c r="D87" i="7"/>
  <c r="C88" i="7"/>
  <c r="D88" i="7" s="1"/>
  <c r="C89" i="7"/>
  <c r="D89" i="7"/>
  <c r="E89" i="7"/>
  <c r="F89" i="7" s="1"/>
  <c r="C90" i="7"/>
  <c r="D90" i="7" s="1"/>
  <c r="E90" i="7"/>
  <c r="F90" i="7"/>
  <c r="C91" i="7"/>
  <c r="E91" i="7" s="1"/>
  <c r="F91" i="7" s="1"/>
  <c r="D91" i="7"/>
  <c r="C92" i="7"/>
  <c r="D92" i="7" s="1"/>
  <c r="C93" i="7"/>
  <c r="D93" i="7"/>
  <c r="E93" i="7"/>
  <c r="F93" i="7" s="1"/>
  <c r="C94" i="7"/>
  <c r="D94" i="7" s="1"/>
  <c r="E94" i="7"/>
  <c r="F94" i="7"/>
  <c r="AI7" i="77"/>
  <c r="X7" i="77"/>
  <c r="M7" i="77"/>
  <c r="E88" i="7" l="1"/>
  <c r="F88" i="7" s="1"/>
  <c r="E84" i="7"/>
  <c r="F84" i="7" s="1"/>
  <c r="E76" i="7"/>
  <c r="F76" i="7" s="1"/>
  <c r="E72" i="7"/>
  <c r="F72" i="7" s="1"/>
  <c r="E64" i="7"/>
  <c r="F64" i="7" s="1"/>
  <c r="E60" i="7"/>
  <c r="F60" i="7" s="1"/>
  <c r="E56" i="7"/>
  <c r="F56" i="7" s="1"/>
  <c r="E52" i="7"/>
  <c r="F52" i="7" s="1"/>
  <c r="E48" i="7"/>
  <c r="F48" i="7" s="1"/>
  <c r="E44" i="7"/>
  <c r="F44" i="7" s="1"/>
  <c r="E40" i="7"/>
  <c r="F40" i="7" s="1"/>
  <c r="E36" i="7"/>
  <c r="F36" i="7" s="1"/>
  <c r="E32" i="7"/>
  <c r="F32" i="7" s="1"/>
  <c r="E28" i="7"/>
  <c r="F28" i="7" s="1"/>
  <c r="E24" i="7"/>
  <c r="F24" i="7" s="1"/>
  <c r="E20" i="7"/>
  <c r="F20" i="7" s="1"/>
  <c r="E16" i="7"/>
  <c r="F16" i="7" s="1"/>
  <c r="E12" i="7"/>
  <c r="F12" i="7" s="1"/>
  <c r="E8" i="7"/>
  <c r="F8" i="7" s="1"/>
  <c r="E92" i="7"/>
  <c r="F92" i="7" s="1"/>
  <c r="E80" i="7"/>
  <c r="F80" i="7" s="1"/>
  <c r="E68" i="7"/>
  <c r="F68" i="7" s="1"/>
  <c r="U94" i="64"/>
  <c r="V94" i="64"/>
  <c r="W94" i="64"/>
  <c r="X94" i="64"/>
  <c r="Y94" i="64"/>
  <c r="Z94" i="64"/>
  <c r="AA94" i="64"/>
  <c r="AB94" i="64"/>
  <c r="AC94" i="64"/>
  <c r="AD94" i="64"/>
  <c r="AE94" i="64"/>
  <c r="T94" i="64"/>
  <c r="U6" i="64"/>
  <c r="V6" i="64"/>
  <c r="W6" i="64"/>
  <c r="X6" i="64"/>
  <c r="Y6" i="64"/>
  <c r="Z6" i="64"/>
  <c r="AA6" i="64"/>
  <c r="AB6" i="64"/>
  <c r="AC6" i="64"/>
  <c r="AD6" i="64"/>
  <c r="AE6" i="64"/>
  <c r="U7" i="64"/>
  <c r="V7" i="64"/>
  <c r="W7" i="64"/>
  <c r="X7" i="64"/>
  <c r="Y7" i="64"/>
  <c r="Z7" i="64"/>
  <c r="AA7" i="64"/>
  <c r="AB7" i="64"/>
  <c r="AC7" i="64"/>
  <c r="AD7" i="64"/>
  <c r="AE7" i="64"/>
  <c r="U8" i="64"/>
  <c r="V8" i="64"/>
  <c r="W8" i="64"/>
  <c r="X8" i="64"/>
  <c r="Y8" i="64"/>
  <c r="Z8" i="64"/>
  <c r="AA8" i="64"/>
  <c r="AB8" i="64"/>
  <c r="AC8" i="64"/>
  <c r="AD8" i="64"/>
  <c r="AE8" i="64"/>
  <c r="U9" i="64"/>
  <c r="V9" i="64"/>
  <c r="W9" i="64"/>
  <c r="X9" i="64"/>
  <c r="Y9" i="64"/>
  <c r="Z9" i="64"/>
  <c r="AA9" i="64"/>
  <c r="AB9" i="64"/>
  <c r="AC9" i="64"/>
  <c r="AD9" i="64"/>
  <c r="AE9" i="64"/>
  <c r="U10" i="64"/>
  <c r="V10" i="64"/>
  <c r="W10" i="64"/>
  <c r="X10" i="64"/>
  <c r="Y10" i="64"/>
  <c r="Z10" i="64"/>
  <c r="AA10" i="64"/>
  <c r="AB10" i="64"/>
  <c r="AC10" i="64"/>
  <c r="AD10" i="64"/>
  <c r="AE10" i="64"/>
  <c r="U11" i="64"/>
  <c r="V11" i="64"/>
  <c r="W11" i="64"/>
  <c r="X11" i="64"/>
  <c r="Y11" i="64"/>
  <c r="Z11" i="64"/>
  <c r="AA11" i="64"/>
  <c r="AB11" i="64"/>
  <c r="AC11" i="64"/>
  <c r="AD11" i="64"/>
  <c r="AE11" i="64"/>
  <c r="U12" i="64"/>
  <c r="V12" i="64"/>
  <c r="W12" i="64"/>
  <c r="X12" i="64"/>
  <c r="Y12" i="64"/>
  <c r="Z12" i="64"/>
  <c r="AA12" i="64"/>
  <c r="AB12" i="64"/>
  <c r="AC12" i="64"/>
  <c r="AD12" i="64"/>
  <c r="AE12" i="64"/>
  <c r="U13" i="64"/>
  <c r="V13" i="64"/>
  <c r="W13" i="64"/>
  <c r="X13" i="64"/>
  <c r="Y13" i="64"/>
  <c r="Z13" i="64"/>
  <c r="AA13" i="64"/>
  <c r="AB13" i="64"/>
  <c r="AC13" i="64"/>
  <c r="AD13" i="64"/>
  <c r="AE13" i="64"/>
  <c r="U14" i="64"/>
  <c r="V14" i="64"/>
  <c r="W14" i="64"/>
  <c r="X14" i="64"/>
  <c r="Y14" i="64"/>
  <c r="Z14" i="64"/>
  <c r="AA14" i="64"/>
  <c r="AB14" i="64"/>
  <c r="AC14" i="64"/>
  <c r="AD14" i="64"/>
  <c r="AE14" i="64"/>
  <c r="U15" i="64"/>
  <c r="V15" i="64"/>
  <c r="W15" i="64"/>
  <c r="X15" i="64"/>
  <c r="Y15" i="64"/>
  <c r="Z15" i="64"/>
  <c r="AA15" i="64"/>
  <c r="AB15" i="64"/>
  <c r="AC15" i="64"/>
  <c r="AD15" i="64"/>
  <c r="AE15" i="64"/>
  <c r="U16" i="64"/>
  <c r="V16" i="64"/>
  <c r="W16" i="64"/>
  <c r="X16" i="64"/>
  <c r="Y16" i="64"/>
  <c r="Z16" i="64"/>
  <c r="AA16" i="64"/>
  <c r="AB16" i="64"/>
  <c r="AC16" i="64"/>
  <c r="AD16" i="64"/>
  <c r="AE16" i="64"/>
  <c r="U17" i="64"/>
  <c r="V17" i="64"/>
  <c r="W17" i="64"/>
  <c r="X17" i="64"/>
  <c r="Y17" i="64"/>
  <c r="Z17" i="64"/>
  <c r="AA17" i="64"/>
  <c r="AB17" i="64"/>
  <c r="AC17" i="64"/>
  <c r="AD17" i="64"/>
  <c r="AE17" i="64"/>
  <c r="U18" i="64"/>
  <c r="V18" i="64"/>
  <c r="W18" i="64"/>
  <c r="X18" i="64"/>
  <c r="Y18" i="64"/>
  <c r="Z18" i="64"/>
  <c r="AA18" i="64"/>
  <c r="AB18" i="64"/>
  <c r="AC18" i="64"/>
  <c r="AD18" i="64"/>
  <c r="AE18" i="64"/>
  <c r="U19" i="64"/>
  <c r="V19" i="64"/>
  <c r="W19" i="64"/>
  <c r="X19" i="64"/>
  <c r="Y19" i="64"/>
  <c r="Z19" i="64"/>
  <c r="AA19" i="64"/>
  <c r="AB19" i="64"/>
  <c r="AC19" i="64"/>
  <c r="AD19" i="64"/>
  <c r="AE19" i="64"/>
  <c r="U20" i="64"/>
  <c r="V20" i="64"/>
  <c r="W20" i="64"/>
  <c r="X20" i="64"/>
  <c r="Y20" i="64"/>
  <c r="Z20" i="64"/>
  <c r="AA20" i="64"/>
  <c r="AB20" i="64"/>
  <c r="AC20" i="64"/>
  <c r="AD20" i="64"/>
  <c r="AE20" i="64"/>
  <c r="U21" i="64"/>
  <c r="V21" i="64"/>
  <c r="W21" i="64"/>
  <c r="X21" i="64"/>
  <c r="Y21" i="64"/>
  <c r="Z21" i="64"/>
  <c r="AA21" i="64"/>
  <c r="AB21" i="64"/>
  <c r="AC21" i="64"/>
  <c r="AD21" i="64"/>
  <c r="AE21" i="64"/>
  <c r="U22" i="64"/>
  <c r="V22" i="64"/>
  <c r="W22" i="64"/>
  <c r="X22" i="64"/>
  <c r="Y22" i="64"/>
  <c r="Z22" i="64"/>
  <c r="AA22" i="64"/>
  <c r="AB22" i="64"/>
  <c r="AC22" i="64"/>
  <c r="AD22" i="64"/>
  <c r="AE22" i="64"/>
  <c r="U23" i="64"/>
  <c r="V23" i="64"/>
  <c r="W23" i="64"/>
  <c r="X23" i="64"/>
  <c r="Y23" i="64"/>
  <c r="Z23" i="64"/>
  <c r="AA23" i="64"/>
  <c r="AB23" i="64"/>
  <c r="AC23" i="64"/>
  <c r="AD23" i="64"/>
  <c r="AE23" i="64"/>
  <c r="U24" i="64"/>
  <c r="V24" i="64"/>
  <c r="W24" i="64"/>
  <c r="X24" i="64"/>
  <c r="Y24" i="64"/>
  <c r="Z24" i="64"/>
  <c r="AA24" i="64"/>
  <c r="AB24" i="64"/>
  <c r="AC24" i="64"/>
  <c r="AD24" i="64"/>
  <c r="AE24" i="64"/>
  <c r="U25" i="64"/>
  <c r="V25" i="64"/>
  <c r="W25" i="64"/>
  <c r="X25" i="64"/>
  <c r="Y25" i="64"/>
  <c r="Z25" i="64"/>
  <c r="AA25" i="64"/>
  <c r="AB25" i="64"/>
  <c r="AC25" i="64"/>
  <c r="AD25" i="64"/>
  <c r="AE25" i="64"/>
  <c r="U26" i="64"/>
  <c r="V26" i="64"/>
  <c r="W26" i="64"/>
  <c r="X26" i="64"/>
  <c r="Y26" i="64"/>
  <c r="Z26" i="64"/>
  <c r="AA26" i="64"/>
  <c r="AB26" i="64"/>
  <c r="AC26" i="64"/>
  <c r="AD26" i="64"/>
  <c r="AE26" i="64"/>
  <c r="U27" i="64"/>
  <c r="V27" i="64"/>
  <c r="W27" i="64"/>
  <c r="X27" i="64"/>
  <c r="Y27" i="64"/>
  <c r="Z27" i="64"/>
  <c r="AA27" i="64"/>
  <c r="AB27" i="64"/>
  <c r="AC27" i="64"/>
  <c r="AD27" i="64"/>
  <c r="AE27" i="64"/>
  <c r="U28" i="64"/>
  <c r="V28" i="64"/>
  <c r="W28" i="64"/>
  <c r="X28" i="64"/>
  <c r="Y28" i="64"/>
  <c r="Z28" i="64"/>
  <c r="AA28" i="64"/>
  <c r="AB28" i="64"/>
  <c r="AC28" i="64"/>
  <c r="AD28" i="64"/>
  <c r="AE28" i="64"/>
  <c r="U29" i="64"/>
  <c r="V29" i="64"/>
  <c r="W29" i="64"/>
  <c r="X29" i="64"/>
  <c r="Y29" i="64"/>
  <c r="Z29" i="64"/>
  <c r="AA29" i="64"/>
  <c r="AB29" i="64"/>
  <c r="AC29" i="64"/>
  <c r="AD29" i="64"/>
  <c r="AE29" i="64"/>
  <c r="U30" i="64"/>
  <c r="V30" i="64"/>
  <c r="W30" i="64"/>
  <c r="X30" i="64"/>
  <c r="Y30" i="64"/>
  <c r="Z30" i="64"/>
  <c r="AA30" i="64"/>
  <c r="AB30" i="64"/>
  <c r="AC30" i="64"/>
  <c r="AD30" i="64"/>
  <c r="AE30" i="64"/>
  <c r="U31" i="64"/>
  <c r="V31" i="64"/>
  <c r="W31" i="64"/>
  <c r="X31" i="64"/>
  <c r="Y31" i="64"/>
  <c r="Z31" i="64"/>
  <c r="AA31" i="64"/>
  <c r="AB31" i="64"/>
  <c r="AC31" i="64"/>
  <c r="AD31" i="64"/>
  <c r="AE31" i="64"/>
  <c r="U32" i="64"/>
  <c r="V32" i="64"/>
  <c r="W32" i="64"/>
  <c r="X32" i="64"/>
  <c r="Y32" i="64"/>
  <c r="Z32" i="64"/>
  <c r="AA32" i="64"/>
  <c r="AB32" i="64"/>
  <c r="AC32" i="64"/>
  <c r="AD32" i="64"/>
  <c r="AE32" i="64"/>
  <c r="U33" i="64"/>
  <c r="V33" i="64"/>
  <c r="W33" i="64"/>
  <c r="X33" i="64"/>
  <c r="Y33" i="64"/>
  <c r="Z33" i="64"/>
  <c r="AA33" i="64"/>
  <c r="AB33" i="64"/>
  <c r="AC33" i="64"/>
  <c r="AD33" i="64"/>
  <c r="AE33" i="64"/>
  <c r="U34" i="64"/>
  <c r="V34" i="64"/>
  <c r="W34" i="64"/>
  <c r="X34" i="64"/>
  <c r="Y34" i="64"/>
  <c r="Z34" i="64"/>
  <c r="AA34" i="64"/>
  <c r="AB34" i="64"/>
  <c r="AC34" i="64"/>
  <c r="AD34" i="64"/>
  <c r="AE34" i="64"/>
  <c r="U35" i="64"/>
  <c r="V35" i="64"/>
  <c r="W35" i="64"/>
  <c r="X35" i="64"/>
  <c r="Y35" i="64"/>
  <c r="Z35" i="64"/>
  <c r="AA35" i="64"/>
  <c r="AB35" i="64"/>
  <c r="AC35" i="64"/>
  <c r="AD35" i="64"/>
  <c r="AE35" i="64"/>
  <c r="U36" i="64"/>
  <c r="V36" i="64"/>
  <c r="W36" i="64"/>
  <c r="X36" i="64"/>
  <c r="Y36" i="64"/>
  <c r="Z36" i="64"/>
  <c r="AA36" i="64"/>
  <c r="AB36" i="64"/>
  <c r="AC36" i="64"/>
  <c r="AD36" i="64"/>
  <c r="AE36" i="64"/>
  <c r="U37" i="64"/>
  <c r="V37" i="64"/>
  <c r="W37" i="64"/>
  <c r="X37" i="64"/>
  <c r="Y37" i="64"/>
  <c r="Z37" i="64"/>
  <c r="AA37" i="64"/>
  <c r="AB37" i="64"/>
  <c r="AC37" i="64"/>
  <c r="AD37" i="64"/>
  <c r="AE37" i="64"/>
  <c r="U38" i="64"/>
  <c r="V38" i="64"/>
  <c r="W38" i="64"/>
  <c r="X38" i="64"/>
  <c r="Y38" i="64"/>
  <c r="Z38" i="64"/>
  <c r="AA38" i="64"/>
  <c r="AB38" i="64"/>
  <c r="AC38" i="64"/>
  <c r="AD38" i="64"/>
  <c r="AE38" i="64"/>
  <c r="U39" i="64"/>
  <c r="V39" i="64"/>
  <c r="W39" i="64"/>
  <c r="X39" i="64"/>
  <c r="Y39" i="64"/>
  <c r="Z39" i="64"/>
  <c r="AA39" i="64"/>
  <c r="AB39" i="64"/>
  <c r="AC39" i="64"/>
  <c r="AD39" i="64"/>
  <c r="AE39" i="64"/>
  <c r="U40" i="64"/>
  <c r="V40" i="64"/>
  <c r="W40" i="64"/>
  <c r="X40" i="64"/>
  <c r="Y40" i="64"/>
  <c r="Z40" i="64"/>
  <c r="AA40" i="64"/>
  <c r="AB40" i="64"/>
  <c r="AC40" i="64"/>
  <c r="AD40" i="64"/>
  <c r="AE40" i="64"/>
  <c r="U41" i="64"/>
  <c r="V41" i="64"/>
  <c r="W41" i="64"/>
  <c r="X41" i="64"/>
  <c r="Y41" i="64"/>
  <c r="Z41" i="64"/>
  <c r="AA41" i="64"/>
  <c r="AB41" i="64"/>
  <c r="AC41" i="64"/>
  <c r="AD41" i="64"/>
  <c r="AE41" i="64"/>
  <c r="U42" i="64"/>
  <c r="V42" i="64"/>
  <c r="W42" i="64"/>
  <c r="X42" i="64"/>
  <c r="Y42" i="64"/>
  <c r="Z42" i="64"/>
  <c r="AA42" i="64"/>
  <c r="AB42" i="64"/>
  <c r="AC42" i="64"/>
  <c r="AD42" i="64"/>
  <c r="AE42" i="64"/>
  <c r="U43" i="64"/>
  <c r="V43" i="64"/>
  <c r="W43" i="64"/>
  <c r="X43" i="64"/>
  <c r="Y43" i="64"/>
  <c r="Z43" i="64"/>
  <c r="AA43" i="64"/>
  <c r="AB43" i="64"/>
  <c r="AC43" i="64"/>
  <c r="AD43" i="64"/>
  <c r="AE43" i="64"/>
  <c r="U44" i="64"/>
  <c r="V44" i="64"/>
  <c r="W44" i="64"/>
  <c r="X44" i="64"/>
  <c r="Y44" i="64"/>
  <c r="Z44" i="64"/>
  <c r="AA44" i="64"/>
  <c r="AB44" i="64"/>
  <c r="AC44" i="64"/>
  <c r="AD44" i="64"/>
  <c r="AE44" i="64"/>
  <c r="U45" i="64"/>
  <c r="V45" i="64"/>
  <c r="W45" i="64"/>
  <c r="X45" i="64"/>
  <c r="Y45" i="64"/>
  <c r="Z45" i="64"/>
  <c r="AA45" i="64"/>
  <c r="AB45" i="64"/>
  <c r="AC45" i="64"/>
  <c r="AD45" i="64"/>
  <c r="AE45" i="64"/>
  <c r="U72" i="64"/>
  <c r="V72" i="64"/>
  <c r="W72" i="64"/>
  <c r="X72" i="64"/>
  <c r="Y72" i="64"/>
  <c r="Z72" i="64"/>
  <c r="AA72" i="64"/>
  <c r="AB72" i="64"/>
  <c r="AC72" i="64"/>
  <c r="AD72" i="64"/>
  <c r="AE72" i="64"/>
  <c r="U74" i="64"/>
  <c r="V74" i="64"/>
  <c r="W74" i="64"/>
  <c r="X74" i="64"/>
  <c r="Y74" i="64"/>
  <c r="Z74" i="64"/>
  <c r="AA74" i="64"/>
  <c r="AB74" i="64"/>
  <c r="AC74" i="64"/>
  <c r="AD74" i="64"/>
  <c r="AE74" i="64"/>
  <c r="U91" i="64"/>
  <c r="V91" i="64"/>
  <c r="W91" i="64"/>
  <c r="X91" i="64"/>
  <c r="Y91" i="64"/>
  <c r="Z91" i="64"/>
  <c r="AA91" i="64"/>
  <c r="AB91" i="64"/>
  <c r="AC91" i="64"/>
  <c r="AD91" i="64"/>
  <c r="AE91" i="64"/>
  <c r="U93" i="64"/>
  <c r="V93" i="64"/>
  <c r="W93" i="64"/>
  <c r="X93" i="64"/>
  <c r="Y93" i="64"/>
  <c r="Z93" i="64"/>
  <c r="AA93" i="64"/>
  <c r="AB93" i="64"/>
  <c r="AC93" i="64"/>
  <c r="AD93" i="64"/>
  <c r="AE93" i="64"/>
  <c r="T93" i="64"/>
  <c r="T91" i="64"/>
  <c r="T74" i="64"/>
  <c r="T72" i="64"/>
  <c r="T45" i="64"/>
  <c r="T44" i="64"/>
  <c r="T43" i="64"/>
  <c r="T42" i="64"/>
  <c r="T41" i="64"/>
  <c r="T40" i="64"/>
  <c r="T39" i="64"/>
  <c r="T38" i="64"/>
  <c r="T35" i="64"/>
  <c r="T36" i="64"/>
  <c r="T37" i="64"/>
  <c r="T34" i="64"/>
  <c r="T33" i="64"/>
  <c r="T32" i="64"/>
  <c r="T31" i="64"/>
  <c r="T28" i="64"/>
  <c r="T29" i="64"/>
  <c r="T30" i="64"/>
  <c r="T27" i="64"/>
  <c r="T23" i="64"/>
  <c r="T24" i="64"/>
  <c r="T25" i="64"/>
  <c r="T26" i="64"/>
  <c r="T22" i="64"/>
  <c r="T21" i="64"/>
  <c r="T20" i="64"/>
  <c r="T19" i="64"/>
  <c r="T17" i="64"/>
  <c r="T18" i="64"/>
  <c r="T13" i="64"/>
  <c r="T14" i="64"/>
  <c r="T15" i="64"/>
  <c r="T16" i="64"/>
  <c r="T12" i="64"/>
  <c r="T11" i="64"/>
  <c r="T10" i="64"/>
  <c r="T9" i="64"/>
  <c r="T8" i="64"/>
  <c r="T7" i="64"/>
  <c r="B6" i="59" l="1"/>
  <c r="B7" i="59"/>
  <c r="B8" i="59"/>
  <c r="B5" i="59"/>
  <c r="BE72" i="64" l="1"/>
  <c r="BP72" i="64" s="1"/>
  <c r="I73" i="50" s="1"/>
  <c r="BE73" i="64"/>
  <c r="BP73" i="64" s="1"/>
  <c r="I74" i="50" s="1"/>
  <c r="BE74" i="64"/>
  <c r="BP74" i="64" s="1"/>
  <c r="I75" i="50" s="1"/>
  <c r="BE75" i="64"/>
  <c r="BP75" i="64" s="1"/>
  <c r="I76" i="50" s="1"/>
  <c r="BE76" i="64"/>
  <c r="BP76" i="64" s="1"/>
  <c r="I77" i="50" s="1"/>
  <c r="BE77" i="64"/>
  <c r="BP77" i="64" s="1"/>
  <c r="I78" i="50" s="1"/>
  <c r="BE78" i="64"/>
  <c r="BP78" i="64" s="1"/>
  <c r="I79" i="50" s="1"/>
  <c r="BE79" i="64"/>
  <c r="BE80" i="64"/>
  <c r="BP80" i="64" s="1"/>
  <c r="I81" i="50" s="1"/>
  <c r="BE81" i="64"/>
  <c r="BE82" i="64"/>
  <c r="BP82" i="64" s="1"/>
  <c r="I83" i="50" s="1"/>
  <c r="BE83" i="64"/>
  <c r="BP83" i="64" s="1"/>
  <c r="I84" i="50" s="1"/>
  <c r="BE84" i="64"/>
  <c r="BP84" i="64" s="1"/>
  <c r="I85" i="50" s="1"/>
  <c r="BE85" i="64"/>
  <c r="BP85" i="64" s="1"/>
  <c r="I86" i="50" s="1"/>
  <c r="BE86" i="64"/>
  <c r="BP86" i="64" s="1"/>
  <c r="I87" i="50" s="1"/>
  <c r="BE87" i="64"/>
  <c r="BP87" i="64" s="1"/>
  <c r="I88" i="50" s="1"/>
  <c r="BE88" i="64"/>
  <c r="BP88" i="64" s="1"/>
  <c r="I89" i="50" s="1"/>
  <c r="BE89" i="64"/>
  <c r="BP89" i="64" s="1"/>
  <c r="I90" i="50" s="1"/>
  <c r="BE90" i="64"/>
  <c r="BP90" i="64" s="1"/>
  <c r="I91" i="50" s="1"/>
  <c r="BE91" i="64"/>
  <c r="BP91" i="64" s="1"/>
  <c r="I92" i="50" s="1"/>
  <c r="BE92" i="64"/>
  <c r="BP92" i="64" s="1"/>
  <c r="I93" i="50" s="1"/>
  <c r="BE93" i="64"/>
  <c r="BP93" i="64" s="1"/>
  <c r="I94" i="50" s="1"/>
  <c r="AR7" i="64"/>
  <c r="AR8" i="64"/>
  <c r="AR9" i="64"/>
  <c r="AR10" i="64"/>
  <c r="AR11" i="64"/>
  <c r="AR12" i="64"/>
  <c r="AR13" i="64"/>
  <c r="AR14" i="64"/>
  <c r="AR15" i="64"/>
  <c r="AR16" i="64"/>
  <c r="AR17" i="64"/>
  <c r="AR18" i="64"/>
  <c r="AR19" i="64"/>
  <c r="AR20" i="64"/>
  <c r="AR21" i="64"/>
  <c r="AR22" i="64"/>
  <c r="AR23" i="64"/>
  <c r="AR24" i="64"/>
  <c r="AR25" i="64"/>
  <c r="AR26" i="64"/>
  <c r="AR27" i="64"/>
  <c r="AR28" i="64"/>
  <c r="AR29" i="64"/>
  <c r="AR30" i="64"/>
  <c r="AR31" i="64"/>
  <c r="AR32" i="64"/>
  <c r="AR33" i="64"/>
  <c r="AR34" i="64"/>
  <c r="AR35" i="64"/>
  <c r="AR36" i="64"/>
  <c r="AR37" i="64"/>
  <c r="AR38" i="64"/>
  <c r="AR39" i="64"/>
  <c r="AR40" i="64"/>
  <c r="AR41" i="64"/>
  <c r="AR42" i="64"/>
  <c r="AR43" i="64"/>
  <c r="AR44" i="64"/>
  <c r="AR45" i="64"/>
  <c r="AR46" i="64"/>
  <c r="AR47" i="64"/>
  <c r="AR48" i="64"/>
  <c r="AR49" i="64"/>
  <c r="AR50" i="64"/>
  <c r="AR51" i="64"/>
  <c r="AR52" i="64"/>
  <c r="AR53" i="64"/>
  <c r="AR54" i="64"/>
  <c r="AR55" i="64"/>
  <c r="AR56" i="64"/>
  <c r="AR57" i="64"/>
  <c r="AR58" i="64"/>
  <c r="AR59" i="64"/>
  <c r="AR60" i="64"/>
  <c r="AR61" i="64"/>
  <c r="AR62" i="64"/>
  <c r="AR63" i="64"/>
  <c r="AR64" i="64"/>
  <c r="AR65" i="64"/>
  <c r="AR66" i="64"/>
  <c r="AR67" i="64"/>
  <c r="AR68" i="64"/>
  <c r="AR69" i="64"/>
  <c r="AR70" i="64"/>
  <c r="AR71" i="64"/>
  <c r="AR72" i="64"/>
  <c r="BC72" i="64" s="1"/>
  <c r="H73" i="50" s="1"/>
  <c r="AR73" i="64"/>
  <c r="BC73" i="64" s="1"/>
  <c r="H74" i="50" s="1"/>
  <c r="AR74" i="64"/>
  <c r="BC74" i="64" s="1"/>
  <c r="H75" i="50" s="1"/>
  <c r="AR75" i="64"/>
  <c r="BC75" i="64" s="1"/>
  <c r="H76" i="50" s="1"/>
  <c r="AR76" i="64"/>
  <c r="BC76" i="64" s="1"/>
  <c r="H77" i="50" s="1"/>
  <c r="AR77" i="64"/>
  <c r="BC77" i="64" s="1"/>
  <c r="H78" i="50" s="1"/>
  <c r="AR78" i="64"/>
  <c r="BC78" i="64" s="1"/>
  <c r="H79" i="50" s="1"/>
  <c r="AR79" i="64"/>
  <c r="AR80" i="64"/>
  <c r="BC80" i="64" s="1"/>
  <c r="H81" i="50" s="1"/>
  <c r="AR81" i="64"/>
  <c r="AR82" i="64"/>
  <c r="BC82" i="64" s="1"/>
  <c r="H83" i="50" s="1"/>
  <c r="AR83" i="64"/>
  <c r="BC83" i="64" s="1"/>
  <c r="H84" i="50" s="1"/>
  <c r="AR84" i="64"/>
  <c r="BC84" i="64" s="1"/>
  <c r="H85" i="50" s="1"/>
  <c r="AR85" i="64"/>
  <c r="BC85" i="64" s="1"/>
  <c r="H86" i="50" s="1"/>
  <c r="AR86" i="64"/>
  <c r="BC86" i="64" s="1"/>
  <c r="H87" i="50" s="1"/>
  <c r="AR87" i="64"/>
  <c r="BC87" i="64" s="1"/>
  <c r="H88" i="50" s="1"/>
  <c r="AR88" i="64"/>
  <c r="BC88" i="64" s="1"/>
  <c r="H89" i="50" s="1"/>
  <c r="AR89" i="64"/>
  <c r="BC89" i="64" s="1"/>
  <c r="H90" i="50" s="1"/>
  <c r="AR90" i="64"/>
  <c r="BC90" i="64" s="1"/>
  <c r="H91" i="50" s="1"/>
  <c r="AR91" i="64"/>
  <c r="BC91" i="64" s="1"/>
  <c r="H92" i="50" s="1"/>
  <c r="AR92" i="64"/>
  <c r="BC92" i="64" s="1"/>
  <c r="H93" i="50" s="1"/>
  <c r="AR93" i="64"/>
  <c r="BC93" i="64" s="1"/>
  <c r="H94" i="50" s="1"/>
  <c r="AG9" i="64"/>
  <c r="AH9" i="64"/>
  <c r="AI9" i="64"/>
  <c r="AJ9" i="64"/>
  <c r="AK9" i="64"/>
  <c r="AL9" i="64"/>
  <c r="AM9" i="64"/>
  <c r="AN9" i="64"/>
  <c r="AO9" i="64"/>
  <c r="AP9" i="64"/>
  <c r="AQ9" i="64"/>
  <c r="AG19" i="64"/>
  <c r="AG35" i="64"/>
  <c r="AG43" i="64"/>
  <c r="AG51" i="64"/>
  <c r="AG53" i="64"/>
  <c r="AH53" i="64"/>
  <c r="AI53" i="64"/>
  <c r="AJ53" i="64"/>
  <c r="AK53" i="64"/>
  <c r="AL53" i="64"/>
  <c r="AM53" i="64"/>
  <c r="AN53" i="64"/>
  <c r="AO53" i="64"/>
  <c r="AP53" i="64"/>
  <c r="AQ53" i="64"/>
  <c r="AS53" i="64" s="1"/>
  <c r="AG54" i="64"/>
  <c r="AH54" i="64"/>
  <c r="AI54" i="64"/>
  <c r="AJ54" i="64"/>
  <c r="AK54" i="64"/>
  <c r="AL54" i="64"/>
  <c r="AM54" i="64"/>
  <c r="AN54" i="64"/>
  <c r="AO54" i="64"/>
  <c r="AP54" i="64"/>
  <c r="AQ54" i="64"/>
  <c r="AX54" i="64" s="1"/>
  <c r="AG55" i="64"/>
  <c r="AH55" i="64"/>
  <c r="AI55" i="64"/>
  <c r="AJ55" i="64"/>
  <c r="AK55" i="64"/>
  <c r="AL55" i="64"/>
  <c r="AM55" i="64"/>
  <c r="AN55" i="64"/>
  <c r="AO55" i="64"/>
  <c r="AP55" i="64"/>
  <c r="AQ55" i="64"/>
  <c r="AU55" i="64" s="1"/>
  <c r="AG56" i="64"/>
  <c r="AH56" i="64"/>
  <c r="AI56" i="64"/>
  <c r="AJ56" i="64"/>
  <c r="AK56" i="64"/>
  <c r="AL56" i="64"/>
  <c r="AM56" i="64"/>
  <c r="AN56" i="64"/>
  <c r="AO56" i="64"/>
  <c r="AP56" i="64"/>
  <c r="AQ56" i="64"/>
  <c r="AZ56" i="64" s="1"/>
  <c r="AG57" i="64"/>
  <c r="AH57" i="64"/>
  <c r="AI57" i="64"/>
  <c r="AJ57" i="64"/>
  <c r="AK57" i="64"/>
  <c r="AL57" i="64"/>
  <c r="AM57" i="64"/>
  <c r="AN57" i="64"/>
  <c r="AO57" i="64"/>
  <c r="AP57" i="64"/>
  <c r="AQ57" i="64"/>
  <c r="AW57" i="64" s="1"/>
  <c r="AG58" i="64"/>
  <c r="AH58" i="64"/>
  <c r="AI58" i="64"/>
  <c r="AJ58" i="64"/>
  <c r="AK58" i="64"/>
  <c r="AL58" i="64"/>
  <c r="AM58" i="64"/>
  <c r="AN58" i="64"/>
  <c r="AO58" i="64"/>
  <c r="AP58" i="64"/>
  <c r="AQ58" i="64"/>
  <c r="AT58" i="64" s="1"/>
  <c r="AG59" i="64"/>
  <c r="AH59" i="64"/>
  <c r="AI59" i="64"/>
  <c r="AJ59" i="64"/>
  <c r="AK59" i="64"/>
  <c r="AL59" i="64"/>
  <c r="AM59" i="64"/>
  <c r="AN59" i="64"/>
  <c r="AO59" i="64"/>
  <c r="AP59" i="64"/>
  <c r="AQ59" i="64"/>
  <c r="AY59" i="64" s="1"/>
  <c r="AG60" i="64"/>
  <c r="AH60" i="64"/>
  <c r="AI60" i="64"/>
  <c r="AJ60" i="64"/>
  <c r="AK60" i="64"/>
  <c r="AL60" i="64"/>
  <c r="AM60" i="64"/>
  <c r="AN60" i="64"/>
  <c r="AO60" i="64"/>
  <c r="AP60" i="64"/>
  <c r="AQ60" i="64"/>
  <c r="AV60" i="64" s="1"/>
  <c r="AG61" i="64"/>
  <c r="AH61" i="64"/>
  <c r="AI61" i="64"/>
  <c r="AJ61" i="64"/>
  <c r="AK61" i="64"/>
  <c r="AL61" i="64"/>
  <c r="AM61" i="64"/>
  <c r="AN61" i="64"/>
  <c r="AO61" i="64"/>
  <c r="AP61" i="64"/>
  <c r="AQ61" i="64"/>
  <c r="AS61" i="64" s="1"/>
  <c r="AG62" i="64"/>
  <c r="AH62" i="64"/>
  <c r="AI62" i="64"/>
  <c r="AJ62" i="64"/>
  <c r="AK62" i="64"/>
  <c r="AL62" i="64"/>
  <c r="AM62" i="64"/>
  <c r="AN62" i="64"/>
  <c r="AO62" i="64"/>
  <c r="AP62" i="64"/>
  <c r="AQ62" i="64"/>
  <c r="AX62" i="64" s="1"/>
  <c r="AG63" i="64"/>
  <c r="AH63" i="64"/>
  <c r="AI63" i="64"/>
  <c r="AJ63" i="64"/>
  <c r="AK63" i="64"/>
  <c r="AL63" i="64"/>
  <c r="AM63" i="64"/>
  <c r="AN63" i="64"/>
  <c r="AO63" i="64"/>
  <c r="AP63" i="64"/>
  <c r="AQ63" i="64"/>
  <c r="AU63" i="64" s="1"/>
  <c r="AG64" i="64"/>
  <c r="AH64" i="64"/>
  <c r="AI64" i="64"/>
  <c r="AJ64" i="64"/>
  <c r="AK64" i="64"/>
  <c r="AL64" i="64"/>
  <c r="AM64" i="64"/>
  <c r="AN64" i="64"/>
  <c r="AO64" i="64"/>
  <c r="AP64" i="64"/>
  <c r="AQ64" i="64"/>
  <c r="AZ64" i="64" s="1"/>
  <c r="AG65" i="64"/>
  <c r="AH65" i="64"/>
  <c r="AI65" i="64"/>
  <c r="AJ65" i="64"/>
  <c r="AK65" i="64"/>
  <c r="AL65" i="64"/>
  <c r="AM65" i="64"/>
  <c r="AN65" i="64"/>
  <c r="AO65" i="64"/>
  <c r="AP65" i="64"/>
  <c r="AQ65" i="64"/>
  <c r="AW65" i="64" s="1"/>
  <c r="AG66" i="64"/>
  <c r="AH66" i="64"/>
  <c r="AI66" i="64"/>
  <c r="AJ66" i="64"/>
  <c r="AK66" i="64"/>
  <c r="AL66" i="64"/>
  <c r="AM66" i="64"/>
  <c r="AN66" i="64"/>
  <c r="AO66" i="64"/>
  <c r="AP66" i="64"/>
  <c r="AQ66" i="64"/>
  <c r="AT66" i="64" s="1"/>
  <c r="AG67" i="64"/>
  <c r="AH67" i="64"/>
  <c r="AI67" i="64"/>
  <c r="AJ67" i="64"/>
  <c r="AK67" i="64"/>
  <c r="AL67" i="64"/>
  <c r="AM67" i="64"/>
  <c r="AN67" i="64"/>
  <c r="AO67" i="64"/>
  <c r="AP67" i="64"/>
  <c r="AQ67" i="64"/>
  <c r="AY67" i="64" s="1"/>
  <c r="AG68" i="64"/>
  <c r="AH68" i="64"/>
  <c r="AI68" i="64"/>
  <c r="AJ68" i="64"/>
  <c r="AK68" i="64"/>
  <c r="AL68" i="64"/>
  <c r="AM68" i="64"/>
  <c r="AN68" i="64"/>
  <c r="AO68" i="64"/>
  <c r="AP68" i="64"/>
  <c r="AQ68" i="64"/>
  <c r="AV68" i="64" s="1"/>
  <c r="AG69" i="64"/>
  <c r="AH69" i="64"/>
  <c r="AI69" i="64"/>
  <c r="AJ69" i="64"/>
  <c r="AK69" i="64"/>
  <c r="AL69" i="64"/>
  <c r="AM69" i="64"/>
  <c r="AN69" i="64"/>
  <c r="AO69" i="64"/>
  <c r="AP69" i="64"/>
  <c r="AQ69" i="64"/>
  <c r="AS69" i="64" s="1"/>
  <c r="AG70" i="64"/>
  <c r="AH70" i="64"/>
  <c r="AI70" i="64"/>
  <c r="AJ70" i="64"/>
  <c r="AK70" i="64"/>
  <c r="AL70" i="64"/>
  <c r="AM70" i="64"/>
  <c r="AN70" i="64"/>
  <c r="AO70" i="64"/>
  <c r="AP70" i="64"/>
  <c r="AQ70" i="64"/>
  <c r="AX70" i="64" s="1"/>
  <c r="AG71" i="64"/>
  <c r="AH71" i="64"/>
  <c r="AI71" i="64"/>
  <c r="AJ71" i="64"/>
  <c r="AK71" i="64"/>
  <c r="AL71" i="64"/>
  <c r="AM71" i="64"/>
  <c r="AN71" i="64"/>
  <c r="AO71" i="64"/>
  <c r="AP71" i="64"/>
  <c r="AQ71" i="64"/>
  <c r="AU71" i="64" s="1"/>
  <c r="AG72" i="64"/>
  <c r="AH72" i="64"/>
  <c r="AI72" i="64"/>
  <c r="AJ72" i="64"/>
  <c r="AK72" i="64"/>
  <c r="AL72" i="64"/>
  <c r="AM72" i="64"/>
  <c r="AN72" i="64"/>
  <c r="AO72" i="64"/>
  <c r="AP72" i="64"/>
  <c r="AQ72" i="64"/>
  <c r="BF72" i="64" s="1"/>
  <c r="AG73" i="64"/>
  <c r="AH73" i="64"/>
  <c r="AI73" i="64"/>
  <c r="AJ73" i="64"/>
  <c r="AK73" i="64"/>
  <c r="AL73" i="64"/>
  <c r="AM73" i="64"/>
  <c r="AN73" i="64"/>
  <c r="AO73" i="64"/>
  <c r="AP73" i="64"/>
  <c r="AQ73" i="64"/>
  <c r="BL73" i="64" s="1"/>
  <c r="AG74" i="64"/>
  <c r="AH74" i="64"/>
  <c r="AI74" i="64"/>
  <c r="AJ74" i="64"/>
  <c r="AK74" i="64"/>
  <c r="AL74" i="64"/>
  <c r="AM74" i="64"/>
  <c r="AN74" i="64"/>
  <c r="AO74" i="64"/>
  <c r="AP74" i="64"/>
  <c r="AQ74" i="64"/>
  <c r="AG75" i="64"/>
  <c r="AH75" i="64"/>
  <c r="AI75" i="64"/>
  <c r="AJ75" i="64"/>
  <c r="AK75" i="64"/>
  <c r="AL75" i="64"/>
  <c r="AM75" i="64"/>
  <c r="AN75" i="64"/>
  <c r="AO75" i="64"/>
  <c r="AP75" i="64"/>
  <c r="AQ75" i="64"/>
  <c r="BH75" i="64" s="1"/>
  <c r="AG76" i="64"/>
  <c r="AH76" i="64"/>
  <c r="AI76" i="64"/>
  <c r="AJ76" i="64"/>
  <c r="AK76" i="64"/>
  <c r="AL76" i="64"/>
  <c r="AM76" i="64"/>
  <c r="AN76" i="64"/>
  <c r="AO76" i="64"/>
  <c r="AP76" i="64"/>
  <c r="AQ76" i="64"/>
  <c r="BF76" i="64" s="1"/>
  <c r="AG77" i="64"/>
  <c r="AH77" i="64"/>
  <c r="AI77" i="64"/>
  <c r="AJ77" i="64"/>
  <c r="AK77" i="64"/>
  <c r="AL77" i="64"/>
  <c r="AM77" i="64"/>
  <c r="AN77" i="64"/>
  <c r="AO77" i="64"/>
  <c r="AP77" i="64"/>
  <c r="AQ77" i="64"/>
  <c r="BL77" i="64" s="1"/>
  <c r="AG78" i="64"/>
  <c r="AH78" i="64"/>
  <c r="AI78" i="64"/>
  <c r="AJ78" i="64"/>
  <c r="AK78" i="64"/>
  <c r="AL78" i="64"/>
  <c r="AM78" i="64"/>
  <c r="AN78" i="64"/>
  <c r="AO78" i="64"/>
  <c r="AP78" i="64"/>
  <c r="AQ78" i="64"/>
  <c r="BJ78" i="64" s="1"/>
  <c r="AG80" i="64"/>
  <c r="AH80" i="64"/>
  <c r="AI80" i="64"/>
  <c r="AJ80" i="64"/>
  <c r="AK80" i="64"/>
  <c r="AL80" i="64"/>
  <c r="AM80" i="64"/>
  <c r="AN80" i="64"/>
  <c r="AO80" i="64"/>
  <c r="AP80" i="64"/>
  <c r="AQ80" i="64"/>
  <c r="BH80" i="64" s="1"/>
  <c r="AG82" i="64"/>
  <c r="AH82" i="64"/>
  <c r="AI82" i="64"/>
  <c r="AJ82" i="64"/>
  <c r="AK82" i="64"/>
  <c r="AL82" i="64"/>
  <c r="AM82" i="64"/>
  <c r="AN82" i="64"/>
  <c r="AO82" i="64"/>
  <c r="AP82" i="64"/>
  <c r="AQ82" i="64"/>
  <c r="BF82" i="64" s="1"/>
  <c r="AG83" i="64"/>
  <c r="AH83" i="64"/>
  <c r="AI83" i="64"/>
  <c r="AJ83" i="64"/>
  <c r="AK83" i="64"/>
  <c r="AL83" i="64"/>
  <c r="AM83" i="64"/>
  <c r="AN83" i="64"/>
  <c r="AO83" i="64"/>
  <c r="AP83" i="64"/>
  <c r="AQ83" i="64"/>
  <c r="BL83" i="64" s="1"/>
  <c r="AG84" i="64"/>
  <c r="AH84" i="64"/>
  <c r="AI84" i="64"/>
  <c r="AJ84" i="64"/>
  <c r="AK84" i="64"/>
  <c r="AL84" i="64"/>
  <c r="AM84" i="64"/>
  <c r="AN84" i="64"/>
  <c r="AO84" i="64"/>
  <c r="AP84" i="64"/>
  <c r="AQ84" i="64"/>
  <c r="BJ84" i="64" s="1"/>
  <c r="AG85" i="64"/>
  <c r="AH85" i="64"/>
  <c r="AI85" i="64"/>
  <c r="AJ85" i="64"/>
  <c r="AK85" i="64"/>
  <c r="AL85" i="64"/>
  <c r="AM85" i="64"/>
  <c r="AN85" i="64"/>
  <c r="AO85" i="64"/>
  <c r="AP85" i="64"/>
  <c r="AQ85" i="64"/>
  <c r="BH85" i="64" s="1"/>
  <c r="AG86" i="64"/>
  <c r="AH86" i="64"/>
  <c r="AI86" i="64"/>
  <c r="AJ86" i="64"/>
  <c r="AK86" i="64"/>
  <c r="AL86" i="64"/>
  <c r="AM86" i="64"/>
  <c r="AN86" i="64"/>
  <c r="AO86" i="64"/>
  <c r="AP86" i="64"/>
  <c r="AQ86" i="64"/>
  <c r="BF86" i="64" s="1"/>
  <c r="AG87" i="64"/>
  <c r="AH87" i="64"/>
  <c r="AI87" i="64"/>
  <c r="AJ87" i="64"/>
  <c r="AK87" i="64"/>
  <c r="AL87" i="64"/>
  <c r="AM87" i="64"/>
  <c r="AN87" i="64"/>
  <c r="AO87" i="64"/>
  <c r="AP87" i="64"/>
  <c r="AQ87" i="64"/>
  <c r="BL87" i="64" s="1"/>
  <c r="AG88" i="64"/>
  <c r="AH88" i="64"/>
  <c r="AI88" i="64"/>
  <c r="AJ88" i="64"/>
  <c r="AK88" i="64"/>
  <c r="AL88" i="64"/>
  <c r="AM88" i="64"/>
  <c r="AN88" i="64"/>
  <c r="AO88" i="64"/>
  <c r="AP88" i="64"/>
  <c r="AQ88" i="64"/>
  <c r="BI88" i="64" s="1"/>
  <c r="AG89" i="64"/>
  <c r="AH89" i="64"/>
  <c r="AI89" i="64"/>
  <c r="AJ89" i="64"/>
  <c r="AK89" i="64"/>
  <c r="AL89" i="64"/>
  <c r="AM89" i="64"/>
  <c r="AN89" i="64"/>
  <c r="AO89" i="64"/>
  <c r="AP89" i="64"/>
  <c r="AQ89" i="64"/>
  <c r="BG89" i="64" s="1"/>
  <c r="AG90" i="64"/>
  <c r="AH90" i="64"/>
  <c r="AI90" i="64"/>
  <c r="AJ90" i="64"/>
  <c r="AK90" i="64"/>
  <c r="AL90" i="64"/>
  <c r="AM90" i="64"/>
  <c r="AN90" i="64"/>
  <c r="AO90" i="64"/>
  <c r="AP90" i="64"/>
  <c r="AQ90" i="64"/>
  <c r="BM90" i="64" s="1"/>
  <c r="AG91" i="64"/>
  <c r="AH91" i="64"/>
  <c r="AI91" i="64"/>
  <c r="AJ91" i="64"/>
  <c r="AK91" i="64"/>
  <c r="AL91" i="64"/>
  <c r="AM91" i="64"/>
  <c r="AN91" i="64"/>
  <c r="AO91" i="64"/>
  <c r="AP91" i="64"/>
  <c r="AQ91" i="64"/>
  <c r="AG92" i="64"/>
  <c r="AH92" i="64"/>
  <c r="AI92" i="64"/>
  <c r="AJ92" i="64"/>
  <c r="AK92" i="64"/>
  <c r="AL92" i="64"/>
  <c r="AM92" i="64"/>
  <c r="AN92" i="64"/>
  <c r="AO92" i="64"/>
  <c r="AP92" i="64"/>
  <c r="AQ92" i="64"/>
  <c r="BI92" i="64" s="1"/>
  <c r="AG93" i="64"/>
  <c r="AH93" i="64"/>
  <c r="AI93" i="64"/>
  <c r="AJ93" i="64"/>
  <c r="AK93" i="64"/>
  <c r="AL93" i="64"/>
  <c r="AM93" i="64"/>
  <c r="AN93" i="64"/>
  <c r="AO93" i="64"/>
  <c r="AP93" i="64"/>
  <c r="AQ93" i="64"/>
  <c r="AF9" i="64"/>
  <c r="AF53" i="64"/>
  <c r="AF54" i="64"/>
  <c r="AF55" i="64"/>
  <c r="AF56" i="64"/>
  <c r="AF57" i="64"/>
  <c r="AF58" i="64"/>
  <c r="AF59" i="64"/>
  <c r="AF60" i="64"/>
  <c r="AF61" i="64"/>
  <c r="AF62" i="64"/>
  <c r="AF63" i="64"/>
  <c r="AF64" i="64"/>
  <c r="AF65" i="64"/>
  <c r="AF66" i="64"/>
  <c r="AF67" i="64"/>
  <c r="AF68" i="64"/>
  <c r="AF69" i="64"/>
  <c r="AF70" i="64"/>
  <c r="AF71" i="64"/>
  <c r="AF72" i="64"/>
  <c r="AF73" i="64"/>
  <c r="AF74" i="64"/>
  <c r="AF75" i="64"/>
  <c r="AF76" i="64"/>
  <c r="AF77" i="64"/>
  <c r="AF78" i="64"/>
  <c r="AF80" i="64"/>
  <c r="AF82" i="64"/>
  <c r="AF83" i="64"/>
  <c r="AF84" i="64"/>
  <c r="AF85" i="64"/>
  <c r="AF86" i="64"/>
  <c r="AF87" i="64"/>
  <c r="AF88" i="64"/>
  <c r="AF89" i="64"/>
  <c r="AF90" i="64"/>
  <c r="AF91" i="64"/>
  <c r="AF92" i="64"/>
  <c r="AF93" i="64"/>
  <c r="AH7" i="64"/>
  <c r="AI7" i="64"/>
  <c r="AJ7" i="64"/>
  <c r="AK7" i="64"/>
  <c r="AL7" i="64"/>
  <c r="AM7" i="64"/>
  <c r="AN7" i="64"/>
  <c r="AO7" i="64"/>
  <c r="AP7" i="64"/>
  <c r="AQ7" i="64"/>
  <c r="AH8" i="64"/>
  <c r="AI8" i="64"/>
  <c r="AJ8" i="64"/>
  <c r="AK8" i="64"/>
  <c r="AL8" i="64"/>
  <c r="AM8" i="64"/>
  <c r="AN8" i="64"/>
  <c r="AO8" i="64"/>
  <c r="AP8" i="64"/>
  <c r="AQ8" i="64"/>
  <c r="AH10" i="64"/>
  <c r="AI10" i="64"/>
  <c r="AJ10" i="64"/>
  <c r="AK10" i="64"/>
  <c r="AL10" i="64"/>
  <c r="AM10" i="64"/>
  <c r="AN10" i="64"/>
  <c r="AO10" i="64"/>
  <c r="AP10" i="64"/>
  <c r="AH11" i="64"/>
  <c r="AI11" i="64"/>
  <c r="AJ11" i="64"/>
  <c r="AK11" i="64"/>
  <c r="AL11" i="64"/>
  <c r="AM11" i="64"/>
  <c r="AN11" i="64"/>
  <c r="AO11" i="64"/>
  <c r="AP11" i="64"/>
  <c r="AQ11" i="64"/>
  <c r="AH12" i="64"/>
  <c r="AI12" i="64"/>
  <c r="AJ12" i="64"/>
  <c r="AL12" i="64"/>
  <c r="AM12" i="64"/>
  <c r="AN12" i="64"/>
  <c r="AO12" i="64"/>
  <c r="AP12" i="64"/>
  <c r="AQ12" i="64"/>
  <c r="AH13" i="64"/>
  <c r="AI13" i="64"/>
  <c r="AJ13" i="64"/>
  <c r="AK13" i="64"/>
  <c r="AL13" i="64"/>
  <c r="AM13" i="64"/>
  <c r="AN13" i="64"/>
  <c r="AO13" i="64"/>
  <c r="AP13" i="64"/>
  <c r="AQ13" i="64"/>
  <c r="AH14" i="64"/>
  <c r="AI14" i="64"/>
  <c r="AJ14" i="64"/>
  <c r="AK14" i="64"/>
  <c r="AL14" i="64"/>
  <c r="AM14" i="64"/>
  <c r="AN14" i="64"/>
  <c r="AO14" i="64"/>
  <c r="AP14" i="64"/>
  <c r="AQ14" i="64"/>
  <c r="AH15" i="64"/>
  <c r="AI15" i="64"/>
  <c r="AJ15" i="64"/>
  <c r="AK15" i="64"/>
  <c r="AL15" i="64"/>
  <c r="AM15" i="64"/>
  <c r="AN15" i="64"/>
  <c r="AO15" i="64"/>
  <c r="AP15" i="64"/>
  <c r="AQ15" i="64"/>
  <c r="AH16" i="64"/>
  <c r="AI16" i="64"/>
  <c r="AJ16" i="64"/>
  <c r="AK16" i="64"/>
  <c r="AL16" i="64"/>
  <c r="AM16" i="64"/>
  <c r="AN16" i="64"/>
  <c r="AO16" i="64"/>
  <c r="AP16" i="64"/>
  <c r="AQ16" i="64"/>
  <c r="AH17" i="64"/>
  <c r="AI17" i="64"/>
  <c r="AJ17" i="64"/>
  <c r="AK17" i="64"/>
  <c r="AM17" i="64"/>
  <c r="AN17" i="64"/>
  <c r="AO17" i="64"/>
  <c r="AP17" i="64"/>
  <c r="AQ17" i="64"/>
  <c r="AH18" i="64"/>
  <c r="AI18" i="64"/>
  <c r="AJ18" i="64"/>
  <c r="AK18" i="64"/>
  <c r="AL18" i="64"/>
  <c r="AM18" i="64"/>
  <c r="AN18" i="64"/>
  <c r="AO18" i="64"/>
  <c r="AP18" i="64"/>
  <c r="AH19" i="64"/>
  <c r="AI19" i="64"/>
  <c r="AJ19" i="64"/>
  <c r="AK19" i="64"/>
  <c r="AL19" i="64"/>
  <c r="AM19" i="64"/>
  <c r="AN19" i="64"/>
  <c r="AO19" i="64"/>
  <c r="AP19" i="64"/>
  <c r="AQ19" i="64"/>
  <c r="AH20" i="64"/>
  <c r="AI20" i="64"/>
  <c r="AJ20" i="64"/>
  <c r="AL20" i="64"/>
  <c r="AM20" i="64"/>
  <c r="AN20" i="64"/>
  <c r="AO20" i="64"/>
  <c r="AP20" i="64"/>
  <c r="AQ20" i="64"/>
  <c r="AH21" i="64"/>
  <c r="AI21" i="64"/>
  <c r="AJ21" i="64"/>
  <c r="AK21" i="64"/>
  <c r="AL21" i="64"/>
  <c r="AM21" i="64"/>
  <c r="AN21" i="64"/>
  <c r="AO21" i="64"/>
  <c r="AP21" i="64"/>
  <c r="AH22" i="64"/>
  <c r="AI22" i="64"/>
  <c r="AJ22" i="64"/>
  <c r="AK22" i="64"/>
  <c r="AL22" i="64"/>
  <c r="AM22" i="64"/>
  <c r="AN22" i="64"/>
  <c r="AO22" i="64"/>
  <c r="AP22" i="64"/>
  <c r="AQ22" i="64"/>
  <c r="AH23" i="64"/>
  <c r="AI23" i="64"/>
  <c r="AJ23" i="64"/>
  <c r="AK23" i="64"/>
  <c r="AL23" i="64"/>
  <c r="AM23" i="64"/>
  <c r="AN23" i="64"/>
  <c r="AO23" i="64"/>
  <c r="AP23" i="64"/>
  <c r="AQ23" i="64"/>
  <c r="AH24" i="64"/>
  <c r="AI24" i="64"/>
  <c r="AJ24" i="64"/>
  <c r="AK24" i="64"/>
  <c r="AL24" i="64"/>
  <c r="AM24" i="64"/>
  <c r="AN24" i="64"/>
  <c r="AO24" i="64"/>
  <c r="AP24" i="64"/>
  <c r="AQ24" i="64"/>
  <c r="AH25" i="64"/>
  <c r="AI25" i="64"/>
  <c r="AJ25" i="64"/>
  <c r="AK25" i="64"/>
  <c r="AM25" i="64"/>
  <c r="AN25" i="64"/>
  <c r="AO25" i="64"/>
  <c r="AP25" i="64"/>
  <c r="AQ25" i="64"/>
  <c r="AH26" i="64"/>
  <c r="AI26" i="64"/>
  <c r="AJ26" i="64"/>
  <c r="AK26" i="64"/>
  <c r="AL26" i="64"/>
  <c r="AM26" i="64"/>
  <c r="AN26" i="64"/>
  <c r="AO26" i="64"/>
  <c r="AP26" i="64"/>
  <c r="AF26" i="64"/>
  <c r="AH27" i="64"/>
  <c r="AI27" i="64"/>
  <c r="AJ27" i="64"/>
  <c r="AK27" i="64"/>
  <c r="AL27" i="64"/>
  <c r="AM27" i="64"/>
  <c r="AN27" i="64"/>
  <c r="AO27" i="64"/>
  <c r="AP27" i="64"/>
  <c r="AQ27" i="64"/>
  <c r="AH28" i="64"/>
  <c r="AI28" i="64"/>
  <c r="AJ28" i="64"/>
  <c r="AF28" i="64"/>
  <c r="AL28" i="64"/>
  <c r="AM28" i="64"/>
  <c r="AN28" i="64"/>
  <c r="AO28" i="64"/>
  <c r="AP28" i="64"/>
  <c r="AQ28" i="64"/>
  <c r="AH29" i="64"/>
  <c r="AI29" i="64"/>
  <c r="AJ29" i="64"/>
  <c r="AK29" i="64"/>
  <c r="AL29" i="64"/>
  <c r="AM29" i="64"/>
  <c r="AN29" i="64"/>
  <c r="AO29" i="64"/>
  <c r="AP29" i="64"/>
  <c r="AH30" i="64"/>
  <c r="AI30" i="64"/>
  <c r="AJ30" i="64"/>
  <c r="AK30" i="64"/>
  <c r="AL30" i="64"/>
  <c r="AM30" i="64"/>
  <c r="AN30" i="64"/>
  <c r="AO30" i="64"/>
  <c r="AP30" i="64"/>
  <c r="AQ30" i="64"/>
  <c r="AH31" i="64"/>
  <c r="AI31" i="64"/>
  <c r="AJ31" i="64"/>
  <c r="AK31" i="64"/>
  <c r="AL31" i="64"/>
  <c r="AM31" i="64"/>
  <c r="AN31" i="64"/>
  <c r="AO31" i="64"/>
  <c r="AP31" i="64"/>
  <c r="AQ31" i="64"/>
  <c r="AH32" i="64"/>
  <c r="AI32" i="64"/>
  <c r="AJ32" i="64"/>
  <c r="AK32" i="64"/>
  <c r="AL32" i="64"/>
  <c r="AM32" i="64"/>
  <c r="AN32" i="64"/>
  <c r="AO32" i="64"/>
  <c r="AP32" i="64"/>
  <c r="AQ32" i="64"/>
  <c r="AH33" i="64"/>
  <c r="AI33" i="64"/>
  <c r="AJ33" i="64"/>
  <c r="AK33" i="64"/>
  <c r="AL33" i="64"/>
  <c r="AM33" i="64"/>
  <c r="AN33" i="64"/>
  <c r="AO33" i="64"/>
  <c r="AP33" i="64"/>
  <c r="AQ33" i="64"/>
  <c r="AH34" i="64"/>
  <c r="AI34" i="64"/>
  <c r="AJ34" i="64"/>
  <c r="AK34" i="64"/>
  <c r="AL34" i="64"/>
  <c r="AM34" i="64"/>
  <c r="AN34" i="64"/>
  <c r="AO34" i="64"/>
  <c r="AP34" i="64"/>
  <c r="AF34" i="64"/>
  <c r="AH35" i="64"/>
  <c r="AI35" i="64"/>
  <c r="AJ35" i="64"/>
  <c r="AK35" i="64"/>
  <c r="AL35" i="64"/>
  <c r="AM35" i="64"/>
  <c r="AN35" i="64"/>
  <c r="AO35" i="64"/>
  <c r="AP35" i="64"/>
  <c r="AQ35" i="64"/>
  <c r="AH36" i="64"/>
  <c r="AI36" i="64"/>
  <c r="AJ36" i="64"/>
  <c r="AF36" i="64"/>
  <c r="AL36" i="64"/>
  <c r="AM36" i="64"/>
  <c r="AN36" i="64"/>
  <c r="AO36" i="64"/>
  <c r="AP36" i="64"/>
  <c r="AQ36" i="64"/>
  <c r="AH37" i="64"/>
  <c r="AI37" i="64"/>
  <c r="AJ37" i="64"/>
  <c r="AK37" i="64"/>
  <c r="AL37" i="64"/>
  <c r="AM37" i="64"/>
  <c r="AN37" i="64"/>
  <c r="AO37" i="64"/>
  <c r="AP37" i="64"/>
  <c r="AH38" i="64"/>
  <c r="AI38" i="64"/>
  <c r="AJ38" i="64"/>
  <c r="AK38" i="64"/>
  <c r="AL38" i="64"/>
  <c r="AM38" i="64"/>
  <c r="AN38" i="64"/>
  <c r="AO38" i="64"/>
  <c r="AP38" i="64"/>
  <c r="AQ38" i="64"/>
  <c r="AH39" i="64"/>
  <c r="AI39" i="64"/>
  <c r="AJ39" i="64"/>
  <c r="AK39" i="64"/>
  <c r="AL39" i="64"/>
  <c r="AM39" i="64"/>
  <c r="AN39" i="64"/>
  <c r="AO39" i="64"/>
  <c r="AP39" i="64"/>
  <c r="AQ39" i="64"/>
  <c r="AH40" i="64"/>
  <c r="AI40" i="64"/>
  <c r="AJ40" i="64"/>
  <c r="AK40" i="64"/>
  <c r="AL40" i="64"/>
  <c r="AM40" i="64"/>
  <c r="AN40" i="64"/>
  <c r="AO40" i="64"/>
  <c r="AP40" i="64"/>
  <c r="AQ40" i="64"/>
  <c r="AH41" i="64"/>
  <c r="AI41" i="64"/>
  <c r="AJ41" i="64"/>
  <c r="AK41" i="64"/>
  <c r="AF41" i="64"/>
  <c r="AM41" i="64"/>
  <c r="AN41" i="64"/>
  <c r="AO41" i="64"/>
  <c r="AP41" i="64"/>
  <c r="AQ41" i="64"/>
  <c r="AH42" i="64"/>
  <c r="AI42" i="64"/>
  <c r="AJ42" i="64"/>
  <c r="AK42" i="64"/>
  <c r="AL42" i="64"/>
  <c r="AM42" i="64"/>
  <c r="AN42" i="64"/>
  <c r="AO42" i="64"/>
  <c r="AP42" i="64"/>
  <c r="AF42" i="64"/>
  <c r="AH43" i="64"/>
  <c r="AI43" i="64"/>
  <c r="AJ43" i="64"/>
  <c r="AK43" i="64"/>
  <c r="AL43" i="64"/>
  <c r="AM43" i="64"/>
  <c r="AN43" i="64"/>
  <c r="AO43" i="64"/>
  <c r="AP43" i="64"/>
  <c r="AQ43" i="64"/>
  <c r="AH44" i="64"/>
  <c r="AI44" i="64"/>
  <c r="AJ44" i="64"/>
  <c r="AF44" i="64"/>
  <c r="AL44" i="64"/>
  <c r="AM44" i="64"/>
  <c r="AN44" i="64"/>
  <c r="AO44" i="64"/>
  <c r="AP44" i="64"/>
  <c r="AQ44" i="64"/>
  <c r="AH45" i="64"/>
  <c r="AI45" i="64"/>
  <c r="AJ45" i="64"/>
  <c r="AK45" i="64"/>
  <c r="AL45" i="64"/>
  <c r="AM45" i="64"/>
  <c r="AN45" i="64"/>
  <c r="AO45" i="64"/>
  <c r="AP45" i="64"/>
  <c r="AH46" i="64"/>
  <c r="AI46" i="64"/>
  <c r="AJ46" i="64"/>
  <c r="AK46" i="64"/>
  <c r="AL46" i="64"/>
  <c r="AM46" i="64"/>
  <c r="AN46" i="64"/>
  <c r="AO46" i="64"/>
  <c r="AP46" i="64"/>
  <c r="AQ46" i="64"/>
  <c r="AH47" i="64"/>
  <c r="AI47" i="64"/>
  <c r="AJ47" i="64"/>
  <c r="AK47" i="64"/>
  <c r="AL47" i="64"/>
  <c r="AM47" i="64"/>
  <c r="AN47" i="64"/>
  <c r="AO47" i="64"/>
  <c r="AP47" i="64"/>
  <c r="AQ47" i="64"/>
  <c r="AH48" i="64"/>
  <c r="AI48" i="64"/>
  <c r="AJ48" i="64"/>
  <c r="AK48" i="64"/>
  <c r="AL48" i="64"/>
  <c r="AM48" i="64"/>
  <c r="AN48" i="64"/>
  <c r="AO48" i="64"/>
  <c r="AP48" i="64"/>
  <c r="AQ48" i="64"/>
  <c r="AH49" i="64"/>
  <c r="AI49" i="64"/>
  <c r="AJ49" i="64"/>
  <c r="AK49" i="64"/>
  <c r="AM49" i="64"/>
  <c r="AN49" i="64"/>
  <c r="AO49" i="64"/>
  <c r="AP49" i="64"/>
  <c r="AQ49" i="64"/>
  <c r="AH50" i="64"/>
  <c r="AI50" i="64"/>
  <c r="AJ50" i="64"/>
  <c r="AK50" i="64"/>
  <c r="AL50" i="64"/>
  <c r="AM50" i="64"/>
  <c r="AN50" i="64"/>
  <c r="AO50" i="64"/>
  <c r="AP50" i="64"/>
  <c r="AF50" i="64"/>
  <c r="AH51" i="64"/>
  <c r="AI51" i="64"/>
  <c r="AJ51" i="64"/>
  <c r="AK51" i="64"/>
  <c r="AL51" i="64"/>
  <c r="AM51" i="64"/>
  <c r="AN51" i="64"/>
  <c r="AO51" i="64"/>
  <c r="AP51" i="64"/>
  <c r="AQ51" i="64"/>
  <c r="AH52" i="64"/>
  <c r="AI52" i="64"/>
  <c r="AJ52" i="64"/>
  <c r="AL52" i="64"/>
  <c r="AM52" i="64"/>
  <c r="AN52" i="64"/>
  <c r="AO52" i="64"/>
  <c r="AP52" i="64"/>
  <c r="AQ52" i="64"/>
  <c r="AH79" i="64"/>
  <c r="AI79" i="64"/>
  <c r="AJ79" i="64"/>
  <c r="AK79" i="64"/>
  <c r="AL79" i="64"/>
  <c r="AM79" i="64"/>
  <c r="AN79" i="64"/>
  <c r="AO79" i="64"/>
  <c r="AP79" i="64"/>
  <c r="AQ79" i="64"/>
  <c r="AH81" i="64"/>
  <c r="AI81" i="64"/>
  <c r="AJ81" i="64"/>
  <c r="AK81" i="64"/>
  <c r="AL81" i="64"/>
  <c r="AM81" i="64"/>
  <c r="AN81" i="64"/>
  <c r="AO81" i="64"/>
  <c r="AP81" i="64"/>
  <c r="AQ81" i="64"/>
  <c r="AH94" i="64"/>
  <c r="AI94" i="64"/>
  <c r="AJ94" i="64"/>
  <c r="AK94" i="64"/>
  <c r="AL94" i="64"/>
  <c r="AM94" i="64"/>
  <c r="AN94" i="64"/>
  <c r="AO94" i="64"/>
  <c r="AP94" i="64"/>
  <c r="AQ94" i="64"/>
  <c r="AG81" i="64"/>
  <c r="AG79" i="64"/>
  <c r="AG52" i="64"/>
  <c r="AG50" i="64"/>
  <c r="AG49" i="64"/>
  <c r="AG48" i="64"/>
  <c r="AG46" i="64"/>
  <c r="AG47" i="64"/>
  <c r="AG40" i="64"/>
  <c r="AG41" i="64"/>
  <c r="AG42" i="64"/>
  <c r="AG44" i="64"/>
  <c r="AG45" i="64"/>
  <c r="AG39" i="64"/>
  <c r="AG38" i="64"/>
  <c r="AG37" i="64"/>
  <c r="AG34" i="64"/>
  <c r="AG36" i="64"/>
  <c r="AG33" i="64"/>
  <c r="AG29" i="64"/>
  <c r="AG30" i="64"/>
  <c r="AG31" i="64"/>
  <c r="AG32" i="64"/>
  <c r="AG28" i="64"/>
  <c r="AG27" i="64"/>
  <c r="AG23" i="64"/>
  <c r="AG24" i="64"/>
  <c r="AG25" i="64"/>
  <c r="AG26" i="64"/>
  <c r="AG22" i="64"/>
  <c r="AG21" i="64"/>
  <c r="AG17" i="64"/>
  <c r="AG18" i="64"/>
  <c r="AG20" i="64"/>
  <c r="AG16" i="64"/>
  <c r="BG93" i="64" l="1"/>
  <c r="BK91" i="64"/>
  <c r="BJ74" i="64"/>
  <c r="AF52" i="64"/>
  <c r="AV93" i="64"/>
  <c r="AY92" i="64"/>
  <c r="BB91" i="64"/>
  <c r="AT91" i="64"/>
  <c r="AW90" i="64"/>
  <c r="AZ89" i="64"/>
  <c r="AU88" i="64"/>
  <c r="AX87" i="64"/>
  <c r="BA86" i="64"/>
  <c r="AS86" i="64"/>
  <c r="AV85" i="64"/>
  <c r="AY84" i="64"/>
  <c r="BB83" i="64"/>
  <c r="AT83" i="64"/>
  <c r="AW82" i="64"/>
  <c r="BA80" i="64"/>
  <c r="AS80" i="64"/>
  <c r="AW78" i="64"/>
  <c r="AZ77" i="64"/>
  <c r="AU76" i="64"/>
  <c r="AX75" i="64"/>
  <c r="BA74" i="64"/>
  <c r="AS74" i="64"/>
  <c r="AV73" i="64"/>
  <c r="AY72" i="64"/>
  <c r="BB71" i="64"/>
  <c r="AT71" i="64"/>
  <c r="AW70" i="64"/>
  <c r="AZ69" i="64"/>
  <c r="AU68" i="64"/>
  <c r="AX67" i="64"/>
  <c r="BA66" i="64"/>
  <c r="AS66" i="64"/>
  <c r="AV65" i="64"/>
  <c r="AY64" i="64"/>
  <c r="BB63" i="64"/>
  <c r="AT63" i="64"/>
  <c r="AW62" i="64"/>
  <c r="AZ61" i="64"/>
  <c r="AU60" i="64"/>
  <c r="AX59" i="64"/>
  <c r="BA58" i="64"/>
  <c r="AS58" i="64"/>
  <c r="AV57" i="64"/>
  <c r="AY56" i="64"/>
  <c r="BB55" i="64"/>
  <c r="AT55" i="64"/>
  <c r="AW54" i="64"/>
  <c r="AZ53" i="64"/>
  <c r="BN93" i="64"/>
  <c r="BF93" i="64"/>
  <c r="BH92" i="64"/>
  <c r="BJ91" i="64"/>
  <c r="BL90" i="64"/>
  <c r="BN89" i="64"/>
  <c r="BF89" i="64"/>
  <c r="BH88" i="64"/>
  <c r="BK87" i="64"/>
  <c r="BM86" i="64"/>
  <c r="BO85" i="64"/>
  <c r="BG85" i="64"/>
  <c r="BI84" i="64"/>
  <c r="BK83" i="64"/>
  <c r="BM82" i="64"/>
  <c r="BO80" i="64"/>
  <c r="BG80" i="64"/>
  <c r="BI78" i="64"/>
  <c r="BK77" i="64"/>
  <c r="BM76" i="64"/>
  <c r="BO75" i="64"/>
  <c r="BG75" i="64"/>
  <c r="BI74" i="64"/>
  <c r="BK73" i="64"/>
  <c r="BM72" i="64"/>
  <c r="AF45" i="64"/>
  <c r="AF37" i="64"/>
  <c r="AF29" i="64"/>
  <c r="AF21" i="64"/>
  <c r="AQ29" i="64"/>
  <c r="AU93" i="64"/>
  <c r="AX92" i="64"/>
  <c r="BA91" i="64"/>
  <c r="AS91" i="64"/>
  <c r="AV90" i="64"/>
  <c r="AY89" i="64"/>
  <c r="BB88" i="64"/>
  <c r="AT88" i="64"/>
  <c r="AW87" i="64"/>
  <c r="AZ86" i="64"/>
  <c r="AU85" i="64"/>
  <c r="AX84" i="64"/>
  <c r="BA83" i="64"/>
  <c r="AS83" i="64"/>
  <c r="AV82" i="64"/>
  <c r="AZ80" i="64"/>
  <c r="AV78" i="64"/>
  <c r="AY77" i="64"/>
  <c r="BB76" i="64"/>
  <c r="AT76" i="64"/>
  <c r="AW75" i="64"/>
  <c r="AZ74" i="64"/>
  <c r="AU73" i="64"/>
  <c r="AX72" i="64"/>
  <c r="BA71" i="64"/>
  <c r="AS71" i="64"/>
  <c r="AV70" i="64"/>
  <c r="AY69" i="64"/>
  <c r="BB68" i="64"/>
  <c r="AT68" i="64"/>
  <c r="AW67" i="64"/>
  <c r="AZ66" i="64"/>
  <c r="AU65" i="64"/>
  <c r="AX64" i="64"/>
  <c r="BA63" i="64"/>
  <c r="AS63" i="64"/>
  <c r="AV62" i="64"/>
  <c r="AY61" i="64"/>
  <c r="BB60" i="64"/>
  <c r="AT60" i="64"/>
  <c r="AW59" i="64"/>
  <c r="AZ58" i="64"/>
  <c r="AU57" i="64"/>
  <c r="AX56" i="64"/>
  <c r="BA55" i="64"/>
  <c r="AS55" i="64"/>
  <c r="AV54" i="64"/>
  <c r="AY53" i="64"/>
  <c r="BM93" i="64"/>
  <c r="BO92" i="64"/>
  <c r="BG92" i="64"/>
  <c r="BI91" i="64"/>
  <c r="BK90" i="64"/>
  <c r="BM89" i="64"/>
  <c r="BO88" i="64"/>
  <c r="BG88" i="64"/>
  <c r="BJ87" i="64"/>
  <c r="BL86" i="64"/>
  <c r="BN85" i="64"/>
  <c r="BF85" i="64"/>
  <c r="BH84" i="64"/>
  <c r="BJ83" i="64"/>
  <c r="BL82" i="64"/>
  <c r="BN80" i="64"/>
  <c r="BF80" i="64"/>
  <c r="BH78" i="64"/>
  <c r="BJ77" i="64"/>
  <c r="BL76" i="64"/>
  <c r="BN75" i="64"/>
  <c r="BF75" i="64"/>
  <c r="BH74" i="64"/>
  <c r="BQ74" i="64" s="1"/>
  <c r="BJ73" i="64"/>
  <c r="BL72" i="64"/>
  <c r="AF49" i="64"/>
  <c r="AF25" i="64"/>
  <c r="AF20" i="64"/>
  <c r="AF18" i="64"/>
  <c r="AF17" i="64"/>
  <c r="AQ21" i="64"/>
  <c r="BB93" i="64"/>
  <c r="AT93" i="64"/>
  <c r="AW92" i="64"/>
  <c r="AZ91" i="64"/>
  <c r="AU90" i="64"/>
  <c r="AX89" i="64"/>
  <c r="BA88" i="64"/>
  <c r="AS88" i="64"/>
  <c r="AV87" i="64"/>
  <c r="AY86" i="64"/>
  <c r="BB85" i="64"/>
  <c r="AT85" i="64"/>
  <c r="AW84" i="64"/>
  <c r="AZ83" i="64"/>
  <c r="AU82" i="64"/>
  <c r="AY80" i="64"/>
  <c r="AU78" i="64"/>
  <c r="AX77" i="64"/>
  <c r="BA76" i="64"/>
  <c r="AS76" i="64"/>
  <c r="AV75" i="64"/>
  <c r="AY74" i="64"/>
  <c r="BB73" i="64"/>
  <c r="AT73" i="64"/>
  <c r="AW72" i="64"/>
  <c r="AZ71" i="64"/>
  <c r="AU70" i="64"/>
  <c r="AX69" i="64"/>
  <c r="BA68" i="64"/>
  <c r="AS68" i="64"/>
  <c r="AV67" i="64"/>
  <c r="AY66" i="64"/>
  <c r="BB65" i="64"/>
  <c r="AT65" i="64"/>
  <c r="AW64" i="64"/>
  <c r="AZ63" i="64"/>
  <c r="AU62" i="64"/>
  <c r="AX61" i="64"/>
  <c r="BA60" i="64"/>
  <c r="AS60" i="64"/>
  <c r="AV59" i="64"/>
  <c r="AY58" i="64"/>
  <c r="BB57" i="64"/>
  <c r="AT57" i="64"/>
  <c r="AW56" i="64"/>
  <c r="AZ55" i="64"/>
  <c r="AU54" i="64"/>
  <c r="AX53" i="64"/>
  <c r="BL93" i="64"/>
  <c r="BN92" i="64"/>
  <c r="BF92" i="64"/>
  <c r="BH91" i="64"/>
  <c r="BJ90" i="64"/>
  <c r="BL89" i="64"/>
  <c r="BN88" i="64"/>
  <c r="BF88" i="64"/>
  <c r="BQ88" i="64" s="1"/>
  <c r="BI87" i="64"/>
  <c r="BK86" i="64"/>
  <c r="BM85" i="64"/>
  <c r="BO84" i="64"/>
  <c r="BG84" i="64"/>
  <c r="BI83" i="64"/>
  <c r="BK82" i="64"/>
  <c r="BM80" i="64"/>
  <c r="BO78" i="64"/>
  <c r="BG78" i="64"/>
  <c r="BI77" i="64"/>
  <c r="BK76" i="64"/>
  <c r="BM75" i="64"/>
  <c r="BO74" i="64"/>
  <c r="BG74" i="64"/>
  <c r="BI73" i="64"/>
  <c r="BK72" i="64"/>
  <c r="BA93" i="64"/>
  <c r="AS93" i="64"/>
  <c r="AV92" i="64"/>
  <c r="AY91" i="64"/>
  <c r="BB90" i="64"/>
  <c r="AT90" i="64"/>
  <c r="AW89" i="64"/>
  <c r="AZ88" i="64"/>
  <c r="AU87" i="64"/>
  <c r="AX86" i="64"/>
  <c r="BA85" i="64"/>
  <c r="AS85" i="64"/>
  <c r="AV84" i="64"/>
  <c r="AY83" i="64"/>
  <c r="BB82" i="64"/>
  <c r="AT82" i="64"/>
  <c r="AX80" i="64"/>
  <c r="BB78" i="64"/>
  <c r="AT78" i="64"/>
  <c r="AW77" i="64"/>
  <c r="AZ76" i="64"/>
  <c r="AU75" i="64"/>
  <c r="AX74" i="64"/>
  <c r="BA73" i="64"/>
  <c r="AS73" i="64"/>
  <c r="AV72" i="64"/>
  <c r="AY71" i="64"/>
  <c r="BB70" i="64"/>
  <c r="AT70" i="64"/>
  <c r="AW69" i="64"/>
  <c r="AZ68" i="64"/>
  <c r="AU67" i="64"/>
  <c r="AX66" i="64"/>
  <c r="BA65" i="64"/>
  <c r="AS65" i="64"/>
  <c r="AV64" i="64"/>
  <c r="AY63" i="64"/>
  <c r="BB62" i="64"/>
  <c r="AT62" i="64"/>
  <c r="AW61" i="64"/>
  <c r="AZ60" i="64"/>
  <c r="AU59" i="64"/>
  <c r="AX58" i="64"/>
  <c r="BA57" i="64"/>
  <c r="AS57" i="64"/>
  <c r="AV56" i="64"/>
  <c r="AY55" i="64"/>
  <c r="BB54" i="64"/>
  <c r="AT54" i="64"/>
  <c r="AW53" i="64"/>
  <c r="BK93" i="64"/>
  <c r="BM92" i="64"/>
  <c r="BO91" i="64"/>
  <c r="BG91" i="64"/>
  <c r="BI90" i="64"/>
  <c r="BK89" i="64"/>
  <c r="BM88" i="64"/>
  <c r="BH87" i="64"/>
  <c r="BJ86" i="64"/>
  <c r="BL85" i="64"/>
  <c r="BN84" i="64"/>
  <c r="BF84" i="64"/>
  <c r="BH83" i="64"/>
  <c r="BJ82" i="64"/>
  <c r="BL80" i="64"/>
  <c r="BN78" i="64"/>
  <c r="BF78" i="64"/>
  <c r="BH77" i="64"/>
  <c r="BJ76" i="64"/>
  <c r="BL75" i="64"/>
  <c r="BN74" i="64"/>
  <c r="BF74" i="64"/>
  <c r="BH73" i="64"/>
  <c r="BJ72" i="64"/>
  <c r="AZ93" i="64"/>
  <c r="AU92" i="64"/>
  <c r="AX91" i="64"/>
  <c r="BA90" i="64"/>
  <c r="AS90" i="64"/>
  <c r="AV89" i="64"/>
  <c r="AY88" i="64"/>
  <c r="BB87" i="64"/>
  <c r="AT87" i="64"/>
  <c r="AW86" i="64"/>
  <c r="AZ85" i="64"/>
  <c r="AU84" i="64"/>
  <c r="BD84" i="64" s="1"/>
  <c r="AX83" i="64"/>
  <c r="BA82" i="64"/>
  <c r="AS82" i="64"/>
  <c r="AW80" i="64"/>
  <c r="BA78" i="64"/>
  <c r="AS78" i="64"/>
  <c r="AV77" i="64"/>
  <c r="AY76" i="64"/>
  <c r="BB75" i="64"/>
  <c r="AT75" i="64"/>
  <c r="AW74" i="64"/>
  <c r="AZ73" i="64"/>
  <c r="AU72" i="64"/>
  <c r="AX71" i="64"/>
  <c r="BA70" i="64"/>
  <c r="AS70" i="64"/>
  <c r="AV69" i="64"/>
  <c r="AY68" i="64"/>
  <c r="BB67" i="64"/>
  <c r="AT67" i="64"/>
  <c r="AW66" i="64"/>
  <c r="AZ65" i="64"/>
  <c r="AU64" i="64"/>
  <c r="AX63" i="64"/>
  <c r="BA62" i="64"/>
  <c r="AS62" i="64"/>
  <c r="AV61" i="64"/>
  <c r="AY60" i="64"/>
  <c r="BB59" i="64"/>
  <c r="AT59" i="64"/>
  <c r="AW58" i="64"/>
  <c r="AZ57" i="64"/>
  <c r="AU56" i="64"/>
  <c r="AX55" i="64"/>
  <c r="BA54" i="64"/>
  <c r="AS54" i="64"/>
  <c r="AV53" i="64"/>
  <c r="BJ93" i="64"/>
  <c r="BL92" i="64"/>
  <c r="BN91" i="64"/>
  <c r="BF91" i="64"/>
  <c r="BH90" i="64"/>
  <c r="BJ89" i="64"/>
  <c r="BL88" i="64"/>
  <c r="BO87" i="64"/>
  <c r="BG87" i="64"/>
  <c r="BQ87" i="64" s="1"/>
  <c r="BI86" i="64"/>
  <c r="BK85" i="64"/>
  <c r="BM84" i="64"/>
  <c r="BO83" i="64"/>
  <c r="BG83" i="64"/>
  <c r="BI82" i="64"/>
  <c r="BK80" i="64"/>
  <c r="BM78" i="64"/>
  <c r="BO77" i="64"/>
  <c r="BG77" i="64"/>
  <c r="BI76" i="64"/>
  <c r="BQ76" i="64" s="1"/>
  <c r="BK75" i="64"/>
  <c r="BM74" i="64"/>
  <c r="BO73" i="64"/>
  <c r="BG73" i="64"/>
  <c r="BI72" i="64"/>
  <c r="AQ45" i="64"/>
  <c r="AY93" i="64"/>
  <c r="BB92" i="64"/>
  <c r="AT92" i="64"/>
  <c r="AW91" i="64"/>
  <c r="AZ90" i="64"/>
  <c r="AU89" i="64"/>
  <c r="AX88" i="64"/>
  <c r="BA87" i="64"/>
  <c r="AS87" i="64"/>
  <c r="AV86" i="64"/>
  <c r="AY85" i="64"/>
  <c r="BB84" i="64"/>
  <c r="AT84" i="64"/>
  <c r="AW83" i="64"/>
  <c r="AZ82" i="64"/>
  <c r="AV80" i="64"/>
  <c r="AZ78" i="64"/>
  <c r="AU77" i="64"/>
  <c r="AX76" i="64"/>
  <c r="BA75" i="64"/>
  <c r="AS75" i="64"/>
  <c r="AV74" i="64"/>
  <c r="AY73" i="64"/>
  <c r="BB72" i="64"/>
  <c r="AT72" i="64"/>
  <c r="AW71" i="64"/>
  <c r="AZ70" i="64"/>
  <c r="AU69" i="64"/>
  <c r="AX68" i="64"/>
  <c r="BA67" i="64"/>
  <c r="AS67" i="64"/>
  <c r="AV66" i="64"/>
  <c r="AY65" i="64"/>
  <c r="BB64" i="64"/>
  <c r="AT64" i="64"/>
  <c r="AW63" i="64"/>
  <c r="AZ62" i="64"/>
  <c r="AU61" i="64"/>
  <c r="AX60" i="64"/>
  <c r="BA59" i="64"/>
  <c r="AS59" i="64"/>
  <c r="AV58" i="64"/>
  <c r="AY57" i="64"/>
  <c r="BB56" i="64"/>
  <c r="AT56" i="64"/>
  <c r="AW55" i="64"/>
  <c r="AZ54" i="64"/>
  <c r="AU53" i="64"/>
  <c r="BI93" i="64"/>
  <c r="BK92" i="64"/>
  <c r="BM91" i="64"/>
  <c r="BO90" i="64"/>
  <c r="BG90" i="64"/>
  <c r="BI89" i="64"/>
  <c r="BK88" i="64"/>
  <c r="BN87" i="64"/>
  <c r="BF87" i="64"/>
  <c r="BH86" i="64"/>
  <c r="BJ85" i="64"/>
  <c r="BL84" i="64"/>
  <c r="BN83" i="64"/>
  <c r="BF83" i="64"/>
  <c r="BH82" i="64"/>
  <c r="BJ80" i="64"/>
  <c r="BL78" i="64"/>
  <c r="BN77" i="64"/>
  <c r="BF77" i="64"/>
  <c r="BH76" i="64"/>
  <c r="BJ75" i="64"/>
  <c r="BL74" i="64"/>
  <c r="BN73" i="64"/>
  <c r="BF73" i="64"/>
  <c r="BH72" i="64"/>
  <c r="AX93" i="64"/>
  <c r="BA92" i="64"/>
  <c r="AS92" i="64"/>
  <c r="AV91" i="64"/>
  <c r="AY90" i="64"/>
  <c r="BB89" i="64"/>
  <c r="AT89" i="64"/>
  <c r="AW88" i="64"/>
  <c r="AZ87" i="64"/>
  <c r="AU86" i="64"/>
  <c r="AX85" i="64"/>
  <c r="BA84" i="64"/>
  <c r="AS84" i="64"/>
  <c r="AV83" i="64"/>
  <c r="AY82" i="64"/>
  <c r="AU80" i="64"/>
  <c r="AY78" i="64"/>
  <c r="BB77" i="64"/>
  <c r="AT77" i="64"/>
  <c r="AW76" i="64"/>
  <c r="AZ75" i="64"/>
  <c r="AU74" i="64"/>
  <c r="AX73" i="64"/>
  <c r="BA72" i="64"/>
  <c r="AS72" i="64"/>
  <c r="AV71" i="64"/>
  <c r="AY70" i="64"/>
  <c r="BB69" i="64"/>
  <c r="AT69" i="64"/>
  <c r="AW68" i="64"/>
  <c r="AZ67" i="64"/>
  <c r="AU66" i="64"/>
  <c r="AX65" i="64"/>
  <c r="BA64" i="64"/>
  <c r="AS64" i="64"/>
  <c r="AV63" i="64"/>
  <c r="AY62" i="64"/>
  <c r="BB61" i="64"/>
  <c r="AT61" i="64"/>
  <c r="AW60" i="64"/>
  <c r="AZ59" i="64"/>
  <c r="AU58" i="64"/>
  <c r="AX57" i="64"/>
  <c r="BA56" i="64"/>
  <c r="AS56" i="64"/>
  <c r="AV55" i="64"/>
  <c r="AY54" i="64"/>
  <c r="BB53" i="64"/>
  <c r="AT53" i="64"/>
  <c r="BH93" i="64"/>
  <c r="BJ92" i="64"/>
  <c r="BL91" i="64"/>
  <c r="BN90" i="64"/>
  <c r="BF90" i="64"/>
  <c r="BH89" i="64"/>
  <c r="BJ88" i="64"/>
  <c r="BM87" i="64"/>
  <c r="BO86" i="64"/>
  <c r="BG86" i="64"/>
  <c r="BI85" i="64"/>
  <c r="BQ85" i="64" s="1"/>
  <c r="BK84" i="64"/>
  <c r="BM83" i="64"/>
  <c r="BO82" i="64"/>
  <c r="BG82" i="64"/>
  <c r="BI80" i="64"/>
  <c r="BK78" i="64"/>
  <c r="BM77" i="64"/>
  <c r="BO76" i="64"/>
  <c r="BG76" i="64"/>
  <c r="BI75" i="64"/>
  <c r="BK74" i="64"/>
  <c r="BM73" i="64"/>
  <c r="BO72" i="64"/>
  <c r="BG72" i="64"/>
  <c r="AQ37" i="64"/>
  <c r="AW93" i="64"/>
  <c r="AZ92" i="64"/>
  <c r="AU91" i="64"/>
  <c r="AX90" i="64"/>
  <c r="BA89" i="64"/>
  <c r="AS89" i="64"/>
  <c r="BD89" i="64" s="1"/>
  <c r="AV88" i="64"/>
  <c r="AY87" i="64"/>
  <c r="BB86" i="64"/>
  <c r="AT86" i="64"/>
  <c r="AW85" i="64"/>
  <c r="BD85" i="64" s="1"/>
  <c r="AZ84" i="64"/>
  <c r="AU83" i="64"/>
  <c r="AX82" i="64"/>
  <c r="BB80" i="64"/>
  <c r="AT80" i="64"/>
  <c r="AX78" i="64"/>
  <c r="BA77" i="64"/>
  <c r="AS77" i="64"/>
  <c r="BD77" i="64" s="1"/>
  <c r="AV76" i="64"/>
  <c r="AY75" i="64"/>
  <c r="BD75" i="64" s="1"/>
  <c r="BB74" i="64"/>
  <c r="AT74" i="64"/>
  <c r="AW73" i="64"/>
  <c r="AZ72" i="64"/>
  <c r="BA69" i="64"/>
  <c r="BB66" i="64"/>
  <c r="BA61" i="64"/>
  <c r="BB58" i="64"/>
  <c r="BA53" i="64"/>
  <c r="BO93" i="64"/>
  <c r="BO89" i="64"/>
  <c r="BN86" i="64"/>
  <c r="BN82" i="64"/>
  <c r="BN76" i="64"/>
  <c r="BN72" i="64"/>
  <c r="BP79" i="64"/>
  <c r="BC79" i="64"/>
  <c r="BP81" i="64"/>
  <c r="BC81" i="64"/>
  <c r="BH79" i="64"/>
  <c r="BO81" i="64"/>
  <c r="BO79" i="64"/>
  <c r="BG79" i="64"/>
  <c r="BN79" i="64"/>
  <c r="BF79" i="64"/>
  <c r="BM79" i="64"/>
  <c r="BL81" i="64"/>
  <c r="BL79" i="64"/>
  <c r="BK81" i="64"/>
  <c r="BK79" i="64"/>
  <c r="AU79" i="64"/>
  <c r="AT79" i="64"/>
  <c r="BB79" i="64"/>
  <c r="AS79" i="64"/>
  <c r="AW79" i="64"/>
  <c r="AZ81" i="64"/>
  <c r="AF33" i="64"/>
  <c r="AF48" i="64"/>
  <c r="AF40" i="64"/>
  <c r="AF32" i="64"/>
  <c r="AF24" i="64"/>
  <c r="AF16" i="64"/>
  <c r="AK52" i="64"/>
  <c r="AQ50" i="64"/>
  <c r="AL49" i="64"/>
  <c r="AK44" i="64"/>
  <c r="AQ42" i="64"/>
  <c r="AL41" i="64"/>
  <c r="AK36" i="64"/>
  <c r="AQ34" i="64"/>
  <c r="AK28" i="64"/>
  <c r="AQ26" i="64"/>
  <c r="AL25" i="64"/>
  <c r="AK20" i="64"/>
  <c r="AQ18" i="64"/>
  <c r="AL17" i="64"/>
  <c r="AK12" i="64"/>
  <c r="AQ10" i="64"/>
  <c r="AF79" i="64"/>
  <c r="AF47" i="64"/>
  <c r="AF39" i="64"/>
  <c r="AF31" i="64"/>
  <c r="AF23" i="64"/>
  <c r="AF7" i="64"/>
  <c r="AF46" i="64"/>
  <c r="AF38" i="64"/>
  <c r="AF30" i="64"/>
  <c r="AF22" i="64"/>
  <c r="AF81" i="64"/>
  <c r="AF51" i="64"/>
  <c r="AF43" i="64"/>
  <c r="AF35" i="64"/>
  <c r="AF27" i="64"/>
  <c r="AF19" i="64"/>
  <c r="AG15" i="64"/>
  <c r="AG14" i="64"/>
  <c r="AG13" i="64"/>
  <c r="AG12" i="64"/>
  <c r="AG11" i="64"/>
  <c r="AG10" i="64"/>
  <c r="AG8" i="64"/>
  <c r="AG7" i="64"/>
  <c r="T6" i="64"/>
  <c r="H1" i="7"/>
  <c r="AA1" i="7"/>
  <c r="K32" i="71"/>
  <c r="K31" i="71"/>
  <c r="K30" i="71"/>
  <c r="K29" i="71"/>
  <c r="K28" i="71"/>
  <c r="K27" i="71"/>
  <c r="K26" i="71"/>
  <c r="K25" i="71"/>
  <c r="K24" i="71"/>
  <c r="K23" i="71"/>
  <c r="K22" i="71"/>
  <c r="K21" i="71"/>
  <c r="BN81" i="64" l="1"/>
  <c r="I82" i="50"/>
  <c r="BD91" i="64"/>
  <c r="BQ75" i="64"/>
  <c r="BQ83" i="64"/>
  <c r="BQ90" i="64"/>
  <c r="BD80" i="64"/>
  <c r="BD86" i="64"/>
  <c r="AV79" i="64"/>
  <c r="H80" i="50"/>
  <c r="BD73" i="64"/>
  <c r="BQ77" i="64"/>
  <c r="BQ92" i="64"/>
  <c r="BD93" i="64"/>
  <c r="BQ89" i="64"/>
  <c r="BI79" i="64"/>
  <c r="I80" i="50"/>
  <c r="BD74" i="64"/>
  <c r="BD72" i="64"/>
  <c r="BD78" i="64"/>
  <c r="BD83" i="64"/>
  <c r="BQ82" i="64"/>
  <c r="BD90" i="64"/>
  <c r="BQ91" i="64"/>
  <c r="BD76" i="64"/>
  <c r="AT81" i="64"/>
  <c r="H82" i="50"/>
  <c r="BD82" i="64"/>
  <c r="BQ93" i="64"/>
  <c r="BQ73" i="64"/>
  <c r="BD87" i="64"/>
  <c r="BQ86" i="64"/>
  <c r="BD88" i="64"/>
  <c r="BQ72" i="64"/>
  <c r="BQ78" i="64"/>
  <c r="BD92" i="64"/>
  <c r="BQ84" i="64"/>
  <c r="BQ80" i="64"/>
  <c r="BG81" i="64"/>
  <c r="BM81" i="64"/>
  <c r="BH81" i="64"/>
  <c r="AX81" i="64"/>
  <c r="BB81" i="64"/>
  <c r="AY81" i="64"/>
  <c r="BJ81" i="64"/>
  <c r="AS81" i="64"/>
  <c r="BA79" i="64"/>
  <c r="AX79" i="64"/>
  <c r="BD79" i="64" s="1"/>
  <c r="AU81" i="64"/>
  <c r="BJ79" i="64"/>
  <c r="AW81" i="64"/>
  <c r="BF81" i="64"/>
  <c r="AY79" i="64"/>
  <c r="AZ79" i="64"/>
  <c r="BI81" i="64"/>
  <c r="AV81" i="64"/>
  <c r="BA81" i="64"/>
  <c r="AF8" i="64"/>
  <c r="AF12" i="64"/>
  <c r="AF15" i="64"/>
  <c r="AF11" i="64"/>
  <c r="AF14" i="64"/>
  <c r="AF10" i="64"/>
  <c r="AF13" i="64"/>
  <c r="BQ79" i="64" l="1"/>
  <c r="C4" i="58" a="1"/>
  <c r="BQ81" i="64"/>
  <c r="BD81" i="64"/>
  <c r="BE92" i="11"/>
  <c r="AN92" i="11"/>
  <c r="CM11" i="11"/>
  <c r="CM19" i="11"/>
  <c r="CM73" i="11"/>
  <c r="CM17" i="11"/>
  <c r="CM57" i="11"/>
  <c r="CM9" i="11"/>
  <c r="H92" i="11"/>
  <c r="CM89" i="11"/>
  <c r="CM65" i="11"/>
  <c r="CM33" i="11"/>
  <c r="BT92" i="11"/>
  <c r="CM81" i="11"/>
  <c r="CM49" i="11"/>
  <c r="CM41" i="11"/>
  <c r="CM25" i="11"/>
  <c r="CK92" i="11"/>
  <c r="Y92" i="11"/>
  <c r="CM88" i="11"/>
  <c r="CM80" i="11"/>
  <c r="CM72" i="11"/>
  <c r="CM64" i="11"/>
  <c r="CM56" i="11"/>
  <c r="CM48" i="11"/>
  <c r="CM40" i="11"/>
  <c r="CM32" i="11"/>
  <c r="CM24" i="11"/>
  <c r="CM16" i="11"/>
  <c r="CM8" i="11"/>
  <c r="CM87" i="11"/>
  <c r="CM79" i="11"/>
  <c r="CM71" i="11"/>
  <c r="CM63" i="11"/>
  <c r="CM55" i="11"/>
  <c r="CM47" i="11"/>
  <c r="CM39" i="11"/>
  <c r="CM31" i="11"/>
  <c r="CM23" i="11"/>
  <c r="CM15" i="11"/>
  <c r="CM7" i="11"/>
  <c r="CM86" i="11"/>
  <c r="CM78" i="11"/>
  <c r="CM70" i="11"/>
  <c r="CM62" i="11"/>
  <c r="CM54" i="11"/>
  <c r="CM46" i="11"/>
  <c r="CM38" i="11"/>
  <c r="CM30" i="11"/>
  <c r="CM22" i="11"/>
  <c r="CM14" i="11"/>
  <c r="CM6" i="11"/>
  <c r="CJ92" i="11"/>
  <c r="CB92" i="11"/>
  <c r="BL92" i="11"/>
  <c r="BD92" i="11"/>
  <c r="AV92" i="11"/>
  <c r="AF92" i="11"/>
  <c r="X92" i="11"/>
  <c r="P92" i="11"/>
  <c r="CM85" i="11"/>
  <c r="CM77" i="11"/>
  <c r="CM69" i="11"/>
  <c r="CM61" i="11"/>
  <c r="CM53" i="11"/>
  <c r="CM45" i="11"/>
  <c r="CM37" i="11"/>
  <c r="CM29" i="11"/>
  <c r="CM21" i="11"/>
  <c r="CM13" i="11"/>
  <c r="CM5" i="11"/>
  <c r="CM84" i="11"/>
  <c r="CM76" i="11"/>
  <c r="CM68" i="11"/>
  <c r="CM60" i="11"/>
  <c r="CM52" i="11"/>
  <c r="CM44" i="11"/>
  <c r="CM36" i="11"/>
  <c r="CM28" i="11"/>
  <c r="CM20" i="11"/>
  <c r="C92" i="11"/>
  <c r="CC92" i="11"/>
  <c r="AW92" i="11"/>
  <c r="Q92" i="11"/>
  <c r="BU92" i="11"/>
  <c r="BM92" i="11"/>
  <c r="AO92" i="11"/>
  <c r="AG92" i="11"/>
  <c r="I92" i="11"/>
  <c r="CM91" i="11"/>
  <c r="CM83" i="11"/>
  <c r="CM75" i="11"/>
  <c r="CM67" i="11"/>
  <c r="CM59" i="11"/>
  <c r="CM51" i="11"/>
  <c r="CM43" i="11"/>
  <c r="CM35" i="11"/>
  <c r="CM27" i="11"/>
  <c r="CM90" i="11"/>
  <c r="CM82" i="11"/>
  <c r="CM74" i="11"/>
  <c r="CM66" i="11"/>
  <c r="CM58" i="11"/>
  <c r="CM50" i="11"/>
  <c r="CM42" i="11"/>
  <c r="CM34" i="11"/>
  <c r="CM26" i="11"/>
  <c r="CM18" i="11"/>
  <c r="CM10" i="11"/>
  <c r="CM12" i="11"/>
  <c r="K92" i="11"/>
  <c r="CI92" i="11"/>
  <c r="CA92" i="11"/>
  <c r="BS92" i="11"/>
  <c r="BK92" i="11"/>
  <c r="BC92" i="11"/>
  <c r="AU92" i="11"/>
  <c r="AM92" i="11"/>
  <c r="AE92" i="11"/>
  <c r="W92" i="11"/>
  <c r="O92" i="11"/>
  <c r="G92" i="11"/>
  <c r="CG92" i="11"/>
  <c r="BY92" i="11"/>
  <c r="BQ92" i="11"/>
  <c r="BI92" i="11"/>
  <c r="BA92" i="11"/>
  <c r="AS92" i="11"/>
  <c r="AK92" i="11"/>
  <c r="AC92" i="11"/>
  <c r="U92" i="11"/>
  <c r="M92" i="11"/>
  <c r="E92" i="11"/>
  <c r="CE92" i="11"/>
  <c r="BW92" i="11"/>
  <c r="BO92" i="11"/>
  <c r="BG92" i="11"/>
  <c r="AY92" i="11"/>
  <c r="AQ92" i="11"/>
  <c r="AI92" i="11"/>
  <c r="AA92" i="11"/>
  <c r="S92" i="11"/>
  <c r="CM4" i="11"/>
  <c r="J92" i="11"/>
  <c r="CH92" i="11"/>
  <c r="BZ92" i="11"/>
  <c r="BR92" i="11"/>
  <c r="BJ92" i="11"/>
  <c r="BB92" i="11"/>
  <c r="AT92" i="11"/>
  <c r="AL92" i="11"/>
  <c r="AD92" i="11"/>
  <c r="V92" i="11"/>
  <c r="N92" i="11"/>
  <c r="F92" i="11"/>
  <c r="CF92" i="11"/>
  <c r="BX92" i="11"/>
  <c r="BP92" i="11"/>
  <c r="BH92" i="11"/>
  <c r="AZ92" i="11"/>
  <c r="AR92" i="11"/>
  <c r="AJ92" i="11"/>
  <c r="AB92" i="11"/>
  <c r="T92" i="11"/>
  <c r="L92" i="11"/>
  <c r="D92" i="11"/>
  <c r="CL92" i="11"/>
  <c r="CD92" i="11"/>
  <c r="BV92" i="11"/>
  <c r="BN92" i="11"/>
  <c r="BF92" i="11"/>
  <c r="AX92" i="11"/>
  <c r="AP92" i="11"/>
  <c r="AH92" i="11"/>
  <c r="Z92" i="11"/>
  <c r="R92" i="11"/>
  <c r="C4" i="58" l="1"/>
  <c r="AV4" i="58"/>
  <c r="CI5" i="58"/>
  <c r="AK7" i="58"/>
  <c r="CA8" i="58"/>
  <c r="AC10" i="58"/>
  <c r="BP11" i="58"/>
  <c r="D13" i="58"/>
  <c r="AA14" i="58"/>
  <c r="AR15" i="58"/>
  <c r="AY16" i="58"/>
  <c r="BH17" i="58"/>
  <c r="H18" i="58"/>
  <c r="U18" i="58"/>
  <c r="AM18" i="58"/>
  <c r="BD18" i="58"/>
  <c r="BS18" i="58"/>
  <c r="CI18" i="58"/>
  <c r="O19" i="58"/>
  <c r="AE19" i="58"/>
  <c r="AU19" i="58"/>
  <c r="BK19" i="58"/>
  <c r="BY19" i="58"/>
  <c r="G20" i="58"/>
  <c r="W20" i="58"/>
  <c r="AI20" i="58"/>
  <c r="AW20" i="58"/>
  <c r="BI20" i="58"/>
  <c r="BU20" i="58"/>
  <c r="CG20" i="58"/>
  <c r="J21" i="58"/>
  <c r="U21" i="58"/>
  <c r="AH21" i="58"/>
  <c r="AT21" i="58"/>
  <c r="BF21" i="58"/>
  <c r="BR21" i="58"/>
  <c r="CE21" i="58"/>
  <c r="F22" i="58"/>
  <c r="S22" i="58"/>
  <c r="AE22" i="58"/>
  <c r="AQ22" i="58"/>
  <c r="BC22" i="58"/>
  <c r="BP22" i="58"/>
  <c r="CA22" i="58"/>
  <c r="C23" i="58"/>
  <c r="M23" i="58"/>
  <c r="W23" i="58"/>
  <c r="AI23" i="58"/>
  <c r="AS23" i="58"/>
  <c r="BC23" i="58"/>
  <c r="BN23" i="58"/>
  <c r="BX23" i="58"/>
  <c r="CH23" i="58"/>
  <c r="I24" i="58"/>
  <c r="T24" i="58"/>
  <c r="AD24" i="58"/>
  <c r="AO24" i="58"/>
  <c r="AY24" i="58"/>
  <c r="BI24" i="58"/>
  <c r="BS24" i="58"/>
  <c r="CD24" i="58"/>
  <c r="E25" i="58"/>
  <c r="O25" i="58"/>
  <c r="Z25" i="58"/>
  <c r="AJ25" i="58"/>
  <c r="AT25" i="58"/>
  <c r="BE25" i="58"/>
  <c r="BO25" i="58"/>
  <c r="BZ25" i="58"/>
  <c r="CK25" i="58"/>
  <c r="K26" i="58"/>
  <c r="U26" i="58"/>
  <c r="AE26" i="58"/>
  <c r="AP26" i="58"/>
  <c r="AZ26" i="58"/>
  <c r="BK26" i="58"/>
  <c r="BV26" i="58"/>
  <c r="CF26" i="58"/>
  <c r="F27" i="58"/>
  <c r="Q27" i="58"/>
  <c r="AA27" i="58"/>
  <c r="AK27" i="58"/>
  <c r="AW27" i="58"/>
  <c r="BG27" i="58"/>
  <c r="BQ27" i="58"/>
  <c r="CA27" i="58"/>
  <c r="W5" i="58"/>
  <c r="BZ6" i="58"/>
  <c r="AT8" i="58"/>
  <c r="M10" i="58"/>
  <c r="CE11" i="58"/>
  <c r="AF13" i="58"/>
  <c r="BQ14" i="58"/>
  <c r="D16" i="58"/>
  <c r="X17" i="58"/>
  <c r="C18" i="58"/>
  <c r="T18" i="58"/>
  <c r="AN18" i="58"/>
  <c r="BF18" i="58"/>
  <c r="BX18" i="58"/>
  <c r="E19" i="58"/>
  <c r="X19" i="58"/>
  <c r="AP19" i="58"/>
  <c r="BG19" i="58"/>
  <c r="CB19" i="58"/>
  <c r="J20" i="58"/>
  <c r="AA20" i="58"/>
  <c r="AQ20" i="58"/>
  <c r="BE20" i="58"/>
  <c r="BR20" i="58"/>
  <c r="CF20" i="58"/>
  <c r="K21" i="58"/>
  <c r="Y21" i="58"/>
  <c r="AL21" i="58"/>
  <c r="AZ21" i="58"/>
  <c r="BN21" i="58"/>
  <c r="CA21" i="58"/>
  <c r="E22" i="58"/>
  <c r="T22" i="58"/>
  <c r="AH22" i="58"/>
  <c r="AU22" i="58"/>
  <c r="BI22" i="58"/>
  <c r="BW22" i="58"/>
  <c r="CK22" i="58"/>
  <c r="L23" i="58"/>
  <c r="Z23" i="58"/>
  <c r="AK23" i="58"/>
  <c r="AW23" i="58"/>
  <c r="BH23" i="58"/>
  <c r="BU23" i="58"/>
  <c r="CF23" i="58"/>
  <c r="G24" i="58"/>
  <c r="U24" i="58"/>
  <c r="AG24" i="58"/>
  <c r="AR24" i="58"/>
  <c r="BE24" i="58"/>
  <c r="BP24" i="58"/>
  <c r="CA24" i="58"/>
  <c r="C25" i="58"/>
  <c r="Q25" i="58"/>
  <c r="AB25" i="58"/>
  <c r="AM25" i="58"/>
  <c r="AZ25" i="58"/>
  <c r="BK25" i="58"/>
  <c r="BW25" i="58"/>
  <c r="CI25" i="58"/>
  <c r="L26" i="58"/>
  <c r="W26" i="58"/>
  <c r="AJ26" i="58"/>
  <c r="AU26" i="58"/>
  <c r="BG26" i="58"/>
  <c r="BR26" i="58"/>
  <c r="CE26" i="58"/>
  <c r="G27" i="58"/>
  <c r="S27" i="58"/>
  <c r="AE27" i="58"/>
  <c r="AQ27" i="58"/>
  <c r="BB27" i="58"/>
  <c r="BO27" i="58"/>
  <c r="BZ27" i="58"/>
  <c r="CL27" i="58"/>
  <c r="L28" i="58"/>
  <c r="V28" i="58"/>
  <c r="AH28" i="58"/>
  <c r="AR28" i="58"/>
  <c r="BB28" i="58"/>
  <c r="BM28" i="58"/>
  <c r="BW28" i="58"/>
  <c r="CG28" i="58"/>
  <c r="G29" i="58"/>
  <c r="S29" i="58"/>
  <c r="BK4" i="58"/>
  <c r="AU6" i="58"/>
  <c r="AD8" i="58"/>
  <c r="AS10" i="58"/>
  <c r="W12" i="58"/>
  <c r="BV13" i="58"/>
  <c r="AG15" i="58"/>
  <c r="BX16" i="58"/>
  <c r="CI17" i="58"/>
  <c r="S18" i="58"/>
  <c r="AQ18" i="58"/>
  <c r="BK18" i="58"/>
  <c r="CD18" i="58"/>
  <c r="P19" i="58"/>
  <c r="AI19" i="58"/>
  <c r="BE19" i="58"/>
  <c r="BX19" i="58"/>
  <c r="K20" i="58"/>
  <c r="AC20" i="58"/>
  <c r="AU20" i="58"/>
  <c r="BK20" i="58"/>
  <c r="CA20" i="58"/>
  <c r="F21" i="58"/>
  <c r="W21" i="58"/>
  <c r="AM21" i="58"/>
  <c r="BC21" i="58"/>
  <c r="BS21" i="58"/>
  <c r="CI21" i="58"/>
  <c r="N22" i="58"/>
  <c r="AC22" i="58"/>
  <c r="AT22" i="58"/>
  <c r="BK22" i="58"/>
  <c r="BZ22" i="58"/>
  <c r="E23" i="58"/>
  <c r="S23" i="58"/>
  <c r="AE23" i="58"/>
  <c r="AT23" i="58"/>
  <c r="BG23" i="58"/>
  <c r="BV23" i="58"/>
  <c r="CI23" i="58"/>
  <c r="M24" i="58"/>
  <c r="Z24" i="58"/>
  <c r="AM24" i="58"/>
  <c r="BA24" i="58"/>
  <c r="BO24" i="58"/>
  <c r="CC24" i="58"/>
  <c r="G25" i="58"/>
  <c r="T25" i="58"/>
  <c r="AH25" i="58"/>
  <c r="AU25" i="58"/>
  <c r="BI25" i="58"/>
  <c r="BV25" i="58"/>
  <c r="CL25" i="58"/>
  <c r="N26" i="58"/>
  <c r="AB26" i="58"/>
  <c r="AO26" i="58"/>
  <c r="BC26" i="58"/>
  <c r="BP26" i="58"/>
  <c r="CD26" i="58"/>
  <c r="I27" i="58"/>
  <c r="V27" i="58"/>
  <c r="AI27" i="58"/>
  <c r="AX27" i="58"/>
  <c r="BJ27" i="58"/>
  <c r="BX27" i="58"/>
  <c r="CK27" i="58"/>
  <c r="M28" i="58"/>
  <c r="Z28" i="58"/>
  <c r="AK28" i="58"/>
  <c r="AW28" i="58"/>
  <c r="BI28" i="58"/>
  <c r="BU28" i="58"/>
  <c r="CF28" i="58"/>
  <c r="J29" i="58"/>
  <c r="U29" i="58"/>
  <c r="AE29" i="58"/>
  <c r="AP29" i="58"/>
  <c r="AZ29" i="58"/>
  <c r="BJ29" i="58"/>
  <c r="BV29" i="58"/>
  <c r="CF29" i="58"/>
  <c r="F30" i="58"/>
  <c r="Q30" i="58"/>
  <c r="AA30" i="58"/>
  <c r="AK30" i="58"/>
  <c r="H5" i="58"/>
  <c r="F7" i="58"/>
  <c r="E9" i="58"/>
  <c r="BY10" i="58"/>
  <c r="AY12" i="58"/>
  <c r="M14" i="58"/>
  <c r="BQ15" i="58"/>
  <c r="L17" i="58"/>
  <c r="D18" i="58"/>
  <c r="AA18" i="58"/>
  <c r="AU18" i="58"/>
  <c r="BO18" i="58"/>
  <c r="CK18" i="58"/>
  <c r="U19" i="58"/>
  <c r="AO19" i="58"/>
  <c r="BM19" i="58"/>
  <c r="CF19" i="58"/>
  <c r="Q20" i="58"/>
  <c r="AH20" i="58"/>
  <c r="AZ20" i="58"/>
  <c r="BO20" i="58"/>
  <c r="CD20" i="58"/>
  <c r="L21" i="58"/>
  <c r="AB21" i="58"/>
  <c r="AQ21" i="58"/>
  <c r="BH21" i="58"/>
  <c r="BW21" i="58"/>
  <c r="CL21" i="58"/>
  <c r="R22" i="58"/>
  <c r="AJ22" i="58"/>
  <c r="AY22" i="58"/>
  <c r="BN22" i="58"/>
  <c r="CE22" i="58"/>
  <c r="I23" i="58"/>
  <c r="U23" i="58"/>
  <c r="AJ23" i="58"/>
  <c r="AX23" i="58"/>
  <c r="BK23" i="58"/>
  <c r="BY23" i="58"/>
  <c r="C24" i="58"/>
  <c r="O24" i="58"/>
  <c r="AC24" i="58"/>
  <c r="AQ24" i="58"/>
  <c r="BF24" i="58"/>
  <c r="BR24" i="58"/>
  <c r="CG24" i="58"/>
  <c r="J25" i="58"/>
  <c r="W25" i="58"/>
  <c r="AK25" i="58"/>
  <c r="AY25" i="58"/>
  <c r="BM25" i="58"/>
  <c r="CA25" i="58"/>
  <c r="D26" i="58"/>
  <c r="R26" i="58"/>
  <c r="AD26" i="58"/>
  <c r="AS26" i="58"/>
  <c r="BF26" i="58"/>
  <c r="BU26" i="58"/>
  <c r="CH26" i="58"/>
  <c r="L27" i="58"/>
  <c r="Y27" i="58"/>
  <c r="AM27" i="58"/>
  <c r="AZ27" i="58"/>
  <c r="BM27" i="58"/>
  <c r="CC27" i="58"/>
  <c r="D28" i="58"/>
  <c r="Q28" i="58"/>
  <c r="AB28" i="58"/>
  <c r="AM28" i="58"/>
  <c r="AZ28" i="58"/>
  <c r="BK28" i="58"/>
  <c r="BX28" i="58"/>
  <c r="CK28" i="58"/>
  <c r="L29" i="58"/>
  <c r="W29" i="58"/>
  <c r="AH29" i="58"/>
  <c r="AR29" i="58"/>
  <c r="BC29" i="58"/>
  <c r="AM5" i="58"/>
  <c r="W7" i="58"/>
  <c r="V9" i="58"/>
  <c r="E11" i="58"/>
  <c r="BL12" i="58"/>
  <c r="AP14" i="58"/>
  <c r="CC15" i="58"/>
  <c r="AI17" i="58"/>
  <c r="I18" i="58"/>
  <c r="AB18" i="58"/>
  <c r="AW18" i="58"/>
  <c r="BP18" i="58"/>
  <c r="C19" i="58"/>
  <c r="W19" i="58"/>
  <c r="AR19" i="58"/>
  <c r="BN19" i="58"/>
  <c r="CI19" i="58"/>
  <c r="R20" i="58"/>
  <c r="AK20" i="58"/>
  <c r="BA20" i="58"/>
  <c r="BP20" i="58"/>
  <c r="CH20" i="58"/>
  <c r="N21" i="58"/>
  <c r="AC21" i="58"/>
  <c r="AR21" i="58"/>
  <c r="BI21" i="58"/>
  <c r="BX21" i="58"/>
  <c r="D22" i="58"/>
  <c r="V22" i="58"/>
  <c r="AK22" i="58"/>
  <c r="AZ22" i="58"/>
  <c r="BQ22" i="58"/>
  <c r="CF22" i="58"/>
  <c r="J23" i="58"/>
  <c r="V23" i="58"/>
  <c r="AL23" i="58"/>
  <c r="AY23" i="58"/>
  <c r="BM23" i="58"/>
  <c r="BZ23" i="58"/>
  <c r="D24" i="58"/>
  <c r="Q24" i="58"/>
  <c r="AE24" i="58"/>
  <c r="AS24" i="58"/>
  <c r="BG24" i="58"/>
  <c r="BU24" i="58"/>
  <c r="CH24" i="58"/>
  <c r="K25" i="58"/>
  <c r="Y25" i="58"/>
  <c r="AL25" i="58"/>
  <c r="BA25" i="58"/>
  <c r="BN25" i="58"/>
  <c r="CC25" i="58"/>
  <c r="E26" i="58"/>
  <c r="S26" i="58"/>
  <c r="AG26" i="58"/>
  <c r="AT26" i="58"/>
  <c r="BH26" i="58"/>
  <c r="BW26" i="58"/>
  <c r="CI26" i="58"/>
  <c r="M27" i="58"/>
  <c r="Z27" i="58"/>
  <c r="AO27" i="58"/>
  <c r="BA27" i="58"/>
  <c r="BP27" i="58"/>
  <c r="CD27" i="58"/>
  <c r="F28" i="58"/>
  <c r="R28" i="58"/>
  <c r="AC28" i="58"/>
  <c r="AO28" i="58"/>
  <c r="BA28" i="58"/>
  <c r="BN28" i="58"/>
  <c r="BY28" i="58"/>
  <c r="CL28" i="58"/>
  <c r="M29" i="58"/>
  <c r="Y29" i="58"/>
  <c r="AI29" i="58"/>
  <c r="AT29" i="58"/>
  <c r="BE29" i="58"/>
  <c r="BC5" i="58"/>
  <c r="O8" i="58"/>
  <c r="AK11" i="58"/>
  <c r="CJ13" i="58"/>
  <c r="AN16" i="58"/>
  <c r="J18" i="58"/>
  <c r="AK18" i="58"/>
  <c r="BV18" i="58"/>
  <c r="Q19" i="58"/>
  <c r="AZ19" i="58"/>
  <c r="CJ19" i="58"/>
  <c r="AB20" i="58"/>
  <c r="BF20" i="58"/>
  <c r="CC20" i="58"/>
  <c r="S21" i="58"/>
  <c r="AU21" i="58"/>
  <c r="BQ21" i="58"/>
  <c r="J22" i="58"/>
  <c r="AG22" i="58"/>
  <c r="BG22" i="58"/>
  <c r="CH22" i="58"/>
  <c r="R23" i="58"/>
  <c r="AO23" i="58"/>
  <c r="BJ23" i="58"/>
  <c r="CE23" i="58"/>
  <c r="R24" i="58"/>
  <c r="AL24" i="58"/>
  <c r="BJ24" i="58"/>
  <c r="CF24" i="58"/>
  <c r="R25" i="58"/>
  <c r="AP25" i="58"/>
  <c r="BH25" i="58"/>
  <c r="CE25" i="58"/>
  <c r="O26" i="58"/>
  <c r="AL26" i="58"/>
  <c r="BI26" i="58"/>
  <c r="CA26" i="58"/>
  <c r="O27" i="58"/>
  <c r="AJ27" i="58"/>
  <c r="BH27" i="58"/>
  <c r="CE27" i="58"/>
  <c r="K28" i="58"/>
  <c r="AE28" i="58"/>
  <c r="AX28" i="58"/>
  <c r="BR28" i="58"/>
  <c r="C29" i="58"/>
  <c r="T29" i="58"/>
  <c r="AL29" i="58"/>
  <c r="BA29" i="58"/>
  <c r="BP29" i="58"/>
  <c r="CA29" i="58"/>
  <c r="D30" i="58"/>
  <c r="O30" i="58"/>
  <c r="AB30" i="58"/>
  <c r="AO30" i="58"/>
  <c r="AY30" i="58"/>
  <c r="BI30" i="58"/>
  <c r="BS30" i="58"/>
  <c r="CD30" i="58"/>
  <c r="D31" i="58"/>
  <c r="N31" i="58"/>
  <c r="Z31" i="58"/>
  <c r="AJ31" i="58"/>
  <c r="AT31" i="58"/>
  <c r="BE31" i="58"/>
  <c r="BO31" i="58"/>
  <c r="BY31" i="58"/>
  <c r="CI31" i="58"/>
  <c r="K32" i="58"/>
  <c r="U32" i="58"/>
  <c r="AE32" i="58"/>
  <c r="AP32" i="58"/>
  <c r="AZ32" i="58"/>
  <c r="BJ32" i="58"/>
  <c r="BU32" i="58"/>
  <c r="CF32" i="58"/>
  <c r="F33" i="58"/>
  <c r="Q33" i="58"/>
  <c r="AA33" i="58"/>
  <c r="AK33" i="58"/>
  <c r="AU33" i="58"/>
  <c r="BF33" i="58"/>
  <c r="BQ33" i="58"/>
  <c r="CA33" i="58"/>
  <c r="CL33" i="58"/>
  <c r="L34" i="58"/>
  <c r="BS5" i="58"/>
  <c r="BJ8" i="58"/>
  <c r="BB11" i="58"/>
  <c r="BC14" i="58"/>
  <c r="BM16" i="58"/>
  <c r="M18" i="58"/>
  <c r="AS18" i="58"/>
  <c r="CB18" i="58"/>
  <c r="Z19" i="58"/>
  <c r="BA19" i="58"/>
  <c r="CK19" i="58"/>
  <c r="AG20" i="58"/>
  <c r="BG20" i="58"/>
  <c r="CK20" i="58"/>
  <c r="T21" i="58"/>
  <c r="AW21" i="58"/>
  <c r="BV21" i="58"/>
  <c r="K22" i="58"/>
  <c r="AL22" i="58"/>
  <c r="BH22" i="58"/>
  <c r="CI22" i="58"/>
  <c r="T23" i="58"/>
  <c r="AP23" i="58"/>
  <c r="BO23" i="58"/>
  <c r="CG23" i="58"/>
  <c r="V24" i="58"/>
  <c r="AP24" i="58"/>
  <c r="BK24" i="58"/>
  <c r="CI24" i="58"/>
  <c r="S25" i="58"/>
  <c r="AQ25" i="58"/>
  <c r="BJ25" i="58"/>
  <c r="CF25" i="58"/>
  <c r="T26" i="58"/>
  <c r="AM26" i="58"/>
  <c r="BM26" i="58"/>
  <c r="CG26" i="58"/>
  <c r="R27" i="58"/>
  <c r="AP27" i="58"/>
  <c r="BI27" i="58"/>
  <c r="CG27" i="58"/>
  <c r="O28" i="58"/>
  <c r="AI28" i="58"/>
  <c r="BC28" i="58"/>
  <c r="BS28" i="58"/>
  <c r="D29" i="58"/>
  <c r="V29" i="58"/>
  <c r="AM29" i="58"/>
  <c r="BF29" i="58"/>
  <c r="BQ29" i="58"/>
  <c r="CC29" i="58"/>
  <c r="E30" i="58"/>
  <c r="R30" i="58"/>
  <c r="AC30" i="58"/>
  <c r="AP30" i="58"/>
  <c r="AZ30" i="58"/>
  <c r="BJ30" i="58"/>
  <c r="BU30" i="58"/>
  <c r="CE30" i="58"/>
  <c r="E31" i="58"/>
  <c r="Q31" i="58"/>
  <c r="AA31" i="58"/>
  <c r="AK31" i="58"/>
  <c r="AU31" i="58"/>
  <c r="BF31" i="58"/>
  <c r="BP31" i="58"/>
  <c r="BZ31" i="58"/>
  <c r="CL31" i="58"/>
  <c r="L32" i="58"/>
  <c r="V32" i="58"/>
  <c r="AG32" i="58"/>
  <c r="AQ32" i="58"/>
  <c r="BA32" i="58"/>
  <c r="BK32" i="58"/>
  <c r="BW32" i="58"/>
  <c r="CG32" i="58"/>
  <c r="G33" i="58"/>
  <c r="R33" i="58"/>
  <c r="AB33" i="58"/>
  <c r="AL33" i="58"/>
  <c r="AW33" i="58"/>
  <c r="BH33" i="58"/>
  <c r="BR33" i="58"/>
  <c r="CC33" i="58"/>
  <c r="C34" i="58"/>
  <c r="O6" i="58"/>
  <c r="AL9" i="58"/>
  <c r="I12" i="58"/>
  <c r="CF14" i="58"/>
  <c r="CJ16" i="58"/>
  <c r="P18" i="58"/>
  <c r="AX18" i="58"/>
  <c r="CC18" i="58"/>
  <c r="AB19" i="58"/>
  <c r="BF19" i="58"/>
  <c r="E20" i="58"/>
  <c r="AM20" i="58"/>
  <c r="BJ20" i="58"/>
  <c r="CL20" i="58"/>
  <c r="Z21" i="58"/>
  <c r="AY21" i="58"/>
  <c r="BZ21" i="58"/>
  <c r="M22" i="58"/>
  <c r="AO22" i="58"/>
  <c r="BM22" i="58"/>
  <c r="CL22" i="58"/>
  <c r="AA23" i="58"/>
  <c r="AR23" i="58"/>
  <c r="BP23" i="58"/>
  <c r="CL23" i="58"/>
  <c r="W24" i="58"/>
  <c r="AU24" i="58"/>
  <c r="BN24" i="58"/>
  <c r="CK24" i="58"/>
  <c r="U25" i="58"/>
  <c r="AR25" i="58"/>
  <c r="BQ25" i="58"/>
  <c r="CG25" i="58"/>
  <c r="V26" i="58"/>
  <c r="AQ26" i="58"/>
  <c r="BN26" i="58"/>
  <c r="CK26" i="58"/>
  <c r="U27" i="58"/>
  <c r="AR27" i="58"/>
  <c r="BK27" i="58"/>
  <c r="CH27" i="58"/>
  <c r="S28" i="58"/>
  <c r="AJ28" i="58"/>
  <c r="BE28" i="58"/>
  <c r="BV28" i="58"/>
  <c r="E29" i="58"/>
  <c r="Z29" i="58"/>
  <c r="AO29" i="58"/>
  <c r="BG29" i="58"/>
  <c r="BR29" i="58"/>
  <c r="CE29" i="58"/>
  <c r="G30" i="58"/>
  <c r="S30" i="58"/>
  <c r="AE30" i="58"/>
  <c r="AQ30" i="58"/>
  <c r="BA30" i="58"/>
  <c r="BK30" i="58"/>
  <c r="BV30" i="58"/>
  <c r="CF30" i="58"/>
  <c r="G31" i="58"/>
  <c r="R31" i="58"/>
  <c r="AB31" i="58"/>
  <c r="AL31" i="58"/>
  <c r="AW31" i="58"/>
  <c r="BG31" i="58"/>
  <c r="BQ31" i="58"/>
  <c r="CC31" i="58"/>
  <c r="C32" i="58"/>
  <c r="M32" i="58"/>
  <c r="W32" i="58"/>
  <c r="AH32" i="58"/>
  <c r="AR32" i="58"/>
  <c r="BB32" i="58"/>
  <c r="BN32" i="58"/>
  <c r="BX32" i="58"/>
  <c r="CH32" i="58"/>
  <c r="I33" i="58"/>
  <c r="S33" i="58"/>
  <c r="AC33" i="58"/>
  <c r="AM33" i="58"/>
  <c r="AY33" i="58"/>
  <c r="BI33" i="58"/>
  <c r="BS33" i="58"/>
  <c r="CD33" i="58"/>
  <c r="D34" i="58"/>
  <c r="N34" i="58"/>
  <c r="O4" i="58"/>
  <c r="BA9" i="58"/>
  <c r="AU13" i="58"/>
  <c r="BT17" i="58"/>
  <c r="AI18" i="58"/>
  <c r="J19" i="58"/>
  <c r="BP19" i="58"/>
  <c r="X20" i="58"/>
  <c r="BS20" i="58"/>
  <c r="Q21" i="58"/>
  <c r="BJ21" i="58"/>
  <c r="O22" i="58"/>
  <c r="BB22" i="58"/>
  <c r="G23" i="58"/>
  <c r="AM23" i="58"/>
  <c r="BW23" i="58"/>
  <c r="Y24" i="58"/>
  <c r="BB24" i="58"/>
  <c r="F25" i="58"/>
  <c r="AI25" i="58"/>
  <c r="BU25" i="58"/>
  <c r="Y26" i="58"/>
  <c r="BB26" i="58"/>
  <c r="D27" i="58"/>
  <c r="AH27" i="58"/>
  <c r="BU27" i="58"/>
  <c r="T28" i="58"/>
  <c r="AT28" i="58"/>
  <c r="CC28" i="58"/>
  <c r="Q29" i="58"/>
  <c r="AW29" i="58"/>
  <c r="BS29" i="58"/>
  <c r="CK29" i="58"/>
  <c r="V30" i="58"/>
  <c r="AL30" i="58"/>
  <c r="BE30" i="58"/>
  <c r="BW30" i="58"/>
  <c r="CL30" i="58"/>
  <c r="T31" i="58"/>
  <c r="AI31" i="58"/>
  <c r="BA31" i="58"/>
  <c r="BS31" i="58"/>
  <c r="CG31" i="58"/>
  <c r="O32" i="58"/>
  <c r="AD32" i="58"/>
  <c r="AW32" i="58"/>
  <c r="BO32" i="58"/>
  <c r="CC32" i="58"/>
  <c r="K33" i="58"/>
  <c r="Z33" i="58"/>
  <c r="AR33" i="58"/>
  <c r="BJ33" i="58"/>
  <c r="BX33" i="58"/>
  <c r="F34" i="58"/>
  <c r="T34" i="58"/>
  <c r="AD34" i="58"/>
  <c r="AO34" i="58"/>
  <c r="AY34" i="58"/>
  <c r="BI34" i="58"/>
  <c r="BU34" i="58"/>
  <c r="CE34" i="58"/>
  <c r="E35" i="58"/>
  <c r="O35" i="58"/>
  <c r="Z35" i="58"/>
  <c r="AJ35" i="58"/>
  <c r="AT35" i="58"/>
  <c r="BF35" i="58"/>
  <c r="BP35" i="58"/>
  <c r="BZ35" i="58"/>
  <c r="CK35" i="58"/>
  <c r="K36" i="58"/>
  <c r="U36" i="58"/>
  <c r="AE36" i="58"/>
  <c r="AQ36" i="58"/>
  <c r="BA36" i="58"/>
  <c r="BK36" i="58"/>
  <c r="BV36" i="58"/>
  <c r="CF36" i="58"/>
  <c r="F37" i="58"/>
  <c r="Q37" i="58"/>
  <c r="AB37" i="58"/>
  <c r="AL37" i="58"/>
  <c r="AW37" i="58"/>
  <c r="BG37" i="58"/>
  <c r="BQ37" i="58"/>
  <c r="CA4" i="58"/>
  <c r="CH9" i="58"/>
  <c r="I15" i="58"/>
  <c r="CG17" i="58"/>
  <c r="BE18" i="58"/>
  <c r="L19" i="58"/>
  <c r="BT19" i="58"/>
  <c r="AO20" i="58"/>
  <c r="BX20" i="58"/>
  <c r="AG21" i="58"/>
  <c r="BO21" i="58"/>
  <c r="Y22" i="58"/>
  <c r="BR22" i="58"/>
  <c r="N23" i="58"/>
  <c r="BA23" i="58"/>
  <c r="CD23" i="58"/>
  <c r="AH24" i="58"/>
  <c r="BQ24" i="58"/>
  <c r="L25" i="58"/>
  <c r="AW25" i="58"/>
  <c r="CD25" i="58"/>
  <c r="AC26" i="58"/>
  <c r="BO26" i="58"/>
  <c r="J27" i="58"/>
  <c r="AT27" i="58"/>
  <c r="BY27" i="58"/>
  <c r="Y28" i="58"/>
  <c r="BF28" i="58"/>
  <c r="CE28" i="58"/>
  <c r="AC29" i="58"/>
  <c r="AY29" i="58"/>
  <c r="BX29" i="58"/>
  <c r="I30" i="58"/>
  <c r="Y30" i="58"/>
  <c r="AS30" i="58"/>
  <c r="BH30" i="58"/>
  <c r="BZ30" i="58"/>
  <c r="I31" i="58"/>
  <c r="V31" i="58"/>
  <c r="AO31" i="58"/>
  <c r="BC31" i="58"/>
  <c r="BV31" i="58"/>
  <c r="D32" i="58"/>
  <c r="R32" i="58"/>
  <c r="AJ32" i="58"/>
  <c r="AY32" i="58"/>
  <c r="BQ32" i="58"/>
  <c r="CI32" i="58"/>
  <c r="N33" i="58"/>
  <c r="AG33" i="58"/>
  <c r="AT33" i="58"/>
  <c r="BM33" i="58"/>
  <c r="CE33" i="58"/>
  <c r="J34" i="58"/>
  <c r="V34" i="58"/>
  <c r="AG34" i="58"/>
  <c r="AQ34" i="58"/>
  <c r="BB34" i="58"/>
  <c r="BM34" i="58"/>
  <c r="BW34" i="58"/>
  <c r="CG34" i="58"/>
  <c r="G35" i="58"/>
  <c r="R35" i="58"/>
  <c r="AB35" i="58"/>
  <c r="AM35" i="58"/>
  <c r="AX35" i="58"/>
  <c r="BH35" i="58"/>
  <c r="BR35" i="58"/>
  <c r="CC35" i="58"/>
  <c r="C36" i="58"/>
  <c r="M36" i="58"/>
  <c r="Y36" i="58"/>
  <c r="AI36" i="58"/>
  <c r="AS36" i="58"/>
  <c r="BC36" i="58"/>
  <c r="BN36" i="58"/>
  <c r="BX36" i="58"/>
  <c r="CH36" i="58"/>
  <c r="J37" i="58"/>
  <c r="T37" i="58"/>
  <c r="AD37" i="58"/>
  <c r="AO37" i="58"/>
  <c r="AY37" i="58"/>
  <c r="BI37" i="58"/>
  <c r="BS37" i="58"/>
  <c r="AD6" i="58"/>
  <c r="BI10" i="58"/>
  <c r="T15" i="58"/>
  <c r="CK17" i="58"/>
  <c r="BI18" i="58"/>
  <c r="AG19" i="58"/>
  <c r="BW19" i="58"/>
  <c r="AR20" i="58"/>
  <c r="BY20" i="58"/>
  <c r="AI21" i="58"/>
  <c r="CC21" i="58"/>
  <c r="AA22" i="58"/>
  <c r="BU22" i="58"/>
  <c r="Q23" i="58"/>
  <c r="BB23" i="58"/>
  <c r="E24" i="58"/>
  <c r="AI24" i="58"/>
  <c r="BW24" i="58"/>
  <c r="N25" i="58"/>
  <c r="BB25" i="58"/>
  <c r="C26" i="58"/>
  <c r="AH26" i="58"/>
  <c r="BQ26" i="58"/>
  <c r="N27" i="58"/>
  <c r="AY27" i="58"/>
  <c r="CI27" i="58"/>
  <c r="AA28" i="58"/>
  <c r="BG28" i="58"/>
  <c r="CH28" i="58"/>
  <c r="AD29" i="58"/>
  <c r="BH29" i="58"/>
  <c r="BY29" i="58"/>
  <c r="J30" i="58"/>
  <c r="Z30" i="58"/>
  <c r="AT30" i="58"/>
  <c r="BM30" i="58"/>
  <c r="CA30" i="58"/>
  <c r="J31" i="58"/>
  <c r="W31" i="58"/>
  <c r="AP31" i="58"/>
  <c r="BH31" i="58"/>
  <c r="BW31" i="58"/>
  <c r="E32" i="58"/>
  <c r="T32" i="58"/>
  <c r="AL32" i="58"/>
  <c r="BE32" i="58"/>
  <c r="BR32" i="58"/>
  <c r="CK32" i="58"/>
  <c r="O33" i="58"/>
  <c r="AH33" i="58"/>
  <c r="AZ33" i="58"/>
  <c r="BN33" i="58"/>
  <c r="CF33" i="58"/>
  <c r="K34" i="58"/>
  <c r="W34" i="58"/>
  <c r="AH34" i="58"/>
  <c r="AS34" i="58"/>
  <c r="BC34" i="58"/>
  <c r="BN34" i="58"/>
  <c r="BX34" i="58"/>
  <c r="CH34" i="58"/>
  <c r="I35" i="58"/>
  <c r="S35" i="58"/>
  <c r="AD35" i="58"/>
  <c r="AO35" i="58"/>
  <c r="AY35" i="58"/>
  <c r="BI35" i="58"/>
  <c r="BS35" i="58"/>
  <c r="CD35" i="58"/>
  <c r="D36" i="58"/>
  <c r="O36" i="58"/>
  <c r="Z36" i="58"/>
  <c r="AJ36" i="58"/>
  <c r="AT36" i="58"/>
  <c r="BE36" i="58"/>
  <c r="BO36" i="58"/>
  <c r="BY36" i="58"/>
  <c r="CK36" i="58"/>
  <c r="K37" i="58"/>
  <c r="U37" i="58"/>
  <c r="AE37" i="58"/>
  <c r="AP37" i="58"/>
  <c r="AZ37" i="58"/>
  <c r="BJ37" i="58"/>
  <c r="BB7" i="58"/>
  <c r="AJ12" i="58"/>
  <c r="P16" i="58"/>
  <c r="Z18" i="58"/>
  <c r="BU18" i="58"/>
  <c r="AM19" i="58"/>
  <c r="H20" i="58"/>
  <c r="AX20" i="58"/>
  <c r="E21" i="58"/>
  <c r="AP21" i="58"/>
  <c r="CG21" i="58"/>
  <c r="AP22" i="58"/>
  <c r="BY22" i="58"/>
  <c r="AC23" i="58"/>
  <c r="BF23" i="58"/>
  <c r="K24" i="58"/>
  <c r="AW24" i="58"/>
  <c r="BY24" i="58"/>
  <c r="AC25" i="58"/>
  <c r="BF25" i="58"/>
  <c r="I26" i="58"/>
  <c r="AW26" i="58"/>
  <c r="BY26" i="58"/>
  <c r="AB27" i="58"/>
  <c r="BF27" i="58"/>
  <c r="G28" i="58"/>
  <c r="AL28" i="58"/>
  <c r="BO28" i="58"/>
  <c r="K29" i="58"/>
  <c r="AK29" i="58"/>
  <c r="BM29" i="58"/>
  <c r="CG29" i="58"/>
  <c r="M30" i="58"/>
  <c r="AH30" i="58"/>
  <c r="AX30" i="58"/>
  <c r="BP30" i="58"/>
  <c r="CH30" i="58"/>
  <c r="L31" i="58"/>
  <c r="AD31" i="58"/>
  <c r="AS31" i="58"/>
  <c r="BK31" i="58"/>
  <c r="CD31" i="58"/>
  <c r="G32" i="58"/>
  <c r="Z32" i="58"/>
  <c r="AO32" i="58"/>
  <c r="BG32" i="58"/>
  <c r="BY32" i="58"/>
  <c r="C33" i="58"/>
  <c r="U33" i="58"/>
  <c r="AJ33" i="58"/>
  <c r="BB33" i="58"/>
  <c r="BU33" i="58"/>
  <c r="CI33" i="58"/>
  <c r="O34" i="58"/>
  <c r="AA34" i="58"/>
  <c r="AK34" i="58"/>
  <c r="AU34" i="58"/>
  <c r="BF34" i="58"/>
  <c r="BP34" i="58"/>
  <c r="BZ34" i="58"/>
  <c r="CK34" i="58"/>
  <c r="L35" i="58"/>
  <c r="V35" i="58"/>
  <c r="AG35" i="58"/>
  <c r="AQ35" i="58"/>
  <c r="BA35" i="58"/>
  <c r="BS7" i="58"/>
  <c r="AB16" i="58"/>
  <c r="CF18" i="58"/>
  <c r="M20" i="58"/>
  <c r="G21" i="58"/>
  <c r="CK21" i="58"/>
  <c r="CD22" i="58"/>
  <c r="BQ23" i="58"/>
  <c r="AX24" i="58"/>
  <c r="AD25" i="58"/>
  <c r="J26" i="58"/>
  <c r="BZ26" i="58"/>
  <c r="BR27" i="58"/>
  <c r="AQ28" i="58"/>
  <c r="N29" i="58"/>
  <c r="BN29" i="58"/>
  <c r="N30" i="58"/>
  <c r="BB30" i="58"/>
  <c r="CI30" i="58"/>
  <c r="AE31" i="58"/>
  <c r="BM31" i="58"/>
  <c r="I32" i="58"/>
  <c r="AS32" i="58"/>
  <c r="BZ32" i="58"/>
  <c r="W33" i="58"/>
  <c r="BC33" i="58"/>
  <c r="CK33" i="58"/>
  <c r="AB34" i="58"/>
  <c r="AW34" i="58"/>
  <c r="BQ34" i="58"/>
  <c r="C35" i="58"/>
  <c r="W35" i="58"/>
  <c r="AR35" i="58"/>
  <c r="BK35" i="58"/>
  <c r="CA35" i="58"/>
  <c r="I36" i="58"/>
  <c r="AA36" i="58"/>
  <c r="AO36" i="58"/>
  <c r="BG36" i="58"/>
  <c r="BW36" i="58"/>
  <c r="D37" i="58"/>
  <c r="V37" i="58"/>
  <c r="AK37" i="58"/>
  <c r="BC37" i="58"/>
  <c r="BR37" i="58"/>
  <c r="CE37" i="58"/>
  <c r="D38" i="58"/>
  <c r="M38" i="58"/>
  <c r="V38" i="58"/>
  <c r="AE38" i="58"/>
  <c r="AN38" i="58"/>
  <c r="AW38" i="58"/>
  <c r="BG38" i="58"/>
  <c r="BP38" i="58"/>
  <c r="BY38" i="58"/>
  <c r="CH38" i="58"/>
  <c r="G39" i="58"/>
  <c r="P39" i="58"/>
  <c r="Y39" i="58"/>
  <c r="AI39" i="58"/>
  <c r="AR39" i="58"/>
  <c r="BA39" i="58"/>
  <c r="BJ39" i="58"/>
  <c r="BS39" i="58"/>
  <c r="CB39" i="58"/>
  <c r="CK39" i="58"/>
  <c r="K40" i="58"/>
  <c r="T40" i="58"/>
  <c r="AC40" i="58"/>
  <c r="AL40" i="58"/>
  <c r="AU40" i="58"/>
  <c r="BD40" i="58"/>
  <c r="BM40" i="58"/>
  <c r="BW40" i="58"/>
  <c r="CF40" i="58"/>
  <c r="E41" i="58"/>
  <c r="N41" i="58"/>
  <c r="W41" i="58"/>
  <c r="AF41" i="58"/>
  <c r="AO41" i="58"/>
  <c r="AY41" i="58"/>
  <c r="BH41" i="58"/>
  <c r="BQ41" i="58"/>
  <c r="BZ41" i="58"/>
  <c r="CI41" i="58"/>
  <c r="H42" i="58"/>
  <c r="Q42" i="58"/>
  <c r="AA42" i="58"/>
  <c r="AJ42" i="58"/>
  <c r="AS42" i="58"/>
  <c r="BB42" i="58"/>
  <c r="BK42" i="58"/>
  <c r="BT42" i="58"/>
  <c r="CC42" i="58"/>
  <c r="C43" i="58"/>
  <c r="L43" i="58"/>
  <c r="U43" i="58"/>
  <c r="AD43" i="58"/>
  <c r="AM43" i="58"/>
  <c r="AV43" i="58"/>
  <c r="BE43" i="58"/>
  <c r="BO43" i="58"/>
  <c r="BX43" i="58"/>
  <c r="CG43" i="58"/>
  <c r="F44" i="58"/>
  <c r="O44" i="58"/>
  <c r="X44" i="58"/>
  <c r="AG44" i="58"/>
  <c r="AQ44" i="58"/>
  <c r="AZ44" i="58"/>
  <c r="BI44" i="58"/>
  <c r="BR44" i="58"/>
  <c r="CA44" i="58"/>
  <c r="CJ44" i="58"/>
  <c r="I45" i="58"/>
  <c r="S45" i="58"/>
  <c r="AB45" i="58"/>
  <c r="AK45" i="58"/>
  <c r="AT45" i="58"/>
  <c r="BC45" i="58"/>
  <c r="BL45" i="58"/>
  <c r="BU45" i="58"/>
  <c r="CE45" i="58"/>
  <c r="D46" i="58"/>
  <c r="M46" i="58"/>
  <c r="V46" i="58"/>
  <c r="AE46" i="58"/>
  <c r="AN46" i="58"/>
  <c r="AW46" i="58"/>
  <c r="BG46" i="58"/>
  <c r="BP46" i="58"/>
  <c r="BY46" i="58"/>
  <c r="CH46" i="58"/>
  <c r="G47" i="58"/>
  <c r="P47" i="58"/>
  <c r="Y47" i="58"/>
  <c r="AI47" i="58"/>
  <c r="AR47" i="58"/>
  <c r="BA47" i="58"/>
  <c r="BJ47" i="58"/>
  <c r="BS47" i="58"/>
  <c r="CB47" i="58"/>
  <c r="CK47" i="58"/>
  <c r="K48" i="58"/>
  <c r="T48" i="58"/>
  <c r="AC48" i="58"/>
  <c r="AL48" i="58"/>
  <c r="AU48" i="58"/>
  <c r="BD48" i="58"/>
  <c r="BM48" i="58"/>
  <c r="BW48" i="58"/>
  <c r="CF48" i="58"/>
  <c r="E49" i="58"/>
  <c r="N49" i="58"/>
  <c r="W49" i="58"/>
  <c r="AF49" i="58"/>
  <c r="AO49" i="58"/>
  <c r="AY49" i="58"/>
  <c r="BH49" i="58"/>
  <c r="BQ49" i="58"/>
  <c r="BZ49" i="58"/>
  <c r="BQ9" i="58"/>
  <c r="CE17" i="58"/>
  <c r="K19" i="58"/>
  <c r="Y20" i="58"/>
  <c r="AD21" i="58"/>
  <c r="W22" i="58"/>
  <c r="K23" i="58"/>
  <c r="CC23" i="58"/>
  <c r="BH24" i="58"/>
  <c r="AS25" i="58"/>
  <c r="AA26" i="58"/>
  <c r="E27" i="58"/>
  <c r="BV27" i="58"/>
  <c r="AU28" i="58"/>
  <c r="AB29" i="58"/>
  <c r="BW29" i="58"/>
  <c r="W30" i="58"/>
  <c r="BG30" i="58"/>
  <c r="C31" i="58"/>
  <c r="AM31" i="58"/>
  <c r="BU31" i="58"/>
  <c r="Q32" i="58"/>
  <c r="AX32" i="58"/>
  <c r="CD32" i="58"/>
  <c r="AD33" i="58"/>
  <c r="BK33" i="58"/>
  <c r="I34" i="58"/>
  <c r="AE34" i="58"/>
  <c r="AZ34" i="58"/>
  <c r="BV34" i="58"/>
  <c r="F35" i="58"/>
  <c r="AA35" i="58"/>
  <c r="AW35" i="58"/>
  <c r="BO35" i="58"/>
  <c r="CG35" i="58"/>
  <c r="L36" i="58"/>
  <c r="AC36" i="58"/>
  <c r="AU36" i="58"/>
  <c r="BJ36" i="58"/>
  <c r="CC36" i="58"/>
  <c r="G37" i="58"/>
  <c r="Y37" i="58"/>
  <c r="AQ37" i="58"/>
  <c r="BF37" i="58"/>
  <c r="BW37" i="58"/>
  <c r="CG37" i="58"/>
  <c r="F38" i="58"/>
  <c r="O38" i="58"/>
  <c r="X38" i="58"/>
  <c r="AG38" i="58"/>
  <c r="AQ38" i="58"/>
  <c r="AZ38" i="58"/>
  <c r="BI38" i="58"/>
  <c r="BR38" i="58"/>
  <c r="CA38" i="58"/>
  <c r="CJ38" i="58"/>
  <c r="I39" i="58"/>
  <c r="S39" i="58"/>
  <c r="AB39" i="58"/>
  <c r="AK39" i="58"/>
  <c r="AT39" i="58"/>
  <c r="BC39" i="58"/>
  <c r="BL39" i="58"/>
  <c r="BU39" i="58"/>
  <c r="CE39" i="58"/>
  <c r="D40" i="58"/>
  <c r="M40" i="58"/>
  <c r="V40" i="58"/>
  <c r="AE40" i="58"/>
  <c r="AN40" i="58"/>
  <c r="AW40" i="58"/>
  <c r="BG40" i="58"/>
  <c r="BP40" i="58"/>
  <c r="BY40" i="58"/>
  <c r="CH40" i="58"/>
  <c r="G41" i="58"/>
  <c r="P41" i="58"/>
  <c r="Y41" i="58"/>
  <c r="AI41" i="58"/>
  <c r="AR41" i="58"/>
  <c r="BA41" i="58"/>
  <c r="BJ41" i="58"/>
  <c r="BS41" i="58"/>
  <c r="CB41" i="58"/>
  <c r="CK41" i="58"/>
  <c r="K42" i="58"/>
  <c r="T42" i="58"/>
  <c r="AC42" i="58"/>
  <c r="AL42" i="58"/>
  <c r="AU42" i="58"/>
  <c r="BD42" i="58"/>
  <c r="BM42" i="58"/>
  <c r="BW42" i="58"/>
  <c r="CF42" i="58"/>
  <c r="E43" i="58"/>
  <c r="N43" i="58"/>
  <c r="W43" i="58"/>
  <c r="AF43" i="58"/>
  <c r="AO43" i="58"/>
  <c r="AY43" i="58"/>
  <c r="BH43" i="58"/>
  <c r="BQ43" i="58"/>
  <c r="BZ43" i="58"/>
  <c r="CI43" i="58"/>
  <c r="H44" i="58"/>
  <c r="Q44" i="58"/>
  <c r="AA44" i="58"/>
  <c r="AJ44" i="58"/>
  <c r="AS44" i="58"/>
  <c r="BB44" i="58"/>
  <c r="BK44" i="58"/>
  <c r="BT44" i="58"/>
  <c r="CC44" i="58"/>
  <c r="C45" i="58"/>
  <c r="L45" i="58"/>
  <c r="U45" i="58"/>
  <c r="AD45" i="58"/>
  <c r="AM45" i="58"/>
  <c r="AV45" i="58"/>
  <c r="BE45" i="58"/>
  <c r="BO45" i="58"/>
  <c r="BX45" i="58"/>
  <c r="CG45" i="58"/>
  <c r="F46" i="58"/>
  <c r="O46" i="58"/>
  <c r="X46" i="58"/>
  <c r="AG46" i="58"/>
  <c r="AQ46" i="58"/>
  <c r="AZ46" i="58"/>
  <c r="BI46" i="58"/>
  <c r="BR46" i="58"/>
  <c r="CA46" i="58"/>
  <c r="CJ46" i="58"/>
  <c r="I47" i="58"/>
  <c r="S47" i="58"/>
  <c r="AB47" i="58"/>
  <c r="AK47" i="58"/>
  <c r="AT47" i="58"/>
  <c r="BC47" i="58"/>
  <c r="BL47" i="58"/>
  <c r="BU47" i="58"/>
  <c r="CE47" i="58"/>
  <c r="D48" i="58"/>
  <c r="M48" i="58"/>
  <c r="V48" i="58"/>
  <c r="AE48" i="58"/>
  <c r="AN48" i="58"/>
  <c r="AW48" i="58"/>
  <c r="BG48" i="58"/>
  <c r="BP48" i="58"/>
  <c r="BY48" i="58"/>
  <c r="CH48" i="58"/>
  <c r="G49" i="58"/>
  <c r="P49" i="58"/>
  <c r="Y49" i="58"/>
  <c r="AI49" i="58"/>
  <c r="AR49" i="58"/>
  <c r="BA49" i="58"/>
  <c r="BJ49" i="58"/>
  <c r="BS49" i="58"/>
  <c r="CB49" i="58"/>
  <c r="CK49" i="58"/>
  <c r="K50" i="58"/>
  <c r="T50" i="58"/>
  <c r="AC50" i="58"/>
  <c r="AL50" i="58"/>
  <c r="AU50" i="58"/>
  <c r="BD50" i="58"/>
  <c r="BM50" i="58"/>
  <c r="BW50" i="58"/>
  <c r="T11" i="58"/>
  <c r="Q18" i="58"/>
  <c r="AH19" i="58"/>
  <c r="AS20" i="58"/>
  <c r="AK21" i="58"/>
  <c r="AB22" i="58"/>
  <c r="AB23" i="58"/>
  <c r="F24" i="58"/>
  <c r="BX24" i="58"/>
  <c r="BC25" i="58"/>
  <c r="AK26" i="58"/>
  <c r="W27" i="58"/>
  <c r="C28" i="58"/>
  <c r="BJ28" i="58"/>
  <c r="AG29" i="58"/>
  <c r="BZ29" i="58"/>
  <c r="AG30" i="58"/>
  <c r="BN30" i="58"/>
  <c r="K31" i="58"/>
  <c r="AR31" i="58"/>
  <c r="BX31" i="58"/>
  <c r="AF4" i="58"/>
  <c r="AE18" i="58"/>
  <c r="CE19" i="58"/>
  <c r="BE21" i="58"/>
  <c r="D23" i="58"/>
  <c r="AA24" i="58"/>
  <c r="BR25" i="58"/>
  <c r="BX26" i="58"/>
  <c r="J28" i="58"/>
  <c r="O29" i="58"/>
  <c r="CL29" i="58"/>
  <c r="BQ30" i="58"/>
  <c r="AC31" i="58"/>
  <c r="CF31" i="58"/>
  <c r="AM32" i="58"/>
  <c r="CL32" i="58"/>
  <c r="AQ33" i="58"/>
  <c r="CG33" i="58"/>
  <c r="AJ34" i="58"/>
  <c r="BH34" i="58"/>
  <c r="CI34" i="58"/>
  <c r="AE35" i="58"/>
  <c r="BC35" i="58"/>
  <c r="BY35" i="58"/>
  <c r="Q36" i="58"/>
  <c r="AK36" i="58"/>
  <c r="BF36" i="58"/>
  <c r="CD36" i="58"/>
  <c r="N37" i="58"/>
  <c r="AI37" i="58"/>
  <c r="BH37" i="58"/>
  <c r="BZ37" i="58"/>
  <c r="C38" i="58"/>
  <c r="P38" i="58"/>
  <c r="AB38" i="58"/>
  <c r="AM38" i="58"/>
  <c r="BA38" i="58"/>
  <c r="BL38" i="58"/>
  <c r="BX38" i="58"/>
  <c r="CK38" i="58"/>
  <c r="M39" i="58"/>
  <c r="X39" i="58"/>
  <c r="AL39" i="58"/>
  <c r="AW39" i="58"/>
  <c r="BI39" i="58"/>
  <c r="BW39" i="58"/>
  <c r="CH39" i="58"/>
  <c r="I40" i="58"/>
  <c r="W40" i="58"/>
  <c r="AI40" i="58"/>
  <c r="AT40" i="58"/>
  <c r="BH40" i="58"/>
  <c r="BS40" i="58"/>
  <c r="CE40" i="58"/>
  <c r="H41" i="58"/>
  <c r="T41" i="58"/>
  <c r="AE41" i="58"/>
  <c r="AS41" i="58"/>
  <c r="BD41" i="58"/>
  <c r="BP41" i="58"/>
  <c r="CC41" i="58"/>
  <c r="E42" i="58"/>
  <c r="P42" i="58"/>
  <c r="AD42" i="58"/>
  <c r="AO42" i="58"/>
  <c r="BA42" i="58"/>
  <c r="BO42" i="58"/>
  <c r="BZ42" i="58"/>
  <c r="CK42" i="58"/>
  <c r="O43" i="58"/>
  <c r="AA43" i="58"/>
  <c r="AL43" i="58"/>
  <c r="AZ43" i="58"/>
  <c r="BK43" i="58"/>
  <c r="BW43" i="58"/>
  <c r="CJ43" i="58"/>
  <c r="L44" i="58"/>
  <c r="W44" i="58"/>
  <c r="AK44" i="58"/>
  <c r="AV44" i="58"/>
  <c r="BH44" i="58"/>
  <c r="BU44" i="58"/>
  <c r="CG44" i="58"/>
  <c r="H45" i="58"/>
  <c r="V45" i="58"/>
  <c r="AG45" i="58"/>
  <c r="AS45" i="58"/>
  <c r="BG45" i="58"/>
  <c r="BR45" i="58"/>
  <c r="CC45" i="58"/>
  <c r="G46" i="58"/>
  <c r="S46" i="58"/>
  <c r="AD46" i="58"/>
  <c r="AR46" i="58"/>
  <c r="BC46" i="58"/>
  <c r="BO46" i="58"/>
  <c r="CB46" i="58"/>
  <c r="D47" i="58"/>
  <c r="O47" i="58"/>
  <c r="AC47" i="58"/>
  <c r="AN47" i="58"/>
  <c r="AZ47" i="58"/>
  <c r="BM47" i="58"/>
  <c r="BY47" i="58"/>
  <c r="CJ47" i="58"/>
  <c r="N48" i="58"/>
  <c r="Y48" i="58"/>
  <c r="AK48" i="58"/>
  <c r="AY48" i="58"/>
  <c r="BJ48" i="58"/>
  <c r="BU48" i="58"/>
  <c r="CI48" i="58"/>
  <c r="K49" i="58"/>
  <c r="V49" i="58"/>
  <c r="AJ49" i="58"/>
  <c r="AU49" i="58"/>
  <c r="BG49" i="58"/>
  <c r="BT49" i="58"/>
  <c r="CF49" i="58"/>
  <c r="F50" i="58"/>
  <c r="P50" i="58"/>
  <c r="AA50" i="58"/>
  <c r="AK50" i="58"/>
  <c r="AV50" i="58"/>
  <c r="BG50" i="58"/>
  <c r="BQ50" i="58"/>
  <c r="CA50" i="58"/>
  <c r="CJ50" i="58"/>
  <c r="I51" i="58"/>
  <c r="S51" i="58"/>
  <c r="AB51" i="58"/>
  <c r="AK51" i="58"/>
  <c r="AT51" i="58"/>
  <c r="BC51" i="58"/>
  <c r="BL51" i="58"/>
  <c r="BU51" i="58"/>
  <c r="CE51" i="58"/>
  <c r="D52" i="58"/>
  <c r="M52" i="58"/>
  <c r="V52" i="58"/>
  <c r="AE52" i="58"/>
  <c r="AN52" i="58"/>
  <c r="AW52" i="58"/>
  <c r="BG52" i="58"/>
  <c r="BP52" i="58"/>
  <c r="BY52" i="58"/>
  <c r="CH52" i="58"/>
  <c r="G53" i="58"/>
  <c r="P53" i="58"/>
  <c r="Y53" i="58"/>
  <c r="AI53" i="58"/>
  <c r="AR53" i="58"/>
  <c r="BA53" i="58"/>
  <c r="BJ53" i="58"/>
  <c r="BS53" i="58"/>
  <c r="CB53" i="58"/>
  <c r="CK53" i="58"/>
  <c r="K54" i="58"/>
  <c r="T54" i="58"/>
  <c r="AC54" i="58"/>
  <c r="AL54" i="58"/>
  <c r="AU54" i="58"/>
  <c r="BD54" i="58"/>
  <c r="BM54" i="58"/>
  <c r="BW54" i="58"/>
  <c r="CF54" i="58"/>
  <c r="E55" i="58"/>
  <c r="N55" i="58"/>
  <c r="W55" i="58"/>
  <c r="AF55" i="58"/>
  <c r="CH7" i="58"/>
  <c r="AZ18" i="58"/>
  <c r="BB20" i="58"/>
  <c r="CF21" i="58"/>
  <c r="AG23" i="58"/>
  <c r="AZ24" i="58"/>
  <c r="BX25" i="58"/>
  <c r="AD27" i="58"/>
  <c r="AD28" i="58"/>
  <c r="AU29" i="58"/>
  <c r="T30" i="58"/>
  <c r="BY30" i="58"/>
  <c r="AX31" i="58"/>
  <c r="F32" i="58"/>
  <c r="BF32" i="58"/>
  <c r="J33" i="58"/>
  <c r="BA33" i="58"/>
  <c r="M34" i="58"/>
  <c r="AM34" i="58"/>
  <c r="BO34" i="58"/>
  <c r="J35" i="58"/>
  <c r="AI35" i="58"/>
  <c r="BJ35" i="58"/>
  <c r="CH35" i="58"/>
  <c r="S36" i="58"/>
  <c r="AM36" i="58"/>
  <c r="BM36" i="58"/>
  <c r="CG36" i="58"/>
  <c r="S37" i="58"/>
  <c r="AR37" i="58"/>
  <c r="BN37" i="58"/>
  <c r="CC37" i="58"/>
  <c r="G38" i="58"/>
  <c r="S38" i="58"/>
  <c r="AD38" i="58"/>
  <c r="AR38" i="58"/>
  <c r="BC38" i="58"/>
  <c r="BO38" i="58"/>
  <c r="CB38" i="58"/>
  <c r="D39" i="58"/>
  <c r="O39" i="58"/>
  <c r="AC39" i="58"/>
  <c r="AN39" i="58"/>
  <c r="AZ39" i="58"/>
  <c r="BM39" i="58"/>
  <c r="BY39" i="58"/>
  <c r="CJ39" i="58"/>
  <c r="N40" i="58"/>
  <c r="Y40" i="58"/>
  <c r="AK40" i="58"/>
  <c r="AY40" i="58"/>
  <c r="BJ40" i="58"/>
  <c r="BU40" i="58"/>
  <c r="CI40" i="58"/>
  <c r="K41" i="58"/>
  <c r="V41" i="58"/>
  <c r="AJ41" i="58"/>
  <c r="AU41" i="58"/>
  <c r="BG41" i="58"/>
  <c r="BT41" i="58"/>
  <c r="CF41" i="58"/>
  <c r="G42" i="58"/>
  <c r="U42" i="58"/>
  <c r="AF42" i="58"/>
  <c r="AR42" i="58"/>
  <c r="BE42" i="58"/>
  <c r="BQ42" i="58"/>
  <c r="CB42" i="58"/>
  <c r="F43" i="58"/>
  <c r="Q43" i="58"/>
  <c r="AC43" i="58"/>
  <c r="AQ43" i="58"/>
  <c r="BB43" i="58"/>
  <c r="BM43" i="58"/>
  <c r="CA43" i="58"/>
  <c r="C44" i="58"/>
  <c r="N44" i="58"/>
  <c r="AB44" i="58"/>
  <c r="AM44" i="58"/>
  <c r="AY44" i="58"/>
  <c r="BL44" i="58"/>
  <c r="BX44" i="58"/>
  <c r="CI44" i="58"/>
  <c r="M45" i="58"/>
  <c r="X45" i="58"/>
  <c r="AJ45" i="58"/>
  <c r="AW45" i="58"/>
  <c r="BI45" i="58"/>
  <c r="BT45" i="58"/>
  <c r="CH45" i="58"/>
  <c r="I46" i="58"/>
  <c r="U46" i="58"/>
  <c r="AI46" i="58"/>
  <c r="AT46" i="58"/>
  <c r="BE46" i="58"/>
  <c r="BS46" i="58"/>
  <c r="CE46" i="58"/>
  <c r="F47" i="58"/>
  <c r="T47" i="58"/>
  <c r="AE47" i="58"/>
  <c r="AQ47" i="58"/>
  <c r="BD47" i="58"/>
  <c r="BP47" i="58"/>
  <c r="CA47" i="58"/>
  <c r="E48" i="58"/>
  <c r="P48" i="58"/>
  <c r="AB48" i="58"/>
  <c r="AO48" i="58"/>
  <c r="BA48" i="58"/>
  <c r="BL48" i="58"/>
  <c r="BZ48" i="58"/>
  <c r="CK48" i="58"/>
  <c r="M49" i="58"/>
  <c r="AA49" i="58"/>
  <c r="AL49" i="58"/>
  <c r="AW49" i="58"/>
  <c r="BK49" i="58"/>
  <c r="BW49" i="58"/>
  <c r="CH49" i="58"/>
  <c r="H50" i="58"/>
  <c r="S50" i="58"/>
  <c r="AD50" i="58"/>
  <c r="AN50" i="58"/>
  <c r="AY50" i="58"/>
  <c r="BI50" i="58"/>
  <c r="BS50" i="58"/>
  <c r="CC50" i="58"/>
  <c r="C51" i="58"/>
  <c r="L51" i="58"/>
  <c r="U51" i="58"/>
  <c r="AD51" i="58"/>
  <c r="AM51" i="58"/>
  <c r="AV51" i="58"/>
  <c r="BE51" i="58"/>
  <c r="BO51" i="58"/>
  <c r="BX51" i="58"/>
  <c r="CG51" i="58"/>
  <c r="F52" i="58"/>
  <c r="O52" i="58"/>
  <c r="X52" i="58"/>
  <c r="AG52" i="58"/>
  <c r="AQ52" i="58"/>
  <c r="AZ52" i="58"/>
  <c r="BI52" i="58"/>
  <c r="BR52" i="58"/>
  <c r="CA52" i="58"/>
  <c r="CJ52" i="58"/>
  <c r="I53" i="58"/>
  <c r="S53" i="58"/>
  <c r="AB53" i="58"/>
  <c r="AK53" i="58"/>
  <c r="AT53" i="58"/>
  <c r="BC53" i="58"/>
  <c r="BL53" i="58"/>
  <c r="BU53" i="58"/>
  <c r="CE53" i="58"/>
  <c r="D54" i="58"/>
  <c r="M54" i="58"/>
  <c r="V54" i="58"/>
  <c r="AE54" i="58"/>
  <c r="AN54" i="58"/>
  <c r="AW54" i="58"/>
  <c r="BG54" i="58"/>
  <c r="BP54" i="58"/>
  <c r="BY54" i="58"/>
  <c r="CH54" i="58"/>
  <c r="G55" i="58"/>
  <c r="P55" i="58"/>
  <c r="Y55" i="58"/>
  <c r="AI55" i="58"/>
  <c r="R13" i="58"/>
  <c r="D19" i="58"/>
  <c r="BW20" i="58"/>
  <c r="AS22" i="58"/>
  <c r="BE23" i="58"/>
  <c r="CL24" i="58"/>
  <c r="M26" i="58"/>
  <c r="AS27" i="58"/>
  <c r="BP28" i="58"/>
  <c r="BI29" i="58"/>
  <c r="AJ30" i="58"/>
  <c r="CK30" i="58"/>
  <c r="BB31" i="58"/>
  <c r="Y32" i="58"/>
  <c r="BI32" i="58"/>
  <c r="T33" i="58"/>
  <c r="BO33" i="58"/>
  <c r="S34" i="58"/>
  <c r="AT34" i="58"/>
  <c r="BY34" i="58"/>
  <c r="N35" i="58"/>
  <c r="AP35" i="58"/>
  <c r="BQ35" i="58"/>
  <c r="CL35" i="58"/>
  <c r="V36" i="58"/>
  <c r="AW36" i="58"/>
  <c r="BR36" i="58"/>
  <c r="C37" i="58"/>
  <c r="Z37" i="58"/>
  <c r="AU37" i="58"/>
  <c r="BP37" i="58"/>
  <c r="CH37" i="58"/>
  <c r="I38" i="58"/>
  <c r="U38" i="58"/>
  <c r="AI38" i="58"/>
  <c r="AT38" i="58"/>
  <c r="BE38" i="58"/>
  <c r="BS38" i="58"/>
  <c r="CE38" i="58"/>
  <c r="F39" i="58"/>
  <c r="T39" i="58"/>
  <c r="AE39" i="58"/>
  <c r="AQ39" i="58"/>
  <c r="BD39" i="58"/>
  <c r="BP39" i="58"/>
  <c r="CA39" i="58"/>
  <c r="E40" i="58"/>
  <c r="P40" i="58"/>
  <c r="AB40" i="58"/>
  <c r="AO40" i="58"/>
  <c r="BA40" i="58"/>
  <c r="BL40" i="58"/>
  <c r="BZ40" i="58"/>
  <c r="CK40" i="58"/>
  <c r="M41" i="58"/>
  <c r="AA41" i="58"/>
  <c r="AL41" i="58"/>
  <c r="AW41" i="58"/>
  <c r="BK41" i="58"/>
  <c r="BW41" i="58"/>
  <c r="CH41" i="58"/>
  <c r="L42" i="58"/>
  <c r="W42" i="58"/>
  <c r="AI42" i="58"/>
  <c r="AV42" i="58"/>
  <c r="BH42" i="58"/>
  <c r="BS42" i="58"/>
  <c r="CG42" i="58"/>
  <c r="H43" i="58"/>
  <c r="T43" i="58"/>
  <c r="AG43" i="58"/>
  <c r="AS43" i="58"/>
  <c r="BD43" i="58"/>
  <c r="BR43" i="58"/>
  <c r="CC43" i="58"/>
  <c r="E44" i="58"/>
  <c r="S44" i="58"/>
  <c r="AD44" i="58"/>
  <c r="AO44" i="58"/>
  <c r="BC44" i="58"/>
  <c r="BO44" i="58"/>
  <c r="BZ44" i="58"/>
  <c r="D45" i="58"/>
  <c r="O45" i="58"/>
  <c r="AA45" i="58"/>
  <c r="AN45" i="58"/>
  <c r="AZ45" i="58"/>
  <c r="BK45" i="58"/>
  <c r="BY45" i="58"/>
  <c r="CJ45" i="58"/>
  <c r="L46" i="58"/>
  <c r="Y46" i="58"/>
  <c r="AK46" i="58"/>
  <c r="AV46" i="58"/>
  <c r="BJ46" i="58"/>
  <c r="BU46" i="58"/>
  <c r="CG46" i="58"/>
  <c r="K47" i="58"/>
  <c r="V47" i="58"/>
  <c r="AG47" i="58"/>
  <c r="AU47" i="58"/>
  <c r="BG47" i="58"/>
  <c r="BR47" i="58"/>
  <c r="CF47" i="58"/>
  <c r="G48" i="58"/>
  <c r="S48" i="58"/>
  <c r="AF48" i="58"/>
  <c r="AR48" i="58"/>
  <c r="BC48" i="58"/>
  <c r="BQ48" i="58"/>
  <c r="CB48" i="58"/>
  <c r="D49" i="58"/>
  <c r="Q49" i="58"/>
  <c r="AC49" i="58"/>
  <c r="AN49" i="58"/>
  <c r="BB49" i="58"/>
  <c r="BM49" i="58"/>
  <c r="BY49" i="58"/>
  <c r="CJ49" i="58"/>
  <c r="L50" i="58"/>
  <c r="V50" i="58"/>
  <c r="AF50" i="58"/>
  <c r="AQ50" i="58"/>
  <c r="BA50" i="58"/>
  <c r="BK50" i="58"/>
  <c r="BU50" i="58"/>
  <c r="CF50" i="58"/>
  <c r="E51" i="58"/>
  <c r="N51" i="58"/>
  <c r="W51" i="58"/>
  <c r="AF51" i="58"/>
  <c r="AO51" i="58"/>
  <c r="AY51" i="58"/>
  <c r="BH51" i="58"/>
  <c r="BQ51" i="58"/>
  <c r="BZ51" i="58"/>
  <c r="CI51" i="58"/>
  <c r="H52" i="58"/>
  <c r="Q52" i="58"/>
  <c r="AA52" i="58"/>
  <c r="AJ52" i="58"/>
  <c r="AS52" i="58"/>
  <c r="BB52" i="58"/>
  <c r="BK52" i="58"/>
  <c r="BT52" i="58"/>
  <c r="CC52" i="58"/>
  <c r="C53" i="58"/>
  <c r="L53" i="58"/>
  <c r="U53" i="58"/>
  <c r="AD53" i="58"/>
  <c r="AM53" i="58"/>
  <c r="AV53" i="58"/>
  <c r="BE53" i="58"/>
  <c r="BO53" i="58"/>
  <c r="BX53" i="58"/>
  <c r="CG53" i="58"/>
  <c r="F54" i="58"/>
  <c r="O54" i="58"/>
  <c r="X54" i="58"/>
  <c r="AG54" i="58"/>
  <c r="AQ54" i="58"/>
  <c r="AZ54" i="58"/>
  <c r="BI54" i="58"/>
  <c r="BR54" i="58"/>
  <c r="CA54" i="58"/>
  <c r="CJ54" i="58"/>
  <c r="I55" i="58"/>
  <c r="S55" i="58"/>
  <c r="BG13" i="58"/>
  <c r="AV19" i="58"/>
  <c r="C21" i="58"/>
  <c r="AX22" i="58"/>
  <c r="BS23" i="58"/>
  <c r="I25" i="58"/>
  <c r="AX26" i="58"/>
  <c r="BC27" i="58"/>
  <c r="CA28" i="58"/>
  <c r="BO29" i="58"/>
  <c r="AR30" i="58"/>
  <c r="M31" i="58"/>
  <c r="BJ31" i="58"/>
  <c r="AA32" i="58"/>
  <c r="BP32" i="58"/>
  <c r="Y33" i="58"/>
  <c r="BV33" i="58"/>
  <c r="U34" i="58"/>
  <c r="AX34" i="58"/>
  <c r="CA34" i="58"/>
  <c r="Q35" i="58"/>
  <c r="AS35" i="58"/>
  <c r="BU35" i="58"/>
  <c r="F36" i="58"/>
  <c r="AB36" i="58"/>
  <c r="AX36" i="58"/>
  <c r="BS36" i="58"/>
  <c r="E37" i="58"/>
  <c r="AC37" i="58"/>
  <c r="AX37" i="58"/>
  <c r="BV37" i="58"/>
  <c r="CI37" i="58"/>
  <c r="K38" i="58"/>
  <c r="W38" i="58"/>
  <c r="AJ38" i="58"/>
  <c r="AU38" i="58"/>
  <c r="BH38" i="58"/>
  <c r="BT38" i="58"/>
  <c r="CF38" i="58"/>
  <c r="H39" i="58"/>
  <c r="U39" i="58"/>
  <c r="AF39" i="58"/>
  <c r="AS39" i="58"/>
  <c r="BE39" i="58"/>
  <c r="BQ39" i="58"/>
  <c r="CC39" i="58"/>
  <c r="F40" i="58"/>
  <c r="Q40" i="58"/>
  <c r="AD40" i="58"/>
  <c r="AQ40" i="58"/>
  <c r="BB40" i="58"/>
  <c r="BO40" i="58"/>
  <c r="CA40" i="58"/>
  <c r="C41" i="58"/>
  <c r="O41" i="58"/>
  <c r="AB41" i="58"/>
  <c r="AM41" i="58"/>
  <c r="AZ41" i="58"/>
  <c r="BL41" i="58"/>
  <c r="BX41" i="58"/>
  <c r="CJ41" i="58"/>
  <c r="M42" i="58"/>
  <c r="X42" i="58"/>
  <c r="AK42" i="58"/>
  <c r="AW42" i="58"/>
  <c r="BI42" i="58"/>
  <c r="BU42" i="58"/>
  <c r="CH42" i="58"/>
  <c r="I43" i="58"/>
  <c r="V43" i="58"/>
  <c r="AI43" i="58"/>
  <c r="AT43" i="58"/>
  <c r="BG43" i="58"/>
  <c r="BS43" i="58"/>
  <c r="CE43" i="58"/>
  <c r="G44" i="58"/>
  <c r="T44" i="58"/>
  <c r="AE44" i="58"/>
  <c r="AR44" i="58"/>
  <c r="BD44" i="58"/>
  <c r="BP44" i="58"/>
  <c r="CB44" i="58"/>
  <c r="E45" i="58"/>
  <c r="P45" i="58"/>
  <c r="AC45" i="58"/>
  <c r="AO45" i="58"/>
  <c r="BA45" i="58"/>
  <c r="BM45" i="58"/>
  <c r="BZ45" i="58"/>
  <c r="CK45" i="58"/>
  <c r="N46" i="58"/>
  <c r="AA46" i="58"/>
  <c r="AL46" i="58"/>
  <c r="AY46" i="58"/>
  <c r="BK46" i="58"/>
  <c r="BW46" i="58"/>
  <c r="CI46" i="58"/>
  <c r="L47" i="58"/>
  <c r="W47" i="58"/>
  <c r="AJ47" i="58"/>
  <c r="AV47" i="58"/>
  <c r="BH47" i="58"/>
  <c r="BT47" i="58"/>
  <c r="CG47" i="58"/>
  <c r="H48" i="58"/>
  <c r="U48" i="58"/>
  <c r="AG48" i="58"/>
  <c r="AS48" i="58"/>
  <c r="BE48" i="58"/>
  <c r="BR48" i="58"/>
  <c r="CC48" i="58"/>
  <c r="F49" i="58"/>
  <c r="S49" i="58"/>
  <c r="AD49" i="58"/>
  <c r="AQ49" i="58"/>
  <c r="BC49" i="58"/>
  <c r="BO49" i="58"/>
  <c r="CA49" i="58"/>
  <c r="C50" i="58"/>
  <c r="M50" i="58"/>
  <c r="W50" i="58"/>
  <c r="AG50" i="58"/>
  <c r="AR50" i="58"/>
  <c r="BB50" i="58"/>
  <c r="BL50" i="58"/>
  <c r="BX50" i="58"/>
  <c r="CG50" i="58"/>
  <c r="F51" i="58"/>
  <c r="O51" i="58"/>
  <c r="X51" i="58"/>
  <c r="AG51" i="58"/>
  <c r="AQ51" i="58"/>
  <c r="AZ51" i="58"/>
  <c r="BI51" i="58"/>
  <c r="BR51" i="58"/>
  <c r="CA51" i="58"/>
  <c r="CJ51" i="58"/>
  <c r="I52" i="58"/>
  <c r="S52" i="58"/>
  <c r="AB52" i="58"/>
  <c r="AK52" i="58"/>
  <c r="AT52" i="58"/>
  <c r="BC52" i="58"/>
  <c r="BL52" i="58"/>
  <c r="BU52" i="58"/>
  <c r="CE52" i="58"/>
  <c r="D53" i="58"/>
  <c r="M53" i="58"/>
  <c r="V53" i="58"/>
  <c r="AE53" i="58"/>
  <c r="AN53" i="58"/>
  <c r="AW53" i="58"/>
  <c r="BG53" i="58"/>
  <c r="BP53" i="58"/>
  <c r="BY53" i="58"/>
  <c r="CH53" i="58"/>
  <c r="G54" i="58"/>
  <c r="P54" i="58"/>
  <c r="Y54" i="58"/>
  <c r="AI54" i="58"/>
  <c r="AR54" i="58"/>
  <c r="BA54" i="58"/>
  <c r="BJ54" i="58"/>
  <c r="BS54" i="58"/>
  <c r="CB54" i="58"/>
  <c r="CK54" i="58"/>
  <c r="K55" i="58"/>
  <c r="T55" i="58"/>
  <c r="AC55" i="58"/>
  <c r="AL55" i="58"/>
  <c r="BK6" i="58"/>
  <c r="S20" i="58"/>
  <c r="AD23" i="58"/>
  <c r="BS25" i="58"/>
  <c r="U28" i="58"/>
  <c r="K30" i="58"/>
  <c r="AG31" i="58"/>
  <c r="AU32" i="58"/>
  <c r="AS33" i="58"/>
  <c r="AL34" i="58"/>
  <c r="D35" i="58"/>
  <c r="BG35" i="58"/>
  <c r="R36" i="58"/>
  <c r="BI36" i="58"/>
  <c r="O37" i="58"/>
  <c r="BM37" i="58"/>
  <c r="E38" i="58"/>
  <c r="AC38" i="58"/>
  <c r="BB38" i="58"/>
  <c r="BZ38" i="58"/>
  <c r="N39" i="58"/>
  <c r="AM39" i="58"/>
  <c r="BK39" i="58"/>
  <c r="CI39" i="58"/>
  <c r="X40" i="58"/>
  <c r="AV40" i="58"/>
  <c r="BT40" i="58"/>
  <c r="I41" i="58"/>
  <c r="AG41" i="58"/>
  <c r="BE41" i="58"/>
  <c r="CE41" i="58"/>
  <c r="S42" i="58"/>
  <c r="AQ42" i="58"/>
  <c r="BP42" i="58"/>
  <c r="D43" i="58"/>
  <c r="AB43" i="58"/>
  <c r="BA43" i="58"/>
  <c r="BY43" i="58"/>
  <c r="M44" i="58"/>
  <c r="AL44" i="58"/>
  <c r="BJ44" i="58"/>
  <c r="CH44" i="58"/>
  <c r="W45" i="58"/>
  <c r="AU45" i="58"/>
  <c r="BS45" i="58"/>
  <c r="H46" i="58"/>
  <c r="AF46" i="58"/>
  <c r="BD46" i="58"/>
  <c r="CC46" i="58"/>
  <c r="Q47" i="58"/>
  <c r="AO47" i="58"/>
  <c r="BO47" i="58"/>
  <c r="C48" i="58"/>
  <c r="AA48" i="58"/>
  <c r="AZ48" i="58"/>
  <c r="BX48" i="58"/>
  <c r="L49" i="58"/>
  <c r="AK49" i="58"/>
  <c r="BI49" i="58"/>
  <c r="CG49" i="58"/>
  <c r="Q50" i="58"/>
  <c r="AM50" i="58"/>
  <c r="BH50" i="58"/>
  <c r="CB50" i="58"/>
  <c r="K51" i="58"/>
  <c r="AC51" i="58"/>
  <c r="AU51" i="58"/>
  <c r="BM51" i="58"/>
  <c r="CF51" i="58"/>
  <c r="N52" i="58"/>
  <c r="AF52" i="58"/>
  <c r="AY52" i="58"/>
  <c r="BQ52" i="58"/>
  <c r="CI52" i="58"/>
  <c r="Q53" i="58"/>
  <c r="AJ53" i="58"/>
  <c r="BB53" i="58"/>
  <c r="BT53" i="58"/>
  <c r="C54" i="58"/>
  <c r="U54" i="58"/>
  <c r="AM54" i="58"/>
  <c r="BE54" i="58"/>
  <c r="BX54" i="58"/>
  <c r="F55" i="58"/>
  <c r="X55" i="58"/>
  <c r="AM55" i="58"/>
  <c r="AV55" i="58"/>
  <c r="BE55" i="58"/>
  <c r="BO55" i="58"/>
  <c r="BX55" i="58"/>
  <c r="CG55" i="58"/>
  <c r="F56" i="58"/>
  <c r="O56" i="58"/>
  <c r="X56" i="58"/>
  <c r="AG56" i="58"/>
  <c r="AQ56" i="58"/>
  <c r="AZ56" i="58"/>
  <c r="BI56" i="58"/>
  <c r="BR56" i="58"/>
  <c r="CA56" i="58"/>
  <c r="CJ56" i="58"/>
  <c r="I57" i="58"/>
  <c r="S57" i="58"/>
  <c r="AB57" i="58"/>
  <c r="AK57" i="58"/>
  <c r="AT57" i="58"/>
  <c r="BC57" i="58"/>
  <c r="BL57" i="58"/>
  <c r="BU57" i="58"/>
  <c r="CE57" i="58"/>
  <c r="D58" i="58"/>
  <c r="M58" i="58"/>
  <c r="V58" i="58"/>
  <c r="AE58" i="58"/>
  <c r="AN58" i="58"/>
  <c r="AW58" i="58"/>
  <c r="BG58" i="58"/>
  <c r="BP58" i="58"/>
  <c r="BY58" i="58"/>
  <c r="CH58" i="58"/>
  <c r="G59" i="58"/>
  <c r="P59" i="58"/>
  <c r="Y59" i="58"/>
  <c r="AI59" i="58"/>
  <c r="AR59" i="58"/>
  <c r="BA59" i="58"/>
  <c r="BJ59" i="58"/>
  <c r="BS59" i="58"/>
  <c r="CB59" i="58"/>
  <c r="CK59" i="58"/>
  <c r="K60" i="58"/>
  <c r="T60" i="58"/>
  <c r="AC60" i="58"/>
  <c r="AL60" i="58"/>
  <c r="AU60" i="58"/>
  <c r="BD60" i="58"/>
  <c r="BM60" i="58"/>
  <c r="BW60" i="58"/>
  <c r="CF60" i="58"/>
  <c r="E61" i="58"/>
  <c r="N61" i="58"/>
  <c r="W61" i="58"/>
  <c r="AF61" i="58"/>
  <c r="AO61" i="58"/>
  <c r="AY61" i="58"/>
  <c r="BH61" i="58"/>
  <c r="BQ61" i="58"/>
  <c r="BZ61" i="58"/>
  <c r="CI61" i="58"/>
  <c r="H62" i="58"/>
  <c r="Q62" i="58"/>
  <c r="AA62" i="58"/>
  <c r="AJ62" i="58"/>
  <c r="AS62" i="58"/>
  <c r="BB62" i="58"/>
  <c r="BK62" i="58"/>
  <c r="BT62" i="58"/>
  <c r="CC62" i="58"/>
  <c r="C63" i="58"/>
  <c r="L63" i="58"/>
  <c r="U63" i="58"/>
  <c r="AD63" i="58"/>
  <c r="AM63" i="58"/>
  <c r="AV63" i="58"/>
  <c r="BE63" i="58"/>
  <c r="BO63" i="58"/>
  <c r="BX63" i="58"/>
  <c r="CG63" i="58"/>
  <c r="F64" i="58"/>
  <c r="O64" i="58"/>
  <c r="X64" i="58"/>
  <c r="AG64" i="58"/>
  <c r="BD15" i="58"/>
  <c r="O21" i="58"/>
  <c r="L24" i="58"/>
  <c r="AY26" i="58"/>
  <c r="CD28" i="58"/>
  <c r="AU30" i="58"/>
  <c r="BN31" i="58"/>
  <c r="BS32" i="58"/>
  <c r="BW33" i="58"/>
  <c r="BE34" i="58"/>
  <c r="U35" i="58"/>
  <c r="BV35" i="58"/>
  <c r="AD36" i="58"/>
  <c r="BU36" i="58"/>
  <c r="AG37" i="58"/>
  <c r="BX37" i="58"/>
  <c r="L38" i="58"/>
  <c r="AK38" i="58"/>
  <c r="BJ38" i="58"/>
  <c r="CG38" i="58"/>
  <c r="V39" i="58"/>
  <c r="AU39" i="58"/>
  <c r="BR39" i="58"/>
  <c r="G40" i="58"/>
  <c r="AF40" i="58"/>
  <c r="BC40" i="58"/>
  <c r="CB40" i="58"/>
  <c r="Q41" i="58"/>
  <c r="AN41" i="58"/>
  <c r="BM41" i="58"/>
  <c r="C42" i="58"/>
  <c r="Y42" i="58"/>
  <c r="AY42" i="58"/>
  <c r="BX42" i="58"/>
  <c r="K43" i="58"/>
  <c r="AJ43" i="58"/>
  <c r="BI43" i="58"/>
  <c r="CF43" i="58"/>
  <c r="U44" i="58"/>
  <c r="AT44" i="58"/>
  <c r="BQ44" i="58"/>
  <c r="F45" i="58"/>
  <c r="AE45" i="58"/>
  <c r="BB45" i="58"/>
  <c r="CA45" i="58"/>
  <c r="P46" i="58"/>
  <c r="AM46" i="58"/>
  <c r="BL46" i="58"/>
  <c r="CK46" i="58"/>
  <c r="X47" i="58"/>
  <c r="AW47" i="58"/>
  <c r="BW47" i="58"/>
  <c r="I48" i="58"/>
  <c r="AI48" i="58"/>
  <c r="BH48" i="58"/>
  <c r="CE48" i="58"/>
  <c r="T49" i="58"/>
  <c r="AS49" i="58"/>
  <c r="BP49" i="58"/>
  <c r="D50" i="58"/>
  <c r="X50" i="58"/>
  <c r="AS50" i="58"/>
  <c r="BO50" i="58"/>
  <c r="CH50" i="58"/>
  <c r="P51" i="58"/>
  <c r="AI51" i="58"/>
  <c r="BA51" i="58"/>
  <c r="BS51" i="58"/>
  <c r="CK51" i="58"/>
  <c r="T52" i="58"/>
  <c r="AL52" i="58"/>
  <c r="BD52" i="58"/>
  <c r="BW52" i="58"/>
  <c r="E53" i="58"/>
  <c r="W53" i="58"/>
  <c r="AO53" i="58"/>
  <c r="BH53" i="58"/>
  <c r="BZ53" i="58"/>
  <c r="H54" i="58"/>
  <c r="AA54" i="58"/>
  <c r="AS54" i="58"/>
  <c r="BK54" i="58"/>
  <c r="CC54" i="58"/>
  <c r="L55" i="58"/>
  <c r="AB55" i="58"/>
  <c r="AO55" i="58"/>
  <c r="AY55" i="58"/>
  <c r="BH55" i="58"/>
  <c r="BQ55" i="58"/>
  <c r="BZ55" i="58"/>
  <c r="CI55" i="58"/>
  <c r="H56" i="58"/>
  <c r="Q56" i="58"/>
  <c r="AA56" i="58"/>
  <c r="AJ56" i="58"/>
  <c r="AS56" i="58"/>
  <c r="BB56" i="58"/>
  <c r="BK56" i="58"/>
  <c r="BT56" i="58"/>
  <c r="CC56" i="58"/>
  <c r="C57" i="58"/>
  <c r="L57" i="58"/>
  <c r="U57" i="58"/>
  <c r="AD57" i="58"/>
  <c r="AM57" i="58"/>
  <c r="AV57" i="58"/>
  <c r="BE57" i="58"/>
  <c r="BO57" i="58"/>
  <c r="BX57" i="58"/>
  <c r="CG57" i="58"/>
  <c r="F58" i="58"/>
  <c r="O58" i="58"/>
  <c r="X58" i="58"/>
  <c r="AG58" i="58"/>
  <c r="AQ58" i="58"/>
  <c r="AZ58" i="58"/>
  <c r="BI58" i="58"/>
  <c r="BR58" i="58"/>
  <c r="CA58" i="58"/>
  <c r="CJ58" i="58"/>
  <c r="I59" i="58"/>
  <c r="S59" i="58"/>
  <c r="AB59" i="58"/>
  <c r="AK59" i="58"/>
  <c r="AT59" i="58"/>
  <c r="BC59" i="58"/>
  <c r="BL59" i="58"/>
  <c r="BU59" i="58"/>
  <c r="CE59" i="58"/>
  <c r="D60" i="58"/>
  <c r="M60" i="58"/>
  <c r="V60" i="58"/>
  <c r="AE60" i="58"/>
  <c r="AN60" i="58"/>
  <c r="AW60" i="58"/>
  <c r="BG60" i="58"/>
  <c r="BP60" i="58"/>
  <c r="BY60" i="58"/>
  <c r="CH60" i="58"/>
  <c r="G61" i="58"/>
  <c r="P61" i="58"/>
  <c r="Y61" i="58"/>
  <c r="AI61" i="58"/>
  <c r="AR61" i="58"/>
  <c r="BA61" i="58"/>
  <c r="BJ61" i="58"/>
  <c r="BS61" i="58"/>
  <c r="CB61" i="58"/>
  <c r="CK61" i="58"/>
  <c r="K62" i="58"/>
  <c r="T62" i="58"/>
  <c r="AC62" i="58"/>
  <c r="AL62" i="58"/>
  <c r="AU62" i="58"/>
  <c r="BD62" i="58"/>
  <c r="BM62" i="58"/>
  <c r="BW62" i="58"/>
  <c r="CF62" i="58"/>
  <c r="E63" i="58"/>
  <c r="N63" i="58"/>
  <c r="W63" i="58"/>
  <c r="AF63" i="58"/>
  <c r="AO63" i="58"/>
  <c r="AY63" i="58"/>
  <c r="BH63" i="58"/>
  <c r="BQ63" i="58"/>
  <c r="BZ63" i="58"/>
  <c r="CI63" i="58"/>
  <c r="H64" i="58"/>
  <c r="AU17" i="58"/>
  <c r="BA21" i="58"/>
  <c r="N24" i="58"/>
  <c r="BE26" i="58"/>
  <c r="F29" i="58"/>
  <c r="BC30" i="58"/>
  <c r="CE31" i="58"/>
  <c r="CA32" i="58"/>
  <c r="BZ33" i="58"/>
  <c r="BG34" i="58"/>
  <c r="Y35" i="58"/>
  <c r="BX35" i="58"/>
  <c r="AH36" i="58"/>
  <c r="CA36" i="58"/>
  <c r="AH37" i="58"/>
  <c r="BY37" i="58"/>
  <c r="N38" i="58"/>
  <c r="AL38" i="58"/>
  <c r="BK38" i="58"/>
  <c r="CI38" i="58"/>
  <c r="W39" i="58"/>
  <c r="AV39" i="58"/>
  <c r="BT39" i="58"/>
  <c r="H40" i="58"/>
  <c r="AG40" i="58"/>
  <c r="BE40" i="58"/>
  <c r="CC40" i="58"/>
  <c r="S41" i="58"/>
  <c r="AQ41" i="58"/>
  <c r="BO41" i="58"/>
  <c r="D42" i="58"/>
  <c r="AB42" i="58"/>
  <c r="AZ42" i="58"/>
  <c r="BY42" i="58"/>
  <c r="M43" i="58"/>
  <c r="AK43" i="58"/>
  <c r="BJ43" i="58"/>
  <c r="CH43" i="58"/>
  <c r="V44" i="58"/>
  <c r="AU44" i="58"/>
  <c r="BS44" i="58"/>
  <c r="G45" i="58"/>
  <c r="AF45" i="58"/>
  <c r="BD45" i="58"/>
  <c r="CB45" i="58"/>
  <c r="Q46" i="58"/>
  <c r="AO46" i="58"/>
  <c r="BM46" i="58"/>
  <c r="C47" i="58"/>
  <c r="AA47" i="58"/>
  <c r="AY47" i="58"/>
  <c r="BX47" i="58"/>
  <c r="L48" i="58"/>
  <c r="AJ48" i="58"/>
  <c r="BI48" i="58"/>
  <c r="CG48" i="58"/>
  <c r="U49" i="58"/>
  <c r="AT49" i="58"/>
  <c r="BR49" i="58"/>
  <c r="E50" i="58"/>
  <c r="Y50" i="58"/>
  <c r="AT50" i="58"/>
  <c r="BP50" i="58"/>
  <c r="CI50" i="58"/>
  <c r="Q51" i="58"/>
  <c r="AJ51" i="58"/>
  <c r="BB51" i="58"/>
  <c r="BT51" i="58"/>
  <c r="C52" i="58"/>
  <c r="U52" i="58"/>
  <c r="AM52" i="58"/>
  <c r="BE52" i="58"/>
  <c r="BX52" i="58"/>
  <c r="F53" i="58"/>
  <c r="X53" i="58"/>
  <c r="AQ53" i="58"/>
  <c r="BI53" i="58"/>
  <c r="CA53" i="58"/>
  <c r="I54" i="58"/>
  <c r="AB54" i="58"/>
  <c r="AT54" i="58"/>
  <c r="BL54" i="58"/>
  <c r="CE54" i="58"/>
  <c r="M55" i="58"/>
  <c r="AD55" i="58"/>
  <c r="AQ55" i="58"/>
  <c r="AZ55" i="58"/>
  <c r="BI55" i="58"/>
  <c r="BR55" i="58"/>
  <c r="CA55" i="58"/>
  <c r="CJ55" i="58"/>
  <c r="I56" i="58"/>
  <c r="S56" i="58"/>
  <c r="AB56" i="58"/>
  <c r="AK56" i="58"/>
  <c r="AT56" i="58"/>
  <c r="BC56" i="58"/>
  <c r="BL56" i="58"/>
  <c r="BU56" i="58"/>
  <c r="CE56" i="58"/>
  <c r="D57" i="58"/>
  <c r="M57" i="58"/>
  <c r="V57" i="58"/>
  <c r="AE57" i="58"/>
  <c r="AN57" i="58"/>
  <c r="AW57" i="58"/>
  <c r="BG57" i="58"/>
  <c r="BP57" i="58"/>
  <c r="BY57" i="58"/>
  <c r="CH57" i="58"/>
  <c r="G58" i="58"/>
  <c r="P58" i="58"/>
  <c r="Y58" i="58"/>
  <c r="AI58" i="58"/>
  <c r="AR58" i="58"/>
  <c r="BA58" i="58"/>
  <c r="BJ58" i="58"/>
  <c r="BS58" i="58"/>
  <c r="CB58" i="58"/>
  <c r="CK58" i="58"/>
  <c r="K59" i="58"/>
  <c r="T59" i="58"/>
  <c r="AC59" i="58"/>
  <c r="AL59" i="58"/>
  <c r="AU59" i="58"/>
  <c r="BD59" i="58"/>
  <c r="BM59" i="58"/>
  <c r="BW59" i="58"/>
  <c r="CF59" i="58"/>
  <c r="E60" i="58"/>
  <c r="N60" i="58"/>
  <c r="W60" i="58"/>
  <c r="AF60" i="58"/>
  <c r="AO60" i="58"/>
  <c r="AY60" i="58"/>
  <c r="BH60" i="58"/>
  <c r="BQ60" i="58"/>
  <c r="BZ60" i="58"/>
  <c r="CI60" i="58"/>
  <c r="H61" i="58"/>
  <c r="Q61" i="58"/>
  <c r="AA61" i="58"/>
  <c r="AJ61" i="58"/>
  <c r="AS61" i="58"/>
  <c r="BB61" i="58"/>
  <c r="BK61" i="58"/>
  <c r="BT61" i="58"/>
  <c r="CC61" i="58"/>
  <c r="C62" i="58"/>
  <c r="L62" i="58"/>
  <c r="U62" i="58"/>
  <c r="AD62" i="58"/>
  <c r="AM62" i="58"/>
  <c r="AV62" i="58"/>
  <c r="BE62" i="58"/>
  <c r="BO62" i="58"/>
  <c r="BX62" i="58"/>
  <c r="CG62" i="58"/>
  <c r="F63" i="58"/>
  <c r="O63" i="58"/>
  <c r="X63" i="58"/>
  <c r="AG63" i="58"/>
  <c r="AQ63" i="58"/>
  <c r="AZ63" i="58"/>
  <c r="BI63" i="58"/>
  <c r="BR63" i="58"/>
  <c r="CA63" i="58"/>
  <c r="CJ63" i="58"/>
  <c r="I64" i="58"/>
  <c r="S64" i="58"/>
  <c r="AF18" i="58"/>
  <c r="BM21" i="58"/>
  <c r="AJ24" i="58"/>
  <c r="C27" i="58"/>
  <c r="AQ29" i="58"/>
  <c r="BR30" i="58"/>
  <c r="CH31" i="58"/>
  <c r="E33" i="58"/>
  <c r="E34" i="58"/>
  <c r="BK34" i="58"/>
  <c r="AH35" i="58"/>
  <c r="CE35" i="58"/>
  <c r="AL36" i="58"/>
  <c r="CE36" i="58"/>
  <c r="AM37" i="58"/>
  <c r="CA37" i="58"/>
  <c r="Q38" i="58"/>
  <c r="AO38" i="58"/>
  <c r="BM38" i="58"/>
  <c r="C39" i="58"/>
  <c r="AA39" i="58"/>
  <c r="AY39" i="58"/>
  <c r="BX39" i="58"/>
  <c r="L40" i="58"/>
  <c r="AJ40" i="58"/>
  <c r="BI40" i="58"/>
  <c r="CG40" i="58"/>
  <c r="U41" i="58"/>
  <c r="AT41" i="58"/>
  <c r="BR41" i="58"/>
  <c r="F42" i="58"/>
  <c r="AE42" i="58"/>
  <c r="BC42" i="58"/>
  <c r="CA42" i="58"/>
  <c r="P43" i="58"/>
  <c r="AN43" i="58"/>
  <c r="BL43" i="58"/>
  <c r="CK43" i="58"/>
  <c r="Y44" i="58"/>
  <c r="AW44" i="58"/>
  <c r="BW44" i="58"/>
  <c r="K45" i="58"/>
  <c r="AI45" i="58"/>
  <c r="BH45" i="58"/>
  <c r="CF45" i="58"/>
  <c r="T46" i="58"/>
  <c r="AS46" i="58"/>
  <c r="BQ46" i="58"/>
  <c r="E47" i="58"/>
  <c r="AD47" i="58"/>
  <c r="BB47" i="58"/>
  <c r="BZ47" i="58"/>
  <c r="O48" i="58"/>
  <c r="AM48" i="58"/>
  <c r="BK48" i="58"/>
  <c r="CJ48" i="58"/>
  <c r="X49" i="58"/>
  <c r="AV49" i="58"/>
  <c r="BU49" i="58"/>
  <c r="G50" i="58"/>
  <c r="AB50" i="58"/>
  <c r="AW50" i="58"/>
  <c r="BR50" i="58"/>
  <c r="CK50" i="58"/>
  <c r="T51" i="58"/>
  <c r="AL51" i="58"/>
  <c r="BD51" i="58"/>
  <c r="BW51" i="58"/>
  <c r="E52" i="58"/>
  <c r="W52" i="58"/>
  <c r="AO52" i="58"/>
  <c r="BH52" i="58"/>
  <c r="BZ52" i="58"/>
  <c r="H53" i="58"/>
  <c r="AA53" i="58"/>
  <c r="AS53" i="58"/>
  <c r="BK53" i="58"/>
  <c r="CC53" i="58"/>
  <c r="L54" i="58"/>
  <c r="AD54" i="58"/>
  <c r="AV54" i="58"/>
  <c r="BO54" i="58"/>
  <c r="CG54" i="58"/>
  <c r="O55" i="58"/>
  <c r="AE55" i="58"/>
  <c r="AR55" i="58"/>
  <c r="BA55" i="58"/>
  <c r="BJ55" i="58"/>
  <c r="BS55" i="58"/>
  <c r="CB55" i="58"/>
  <c r="CK55" i="58"/>
  <c r="K56" i="58"/>
  <c r="T56" i="58"/>
  <c r="AC56" i="58"/>
  <c r="AL56" i="58"/>
  <c r="AU56" i="58"/>
  <c r="BD56" i="58"/>
  <c r="BM56" i="58"/>
  <c r="BW56" i="58"/>
  <c r="CF56" i="58"/>
  <c r="E57" i="58"/>
  <c r="N57" i="58"/>
  <c r="W57" i="58"/>
  <c r="AF57" i="58"/>
  <c r="AO57" i="58"/>
  <c r="AY57" i="58"/>
  <c r="BH57" i="58"/>
  <c r="BQ57" i="58"/>
  <c r="BZ57" i="58"/>
  <c r="CI57" i="58"/>
  <c r="H58" i="58"/>
  <c r="Q58" i="58"/>
  <c r="AA58" i="58"/>
  <c r="AJ58" i="58"/>
  <c r="AS58" i="58"/>
  <c r="BB58" i="58"/>
  <c r="BK58" i="58"/>
  <c r="BT58" i="58"/>
  <c r="CC58" i="58"/>
  <c r="C59" i="58"/>
  <c r="L59" i="58"/>
  <c r="U59" i="58"/>
  <c r="AD59" i="58"/>
  <c r="AM59" i="58"/>
  <c r="AV59" i="58"/>
  <c r="BE59" i="58"/>
  <c r="BO59" i="58"/>
  <c r="BX59" i="58"/>
  <c r="CG59" i="58"/>
  <c r="F60" i="58"/>
  <c r="O60" i="58"/>
  <c r="X60" i="58"/>
  <c r="AG60" i="58"/>
  <c r="AQ60" i="58"/>
  <c r="AZ60" i="58"/>
  <c r="BI60" i="58"/>
  <c r="BR60" i="58"/>
  <c r="CA60" i="58"/>
  <c r="CJ60" i="58"/>
  <c r="I61" i="58"/>
  <c r="S61" i="58"/>
  <c r="AB61" i="58"/>
  <c r="AK61" i="58"/>
  <c r="AT61" i="58"/>
  <c r="BC61" i="58"/>
  <c r="BL61" i="58"/>
  <c r="BU61" i="58"/>
  <c r="CE61" i="58"/>
  <c r="D62" i="58"/>
  <c r="M62" i="58"/>
  <c r="V62" i="58"/>
  <c r="AE62" i="58"/>
  <c r="AN62" i="58"/>
  <c r="AW62" i="58"/>
  <c r="BG62" i="58"/>
  <c r="BP62" i="58"/>
  <c r="BY62" i="58"/>
  <c r="CH62" i="58"/>
  <c r="G63" i="58"/>
  <c r="P63" i="58"/>
  <c r="Y63" i="58"/>
  <c r="AI63" i="58"/>
  <c r="AR63" i="58"/>
  <c r="BA63" i="58"/>
  <c r="BJ63" i="58"/>
  <c r="BS63" i="58"/>
  <c r="CB63" i="58"/>
  <c r="CK63" i="58"/>
  <c r="K64" i="58"/>
  <c r="T64" i="58"/>
  <c r="AC64" i="58"/>
  <c r="AL64" i="58"/>
  <c r="AU64" i="58"/>
  <c r="CA12" i="58"/>
  <c r="AU23" i="58"/>
  <c r="AS28" i="58"/>
  <c r="AY31" i="58"/>
  <c r="BE33" i="58"/>
  <c r="M35" i="58"/>
  <c r="T36" i="58"/>
  <c r="W37" i="58"/>
  <c r="H38" i="58"/>
  <c r="BD38" i="58"/>
  <c r="Q39" i="58"/>
  <c r="BO39" i="58"/>
  <c r="AA40" i="58"/>
  <c r="BX40" i="58"/>
  <c r="AK41" i="58"/>
  <c r="CG41" i="58"/>
  <c r="AT42" i="58"/>
  <c r="G43" i="58"/>
  <c r="BC43" i="58"/>
  <c r="P44" i="58"/>
  <c r="BM44" i="58"/>
  <c r="Y45" i="58"/>
  <c r="BW45" i="58"/>
  <c r="AJ46" i="58"/>
  <c r="CF46" i="58"/>
  <c r="AS47" i="58"/>
  <c r="F48" i="58"/>
  <c r="BB48" i="58"/>
  <c r="O49" i="58"/>
  <c r="BL49" i="58"/>
  <c r="U50" i="58"/>
  <c r="BJ50" i="58"/>
  <c r="M51" i="58"/>
  <c r="AW51" i="58"/>
  <c r="CH51" i="58"/>
  <c r="AI52" i="58"/>
  <c r="BS52" i="58"/>
  <c r="T53" i="58"/>
  <c r="BD53" i="58"/>
  <c r="E54" i="58"/>
  <c r="AO54" i="58"/>
  <c r="BZ54" i="58"/>
  <c r="AA55" i="58"/>
  <c r="AW55" i="58"/>
  <c r="BP55" i="58"/>
  <c r="CH55" i="58"/>
  <c r="P56" i="58"/>
  <c r="AI56" i="58"/>
  <c r="BA56" i="58"/>
  <c r="BS56" i="58"/>
  <c r="CK56" i="58"/>
  <c r="T57" i="58"/>
  <c r="AL57" i="58"/>
  <c r="BD57" i="58"/>
  <c r="BW57" i="58"/>
  <c r="E58" i="58"/>
  <c r="W58" i="58"/>
  <c r="AO58" i="58"/>
  <c r="BH58" i="58"/>
  <c r="BZ58" i="58"/>
  <c r="H59" i="58"/>
  <c r="AA59" i="58"/>
  <c r="AS59" i="58"/>
  <c r="BK59" i="58"/>
  <c r="CC59" i="58"/>
  <c r="L60" i="58"/>
  <c r="AD60" i="58"/>
  <c r="AV60" i="58"/>
  <c r="BO60" i="58"/>
  <c r="CG60" i="58"/>
  <c r="O61" i="58"/>
  <c r="AG61" i="58"/>
  <c r="AZ61" i="58"/>
  <c r="BR61" i="58"/>
  <c r="CJ61" i="58"/>
  <c r="S62" i="58"/>
  <c r="AK62" i="58"/>
  <c r="BC62" i="58"/>
  <c r="BU62" i="58"/>
  <c r="D63" i="58"/>
  <c r="V63" i="58"/>
  <c r="AN63" i="58"/>
  <c r="BG63" i="58"/>
  <c r="BY63" i="58"/>
  <c r="G64" i="58"/>
  <c r="W64" i="58"/>
  <c r="AJ64" i="58"/>
  <c r="AT64" i="58"/>
  <c r="BD64" i="58"/>
  <c r="BM64" i="58"/>
  <c r="BW64" i="58"/>
  <c r="CF64" i="58"/>
  <c r="E65" i="58"/>
  <c r="N65" i="58"/>
  <c r="W65" i="58"/>
  <c r="AF65" i="58"/>
  <c r="AO65" i="58"/>
  <c r="AY65" i="58"/>
  <c r="BH65" i="58"/>
  <c r="BQ65" i="58"/>
  <c r="BZ65" i="58"/>
  <c r="CI65" i="58"/>
  <c r="H66" i="58"/>
  <c r="Q66" i="58"/>
  <c r="AA66" i="58"/>
  <c r="AJ66" i="58"/>
  <c r="AS66" i="58"/>
  <c r="BB66" i="58"/>
  <c r="BK66" i="58"/>
  <c r="BT66" i="58"/>
  <c r="CC66" i="58"/>
  <c r="C67" i="58"/>
  <c r="L67" i="58"/>
  <c r="U67" i="58"/>
  <c r="AD67" i="58"/>
  <c r="AM67" i="58"/>
  <c r="AV67" i="58"/>
  <c r="BE67" i="58"/>
  <c r="BO67" i="58"/>
  <c r="BX67" i="58"/>
  <c r="CG67" i="58"/>
  <c r="F68" i="58"/>
  <c r="O68" i="58"/>
  <c r="X68" i="58"/>
  <c r="AG68" i="58"/>
  <c r="AQ68" i="58"/>
  <c r="AZ68" i="58"/>
  <c r="BI68" i="58"/>
  <c r="BR68" i="58"/>
  <c r="CA68" i="58"/>
  <c r="CJ68" i="58"/>
  <c r="I69" i="58"/>
  <c r="S69" i="58"/>
  <c r="AB69" i="58"/>
  <c r="AK69" i="58"/>
  <c r="AT69" i="58"/>
  <c r="BC69" i="58"/>
  <c r="BL69" i="58"/>
  <c r="BU69" i="58"/>
  <c r="CE69" i="58"/>
  <c r="D70" i="58"/>
  <c r="M70" i="58"/>
  <c r="V70" i="58"/>
  <c r="AE70" i="58"/>
  <c r="AN70" i="58"/>
  <c r="AW70" i="58"/>
  <c r="BG70" i="58"/>
  <c r="AY19" i="58"/>
  <c r="AA25" i="58"/>
  <c r="CH29" i="58"/>
  <c r="AC32" i="58"/>
  <c r="Y34" i="58"/>
  <c r="AZ35" i="58"/>
  <c r="AZ36" i="58"/>
  <c r="BA37" i="58"/>
  <c r="Y38" i="58"/>
  <c r="BU38" i="58"/>
  <c r="AG39" i="58"/>
  <c r="CF39" i="58"/>
  <c r="AR40" i="58"/>
  <c r="D41" i="58"/>
  <c r="BB41" i="58"/>
  <c r="N42" i="58"/>
  <c r="BJ42" i="58"/>
  <c r="X43" i="58"/>
  <c r="BT43" i="58"/>
  <c r="AF44" i="58"/>
  <c r="CE44" i="58"/>
  <c r="AQ45" i="58"/>
  <c r="C46" i="58"/>
  <c r="BA46" i="58"/>
  <c r="M47" i="58"/>
  <c r="BI47" i="58"/>
  <c r="W48" i="58"/>
  <c r="BS48" i="58"/>
  <c r="AE49" i="58"/>
  <c r="CC49" i="58"/>
  <c r="AI50" i="58"/>
  <c r="BY50" i="58"/>
  <c r="Y51" i="58"/>
  <c r="BJ51" i="58"/>
  <c r="K52" i="58"/>
  <c r="AU52" i="58"/>
  <c r="CF52" i="58"/>
  <c r="AF53" i="58"/>
  <c r="BQ53" i="58"/>
  <c r="Q54" i="58"/>
  <c r="BB54" i="58"/>
  <c r="C55" i="58"/>
  <c r="AJ55" i="58"/>
  <c r="BC55" i="58"/>
  <c r="BU55" i="58"/>
  <c r="D56" i="58"/>
  <c r="V56" i="58"/>
  <c r="AN56" i="58"/>
  <c r="BG56" i="58"/>
  <c r="BY56" i="58"/>
  <c r="G57" i="58"/>
  <c r="Y57" i="58"/>
  <c r="AR57" i="58"/>
  <c r="BJ57" i="58"/>
  <c r="CB57" i="58"/>
  <c r="K58" i="58"/>
  <c r="AC58" i="58"/>
  <c r="AU58" i="58"/>
  <c r="BM58" i="58"/>
  <c r="CF58" i="58"/>
  <c r="N59" i="58"/>
  <c r="AF59" i="58"/>
  <c r="AY59" i="58"/>
  <c r="BQ59" i="58"/>
  <c r="CI59" i="58"/>
  <c r="Q60" i="58"/>
  <c r="AJ60" i="58"/>
  <c r="BB60" i="58"/>
  <c r="BT60" i="58"/>
  <c r="C61" i="58"/>
  <c r="U61" i="58"/>
  <c r="AM61" i="58"/>
  <c r="BE61" i="58"/>
  <c r="BX61" i="58"/>
  <c r="F62" i="58"/>
  <c r="X62" i="58"/>
  <c r="AQ62" i="58"/>
  <c r="BI62" i="58"/>
  <c r="CA62" i="58"/>
  <c r="I63" i="58"/>
  <c r="AB63" i="58"/>
  <c r="AT63" i="58"/>
  <c r="BL63" i="58"/>
  <c r="CE63" i="58"/>
  <c r="M64" i="58"/>
  <c r="AA64" i="58"/>
  <c r="AM64" i="58"/>
  <c r="AW64" i="58"/>
  <c r="BG64" i="58"/>
  <c r="BP64" i="58"/>
  <c r="BY64" i="58"/>
  <c r="CH64" i="58"/>
  <c r="G65" i="58"/>
  <c r="P65" i="58"/>
  <c r="Y65" i="58"/>
  <c r="AI65" i="58"/>
  <c r="AR65" i="58"/>
  <c r="BA65" i="58"/>
  <c r="BJ65" i="58"/>
  <c r="BS65" i="58"/>
  <c r="CB65" i="58"/>
  <c r="CK65" i="58"/>
  <c r="K66" i="58"/>
  <c r="T66" i="58"/>
  <c r="AC66" i="58"/>
  <c r="AL66" i="58"/>
  <c r="AU66" i="58"/>
  <c r="BD66" i="58"/>
  <c r="BM66" i="58"/>
  <c r="BW66" i="58"/>
  <c r="CF66" i="58"/>
  <c r="E67" i="58"/>
  <c r="N67" i="58"/>
  <c r="W67" i="58"/>
  <c r="AF67" i="58"/>
  <c r="AO67" i="58"/>
  <c r="AY67" i="58"/>
  <c r="BH67" i="58"/>
  <c r="BQ67" i="58"/>
  <c r="BZ67" i="58"/>
  <c r="CI67" i="58"/>
  <c r="H68" i="58"/>
  <c r="Q68" i="58"/>
  <c r="AA68" i="58"/>
  <c r="AJ68" i="58"/>
  <c r="AS68" i="58"/>
  <c r="BB68" i="58"/>
  <c r="BK68" i="58"/>
  <c r="BT68" i="58"/>
  <c r="CC68" i="58"/>
  <c r="C69" i="58"/>
  <c r="L69" i="58"/>
  <c r="U69" i="58"/>
  <c r="AD69" i="58"/>
  <c r="AM69" i="58"/>
  <c r="AV69" i="58"/>
  <c r="BE69" i="58"/>
  <c r="BO69" i="58"/>
  <c r="BX69" i="58"/>
  <c r="CG69" i="58"/>
  <c r="F70" i="58"/>
  <c r="O70" i="58"/>
  <c r="X70" i="58"/>
  <c r="AG70" i="58"/>
  <c r="BQ19" i="58"/>
  <c r="AG25" i="58"/>
  <c r="CI29" i="58"/>
  <c r="AI32" i="58"/>
  <c r="AC34" i="58"/>
  <c r="BB35" i="58"/>
  <c r="BB36" i="58"/>
  <c r="BE37" i="58"/>
  <c r="AA38" i="58"/>
  <c r="BW38" i="58"/>
  <c r="AJ39" i="58"/>
  <c r="CG39" i="58"/>
  <c r="AS40" i="58"/>
  <c r="F41" i="58"/>
  <c r="BC41" i="58"/>
  <c r="O42" i="58"/>
  <c r="BL42" i="58"/>
  <c r="Y43" i="58"/>
  <c r="BU43" i="58"/>
  <c r="AI44" i="58"/>
  <c r="CF44" i="58"/>
  <c r="AR45" i="58"/>
  <c r="E46" i="58"/>
  <c r="BB46" i="58"/>
  <c r="N47" i="58"/>
  <c r="BK47" i="58"/>
  <c r="X48" i="58"/>
  <c r="BT48" i="58"/>
  <c r="AG49" i="58"/>
  <c r="CE49" i="58"/>
  <c r="AJ50" i="58"/>
  <c r="BZ50" i="58"/>
  <c r="AA51" i="58"/>
  <c r="BK51" i="58"/>
  <c r="L52" i="58"/>
  <c r="AV52" i="58"/>
  <c r="CG52" i="58"/>
  <c r="AG53" i="58"/>
  <c r="BR53" i="58"/>
  <c r="S54" i="58"/>
  <c r="BC54" i="58"/>
  <c r="D55" i="58"/>
  <c r="AK55" i="58"/>
  <c r="BD55" i="58"/>
  <c r="BW55" i="58"/>
  <c r="E56" i="58"/>
  <c r="W56" i="58"/>
  <c r="AO56" i="58"/>
  <c r="BH56" i="58"/>
  <c r="BZ56" i="58"/>
  <c r="H57" i="58"/>
  <c r="AA57" i="58"/>
  <c r="AS57" i="58"/>
  <c r="BK57" i="58"/>
  <c r="CC57" i="58"/>
  <c r="L58" i="58"/>
  <c r="AD58" i="58"/>
  <c r="AV58" i="58"/>
  <c r="BO58" i="58"/>
  <c r="CG58" i="58"/>
  <c r="O59" i="58"/>
  <c r="AG59" i="58"/>
  <c r="AZ59" i="58"/>
  <c r="BR59" i="58"/>
  <c r="CJ59" i="58"/>
  <c r="S60" i="58"/>
  <c r="AK60" i="58"/>
  <c r="BC60" i="58"/>
  <c r="BU60" i="58"/>
  <c r="D61" i="58"/>
  <c r="V61" i="58"/>
  <c r="AN61" i="58"/>
  <c r="BG61" i="58"/>
  <c r="BY61" i="58"/>
  <c r="G62" i="58"/>
  <c r="Y62" i="58"/>
  <c r="AR62" i="58"/>
  <c r="BJ62" i="58"/>
  <c r="CB62" i="58"/>
  <c r="K63" i="58"/>
  <c r="AC63" i="58"/>
  <c r="AU63" i="58"/>
  <c r="BM63" i="58"/>
  <c r="CF63" i="58"/>
  <c r="N64" i="58"/>
  <c r="AB64" i="58"/>
  <c r="AN64" i="58"/>
  <c r="AY64" i="58"/>
  <c r="BH64" i="58"/>
  <c r="BQ64" i="58"/>
  <c r="BZ64" i="58"/>
  <c r="CI64" i="58"/>
  <c r="H65" i="58"/>
  <c r="Q65" i="58"/>
  <c r="AA65" i="58"/>
  <c r="AJ65" i="58"/>
  <c r="AS65" i="58"/>
  <c r="BB65" i="58"/>
  <c r="BK65" i="58"/>
  <c r="BT65" i="58"/>
  <c r="CC65" i="58"/>
  <c r="C66" i="58"/>
  <c r="L66" i="58"/>
  <c r="U66" i="58"/>
  <c r="AD66" i="58"/>
  <c r="AM66" i="58"/>
  <c r="AV66" i="58"/>
  <c r="BE66" i="58"/>
  <c r="BO66" i="58"/>
  <c r="BX66" i="58"/>
  <c r="CG66" i="58"/>
  <c r="F67" i="58"/>
  <c r="O67" i="58"/>
  <c r="X67" i="58"/>
  <c r="AG67" i="58"/>
  <c r="AQ67" i="58"/>
  <c r="AZ67" i="58"/>
  <c r="BI67" i="58"/>
  <c r="BR67" i="58"/>
  <c r="CA67" i="58"/>
  <c r="CJ67" i="58"/>
  <c r="I68" i="58"/>
  <c r="S68" i="58"/>
  <c r="AB68" i="58"/>
  <c r="AK68" i="58"/>
  <c r="AT68" i="58"/>
  <c r="BC68" i="58"/>
  <c r="BL68" i="58"/>
  <c r="BU68" i="58"/>
  <c r="CE68" i="58"/>
  <c r="D69" i="58"/>
  <c r="M69" i="58"/>
  <c r="V69" i="58"/>
  <c r="AE69" i="58"/>
  <c r="AN69" i="58"/>
  <c r="AW69" i="58"/>
  <c r="BG69" i="58"/>
  <c r="BP69" i="58"/>
  <c r="BY69" i="58"/>
  <c r="CH69" i="58"/>
  <c r="G70" i="58"/>
  <c r="BN20" i="58"/>
  <c r="F26" i="58"/>
  <c r="AI30" i="58"/>
  <c r="BH32" i="58"/>
  <c r="AP34" i="58"/>
  <c r="BM35" i="58"/>
  <c r="BP36" i="58"/>
  <c r="BO37" i="58"/>
  <c r="AF38" i="58"/>
  <c r="CC38" i="58"/>
  <c r="AO39" i="58"/>
  <c r="C40" i="58"/>
  <c r="AZ40" i="58"/>
  <c r="L41" i="58"/>
  <c r="BI41" i="58"/>
  <c r="V42" i="58"/>
  <c r="BR42" i="58"/>
  <c r="AE43" i="58"/>
  <c r="CB43" i="58"/>
  <c r="AN44" i="58"/>
  <c r="I22" i="58"/>
  <c r="AG27" i="58"/>
  <c r="CC30" i="58"/>
  <c r="L33" i="58"/>
  <c r="BR34" i="58"/>
  <c r="CI35" i="58"/>
  <c r="CL36" i="58"/>
  <c r="CF37" i="58"/>
  <c r="AS38" i="58"/>
  <c r="E39" i="58"/>
  <c r="BB39" i="58"/>
  <c r="O40" i="58"/>
  <c r="BK40" i="58"/>
  <c r="X41" i="58"/>
  <c r="BU41" i="58"/>
  <c r="AG42" i="58"/>
  <c r="CE42" i="58"/>
  <c r="AR43" i="58"/>
  <c r="D44" i="58"/>
  <c r="BA44" i="58"/>
  <c r="N45" i="58"/>
  <c r="BJ45" i="58"/>
  <c r="W46" i="58"/>
  <c r="BT46" i="58"/>
  <c r="AF47" i="58"/>
  <c r="CC47" i="58"/>
  <c r="AQ48" i="58"/>
  <c r="C49" i="58"/>
  <c r="AZ49" i="58"/>
  <c r="I50" i="58"/>
  <c r="AZ50" i="58"/>
  <c r="D51" i="58"/>
  <c r="AN51" i="58"/>
  <c r="BY51" i="58"/>
  <c r="Y52" i="58"/>
  <c r="BJ52" i="58"/>
  <c r="K53" i="58"/>
  <c r="AU53" i="58"/>
  <c r="CF53" i="58"/>
  <c r="AF54" i="58"/>
  <c r="BQ54" i="58"/>
  <c r="Q55" i="58"/>
  <c r="AS55" i="58"/>
  <c r="BK55" i="58"/>
  <c r="CC55" i="58"/>
  <c r="L56" i="58"/>
  <c r="AD56" i="58"/>
  <c r="AV56" i="58"/>
  <c r="BO56" i="58"/>
  <c r="CG56" i="58"/>
  <c r="O57" i="58"/>
  <c r="AG57" i="58"/>
  <c r="AZ57" i="58"/>
  <c r="BR57" i="58"/>
  <c r="CJ57" i="58"/>
  <c r="S58" i="58"/>
  <c r="AK58" i="58"/>
  <c r="BC58" i="58"/>
  <c r="BU58" i="58"/>
  <c r="D59" i="58"/>
  <c r="V59" i="58"/>
  <c r="AN59" i="58"/>
  <c r="BG59" i="58"/>
  <c r="BY59" i="58"/>
  <c r="G60" i="58"/>
  <c r="Y60" i="58"/>
  <c r="AR60" i="58"/>
  <c r="BJ60" i="58"/>
  <c r="CB60" i="58"/>
  <c r="K61" i="58"/>
  <c r="AC61" i="58"/>
  <c r="AU61" i="58"/>
  <c r="BM61" i="58"/>
  <c r="CF61" i="58"/>
  <c r="N62" i="58"/>
  <c r="AF62" i="58"/>
  <c r="AY62" i="58"/>
  <c r="BQ62" i="58"/>
  <c r="CI62" i="58"/>
  <c r="Q63" i="58"/>
  <c r="AJ63" i="58"/>
  <c r="BB63" i="58"/>
  <c r="BT63" i="58"/>
  <c r="C64" i="58"/>
  <c r="Q64" i="58"/>
  <c r="AE64" i="58"/>
  <c r="AQ64" i="58"/>
  <c r="BA64" i="58"/>
  <c r="BJ64" i="58"/>
  <c r="BS64" i="58"/>
  <c r="CB64" i="58"/>
  <c r="CK64" i="58"/>
  <c r="K65" i="58"/>
  <c r="T65" i="58"/>
  <c r="AC65" i="58"/>
  <c r="AL65" i="58"/>
  <c r="AU65" i="58"/>
  <c r="BD65" i="58"/>
  <c r="BM65" i="58"/>
  <c r="BW65" i="58"/>
  <c r="CF65" i="58"/>
  <c r="E66" i="58"/>
  <c r="N66" i="58"/>
  <c r="W66" i="58"/>
  <c r="AF66" i="58"/>
  <c r="AO66" i="58"/>
  <c r="AY66" i="58"/>
  <c r="BH66" i="58"/>
  <c r="BQ66" i="58"/>
  <c r="BZ66" i="58"/>
  <c r="CI66" i="58"/>
  <c r="H67" i="58"/>
  <c r="Q67" i="58"/>
  <c r="AA67" i="58"/>
  <c r="AJ67" i="58"/>
  <c r="AS67" i="58"/>
  <c r="BB67" i="58"/>
  <c r="BK67" i="58"/>
  <c r="BT67" i="58"/>
  <c r="CC67" i="58"/>
  <c r="C68" i="58"/>
  <c r="L68" i="58"/>
  <c r="U68" i="58"/>
  <c r="AD68" i="58"/>
  <c r="AM68" i="58"/>
  <c r="AV68" i="58"/>
  <c r="BE68" i="58"/>
  <c r="BO68" i="58"/>
  <c r="BX68" i="58"/>
  <c r="CG68" i="58"/>
  <c r="F69" i="58"/>
  <c r="O69" i="58"/>
  <c r="X69" i="58"/>
  <c r="AG69" i="58"/>
  <c r="AQ69" i="58"/>
  <c r="AZ69" i="58"/>
  <c r="BI69" i="58"/>
  <c r="BR69" i="58"/>
  <c r="CA69" i="58"/>
  <c r="CJ69" i="58"/>
  <c r="I70" i="58"/>
  <c r="S70" i="58"/>
  <c r="AB70" i="58"/>
  <c r="AK70" i="58"/>
  <c r="AT70" i="58"/>
  <c r="BC70" i="58"/>
  <c r="BL70" i="58"/>
  <c r="BU70" i="58"/>
  <c r="CE70" i="58"/>
  <c r="D71" i="58"/>
  <c r="M71" i="58"/>
  <c r="V71" i="58"/>
  <c r="AE71" i="58"/>
  <c r="AN71" i="58"/>
  <c r="AW71" i="58"/>
  <c r="BG71" i="58"/>
  <c r="BP71" i="58"/>
  <c r="BY71" i="58"/>
  <c r="CH71" i="58"/>
  <c r="G72" i="58"/>
  <c r="P72" i="58"/>
  <c r="Y72" i="58"/>
  <c r="AI72" i="58"/>
  <c r="AR72" i="58"/>
  <c r="BA72" i="58"/>
  <c r="BJ72" i="58"/>
  <c r="BS72" i="58"/>
  <c r="CB72" i="58"/>
  <c r="CK72" i="58"/>
  <c r="K73" i="58"/>
  <c r="BL18" i="58"/>
  <c r="U31" i="58"/>
  <c r="G36" i="58"/>
  <c r="T38" i="58"/>
  <c r="BH39" i="58"/>
  <c r="AC41" i="58"/>
  <c r="BG42" i="58"/>
  <c r="K44" i="58"/>
  <c r="AL45" i="58"/>
  <c r="AU46" i="58"/>
  <c r="BE47" i="58"/>
  <c r="BO48" i="58"/>
  <c r="BX49" i="58"/>
  <c r="BT50" i="58"/>
  <c r="BG51" i="58"/>
  <c r="AR52" i="58"/>
  <c r="AC53" i="58"/>
  <c r="N54" i="58"/>
  <c r="CI54" i="58"/>
  <c r="BB55" i="58"/>
  <c r="C56" i="58"/>
  <c r="AM56" i="58"/>
  <c r="BX56" i="58"/>
  <c r="X57" i="58"/>
  <c r="BI57" i="58"/>
  <c r="I58" i="58"/>
  <c r="AT58" i="58"/>
  <c r="CE58" i="58"/>
  <c r="AE59" i="58"/>
  <c r="BP59" i="58"/>
  <c r="P60" i="58"/>
  <c r="BA60" i="58"/>
  <c r="CK60" i="58"/>
  <c r="AL61" i="58"/>
  <c r="BW61" i="58"/>
  <c r="W62" i="58"/>
  <c r="BH62" i="58"/>
  <c r="H63" i="58"/>
  <c r="AS63" i="58"/>
  <c r="CC63" i="58"/>
  <c r="Y64" i="58"/>
  <c r="AV64" i="58"/>
  <c r="BO64" i="58"/>
  <c r="CG64" i="58"/>
  <c r="O65" i="58"/>
  <c r="AG65" i="58"/>
  <c r="AZ65" i="58"/>
  <c r="BR65" i="58"/>
  <c r="CJ65" i="58"/>
  <c r="S66" i="58"/>
  <c r="AK66" i="58"/>
  <c r="BC66" i="58"/>
  <c r="BU66" i="58"/>
  <c r="D67" i="58"/>
  <c r="V67" i="58"/>
  <c r="AN67" i="58"/>
  <c r="BG67" i="58"/>
  <c r="BY67" i="58"/>
  <c r="G68" i="58"/>
  <c r="Y68" i="58"/>
  <c r="AR68" i="58"/>
  <c r="BJ68" i="58"/>
  <c r="CB68" i="58"/>
  <c r="K69" i="58"/>
  <c r="AC69" i="58"/>
  <c r="AU69" i="58"/>
  <c r="BM69" i="58"/>
  <c r="CF69" i="58"/>
  <c r="N70" i="58"/>
  <c r="AC70" i="58"/>
  <c r="AQ70" i="58"/>
  <c r="BB70" i="58"/>
  <c r="BO70" i="58"/>
  <c r="BY70" i="58"/>
  <c r="CI70" i="58"/>
  <c r="I71" i="58"/>
  <c r="T71" i="58"/>
  <c r="AD71" i="58"/>
  <c r="AO71" i="58"/>
  <c r="AZ71" i="58"/>
  <c r="BJ71" i="58"/>
  <c r="BT71" i="58"/>
  <c r="CE71" i="58"/>
  <c r="E72" i="58"/>
  <c r="O72" i="58"/>
  <c r="AA72" i="58"/>
  <c r="AK72" i="58"/>
  <c r="AU72" i="58"/>
  <c r="BE72" i="58"/>
  <c r="BP72" i="58"/>
  <c r="BZ72" i="58"/>
  <c r="CJ72" i="58"/>
  <c r="L73" i="58"/>
  <c r="U73" i="58"/>
  <c r="AD73" i="58"/>
  <c r="AM73" i="58"/>
  <c r="AV73" i="58"/>
  <c r="BE73" i="58"/>
  <c r="BO73" i="58"/>
  <c r="BX73" i="58"/>
  <c r="CG73" i="58"/>
  <c r="F74" i="58"/>
  <c r="O74" i="58"/>
  <c r="X74" i="58"/>
  <c r="AG74" i="58"/>
  <c r="AQ74" i="58"/>
  <c r="AZ74" i="58"/>
  <c r="BI74" i="58"/>
  <c r="BR74" i="58"/>
  <c r="CA74" i="58"/>
  <c r="CJ74" i="58"/>
  <c r="I75" i="58"/>
  <c r="S75" i="58"/>
  <c r="AA75" i="58"/>
  <c r="AI75" i="58"/>
  <c r="AQ75" i="58"/>
  <c r="AY75" i="58"/>
  <c r="BG75" i="58"/>
  <c r="BO75" i="58"/>
  <c r="BW75" i="58"/>
  <c r="CE75" i="58"/>
  <c r="C76" i="58"/>
  <c r="K76" i="58"/>
  <c r="S76" i="58"/>
  <c r="AA76" i="58"/>
  <c r="AI76" i="58"/>
  <c r="AQ76" i="58"/>
  <c r="AY76" i="58"/>
  <c r="BG76" i="58"/>
  <c r="BO76" i="58"/>
  <c r="BW76" i="58"/>
  <c r="CE76" i="58"/>
  <c r="C77" i="58"/>
  <c r="K77" i="58"/>
  <c r="S77" i="58"/>
  <c r="AA77" i="58"/>
  <c r="AI77" i="58"/>
  <c r="AQ77" i="58"/>
  <c r="AY77" i="58"/>
  <c r="BG77" i="58"/>
  <c r="BO77" i="58"/>
  <c r="BW77" i="58"/>
  <c r="CE77" i="58"/>
  <c r="C78" i="58"/>
  <c r="K78" i="58"/>
  <c r="S78" i="58"/>
  <c r="AA78" i="58"/>
  <c r="AI78" i="58"/>
  <c r="AQ78" i="58"/>
  <c r="AY78" i="58"/>
  <c r="BG78" i="58"/>
  <c r="BO78" i="58"/>
  <c r="BW78" i="58"/>
  <c r="CE78" i="58"/>
  <c r="C79" i="58"/>
  <c r="K79" i="58"/>
  <c r="S79" i="58"/>
  <c r="AA79" i="58"/>
  <c r="AI79" i="58"/>
  <c r="AQ79" i="58"/>
  <c r="AY79" i="58"/>
  <c r="BG79" i="58"/>
  <c r="BO79" i="58"/>
  <c r="BW79" i="58"/>
  <c r="CE79" i="58"/>
  <c r="C80" i="58"/>
  <c r="K80" i="58"/>
  <c r="S80" i="58"/>
  <c r="AA80" i="58"/>
  <c r="AI80" i="58"/>
  <c r="AQ80" i="58"/>
  <c r="AY80" i="58"/>
  <c r="BG80" i="58"/>
  <c r="BO80" i="58"/>
  <c r="BW80" i="58"/>
  <c r="CE80" i="58"/>
  <c r="C81" i="58"/>
  <c r="K81" i="58"/>
  <c r="S81" i="58"/>
  <c r="AA81" i="58"/>
  <c r="AI81" i="58"/>
  <c r="AQ81" i="58"/>
  <c r="AY81" i="58"/>
  <c r="BG81" i="58"/>
  <c r="BV22" i="58"/>
  <c r="AI33" i="58"/>
  <c r="AR36" i="58"/>
  <c r="AY38" i="58"/>
  <c r="S40" i="58"/>
  <c r="AV41" i="58"/>
  <c r="CJ42" i="58"/>
  <c r="BE44" i="58"/>
  <c r="BP45" i="58"/>
  <c r="BX46" i="58"/>
  <c r="CH47" i="58"/>
  <c r="H49" i="58"/>
  <c r="N50" i="58"/>
  <c r="G51" i="58"/>
  <c r="CB51" i="58"/>
  <c r="BM52" i="58"/>
  <c r="AY53" i="58"/>
  <c r="AJ54" i="58"/>
  <c r="U55" i="58"/>
  <c r="BL55" i="58"/>
  <c r="M56" i="58"/>
  <c r="AW56" i="58"/>
  <c r="CH56" i="58"/>
  <c r="AI57" i="58"/>
  <c r="BS57" i="58"/>
  <c r="T58" i="58"/>
  <c r="BD58" i="58"/>
  <c r="E59" i="58"/>
  <c r="AO59" i="58"/>
  <c r="BZ59" i="58"/>
  <c r="AA60" i="58"/>
  <c r="BK60" i="58"/>
  <c r="L61" i="58"/>
  <c r="AV61" i="58"/>
  <c r="CG61" i="58"/>
  <c r="AG62" i="58"/>
  <c r="BR62" i="58"/>
  <c r="S63" i="58"/>
  <c r="BC63" i="58"/>
  <c r="D64" i="58"/>
  <c r="AF64" i="58"/>
  <c r="BB64" i="58"/>
  <c r="BT64" i="58"/>
  <c r="C65" i="58"/>
  <c r="U65" i="58"/>
  <c r="AM65" i="58"/>
  <c r="BE65" i="58"/>
  <c r="BX65" i="58"/>
  <c r="F66" i="58"/>
  <c r="X66" i="58"/>
  <c r="AQ66" i="58"/>
  <c r="BI66" i="58"/>
  <c r="CA66" i="58"/>
  <c r="I67" i="58"/>
  <c r="AB67" i="58"/>
  <c r="AT67" i="58"/>
  <c r="BL67" i="58"/>
  <c r="CE67" i="58"/>
  <c r="M68" i="58"/>
  <c r="AE68" i="58"/>
  <c r="AW68" i="58"/>
  <c r="BP68" i="58"/>
  <c r="CH68" i="58"/>
  <c r="P69" i="58"/>
  <c r="AI69" i="58"/>
  <c r="BA69" i="58"/>
  <c r="BS69" i="58"/>
  <c r="CK69" i="58"/>
  <c r="Q70" i="58"/>
  <c r="AF70" i="58"/>
  <c r="AS70" i="58"/>
  <c r="BE70" i="58"/>
  <c r="BQ70" i="58"/>
  <c r="CA70" i="58"/>
  <c r="CK70" i="58"/>
  <c r="L71" i="58"/>
  <c r="W71" i="58"/>
  <c r="AG71" i="58"/>
  <c r="AR71" i="58"/>
  <c r="BB71" i="58"/>
  <c r="BL71" i="58"/>
  <c r="BW71" i="58"/>
  <c r="CG71" i="58"/>
  <c r="H72" i="58"/>
  <c r="S72" i="58"/>
  <c r="AC72" i="58"/>
  <c r="AM72" i="58"/>
  <c r="AW72" i="58"/>
  <c r="BH72" i="58"/>
  <c r="BR72" i="58"/>
  <c r="CC72" i="58"/>
  <c r="D73" i="58"/>
  <c r="N73" i="58"/>
  <c r="W73" i="58"/>
  <c r="AF73" i="58"/>
  <c r="AO73" i="58"/>
  <c r="AY73" i="58"/>
  <c r="BH73" i="58"/>
  <c r="BQ73" i="58"/>
  <c r="BZ73" i="58"/>
  <c r="CI73" i="58"/>
  <c r="H74" i="58"/>
  <c r="Q74" i="58"/>
  <c r="AA74" i="58"/>
  <c r="AJ74" i="58"/>
  <c r="AS74" i="58"/>
  <c r="BB74" i="58"/>
  <c r="BK74" i="58"/>
  <c r="BT74" i="58"/>
  <c r="CC74" i="58"/>
  <c r="C75" i="58"/>
  <c r="L75" i="58"/>
  <c r="U75" i="58"/>
  <c r="AC75" i="58"/>
  <c r="AK75" i="58"/>
  <c r="AS75" i="58"/>
  <c r="BA75" i="58"/>
  <c r="BI75" i="58"/>
  <c r="BQ75" i="58"/>
  <c r="BY75" i="58"/>
  <c r="CG75" i="58"/>
  <c r="E76" i="58"/>
  <c r="M76" i="58"/>
  <c r="U76" i="58"/>
  <c r="AC76" i="58"/>
  <c r="AK76" i="58"/>
  <c r="AS76" i="58"/>
  <c r="BA76" i="58"/>
  <c r="BI76" i="58"/>
  <c r="BQ76" i="58"/>
  <c r="BY76" i="58"/>
  <c r="CG76" i="58"/>
  <c r="E77" i="58"/>
  <c r="M77" i="58"/>
  <c r="U77" i="58"/>
  <c r="AC77" i="58"/>
  <c r="AK77" i="58"/>
  <c r="AS77" i="58"/>
  <c r="BA77" i="58"/>
  <c r="BI77" i="58"/>
  <c r="BQ77" i="58"/>
  <c r="BY77" i="58"/>
  <c r="CG77" i="58"/>
  <c r="E78" i="58"/>
  <c r="M78" i="58"/>
  <c r="U78" i="58"/>
  <c r="AC78" i="58"/>
  <c r="AK78" i="58"/>
  <c r="AS78" i="58"/>
  <c r="BA78" i="58"/>
  <c r="BI78" i="58"/>
  <c r="BQ78" i="58"/>
  <c r="BY78" i="58"/>
  <c r="CG78" i="58"/>
  <c r="E79" i="58"/>
  <c r="M79" i="58"/>
  <c r="U79" i="58"/>
  <c r="AC79" i="58"/>
  <c r="AK79" i="58"/>
  <c r="AS79" i="58"/>
  <c r="BA79" i="58"/>
  <c r="BI79" i="58"/>
  <c r="BQ79" i="58"/>
  <c r="BY79" i="58"/>
  <c r="CG79" i="58"/>
  <c r="E80" i="58"/>
  <c r="M80" i="58"/>
  <c r="U80" i="58"/>
  <c r="AC80" i="58"/>
  <c r="AK80" i="58"/>
  <c r="BZ24" i="58"/>
  <c r="AP33" i="58"/>
  <c r="L37" i="58"/>
  <c r="BQ38" i="58"/>
  <c r="U40" i="58"/>
  <c r="BY41" i="58"/>
  <c r="S43" i="58"/>
  <c r="BG44" i="58"/>
  <c r="BQ45" i="58"/>
  <c r="BZ46" i="58"/>
  <c r="CI47" i="58"/>
  <c r="I49" i="58"/>
  <c r="O50" i="58"/>
  <c r="H51" i="58"/>
  <c r="CC51" i="58"/>
  <c r="BO52" i="58"/>
  <c r="AZ53" i="58"/>
  <c r="AK54" i="58"/>
  <c r="V55" i="58"/>
  <c r="BM55" i="58"/>
  <c r="N56" i="58"/>
  <c r="AY56" i="58"/>
  <c r="CI56" i="58"/>
  <c r="AJ57" i="58"/>
  <c r="BT57" i="58"/>
  <c r="U58" i="58"/>
  <c r="BE58" i="58"/>
  <c r="F59" i="58"/>
  <c r="AQ59" i="58"/>
  <c r="CA59" i="58"/>
  <c r="AB60" i="58"/>
  <c r="BL60" i="58"/>
  <c r="M61" i="58"/>
  <c r="AW61" i="58"/>
  <c r="CH61" i="58"/>
  <c r="AI62" i="58"/>
  <c r="BS62" i="58"/>
  <c r="T63" i="58"/>
  <c r="BD63" i="58"/>
  <c r="E64" i="58"/>
  <c r="AI64" i="58"/>
  <c r="BC64" i="58"/>
  <c r="BU64" i="58"/>
  <c r="D65" i="58"/>
  <c r="V65" i="58"/>
  <c r="AN65" i="58"/>
  <c r="BG65" i="58"/>
  <c r="BY65" i="58"/>
  <c r="G66" i="58"/>
  <c r="Y66" i="58"/>
  <c r="AR66" i="58"/>
  <c r="BJ66" i="58"/>
  <c r="CB66" i="58"/>
  <c r="K67" i="58"/>
  <c r="AC67" i="58"/>
  <c r="AU67" i="58"/>
  <c r="BM67" i="58"/>
  <c r="CF67" i="58"/>
  <c r="N68" i="58"/>
  <c r="AF68" i="58"/>
  <c r="AY68" i="58"/>
  <c r="BQ68" i="58"/>
  <c r="CI68" i="58"/>
  <c r="Q69" i="58"/>
  <c r="AJ69" i="58"/>
  <c r="BB69" i="58"/>
  <c r="BT69" i="58"/>
  <c r="C70" i="58"/>
  <c r="T70" i="58"/>
  <c r="AI70" i="58"/>
  <c r="AU70" i="58"/>
  <c r="BH70" i="58"/>
  <c r="BR70" i="58"/>
  <c r="CB70" i="58"/>
  <c r="C71" i="58"/>
  <c r="N71" i="58"/>
  <c r="X71" i="58"/>
  <c r="AI71" i="58"/>
  <c r="AS71" i="58"/>
  <c r="BC71" i="58"/>
  <c r="BM71" i="58"/>
  <c r="BX71" i="58"/>
  <c r="CI71" i="58"/>
  <c r="I72" i="58"/>
  <c r="T72" i="58"/>
  <c r="AD72" i="58"/>
  <c r="AN72" i="58"/>
  <c r="AY72" i="58"/>
  <c r="BI72" i="58"/>
  <c r="BT72" i="58"/>
  <c r="CE72" i="58"/>
  <c r="E73" i="58"/>
  <c r="O73" i="58"/>
  <c r="X73" i="58"/>
  <c r="AG73" i="58"/>
  <c r="AQ73" i="58"/>
  <c r="AZ73" i="58"/>
  <c r="BI73" i="58"/>
  <c r="BR73" i="58"/>
  <c r="CA73" i="58"/>
  <c r="CJ73" i="58"/>
  <c r="I74" i="58"/>
  <c r="S74" i="58"/>
  <c r="AB74" i="58"/>
  <c r="AK74" i="58"/>
  <c r="AT74" i="58"/>
  <c r="BC74" i="58"/>
  <c r="BL74" i="58"/>
  <c r="BU74" i="58"/>
  <c r="CE74" i="58"/>
  <c r="D75" i="58"/>
  <c r="M75" i="58"/>
  <c r="V75" i="58"/>
  <c r="AD75" i="58"/>
  <c r="AL75" i="58"/>
  <c r="AT75" i="58"/>
  <c r="BB75" i="58"/>
  <c r="BJ75" i="58"/>
  <c r="BR75" i="58"/>
  <c r="BZ75" i="58"/>
  <c r="CH75" i="58"/>
  <c r="F76" i="58"/>
  <c r="N76" i="58"/>
  <c r="V76" i="58"/>
  <c r="AD76" i="58"/>
  <c r="AL76" i="58"/>
  <c r="AT76" i="58"/>
  <c r="BB76" i="58"/>
  <c r="BJ76" i="58"/>
  <c r="BR76" i="58"/>
  <c r="BZ76" i="58"/>
  <c r="CH76" i="58"/>
  <c r="F77" i="58"/>
  <c r="N77" i="58"/>
  <c r="V77" i="58"/>
  <c r="AD77" i="58"/>
  <c r="AL77" i="58"/>
  <c r="AT77" i="58"/>
  <c r="BB77" i="58"/>
  <c r="BJ77" i="58"/>
  <c r="BR77" i="58"/>
  <c r="BZ77" i="58"/>
  <c r="CH77" i="58"/>
  <c r="F78" i="58"/>
  <c r="N78" i="58"/>
  <c r="V78" i="58"/>
  <c r="AD78" i="58"/>
  <c r="AL78" i="58"/>
  <c r="AT78" i="58"/>
  <c r="BB78" i="58"/>
  <c r="BJ78" i="58"/>
  <c r="BR78" i="58"/>
  <c r="BZ78" i="58"/>
  <c r="CH78" i="58"/>
  <c r="F79" i="58"/>
  <c r="N79" i="58"/>
  <c r="V79" i="58"/>
  <c r="AD79" i="58"/>
  <c r="AL79" i="58"/>
  <c r="AT79" i="58"/>
  <c r="BB79" i="58"/>
  <c r="BJ79" i="58"/>
  <c r="BR79" i="58"/>
  <c r="BZ79" i="58"/>
  <c r="CH79" i="58"/>
  <c r="F80" i="58"/>
  <c r="N80" i="58"/>
  <c r="V80" i="58"/>
  <c r="AD80" i="58"/>
  <c r="AL80" i="58"/>
  <c r="AT80" i="58"/>
  <c r="BB80" i="58"/>
  <c r="BJ80" i="58"/>
  <c r="BR80" i="58"/>
  <c r="BZ80" i="58"/>
  <c r="CH80" i="58"/>
  <c r="F81" i="58"/>
  <c r="N81" i="58"/>
  <c r="BS27" i="58"/>
  <c r="R34" i="58"/>
  <c r="M37" i="58"/>
  <c r="K39" i="58"/>
  <c r="AM40" i="58"/>
  <c r="CA41" i="58"/>
  <c r="AU43" i="58"/>
  <c r="BY44" i="58"/>
  <c r="CI45" i="58"/>
  <c r="H47" i="58"/>
  <c r="Q48" i="58"/>
  <c r="AB49" i="58"/>
  <c r="AE50" i="58"/>
  <c r="V51" i="58"/>
  <c r="G52" i="58"/>
  <c r="CB52" i="58"/>
  <c r="BM53" i="58"/>
  <c r="AY54" i="58"/>
  <c r="AG55" i="58"/>
  <c r="BT55" i="58"/>
  <c r="U56" i="58"/>
  <c r="BE56" i="58"/>
  <c r="F57" i="58"/>
  <c r="AQ57" i="58"/>
  <c r="CA57" i="58"/>
  <c r="AB58" i="58"/>
  <c r="BL58" i="58"/>
  <c r="M59" i="58"/>
  <c r="AW59" i="58"/>
  <c r="CH59" i="58"/>
  <c r="AI60" i="58"/>
  <c r="BS60" i="58"/>
  <c r="T61" i="58"/>
  <c r="BD61" i="58"/>
  <c r="E62" i="58"/>
  <c r="AO62" i="58"/>
  <c r="BZ62" i="58"/>
  <c r="AA63" i="58"/>
  <c r="BK63" i="58"/>
  <c r="L64" i="58"/>
  <c r="AK64" i="58"/>
  <c r="BE64" i="58"/>
  <c r="BX64" i="58"/>
  <c r="F65" i="58"/>
  <c r="X65" i="58"/>
  <c r="AQ65" i="58"/>
  <c r="BI65" i="58"/>
  <c r="CA65" i="58"/>
  <c r="I66" i="58"/>
  <c r="AB66" i="58"/>
  <c r="AT66" i="58"/>
  <c r="BL66" i="58"/>
  <c r="CE66" i="58"/>
  <c r="M67" i="58"/>
  <c r="AE67" i="58"/>
  <c r="AW67" i="58"/>
  <c r="BP67" i="58"/>
  <c r="CH67" i="58"/>
  <c r="P68" i="58"/>
  <c r="AI68" i="58"/>
  <c r="BA68" i="58"/>
  <c r="BS68" i="58"/>
  <c r="CK68" i="58"/>
  <c r="T69" i="58"/>
  <c r="AL69" i="58"/>
  <c r="BD69" i="58"/>
  <c r="BW69" i="58"/>
  <c r="E70" i="58"/>
  <c r="U70" i="58"/>
  <c r="AJ70" i="58"/>
  <c r="AV70" i="58"/>
  <c r="BI70" i="58"/>
  <c r="BS70" i="58"/>
  <c r="CC70" i="58"/>
  <c r="E71" i="58"/>
  <c r="O71" i="58"/>
  <c r="Y71" i="58"/>
  <c r="AJ71" i="58"/>
  <c r="AT71" i="58"/>
  <c r="BD71" i="58"/>
  <c r="BO71" i="58"/>
  <c r="BZ71" i="58"/>
  <c r="CJ71" i="58"/>
  <c r="K72" i="58"/>
  <c r="U72" i="58"/>
  <c r="AE72" i="58"/>
  <c r="AO72" i="58"/>
  <c r="AZ72" i="58"/>
  <c r="BK72" i="58"/>
  <c r="BU72" i="58"/>
  <c r="CF72" i="58"/>
  <c r="F73" i="58"/>
  <c r="P73" i="58"/>
  <c r="Y73" i="58"/>
  <c r="AI73" i="58"/>
  <c r="AR73" i="58"/>
  <c r="BA73" i="58"/>
  <c r="BJ73" i="58"/>
  <c r="BS73" i="58"/>
  <c r="CB73" i="58"/>
  <c r="CK73" i="58"/>
  <c r="K74" i="58"/>
  <c r="T74" i="58"/>
  <c r="AC74" i="58"/>
  <c r="AL74" i="58"/>
  <c r="AU74" i="58"/>
  <c r="BD74" i="58"/>
  <c r="BM74" i="58"/>
  <c r="BW74" i="58"/>
  <c r="CF74" i="58"/>
  <c r="E75" i="58"/>
  <c r="N75" i="58"/>
  <c r="W75" i="58"/>
  <c r="AE75" i="58"/>
  <c r="AM75" i="58"/>
  <c r="AU75" i="58"/>
  <c r="BC75" i="58"/>
  <c r="BK75" i="58"/>
  <c r="BS75" i="58"/>
  <c r="CA75" i="58"/>
  <c r="CI75" i="58"/>
  <c r="G76" i="58"/>
  <c r="O76" i="58"/>
  <c r="W76" i="58"/>
  <c r="AE76" i="58"/>
  <c r="AM76" i="58"/>
  <c r="AU76" i="58"/>
  <c r="BC76" i="58"/>
  <c r="BK76" i="58"/>
  <c r="BS76" i="58"/>
  <c r="CA76" i="58"/>
  <c r="CI76" i="58"/>
  <c r="G77" i="58"/>
  <c r="O77" i="58"/>
  <c r="W77" i="58"/>
  <c r="AE77" i="58"/>
  <c r="AM77" i="58"/>
  <c r="AU77" i="58"/>
  <c r="BC77" i="58"/>
  <c r="BK77" i="58"/>
  <c r="BS77" i="58"/>
  <c r="CA77" i="58"/>
  <c r="CI77" i="58"/>
  <c r="G78" i="58"/>
  <c r="O78" i="58"/>
  <c r="W78" i="58"/>
  <c r="AE78" i="58"/>
  <c r="AM78" i="58"/>
  <c r="AU78" i="58"/>
  <c r="BC78" i="58"/>
  <c r="BK78" i="58"/>
  <c r="BS78" i="58"/>
  <c r="CA78" i="58"/>
  <c r="CI78" i="58"/>
  <c r="G79" i="58"/>
  <c r="O79" i="58"/>
  <c r="W79" i="58"/>
  <c r="AE79" i="58"/>
  <c r="AM79" i="58"/>
  <c r="AU79" i="58"/>
  <c r="BC79" i="58"/>
  <c r="BK79" i="58"/>
  <c r="BS79" i="58"/>
  <c r="CA79" i="58"/>
  <c r="CI79" i="58"/>
  <c r="G80" i="58"/>
  <c r="O80" i="58"/>
  <c r="W80" i="58"/>
  <c r="AE80" i="58"/>
  <c r="AM80" i="58"/>
  <c r="AU80" i="58"/>
  <c r="BC80" i="58"/>
  <c r="BK80" i="58"/>
  <c r="BS80" i="58"/>
  <c r="CA80" i="58"/>
  <c r="CI80" i="58"/>
  <c r="G81" i="58"/>
  <c r="O81" i="58"/>
  <c r="I28" i="58"/>
  <c r="CD34" i="58"/>
  <c r="AT37" i="58"/>
  <c r="L39" i="58"/>
  <c r="BQ40" i="58"/>
  <c r="I42" i="58"/>
  <c r="AW43" i="58"/>
  <c r="CK44" i="58"/>
  <c r="K46" i="58"/>
  <c r="U47" i="58"/>
  <c r="AD48" i="58"/>
  <c r="AM49" i="58"/>
  <c r="AO50" i="58"/>
  <c r="AE51" i="58"/>
  <c r="P52" i="58"/>
  <c r="CK52" i="58"/>
  <c r="BW53" i="58"/>
  <c r="BH54" i="58"/>
  <c r="AN55" i="58"/>
  <c r="BY55" i="58"/>
  <c r="Y56" i="58"/>
  <c r="BJ56" i="58"/>
  <c r="K57" i="58"/>
  <c r="AU57" i="58"/>
  <c r="CF57" i="58"/>
  <c r="AF58" i="58"/>
  <c r="BQ58" i="58"/>
  <c r="Q59" i="58"/>
  <c r="BB59" i="58"/>
  <c r="C60" i="58"/>
  <c r="AM60" i="58"/>
  <c r="BX60" i="58"/>
  <c r="X61" i="58"/>
  <c r="BI61" i="58"/>
  <c r="I62" i="58"/>
  <c r="AT62" i="58"/>
  <c r="CE62" i="58"/>
  <c r="AE63" i="58"/>
  <c r="BP63" i="58"/>
  <c r="P64" i="58"/>
  <c r="AO64" i="58"/>
  <c r="BI64" i="58"/>
  <c r="CA64" i="58"/>
  <c r="I65" i="58"/>
  <c r="AB65" i="58"/>
  <c r="AT65" i="58"/>
  <c r="BL65" i="58"/>
  <c r="CE65" i="58"/>
  <c r="M66" i="58"/>
  <c r="AE66" i="58"/>
  <c r="AW66" i="58"/>
  <c r="BP66" i="58"/>
  <c r="CH66" i="58"/>
  <c r="P67" i="58"/>
  <c r="AI67" i="58"/>
  <c r="BA67" i="58"/>
  <c r="BS67" i="58"/>
  <c r="CK67" i="58"/>
  <c r="T68" i="58"/>
  <c r="AL68" i="58"/>
  <c r="BD68" i="58"/>
  <c r="BW68" i="58"/>
  <c r="E69" i="58"/>
  <c r="W69" i="58"/>
  <c r="AO69" i="58"/>
  <c r="BH69" i="58"/>
  <c r="BZ69" i="58"/>
  <c r="H70" i="58"/>
  <c r="W70" i="58"/>
  <c r="AL70" i="58"/>
  <c r="AY70" i="58"/>
  <c r="BJ70" i="58"/>
  <c r="BT70" i="58"/>
  <c r="CF70" i="58"/>
  <c r="F71" i="58"/>
  <c r="P71" i="58"/>
  <c r="AA71" i="58"/>
  <c r="AK71" i="58"/>
  <c r="AU71" i="58"/>
  <c r="BE71" i="58"/>
  <c r="BQ71" i="58"/>
  <c r="CA71" i="58"/>
  <c r="CK71" i="58"/>
  <c r="L72" i="58"/>
  <c r="V72" i="58"/>
  <c r="AF72" i="58"/>
  <c r="AQ72" i="58"/>
  <c r="BB72" i="58"/>
  <c r="BL72" i="58"/>
  <c r="BW72" i="58"/>
  <c r="CG72" i="58"/>
  <c r="G73" i="58"/>
  <c r="Q73" i="58"/>
  <c r="AA73" i="58"/>
  <c r="AJ73" i="58"/>
  <c r="AS73" i="58"/>
  <c r="BB73" i="58"/>
  <c r="BK73" i="58"/>
  <c r="BT73" i="58"/>
  <c r="CC73" i="58"/>
  <c r="C74" i="58"/>
  <c r="L74" i="58"/>
  <c r="U74" i="58"/>
  <c r="AD74" i="58"/>
  <c r="AM74" i="58"/>
  <c r="AV74" i="58"/>
  <c r="BE74" i="58"/>
  <c r="BO74" i="58"/>
  <c r="BX74" i="58"/>
  <c r="CG74" i="58"/>
  <c r="F75" i="58"/>
  <c r="O75" i="58"/>
  <c r="X75" i="58"/>
  <c r="AF75" i="58"/>
  <c r="AN75" i="58"/>
  <c r="AV75" i="58"/>
  <c r="BD75" i="58"/>
  <c r="BL75" i="58"/>
  <c r="BT75" i="58"/>
  <c r="CB75" i="58"/>
  <c r="CJ75" i="58"/>
  <c r="H76" i="58"/>
  <c r="P76" i="58"/>
  <c r="X76" i="58"/>
  <c r="AF76" i="58"/>
  <c r="AN76" i="58"/>
  <c r="AV76" i="58"/>
  <c r="BD76" i="58"/>
  <c r="BL76" i="58"/>
  <c r="BT76" i="58"/>
  <c r="CB76" i="58"/>
  <c r="CJ76" i="58"/>
  <c r="H77" i="58"/>
  <c r="P77" i="58"/>
  <c r="X77" i="58"/>
  <c r="AF77" i="58"/>
  <c r="AN77" i="58"/>
  <c r="AV77" i="58"/>
  <c r="BD77" i="58"/>
  <c r="BL77" i="58"/>
  <c r="BT77" i="58"/>
  <c r="CB77" i="58"/>
  <c r="CJ77" i="58"/>
  <c r="H78" i="58"/>
  <c r="P78" i="58"/>
  <c r="X78" i="58"/>
  <c r="AF78" i="58"/>
  <c r="AN78" i="58"/>
  <c r="AV78" i="58"/>
  <c r="BD78" i="58"/>
  <c r="BL78" i="58"/>
  <c r="BT78" i="58"/>
  <c r="CB78" i="58"/>
  <c r="CJ78" i="58"/>
  <c r="H79" i="58"/>
  <c r="P79" i="58"/>
  <c r="X79" i="58"/>
  <c r="AF79" i="58"/>
  <c r="AN79" i="58"/>
  <c r="AV79" i="58"/>
  <c r="BD79" i="58"/>
  <c r="BL79" i="58"/>
  <c r="BT79" i="58"/>
  <c r="CB79" i="58"/>
  <c r="CJ79" i="58"/>
  <c r="H80" i="58"/>
  <c r="P80" i="58"/>
  <c r="X80" i="58"/>
  <c r="AF80" i="58"/>
  <c r="AN80" i="58"/>
  <c r="AV80" i="58"/>
  <c r="BD80" i="58"/>
  <c r="BL80" i="58"/>
  <c r="BT80" i="58"/>
  <c r="CB80" i="58"/>
  <c r="CJ80" i="58"/>
  <c r="H81" i="58"/>
  <c r="P81" i="58"/>
  <c r="X81" i="58"/>
  <c r="AF81" i="58"/>
  <c r="AN81" i="58"/>
  <c r="AV81" i="58"/>
  <c r="BD81" i="58"/>
  <c r="BL81" i="58"/>
  <c r="BT81" i="58"/>
  <c r="CB81" i="58"/>
  <c r="CJ81" i="58"/>
  <c r="H82" i="58"/>
  <c r="P82" i="58"/>
  <c r="X82" i="58"/>
  <c r="AF82" i="58"/>
  <c r="AN82" i="58"/>
  <c r="AV82" i="58"/>
  <c r="BD82" i="58"/>
  <c r="BL82" i="58"/>
  <c r="BT82" i="58"/>
  <c r="CB82" i="58"/>
  <c r="CJ82" i="58"/>
  <c r="H83" i="58"/>
  <c r="P83" i="58"/>
  <c r="X83" i="58"/>
  <c r="AF83" i="58"/>
  <c r="AN83" i="58"/>
  <c r="BE22" i="58"/>
  <c r="CK37" i="58"/>
  <c r="AM42" i="58"/>
  <c r="AY45" i="58"/>
  <c r="AV48" i="58"/>
  <c r="AR51" i="58"/>
  <c r="AL53" i="58"/>
  <c r="AU55" i="58"/>
  <c r="BP56" i="58"/>
  <c r="BM57" i="58"/>
  <c r="BX58" i="58"/>
  <c r="H60" i="58"/>
  <c r="F61" i="58"/>
  <c r="P62" i="58"/>
  <c r="AK63" i="58"/>
  <c r="AD64" i="58"/>
  <c r="CE64" i="58"/>
  <c r="AV65" i="58"/>
  <c r="D66" i="58"/>
  <c r="BA66" i="58"/>
  <c r="S67" i="58"/>
  <c r="BJ67" i="58"/>
  <c r="W68" i="58"/>
  <c r="BY68" i="58"/>
  <c r="AF69" i="58"/>
  <c r="CC69" i="58"/>
  <c r="AM70" i="58"/>
  <c r="BP70" i="58"/>
  <c r="H71" i="58"/>
  <c r="AL71" i="58"/>
  <c r="BK71" i="58"/>
  <c r="D72" i="58"/>
  <c r="AG72" i="58"/>
  <c r="BG72" i="58"/>
  <c r="CI72" i="58"/>
  <c r="AB73" i="58"/>
  <c r="AW73" i="58"/>
  <c r="BW73" i="58"/>
  <c r="M74" i="58"/>
  <c r="AI74" i="58"/>
  <c r="BH74" i="58"/>
  <c r="CH74" i="58"/>
  <c r="T75" i="58"/>
  <c r="AP75" i="58"/>
  <c r="BM75" i="58"/>
  <c r="CF75" i="58"/>
  <c r="R76" i="58"/>
  <c r="AO76" i="58"/>
  <c r="BH76" i="58"/>
  <c r="CD76" i="58"/>
  <c r="Q77" i="58"/>
  <c r="AJ77" i="58"/>
  <c r="BF77" i="58"/>
  <c r="CC77" i="58"/>
  <c r="L78" i="58"/>
  <c r="AH78" i="58"/>
  <c r="BE78" i="58"/>
  <c r="BX78" i="58"/>
  <c r="J79" i="58"/>
  <c r="AG79" i="58"/>
  <c r="AZ79" i="58"/>
  <c r="BV79" i="58"/>
  <c r="I80" i="58"/>
  <c r="AB80" i="58"/>
  <c r="AW80" i="58"/>
  <c r="BM80" i="58"/>
  <c r="CC80" i="58"/>
  <c r="I81" i="58"/>
  <c r="V81" i="58"/>
  <c r="AG81" i="58"/>
  <c r="AR81" i="58"/>
  <c r="BB81" i="58"/>
  <c r="BM81" i="58"/>
  <c r="BV81" i="58"/>
  <c r="CE81" i="58"/>
  <c r="D82" i="58"/>
  <c r="M82" i="58"/>
  <c r="V82" i="58"/>
  <c r="AE82" i="58"/>
  <c r="AO82" i="58"/>
  <c r="AX82" i="58"/>
  <c r="BG82" i="58"/>
  <c r="BP82" i="58"/>
  <c r="BY82" i="58"/>
  <c r="CH82" i="58"/>
  <c r="G83" i="58"/>
  <c r="Q83" i="58"/>
  <c r="Z83" i="58"/>
  <c r="AI83" i="58"/>
  <c r="AR83" i="58"/>
  <c r="S31" i="58"/>
  <c r="AD39" i="58"/>
  <c r="CI42" i="58"/>
  <c r="AC46" i="58"/>
  <c r="BD49" i="58"/>
  <c r="BP51" i="58"/>
  <c r="CJ53" i="58"/>
  <c r="CE55" i="58"/>
  <c r="CB56" i="58"/>
  <c r="C58" i="58"/>
  <c r="W59" i="58"/>
  <c r="U60" i="58"/>
  <c r="AE61" i="58"/>
  <c r="AZ62" i="58"/>
  <c r="AW63" i="58"/>
  <c r="AS64" i="58"/>
  <c r="L65" i="58"/>
  <c r="BC65" i="58"/>
  <c r="P66" i="58"/>
  <c r="BR66" i="58"/>
  <c r="Y67" i="58"/>
  <c r="BW67" i="58"/>
  <c r="AN68" i="58"/>
  <c r="CF68" i="58"/>
  <c r="AS69" i="58"/>
  <c r="K70" i="58"/>
  <c r="AR70" i="58"/>
  <c r="BX70" i="58"/>
  <c r="Q71" i="58"/>
  <c r="AQ71" i="58"/>
  <c r="BS71" i="58"/>
  <c r="M72" i="58"/>
  <c r="AL72" i="58"/>
  <c r="BO72" i="58"/>
  <c r="H73" i="58"/>
  <c r="AE73" i="58"/>
  <c r="BD73" i="58"/>
  <c r="CE73" i="58"/>
  <c r="P74" i="58"/>
  <c r="AO74" i="58"/>
  <c r="BP74" i="58"/>
  <c r="CK74" i="58"/>
  <c r="Z75" i="58"/>
  <c r="AW75" i="58"/>
  <c r="BP75" i="58"/>
  <c r="CL75" i="58"/>
  <c r="Y76" i="58"/>
  <c r="AR76" i="58"/>
  <c r="BN76" i="58"/>
  <c r="CK76" i="58"/>
  <c r="T77" i="58"/>
  <c r="AP77" i="58"/>
  <c r="BM77" i="58"/>
  <c r="CF77" i="58"/>
  <c r="R78" i="58"/>
  <c r="AO78" i="58"/>
  <c r="BH78" i="58"/>
  <c r="CD78" i="58"/>
  <c r="Q79" i="58"/>
  <c r="AJ79" i="58"/>
  <c r="BF79" i="58"/>
  <c r="CC79" i="58"/>
  <c r="L80" i="58"/>
  <c r="AH80" i="58"/>
  <c r="AZ80" i="58"/>
  <c r="BP80" i="58"/>
  <c r="CF80" i="58"/>
  <c r="L81" i="58"/>
  <c r="Y81" i="58"/>
  <c r="AJ81" i="58"/>
  <c r="AT81" i="58"/>
  <c r="BE81" i="58"/>
  <c r="BO81" i="58"/>
  <c r="BX81" i="58"/>
  <c r="CG81" i="58"/>
  <c r="F82" i="58"/>
  <c r="O82" i="58"/>
  <c r="Y82" i="58"/>
  <c r="AH82" i="58"/>
  <c r="AQ82" i="58"/>
  <c r="AZ82" i="58"/>
  <c r="BI82" i="58"/>
  <c r="BR82" i="58"/>
  <c r="CA82" i="58"/>
  <c r="CK82" i="58"/>
  <c r="J83" i="58"/>
  <c r="S83" i="58"/>
  <c r="AB83" i="58"/>
  <c r="AK83" i="58"/>
  <c r="AT83" i="58"/>
  <c r="BB83" i="58"/>
  <c r="BJ83" i="58"/>
  <c r="BR83" i="58"/>
  <c r="BZ83" i="58"/>
  <c r="CH83" i="58"/>
  <c r="F84" i="58"/>
  <c r="N84" i="58"/>
  <c r="V84" i="58"/>
  <c r="AD84" i="58"/>
  <c r="AL84" i="58"/>
  <c r="AT84" i="58"/>
  <c r="BB84" i="58"/>
  <c r="BJ84" i="58"/>
  <c r="BR84" i="58"/>
  <c r="BZ84" i="58"/>
  <c r="CH84" i="58"/>
  <c r="F85" i="58"/>
  <c r="N85" i="58"/>
  <c r="V85" i="58"/>
  <c r="AD85" i="58"/>
  <c r="AL85" i="58"/>
  <c r="AT85" i="58"/>
  <c r="BB85" i="58"/>
  <c r="BJ85" i="58"/>
  <c r="BR85" i="58"/>
  <c r="BZ85" i="58"/>
  <c r="CH85" i="58"/>
  <c r="F86" i="58"/>
  <c r="N86" i="58"/>
  <c r="V86" i="58"/>
  <c r="AD86" i="58"/>
  <c r="AL86" i="58"/>
  <c r="AT86" i="58"/>
  <c r="BB86" i="58"/>
  <c r="BJ86" i="58"/>
  <c r="BR86" i="58"/>
  <c r="BZ86" i="58"/>
  <c r="CH86" i="58"/>
  <c r="F87" i="58"/>
  <c r="N87" i="58"/>
  <c r="V87" i="58"/>
  <c r="AD87" i="58"/>
  <c r="AL87" i="58"/>
  <c r="AT87" i="58"/>
  <c r="BB87" i="58"/>
  <c r="BJ87" i="58"/>
  <c r="BR87" i="58"/>
  <c r="BZ87" i="58"/>
  <c r="CH87" i="58"/>
  <c r="F88" i="58"/>
  <c r="N88" i="58"/>
  <c r="V88" i="58"/>
  <c r="AD88" i="58"/>
  <c r="AL88" i="58"/>
  <c r="AT88" i="58"/>
  <c r="BB88" i="58"/>
  <c r="BJ88" i="58"/>
  <c r="BR88" i="58"/>
  <c r="BZ88" i="58"/>
  <c r="CH88" i="58"/>
  <c r="F89" i="58"/>
  <c r="N89" i="58"/>
  <c r="V89" i="58"/>
  <c r="AD89" i="58"/>
  <c r="AL89" i="58"/>
  <c r="AT89" i="58"/>
  <c r="BB89" i="58"/>
  <c r="BJ89" i="58"/>
  <c r="BR89" i="58"/>
  <c r="BZ89" i="58"/>
  <c r="CH89" i="58"/>
  <c r="F90" i="58"/>
  <c r="N90" i="58"/>
  <c r="V90" i="58"/>
  <c r="AD90" i="58"/>
  <c r="AL90" i="58"/>
  <c r="AT90" i="58"/>
  <c r="BB90" i="58"/>
  <c r="BJ90" i="58"/>
  <c r="BR90" i="58"/>
  <c r="BZ90" i="58"/>
  <c r="CH90" i="58"/>
  <c r="F91" i="58"/>
  <c r="N91" i="58"/>
  <c r="V91" i="58"/>
  <c r="AD91" i="58"/>
  <c r="AL91" i="58"/>
  <c r="AT91" i="58"/>
  <c r="BB91" i="58"/>
  <c r="BJ91" i="58"/>
  <c r="BR91" i="58"/>
  <c r="BZ91" i="58"/>
  <c r="CH91" i="58"/>
  <c r="N32" i="58"/>
  <c r="BG39" i="58"/>
  <c r="BP43" i="58"/>
  <c r="BH46" i="58"/>
  <c r="BE49" i="58"/>
  <c r="AC52" i="58"/>
  <c r="W54" i="58"/>
  <c r="CF55" i="58"/>
  <c r="P57" i="58"/>
  <c r="N58" i="58"/>
  <c r="X59" i="58"/>
  <c r="AS60" i="58"/>
  <c r="AQ61" i="58"/>
  <c r="BA62" i="58"/>
  <c r="BU63" i="58"/>
  <c r="AZ64" i="58"/>
  <c r="M65" i="58"/>
  <c r="BO65" i="58"/>
  <c r="V66" i="58"/>
  <c r="BS66" i="58"/>
  <c r="AK67" i="58"/>
  <c r="CB67" i="58"/>
  <c r="AO68" i="58"/>
  <c r="G69" i="58"/>
  <c r="AY69" i="58"/>
  <c r="L70" i="58"/>
  <c r="AZ70" i="58"/>
  <c r="BZ70" i="58"/>
  <c r="S71" i="58"/>
  <c r="AV71" i="58"/>
  <c r="BU71" i="58"/>
  <c r="N72" i="58"/>
  <c r="AS72" i="58"/>
  <c r="BQ72" i="58"/>
  <c r="I73" i="58"/>
  <c r="AK73" i="58"/>
  <c r="BG73" i="58"/>
  <c r="CF73" i="58"/>
  <c r="V74" i="58"/>
  <c r="AR74" i="58"/>
  <c r="BQ74" i="58"/>
  <c r="G75" i="58"/>
  <c r="AB75" i="58"/>
  <c r="AX75" i="58"/>
  <c r="BU75" i="58"/>
  <c r="D76" i="58"/>
  <c r="Z76" i="58"/>
  <c r="AW76" i="58"/>
  <c r="BP76" i="58"/>
  <c r="CL76" i="58"/>
  <c r="Y77" i="58"/>
  <c r="AR77" i="58"/>
  <c r="BN77" i="58"/>
  <c r="CK77" i="58"/>
  <c r="T78" i="58"/>
  <c r="AP78" i="58"/>
  <c r="BM78" i="58"/>
  <c r="CF78" i="58"/>
  <c r="R79" i="58"/>
  <c r="AO79" i="58"/>
  <c r="BH79" i="58"/>
  <c r="CD79" i="58"/>
  <c r="Q80" i="58"/>
  <c r="AJ80" i="58"/>
  <c r="BA80" i="58"/>
  <c r="BQ80" i="58"/>
  <c r="CG80" i="58"/>
  <c r="M81" i="58"/>
  <c r="Z81" i="58"/>
  <c r="AK81" i="58"/>
  <c r="AU81" i="58"/>
  <c r="BF81" i="58"/>
  <c r="BP81" i="58"/>
  <c r="BY81" i="58"/>
  <c r="CH81" i="58"/>
  <c r="G82" i="58"/>
  <c r="Q82" i="58"/>
  <c r="Z82" i="58"/>
  <c r="AI82" i="58"/>
  <c r="AR82" i="58"/>
  <c r="BA82" i="58"/>
  <c r="BJ82" i="58"/>
  <c r="BS82" i="58"/>
  <c r="CC82" i="58"/>
  <c r="CL82" i="58"/>
  <c r="K83" i="58"/>
  <c r="T83" i="58"/>
  <c r="AC83" i="58"/>
  <c r="AL83" i="58"/>
  <c r="AU83" i="58"/>
  <c r="BC83" i="58"/>
  <c r="BK83" i="58"/>
  <c r="BS83" i="58"/>
  <c r="CA83" i="58"/>
  <c r="CI83" i="58"/>
  <c r="G84" i="58"/>
  <c r="O84" i="58"/>
  <c r="W84" i="58"/>
  <c r="AE84" i="58"/>
  <c r="AM84" i="58"/>
  <c r="AU84" i="58"/>
  <c r="BC84" i="58"/>
  <c r="BK84" i="58"/>
  <c r="BS84" i="58"/>
  <c r="CA84" i="58"/>
  <c r="CI84" i="58"/>
  <c r="G85" i="58"/>
  <c r="O85" i="58"/>
  <c r="W85" i="58"/>
  <c r="AE85" i="58"/>
  <c r="AM85" i="58"/>
  <c r="AU85" i="58"/>
  <c r="BC85" i="58"/>
  <c r="BK85" i="58"/>
  <c r="BS85" i="58"/>
  <c r="CA85" i="58"/>
  <c r="CI85" i="58"/>
  <c r="G86" i="58"/>
  <c r="O86" i="58"/>
  <c r="W86" i="58"/>
  <c r="AE86" i="58"/>
  <c r="AM86" i="58"/>
  <c r="AU86" i="58"/>
  <c r="BC86" i="58"/>
  <c r="BK86" i="58"/>
  <c r="BS86" i="58"/>
  <c r="CA86" i="58"/>
  <c r="CI86" i="58"/>
  <c r="G87" i="58"/>
  <c r="O87" i="58"/>
  <c r="W87" i="58"/>
  <c r="AE87" i="58"/>
  <c r="AM87" i="58"/>
  <c r="AU87" i="58"/>
  <c r="BC87" i="58"/>
  <c r="BK87" i="58"/>
  <c r="BS87" i="58"/>
  <c r="CA87" i="58"/>
  <c r="CI87" i="58"/>
  <c r="G88" i="58"/>
  <c r="O88" i="58"/>
  <c r="W88" i="58"/>
  <c r="AE88" i="58"/>
  <c r="AM88" i="58"/>
  <c r="AU88" i="58"/>
  <c r="BC88" i="58"/>
  <c r="BK88" i="58"/>
  <c r="BS88" i="58"/>
  <c r="CA88" i="58"/>
  <c r="CI88" i="58"/>
  <c r="G89" i="58"/>
  <c r="O89" i="58"/>
  <c r="W89" i="58"/>
  <c r="AE89" i="58"/>
  <c r="AM89" i="58"/>
  <c r="AU89" i="58"/>
  <c r="BC89" i="58"/>
  <c r="BK89" i="58"/>
  <c r="BS89" i="58"/>
  <c r="CA89" i="58"/>
  <c r="CI89" i="58"/>
  <c r="G90" i="58"/>
  <c r="O90" i="58"/>
  <c r="W90" i="58"/>
  <c r="AE90" i="58"/>
  <c r="AM90" i="58"/>
  <c r="AU90" i="58"/>
  <c r="BC90" i="58"/>
  <c r="BK90" i="58"/>
  <c r="BS90" i="58"/>
  <c r="CA90" i="58"/>
  <c r="CI90" i="58"/>
  <c r="G91" i="58"/>
  <c r="O91" i="58"/>
  <c r="W91" i="58"/>
  <c r="AE91" i="58"/>
  <c r="AM91" i="58"/>
  <c r="AU91" i="58"/>
  <c r="BC91" i="58"/>
  <c r="BK91" i="58"/>
  <c r="BS91" i="58"/>
  <c r="CA91" i="58"/>
  <c r="CI91" i="58"/>
  <c r="CJ91" i="58"/>
  <c r="CF34" i="58"/>
  <c r="BZ39" i="58"/>
  <c r="I44" i="58"/>
  <c r="AL47" i="58"/>
  <c r="CI49" i="58"/>
  <c r="AD52" i="58"/>
  <c r="BT54" i="58"/>
  <c r="G56" i="58"/>
  <c r="Q57" i="58"/>
  <c r="AL58" i="58"/>
  <c r="AJ59" i="58"/>
  <c r="AT60" i="58"/>
  <c r="BO61" i="58"/>
  <c r="BL62" i="58"/>
  <c r="BW63" i="58"/>
  <c r="BK64" i="58"/>
  <c r="S65" i="58"/>
  <c r="BP65" i="58"/>
  <c r="AG66" i="58"/>
  <c r="BY66" i="58"/>
  <c r="AL67" i="58"/>
  <c r="D68" i="58"/>
  <c r="AU68" i="58"/>
  <c r="H69" i="58"/>
  <c r="BJ69" i="58"/>
  <c r="P70" i="58"/>
  <c r="BA70" i="58"/>
  <c r="CG70" i="58"/>
  <c r="U71" i="58"/>
  <c r="AY71" i="58"/>
  <c r="CB71" i="58"/>
  <c r="Q72" i="58"/>
  <c r="AT72" i="58"/>
  <c r="BX72" i="58"/>
  <c r="M73" i="58"/>
  <c r="AL73" i="58"/>
  <c r="BL73" i="58"/>
  <c r="CH73" i="58"/>
  <c r="W74" i="58"/>
  <c r="AW74" i="58"/>
  <c r="BS74" i="58"/>
  <c r="H75" i="58"/>
  <c r="AG75" i="58"/>
  <c r="AZ75" i="58"/>
  <c r="BV75" i="58"/>
  <c r="I76" i="58"/>
  <c r="AB76" i="58"/>
  <c r="AX76" i="58"/>
  <c r="BU76" i="58"/>
  <c r="D77" i="58"/>
  <c r="Z77" i="58"/>
  <c r="AW77" i="58"/>
  <c r="BP77" i="58"/>
  <c r="CL77" i="58"/>
  <c r="Y78" i="58"/>
  <c r="AR78" i="58"/>
  <c r="BN78" i="58"/>
  <c r="CK78" i="58"/>
  <c r="T79" i="58"/>
  <c r="AP79" i="58"/>
  <c r="BM79" i="58"/>
  <c r="CF79" i="58"/>
  <c r="R80" i="58"/>
  <c r="AO80" i="58"/>
  <c r="BE80" i="58"/>
  <c r="BU80" i="58"/>
  <c r="CK80" i="58"/>
  <c r="Q81" i="58"/>
  <c r="AB81" i="58"/>
  <c r="AL81" i="58"/>
  <c r="AW81" i="58"/>
  <c r="BH81" i="58"/>
  <c r="BQ81" i="58"/>
  <c r="BZ81" i="58"/>
  <c r="CI81" i="58"/>
  <c r="I82" i="58"/>
  <c r="R82" i="58"/>
  <c r="AA82" i="58"/>
  <c r="AJ82" i="58"/>
  <c r="AS82" i="58"/>
  <c r="BB82" i="58"/>
  <c r="BK82" i="58"/>
  <c r="BU82" i="58"/>
  <c r="CD82" i="58"/>
  <c r="C83" i="58"/>
  <c r="L83" i="58"/>
  <c r="U83" i="58"/>
  <c r="AD83" i="58"/>
  <c r="AM83" i="58"/>
  <c r="AV83" i="58"/>
  <c r="BD83" i="58"/>
  <c r="BL83" i="58"/>
  <c r="BT83" i="58"/>
  <c r="CB83" i="58"/>
  <c r="CJ83" i="58"/>
  <c r="H84" i="58"/>
  <c r="P84" i="58"/>
  <c r="X84" i="58"/>
  <c r="AF84" i="58"/>
  <c r="AN84" i="58"/>
  <c r="AV84" i="58"/>
  <c r="BD84" i="58"/>
  <c r="BL84" i="58"/>
  <c r="BT84" i="58"/>
  <c r="CB84" i="58"/>
  <c r="CJ84" i="58"/>
  <c r="H85" i="58"/>
  <c r="P85" i="58"/>
  <c r="X85" i="58"/>
  <c r="AF85" i="58"/>
  <c r="AN85" i="58"/>
  <c r="AV85" i="58"/>
  <c r="BD85" i="58"/>
  <c r="BL85" i="58"/>
  <c r="BT85" i="58"/>
  <c r="CB85" i="58"/>
  <c r="CJ85" i="58"/>
  <c r="H86" i="58"/>
  <c r="P86" i="58"/>
  <c r="X86" i="58"/>
  <c r="AF86" i="58"/>
  <c r="AN86" i="58"/>
  <c r="AV86" i="58"/>
  <c r="BD86" i="58"/>
  <c r="BL86" i="58"/>
  <c r="BT86" i="58"/>
  <c r="CB86" i="58"/>
  <c r="CJ86" i="58"/>
  <c r="H87" i="58"/>
  <c r="P87" i="58"/>
  <c r="X87" i="58"/>
  <c r="AF87" i="58"/>
  <c r="AN87" i="58"/>
  <c r="AV87" i="58"/>
  <c r="BD87" i="58"/>
  <c r="BL87" i="58"/>
  <c r="BT87" i="58"/>
  <c r="CB87" i="58"/>
  <c r="CJ87" i="58"/>
  <c r="H88" i="58"/>
  <c r="P88" i="58"/>
  <c r="X88" i="58"/>
  <c r="AF88" i="58"/>
  <c r="AN88" i="58"/>
  <c r="AV88" i="58"/>
  <c r="BD88" i="58"/>
  <c r="BL88" i="58"/>
  <c r="BT88" i="58"/>
  <c r="CB88" i="58"/>
  <c r="CJ88" i="58"/>
  <c r="H89" i="58"/>
  <c r="P89" i="58"/>
  <c r="X89" i="58"/>
  <c r="AF89" i="58"/>
  <c r="AN89" i="58"/>
  <c r="AV89" i="58"/>
  <c r="BD89" i="58"/>
  <c r="BL89" i="58"/>
  <c r="BT89" i="58"/>
  <c r="CB89" i="58"/>
  <c r="CJ89" i="58"/>
  <c r="H90" i="58"/>
  <c r="P90" i="58"/>
  <c r="X90" i="58"/>
  <c r="AF90" i="58"/>
  <c r="AN90" i="58"/>
  <c r="AV90" i="58"/>
  <c r="BD90" i="58"/>
  <c r="BL90" i="58"/>
  <c r="BT90" i="58"/>
  <c r="CB90" i="58"/>
  <c r="CJ90" i="58"/>
  <c r="H91" i="58"/>
  <c r="P91" i="58"/>
  <c r="X91" i="58"/>
  <c r="AF91" i="58"/>
  <c r="AN91" i="58"/>
  <c r="AV91" i="58"/>
  <c r="BD91" i="58"/>
  <c r="BL91" i="58"/>
  <c r="BT91" i="58"/>
  <c r="CB91" i="58"/>
  <c r="AK35" i="58"/>
  <c r="BR40" i="58"/>
  <c r="AC44" i="58"/>
  <c r="AM47" i="58"/>
  <c r="BC50" i="58"/>
  <c r="BA52" i="58"/>
  <c r="BU54" i="58"/>
  <c r="AE56" i="58"/>
  <c r="AC57" i="58"/>
  <c r="AM58" i="58"/>
  <c r="BH59" i="58"/>
  <c r="BE60" i="58"/>
  <c r="BP61" i="58"/>
  <c r="CJ62" i="58"/>
  <c r="CH63" i="58"/>
  <c r="BL64" i="58"/>
  <c r="AD65" i="58"/>
  <c r="BU65" i="58"/>
  <c r="AI66" i="58"/>
  <c r="CJ66" i="58"/>
  <c r="AR67" i="58"/>
  <c r="E68" i="58"/>
  <c r="BG68" i="58"/>
  <c r="N69" i="58"/>
  <c r="BK69" i="58"/>
  <c r="Y70" i="58"/>
  <c r="BD70" i="58"/>
  <c r="CH70" i="58"/>
  <c r="AB71" i="58"/>
  <c r="BA71" i="58"/>
  <c r="CC71" i="58"/>
  <c r="W72" i="58"/>
  <c r="AV72" i="58"/>
  <c r="BY72" i="58"/>
  <c r="S73" i="58"/>
  <c r="AN73" i="58"/>
  <c r="BM73" i="58"/>
  <c r="D74" i="58"/>
  <c r="Y74" i="58"/>
  <c r="AY74" i="58"/>
  <c r="BY74" i="58"/>
  <c r="K75" i="58"/>
  <c r="AH75" i="58"/>
  <c r="BE75" i="58"/>
  <c r="BX75" i="58"/>
  <c r="J76" i="58"/>
  <c r="AG76" i="58"/>
  <c r="AZ76" i="58"/>
  <c r="BV76" i="58"/>
  <c r="I77" i="58"/>
  <c r="AB77" i="58"/>
  <c r="AX77" i="58"/>
  <c r="BU77" i="58"/>
  <c r="D78" i="58"/>
  <c r="Z78" i="58"/>
  <c r="AW78" i="58"/>
  <c r="BP78" i="58"/>
  <c r="CL78" i="58"/>
  <c r="Y79" i="58"/>
  <c r="AR79" i="58"/>
  <c r="BN79" i="58"/>
  <c r="CK79" i="58"/>
  <c r="T80" i="58"/>
  <c r="AP80" i="58"/>
  <c r="BF80" i="58"/>
  <c r="BV80" i="58"/>
  <c r="CL80" i="58"/>
  <c r="R81" i="58"/>
  <c r="AC81" i="58"/>
  <c r="AM81" i="58"/>
  <c r="AX81" i="58"/>
  <c r="BI81" i="58"/>
  <c r="BR81" i="58"/>
  <c r="CA81" i="58"/>
  <c r="CK81" i="58"/>
  <c r="J82" i="58"/>
  <c r="S82" i="58"/>
  <c r="AB82" i="58"/>
  <c r="AK82" i="58"/>
  <c r="AT82" i="58"/>
  <c r="BC82" i="58"/>
  <c r="BM82" i="58"/>
  <c r="BV82" i="58"/>
  <c r="CE82" i="58"/>
  <c r="D83" i="58"/>
  <c r="M83" i="58"/>
  <c r="V83" i="58"/>
  <c r="AE83" i="58"/>
  <c r="AO83" i="58"/>
  <c r="AW83" i="58"/>
  <c r="BE83" i="58"/>
  <c r="BM83" i="58"/>
  <c r="BU83" i="58"/>
  <c r="CC83" i="58"/>
  <c r="CK83" i="58"/>
  <c r="I84" i="58"/>
  <c r="Q84" i="58"/>
  <c r="Y84" i="58"/>
  <c r="AG84" i="58"/>
  <c r="AO84" i="58"/>
  <c r="AW84" i="58"/>
  <c r="BE84" i="58"/>
  <c r="BM84" i="58"/>
  <c r="BU84" i="58"/>
  <c r="CC84" i="58"/>
  <c r="CK84" i="58"/>
  <c r="I85" i="58"/>
  <c r="Q85" i="58"/>
  <c r="Y85" i="58"/>
  <c r="AG85" i="58"/>
  <c r="AO85" i="58"/>
  <c r="AW85" i="58"/>
  <c r="BE85" i="58"/>
  <c r="BM85" i="58"/>
  <c r="BU85" i="58"/>
  <c r="CC85" i="58"/>
  <c r="CK85" i="58"/>
  <c r="I86" i="58"/>
  <c r="Q86" i="58"/>
  <c r="Y86" i="58"/>
  <c r="AG86" i="58"/>
  <c r="AO86" i="58"/>
  <c r="AW86" i="58"/>
  <c r="BE86" i="58"/>
  <c r="BM86" i="58"/>
  <c r="BU86" i="58"/>
  <c r="CC86" i="58"/>
  <c r="CK86" i="58"/>
  <c r="I87" i="58"/>
  <c r="Q87" i="58"/>
  <c r="Y87" i="58"/>
  <c r="AG87" i="58"/>
  <c r="AO87" i="58"/>
  <c r="AW87" i="58"/>
  <c r="BE87" i="58"/>
  <c r="BM87" i="58"/>
  <c r="BU87" i="58"/>
  <c r="CC87" i="58"/>
  <c r="CK87" i="58"/>
  <c r="I88" i="58"/>
  <c r="Q88" i="58"/>
  <c r="Y88" i="58"/>
  <c r="AG88" i="58"/>
  <c r="AO88" i="58"/>
  <c r="AW88" i="58"/>
  <c r="BE88" i="58"/>
  <c r="BM88" i="58"/>
  <c r="BU88" i="58"/>
  <c r="CC88" i="58"/>
  <c r="CK88" i="58"/>
  <c r="I89" i="58"/>
  <c r="Q89" i="58"/>
  <c r="Y89" i="58"/>
  <c r="AG89" i="58"/>
  <c r="AO89" i="58"/>
  <c r="AW89" i="58"/>
  <c r="BE89" i="58"/>
  <c r="BM89" i="58"/>
  <c r="BU89" i="58"/>
  <c r="CC89" i="58"/>
  <c r="CK89" i="58"/>
  <c r="I90" i="58"/>
  <c r="Q90" i="58"/>
  <c r="Y90" i="58"/>
  <c r="AG90" i="58"/>
  <c r="AO90" i="58"/>
  <c r="AW90" i="58"/>
  <c r="BE90" i="58"/>
  <c r="BM90" i="58"/>
  <c r="BU90" i="58"/>
  <c r="CC90" i="58"/>
  <c r="CK90" i="58"/>
  <c r="I91" i="58"/>
  <c r="Q91" i="58"/>
  <c r="Y91" i="58"/>
  <c r="AG91" i="58"/>
  <c r="AO91" i="58"/>
  <c r="AW91" i="58"/>
  <c r="BE91" i="58"/>
  <c r="BM91" i="58"/>
  <c r="BU91" i="58"/>
  <c r="CC91" i="58"/>
  <c r="CK91" i="58"/>
  <c r="J36" i="58"/>
  <c r="CJ40" i="58"/>
  <c r="Q45" i="58"/>
  <c r="BQ47" i="58"/>
  <c r="BE50" i="58"/>
  <c r="N53" i="58"/>
  <c r="H55" i="58"/>
  <c r="AF56" i="58"/>
  <c r="BA57" i="58"/>
  <c r="AY58" i="58"/>
  <c r="BI59" i="58"/>
  <c r="CC60" i="58"/>
  <c r="CA61" i="58"/>
  <c r="CK62" i="58"/>
  <c r="U64" i="58"/>
  <c r="BR64" i="58"/>
  <c r="AE65" i="58"/>
  <c r="CG65" i="58"/>
  <c r="AN66" i="58"/>
  <c r="CK66" i="58"/>
  <c r="BC67" i="58"/>
  <c r="K68" i="58"/>
  <c r="BH68" i="58"/>
  <c r="Y69" i="58"/>
  <c r="BQ69" i="58"/>
  <c r="AA70" i="58"/>
  <c r="BK70" i="58"/>
  <c r="CJ70" i="58"/>
  <c r="AC71" i="58"/>
  <c r="BH71" i="58"/>
  <c r="CF71" i="58"/>
  <c r="X72" i="58"/>
  <c r="BC72" i="58"/>
  <c r="CA72" i="58"/>
  <c r="T73" i="58"/>
  <c r="AT73" i="58"/>
  <c r="BP73" i="58"/>
  <c r="E74" i="58"/>
  <c r="AE74" i="58"/>
  <c r="BA74" i="58"/>
  <c r="BZ74" i="58"/>
  <c r="P75" i="58"/>
  <c r="AJ75" i="58"/>
  <c r="BF75" i="58"/>
  <c r="CC75" i="58"/>
  <c r="L76" i="58"/>
  <c r="AH76" i="58"/>
  <c r="BE76" i="58"/>
  <c r="BX76" i="58"/>
  <c r="J77" i="58"/>
  <c r="AG77" i="58"/>
  <c r="AZ77" i="58"/>
  <c r="BV77" i="58"/>
  <c r="I78" i="58"/>
  <c r="AB78" i="58"/>
  <c r="AX78" i="58"/>
  <c r="D79" i="58"/>
  <c r="BP79" i="58"/>
  <c r="Y80" i="58"/>
  <c r="AR80" i="58"/>
  <c r="BH80" i="58"/>
  <c r="BX80" i="58"/>
  <c r="D81" i="58"/>
  <c r="T81" i="58"/>
  <c r="AD81" i="58"/>
  <c r="AO81" i="58"/>
  <c r="AZ81" i="58"/>
  <c r="BJ81" i="58"/>
  <c r="BS81" i="58"/>
  <c r="CC81" i="58"/>
  <c r="CL81" i="58"/>
  <c r="K82" i="58"/>
  <c r="T82" i="58"/>
  <c r="AC82" i="58"/>
  <c r="AL82" i="58"/>
  <c r="AU82" i="58"/>
  <c r="BE82" i="58"/>
  <c r="BN82" i="58"/>
  <c r="BW82" i="58"/>
  <c r="CF82" i="58"/>
  <c r="E83" i="58"/>
  <c r="N83" i="58"/>
  <c r="W83" i="58"/>
  <c r="AG83" i="58"/>
  <c r="AP83" i="58"/>
  <c r="CJ37" i="58"/>
  <c r="CE50" i="58"/>
  <c r="BB57" i="58"/>
  <c r="O62" i="58"/>
  <c r="AK65" i="58"/>
  <c r="BD67" i="58"/>
  <c r="CB69" i="58"/>
  <c r="AF71" i="58"/>
  <c r="BD72" i="58"/>
  <c r="BU73" i="58"/>
  <c r="CB74" i="58"/>
  <c r="CD75" i="58"/>
  <c r="CC76" i="58"/>
  <c r="BX77" i="58"/>
  <c r="BU78" i="58"/>
  <c r="AW79" i="58"/>
  <c r="Z80" i="58"/>
  <c r="E81" i="58"/>
  <c r="BA81" i="58"/>
  <c r="C82" i="58"/>
  <c r="AM82" i="58"/>
  <c r="BX82" i="58"/>
  <c r="Y83" i="58"/>
  <c r="AZ83" i="58"/>
  <c r="BP83" i="58"/>
  <c r="CF83" i="58"/>
  <c r="L84" i="58"/>
  <c r="AB84" i="58"/>
  <c r="AR84" i="58"/>
  <c r="BH84" i="58"/>
  <c r="BX84" i="58"/>
  <c r="D85" i="58"/>
  <c r="T85" i="58"/>
  <c r="AJ85" i="58"/>
  <c r="AZ85" i="58"/>
  <c r="BP85" i="58"/>
  <c r="CF85" i="58"/>
  <c r="L86" i="58"/>
  <c r="AB86" i="58"/>
  <c r="AR86" i="58"/>
  <c r="BH86" i="58"/>
  <c r="BX86" i="58"/>
  <c r="D87" i="58"/>
  <c r="T87" i="58"/>
  <c r="AJ87" i="58"/>
  <c r="AZ87" i="58"/>
  <c r="BP87" i="58"/>
  <c r="CF87" i="58"/>
  <c r="L88" i="58"/>
  <c r="AB88" i="58"/>
  <c r="AR88" i="58"/>
  <c r="BH88" i="58"/>
  <c r="BX88" i="58"/>
  <c r="D89" i="58"/>
  <c r="T89" i="58"/>
  <c r="AJ89" i="58"/>
  <c r="AZ89" i="58"/>
  <c r="BP89" i="58"/>
  <c r="CF89" i="58"/>
  <c r="L90" i="58"/>
  <c r="AB90" i="58"/>
  <c r="AR90" i="58"/>
  <c r="BH90" i="58"/>
  <c r="BX90" i="58"/>
  <c r="D91" i="58"/>
  <c r="T91" i="58"/>
  <c r="AJ91" i="58"/>
  <c r="AZ91" i="58"/>
  <c r="BP91" i="58"/>
  <c r="CF91" i="58"/>
  <c r="AD41" i="58"/>
  <c r="BW58" i="58"/>
  <c r="M63" i="58"/>
  <c r="V68" i="58"/>
  <c r="AD70" i="58"/>
  <c r="CH72" i="58"/>
  <c r="Q75" i="58"/>
  <c r="L77" i="58"/>
  <c r="CC78" i="58"/>
  <c r="AS80" i="58"/>
  <c r="BK81" i="58"/>
  <c r="AW82" i="58"/>
  <c r="AH83" i="58"/>
  <c r="BV83" i="58"/>
  <c r="R84" i="58"/>
  <c r="AV38" i="58"/>
  <c r="AS51" i="58"/>
  <c r="CK57" i="58"/>
  <c r="AB62" i="58"/>
  <c r="AW65" i="58"/>
  <c r="BU67" i="58"/>
  <c r="CI69" i="58"/>
  <c r="AM71" i="58"/>
  <c r="BM72" i="58"/>
  <c r="BY73" i="58"/>
  <c r="CI74" i="58"/>
  <c r="CK75" i="58"/>
  <c r="CF76" i="58"/>
  <c r="CD77" i="58"/>
  <c r="BV78" i="58"/>
  <c r="AX79" i="58"/>
  <c r="AG80" i="58"/>
  <c r="J81" i="58"/>
  <c r="BC81" i="58"/>
  <c r="E82" i="58"/>
  <c r="AP82" i="58"/>
  <c r="BZ82" i="58"/>
  <c r="AA83" i="58"/>
  <c r="BA83" i="58"/>
  <c r="BQ83" i="58"/>
  <c r="CG83" i="58"/>
  <c r="M84" i="58"/>
  <c r="AC84" i="58"/>
  <c r="AS84" i="58"/>
  <c r="BI84" i="58"/>
  <c r="BY84" i="58"/>
  <c r="E85" i="58"/>
  <c r="U85" i="58"/>
  <c r="AK85" i="58"/>
  <c r="BA85" i="58"/>
  <c r="BQ85" i="58"/>
  <c r="CG85" i="58"/>
  <c r="M86" i="58"/>
  <c r="AC86" i="58"/>
  <c r="AS86" i="58"/>
  <c r="BI86" i="58"/>
  <c r="BY86" i="58"/>
  <c r="E87" i="58"/>
  <c r="U87" i="58"/>
  <c r="AK87" i="58"/>
  <c r="BA87" i="58"/>
  <c r="BQ87" i="58"/>
  <c r="CG87" i="58"/>
  <c r="M88" i="58"/>
  <c r="AC88" i="58"/>
  <c r="AS88" i="58"/>
  <c r="BI88" i="58"/>
  <c r="BY88" i="58"/>
  <c r="E89" i="58"/>
  <c r="U89" i="58"/>
  <c r="AK89" i="58"/>
  <c r="BA89" i="58"/>
  <c r="BQ89" i="58"/>
  <c r="CG89" i="58"/>
  <c r="M90" i="58"/>
  <c r="AC90" i="58"/>
  <c r="AS90" i="58"/>
  <c r="BI90" i="58"/>
  <c r="BY90" i="58"/>
  <c r="E91" i="58"/>
  <c r="U91" i="58"/>
  <c r="AK91" i="58"/>
  <c r="BA91" i="58"/>
  <c r="BQ91" i="58"/>
  <c r="CG91" i="58"/>
  <c r="O53" i="58"/>
  <c r="CH65" i="58"/>
  <c r="BI71" i="58"/>
  <c r="G74" i="58"/>
  <c r="Q76" i="58"/>
  <c r="J78" i="58"/>
  <c r="BE79" i="58"/>
  <c r="U81" i="58"/>
  <c r="L82" i="58"/>
  <c r="CG82" i="58"/>
  <c r="BF83" i="58"/>
  <c r="CL83" i="58"/>
  <c r="AH84" i="58"/>
  <c r="AN42" i="58"/>
  <c r="CI53" i="58"/>
  <c r="CI58" i="58"/>
  <c r="AL63" i="58"/>
  <c r="O66" i="58"/>
  <c r="AC68" i="58"/>
  <c r="AO70" i="58"/>
  <c r="BR71" i="58"/>
  <c r="C73" i="58"/>
  <c r="N74" i="58"/>
  <c r="Y75" i="58"/>
  <c r="T76" i="58"/>
  <c r="R77" i="58"/>
  <c r="Q78" i="58"/>
  <c r="I79" i="58"/>
  <c r="BU79" i="58"/>
  <c r="AX80" i="58"/>
  <c r="W81" i="58"/>
  <c r="BN81" i="58"/>
  <c r="N82" i="58"/>
  <c r="AY82" i="58"/>
  <c r="CI82" i="58"/>
  <c r="AJ83" i="58"/>
  <c r="BG83" i="58"/>
  <c r="BW83" i="58"/>
  <c r="C84" i="58"/>
  <c r="S84" i="58"/>
  <c r="AI84" i="58"/>
  <c r="AY84" i="58"/>
  <c r="BO84" i="58"/>
  <c r="CE84" i="58"/>
  <c r="K85" i="58"/>
  <c r="AA85" i="58"/>
  <c r="AQ85" i="58"/>
  <c r="BG85" i="58"/>
  <c r="BW85" i="58"/>
  <c r="C86" i="58"/>
  <c r="S86" i="58"/>
  <c r="AI86" i="58"/>
  <c r="AY86" i="58"/>
  <c r="BO86" i="58"/>
  <c r="CE86" i="58"/>
  <c r="K87" i="58"/>
  <c r="AA87" i="58"/>
  <c r="AQ87" i="58"/>
  <c r="BG87" i="58"/>
  <c r="BW87" i="58"/>
  <c r="C88" i="58"/>
  <c r="S88" i="58"/>
  <c r="AI88" i="58"/>
  <c r="AY88" i="58"/>
  <c r="BO88" i="58"/>
  <c r="CE88" i="58"/>
  <c r="K89" i="58"/>
  <c r="AA89" i="58"/>
  <c r="AQ89" i="58"/>
  <c r="BG89" i="58"/>
  <c r="BW89" i="58"/>
  <c r="C90" i="58"/>
  <c r="S90" i="58"/>
  <c r="AI90" i="58"/>
  <c r="AY90" i="58"/>
  <c r="BO90" i="58"/>
  <c r="CE90" i="58"/>
  <c r="K91" i="58"/>
  <c r="AA91" i="58"/>
  <c r="AQ91" i="58"/>
  <c r="BG91" i="58"/>
  <c r="BW91" i="58"/>
  <c r="D86" i="58"/>
  <c r="L87" i="58"/>
  <c r="AR87" i="58"/>
  <c r="BX87" i="58"/>
  <c r="D88" i="58"/>
  <c r="AJ88" i="58"/>
  <c r="AZ88" i="58"/>
  <c r="CF88" i="58"/>
  <c r="L89" i="58"/>
  <c r="AB89" i="58"/>
  <c r="AR89" i="58"/>
  <c r="BX89" i="58"/>
  <c r="D90" i="58"/>
  <c r="T90" i="58"/>
  <c r="AZ90" i="58"/>
  <c r="BP90" i="58"/>
  <c r="L91" i="58"/>
  <c r="AB91" i="58"/>
  <c r="BH91" i="58"/>
  <c r="BX91" i="58"/>
  <c r="AB46" i="58"/>
  <c r="I60" i="58"/>
  <c r="AR64" i="58"/>
  <c r="BZ68" i="58"/>
  <c r="F72" i="58"/>
  <c r="AN74" i="58"/>
  <c r="AP76" i="58"/>
  <c r="AJ78" i="58"/>
  <c r="CL79" i="58"/>
  <c r="AH81" i="58"/>
  <c r="W82" i="58"/>
  <c r="I83" i="58"/>
  <c r="T45" i="58"/>
  <c r="AT55" i="58"/>
  <c r="BT59" i="58"/>
  <c r="V64" i="58"/>
  <c r="AZ66" i="58"/>
  <c r="BM68" i="58"/>
  <c r="BM70" i="58"/>
  <c r="C72" i="58"/>
  <c r="V73" i="58"/>
  <c r="AF74" i="58"/>
  <c r="AO75" i="58"/>
  <c r="AJ76" i="58"/>
  <c r="AH77" i="58"/>
  <c r="AG78" i="58"/>
  <c r="L79" i="58"/>
  <c r="BX79" i="58"/>
  <c r="BI80" i="58"/>
  <c r="AE81" i="58"/>
  <c r="BU81" i="58"/>
  <c r="U82" i="58"/>
  <c r="BF82" i="58"/>
  <c r="F83" i="58"/>
  <c r="AQ83" i="58"/>
  <c r="BH83" i="58"/>
  <c r="BX83" i="58"/>
  <c r="D84" i="58"/>
  <c r="T84" i="58"/>
  <c r="AJ84" i="58"/>
  <c r="AZ84" i="58"/>
  <c r="BP84" i="58"/>
  <c r="CF84" i="58"/>
  <c r="L85" i="58"/>
  <c r="AB85" i="58"/>
  <c r="AR85" i="58"/>
  <c r="BH85" i="58"/>
  <c r="BX85" i="58"/>
  <c r="T86" i="58"/>
  <c r="AJ86" i="58"/>
  <c r="AZ86" i="58"/>
  <c r="BP86" i="58"/>
  <c r="CF86" i="58"/>
  <c r="AB87" i="58"/>
  <c r="BH87" i="58"/>
  <c r="T88" i="58"/>
  <c r="BP88" i="58"/>
  <c r="BH89" i="58"/>
  <c r="AJ90" i="58"/>
  <c r="CF90" i="58"/>
  <c r="AR91" i="58"/>
  <c r="BG55" i="58"/>
  <c r="BG66" i="58"/>
  <c r="BW70" i="58"/>
  <c r="AC73" i="58"/>
  <c r="AR75" i="58"/>
  <c r="AO77" i="58"/>
  <c r="Z79" i="58"/>
  <c r="BN80" i="58"/>
  <c r="BW81" i="58"/>
  <c r="BH82" i="58"/>
  <c r="AX29" i="58"/>
  <c r="CJ64" i="58"/>
  <c r="AJ72" i="58"/>
  <c r="BM76" i="58"/>
  <c r="J80" i="58"/>
  <c r="AG82" i="58"/>
  <c r="BI83" i="58"/>
  <c r="K84" i="58"/>
  <c r="BA84" i="58"/>
  <c r="CG84" i="58"/>
  <c r="AC85" i="58"/>
  <c r="BI85" i="58"/>
  <c r="E86" i="58"/>
  <c r="AK86" i="58"/>
  <c r="BQ86" i="58"/>
  <c r="M87" i="58"/>
  <c r="AS87" i="58"/>
  <c r="BY87" i="58"/>
  <c r="U88" i="58"/>
  <c r="BA88" i="58"/>
  <c r="AT48" i="58"/>
  <c r="G67" i="58"/>
  <c r="AU73" i="58"/>
  <c r="BE77" i="58"/>
  <c r="BY80" i="58"/>
  <c r="BO82" i="58"/>
  <c r="BN83" i="58"/>
  <c r="U84" i="58"/>
  <c r="BF84" i="58"/>
  <c r="CL84" i="58"/>
  <c r="AH85" i="58"/>
  <c r="BN85" i="58"/>
  <c r="J86" i="58"/>
  <c r="AP86" i="58"/>
  <c r="BV86" i="58"/>
  <c r="R87" i="58"/>
  <c r="AX87" i="58"/>
  <c r="CD87" i="58"/>
  <c r="Z88" i="58"/>
  <c r="BF88" i="58"/>
  <c r="CL88" i="58"/>
  <c r="AH89" i="58"/>
  <c r="BN89" i="58"/>
  <c r="AR56" i="58"/>
  <c r="AA69" i="58"/>
  <c r="BG74" i="58"/>
  <c r="AZ78" i="58"/>
  <c r="AP81" i="58"/>
  <c r="O83" i="58"/>
  <c r="BY83" i="58"/>
  <c r="AA84" i="58"/>
  <c r="BN84" i="58"/>
  <c r="J85" i="58"/>
  <c r="AP85" i="58"/>
  <c r="BV85" i="58"/>
  <c r="R86" i="58"/>
  <c r="AX86" i="58"/>
  <c r="CD86" i="58"/>
  <c r="Z87" i="58"/>
  <c r="BF87" i="58"/>
  <c r="CL87" i="58"/>
  <c r="AH88" i="58"/>
  <c r="BN88" i="58"/>
  <c r="J89" i="58"/>
  <c r="AP89" i="58"/>
  <c r="BV89" i="58"/>
  <c r="R90" i="58"/>
  <c r="AX90" i="58"/>
  <c r="CD90" i="58"/>
  <c r="Z91" i="58"/>
  <c r="BF91" i="58"/>
  <c r="CL91" i="58"/>
  <c r="BA90" i="58"/>
  <c r="AC91" i="58"/>
  <c r="BI91" i="58"/>
  <c r="AA86" i="58"/>
  <c r="AI87" i="58"/>
  <c r="AQ88" i="58"/>
  <c r="S89" i="58"/>
  <c r="AA90" i="58"/>
  <c r="C91" i="58"/>
  <c r="BO91" i="58"/>
  <c r="BF76" i="58"/>
  <c r="D80" i="58"/>
  <c r="J84" i="58"/>
  <c r="Z85" i="58"/>
  <c r="AH86" i="58"/>
  <c r="AP87" i="58"/>
  <c r="AX88" i="58"/>
  <c r="BF89" i="58"/>
  <c r="BN90" i="58"/>
  <c r="BV91" i="58"/>
  <c r="BI89" i="58"/>
  <c r="BQ90" i="58"/>
  <c r="BY91" i="58"/>
  <c r="BV90" i="58"/>
  <c r="CD91" i="58"/>
  <c r="BC73" i="58"/>
  <c r="BQ82" i="58"/>
  <c r="BG84" i="58"/>
  <c r="K86" i="58"/>
  <c r="S87" i="58"/>
  <c r="AA88" i="58"/>
  <c r="AI89" i="58"/>
  <c r="AQ90" i="58"/>
  <c r="AY91" i="58"/>
  <c r="BQ56" i="58"/>
  <c r="AR69" i="58"/>
  <c r="BJ74" i="58"/>
  <c r="BF78" i="58"/>
  <c r="AS81" i="58"/>
  <c r="R83" i="58"/>
  <c r="CD83" i="58"/>
  <c r="AK84" i="58"/>
  <c r="BQ84" i="58"/>
  <c r="M85" i="58"/>
  <c r="AS85" i="58"/>
  <c r="BY85" i="58"/>
  <c r="U86" i="58"/>
  <c r="BA86" i="58"/>
  <c r="CG86" i="58"/>
  <c r="AC87" i="58"/>
  <c r="BI87" i="58"/>
  <c r="E88" i="58"/>
  <c r="AK88" i="58"/>
  <c r="BQ88" i="58"/>
  <c r="M89" i="58"/>
  <c r="AS89" i="58"/>
  <c r="BY89" i="58"/>
  <c r="U90" i="58"/>
  <c r="CG90" i="58"/>
  <c r="K88" i="58"/>
  <c r="AY89" i="58"/>
  <c r="BG90" i="58"/>
  <c r="CC64" i="58"/>
  <c r="AY83" i="58"/>
  <c r="CD84" i="58"/>
  <c r="CL85" i="58"/>
  <c r="J87" i="58"/>
  <c r="R88" i="58"/>
  <c r="Z89" i="58"/>
  <c r="AH90" i="58"/>
  <c r="AP91" i="58"/>
  <c r="AC89" i="58"/>
  <c r="AK90" i="58"/>
  <c r="AS91" i="58"/>
  <c r="J90" i="58"/>
  <c r="R91" i="58"/>
  <c r="CA48" i="58"/>
  <c r="BH77" i="58"/>
  <c r="BO83" i="58"/>
  <c r="C85" i="58"/>
  <c r="BO85" i="58"/>
  <c r="BW86" i="58"/>
  <c r="CE87" i="58"/>
  <c r="C89" i="58"/>
  <c r="K90" i="58"/>
  <c r="S91" i="58"/>
  <c r="CE60" i="58"/>
  <c r="G71" i="58"/>
  <c r="BH75" i="58"/>
  <c r="AB79" i="58"/>
  <c r="CD81" i="58"/>
  <c r="AS83" i="58"/>
  <c r="CE83" i="58"/>
  <c r="AP84" i="58"/>
  <c r="BV84" i="58"/>
  <c r="R85" i="58"/>
  <c r="AX85" i="58"/>
  <c r="CD85" i="58"/>
  <c r="Z86" i="58"/>
  <c r="BF86" i="58"/>
  <c r="CL86" i="58"/>
  <c r="AH87" i="58"/>
  <c r="BN87" i="58"/>
  <c r="J88" i="58"/>
  <c r="AP88" i="58"/>
  <c r="BV88" i="58"/>
  <c r="R89" i="58"/>
  <c r="AX89" i="58"/>
  <c r="CD89" i="58"/>
  <c r="Z90" i="58"/>
  <c r="BF90" i="58"/>
  <c r="CL90" i="58"/>
  <c r="AH91" i="58"/>
  <c r="BN91" i="58"/>
  <c r="AD61" i="58"/>
  <c r="K71" i="58"/>
  <c r="BN75" i="58"/>
  <c r="AH79" i="58"/>
  <c r="CF81" i="58"/>
  <c r="AX83" i="58"/>
  <c r="E84" i="58"/>
  <c r="AQ84" i="58"/>
  <c r="BW84" i="58"/>
  <c r="S85" i="58"/>
  <c r="AY85" i="58"/>
  <c r="CE85" i="58"/>
  <c r="BG86" i="58"/>
  <c r="C87" i="58"/>
  <c r="BO87" i="58"/>
  <c r="BW88" i="58"/>
  <c r="CE89" i="58"/>
  <c r="AI91" i="58"/>
  <c r="AB72" i="58"/>
  <c r="AD82" i="58"/>
  <c r="AX84" i="58"/>
  <c r="BF85" i="58"/>
  <c r="BN86" i="58"/>
  <c r="BV87" i="58"/>
  <c r="CD88" i="58"/>
  <c r="CL89" i="58"/>
  <c r="J91" i="58"/>
  <c r="CG88" i="58"/>
  <c r="E90" i="58"/>
  <c r="M91" i="58"/>
  <c r="AP90" i="58"/>
  <c r="AX91" i="58"/>
  <c r="T67" i="58"/>
  <c r="CD80" i="58"/>
  <c r="Z84" i="58"/>
  <c r="AI85" i="58"/>
  <c r="AQ86" i="58"/>
  <c r="AY87" i="58"/>
  <c r="BG88" i="58"/>
  <c r="BO89" i="58"/>
  <c r="BW90" i="58"/>
  <c r="CE91" i="58"/>
  <c r="J75" i="58"/>
  <c r="AH74" i="58"/>
  <c r="BF73" i="58"/>
  <c r="CD72" i="58"/>
  <c r="R72" i="58"/>
  <c r="AP71" i="58"/>
  <c r="BN70" i="58"/>
  <c r="CL69" i="58"/>
  <c r="Z69" i="58"/>
  <c r="AX68" i="58"/>
  <c r="BV67" i="58"/>
  <c r="J67" i="58"/>
  <c r="AH66" i="58"/>
  <c r="BF65" i="58"/>
  <c r="CD64" i="58"/>
  <c r="R64" i="58"/>
  <c r="AP63" i="58"/>
  <c r="BN62" i="58"/>
  <c r="CL61" i="58"/>
  <c r="Z61" i="58"/>
  <c r="AX60" i="58"/>
  <c r="BV59" i="58"/>
  <c r="J59" i="58"/>
  <c r="AH58" i="58"/>
  <c r="BF57" i="58"/>
  <c r="CD56" i="58"/>
  <c r="R56" i="58"/>
  <c r="AP55" i="58"/>
  <c r="BN54" i="58"/>
  <c r="CL53" i="58"/>
  <c r="Z53" i="58"/>
  <c r="AX52" i="58"/>
  <c r="BV51" i="58"/>
  <c r="J51" i="58"/>
  <c r="AH50" i="58"/>
  <c r="BF49" i="58"/>
  <c r="CD48" i="58"/>
  <c r="R48" i="58"/>
  <c r="AP47" i="58"/>
  <c r="BN46" i="58"/>
  <c r="CL45" i="58"/>
  <c r="Z45" i="58"/>
  <c r="AX44" i="58"/>
  <c r="BV43" i="58"/>
  <c r="J43" i="58"/>
  <c r="AH42" i="58"/>
  <c r="BF41" i="58"/>
  <c r="CD40" i="58"/>
  <c r="R40" i="58"/>
  <c r="AP39" i="58"/>
  <c r="BN38" i="58"/>
  <c r="CL37" i="58"/>
  <c r="R37" i="58"/>
  <c r="AG36" i="58"/>
  <c r="AU35" i="58"/>
  <c r="BJ34" i="58"/>
  <c r="BY33" i="58"/>
  <c r="D33" i="58"/>
  <c r="S32" i="58"/>
  <c r="AH31" i="58"/>
  <c r="AW30" i="58"/>
  <c r="BK29" i="58"/>
  <c r="BZ28" i="58"/>
  <c r="E28" i="58"/>
  <c r="T27" i="58"/>
  <c r="AI26" i="58"/>
  <c r="AX25" i="58"/>
  <c r="BM24" i="58"/>
  <c r="CA23" i="58"/>
  <c r="F23" i="58"/>
  <c r="U22" i="58"/>
  <c r="AJ21" i="58"/>
  <c r="AY20" i="58"/>
  <c r="AW19" i="58"/>
  <c r="AO18" i="58"/>
  <c r="AH17" i="58"/>
  <c r="AA16" i="58"/>
  <c r="S15" i="58"/>
  <c r="CG13" i="58"/>
  <c r="BK12" i="58"/>
  <c r="AJ11" i="58"/>
  <c r="CF9" i="58"/>
  <c r="AR8" i="58"/>
  <c r="E7" i="58"/>
  <c r="BA5" i="58"/>
  <c r="N4" i="58"/>
  <c r="CG16" i="58"/>
  <c r="BX15" i="58"/>
  <c r="BN14" i="58"/>
  <c r="AP13" i="58"/>
  <c r="S12" i="58"/>
  <c r="BT10" i="58"/>
  <c r="AH9" i="58"/>
  <c r="CE7" i="58"/>
  <c r="AP6" i="58"/>
  <c r="C5" i="58"/>
  <c r="BC17" i="58"/>
  <c r="AV16" i="58"/>
  <c r="AN15" i="58"/>
  <c r="W14" i="58"/>
  <c r="CJ12" i="58"/>
  <c r="BJ11" i="58"/>
  <c r="W10" i="58"/>
  <c r="BT8" i="58"/>
  <c r="AF7" i="58"/>
  <c r="CD5" i="58"/>
  <c r="AQ4" i="58"/>
  <c r="R17" i="58"/>
  <c r="J16" i="58"/>
  <c r="CL14" i="58"/>
  <c r="BO13" i="58"/>
  <c r="AQ12" i="58"/>
  <c r="M11" i="58"/>
  <c r="BJ9" i="58"/>
  <c r="U8" i="58"/>
  <c r="BR6" i="58"/>
  <c r="AF5" i="58"/>
  <c r="CC22" i="58"/>
  <c r="G22" i="58"/>
  <c r="V21" i="58"/>
  <c r="AJ20" i="58"/>
  <c r="AF19" i="58"/>
  <c r="Y18" i="58"/>
  <c r="P17" i="58"/>
  <c r="I16" i="58"/>
  <c r="CK14" i="58"/>
  <c r="BM13" i="58"/>
  <c r="AP12" i="58"/>
  <c r="L11" i="58"/>
  <c r="BG9" i="58"/>
  <c r="T8" i="58"/>
  <c r="BQ6" i="58"/>
  <c r="AC5" i="58"/>
  <c r="BV17" i="58"/>
  <c r="BO16" i="58"/>
  <c r="BH15" i="58"/>
  <c r="AR14" i="58"/>
  <c r="U13" i="58"/>
  <c r="CI11" i="58"/>
  <c r="AX10" i="58"/>
  <c r="K9" i="58"/>
  <c r="BG7" i="58"/>
  <c r="S6" i="58"/>
  <c r="BP4" i="58"/>
  <c r="AJ17" i="58"/>
  <c r="AC16" i="58"/>
  <c r="U15" i="58"/>
  <c r="CL13" i="58"/>
  <c r="BN12" i="58"/>
  <c r="AL11" i="58"/>
  <c r="CI9" i="58"/>
  <c r="AV8" i="58"/>
  <c r="H7" i="58"/>
  <c r="BD5" i="58"/>
  <c r="R4" i="58"/>
  <c r="BM4" i="58"/>
  <c r="AO5" i="58"/>
  <c r="Q6" i="58"/>
  <c r="CC6" i="58"/>
  <c r="BE7" i="58"/>
  <c r="AG8" i="58"/>
  <c r="I9" i="58"/>
  <c r="BU9" i="58"/>
  <c r="AW10" i="58"/>
  <c r="Y11" i="58"/>
  <c r="AB4" i="58"/>
  <c r="M5" i="58"/>
  <c r="CH5" i="58"/>
  <c r="BS6" i="58"/>
  <c r="BD7" i="58"/>
  <c r="CL74" i="58"/>
  <c r="Z74" i="58"/>
  <c r="AX73" i="58"/>
  <c r="BV72" i="58"/>
  <c r="J72" i="58"/>
  <c r="AH71" i="58"/>
  <c r="BF70" i="58"/>
  <c r="CD69" i="58"/>
  <c r="R69" i="58"/>
  <c r="AP68" i="58"/>
  <c r="BN67" i="58"/>
  <c r="CL66" i="58"/>
  <c r="Z66" i="58"/>
  <c r="AX65" i="58"/>
  <c r="BV64" i="58"/>
  <c r="J64" i="58"/>
  <c r="AH63" i="58"/>
  <c r="BF62" i="58"/>
  <c r="CD61" i="58"/>
  <c r="R61" i="58"/>
  <c r="AP60" i="58"/>
  <c r="BN59" i="58"/>
  <c r="CL58" i="58"/>
  <c r="Z58" i="58"/>
  <c r="AX57" i="58"/>
  <c r="BV56" i="58"/>
  <c r="J56" i="58"/>
  <c r="AH55" i="58"/>
  <c r="BF54" i="58"/>
  <c r="CD53" i="58"/>
  <c r="R53" i="58"/>
  <c r="AP52" i="58"/>
  <c r="BN51" i="58"/>
  <c r="CL50" i="58"/>
  <c r="Z50" i="58"/>
  <c r="AX49" i="58"/>
  <c r="BV48" i="58"/>
  <c r="J48" i="58"/>
  <c r="AH47" i="58"/>
  <c r="BF46" i="58"/>
  <c r="CD45" i="58"/>
  <c r="R45" i="58"/>
  <c r="AP44" i="58"/>
  <c r="BN43" i="58"/>
  <c r="CL42" i="58"/>
  <c r="Z42" i="58"/>
  <c r="AX41" i="58"/>
  <c r="BV40" i="58"/>
  <c r="J40" i="58"/>
  <c r="AH39" i="58"/>
  <c r="BF38" i="58"/>
  <c r="CD37" i="58"/>
  <c r="I37" i="58"/>
  <c r="W36" i="58"/>
  <c r="AL35" i="58"/>
  <c r="BA34" i="58"/>
  <c r="BP33" i="58"/>
  <c r="CE32" i="58"/>
  <c r="J32" i="58"/>
  <c r="Y31" i="58"/>
  <c r="AM30" i="58"/>
  <c r="BB29" i="58"/>
  <c r="BQ28" i="58"/>
  <c r="CF27" i="58"/>
  <c r="K27" i="58"/>
  <c r="Z26" i="58"/>
  <c r="AO25" i="58"/>
  <c r="BC24" i="58"/>
  <c r="BR23" i="58"/>
  <c r="CG22" i="58"/>
  <c r="L22" i="58"/>
  <c r="AA21" i="58"/>
  <c r="AP20" i="58"/>
  <c r="AK19" i="58"/>
  <c r="AC18" i="58"/>
  <c r="W17" i="58"/>
  <c r="O16" i="58"/>
  <c r="H15" i="58"/>
  <c r="BU13" i="58"/>
  <c r="AV12" i="58"/>
  <c r="S11" i="58"/>
  <c r="BP9" i="58"/>
  <c r="AB8" i="58"/>
  <c r="BY6" i="58"/>
  <c r="AL5" i="58"/>
  <c r="CC17" i="58"/>
  <c r="BU16" i="58"/>
  <c r="BM15" i="58"/>
  <c r="AZ14" i="58"/>
  <c r="AB13" i="58"/>
  <c r="E12" i="58"/>
  <c r="BG10" i="58"/>
  <c r="P9" i="58"/>
  <c r="BO7" i="58"/>
  <c r="AB6" i="58"/>
  <c r="BX4" i="58"/>
  <c r="AQ17" i="58"/>
  <c r="AJ16" i="58"/>
  <c r="AB15" i="58"/>
  <c r="H14" i="58"/>
  <c r="BU12" i="58"/>
  <c r="AU11" i="58"/>
  <c r="G10" i="58"/>
  <c r="BD8" i="58"/>
  <c r="P7" i="58"/>
  <c r="BL5" i="58"/>
  <c r="Z4" i="58"/>
  <c r="E17" i="58"/>
  <c r="CG15" i="58"/>
  <c r="BX14" i="58"/>
  <c r="BA13" i="58"/>
  <c r="AC12" i="58"/>
  <c r="CF10" i="58"/>
  <c r="AT9" i="58"/>
  <c r="G8" i="58"/>
  <c r="BC6" i="58"/>
  <c r="O5" i="58"/>
  <c r="BS22" i="58"/>
  <c r="CH21" i="58"/>
  <c r="M21" i="58"/>
  <c r="Z20" i="58"/>
  <c r="T19" i="58"/>
  <c r="K18" i="58"/>
  <c r="D17" i="58"/>
  <c r="CF15" i="58"/>
  <c r="BW14" i="58"/>
  <c r="AY13" i="58"/>
  <c r="AA12" i="58"/>
  <c r="CE10" i="58"/>
  <c r="AR9" i="58"/>
  <c r="D8" i="58"/>
  <c r="AZ6" i="58"/>
  <c r="N5" i="58"/>
  <c r="BK17" i="58"/>
  <c r="BD16" i="58"/>
  <c r="AV15" i="58"/>
  <c r="AF14" i="58"/>
  <c r="H13" i="58"/>
  <c r="BT11" i="58"/>
  <c r="AH10" i="58"/>
  <c r="CD8" i="58"/>
  <c r="AQ7" i="58"/>
  <c r="D6" i="58"/>
  <c r="AY4" i="58"/>
  <c r="Y17" i="58"/>
  <c r="R16" i="58"/>
  <c r="J15" i="58"/>
  <c r="BW13" i="58"/>
  <c r="AZ12" i="58"/>
  <c r="W11" i="58"/>
  <c r="BR9" i="58"/>
  <c r="AE8" i="58"/>
  <c r="CD6" i="58"/>
  <c r="AP5" i="58"/>
  <c r="I4" i="58"/>
  <c r="BU4" i="58"/>
  <c r="AW5" i="58"/>
  <c r="Y6" i="58"/>
  <c r="CK6" i="58"/>
  <c r="BM7" i="58"/>
  <c r="AO8" i="58"/>
  <c r="Q9" i="58"/>
  <c r="CC9" i="58"/>
  <c r="BE10" i="58"/>
  <c r="AG11" i="58"/>
  <c r="AK4" i="58"/>
  <c r="V5" i="58"/>
  <c r="G6" i="58"/>
  <c r="CB6" i="58"/>
  <c r="CD74" i="58"/>
  <c r="R74" i="58"/>
  <c r="AP73" i="58"/>
  <c r="BN72" i="58"/>
  <c r="CL71" i="58"/>
  <c r="Z71" i="58"/>
  <c r="AX70" i="58"/>
  <c r="BV69" i="58"/>
  <c r="J69" i="58"/>
  <c r="AH68" i="58"/>
  <c r="BF67" i="58"/>
  <c r="CD66" i="58"/>
  <c r="R66" i="58"/>
  <c r="AP65" i="58"/>
  <c r="BN64" i="58"/>
  <c r="CL63" i="58"/>
  <c r="Z63" i="58"/>
  <c r="AX62" i="58"/>
  <c r="BV61" i="58"/>
  <c r="J61" i="58"/>
  <c r="AH60" i="58"/>
  <c r="BF59" i="58"/>
  <c r="CD58" i="58"/>
  <c r="R58" i="58"/>
  <c r="AP57" i="58"/>
  <c r="BN56" i="58"/>
  <c r="CL55" i="58"/>
  <c r="Z55" i="58"/>
  <c r="AX54" i="58"/>
  <c r="BV53" i="58"/>
  <c r="J53" i="58"/>
  <c r="AH52" i="58"/>
  <c r="BF51" i="58"/>
  <c r="CD50" i="58"/>
  <c r="R50" i="58"/>
  <c r="AP49" i="58"/>
  <c r="BN48" i="58"/>
  <c r="CL47" i="58"/>
  <c r="Z47" i="58"/>
  <c r="AX46" i="58"/>
  <c r="BV45" i="58"/>
  <c r="J45" i="58"/>
  <c r="AH44" i="58"/>
  <c r="BF43" i="58"/>
  <c r="CD42" i="58"/>
  <c r="R42" i="58"/>
  <c r="AP41" i="58"/>
  <c r="BN40" i="58"/>
  <c r="CL39" i="58"/>
  <c r="Z39" i="58"/>
  <c r="AX38" i="58"/>
  <c r="BU37" i="58"/>
  <c r="CI36" i="58"/>
  <c r="N36" i="58"/>
  <c r="AC35" i="58"/>
  <c r="AR34" i="58"/>
  <c r="BG33" i="58"/>
  <c r="BV32" i="58"/>
  <c r="CK31" i="58"/>
  <c r="O31" i="58"/>
  <c r="AD30" i="58"/>
  <c r="AS29" i="58"/>
  <c r="BH28" i="58"/>
  <c r="BW27" i="58"/>
  <c r="CL26" i="58"/>
  <c r="Q26" i="58"/>
  <c r="AE25" i="58"/>
  <c r="AT24" i="58"/>
  <c r="BI23" i="58"/>
  <c r="BX22" i="58"/>
  <c r="C22" i="58"/>
  <c r="R21" i="58"/>
  <c r="AF20" i="58"/>
  <c r="Y19" i="58"/>
  <c r="R18" i="58"/>
  <c r="J17" i="58"/>
  <c r="C16" i="58"/>
  <c r="CC14" i="58"/>
  <c r="BF13" i="58"/>
  <c r="AI12" i="58"/>
  <c r="C11" i="58"/>
  <c r="AZ9" i="58"/>
  <c r="L8" i="58"/>
  <c r="BH6" i="58"/>
  <c r="U5" i="58"/>
  <c r="BP17" i="58"/>
  <c r="BH16" i="58"/>
  <c r="BA15" i="58"/>
  <c r="AM14" i="58"/>
  <c r="O13" i="58"/>
  <c r="CA11" i="58"/>
  <c r="AP10" i="58"/>
  <c r="C9" i="58"/>
  <c r="AY7" i="58"/>
  <c r="K6" i="58"/>
  <c r="BH4" i="58"/>
  <c r="AF17" i="58"/>
  <c r="X16" i="58"/>
  <c r="Q15" i="58"/>
  <c r="CE13" i="58"/>
  <c r="BG12" i="58"/>
  <c r="AD11" i="58"/>
  <c r="CA9" i="58"/>
  <c r="AM8" i="58"/>
  <c r="CJ6" i="58"/>
  <c r="AY5" i="58"/>
  <c r="H4" i="58"/>
  <c r="CD16" i="58"/>
  <c r="BV15" i="58"/>
  <c r="BK14" i="58"/>
  <c r="AM13" i="58"/>
  <c r="P12" i="58"/>
  <c r="BR10" i="58"/>
  <c r="AC9" i="58"/>
  <c r="BZ7" i="58"/>
  <c r="AM6" i="58"/>
  <c r="CI4" i="58"/>
  <c r="BJ22" i="58"/>
  <c r="BY21" i="58"/>
  <c r="D21" i="58"/>
  <c r="P20" i="58"/>
  <c r="G19" i="58"/>
  <c r="CJ17" i="58"/>
  <c r="CB16" i="58"/>
  <c r="BU15" i="58"/>
  <c r="BH14" i="58"/>
  <c r="AK13" i="58"/>
  <c r="O12" i="58"/>
  <c r="BN10" i="58"/>
  <c r="AB9" i="58"/>
  <c r="BY7" i="58"/>
  <c r="AK6" i="58"/>
  <c r="CH4" i="58"/>
  <c r="AY17" i="58"/>
  <c r="AQ16" i="58"/>
  <c r="AI15" i="58"/>
  <c r="Q14" i="58"/>
  <c r="CD12" i="58"/>
  <c r="BD11" i="58"/>
  <c r="R10" i="58"/>
  <c r="BO8" i="58"/>
  <c r="Z7" i="58"/>
  <c r="BW5" i="58"/>
  <c r="AJ4" i="58"/>
  <c r="M17" i="58"/>
  <c r="E16" i="58"/>
  <c r="CG14" i="58"/>
  <c r="BK13" i="58"/>
  <c r="AK12" i="58"/>
  <c r="G11" i="58"/>
  <c r="BD9" i="58"/>
  <c r="P8" i="58"/>
  <c r="BN6" i="58"/>
  <c r="Z5" i="58"/>
  <c r="Q4" i="58"/>
  <c r="CC4" i="58"/>
  <c r="BE5" i="58"/>
  <c r="AG6" i="58"/>
  <c r="I7" i="58"/>
  <c r="BU7" i="58"/>
  <c r="AW8" i="58"/>
  <c r="Y9" i="58"/>
  <c r="CK9" i="58"/>
  <c r="BM10" i="58"/>
  <c r="AO11" i="58"/>
  <c r="AT4" i="58"/>
  <c r="AE5" i="58"/>
  <c r="P6" i="58"/>
  <c r="CL6" i="58"/>
  <c r="BW7" i="58"/>
  <c r="BV74" i="58"/>
  <c r="J74" i="58"/>
  <c r="AH73" i="58"/>
  <c r="BF72" i="58"/>
  <c r="CD71" i="58"/>
  <c r="R71" i="58"/>
  <c r="AP70" i="58"/>
  <c r="BN69" i="58"/>
  <c r="CL68" i="58"/>
  <c r="Z68" i="58"/>
  <c r="AX67" i="58"/>
  <c r="BV66" i="58"/>
  <c r="J66" i="58"/>
  <c r="AH65" i="58"/>
  <c r="BF64" i="58"/>
  <c r="CD63" i="58"/>
  <c r="R63" i="58"/>
  <c r="AP62" i="58"/>
  <c r="BN61" i="58"/>
  <c r="CL60" i="58"/>
  <c r="Z60" i="58"/>
  <c r="AX59" i="58"/>
  <c r="BV58" i="58"/>
  <c r="J58" i="58"/>
  <c r="AH57" i="58"/>
  <c r="BF56" i="58"/>
  <c r="CD55" i="58"/>
  <c r="R55" i="58"/>
  <c r="AP54" i="58"/>
  <c r="BN53" i="58"/>
  <c r="CL52" i="58"/>
  <c r="Z52" i="58"/>
  <c r="AX51" i="58"/>
  <c r="BV50" i="58"/>
  <c r="J50" i="58"/>
  <c r="AH49" i="58"/>
  <c r="BF48" i="58"/>
  <c r="CD47" i="58"/>
  <c r="R47" i="58"/>
  <c r="AP46" i="58"/>
  <c r="BN45" i="58"/>
  <c r="CL44" i="58"/>
  <c r="Z44" i="58"/>
  <c r="AX43" i="58"/>
  <c r="BV42" i="58"/>
  <c r="J42" i="58"/>
  <c r="AH41" i="58"/>
  <c r="BF40" i="58"/>
  <c r="CD39" i="58"/>
  <c r="R39" i="58"/>
  <c r="AP38" i="58"/>
  <c r="BK37" i="58"/>
  <c r="BZ36" i="58"/>
  <c r="E36" i="58"/>
  <c r="T35" i="58"/>
  <c r="AI34" i="58"/>
  <c r="AX33" i="58"/>
  <c r="BM32" i="58"/>
  <c r="CA31" i="58"/>
  <c r="F31" i="58"/>
  <c r="U30" i="58"/>
  <c r="AJ29" i="58"/>
  <c r="AY28" i="58"/>
  <c r="BN27" i="58"/>
  <c r="CC26" i="58"/>
  <c r="G26" i="58"/>
  <c r="V25" i="58"/>
  <c r="AK24" i="58"/>
  <c r="AZ23" i="58"/>
  <c r="BO22" i="58"/>
  <c r="CD21" i="58"/>
  <c r="I21" i="58"/>
  <c r="T20" i="58"/>
  <c r="M19" i="58"/>
  <c r="G18" i="58"/>
  <c r="CI16" i="58"/>
  <c r="CB15" i="58"/>
  <c r="BP14" i="58"/>
  <c r="AR13" i="58"/>
  <c r="T12" i="58"/>
  <c r="BW10" i="58"/>
  <c r="AI9" i="58"/>
  <c r="CG7" i="58"/>
  <c r="AT6" i="58"/>
  <c r="E5" i="58"/>
  <c r="BD17" i="58"/>
  <c r="AW16" i="58"/>
  <c r="AP15" i="58"/>
  <c r="X14" i="58"/>
  <c r="CK12" i="58"/>
  <c r="BN11" i="58"/>
  <c r="X10" i="58"/>
  <c r="BV8" i="58"/>
  <c r="AI7" i="58"/>
  <c r="CE5" i="58"/>
  <c r="AR4" i="58"/>
  <c r="S17" i="58"/>
  <c r="L16" i="58"/>
  <c r="C15" i="58"/>
  <c r="BP13" i="58"/>
  <c r="AS12" i="58"/>
  <c r="N11" i="58"/>
  <c r="BL9" i="58"/>
  <c r="Z8" i="58"/>
  <c r="BT6" i="58"/>
  <c r="AH5" i="58"/>
  <c r="BY17" i="58"/>
  <c r="BQ16" i="58"/>
  <c r="BK15" i="58"/>
  <c r="AW14" i="58"/>
  <c r="Z13" i="58"/>
  <c r="CK11" i="58"/>
  <c r="BA10" i="58"/>
  <c r="N9" i="58"/>
  <c r="BJ7" i="58"/>
  <c r="W6" i="58"/>
  <c r="BS4" i="58"/>
  <c r="BA22" i="58"/>
  <c r="BP21" i="58"/>
  <c r="CE20" i="58"/>
  <c r="CL19" i="58"/>
  <c r="CE18" i="58"/>
  <c r="BX17" i="58"/>
  <c r="BP16" i="58"/>
  <c r="BI15" i="58"/>
  <c r="AV14" i="58"/>
  <c r="W13" i="58"/>
  <c r="CJ11" i="58"/>
  <c r="AZ10" i="58"/>
  <c r="L9" i="58"/>
  <c r="BI7" i="58"/>
  <c r="U6" i="58"/>
  <c r="BQ4" i="58"/>
  <c r="AN17" i="58"/>
  <c r="AE16" i="58"/>
  <c r="X15" i="58"/>
  <c r="C14" i="58"/>
  <c r="BP12" i="58"/>
  <c r="AN11" i="58"/>
  <c r="CJ9" i="58"/>
  <c r="AX8" i="58"/>
  <c r="L7" i="58"/>
  <c r="BH5" i="58"/>
  <c r="T4" i="58"/>
  <c r="CK16" i="58"/>
  <c r="CD15" i="58"/>
  <c r="BS14" i="58"/>
  <c r="AV13" i="58"/>
  <c r="Y12" i="58"/>
  <c r="CA10" i="58"/>
  <c r="AM9" i="58"/>
  <c r="CJ7" i="58"/>
  <c r="AV6" i="58"/>
  <c r="J5" i="58"/>
  <c r="Y4" i="58"/>
  <c r="CK4" i="58"/>
  <c r="BM5" i="58"/>
  <c r="AO6" i="58"/>
  <c r="Q7" i="58"/>
  <c r="CC7" i="58"/>
  <c r="BE8" i="58"/>
  <c r="AG9" i="58"/>
  <c r="I10" i="58"/>
  <c r="BU10" i="58"/>
  <c r="AW11" i="58"/>
  <c r="BC4" i="58"/>
  <c r="AN5" i="58"/>
  <c r="Z6" i="58"/>
  <c r="K7" i="58"/>
  <c r="BN74" i="58"/>
  <c r="CL73" i="58"/>
  <c r="Z73" i="58"/>
  <c r="AX72" i="58"/>
  <c r="BV71" i="58"/>
  <c r="J71" i="58"/>
  <c r="AH70" i="58"/>
  <c r="BF69" i="58"/>
  <c r="CD68" i="58"/>
  <c r="R68" i="58"/>
  <c r="AP67" i="58"/>
  <c r="BN66" i="58"/>
  <c r="CL65" i="58"/>
  <c r="Z65" i="58"/>
  <c r="AX64" i="58"/>
  <c r="BV63" i="58"/>
  <c r="J63" i="58"/>
  <c r="AH62" i="58"/>
  <c r="BF61" i="58"/>
  <c r="CD60" i="58"/>
  <c r="R60" i="58"/>
  <c r="AP59" i="58"/>
  <c r="BN58" i="58"/>
  <c r="CL57" i="58"/>
  <c r="Z57" i="58"/>
  <c r="AX56" i="58"/>
  <c r="BV55" i="58"/>
  <c r="J55" i="58"/>
  <c r="AH54" i="58"/>
  <c r="BF53" i="58"/>
  <c r="CD52" i="58"/>
  <c r="R52" i="58"/>
  <c r="AP51" i="58"/>
  <c r="BN50" i="58"/>
  <c r="CL49" i="58"/>
  <c r="Z49" i="58"/>
  <c r="AX48" i="58"/>
  <c r="BV47" i="58"/>
  <c r="J47" i="58"/>
  <c r="AH46" i="58"/>
  <c r="BF45" i="58"/>
  <c r="CD44" i="58"/>
  <c r="R44" i="58"/>
  <c r="AP43" i="58"/>
  <c r="BN42" i="58"/>
  <c r="CL41" i="58"/>
  <c r="Z41" i="58"/>
  <c r="AX40" i="58"/>
  <c r="BV39" i="58"/>
  <c r="J39" i="58"/>
  <c r="AH38" i="58"/>
  <c r="BB37" i="58"/>
  <c r="BQ36" i="58"/>
  <c r="CF35" i="58"/>
  <c r="K35" i="58"/>
  <c r="Z34" i="58"/>
  <c r="AO33" i="58"/>
  <c r="BC32" i="58"/>
  <c r="BR31" i="58"/>
  <c r="CG30" i="58"/>
  <c r="L30" i="58"/>
  <c r="AA29" i="58"/>
  <c r="AP28" i="58"/>
  <c r="BE27" i="58"/>
  <c r="BS26" i="58"/>
  <c r="CH25" i="58"/>
  <c r="M25" i="58"/>
  <c r="AB24" i="58"/>
  <c r="AQ23" i="58"/>
  <c r="BF22" i="58"/>
  <c r="BU21" i="58"/>
  <c r="CI20" i="58"/>
  <c r="I20" i="58"/>
  <c r="CL18" i="58"/>
  <c r="CD17" i="58"/>
  <c r="BW16" i="58"/>
  <c r="BN15" i="58"/>
  <c r="BA14" i="58"/>
  <c r="AE13" i="58"/>
  <c r="R75" i="58"/>
  <c r="J73" i="58"/>
  <c r="CL70" i="58"/>
  <c r="AH69" i="58"/>
  <c r="Z67" i="58"/>
  <c r="R65" i="58"/>
  <c r="AX63" i="58"/>
  <c r="AP61" i="58"/>
  <c r="AH59" i="58"/>
  <c r="BN57" i="58"/>
  <c r="BF55" i="58"/>
  <c r="AX53" i="58"/>
  <c r="CD51" i="58"/>
  <c r="BV49" i="58"/>
  <c r="BN47" i="58"/>
  <c r="J46" i="58"/>
  <c r="CL43" i="58"/>
  <c r="CD41" i="58"/>
  <c r="Z40" i="58"/>
  <c r="R38" i="58"/>
  <c r="BW35" i="58"/>
  <c r="CH33" i="58"/>
  <c r="AZ31" i="58"/>
  <c r="R29" i="58"/>
  <c r="AC27" i="58"/>
  <c r="CE24" i="58"/>
  <c r="AW22" i="58"/>
  <c r="BH20" i="58"/>
  <c r="BF17" i="58"/>
  <c r="AN14" i="58"/>
  <c r="BO11" i="58"/>
  <c r="BW8" i="58"/>
  <c r="CG5" i="58"/>
  <c r="U17" i="58"/>
  <c r="G15" i="58"/>
  <c r="AU12" i="58"/>
  <c r="BN9" i="58"/>
  <c r="BX6" i="58"/>
  <c r="CA17" i="58"/>
  <c r="BL15" i="58"/>
  <c r="AA13" i="58"/>
  <c r="BB10" i="58"/>
  <c r="BL7" i="58"/>
  <c r="BW4" i="58"/>
  <c r="AH16" i="58"/>
  <c r="G14" i="58"/>
  <c r="AS11" i="58"/>
  <c r="BB8" i="58"/>
  <c r="BK5" i="58"/>
  <c r="Z22" i="58"/>
  <c r="BC20" i="58"/>
  <c r="AV18" i="58"/>
  <c r="AG16" i="58"/>
  <c r="E14" i="58"/>
  <c r="AR11" i="58"/>
  <c r="AZ8" i="58"/>
  <c r="BJ5" i="58"/>
  <c r="C17" i="58"/>
  <c r="BU14" i="58"/>
  <c r="Z12" i="58"/>
  <c r="AP9" i="58"/>
  <c r="AY6" i="58"/>
  <c r="BI17" i="58"/>
  <c r="AS15" i="58"/>
  <c r="E13" i="58"/>
  <c r="AE10" i="58"/>
  <c r="AP7" i="58"/>
  <c r="AX4" i="58"/>
  <c r="Y5" i="58"/>
  <c r="BM6" i="58"/>
  <c r="Q8" i="58"/>
  <c r="BE9" i="58"/>
  <c r="I11" i="58"/>
  <c r="CE4" i="58"/>
  <c r="BA6" i="58"/>
  <c r="E8" i="58"/>
  <c r="BZ8" i="58"/>
  <c r="BK9" i="58"/>
  <c r="AV10" i="58"/>
  <c r="AH11" i="58"/>
  <c r="N12" i="58"/>
  <c r="BZ12" i="58"/>
  <c r="BB13" i="58"/>
  <c r="AD14" i="58"/>
  <c r="F15" i="58"/>
  <c r="BR15" i="58"/>
  <c r="AT16" i="58"/>
  <c r="V17" i="58"/>
  <c r="CH17" i="58"/>
  <c r="BJ18" i="58"/>
  <c r="AL19" i="58"/>
  <c r="N20" i="58"/>
  <c r="AZ4" i="58"/>
  <c r="AU5" i="58"/>
  <c r="AQ6" i="58"/>
  <c r="AM7" i="58"/>
  <c r="AI8" i="58"/>
  <c r="AD9" i="58"/>
  <c r="Z10" i="58"/>
  <c r="U11" i="58"/>
  <c r="L12" i="58"/>
  <c r="CG12" i="58"/>
  <c r="BS13" i="58"/>
  <c r="BD14" i="58"/>
  <c r="AO15" i="58"/>
  <c r="Z16" i="58"/>
  <c r="K17" i="58"/>
  <c r="CF17" i="58"/>
  <c r="BQ18" i="58"/>
  <c r="BC19" i="58"/>
  <c r="AN20" i="58"/>
  <c r="P21" i="58"/>
  <c r="CB21" i="58"/>
  <c r="BD22" i="58"/>
  <c r="AF23" i="58"/>
  <c r="H24" i="58"/>
  <c r="BT24" i="58"/>
  <c r="AV25" i="58"/>
  <c r="X26" i="58"/>
  <c r="CJ26" i="58"/>
  <c r="BL27" i="58"/>
  <c r="AN28" i="58"/>
  <c r="P29" i="58"/>
  <c r="CB29" i="58"/>
  <c r="BD30" i="58"/>
  <c r="AF31" i="58"/>
  <c r="H32" i="58"/>
  <c r="BT32" i="58"/>
  <c r="AV33" i="58"/>
  <c r="X34" i="58"/>
  <c r="CJ34" i="58"/>
  <c r="BL35" i="58"/>
  <c r="AN36" i="58"/>
  <c r="P37" i="58"/>
  <c r="CB37" i="58"/>
  <c r="CJ4" i="58"/>
  <c r="H6" i="58"/>
  <c r="O7" i="58"/>
  <c r="V8" i="58"/>
  <c r="AE9" i="58"/>
  <c r="AL10" i="58"/>
  <c r="AT11" i="58"/>
  <c r="AR12" i="58"/>
  <c r="AN13" i="58"/>
  <c r="AI14" i="58"/>
  <c r="AI4" i="58"/>
  <c r="AQ5" i="58"/>
  <c r="AX6" i="58"/>
  <c r="BF7" i="58"/>
  <c r="BL8" i="58"/>
  <c r="BV9" i="58"/>
  <c r="CB10" i="58"/>
  <c r="CG11" i="58"/>
  <c r="CC12" i="58"/>
  <c r="BX13" i="58"/>
  <c r="BT14" i="58"/>
  <c r="BO15" i="58"/>
  <c r="BL16" i="58"/>
  <c r="BG17" i="58"/>
  <c r="BC18" i="58"/>
  <c r="AX19" i="58"/>
  <c r="CH11" i="58"/>
  <c r="BH12" i="58"/>
  <c r="BN65" i="58"/>
  <c r="BO4" i="58"/>
  <c r="Q16" i="58"/>
  <c r="H37" i="58"/>
  <c r="BI14" i="58"/>
  <c r="BF74" i="58"/>
  <c r="CL72" i="58"/>
  <c r="CD70" i="58"/>
  <c r="BV68" i="58"/>
  <c r="R67" i="58"/>
  <c r="J65" i="58"/>
  <c r="CL62" i="58"/>
  <c r="AH61" i="58"/>
  <c r="Z59" i="58"/>
  <c r="R57" i="58"/>
  <c r="AX55" i="58"/>
  <c r="AP53" i="58"/>
  <c r="AH51" i="58"/>
  <c r="BN49" i="58"/>
  <c r="BF47" i="58"/>
  <c r="AX45" i="58"/>
  <c r="CD43" i="58"/>
  <c r="BV41" i="58"/>
  <c r="BN39" i="58"/>
  <c r="J38" i="58"/>
  <c r="BN35" i="58"/>
  <c r="AE33" i="58"/>
  <c r="AQ31" i="58"/>
  <c r="I29" i="58"/>
  <c r="BJ26" i="58"/>
  <c r="BV24" i="58"/>
  <c r="AM22" i="58"/>
  <c r="CG19" i="58"/>
  <c r="AS17" i="58"/>
  <c r="Z14" i="58"/>
  <c r="AX11" i="58"/>
  <c r="BI8" i="58"/>
  <c r="BR5" i="58"/>
  <c r="I17" i="58"/>
  <c r="CB14" i="58"/>
  <c r="AG12" i="58"/>
  <c r="AX9" i="58"/>
  <c r="BG6" i="58"/>
  <c r="BO17" i="58"/>
  <c r="AZ15" i="58"/>
  <c r="L13" i="58"/>
  <c r="AN10" i="58"/>
  <c r="AV7" i="58"/>
  <c r="BF4" i="58"/>
  <c r="W16" i="58"/>
  <c r="CC13" i="58"/>
  <c r="AC11" i="58"/>
  <c r="AL8" i="58"/>
  <c r="AT5" i="58"/>
  <c r="Q22" i="58"/>
  <c r="AT20" i="58"/>
  <c r="AJ18" i="58"/>
  <c r="T16" i="58"/>
  <c r="CA13" i="58"/>
  <c r="AA11" i="58"/>
  <c r="AK8" i="58"/>
  <c r="AS5" i="58"/>
  <c r="CA16" i="58"/>
  <c r="BG14" i="58"/>
  <c r="K12" i="58"/>
  <c r="Z9" i="58"/>
  <c r="AJ6" i="58"/>
  <c r="AX17" i="58"/>
  <c r="AH15" i="58"/>
  <c r="CB12" i="58"/>
  <c r="P10" i="58"/>
  <c r="X7" i="58"/>
  <c r="AH4" i="58"/>
  <c r="AG5" i="58"/>
  <c r="BU6" i="58"/>
  <c r="Y8" i="58"/>
  <c r="BM9" i="58"/>
  <c r="Q11" i="58"/>
  <c r="D5" i="58"/>
  <c r="BJ6" i="58"/>
  <c r="N8" i="58"/>
  <c r="CI8" i="58"/>
  <c r="BT9" i="58"/>
  <c r="BF10" i="58"/>
  <c r="AQ11" i="58"/>
  <c r="V12" i="58"/>
  <c r="CH12" i="58"/>
  <c r="BJ13" i="58"/>
  <c r="AL14" i="58"/>
  <c r="N15" i="58"/>
  <c r="BZ15" i="58"/>
  <c r="BB16" i="58"/>
  <c r="AD17" i="58"/>
  <c r="F18" i="58"/>
  <c r="BR18" i="58"/>
  <c r="AT19" i="58"/>
  <c r="V20" i="58"/>
  <c r="BJ4" i="58"/>
  <c r="BF5" i="58"/>
  <c r="BB6" i="58"/>
  <c r="AX7" i="58"/>
  <c r="AS8" i="58"/>
  <c r="AN9" i="58"/>
  <c r="AJ10" i="58"/>
  <c r="AE11" i="58"/>
  <c r="U12" i="58"/>
  <c r="G13" i="58"/>
  <c r="CB13" i="58"/>
  <c r="BM14" i="58"/>
  <c r="AX15" i="58"/>
  <c r="AI16" i="58"/>
  <c r="T17" i="58"/>
  <c r="E18" i="58"/>
  <c r="CA18" i="58"/>
  <c r="BL19" i="58"/>
  <c r="AV20" i="58"/>
  <c r="X21" i="58"/>
  <c r="CJ21" i="58"/>
  <c r="BL22" i="58"/>
  <c r="AN23" i="58"/>
  <c r="P24" i="58"/>
  <c r="CB24" i="58"/>
  <c r="BD25" i="58"/>
  <c r="AF26" i="58"/>
  <c r="H27" i="58"/>
  <c r="BT27" i="58"/>
  <c r="AV28" i="58"/>
  <c r="X29" i="58"/>
  <c r="CJ29" i="58"/>
  <c r="BL30" i="58"/>
  <c r="AN31" i="58"/>
  <c r="P32" i="58"/>
  <c r="CB32" i="58"/>
  <c r="BD33" i="58"/>
  <c r="AF34" i="58"/>
  <c r="H35" i="58"/>
  <c r="BT35" i="58"/>
  <c r="AV36" i="58"/>
  <c r="X37" i="58"/>
  <c r="E4" i="58"/>
  <c r="L5" i="58"/>
  <c r="T6" i="58"/>
  <c r="AA7" i="58"/>
  <c r="AJ8" i="58"/>
  <c r="AQ9" i="58"/>
  <c r="AY10" i="58"/>
  <c r="BF11" i="58"/>
  <c r="BC12" i="58"/>
  <c r="AX13" i="58"/>
  <c r="AS14" i="58"/>
  <c r="AU4" i="58"/>
  <c r="BB5" i="58"/>
  <c r="BI6" i="58"/>
  <c r="BQ7" i="58"/>
  <c r="BY8" i="58"/>
  <c r="CG9" i="58"/>
  <c r="D11" i="58"/>
  <c r="H12" i="58"/>
  <c r="C13" i="58"/>
  <c r="CI13" i="58"/>
  <c r="CD14" i="58"/>
  <c r="CA15" i="58"/>
  <c r="BV16" i="58"/>
  <c r="BQ17" i="58"/>
  <c r="BM18" i="58"/>
  <c r="BH19" i="58"/>
  <c r="CJ32" i="58"/>
  <c r="BD36" i="58"/>
  <c r="P4" i="58"/>
  <c r="X5" i="58"/>
  <c r="AN7" i="58"/>
  <c r="AU8" i="58"/>
  <c r="BC9" i="58"/>
  <c r="BJ10" i="58"/>
  <c r="BM12" i="58"/>
  <c r="BH13" i="58"/>
  <c r="BE14" i="58"/>
  <c r="BN5" i="58"/>
  <c r="BV6" i="58"/>
  <c r="CD7" i="58"/>
  <c r="H10" i="58"/>
  <c r="P11" i="58"/>
  <c r="M13" i="58"/>
  <c r="I14" i="58"/>
  <c r="CK15" i="58"/>
  <c r="CF16" i="58"/>
  <c r="BW18" i="58"/>
  <c r="BS19" i="58"/>
  <c r="M7" i="58"/>
  <c r="AC14" i="58"/>
  <c r="CJ5" i="58"/>
  <c r="AO7" i="58"/>
  <c r="J4" i="58"/>
  <c r="AP8" i="58"/>
  <c r="CG10" i="58"/>
  <c r="V13" i="58"/>
  <c r="AL15" i="58"/>
  <c r="BB17" i="58"/>
  <c r="K4" i="58"/>
  <c r="CG6" i="58"/>
  <c r="BS9" i="58"/>
  <c r="AH13" i="58"/>
  <c r="BY15" i="58"/>
  <c r="AG18" i="58"/>
  <c r="BT20" i="58"/>
  <c r="CJ22" i="58"/>
  <c r="P25" i="58"/>
  <c r="H28" i="58"/>
  <c r="CJ30" i="58"/>
  <c r="P33" i="58"/>
  <c r="AF35" i="58"/>
  <c r="AV37" i="58"/>
  <c r="BD6" i="58"/>
  <c r="BZ9" i="58"/>
  <c r="CI12" i="58"/>
  <c r="CD4" i="58"/>
  <c r="R8" i="58"/>
  <c r="AM11" i="58"/>
  <c r="AE14" i="58"/>
  <c r="Q17" i="58"/>
  <c r="D20" i="58"/>
  <c r="AD10" i="58"/>
  <c r="W15" i="58"/>
  <c r="CJ20" i="58"/>
  <c r="CB23" i="58"/>
  <c r="BT26" i="58"/>
  <c r="BL29" i="58"/>
  <c r="BD32" i="58"/>
  <c r="BT34" i="58"/>
  <c r="BL37" i="58"/>
  <c r="CI7" i="58"/>
  <c r="X12" i="58"/>
  <c r="S5" i="58"/>
  <c r="BL11" i="58"/>
  <c r="AP16" i="58"/>
  <c r="AX71" i="58"/>
  <c r="CD49" i="58"/>
  <c r="AP42" i="58"/>
  <c r="AP36" i="58"/>
  <c r="AL27" i="58"/>
  <c r="BS17" i="58"/>
  <c r="M6" i="58"/>
  <c r="CB9" i="58"/>
  <c r="AO13" i="58"/>
  <c r="CA7" i="58"/>
  <c r="U14" i="58"/>
  <c r="AI22" i="58"/>
  <c r="AS16" i="58"/>
  <c r="BP8" i="58"/>
  <c r="AO12" i="58"/>
  <c r="BF15" i="58"/>
  <c r="Q5" i="58"/>
  <c r="CK10" i="58"/>
  <c r="BQ8" i="58"/>
  <c r="F12" i="58"/>
  <c r="CH14" i="58"/>
  <c r="BZ17" i="58"/>
  <c r="AP4" i="58"/>
  <c r="X8" i="58"/>
  <c r="C12" i="58"/>
  <c r="AF15" i="58"/>
  <c r="BH18" i="58"/>
  <c r="H21" i="58"/>
  <c r="CJ23" i="58"/>
  <c r="P26" i="58"/>
  <c r="H29" i="58"/>
  <c r="X31" i="58"/>
  <c r="P34" i="58"/>
  <c r="BY4" i="58"/>
  <c r="S9" i="58"/>
  <c r="AC13" i="58"/>
  <c r="BH9" i="58"/>
  <c r="AW17" i="58"/>
  <c r="AX74" i="58"/>
  <c r="AP72" i="58"/>
  <c r="BV70" i="58"/>
  <c r="BN68" i="58"/>
  <c r="BF66" i="58"/>
  <c r="CL64" i="58"/>
  <c r="CD62" i="58"/>
  <c r="BV60" i="58"/>
  <c r="R59" i="58"/>
  <c r="J57" i="58"/>
  <c r="CL54" i="58"/>
  <c r="AH53" i="58"/>
  <c r="Z51" i="58"/>
  <c r="R49" i="58"/>
  <c r="AX47" i="58"/>
  <c r="AP45" i="58"/>
  <c r="AH43" i="58"/>
  <c r="BN41" i="58"/>
  <c r="BF39" i="58"/>
  <c r="AS37" i="58"/>
  <c r="BE35" i="58"/>
  <c r="V33" i="58"/>
  <c r="BX30" i="58"/>
  <c r="CI28" i="58"/>
  <c r="BA26" i="58"/>
  <c r="S24" i="58"/>
  <c r="AD22" i="58"/>
  <c r="BV19" i="58"/>
  <c r="BI16" i="58"/>
  <c r="L14" i="58"/>
  <c r="BH10" i="58"/>
  <c r="BP7" i="58"/>
  <c r="BZ4" i="58"/>
  <c r="AK16" i="58"/>
  <c r="K14" i="58"/>
  <c r="AV11" i="58"/>
  <c r="BF8" i="58"/>
  <c r="BO5" i="58"/>
  <c r="H17" i="58"/>
  <c r="CA14" i="58"/>
  <c r="AF12" i="58"/>
  <c r="AU9" i="58"/>
  <c r="BF6" i="58"/>
  <c r="BM17" i="58"/>
  <c r="AY15" i="58"/>
  <c r="K13" i="58"/>
  <c r="AK10" i="58"/>
  <c r="AT7" i="58"/>
  <c r="BD4" i="58"/>
  <c r="BG21" i="58"/>
  <c r="CA19" i="58"/>
  <c r="BL17" i="58"/>
  <c r="AW15" i="58"/>
  <c r="J13" i="58"/>
  <c r="AI10" i="58"/>
  <c r="AR7" i="58"/>
  <c r="BB4" i="58"/>
  <c r="S16" i="58"/>
  <c r="BY13" i="58"/>
  <c r="Z11" i="58"/>
  <c r="AH8" i="58"/>
  <c r="AR5" i="58"/>
  <c r="BY16" i="58"/>
  <c r="BF14" i="58"/>
  <c r="J12" i="58"/>
  <c r="W9" i="58"/>
  <c r="AH6" i="58"/>
  <c r="AG4" i="58"/>
  <c r="BU5" i="58"/>
  <c r="Y7" i="58"/>
  <c r="BM8" i="58"/>
  <c r="Q10" i="58"/>
  <c r="BE11" i="58"/>
  <c r="AX5" i="58"/>
  <c r="T7" i="58"/>
  <c r="W8" i="58"/>
  <c r="H9" i="58"/>
  <c r="CD9" i="58"/>
  <c r="BO10" i="58"/>
  <c r="AZ11" i="58"/>
  <c r="AD12" i="58"/>
  <c r="F13" i="58"/>
  <c r="BR13" i="58"/>
  <c r="AT14" i="58"/>
  <c r="V15" i="58"/>
  <c r="CH15" i="58"/>
  <c r="BJ16" i="58"/>
  <c r="AL17" i="58"/>
  <c r="N18" i="58"/>
  <c r="BZ18" i="58"/>
  <c r="BB19" i="58"/>
  <c r="AD20" i="58"/>
  <c r="BT4" i="58"/>
  <c r="BQ5" i="58"/>
  <c r="BL6" i="58"/>
  <c r="BH7" i="58"/>
  <c r="BC8" i="58"/>
  <c r="AY9" i="58"/>
  <c r="AT10" i="58"/>
  <c r="AP11" i="58"/>
  <c r="AE12" i="58"/>
  <c r="P13" i="58"/>
  <c r="CK13" i="58"/>
  <c r="BV14" i="58"/>
  <c r="BG15" i="58"/>
  <c r="AR16" i="58"/>
  <c r="AC17" i="58"/>
  <c r="O18" i="58"/>
  <c r="CJ18" i="58"/>
  <c r="BU19" i="58"/>
  <c r="BD20" i="58"/>
  <c r="AF21" i="58"/>
  <c r="H22" i="58"/>
  <c r="BT22" i="58"/>
  <c r="AV23" i="58"/>
  <c r="X24" i="58"/>
  <c r="CJ24" i="58"/>
  <c r="BL25" i="58"/>
  <c r="AN26" i="58"/>
  <c r="P27" i="58"/>
  <c r="CB27" i="58"/>
  <c r="BD28" i="58"/>
  <c r="AF29" i="58"/>
  <c r="H30" i="58"/>
  <c r="BT30" i="58"/>
  <c r="AV31" i="58"/>
  <c r="X32" i="58"/>
  <c r="BL33" i="58"/>
  <c r="AN34" i="58"/>
  <c r="P35" i="58"/>
  <c r="CB35" i="58"/>
  <c r="AF37" i="58"/>
  <c r="AE6" i="58"/>
  <c r="BQ11" i="58"/>
  <c r="BG4" i="58"/>
  <c r="CL8" i="58"/>
  <c r="R12" i="58"/>
  <c r="E15" i="58"/>
  <c r="CB17" i="58"/>
  <c r="V4" i="58"/>
  <c r="CB8" i="58"/>
  <c r="CK5" i="58"/>
  <c r="AG10" i="58"/>
  <c r="BP5" i="58"/>
  <c r="AA9" i="58"/>
  <c r="BR11" i="58"/>
  <c r="CH13" i="58"/>
  <c r="N16" i="58"/>
  <c r="AD18" i="58"/>
  <c r="BR19" i="58"/>
  <c r="CL5" i="58"/>
  <c r="BX8" i="58"/>
  <c r="BK11" i="58"/>
  <c r="AW12" i="58"/>
  <c r="D15" i="58"/>
  <c r="AV17" i="58"/>
  <c r="C20" i="58"/>
  <c r="X22" i="58"/>
  <c r="AN24" i="58"/>
  <c r="BD26" i="58"/>
  <c r="BT28" i="58"/>
  <c r="X30" i="58"/>
  <c r="AN32" i="58"/>
  <c r="BD34" i="58"/>
  <c r="BT36" i="58"/>
  <c r="AV5" i="58"/>
  <c r="BS8" i="58"/>
  <c r="CL11" i="58"/>
  <c r="BY14" i="58"/>
  <c r="J7" i="58"/>
  <c r="AF10" i="58"/>
  <c r="AI13" i="58"/>
  <c r="U16" i="58"/>
  <c r="H19" i="58"/>
  <c r="BH8" i="58"/>
  <c r="AK14" i="58"/>
  <c r="U20" i="58"/>
  <c r="P23" i="58"/>
  <c r="H26" i="58"/>
  <c r="CJ28" i="58"/>
  <c r="P31" i="58"/>
  <c r="H34" i="58"/>
  <c r="CJ36" i="58"/>
  <c r="BT5" i="58"/>
  <c r="N10" i="58"/>
  <c r="O14" i="58"/>
  <c r="AA6" i="58"/>
  <c r="AV9" i="58"/>
  <c r="BD13" i="58"/>
  <c r="AK17" i="58"/>
  <c r="R73" i="58"/>
  <c r="Z48" i="58"/>
  <c r="G34" i="58"/>
  <c r="O23" i="58"/>
  <c r="CC11" i="58"/>
  <c r="R15" i="58"/>
  <c r="M4" i="58"/>
  <c r="CL4" i="58"/>
  <c r="BR8" i="58"/>
  <c r="BG18" i="58"/>
  <c r="BX5" i="58"/>
  <c r="BF9" i="58"/>
  <c r="T13" i="58"/>
  <c r="BE6" i="58"/>
  <c r="BV4" i="58"/>
  <c r="BB9" i="58"/>
  <c r="BR12" i="58"/>
  <c r="BJ15" i="58"/>
  <c r="BB18" i="58"/>
  <c r="AK5" i="58"/>
  <c r="T9" i="58"/>
  <c r="BX12" i="58"/>
  <c r="CL16" i="58"/>
  <c r="AE20" i="58"/>
  <c r="X23" i="58"/>
  <c r="CB26" i="58"/>
  <c r="BT29" i="58"/>
  <c r="BL32" i="58"/>
  <c r="BD35" i="58"/>
  <c r="CF5" i="58"/>
  <c r="AA10" i="58"/>
  <c r="Y14" i="58"/>
  <c r="AL6" i="58"/>
  <c r="BQ10" i="58"/>
  <c r="BE15" i="58"/>
  <c r="AP74" i="58"/>
  <c r="AH72" i="58"/>
  <c r="Z70" i="58"/>
  <c r="BF68" i="58"/>
  <c r="AX66" i="58"/>
  <c r="AP64" i="58"/>
  <c r="BV62" i="58"/>
  <c r="BN60" i="58"/>
  <c r="BF58" i="58"/>
  <c r="CL56" i="58"/>
  <c r="CD54" i="58"/>
  <c r="BV52" i="58"/>
  <c r="R51" i="58"/>
  <c r="J49" i="58"/>
  <c r="CL46" i="58"/>
  <c r="AH45" i="58"/>
  <c r="Z43" i="58"/>
  <c r="R41" i="58"/>
  <c r="AX39" i="58"/>
  <c r="AJ37" i="58"/>
  <c r="CL34" i="58"/>
  <c r="M33" i="58"/>
  <c r="BO30" i="58"/>
  <c r="AG28" i="58"/>
  <c r="AR26" i="58"/>
  <c r="J24" i="58"/>
  <c r="BK21" i="58"/>
  <c r="BI19" i="58"/>
  <c r="AX16" i="58"/>
  <c r="Q13" i="58"/>
  <c r="AQ10" i="58"/>
  <c r="BA7" i="58"/>
  <c r="BI4" i="58"/>
  <c r="Y16" i="58"/>
  <c r="CF13" i="58"/>
  <c r="AF11" i="58"/>
  <c r="AQ8" i="58"/>
  <c r="AZ5" i="58"/>
  <c r="CE16" i="58"/>
  <c r="BL14" i="58"/>
  <c r="Q12" i="58"/>
  <c r="AF9" i="58"/>
  <c r="AN6" i="58"/>
  <c r="BA17" i="58"/>
  <c r="AM15" i="58"/>
  <c r="CF12" i="58"/>
  <c r="V10" i="58"/>
  <c r="AE7" i="58"/>
  <c r="AM4" i="58"/>
  <c r="AX21" i="58"/>
  <c r="BO19" i="58"/>
  <c r="AZ17" i="58"/>
  <c r="AK15" i="58"/>
  <c r="CE12" i="58"/>
  <c r="S10" i="58"/>
  <c r="AD7" i="58"/>
  <c r="AL4" i="58"/>
  <c r="G16" i="58"/>
  <c r="BL13" i="58"/>
  <c r="H11" i="58"/>
  <c r="S8" i="58"/>
  <c r="AB5" i="58"/>
  <c r="BN16" i="58"/>
  <c r="AQ14" i="58"/>
  <c r="CF11" i="58"/>
  <c r="G9" i="58"/>
  <c r="R6" i="58"/>
  <c r="AO4" i="58"/>
  <c r="CC5" i="58"/>
  <c r="AG7" i="58"/>
  <c r="BU8" i="58"/>
  <c r="Y10" i="58"/>
  <c r="BM11" i="58"/>
  <c r="BG5" i="58"/>
  <c r="AC7" i="58"/>
  <c r="AF8" i="58"/>
  <c r="R9" i="58"/>
  <c r="C10" i="58"/>
  <c r="BX10" i="58"/>
  <c r="BI11" i="58"/>
  <c r="AL12" i="58"/>
  <c r="N13" i="58"/>
  <c r="BZ13" i="58"/>
  <c r="BB14" i="58"/>
  <c r="AD15" i="58"/>
  <c r="F16" i="58"/>
  <c r="BR16" i="58"/>
  <c r="AT17" i="58"/>
  <c r="V18" i="58"/>
  <c r="CH18" i="58"/>
  <c r="BJ19" i="58"/>
  <c r="AL20" i="58"/>
  <c r="CF4" i="58"/>
  <c r="CA5" i="58"/>
  <c r="BW6" i="58"/>
  <c r="BR7" i="58"/>
  <c r="BN8" i="58"/>
  <c r="BI9" i="58"/>
  <c r="BD10" i="58"/>
  <c r="BA11" i="58"/>
  <c r="AN12" i="58"/>
  <c r="Y13" i="58"/>
  <c r="J14" i="58"/>
  <c r="CE14" i="58"/>
  <c r="BP15" i="58"/>
  <c r="BA16" i="58"/>
  <c r="AM17" i="58"/>
  <c r="X18" i="58"/>
  <c r="I19" i="58"/>
  <c r="CD19" i="58"/>
  <c r="BL20" i="58"/>
  <c r="AN21" i="58"/>
  <c r="P22" i="58"/>
  <c r="CB22" i="58"/>
  <c r="BD23" i="58"/>
  <c r="AF24" i="58"/>
  <c r="H25" i="58"/>
  <c r="BT25" i="58"/>
  <c r="AV26" i="58"/>
  <c r="X27" i="58"/>
  <c r="CJ27" i="58"/>
  <c r="BL28" i="58"/>
  <c r="AN29" i="58"/>
  <c r="P30" i="58"/>
  <c r="CB30" i="58"/>
  <c r="BD31" i="58"/>
  <c r="AF32" i="58"/>
  <c r="H33" i="58"/>
  <c r="BT33" i="58"/>
  <c r="AV34" i="58"/>
  <c r="X35" i="58"/>
  <c r="CJ35" i="58"/>
  <c r="BL36" i="58"/>
  <c r="AN37" i="58"/>
  <c r="AC4" i="58"/>
  <c r="AJ5" i="58"/>
  <c r="AS6" i="58"/>
  <c r="AZ7" i="58"/>
  <c r="BG8" i="58"/>
  <c r="BO9" i="58"/>
  <c r="BV10" i="58"/>
  <c r="CB11" i="58"/>
  <c r="BW12" i="58"/>
  <c r="BT13" i="58"/>
  <c r="BO14" i="58"/>
  <c r="BR4" i="58"/>
  <c r="BZ5" i="58"/>
  <c r="CH6" i="58"/>
  <c r="F8" i="58"/>
  <c r="M9" i="58"/>
  <c r="T10" i="58"/>
  <c r="AB11" i="58"/>
  <c r="AB12" i="58"/>
  <c r="X13" i="58"/>
  <c r="T14" i="58"/>
  <c r="P15" i="58"/>
  <c r="K16" i="58"/>
  <c r="G17" i="58"/>
  <c r="CL17" i="58"/>
  <c r="CG18" i="58"/>
  <c r="CC19" i="58"/>
  <c r="D10" i="58"/>
  <c r="CE15" i="58"/>
  <c r="AW13" i="58"/>
  <c r="CD10" i="58"/>
  <c r="CL7" i="58"/>
  <c r="K5" i="58"/>
  <c r="BC16" i="58"/>
  <c r="BS11" i="58"/>
  <c r="AW4" i="58"/>
  <c r="CC8" i="58"/>
  <c r="AL7" i="58"/>
  <c r="L10" i="58"/>
  <c r="AT12" i="58"/>
  <c r="BJ14" i="58"/>
  <c r="BZ16" i="58"/>
  <c r="F19" i="58"/>
  <c r="F5" i="58"/>
  <c r="CB7" i="58"/>
  <c r="BP10" i="58"/>
  <c r="S14" i="58"/>
  <c r="BK16" i="58"/>
  <c r="R19" i="58"/>
  <c r="AV21" i="58"/>
  <c r="BL23" i="58"/>
  <c r="CB25" i="58"/>
  <c r="AF27" i="58"/>
  <c r="AV29" i="58"/>
  <c r="BL31" i="58"/>
  <c r="CB33" i="58"/>
  <c r="H36" i="58"/>
  <c r="AN4" i="58"/>
  <c r="BK7" i="58"/>
  <c r="CH10" i="58"/>
  <c r="CD13" i="58"/>
  <c r="C6" i="58"/>
  <c r="X9" i="58"/>
  <c r="AM12" i="58"/>
  <c r="Z15" i="58"/>
  <c r="L18" i="58"/>
  <c r="BN7" i="58"/>
  <c r="BO12" i="58"/>
  <c r="AJ19" i="58"/>
  <c r="AN22" i="58"/>
  <c r="AF25" i="58"/>
  <c r="AV27" i="58"/>
  <c r="AN30" i="58"/>
  <c r="AF33" i="58"/>
  <c r="X36" i="58"/>
  <c r="BN4" i="58"/>
  <c r="F9" i="58"/>
  <c r="V11" i="58"/>
  <c r="L4" i="58"/>
  <c r="AH7" i="58"/>
  <c r="BC10" i="58"/>
  <c r="AU15" i="58"/>
  <c r="AH18" i="58"/>
  <c r="AP69" i="58"/>
  <c r="J54" i="58"/>
  <c r="R46" i="58"/>
  <c r="AH40" i="58"/>
  <c r="BU29" i="58"/>
  <c r="BQ20" i="58"/>
  <c r="D9" i="58"/>
  <c r="BI12" i="58"/>
  <c r="BW15" i="58"/>
  <c r="AU16" i="58"/>
  <c r="CB5" i="58"/>
  <c r="R14" i="58"/>
  <c r="O17" i="58"/>
  <c r="BO6" i="58"/>
  <c r="AU10" i="58"/>
  <c r="I8" i="58"/>
  <c r="AR6" i="58"/>
  <c r="AM10" i="58"/>
  <c r="V14" i="58"/>
  <c r="N17" i="58"/>
  <c r="F20" i="58"/>
  <c r="AB7" i="58"/>
  <c r="K11" i="58"/>
  <c r="AU14" i="58"/>
  <c r="AS19" i="58"/>
  <c r="AV22" i="58"/>
  <c r="AN25" i="58"/>
  <c r="AF28" i="58"/>
  <c r="CJ31" i="58"/>
  <c r="CB34" i="58"/>
  <c r="BT37" i="58"/>
  <c r="K8" i="58"/>
  <c r="AH12" i="58"/>
  <c r="AD5" i="58"/>
  <c r="BA8" i="58"/>
  <c r="BN13" i="58"/>
  <c r="AN19" i="58"/>
  <c r="CD73" i="58"/>
  <c r="Z72" i="58"/>
  <c r="R70" i="58"/>
  <c r="J68" i="58"/>
  <c r="AP66" i="58"/>
  <c r="AH64" i="58"/>
  <c r="Z62" i="58"/>
  <c r="BF60" i="58"/>
  <c r="AX58" i="58"/>
  <c r="AP56" i="58"/>
  <c r="BV54" i="58"/>
  <c r="BN52" i="58"/>
  <c r="BF50" i="58"/>
  <c r="CL48" i="58"/>
  <c r="CD46" i="58"/>
  <c r="BV44" i="58"/>
  <c r="R43" i="58"/>
  <c r="J41" i="58"/>
  <c r="CL38" i="58"/>
  <c r="AA37" i="58"/>
  <c r="CC34" i="58"/>
  <c r="AT32" i="58"/>
  <c r="BF30" i="58"/>
  <c r="W28" i="58"/>
  <c r="BY25" i="58"/>
  <c r="CK23" i="58"/>
  <c r="BB21" i="58"/>
  <c r="BY18" i="58"/>
  <c r="AM16" i="58"/>
  <c r="CL12" i="58"/>
  <c r="AB10" i="58"/>
  <c r="AJ7" i="58"/>
  <c r="AS4" i="58"/>
  <c r="M16" i="58"/>
  <c r="BQ13" i="58"/>
  <c r="R11" i="58"/>
  <c r="AA8" i="58"/>
  <c r="AI5" i="58"/>
  <c r="BS16" i="58"/>
  <c r="AX14" i="58"/>
  <c r="D12" i="58"/>
  <c r="O9" i="58"/>
  <c r="X6" i="58"/>
  <c r="AP17" i="58"/>
  <c r="AA15" i="58"/>
  <c r="BT12" i="58"/>
  <c r="F10" i="58"/>
  <c r="N7" i="58"/>
  <c r="X4" i="58"/>
  <c r="AO21" i="58"/>
  <c r="BD19" i="58"/>
  <c r="AO17" i="58"/>
  <c r="Y15" i="58"/>
  <c r="BQ12" i="58"/>
  <c r="BW11" i="58"/>
  <c r="AZ16" i="58"/>
  <c r="AR18" i="58"/>
  <c r="BV73" i="58"/>
  <c r="BN71" i="58"/>
  <c r="J70" i="58"/>
  <c r="CL67" i="58"/>
  <c r="CD65" i="58"/>
  <c r="Z64" i="58"/>
  <c r="R62" i="58"/>
  <c r="J60" i="58"/>
  <c r="AP58" i="58"/>
  <c r="AH56" i="58"/>
  <c r="Z54" i="58"/>
  <c r="BF52" i="58"/>
  <c r="AX50" i="58"/>
  <c r="AP48" i="58"/>
  <c r="BV46" i="58"/>
  <c r="BN44" i="58"/>
  <c r="BF42" i="58"/>
  <c r="CL40" i="58"/>
  <c r="CD38" i="58"/>
  <c r="BH36" i="58"/>
  <c r="BS34" i="58"/>
  <c r="AK32" i="58"/>
  <c r="C30" i="58"/>
  <c r="N28" i="58"/>
  <c r="BP25" i="58"/>
  <c r="AH23" i="58"/>
  <c r="AS21" i="58"/>
  <c r="BN18" i="58"/>
  <c r="BC15" i="58"/>
  <c r="BY12" i="58"/>
  <c r="K10" i="58"/>
  <c r="U7" i="58"/>
  <c r="AD4" i="58"/>
  <c r="CL15" i="58"/>
  <c r="BE13" i="58"/>
  <c r="CL10" i="58"/>
  <c r="J8" i="58"/>
  <c r="T5" i="58"/>
  <c r="BG16" i="58"/>
  <c r="AJ14" i="58"/>
  <c r="BY11" i="58"/>
  <c r="CJ8" i="58"/>
  <c r="J6" i="58"/>
  <c r="AE17" i="58"/>
  <c r="O15" i="58"/>
  <c r="BE12" i="58"/>
  <c r="BY9" i="58"/>
  <c r="CI6" i="58"/>
  <c r="G4" i="58"/>
  <c r="AE21" i="58"/>
  <c r="AQ19" i="58"/>
  <c r="AB17" i="58"/>
  <c r="L15" i="58"/>
  <c r="BD12" i="58"/>
  <c r="BX9" i="58"/>
  <c r="CF6" i="58"/>
  <c r="F4" i="58"/>
  <c r="BT15" i="58"/>
  <c r="AJ13" i="58"/>
  <c r="BL10" i="58"/>
  <c r="BV7" i="58"/>
  <c r="CG4" i="58"/>
  <c r="AO16" i="58"/>
  <c r="P14" i="58"/>
  <c r="BC11" i="58"/>
  <c r="BK8" i="58"/>
  <c r="BV5" i="58"/>
  <c r="BE4" i="58"/>
  <c r="I6" i="58"/>
  <c r="AW7" i="58"/>
  <c r="CK8" i="58"/>
  <c r="AO10" i="58"/>
  <c r="S4" i="58"/>
  <c r="BY5" i="58"/>
  <c r="AU7" i="58"/>
  <c r="AY8" i="58"/>
  <c r="AJ9" i="58"/>
  <c r="U10" i="58"/>
  <c r="F11" i="58"/>
  <c r="BZ11" i="58"/>
  <c r="BB12" i="58"/>
  <c r="AD13" i="58"/>
  <c r="F14" i="58"/>
  <c r="BR14" i="58"/>
  <c r="AT15" i="58"/>
  <c r="V16" i="58"/>
  <c r="CH16" i="58"/>
  <c r="BJ17" i="58"/>
  <c r="AL18" i="58"/>
  <c r="N19" i="58"/>
  <c r="BZ19" i="58"/>
  <c r="U4" i="58"/>
  <c r="P5" i="58"/>
  <c r="L6" i="58"/>
  <c r="G7" i="58"/>
  <c r="C8" i="58"/>
  <c r="CH8" i="58"/>
  <c r="CE9" i="58"/>
  <c r="BZ10" i="58"/>
  <c r="BU11" i="58"/>
  <c r="BF12" i="58"/>
  <c r="AQ13" i="58"/>
  <c r="AB14" i="58"/>
  <c r="M15" i="58"/>
  <c r="CI15" i="58"/>
  <c r="BT16" i="58"/>
  <c r="BE17" i="58"/>
  <c r="AP18" i="58"/>
  <c r="AA19" i="58"/>
  <c r="L20" i="58"/>
  <c r="CB20" i="58"/>
  <c r="BD21" i="58"/>
  <c r="AF22" i="58"/>
  <c r="H23" i="58"/>
  <c r="BT23" i="58"/>
  <c r="AV24" i="58"/>
  <c r="X25" i="58"/>
  <c r="CJ25" i="58"/>
  <c r="BL26" i="58"/>
  <c r="AN27" i="58"/>
  <c r="P28" i="58"/>
  <c r="CB28" i="58"/>
  <c r="BD29" i="58"/>
  <c r="AF30" i="58"/>
  <c r="H31" i="58"/>
  <c r="BT31" i="58"/>
  <c r="AV32" i="58"/>
  <c r="X33" i="58"/>
  <c r="CJ33" i="58"/>
  <c r="BL34" i="58"/>
  <c r="AN35" i="58"/>
  <c r="P36" i="58"/>
  <c r="CB36" i="58"/>
  <c r="BD37" i="58"/>
  <c r="BA4" i="58"/>
  <c r="BI5" i="58"/>
  <c r="BP6" i="58"/>
  <c r="BX7" i="58"/>
  <c r="CE8" i="58"/>
  <c r="CL9" i="58"/>
  <c r="J11" i="58"/>
  <c r="M12" i="58"/>
  <c r="I13" i="58"/>
  <c r="D14" i="58"/>
  <c r="CJ14" i="58"/>
  <c r="G5" i="58"/>
  <c r="N6" i="58"/>
  <c r="V7" i="58"/>
  <c r="AC8" i="58"/>
  <c r="AK9" i="58"/>
  <c r="AR10" i="58"/>
  <c r="AY11" i="58"/>
  <c r="AX12" i="58"/>
  <c r="AS13" i="58"/>
  <c r="AO14" i="58"/>
  <c r="AJ15" i="58"/>
  <c r="AF16" i="58"/>
  <c r="AA17" i="58"/>
  <c r="W18" i="58"/>
  <c r="S19" i="58"/>
  <c r="O20" i="58"/>
  <c r="BN73" i="58"/>
  <c r="BF71" i="58"/>
  <c r="AX69" i="58"/>
  <c r="CD67" i="58"/>
  <c r="BV65" i="58"/>
  <c r="BN63" i="58"/>
  <c r="J62" i="58"/>
  <c r="CL59" i="58"/>
  <c r="CD57" i="58"/>
  <c r="Z56" i="58"/>
  <c r="R54" i="58"/>
  <c r="J52" i="58"/>
  <c r="AP50" i="58"/>
  <c r="AH48" i="58"/>
  <c r="Z46" i="58"/>
  <c r="BF44" i="58"/>
  <c r="AX42" i="58"/>
  <c r="AP40" i="58"/>
  <c r="BV38" i="58"/>
  <c r="AY36" i="58"/>
  <c r="Q34" i="58"/>
  <c r="AB32" i="58"/>
  <c r="CD29" i="58"/>
  <c r="AU27" i="58"/>
  <c r="BG25" i="58"/>
  <c r="Y23" i="58"/>
  <c r="BZ20" i="58"/>
  <c r="BA18" i="58"/>
  <c r="AQ15" i="58"/>
  <c r="G12" i="58"/>
  <c r="U9" i="58"/>
  <c r="AC6" i="58"/>
  <c r="AR17" i="58"/>
  <c r="AC15" i="58"/>
  <c r="BV12" i="58"/>
  <c r="J10" i="58"/>
  <c r="S7" i="58"/>
  <c r="AA4" i="58"/>
  <c r="CJ15" i="58"/>
  <c r="BC13" i="58"/>
  <c r="CI10" i="58"/>
  <c r="H8" i="58"/>
  <c r="R5" i="58"/>
  <c r="BF16" i="58"/>
  <c r="AH14" i="58"/>
  <c r="BX11" i="58"/>
  <c r="CG8" i="58"/>
  <c r="F6" i="58"/>
  <c r="AR22" i="58"/>
  <c r="BV20" i="58"/>
  <c r="BT18" i="58"/>
  <c r="BE16" i="58"/>
  <c r="AG14" i="58"/>
  <c r="BV11" i="58"/>
  <c r="CF8" i="58"/>
  <c r="E6" i="58"/>
  <c r="Z17" i="58"/>
  <c r="K15" i="58"/>
  <c r="BA12" i="58"/>
  <c r="BW9" i="58"/>
  <c r="CE6" i="58"/>
  <c r="D4" i="58"/>
  <c r="BS15" i="58"/>
  <c r="AG13" i="58"/>
  <c r="BK10" i="58"/>
  <c r="BT7" i="58"/>
  <c r="CB4" i="58"/>
  <c r="I5" i="58"/>
  <c r="AW6" i="58"/>
  <c r="CK7" i="58"/>
  <c r="AO9" i="58"/>
  <c r="CC10" i="58"/>
  <c r="BL4" i="58"/>
  <c r="AI6" i="58"/>
  <c r="AS9" i="58"/>
  <c r="O11" i="58"/>
  <c r="BJ12" i="58"/>
  <c r="AL13" i="58"/>
  <c r="N14" i="58"/>
  <c r="BZ14" i="58"/>
  <c r="BB15" i="58"/>
  <c r="AD16" i="58"/>
  <c r="F17" i="58"/>
  <c r="BR17" i="58"/>
  <c r="AT18" i="58"/>
  <c r="V19" i="58"/>
  <c r="CH19" i="58"/>
  <c r="AE4" i="58"/>
  <c r="AA5" i="58"/>
  <c r="V6" i="58"/>
  <c r="R7" i="58"/>
  <c r="M8" i="58"/>
  <c r="J9" i="58"/>
  <c r="E10" i="58"/>
  <c r="CJ10" i="58"/>
  <c r="CD11" i="58"/>
  <c r="AZ13" i="58"/>
  <c r="H16" i="58"/>
  <c r="CC16" i="58"/>
  <c r="BN17" i="58"/>
  <c r="AY18" i="58"/>
  <c r="BL21" i="58"/>
  <c r="BD24" i="58"/>
  <c r="X28" i="58"/>
  <c r="CB31" i="58"/>
  <c r="AV35" i="58"/>
  <c r="CA6" i="58"/>
  <c r="S13" i="58"/>
  <c r="AN8" i="58"/>
  <c r="AY14" i="58"/>
  <c r="AC19" i="58"/>
  <c r="AH67" i="58"/>
  <c r="BF63" i="58"/>
  <c r="AX61" i="58"/>
  <c r="CD59" i="58"/>
  <c r="BV57" i="58"/>
  <c r="BN55" i="58"/>
  <c r="CL51" i="58"/>
  <c r="J44" i="58"/>
  <c r="Z38" i="58"/>
  <c r="BI31" i="58"/>
  <c r="D25" i="58"/>
  <c r="AE15" i="58"/>
  <c r="AG17" i="58"/>
  <c r="C7" i="58"/>
  <c r="BS10" i="58"/>
  <c r="BH11" i="58"/>
  <c r="BM20" i="58"/>
  <c r="BG11" i="58"/>
  <c r="CI14" i="58"/>
  <c r="BU17" i="58"/>
  <c r="BC7" i="58"/>
  <c r="AW9" i="58"/>
  <c r="CF7" i="58"/>
  <c r="X11" i="58"/>
  <c r="AT13" i="58"/>
  <c r="AL16" i="58"/>
  <c r="AD19" i="58"/>
  <c r="AF6" i="58"/>
  <c r="O10" i="58"/>
  <c r="BI13" i="58"/>
  <c r="BW17" i="58"/>
  <c r="BT21" i="58"/>
  <c r="BL24" i="58"/>
  <c r="BD27" i="58"/>
  <c r="AV30" i="58"/>
  <c r="AN33" i="58"/>
  <c r="AF36" i="58"/>
  <c r="D7" i="58"/>
  <c r="AI11" i="58"/>
  <c r="W4" i="58"/>
  <c r="AS7" i="58"/>
  <c r="BS12" i="58"/>
  <c r="D95" i="50" l="1"/>
  <c r="E95" i="50"/>
  <c r="F95" i="50"/>
  <c r="D4" i="60"/>
  <c r="D5" i="60"/>
  <c r="E5" i="60" s="1"/>
  <c r="D6" i="60"/>
  <c r="E6" i="60" s="1"/>
  <c r="D7" i="60"/>
  <c r="E7" i="60" s="1"/>
  <c r="D8" i="60"/>
  <c r="E8" i="60" s="1"/>
  <c r="D9" i="60"/>
  <c r="E9" i="60" s="1"/>
  <c r="D10" i="60"/>
  <c r="E10" i="60" s="1"/>
  <c r="D11" i="60"/>
  <c r="E11" i="60" s="1"/>
  <c r="D12" i="60"/>
  <c r="E12" i="60" s="1"/>
  <c r="D13" i="60"/>
  <c r="E13" i="60" s="1"/>
  <c r="D14" i="60"/>
  <c r="E14" i="60" s="1"/>
  <c r="D15" i="60"/>
  <c r="E15" i="60" s="1"/>
  <c r="D16" i="60"/>
  <c r="E16" i="60" s="1"/>
  <c r="D17" i="60"/>
  <c r="E17" i="60" s="1"/>
  <c r="D18" i="60"/>
  <c r="E18" i="60" s="1"/>
  <c r="D19" i="60"/>
  <c r="E19" i="60" s="1"/>
  <c r="D20" i="60"/>
  <c r="E20" i="60" s="1"/>
  <c r="D21" i="60"/>
  <c r="E21" i="60" s="1"/>
  <c r="D22" i="60"/>
  <c r="E22" i="60" s="1"/>
  <c r="D23" i="60"/>
  <c r="E23" i="60" s="1"/>
  <c r="D24" i="60"/>
  <c r="E24" i="60" s="1"/>
  <c r="D25" i="60"/>
  <c r="E25" i="60" s="1"/>
  <c r="D26" i="60"/>
  <c r="E26" i="60" s="1"/>
  <c r="D27" i="60"/>
  <c r="E27" i="60" s="1"/>
  <c r="D28" i="60"/>
  <c r="E28" i="60" s="1"/>
  <c r="D29" i="60"/>
  <c r="E29" i="60" s="1"/>
  <c r="D30" i="60"/>
  <c r="E30" i="60" s="1"/>
  <c r="D31" i="60"/>
  <c r="E31" i="60" s="1"/>
  <c r="D32" i="60"/>
  <c r="E32" i="60" s="1"/>
  <c r="D33" i="60"/>
  <c r="E33" i="60" s="1"/>
  <c r="D34" i="60"/>
  <c r="E34" i="60" s="1"/>
  <c r="D35" i="60"/>
  <c r="E35" i="60" s="1"/>
  <c r="D36" i="60"/>
  <c r="E36" i="60" s="1"/>
  <c r="D37" i="60"/>
  <c r="E37" i="60" s="1"/>
  <c r="D38" i="60"/>
  <c r="E38" i="60" s="1"/>
  <c r="D39" i="60"/>
  <c r="E39" i="60" s="1"/>
  <c r="D40" i="60"/>
  <c r="E40" i="60" s="1"/>
  <c r="D41" i="60"/>
  <c r="E41" i="60" s="1"/>
  <c r="D42" i="60"/>
  <c r="E42" i="60" s="1"/>
  <c r="D43" i="60"/>
  <c r="E43" i="60" s="1"/>
  <c r="D44" i="60"/>
  <c r="E44" i="60" s="1"/>
  <c r="D45" i="60"/>
  <c r="E45" i="60" s="1"/>
  <c r="D46" i="60"/>
  <c r="E46" i="60" s="1"/>
  <c r="D47" i="60"/>
  <c r="E47" i="60" s="1"/>
  <c r="D48" i="60"/>
  <c r="E48" i="60" s="1"/>
  <c r="D49" i="60"/>
  <c r="E49" i="60" s="1"/>
  <c r="D50" i="60"/>
  <c r="E50" i="60" s="1"/>
  <c r="D51" i="60"/>
  <c r="E51" i="60" s="1"/>
  <c r="D52" i="60"/>
  <c r="E52" i="60" s="1"/>
  <c r="D53" i="60"/>
  <c r="E53" i="60" s="1"/>
  <c r="D54" i="60"/>
  <c r="E54" i="60" s="1"/>
  <c r="D55" i="60"/>
  <c r="E55" i="60" s="1"/>
  <c r="D56" i="60"/>
  <c r="E56" i="60" s="1"/>
  <c r="D57" i="60"/>
  <c r="E57" i="60" s="1"/>
  <c r="D58" i="60"/>
  <c r="E58" i="60" s="1"/>
  <c r="D59" i="60"/>
  <c r="E59" i="60" s="1"/>
  <c r="D60" i="60"/>
  <c r="E60" i="60" s="1"/>
  <c r="D61" i="60"/>
  <c r="E61" i="60" s="1"/>
  <c r="D62" i="60"/>
  <c r="E62" i="60" s="1"/>
  <c r="D63" i="60"/>
  <c r="E63" i="60" s="1"/>
  <c r="D64" i="60"/>
  <c r="E64" i="60" s="1"/>
  <c r="D65" i="60"/>
  <c r="E65" i="60" s="1"/>
  <c r="D66" i="60"/>
  <c r="E66" i="60" s="1"/>
  <c r="D67" i="60"/>
  <c r="E67" i="60" s="1"/>
  <c r="D68" i="60"/>
  <c r="E68" i="60" s="1"/>
  <c r="D69" i="60"/>
  <c r="E69" i="60" s="1"/>
  <c r="D70" i="60"/>
  <c r="E70" i="60" s="1"/>
  <c r="D71" i="60"/>
  <c r="E71" i="60" s="1"/>
  <c r="D72" i="60"/>
  <c r="E72" i="60" s="1"/>
  <c r="D73" i="60"/>
  <c r="E73" i="60" s="1"/>
  <c r="D74" i="60"/>
  <c r="E74" i="60" s="1"/>
  <c r="D75" i="60"/>
  <c r="E75" i="60" s="1"/>
  <c r="D76" i="60"/>
  <c r="E76" i="60" s="1"/>
  <c r="D77" i="60"/>
  <c r="E77" i="60" s="1"/>
  <c r="D78" i="60"/>
  <c r="E78" i="60" s="1"/>
  <c r="D79" i="60"/>
  <c r="E79" i="60" s="1"/>
  <c r="D80" i="60"/>
  <c r="E80" i="60" s="1"/>
  <c r="D81" i="60"/>
  <c r="E81" i="60" s="1"/>
  <c r="D82" i="60"/>
  <c r="E82" i="60" s="1"/>
  <c r="D83" i="60"/>
  <c r="E83" i="60" s="1"/>
  <c r="D84" i="60"/>
  <c r="E84" i="60" s="1"/>
  <c r="D85" i="60"/>
  <c r="E85" i="60" s="1"/>
  <c r="D86" i="60"/>
  <c r="E86" i="60" s="1"/>
  <c r="D87" i="60"/>
  <c r="E87" i="60" s="1"/>
  <c r="D88" i="60"/>
  <c r="E88" i="60" s="1"/>
  <c r="D89" i="60"/>
  <c r="E89" i="60" s="1"/>
  <c r="D90" i="60"/>
  <c r="E90" i="60" s="1"/>
  <c r="D91" i="60"/>
  <c r="E91" i="60" s="1"/>
  <c r="DF92" i="9"/>
  <c r="D92" i="60"/>
  <c r="E92" i="60" s="1"/>
  <c r="BQ103" i="9"/>
  <c r="DG70" i="9" s="1"/>
  <c r="BU103" i="9"/>
  <c r="DG74" i="9" s="1"/>
  <c r="D93" i="10"/>
  <c r="E93" i="10"/>
  <c r="I98" i="10"/>
  <c r="J98" i="10"/>
  <c r="M98" i="10"/>
  <c r="R97" i="10"/>
  <c r="T97" i="10"/>
  <c r="V94" i="10"/>
  <c r="X98" i="10"/>
  <c r="Y98" i="10"/>
  <c r="Z98" i="10"/>
  <c r="AA98" i="10"/>
  <c r="AD98" i="10"/>
  <c r="AF98" i="10"/>
  <c r="AH97" i="10"/>
  <c r="AJ97" i="10"/>
  <c r="AK97" i="10"/>
  <c r="AP98" i="10"/>
  <c r="BF98" i="10"/>
  <c r="BN98" i="10"/>
  <c r="BO93" i="10"/>
  <c r="BP93" i="10"/>
  <c r="BQ93" i="10"/>
  <c r="BU98" i="10"/>
  <c r="BV98" i="10"/>
  <c r="CD98" i="10"/>
  <c r="CL98" i="10"/>
  <c r="AI97" i="10" l="1"/>
  <c r="S97" i="10"/>
  <c r="CH94" i="10"/>
  <c r="BZ98" i="10"/>
  <c r="BR98" i="10"/>
  <c r="BJ98" i="10"/>
  <c r="BB98" i="10"/>
  <c r="AT98" i="10"/>
  <c r="AL98" i="10"/>
  <c r="N98" i="10"/>
  <c r="F98" i="10"/>
  <c r="AX92" i="10"/>
  <c r="CP51" i="10" s="1"/>
  <c r="CG94" i="10"/>
  <c r="BY98" i="10"/>
  <c r="BI98" i="10"/>
  <c r="BA98" i="10"/>
  <c r="AS98" i="10"/>
  <c r="AC98" i="10"/>
  <c r="U94" i="10"/>
  <c r="CM103" i="9"/>
  <c r="DG92" i="9" s="1"/>
  <c r="CL103" i="9"/>
  <c r="DG91" i="9" s="1"/>
  <c r="CD103" i="9"/>
  <c r="DG83" i="9" s="1"/>
  <c r="BV103" i="9"/>
  <c r="DG75" i="9" s="1"/>
  <c r="CB103" i="9"/>
  <c r="DG81" i="9" s="1"/>
  <c r="CJ103" i="9"/>
  <c r="DG89" i="9" s="1"/>
  <c r="AW92" i="10"/>
  <c r="CP50" i="10" s="1"/>
  <c r="BS103" i="9"/>
  <c r="DG72" i="9" s="1"/>
  <c r="BT103" i="9"/>
  <c r="DG73" i="9" s="1"/>
  <c r="CJ98" i="10"/>
  <c r="CB98" i="10"/>
  <c r="BT98" i="10"/>
  <c r="BL98" i="10"/>
  <c r="BD98" i="10"/>
  <c r="AV98" i="10"/>
  <c r="AN95" i="10"/>
  <c r="P98" i="10"/>
  <c r="H98" i="10"/>
  <c r="DD76" i="9"/>
  <c r="DE76" i="9" s="1"/>
  <c r="C76" i="66" s="1"/>
  <c r="DD89" i="9"/>
  <c r="DE89" i="9" s="1"/>
  <c r="C89" i="66" s="1"/>
  <c r="DD85" i="9"/>
  <c r="DE85" i="9" s="1"/>
  <c r="C85" i="66" s="1"/>
  <c r="DD81" i="9"/>
  <c r="DE81" i="9" s="1"/>
  <c r="C81" i="66" s="1"/>
  <c r="DD77" i="9"/>
  <c r="DE77" i="9" s="1"/>
  <c r="C77" i="66" s="1"/>
  <c r="DD73" i="9"/>
  <c r="DE73" i="9" s="1"/>
  <c r="C73" i="66" s="1"/>
  <c r="DD69" i="9"/>
  <c r="DE69" i="9" s="1"/>
  <c r="C69" i="66" s="1"/>
  <c r="DD65" i="9"/>
  <c r="DE65" i="9" s="1"/>
  <c r="C65" i="66" s="1"/>
  <c r="AO95" i="10"/>
  <c r="CA103" i="9"/>
  <c r="DG80" i="9" s="1"/>
  <c r="CI103" i="9"/>
  <c r="DG88" i="9" s="1"/>
  <c r="CG103" i="9"/>
  <c r="DG86" i="9" s="1"/>
  <c r="BY103" i="9"/>
  <c r="DG78" i="9" s="1"/>
  <c r="CE98" i="10"/>
  <c r="BW98" i="10"/>
  <c r="BG98" i="10"/>
  <c r="AY92" i="10"/>
  <c r="CP52" i="10" s="1"/>
  <c r="AQ98" i="10"/>
  <c r="K98" i="10"/>
  <c r="C8" i="10"/>
  <c r="CK98" i="10"/>
  <c r="CC98" i="10"/>
  <c r="BM98" i="10"/>
  <c r="BE98" i="10"/>
  <c r="AG98" i="10"/>
  <c r="Q98" i="10"/>
  <c r="DD87" i="9"/>
  <c r="DE87" i="9" s="1"/>
  <c r="C87" i="66" s="1"/>
  <c r="CH103" i="9"/>
  <c r="DG87" i="9" s="1"/>
  <c r="BZ103" i="9"/>
  <c r="DG79" i="9" s="1"/>
  <c r="BR103" i="9"/>
  <c r="DG71" i="9" s="1"/>
  <c r="CF103" i="9"/>
  <c r="DG85" i="9" s="1"/>
  <c r="BX103" i="9"/>
  <c r="DG77" i="9" s="1"/>
  <c r="CE103" i="9"/>
  <c r="DG84" i="9" s="1"/>
  <c r="BW103" i="9"/>
  <c r="DG76" i="9" s="1"/>
  <c r="F85" i="66"/>
  <c r="L88" i="50" s="1"/>
  <c r="CF98" i="10"/>
  <c r="BX98" i="10"/>
  <c r="BH98" i="10"/>
  <c r="AZ98" i="10"/>
  <c r="AR98" i="10"/>
  <c r="AB98" i="10"/>
  <c r="L98" i="10"/>
  <c r="CK103" i="9"/>
  <c r="DG90" i="9" s="1"/>
  <c r="CC103" i="9"/>
  <c r="DG82" i="9" s="1"/>
  <c r="DD92" i="9"/>
  <c r="DE92" i="9" s="1"/>
  <c r="DD91" i="9"/>
  <c r="DE91" i="9" s="1"/>
  <c r="C91" i="66" s="1"/>
  <c r="DD83" i="9"/>
  <c r="DE83" i="9" s="1"/>
  <c r="C83" i="66" s="1"/>
  <c r="DF78" i="9"/>
  <c r="DF87" i="9"/>
  <c r="DF71" i="9"/>
  <c r="DD90" i="9"/>
  <c r="DE90" i="9" s="1"/>
  <c r="C90" i="66" s="1"/>
  <c r="DD86" i="9"/>
  <c r="DE86" i="9" s="1"/>
  <c r="C86" i="66" s="1"/>
  <c r="DD82" i="9"/>
  <c r="DE82" i="9" s="1"/>
  <c r="C82" i="66" s="1"/>
  <c r="DD78" i="9"/>
  <c r="DE78" i="9" s="1"/>
  <c r="C78" i="66" s="1"/>
  <c r="DD74" i="9"/>
  <c r="DE74" i="9" s="1"/>
  <c r="C74" i="66" s="1"/>
  <c r="DD70" i="9"/>
  <c r="DE70" i="9" s="1"/>
  <c r="C70" i="66" s="1"/>
  <c r="DD66" i="9"/>
  <c r="DE66" i="9" s="1"/>
  <c r="C66" i="66" s="1"/>
  <c r="CI105" i="9"/>
  <c r="CR88" i="10" s="1"/>
  <c r="CI7" i="10"/>
  <c r="CI11" i="10"/>
  <c r="CI15" i="10"/>
  <c r="CI19" i="10"/>
  <c r="CI23" i="10"/>
  <c r="CI27" i="10"/>
  <c r="CI31" i="10"/>
  <c r="CI35" i="10"/>
  <c r="CI39" i="10"/>
  <c r="CI6" i="10"/>
  <c r="CI10" i="10"/>
  <c r="CI14" i="10"/>
  <c r="CI18" i="10"/>
  <c r="CI22" i="10"/>
  <c r="CI26" i="10"/>
  <c r="CI30" i="10"/>
  <c r="CI34" i="10"/>
  <c r="CI38" i="10"/>
  <c r="CI5" i="10"/>
  <c r="CI9" i="10"/>
  <c r="CI13" i="10"/>
  <c r="CI17" i="10"/>
  <c r="CI21" i="10"/>
  <c r="CI25" i="10"/>
  <c r="CI29" i="10"/>
  <c r="CI33" i="10"/>
  <c r="CI37" i="10"/>
  <c r="CI4" i="10"/>
  <c r="CI8" i="10"/>
  <c r="CI12" i="10"/>
  <c r="CI16" i="10"/>
  <c r="CI20" i="10"/>
  <c r="CI24" i="10"/>
  <c r="CI28" i="10"/>
  <c r="CI32" i="10"/>
  <c r="CI36" i="10"/>
  <c r="CI40" i="10"/>
  <c r="CI42" i="10"/>
  <c r="CI44" i="10"/>
  <c r="CI48" i="10"/>
  <c r="CI52" i="10"/>
  <c r="CI56" i="10"/>
  <c r="CI60" i="10"/>
  <c r="CI64" i="10"/>
  <c r="CI68" i="10"/>
  <c r="CI72" i="10"/>
  <c r="CI76" i="10"/>
  <c r="CI80" i="10"/>
  <c r="CI84" i="10"/>
  <c r="CI88" i="10"/>
  <c r="CI93" i="10"/>
  <c r="CI41" i="10"/>
  <c r="CI43" i="10"/>
  <c r="CI47" i="10"/>
  <c r="CI51" i="10"/>
  <c r="CI55" i="10"/>
  <c r="CI59" i="10"/>
  <c r="CI63" i="10"/>
  <c r="CI67" i="10"/>
  <c r="CI71" i="10"/>
  <c r="CI75" i="10"/>
  <c r="CI79" i="10"/>
  <c r="CI83" i="10"/>
  <c r="CI87" i="10"/>
  <c r="CI91" i="10"/>
  <c r="CI92" i="10"/>
  <c r="CI96" i="10"/>
  <c r="CI46" i="10"/>
  <c r="CI50" i="10"/>
  <c r="CI54" i="10"/>
  <c r="CI58" i="10"/>
  <c r="CI62" i="10"/>
  <c r="CI66" i="10"/>
  <c r="CI70" i="10"/>
  <c r="CI74" i="10"/>
  <c r="CI78" i="10"/>
  <c r="CI82" i="10"/>
  <c r="CI86" i="10"/>
  <c r="CI90" i="10"/>
  <c r="CI45" i="10"/>
  <c r="CI49" i="10"/>
  <c r="CI53" i="10"/>
  <c r="CI57" i="10"/>
  <c r="CI61" i="10"/>
  <c r="CI65" i="10"/>
  <c r="CI69" i="10"/>
  <c r="CI73" i="10"/>
  <c r="CI77" i="10"/>
  <c r="CI81" i="10"/>
  <c r="CI85" i="10"/>
  <c r="CI89" i="10"/>
  <c r="CA105" i="9"/>
  <c r="CR80" i="10" s="1"/>
  <c r="CA7" i="10"/>
  <c r="CA11" i="10"/>
  <c r="CA15" i="10"/>
  <c r="CA19" i="10"/>
  <c r="CA23" i="10"/>
  <c r="CA27" i="10"/>
  <c r="CA31" i="10"/>
  <c r="CA35" i="10"/>
  <c r="CA39" i="10"/>
  <c r="CA6" i="10"/>
  <c r="CA10" i="10"/>
  <c r="CA14" i="10"/>
  <c r="CA18" i="10"/>
  <c r="CA22" i="10"/>
  <c r="CA26" i="10"/>
  <c r="CA30" i="10"/>
  <c r="CA34" i="10"/>
  <c r="CA38" i="10"/>
  <c r="CA5" i="10"/>
  <c r="CA9" i="10"/>
  <c r="CA13" i="10"/>
  <c r="CA17" i="10"/>
  <c r="CA21" i="10"/>
  <c r="CA25" i="10"/>
  <c r="CA29" i="10"/>
  <c r="CA33" i="10"/>
  <c r="CA37" i="10"/>
  <c r="CA4" i="10"/>
  <c r="CA8" i="10"/>
  <c r="CA12" i="10"/>
  <c r="CA16" i="10"/>
  <c r="CA20" i="10"/>
  <c r="CA24" i="10"/>
  <c r="CA28" i="10"/>
  <c r="CA32" i="10"/>
  <c r="CA36" i="10"/>
  <c r="CA40" i="10"/>
  <c r="CA44" i="10"/>
  <c r="CA48" i="10"/>
  <c r="CA52" i="10"/>
  <c r="CA56" i="10"/>
  <c r="CA60" i="10"/>
  <c r="CA64" i="10"/>
  <c r="CA68" i="10"/>
  <c r="CA72" i="10"/>
  <c r="CA76" i="10"/>
  <c r="CA80" i="10"/>
  <c r="CA84" i="10"/>
  <c r="CA88" i="10"/>
  <c r="CA93" i="10"/>
  <c r="CA43" i="10"/>
  <c r="CA47" i="10"/>
  <c r="CA51" i="10"/>
  <c r="CA55" i="10"/>
  <c r="CA59" i="10"/>
  <c r="CA63" i="10"/>
  <c r="CA67" i="10"/>
  <c r="CA71" i="10"/>
  <c r="CA75" i="10"/>
  <c r="CA79" i="10"/>
  <c r="CA83" i="10"/>
  <c r="CA87" i="10"/>
  <c r="CA91" i="10"/>
  <c r="CA92" i="10"/>
  <c r="CA96" i="10"/>
  <c r="CA42" i="10"/>
  <c r="CA46" i="10"/>
  <c r="CA50" i="10"/>
  <c r="CA54" i="10"/>
  <c r="CA58" i="10"/>
  <c r="CA62" i="10"/>
  <c r="CA66" i="10"/>
  <c r="CA70" i="10"/>
  <c r="CA74" i="10"/>
  <c r="CA78" i="10"/>
  <c r="CA82" i="10"/>
  <c r="CA86" i="10"/>
  <c r="CA90" i="10"/>
  <c r="CA41" i="10"/>
  <c r="CA45" i="10"/>
  <c r="CA49" i="10"/>
  <c r="CA53" i="10"/>
  <c r="CA57" i="10"/>
  <c r="CA61" i="10"/>
  <c r="CA65" i="10"/>
  <c r="CA69" i="10"/>
  <c r="CA73" i="10"/>
  <c r="CA77" i="10"/>
  <c r="CA81" i="10"/>
  <c r="CA85" i="10"/>
  <c r="CA89" i="10"/>
  <c r="BS105" i="9"/>
  <c r="CR72" i="10" s="1"/>
  <c r="BS7" i="10"/>
  <c r="BS11" i="10"/>
  <c r="BS15" i="10"/>
  <c r="BS19" i="10"/>
  <c r="BS23" i="10"/>
  <c r="BS27" i="10"/>
  <c r="BS31" i="10"/>
  <c r="BS35" i="10"/>
  <c r="BS39" i="10"/>
  <c r="BS6" i="10"/>
  <c r="BS10" i="10"/>
  <c r="BS14" i="10"/>
  <c r="BS18" i="10"/>
  <c r="BS22" i="10"/>
  <c r="BS26" i="10"/>
  <c r="BS30" i="10"/>
  <c r="BS34" i="10"/>
  <c r="BS38" i="10"/>
  <c r="BS5" i="10"/>
  <c r="BS9" i="10"/>
  <c r="BS13" i="10"/>
  <c r="BS17" i="10"/>
  <c r="BS21" i="10"/>
  <c r="BS25" i="10"/>
  <c r="BS29" i="10"/>
  <c r="BS33" i="10"/>
  <c r="BS37" i="10"/>
  <c r="BS4" i="10"/>
  <c r="BS8" i="10"/>
  <c r="BS12" i="10"/>
  <c r="BS16" i="10"/>
  <c r="BS20" i="10"/>
  <c r="BS24" i="10"/>
  <c r="BS28" i="10"/>
  <c r="BS32" i="10"/>
  <c r="BS36" i="10"/>
  <c r="BS40" i="10"/>
  <c r="BS44" i="10"/>
  <c r="BS48" i="10"/>
  <c r="BS52" i="10"/>
  <c r="BS56" i="10"/>
  <c r="BS60" i="10"/>
  <c r="BS64" i="10"/>
  <c r="BS68" i="10"/>
  <c r="BS72" i="10"/>
  <c r="BS76" i="10"/>
  <c r="BS80" i="10"/>
  <c r="BS84" i="10"/>
  <c r="BS88" i="10"/>
  <c r="BS93" i="10"/>
  <c r="BS41" i="10"/>
  <c r="BS43" i="10"/>
  <c r="BS47" i="10"/>
  <c r="BS51" i="10"/>
  <c r="BS55" i="10"/>
  <c r="BS59" i="10"/>
  <c r="BS63" i="10"/>
  <c r="BS67" i="10"/>
  <c r="BS71" i="10"/>
  <c r="BS75" i="10"/>
  <c r="BS79" i="10"/>
  <c r="BS83" i="10"/>
  <c r="BS87" i="10"/>
  <c r="BS91" i="10"/>
  <c r="BS92" i="10"/>
  <c r="CP72" i="10" s="1"/>
  <c r="BS96" i="10"/>
  <c r="BS46" i="10"/>
  <c r="BS50" i="10"/>
  <c r="BS54" i="10"/>
  <c r="BS58" i="10"/>
  <c r="BS62" i="10"/>
  <c r="BS66" i="10"/>
  <c r="BS70" i="10"/>
  <c r="BS74" i="10"/>
  <c r="BS78" i="10"/>
  <c r="BS82" i="10"/>
  <c r="BS86" i="10"/>
  <c r="BS90" i="10"/>
  <c r="BS42" i="10"/>
  <c r="BS45" i="10"/>
  <c r="BS49" i="10"/>
  <c r="BS53" i="10"/>
  <c r="BS57" i="10"/>
  <c r="BS61" i="10"/>
  <c r="BS65" i="10"/>
  <c r="BS69" i="10"/>
  <c r="BS73" i="10"/>
  <c r="BS77" i="10"/>
  <c r="BS81" i="10"/>
  <c r="BS85" i="10"/>
  <c r="BS89" i="10"/>
  <c r="BK7" i="10"/>
  <c r="BK11" i="10"/>
  <c r="BK15" i="10"/>
  <c r="BK19" i="10"/>
  <c r="BK23" i="10"/>
  <c r="BK27" i="10"/>
  <c r="BK31" i="10"/>
  <c r="BK35" i="10"/>
  <c r="BK39" i="10"/>
  <c r="BK6" i="10"/>
  <c r="BK10" i="10"/>
  <c r="BK14" i="10"/>
  <c r="BK18" i="10"/>
  <c r="BK22" i="10"/>
  <c r="BK26" i="10"/>
  <c r="BK30" i="10"/>
  <c r="BK34" i="10"/>
  <c r="BK38" i="10"/>
  <c r="BK5" i="10"/>
  <c r="BK9" i="10"/>
  <c r="BK13" i="10"/>
  <c r="BK17" i="10"/>
  <c r="BK21" i="10"/>
  <c r="BK25" i="10"/>
  <c r="BK29" i="10"/>
  <c r="BK33" i="10"/>
  <c r="BK37" i="10"/>
  <c r="BK4" i="10"/>
  <c r="BK8" i="10"/>
  <c r="BK12" i="10"/>
  <c r="BK16" i="10"/>
  <c r="BK20" i="10"/>
  <c r="BK24" i="10"/>
  <c r="BK28" i="10"/>
  <c r="BK32" i="10"/>
  <c r="BK36" i="10"/>
  <c r="BK40" i="10"/>
  <c r="BK44" i="10"/>
  <c r="BK48" i="10"/>
  <c r="BK52" i="10"/>
  <c r="BK56" i="10"/>
  <c r="BK60" i="10"/>
  <c r="BK64" i="10"/>
  <c r="BK68" i="10"/>
  <c r="BK72" i="10"/>
  <c r="BK76" i="10"/>
  <c r="BK80" i="10"/>
  <c r="BK84" i="10"/>
  <c r="BK88" i="10"/>
  <c r="BK93" i="10"/>
  <c r="BK42" i="10"/>
  <c r="BK43" i="10"/>
  <c r="BK47" i="10"/>
  <c r="BK51" i="10"/>
  <c r="BK55" i="10"/>
  <c r="BK59" i="10"/>
  <c r="BK63" i="10"/>
  <c r="BK67" i="10"/>
  <c r="BK71" i="10"/>
  <c r="BK75" i="10"/>
  <c r="BK79" i="10"/>
  <c r="BK83" i="10"/>
  <c r="BK87" i="10"/>
  <c r="BK91" i="10"/>
  <c r="BK92" i="10"/>
  <c r="CP64" i="10" s="1"/>
  <c r="BK96" i="10"/>
  <c r="BK46" i="10"/>
  <c r="BK50" i="10"/>
  <c r="BK54" i="10"/>
  <c r="BK58" i="10"/>
  <c r="BK62" i="10"/>
  <c r="BK66" i="10"/>
  <c r="BK70" i="10"/>
  <c r="BK74" i="10"/>
  <c r="BK78" i="10"/>
  <c r="BK82" i="10"/>
  <c r="BK86" i="10"/>
  <c r="BK90" i="10"/>
  <c r="BK41" i="10"/>
  <c r="BK45" i="10"/>
  <c r="BK49" i="10"/>
  <c r="BK53" i="10"/>
  <c r="BK57" i="10"/>
  <c r="BK61" i="10"/>
  <c r="BK65" i="10"/>
  <c r="BK69" i="10"/>
  <c r="BK73" i="10"/>
  <c r="BK77" i="10"/>
  <c r="BK81" i="10"/>
  <c r="BK85" i="10"/>
  <c r="BK89" i="10"/>
  <c r="BC7" i="10"/>
  <c r="BC11" i="10"/>
  <c r="BC15" i="10"/>
  <c r="BC19" i="10"/>
  <c r="BC23" i="10"/>
  <c r="BC27" i="10"/>
  <c r="BC31" i="10"/>
  <c r="BC35" i="10"/>
  <c r="BC39" i="10"/>
  <c r="BC6" i="10"/>
  <c r="BC10" i="10"/>
  <c r="BC14" i="10"/>
  <c r="BC18" i="10"/>
  <c r="BC22" i="10"/>
  <c r="BC26" i="10"/>
  <c r="BC30" i="10"/>
  <c r="BC34" i="10"/>
  <c r="BC38" i="10"/>
  <c r="BC5" i="10"/>
  <c r="BC9" i="10"/>
  <c r="BC13" i="10"/>
  <c r="BC17" i="10"/>
  <c r="BC21" i="10"/>
  <c r="BC25" i="10"/>
  <c r="BC29" i="10"/>
  <c r="BC33" i="10"/>
  <c r="BC37" i="10"/>
  <c r="BC4" i="10"/>
  <c r="BC8" i="10"/>
  <c r="BC12" i="10"/>
  <c r="BC16" i="10"/>
  <c r="BC20" i="10"/>
  <c r="BC24" i="10"/>
  <c r="BC28" i="10"/>
  <c r="BC32" i="10"/>
  <c r="BC36" i="10"/>
  <c r="BC40" i="10"/>
  <c r="BC44" i="10"/>
  <c r="BC48" i="10"/>
  <c r="BC52" i="10"/>
  <c r="BC56" i="10"/>
  <c r="BC60" i="10"/>
  <c r="BC64" i="10"/>
  <c r="BC68" i="10"/>
  <c r="BC72" i="10"/>
  <c r="BC76" i="10"/>
  <c r="BC80" i="10"/>
  <c r="BC84" i="10"/>
  <c r="BC88" i="10"/>
  <c r="BC93" i="10"/>
  <c r="BC41" i="10"/>
  <c r="BC43" i="10"/>
  <c r="BC47" i="10"/>
  <c r="BC51" i="10"/>
  <c r="BC55" i="10"/>
  <c r="BC59" i="10"/>
  <c r="BC63" i="10"/>
  <c r="BC67" i="10"/>
  <c r="BC71" i="10"/>
  <c r="BC75" i="10"/>
  <c r="BC79" i="10"/>
  <c r="BC83" i="10"/>
  <c r="BC87" i="10"/>
  <c r="BC91" i="10"/>
  <c r="BC92" i="10"/>
  <c r="CP56" i="10" s="1"/>
  <c r="BC96" i="10"/>
  <c r="BC42" i="10"/>
  <c r="BC46" i="10"/>
  <c r="BC50" i="10"/>
  <c r="BC54" i="10"/>
  <c r="BC58" i="10"/>
  <c r="BC62" i="10"/>
  <c r="BC66" i="10"/>
  <c r="BC70" i="10"/>
  <c r="BC74" i="10"/>
  <c r="BC78" i="10"/>
  <c r="BC82" i="10"/>
  <c r="BC86" i="10"/>
  <c r="BC90" i="10"/>
  <c r="BC45" i="10"/>
  <c r="BC49" i="10"/>
  <c r="BC53" i="10"/>
  <c r="BC57" i="10"/>
  <c r="BC61" i="10"/>
  <c r="BC65" i="10"/>
  <c r="BC69" i="10"/>
  <c r="BC73" i="10"/>
  <c r="BC77" i="10"/>
  <c r="BC81" i="10"/>
  <c r="BC85" i="10"/>
  <c r="BC89" i="10"/>
  <c r="AU7" i="10"/>
  <c r="AU11" i="10"/>
  <c r="AU15" i="10"/>
  <c r="AU19" i="10"/>
  <c r="AU23" i="10"/>
  <c r="AU27" i="10"/>
  <c r="AU31" i="10"/>
  <c r="AU35" i="10"/>
  <c r="AU39" i="10"/>
  <c r="AU6" i="10"/>
  <c r="AU10" i="10"/>
  <c r="AU14" i="10"/>
  <c r="AU18" i="10"/>
  <c r="AU22" i="10"/>
  <c r="AU26" i="10"/>
  <c r="AU30" i="10"/>
  <c r="AU34" i="10"/>
  <c r="AU38" i="10"/>
  <c r="AU5" i="10"/>
  <c r="AU9" i="10"/>
  <c r="AU13" i="10"/>
  <c r="AU17" i="10"/>
  <c r="AU21" i="10"/>
  <c r="AU25" i="10"/>
  <c r="AU29" i="10"/>
  <c r="AU33" i="10"/>
  <c r="AU37" i="10"/>
  <c r="AU4" i="10"/>
  <c r="AU8" i="10"/>
  <c r="AU12" i="10"/>
  <c r="AU16" i="10"/>
  <c r="AU20" i="10"/>
  <c r="AU24" i="10"/>
  <c r="AU28" i="10"/>
  <c r="AU32" i="10"/>
  <c r="AU36" i="10"/>
  <c r="AU40" i="10"/>
  <c r="AU44" i="10"/>
  <c r="AU48" i="10"/>
  <c r="AU52" i="10"/>
  <c r="AU56" i="10"/>
  <c r="AU60" i="10"/>
  <c r="AU64" i="10"/>
  <c r="AU68" i="10"/>
  <c r="AU72" i="10"/>
  <c r="AU76" i="10"/>
  <c r="AU80" i="10"/>
  <c r="AU84" i="10"/>
  <c r="AU88" i="10"/>
  <c r="AU93" i="10"/>
  <c r="AU97" i="10"/>
  <c r="AU43" i="10"/>
  <c r="AU47" i="10"/>
  <c r="AU51" i="10"/>
  <c r="AU55" i="10"/>
  <c r="AU59" i="10"/>
  <c r="AU63" i="10"/>
  <c r="AU67" i="10"/>
  <c r="AU71" i="10"/>
  <c r="AU75" i="10"/>
  <c r="AU79" i="10"/>
  <c r="AU83" i="10"/>
  <c r="AU87" i="10"/>
  <c r="AU91" i="10"/>
  <c r="AU92" i="10"/>
  <c r="CP48" i="10" s="1"/>
  <c r="AU96" i="10"/>
  <c r="AU46" i="10"/>
  <c r="AU50" i="10"/>
  <c r="AU54" i="10"/>
  <c r="AU58" i="10"/>
  <c r="AU62" i="10"/>
  <c r="AU66" i="10"/>
  <c r="AU70" i="10"/>
  <c r="AU74" i="10"/>
  <c r="AU78" i="10"/>
  <c r="AU82" i="10"/>
  <c r="AU86" i="10"/>
  <c r="AU90" i="10"/>
  <c r="AU41" i="10"/>
  <c r="AU45" i="10"/>
  <c r="AU49" i="10"/>
  <c r="AU53" i="10"/>
  <c r="AU57" i="10"/>
  <c r="AU61" i="10"/>
  <c r="AU65" i="10"/>
  <c r="AU69" i="10"/>
  <c r="AU73" i="10"/>
  <c r="AU77" i="10"/>
  <c r="AU81" i="10"/>
  <c r="AU85" i="10"/>
  <c r="AU89" i="10"/>
  <c r="AU42" i="10"/>
  <c r="AM7" i="10"/>
  <c r="AM11" i="10"/>
  <c r="AM15" i="10"/>
  <c r="AM19" i="10"/>
  <c r="AM23" i="10"/>
  <c r="AM27" i="10"/>
  <c r="AM31" i="10"/>
  <c r="AM35" i="10"/>
  <c r="AM39" i="10"/>
  <c r="AM43" i="10"/>
  <c r="AM6" i="10"/>
  <c r="AM10" i="10"/>
  <c r="AM14" i="10"/>
  <c r="AM18" i="10"/>
  <c r="AM22" i="10"/>
  <c r="AM26" i="10"/>
  <c r="AM30" i="10"/>
  <c r="AM34" i="10"/>
  <c r="AM38" i="10"/>
  <c r="AM5" i="10"/>
  <c r="AM9" i="10"/>
  <c r="AM13" i="10"/>
  <c r="AM17" i="10"/>
  <c r="AM21" i="10"/>
  <c r="AM25" i="10"/>
  <c r="AM29" i="10"/>
  <c r="AM33" i="10"/>
  <c r="AM37" i="10"/>
  <c r="AM4" i="10"/>
  <c r="AM8" i="10"/>
  <c r="AM12" i="10"/>
  <c r="AM16" i="10"/>
  <c r="AM20" i="10"/>
  <c r="AM24" i="10"/>
  <c r="AM28" i="10"/>
  <c r="AM32" i="10"/>
  <c r="AM36" i="10"/>
  <c r="AM40" i="10"/>
  <c r="AM44" i="10"/>
  <c r="AM48" i="10"/>
  <c r="AM52" i="10"/>
  <c r="AM56" i="10"/>
  <c r="AM60" i="10"/>
  <c r="AM64" i="10"/>
  <c r="AM68" i="10"/>
  <c r="AM72" i="10"/>
  <c r="AM76" i="10"/>
  <c r="AM80" i="10"/>
  <c r="AM84" i="10"/>
  <c r="AM88" i="10"/>
  <c r="AM93" i="10"/>
  <c r="AM97" i="10"/>
  <c r="AM41" i="10"/>
  <c r="AM42" i="10"/>
  <c r="AM47" i="10"/>
  <c r="AM51" i="10"/>
  <c r="AM55" i="10"/>
  <c r="AM59" i="10"/>
  <c r="AM63" i="10"/>
  <c r="AM67" i="10"/>
  <c r="AM71" i="10"/>
  <c r="AM75" i="10"/>
  <c r="AM79" i="10"/>
  <c r="AM83" i="10"/>
  <c r="AM87" i="10"/>
  <c r="AM91" i="10"/>
  <c r="AM92" i="10"/>
  <c r="CP40" i="10" s="1"/>
  <c r="AM96" i="10"/>
  <c r="AM46" i="10"/>
  <c r="AM50" i="10"/>
  <c r="AM54" i="10"/>
  <c r="AM58" i="10"/>
  <c r="AM62" i="10"/>
  <c r="AM66" i="10"/>
  <c r="AM70" i="10"/>
  <c r="AM74" i="10"/>
  <c r="AM78" i="10"/>
  <c r="AM82" i="10"/>
  <c r="AM86" i="10"/>
  <c r="AM90" i="10"/>
  <c r="AM45" i="10"/>
  <c r="AM49" i="10"/>
  <c r="AM53" i="10"/>
  <c r="AM57" i="10"/>
  <c r="AM61" i="10"/>
  <c r="AM65" i="10"/>
  <c r="AM69" i="10"/>
  <c r="AM73" i="10"/>
  <c r="AM77" i="10"/>
  <c r="AM81" i="10"/>
  <c r="AM85" i="10"/>
  <c r="AM89" i="10"/>
  <c r="AE7" i="10"/>
  <c r="AE11" i="10"/>
  <c r="AE15" i="10"/>
  <c r="AE19" i="10"/>
  <c r="AE23" i="10"/>
  <c r="AE27" i="10"/>
  <c r="AE31" i="10"/>
  <c r="AE35" i="10"/>
  <c r="AE39" i="10"/>
  <c r="AE43" i="10"/>
  <c r="AE6" i="10"/>
  <c r="AE10" i="10"/>
  <c r="AE14" i="10"/>
  <c r="AE18" i="10"/>
  <c r="AE22" i="10"/>
  <c r="AE26" i="10"/>
  <c r="AE30" i="10"/>
  <c r="AE34" i="10"/>
  <c r="AE38" i="10"/>
  <c r="AE5" i="10"/>
  <c r="AE9" i="10"/>
  <c r="AE13" i="10"/>
  <c r="AE17" i="10"/>
  <c r="AE21" i="10"/>
  <c r="AE25" i="10"/>
  <c r="AE29" i="10"/>
  <c r="AE33" i="10"/>
  <c r="AE37" i="10"/>
  <c r="AE4" i="10"/>
  <c r="AE8" i="10"/>
  <c r="AE12" i="10"/>
  <c r="AE16" i="10"/>
  <c r="AE20" i="10"/>
  <c r="AE24" i="10"/>
  <c r="AE28" i="10"/>
  <c r="AE32" i="10"/>
  <c r="AE36" i="10"/>
  <c r="AE40" i="10"/>
  <c r="AE44" i="10"/>
  <c r="AE48" i="10"/>
  <c r="AE52" i="10"/>
  <c r="AE56" i="10"/>
  <c r="AE60" i="10"/>
  <c r="AE64" i="10"/>
  <c r="AE68" i="10"/>
  <c r="AE72" i="10"/>
  <c r="AE76" i="10"/>
  <c r="AE80" i="10"/>
  <c r="AE84" i="10"/>
  <c r="AE88" i="10"/>
  <c r="AE93" i="10"/>
  <c r="AE97" i="10"/>
  <c r="AE47" i="10"/>
  <c r="AE51" i="10"/>
  <c r="AE55" i="10"/>
  <c r="AE59" i="10"/>
  <c r="AE63" i="10"/>
  <c r="AE67" i="10"/>
  <c r="AE71" i="10"/>
  <c r="AE75" i="10"/>
  <c r="AE79" i="10"/>
  <c r="AE83" i="10"/>
  <c r="AE87" i="10"/>
  <c r="AE91" i="10"/>
  <c r="AE92" i="10"/>
  <c r="CP32" i="10" s="1"/>
  <c r="AE96" i="10"/>
  <c r="AE46" i="10"/>
  <c r="AE50" i="10"/>
  <c r="AE54" i="10"/>
  <c r="AE58" i="10"/>
  <c r="AE62" i="10"/>
  <c r="AE66" i="10"/>
  <c r="AE70" i="10"/>
  <c r="AE74" i="10"/>
  <c r="AE78" i="10"/>
  <c r="AE82" i="10"/>
  <c r="AE86" i="10"/>
  <c r="AE90" i="10"/>
  <c r="AE41" i="10"/>
  <c r="AE42" i="10"/>
  <c r="AE45" i="10"/>
  <c r="AE49" i="10"/>
  <c r="AE53" i="10"/>
  <c r="AE57" i="10"/>
  <c r="AE61" i="10"/>
  <c r="AE65" i="10"/>
  <c r="AE69" i="10"/>
  <c r="AE73" i="10"/>
  <c r="AE77" i="10"/>
  <c r="AE81" i="10"/>
  <c r="AE85" i="10"/>
  <c r="AE89" i="10"/>
  <c r="W7" i="10"/>
  <c r="W11" i="10"/>
  <c r="W15" i="10"/>
  <c r="W19" i="10"/>
  <c r="W23" i="10"/>
  <c r="W27" i="10"/>
  <c r="W31" i="10"/>
  <c r="W35" i="10"/>
  <c r="W39" i="10"/>
  <c r="W43" i="10"/>
  <c r="W6" i="10"/>
  <c r="W10" i="10"/>
  <c r="W14" i="10"/>
  <c r="W18" i="10"/>
  <c r="W22" i="10"/>
  <c r="W26" i="10"/>
  <c r="W30" i="10"/>
  <c r="W34" i="10"/>
  <c r="W38" i="10"/>
  <c r="W5" i="10"/>
  <c r="W9" i="10"/>
  <c r="W13" i="10"/>
  <c r="W17" i="10"/>
  <c r="W21" i="10"/>
  <c r="W25" i="10"/>
  <c r="W29" i="10"/>
  <c r="W33" i="10"/>
  <c r="W37" i="10"/>
  <c r="W4" i="10"/>
  <c r="W8" i="10"/>
  <c r="W12" i="10"/>
  <c r="W16" i="10"/>
  <c r="W20" i="10"/>
  <c r="W24" i="10"/>
  <c r="W28" i="10"/>
  <c r="W32" i="10"/>
  <c r="W36" i="10"/>
  <c r="W40" i="10"/>
  <c r="W42" i="10"/>
  <c r="W44" i="10"/>
  <c r="W48" i="10"/>
  <c r="W52" i="10"/>
  <c r="W56" i="10"/>
  <c r="W60" i="10"/>
  <c r="W64" i="10"/>
  <c r="W68" i="10"/>
  <c r="W72" i="10"/>
  <c r="W76" i="10"/>
  <c r="W80" i="10"/>
  <c r="W84" i="10"/>
  <c r="W88" i="10"/>
  <c r="W93" i="10"/>
  <c r="W97" i="10"/>
  <c r="W41" i="10"/>
  <c r="W47" i="10"/>
  <c r="W51" i="10"/>
  <c r="W55" i="10"/>
  <c r="W59" i="10"/>
  <c r="W63" i="10"/>
  <c r="W67" i="10"/>
  <c r="W71" i="10"/>
  <c r="W75" i="10"/>
  <c r="W79" i="10"/>
  <c r="W83" i="10"/>
  <c r="W87" i="10"/>
  <c r="W91" i="10"/>
  <c r="W92" i="10"/>
  <c r="CP24" i="10" s="1"/>
  <c r="W96" i="10"/>
  <c r="W46" i="10"/>
  <c r="W50" i="10"/>
  <c r="W54" i="10"/>
  <c r="W58" i="10"/>
  <c r="W62" i="10"/>
  <c r="W66" i="10"/>
  <c r="W70" i="10"/>
  <c r="W74" i="10"/>
  <c r="W78" i="10"/>
  <c r="W82" i="10"/>
  <c r="W86" i="10"/>
  <c r="W90" i="10"/>
  <c r="W45" i="10"/>
  <c r="W49" i="10"/>
  <c r="W53" i="10"/>
  <c r="W57" i="10"/>
  <c r="W61" i="10"/>
  <c r="W65" i="10"/>
  <c r="W69" i="10"/>
  <c r="W73" i="10"/>
  <c r="W77" i="10"/>
  <c r="W81" i="10"/>
  <c r="W85" i="10"/>
  <c r="W89" i="10"/>
  <c r="O7" i="10"/>
  <c r="O11" i="10"/>
  <c r="O15" i="10"/>
  <c r="O19" i="10"/>
  <c r="O23" i="10"/>
  <c r="O27" i="10"/>
  <c r="O31" i="10"/>
  <c r="O35" i="10"/>
  <c r="O39" i="10"/>
  <c r="O43" i="10"/>
  <c r="O6" i="10"/>
  <c r="O10" i="10"/>
  <c r="O14" i="10"/>
  <c r="O18" i="10"/>
  <c r="O22" i="10"/>
  <c r="O26" i="10"/>
  <c r="O30" i="10"/>
  <c r="O34" i="10"/>
  <c r="O38" i="10"/>
  <c r="O42" i="10"/>
  <c r="O5" i="10"/>
  <c r="O9" i="10"/>
  <c r="O13" i="10"/>
  <c r="O17" i="10"/>
  <c r="O21" i="10"/>
  <c r="O25" i="10"/>
  <c r="O29" i="10"/>
  <c r="O33" i="10"/>
  <c r="O37" i="10"/>
  <c r="O4" i="10"/>
  <c r="O8" i="10"/>
  <c r="O12" i="10"/>
  <c r="O16" i="10"/>
  <c r="O20" i="10"/>
  <c r="O24" i="10"/>
  <c r="O28" i="10"/>
  <c r="O32" i="10"/>
  <c r="O36" i="10"/>
  <c r="O40" i="10"/>
  <c r="O44" i="10"/>
  <c r="O48" i="10"/>
  <c r="O52" i="10"/>
  <c r="O56" i="10"/>
  <c r="O60" i="10"/>
  <c r="O64" i="10"/>
  <c r="O68" i="10"/>
  <c r="O72" i="10"/>
  <c r="O76" i="10"/>
  <c r="O80" i="10"/>
  <c r="O84" i="10"/>
  <c r="O88" i="10"/>
  <c r="O93" i="10"/>
  <c r="O97" i="10"/>
  <c r="O47" i="10"/>
  <c r="O51" i="10"/>
  <c r="O55" i="10"/>
  <c r="O59" i="10"/>
  <c r="O63" i="10"/>
  <c r="O67" i="10"/>
  <c r="O71" i="10"/>
  <c r="O75" i="10"/>
  <c r="O79" i="10"/>
  <c r="O83" i="10"/>
  <c r="O87" i="10"/>
  <c r="O91" i="10"/>
  <c r="O92" i="10"/>
  <c r="CP16" i="10" s="1"/>
  <c r="O96" i="10"/>
  <c r="O46" i="10"/>
  <c r="O50" i="10"/>
  <c r="O54" i="10"/>
  <c r="O58" i="10"/>
  <c r="O62" i="10"/>
  <c r="O66" i="10"/>
  <c r="O70" i="10"/>
  <c r="O74" i="10"/>
  <c r="O78" i="10"/>
  <c r="O82" i="10"/>
  <c r="O86" i="10"/>
  <c r="O90" i="10"/>
  <c r="O41" i="10"/>
  <c r="O45" i="10"/>
  <c r="O49" i="10"/>
  <c r="O53" i="10"/>
  <c r="O57" i="10"/>
  <c r="O61" i="10"/>
  <c r="O65" i="10"/>
  <c r="O69" i="10"/>
  <c r="O73" i="10"/>
  <c r="O77" i="10"/>
  <c r="O81" i="10"/>
  <c r="O85" i="10"/>
  <c r="O89" i="10"/>
  <c r="G7" i="10"/>
  <c r="G11" i="10"/>
  <c r="G15" i="10"/>
  <c r="G19" i="10"/>
  <c r="G23" i="10"/>
  <c r="G27" i="10"/>
  <c r="G31" i="10"/>
  <c r="G35" i="10"/>
  <c r="G39" i="10"/>
  <c r="G43" i="10"/>
  <c r="G6" i="10"/>
  <c r="G10" i="10"/>
  <c r="G14" i="10"/>
  <c r="G18" i="10"/>
  <c r="G22" i="10"/>
  <c r="G26" i="10"/>
  <c r="G30" i="10"/>
  <c r="G34" i="10"/>
  <c r="G38" i="10"/>
  <c r="G42" i="10"/>
  <c r="G5" i="10"/>
  <c r="G9" i="10"/>
  <c r="G13" i="10"/>
  <c r="G17" i="10"/>
  <c r="G21" i="10"/>
  <c r="G25" i="10"/>
  <c r="G29" i="10"/>
  <c r="G33" i="10"/>
  <c r="G37" i="10"/>
  <c r="G4" i="10"/>
  <c r="G8" i="10"/>
  <c r="G12" i="10"/>
  <c r="G16" i="10"/>
  <c r="G20" i="10"/>
  <c r="G24" i="10"/>
  <c r="G28" i="10"/>
  <c r="G32" i="10"/>
  <c r="G36" i="10"/>
  <c r="G40" i="10"/>
  <c r="G44" i="10"/>
  <c r="G48" i="10"/>
  <c r="G52" i="10"/>
  <c r="G56" i="10"/>
  <c r="G60" i="10"/>
  <c r="G64" i="10"/>
  <c r="G68" i="10"/>
  <c r="G72" i="10"/>
  <c r="G76" i="10"/>
  <c r="G80" i="10"/>
  <c r="G84" i="10"/>
  <c r="G88" i="10"/>
  <c r="G93" i="10"/>
  <c r="G97" i="10"/>
  <c r="G41" i="10"/>
  <c r="G47" i="10"/>
  <c r="G51" i="10"/>
  <c r="G55" i="10"/>
  <c r="G59" i="10"/>
  <c r="G63" i="10"/>
  <c r="G67" i="10"/>
  <c r="G71" i="10"/>
  <c r="G75" i="10"/>
  <c r="G79" i="10"/>
  <c r="G83" i="10"/>
  <c r="G87" i="10"/>
  <c r="G91" i="10"/>
  <c r="G92" i="10"/>
  <c r="CP8" i="10" s="1"/>
  <c r="G96" i="10"/>
  <c r="G46" i="10"/>
  <c r="G50" i="10"/>
  <c r="G54" i="10"/>
  <c r="G58" i="10"/>
  <c r="G62" i="10"/>
  <c r="G66" i="10"/>
  <c r="G70" i="10"/>
  <c r="G74" i="10"/>
  <c r="G78" i="10"/>
  <c r="G82" i="10"/>
  <c r="G86" i="10"/>
  <c r="G90" i="10"/>
  <c r="G45" i="10"/>
  <c r="G49" i="10"/>
  <c r="G53" i="10"/>
  <c r="G57" i="10"/>
  <c r="G61" i="10"/>
  <c r="G65" i="10"/>
  <c r="G69" i="10"/>
  <c r="G73" i="10"/>
  <c r="G77" i="10"/>
  <c r="G81" i="10"/>
  <c r="G85" i="10"/>
  <c r="G89" i="10"/>
  <c r="DD88" i="9"/>
  <c r="DE88" i="9" s="1"/>
  <c r="C88" i="66" s="1"/>
  <c r="DD84" i="9"/>
  <c r="DE84" i="9" s="1"/>
  <c r="C84" i="66" s="1"/>
  <c r="DD80" i="9"/>
  <c r="DE80" i="9" s="1"/>
  <c r="C80" i="66" s="1"/>
  <c r="DD72" i="9"/>
  <c r="DE72" i="9" s="1"/>
  <c r="C72" i="66" s="1"/>
  <c r="DD68" i="9"/>
  <c r="DE68" i="9" s="1"/>
  <c r="C68" i="66" s="1"/>
  <c r="C96" i="10"/>
  <c r="C87" i="10"/>
  <c r="C79" i="10"/>
  <c r="C71" i="10"/>
  <c r="C63" i="10"/>
  <c r="C55" i="10"/>
  <c r="C47" i="10"/>
  <c r="C39" i="10"/>
  <c r="C31" i="10"/>
  <c r="C23" i="10"/>
  <c r="C15" i="10"/>
  <c r="C7" i="10"/>
  <c r="CF101" i="10"/>
  <c r="BX101" i="10"/>
  <c r="BP101" i="10"/>
  <c r="BH101" i="10"/>
  <c r="AZ101" i="10"/>
  <c r="AR101" i="10"/>
  <c r="AJ101" i="10"/>
  <c r="AB101" i="10"/>
  <c r="T101" i="10"/>
  <c r="L101" i="10"/>
  <c r="D101" i="10"/>
  <c r="CL100" i="10"/>
  <c r="CQ91" i="10" s="1"/>
  <c r="CD100" i="10"/>
  <c r="CQ83" i="10" s="1"/>
  <c r="BV100" i="10"/>
  <c r="BN100" i="10"/>
  <c r="CQ67" i="10" s="1"/>
  <c r="BF100" i="10"/>
  <c r="CQ59" i="10" s="1"/>
  <c r="AX100" i="10"/>
  <c r="CQ51" i="10" s="1"/>
  <c r="AP100" i="10"/>
  <c r="CQ43" i="10" s="1"/>
  <c r="AH100" i="10"/>
  <c r="CQ35" i="10" s="1"/>
  <c r="Z100" i="10"/>
  <c r="CQ27" i="10" s="1"/>
  <c r="R100" i="10"/>
  <c r="CQ19" i="10" s="1"/>
  <c r="J100" i="10"/>
  <c r="CQ11" i="10" s="1"/>
  <c r="CJ99" i="10"/>
  <c r="CB99" i="10"/>
  <c r="BT99" i="10"/>
  <c r="BL99" i="10"/>
  <c r="BD99" i="10"/>
  <c r="AV99" i="10"/>
  <c r="AN99" i="10"/>
  <c r="AF99" i="10"/>
  <c r="X99" i="10"/>
  <c r="P99" i="10"/>
  <c r="H99" i="10"/>
  <c r="CH98" i="10"/>
  <c r="V98" i="10"/>
  <c r="CF97" i="10"/>
  <c r="BX97" i="10"/>
  <c r="BP97" i="10"/>
  <c r="BH97" i="10"/>
  <c r="AZ97" i="10"/>
  <c r="AP97" i="10"/>
  <c r="Z97" i="10"/>
  <c r="J97" i="10"/>
  <c r="CJ96" i="10"/>
  <c r="BT96" i="10"/>
  <c r="BD96" i="10"/>
  <c r="AN96" i="10"/>
  <c r="X96" i="10"/>
  <c r="CA95" i="10"/>
  <c r="BD95" i="10"/>
  <c r="AG95" i="10"/>
  <c r="O95" i="10"/>
  <c r="BK94" i="10"/>
  <c r="AS94" i="10"/>
  <c r="BW93" i="10"/>
  <c r="AZ93" i="10"/>
  <c r="AC93" i="10"/>
  <c r="K93" i="10"/>
  <c r="CD92" i="10"/>
  <c r="CP83" i="10" s="1"/>
  <c r="BG92" i="10"/>
  <c r="CP60" i="10" s="1"/>
  <c r="AO92" i="10"/>
  <c r="CP42" i="10" s="1"/>
  <c r="R92" i="10"/>
  <c r="CP19" i="10" s="1"/>
  <c r="CH105" i="9"/>
  <c r="CR87" i="10" s="1"/>
  <c r="CH7" i="10"/>
  <c r="CH11" i="10"/>
  <c r="CH15" i="10"/>
  <c r="CH19" i="10"/>
  <c r="CH23" i="10"/>
  <c r="CH27" i="10"/>
  <c r="CH31" i="10"/>
  <c r="CH35" i="10"/>
  <c r="CH39" i="10"/>
  <c r="CH6" i="10"/>
  <c r="CH10" i="10"/>
  <c r="CH14" i="10"/>
  <c r="CH18" i="10"/>
  <c r="CH22" i="10"/>
  <c r="CH26" i="10"/>
  <c r="CH30" i="10"/>
  <c r="CH34" i="10"/>
  <c r="CH38" i="10"/>
  <c r="CH5" i="10"/>
  <c r="CH9" i="10"/>
  <c r="CH13" i="10"/>
  <c r="CH17" i="10"/>
  <c r="CH21" i="10"/>
  <c r="CH25" i="10"/>
  <c r="CH29" i="10"/>
  <c r="CH33" i="10"/>
  <c r="CH4" i="10"/>
  <c r="CH8" i="10"/>
  <c r="CH12" i="10"/>
  <c r="CH16" i="10"/>
  <c r="CH20" i="10"/>
  <c r="CH24" i="10"/>
  <c r="CH28" i="10"/>
  <c r="CH32" i="10"/>
  <c r="CH36" i="10"/>
  <c r="CH41" i="10"/>
  <c r="CH43" i="10"/>
  <c r="CH47" i="10"/>
  <c r="CH51" i="10"/>
  <c r="CH55" i="10"/>
  <c r="CH59" i="10"/>
  <c r="CH63" i="10"/>
  <c r="CH67" i="10"/>
  <c r="CH71" i="10"/>
  <c r="CH75" i="10"/>
  <c r="CH79" i="10"/>
  <c r="CH83" i="10"/>
  <c r="CH87" i="10"/>
  <c r="CH91" i="10"/>
  <c r="CH92" i="10"/>
  <c r="CP87" i="10" s="1"/>
  <c r="CH96" i="10"/>
  <c r="CH40" i="10"/>
  <c r="CH46" i="10"/>
  <c r="CH50" i="10"/>
  <c r="CH54" i="10"/>
  <c r="CH58" i="10"/>
  <c r="CH62" i="10"/>
  <c r="CH66" i="10"/>
  <c r="CH70" i="10"/>
  <c r="CH74" i="10"/>
  <c r="CH78" i="10"/>
  <c r="CH82" i="10"/>
  <c r="CH86" i="10"/>
  <c r="CH90" i="10"/>
  <c r="CH95" i="10"/>
  <c r="CH37" i="10"/>
  <c r="CH45" i="10"/>
  <c r="CH49" i="10"/>
  <c r="CH53" i="10"/>
  <c r="CH57" i="10"/>
  <c r="CH61" i="10"/>
  <c r="CH65" i="10"/>
  <c r="CH69" i="10"/>
  <c r="CH73" i="10"/>
  <c r="CH77" i="10"/>
  <c r="CH81" i="10"/>
  <c r="CH85" i="10"/>
  <c r="CH89" i="10"/>
  <c r="CH42" i="10"/>
  <c r="CH44" i="10"/>
  <c r="CH48" i="10"/>
  <c r="CH52" i="10"/>
  <c r="CH56" i="10"/>
  <c r="CH60" i="10"/>
  <c r="CH64" i="10"/>
  <c r="CH68" i="10"/>
  <c r="CH72" i="10"/>
  <c r="CH76" i="10"/>
  <c r="CH80" i="10"/>
  <c r="CH84" i="10"/>
  <c r="CH88" i="10"/>
  <c r="CH93" i="10"/>
  <c r="BZ105" i="9"/>
  <c r="CR79" i="10" s="1"/>
  <c r="BZ7" i="10"/>
  <c r="BZ11" i="10"/>
  <c r="BZ15" i="10"/>
  <c r="BZ19" i="10"/>
  <c r="BZ23" i="10"/>
  <c r="BZ27" i="10"/>
  <c r="BZ31" i="10"/>
  <c r="BZ35" i="10"/>
  <c r="BZ39" i="10"/>
  <c r="BZ6" i="10"/>
  <c r="BZ10" i="10"/>
  <c r="BZ14" i="10"/>
  <c r="BZ18" i="10"/>
  <c r="BZ22" i="10"/>
  <c r="BZ26" i="10"/>
  <c r="BZ30" i="10"/>
  <c r="BZ34" i="10"/>
  <c r="BZ38" i="10"/>
  <c r="BZ5" i="10"/>
  <c r="BZ9" i="10"/>
  <c r="BZ13" i="10"/>
  <c r="BZ17" i="10"/>
  <c r="BZ21" i="10"/>
  <c r="BZ25" i="10"/>
  <c r="BZ29" i="10"/>
  <c r="BZ33" i="10"/>
  <c r="BZ4" i="10"/>
  <c r="BZ8" i="10"/>
  <c r="BZ12" i="10"/>
  <c r="BZ16" i="10"/>
  <c r="BZ20" i="10"/>
  <c r="BZ24" i="10"/>
  <c r="BZ28" i="10"/>
  <c r="BZ32" i="10"/>
  <c r="BZ36" i="10"/>
  <c r="BZ40" i="10"/>
  <c r="BZ43" i="10"/>
  <c r="BZ47" i="10"/>
  <c r="BZ51" i="10"/>
  <c r="BZ55" i="10"/>
  <c r="BZ59" i="10"/>
  <c r="BZ63" i="10"/>
  <c r="BZ67" i="10"/>
  <c r="BZ71" i="10"/>
  <c r="BZ75" i="10"/>
  <c r="BZ79" i="10"/>
  <c r="BZ83" i="10"/>
  <c r="BZ87" i="10"/>
  <c r="BZ91" i="10"/>
  <c r="BZ92" i="10"/>
  <c r="CP79" i="10" s="1"/>
  <c r="BZ96" i="10"/>
  <c r="BZ37" i="10"/>
  <c r="BZ42" i="10"/>
  <c r="BZ46" i="10"/>
  <c r="BZ50" i="10"/>
  <c r="BZ54" i="10"/>
  <c r="BZ58" i="10"/>
  <c r="BZ62" i="10"/>
  <c r="BZ66" i="10"/>
  <c r="BZ70" i="10"/>
  <c r="BZ74" i="10"/>
  <c r="BZ78" i="10"/>
  <c r="BZ82" i="10"/>
  <c r="BZ86" i="10"/>
  <c r="BZ90" i="10"/>
  <c r="BZ95" i="10"/>
  <c r="BZ41" i="10"/>
  <c r="BZ45" i="10"/>
  <c r="BZ49" i="10"/>
  <c r="BZ53" i="10"/>
  <c r="BZ57" i="10"/>
  <c r="BZ61" i="10"/>
  <c r="BZ65" i="10"/>
  <c r="BZ69" i="10"/>
  <c r="BZ73" i="10"/>
  <c r="BZ77" i="10"/>
  <c r="BZ81" i="10"/>
  <c r="BZ85" i="10"/>
  <c r="BZ89" i="10"/>
  <c r="BZ44" i="10"/>
  <c r="BZ48" i="10"/>
  <c r="BZ52" i="10"/>
  <c r="BZ56" i="10"/>
  <c r="BZ60" i="10"/>
  <c r="BZ64" i="10"/>
  <c r="BZ68" i="10"/>
  <c r="BZ72" i="10"/>
  <c r="BZ76" i="10"/>
  <c r="BZ80" i="10"/>
  <c r="BZ84" i="10"/>
  <c r="BZ88" i="10"/>
  <c r="BZ93" i="10"/>
  <c r="BR105" i="9"/>
  <c r="CR71" i="10" s="1"/>
  <c r="BR7" i="10"/>
  <c r="BR11" i="10"/>
  <c r="BR15" i="10"/>
  <c r="BR19" i="10"/>
  <c r="BR23" i="10"/>
  <c r="BR27" i="10"/>
  <c r="BR31" i="10"/>
  <c r="BR35" i="10"/>
  <c r="BR39" i="10"/>
  <c r="BR6" i="10"/>
  <c r="BR10" i="10"/>
  <c r="BR14" i="10"/>
  <c r="BR18" i="10"/>
  <c r="BR22" i="10"/>
  <c r="BR26" i="10"/>
  <c r="BR30" i="10"/>
  <c r="BR34" i="10"/>
  <c r="BR38" i="10"/>
  <c r="BR5" i="10"/>
  <c r="BR9" i="10"/>
  <c r="BR13" i="10"/>
  <c r="BR17" i="10"/>
  <c r="BR21" i="10"/>
  <c r="BR25" i="10"/>
  <c r="BR29" i="10"/>
  <c r="BR33" i="10"/>
  <c r="BR4" i="10"/>
  <c r="BR8" i="10"/>
  <c r="BR12" i="10"/>
  <c r="BR16" i="10"/>
  <c r="BR20" i="10"/>
  <c r="BR24" i="10"/>
  <c r="BR28" i="10"/>
  <c r="BR32" i="10"/>
  <c r="BR36" i="10"/>
  <c r="BR37" i="10"/>
  <c r="BR41" i="10"/>
  <c r="BR43" i="10"/>
  <c r="BR47" i="10"/>
  <c r="BR51" i="10"/>
  <c r="BR55" i="10"/>
  <c r="BR59" i="10"/>
  <c r="BR63" i="10"/>
  <c r="BR67" i="10"/>
  <c r="BR71" i="10"/>
  <c r="BR75" i="10"/>
  <c r="BR79" i="10"/>
  <c r="BR83" i="10"/>
  <c r="BR87" i="10"/>
  <c r="BR91" i="10"/>
  <c r="BR92" i="10"/>
  <c r="CP71" i="10" s="1"/>
  <c r="BR96" i="10"/>
  <c r="BR46" i="10"/>
  <c r="BR50" i="10"/>
  <c r="BR54" i="10"/>
  <c r="BR58" i="10"/>
  <c r="BR62" i="10"/>
  <c r="BR66" i="10"/>
  <c r="BR70" i="10"/>
  <c r="BR74" i="10"/>
  <c r="BR78" i="10"/>
  <c r="BR82" i="10"/>
  <c r="BR86" i="10"/>
  <c r="BR90" i="10"/>
  <c r="BR95" i="10"/>
  <c r="BR42" i="10"/>
  <c r="BR45" i="10"/>
  <c r="BR49" i="10"/>
  <c r="BR53" i="10"/>
  <c r="BR57" i="10"/>
  <c r="BR61" i="10"/>
  <c r="BR65" i="10"/>
  <c r="BR69" i="10"/>
  <c r="BR73" i="10"/>
  <c r="BR77" i="10"/>
  <c r="BR81" i="10"/>
  <c r="BR85" i="10"/>
  <c r="BR89" i="10"/>
  <c r="BR40" i="10"/>
  <c r="BR44" i="10"/>
  <c r="BR48" i="10"/>
  <c r="BR52" i="10"/>
  <c r="BR56" i="10"/>
  <c r="BR60" i="10"/>
  <c r="BR64" i="10"/>
  <c r="BR68" i="10"/>
  <c r="BR72" i="10"/>
  <c r="BR76" i="10"/>
  <c r="BR80" i="10"/>
  <c r="BR84" i="10"/>
  <c r="BR88" i="10"/>
  <c r="BR93" i="10"/>
  <c r="BJ7" i="10"/>
  <c r="BJ11" i="10"/>
  <c r="BJ15" i="10"/>
  <c r="BJ19" i="10"/>
  <c r="BJ23" i="10"/>
  <c r="BJ27" i="10"/>
  <c r="BJ31" i="10"/>
  <c r="BJ35" i="10"/>
  <c r="BJ39" i="10"/>
  <c r="BJ6" i="10"/>
  <c r="BJ10" i="10"/>
  <c r="BJ14" i="10"/>
  <c r="BJ18" i="10"/>
  <c r="BJ22" i="10"/>
  <c r="BJ26" i="10"/>
  <c r="BJ30" i="10"/>
  <c r="BJ34" i="10"/>
  <c r="BJ38" i="10"/>
  <c r="BJ5" i="10"/>
  <c r="BJ9" i="10"/>
  <c r="BJ13" i="10"/>
  <c r="BJ17" i="10"/>
  <c r="BJ21" i="10"/>
  <c r="BJ25" i="10"/>
  <c r="BJ29" i="10"/>
  <c r="BJ33" i="10"/>
  <c r="BJ4" i="10"/>
  <c r="BJ8" i="10"/>
  <c r="BJ12" i="10"/>
  <c r="BJ16" i="10"/>
  <c r="BJ20" i="10"/>
  <c r="BJ24" i="10"/>
  <c r="BJ28" i="10"/>
  <c r="BJ32" i="10"/>
  <c r="BJ36" i="10"/>
  <c r="BJ42" i="10"/>
  <c r="BJ43" i="10"/>
  <c r="BJ47" i="10"/>
  <c r="BJ51" i="10"/>
  <c r="BJ55" i="10"/>
  <c r="BJ59" i="10"/>
  <c r="BJ63" i="10"/>
  <c r="BJ67" i="10"/>
  <c r="BJ71" i="10"/>
  <c r="BJ75" i="10"/>
  <c r="BJ79" i="10"/>
  <c r="BJ83" i="10"/>
  <c r="BJ87" i="10"/>
  <c r="BJ91" i="10"/>
  <c r="BJ92" i="10"/>
  <c r="CP63" i="10" s="1"/>
  <c r="BJ96" i="10"/>
  <c r="BJ46" i="10"/>
  <c r="BJ50" i="10"/>
  <c r="BJ54" i="10"/>
  <c r="BJ58" i="10"/>
  <c r="BJ62" i="10"/>
  <c r="BJ66" i="10"/>
  <c r="BJ70" i="10"/>
  <c r="BJ74" i="10"/>
  <c r="BJ78" i="10"/>
  <c r="BJ82" i="10"/>
  <c r="BJ86" i="10"/>
  <c r="BJ90" i="10"/>
  <c r="BJ95" i="10"/>
  <c r="BJ41" i="10"/>
  <c r="BJ40" i="10"/>
  <c r="BJ45" i="10"/>
  <c r="BJ49" i="10"/>
  <c r="BJ53" i="10"/>
  <c r="BJ57" i="10"/>
  <c r="BJ61" i="10"/>
  <c r="BJ65" i="10"/>
  <c r="BJ69" i="10"/>
  <c r="BJ73" i="10"/>
  <c r="BJ77" i="10"/>
  <c r="BJ81" i="10"/>
  <c r="BJ85" i="10"/>
  <c r="BJ89" i="10"/>
  <c r="BJ37" i="10"/>
  <c r="BJ44" i="10"/>
  <c r="BJ48" i="10"/>
  <c r="BJ52" i="10"/>
  <c r="BJ56" i="10"/>
  <c r="BJ60" i="10"/>
  <c r="BJ64" i="10"/>
  <c r="BJ68" i="10"/>
  <c r="BJ72" i="10"/>
  <c r="BJ76" i="10"/>
  <c r="BJ80" i="10"/>
  <c r="BJ84" i="10"/>
  <c r="BJ88" i="10"/>
  <c r="BJ93" i="10"/>
  <c r="BB7" i="10"/>
  <c r="BB11" i="10"/>
  <c r="BB15" i="10"/>
  <c r="BB19" i="10"/>
  <c r="BB23" i="10"/>
  <c r="BB27" i="10"/>
  <c r="BB31" i="10"/>
  <c r="BB35" i="10"/>
  <c r="BB39" i="10"/>
  <c r="BB6" i="10"/>
  <c r="BB10" i="10"/>
  <c r="BB14" i="10"/>
  <c r="BB18" i="10"/>
  <c r="BB22" i="10"/>
  <c r="BB26" i="10"/>
  <c r="BB30" i="10"/>
  <c r="BB34" i="10"/>
  <c r="BB38" i="10"/>
  <c r="BB5" i="10"/>
  <c r="BB9" i="10"/>
  <c r="BB13" i="10"/>
  <c r="BB17" i="10"/>
  <c r="BB21" i="10"/>
  <c r="BB25" i="10"/>
  <c r="BB29" i="10"/>
  <c r="BB33" i="10"/>
  <c r="BB4" i="10"/>
  <c r="BB8" i="10"/>
  <c r="BB12" i="10"/>
  <c r="BB16" i="10"/>
  <c r="BB20" i="10"/>
  <c r="BB24" i="10"/>
  <c r="BB28" i="10"/>
  <c r="BB32" i="10"/>
  <c r="BB36" i="10"/>
  <c r="BB41" i="10"/>
  <c r="BB43" i="10"/>
  <c r="BB47" i="10"/>
  <c r="BB51" i="10"/>
  <c r="BB55" i="10"/>
  <c r="BB59" i="10"/>
  <c r="BB63" i="10"/>
  <c r="BB67" i="10"/>
  <c r="BB71" i="10"/>
  <c r="BB75" i="10"/>
  <c r="BB79" i="10"/>
  <c r="BB83" i="10"/>
  <c r="BB87" i="10"/>
  <c r="BB91" i="10"/>
  <c r="BB92" i="10"/>
  <c r="CP55" i="10" s="1"/>
  <c r="BB96" i="10"/>
  <c r="BB40" i="10"/>
  <c r="BB42" i="10"/>
  <c r="BB46" i="10"/>
  <c r="BB50" i="10"/>
  <c r="BB54" i="10"/>
  <c r="BB58" i="10"/>
  <c r="BB62" i="10"/>
  <c r="BB66" i="10"/>
  <c r="BB70" i="10"/>
  <c r="BB74" i="10"/>
  <c r="BB78" i="10"/>
  <c r="BB82" i="10"/>
  <c r="BB86" i="10"/>
  <c r="BB90" i="10"/>
  <c r="BB95" i="10"/>
  <c r="BB37" i="10"/>
  <c r="BB45" i="10"/>
  <c r="BB49" i="10"/>
  <c r="BB53" i="10"/>
  <c r="BB57" i="10"/>
  <c r="BB61" i="10"/>
  <c r="BB65" i="10"/>
  <c r="BB69" i="10"/>
  <c r="BB73" i="10"/>
  <c r="BB77" i="10"/>
  <c r="BB81" i="10"/>
  <c r="BB85" i="10"/>
  <c r="BB89" i="10"/>
  <c r="BB44" i="10"/>
  <c r="BB48" i="10"/>
  <c r="BB52" i="10"/>
  <c r="BB56" i="10"/>
  <c r="BB60" i="10"/>
  <c r="BB64" i="10"/>
  <c r="BB68" i="10"/>
  <c r="BB72" i="10"/>
  <c r="BB76" i="10"/>
  <c r="BB80" i="10"/>
  <c r="BB84" i="10"/>
  <c r="BB88" i="10"/>
  <c r="BB93" i="10"/>
  <c r="AT7" i="10"/>
  <c r="AT11" i="10"/>
  <c r="AT15" i="10"/>
  <c r="AT19" i="10"/>
  <c r="AT23" i="10"/>
  <c r="AT27" i="10"/>
  <c r="AT31" i="10"/>
  <c r="AT35" i="10"/>
  <c r="AT39" i="10"/>
  <c r="AT43" i="10"/>
  <c r="AT6" i="10"/>
  <c r="AT10" i="10"/>
  <c r="AT14" i="10"/>
  <c r="AT18" i="10"/>
  <c r="AT22" i="10"/>
  <c r="AT26" i="10"/>
  <c r="AT30" i="10"/>
  <c r="AT34" i="10"/>
  <c r="AT38" i="10"/>
  <c r="AT5" i="10"/>
  <c r="AT9" i="10"/>
  <c r="AT13" i="10"/>
  <c r="AT17" i="10"/>
  <c r="AT21" i="10"/>
  <c r="AT25" i="10"/>
  <c r="AT29" i="10"/>
  <c r="AT33" i="10"/>
  <c r="AT4" i="10"/>
  <c r="AT8" i="10"/>
  <c r="AT12" i="10"/>
  <c r="AT16" i="10"/>
  <c r="AT20" i="10"/>
  <c r="AT24" i="10"/>
  <c r="AT28" i="10"/>
  <c r="AT32" i="10"/>
  <c r="AT36" i="10"/>
  <c r="AT40" i="10"/>
  <c r="AT47" i="10"/>
  <c r="AT51" i="10"/>
  <c r="AT55" i="10"/>
  <c r="AT59" i="10"/>
  <c r="AT63" i="10"/>
  <c r="AT67" i="10"/>
  <c r="AT71" i="10"/>
  <c r="AT75" i="10"/>
  <c r="AT79" i="10"/>
  <c r="AT83" i="10"/>
  <c r="AT87" i="10"/>
  <c r="AT91" i="10"/>
  <c r="AT92" i="10"/>
  <c r="CP47" i="10" s="1"/>
  <c r="AT96" i="10"/>
  <c r="AT37" i="10"/>
  <c r="AT46" i="10"/>
  <c r="AT50" i="10"/>
  <c r="AT54" i="10"/>
  <c r="AT58" i="10"/>
  <c r="AT62" i="10"/>
  <c r="AT66" i="10"/>
  <c r="AT70" i="10"/>
  <c r="AT74" i="10"/>
  <c r="AT78" i="10"/>
  <c r="AT82" i="10"/>
  <c r="AT86" i="10"/>
  <c r="AT90" i="10"/>
  <c r="AT95" i="10"/>
  <c r="AT41" i="10"/>
  <c r="AT45" i="10"/>
  <c r="AT49" i="10"/>
  <c r="AT53" i="10"/>
  <c r="AT57" i="10"/>
  <c r="AT61" i="10"/>
  <c r="AT65" i="10"/>
  <c r="AT69" i="10"/>
  <c r="AT73" i="10"/>
  <c r="AT77" i="10"/>
  <c r="AT81" i="10"/>
  <c r="AT85" i="10"/>
  <c r="AT89" i="10"/>
  <c r="AT42" i="10"/>
  <c r="AT44" i="10"/>
  <c r="AT48" i="10"/>
  <c r="AT52" i="10"/>
  <c r="AT56" i="10"/>
  <c r="AT60" i="10"/>
  <c r="AT64" i="10"/>
  <c r="AT68" i="10"/>
  <c r="AT72" i="10"/>
  <c r="AT76" i="10"/>
  <c r="AT80" i="10"/>
  <c r="AT84" i="10"/>
  <c r="AT88" i="10"/>
  <c r="AT93" i="10"/>
  <c r="AT97" i="10"/>
  <c r="AL7" i="10"/>
  <c r="AL11" i="10"/>
  <c r="AL15" i="10"/>
  <c r="AL19" i="10"/>
  <c r="AL23" i="10"/>
  <c r="AL27" i="10"/>
  <c r="AL31" i="10"/>
  <c r="AL35" i="10"/>
  <c r="AL39" i="10"/>
  <c r="AL43" i="10"/>
  <c r="AL6" i="10"/>
  <c r="AL10" i="10"/>
  <c r="AL14" i="10"/>
  <c r="AL18" i="10"/>
  <c r="AL22" i="10"/>
  <c r="AL26" i="10"/>
  <c r="AL30" i="10"/>
  <c r="AL34" i="10"/>
  <c r="AL38" i="10"/>
  <c r="AL5" i="10"/>
  <c r="AL9" i="10"/>
  <c r="AL13" i="10"/>
  <c r="AL17" i="10"/>
  <c r="AL21" i="10"/>
  <c r="AL25" i="10"/>
  <c r="AL29" i="10"/>
  <c r="AL33" i="10"/>
  <c r="AL37" i="10"/>
  <c r="AL4" i="10"/>
  <c r="AL8" i="10"/>
  <c r="AL12" i="10"/>
  <c r="AL16" i="10"/>
  <c r="AL20" i="10"/>
  <c r="AL24" i="10"/>
  <c r="AL28" i="10"/>
  <c r="AL32" i="10"/>
  <c r="AL36" i="10"/>
  <c r="AL41" i="10"/>
  <c r="AL42" i="10"/>
  <c r="AL47" i="10"/>
  <c r="AL51" i="10"/>
  <c r="AL55" i="10"/>
  <c r="AL59" i="10"/>
  <c r="AL63" i="10"/>
  <c r="AL67" i="10"/>
  <c r="AL71" i="10"/>
  <c r="AL75" i="10"/>
  <c r="AL79" i="10"/>
  <c r="AL83" i="10"/>
  <c r="AL87" i="10"/>
  <c r="AL91" i="10"/>
  <c r="AL92" i="10"/>
  <c r="CP39" i="10" s="1"/>
  <c r="AL96" i="10"/>
  <c r="AL46" i="10"/>
  <c r="AL50" i="10"/>
  <c r="AL54" i="10"/>
  <c r="AL58" i="10"/>
  <c r="AL62" i="10"/>
  <c r="AL66" i="10"/>
  <c r="AL70" i="10"/>
  <c r="AL74" i="10"/>
  <c r="AL78" i="10"/>
  <c r="AL82" i="10"/>
  <c r="AL86" i="10"/>
  <c r="AL90" i="10"/>
  <c r="AL95" i="10"/>
  <c r="AL45" i="10"/>
  <c r="AL49" i="10"/>
  <c r="AL53" i="10"/>
  <c r="AL57" i="10"/>
  <c r="AL61" i="10"/>
  <c r="AL65" i="10"/>
  <c r="AL69" i="10"/>
  <c r="AL73" i="10"/>
  <c r="AL77" i="10"/>
  <c r="AL81" i="10"/>
  <c r="AL85" i="10"/>
  <c r="AL89" i="10"/>
  <c r="AL40" i="10"/>
  <c r="AL44" i="10"/>
  <c r="AL48" i="10"/>
  <c r="AL52" i="10"/>
  <c r="AL56" i="10"/>
  <c r="AL60" i="10"/>
  <c r="AL64" i="10"/>
  <c r="AL68" i="10"/>
  <c r="AL72" i="10"/>
  <c r="AL76" i="10"/>
  <c r="AL80" i="10"/>
  <c r="AL84" i="10"/>
  <c r="AL88" i="10"/>
  <c r="AL93" i="10"/>
  <c r="AL97" i="10"/>
  <c r="AD7" i="10"/>
  <c r="AD11" i="10"/>
  <c r="AD15" i="10"/>
  <c r="AD19" i="10"/>
  <c r="AD23" i="10"/>
  <c r="AD27" i="10"/>
  <c r="AD31" i="10"/>
  <c r="AD35" i="10"/>
  <c r="AD39" i="10"/>
  <c r="AD43" i="10"/>
  <c r="AD6" i="10"/>
  <c r="AD10" i="10"/>
  <c r="AD14" i="10"/>
  <c r="AD18" i="10"/>
  <c r="AD22" i="10"/>
  <c r="AD26" i="10"/>
  <c r="AD30" i="10"/>
  <c r="AD34" i="10"/>
  <c r="AD38" i="10"/>
  <c r="AD5" i="10"/>
  <c r="AD9" i="10"/>
  <c r="AD13" i="10"/>
  <c r="AD17" i="10"/>
  <c r="AD21" i="10"/>
  <c r="AD25" i="10"/>
  <c r="AD29" i="10"/>
  <c r="AD33" i="10"/>
  <c r="AD37" i="10"/>
  <c r="AD4" i="10"/>
  <c r="AD8" i="10"/>
  <c r="AD12" i="10"/>
  <c r="AD16" i="10"/>
  <c r="AD20" i="10"/>
  <c r="AD24" i="10"/>
  <c r="AD28" i="10"/>
  <c r="AD32" i="10"/>
  <c r="AD36" i="10"/>
  <c r="AD47" i="10"/>
  <c r="AD51" i="10"/>
  <c r="AD55" i="10"/>
  <c r="AD59" i="10"/>
  <c r="AD63" i="10"/>
  <c r="AD67" i="10"/>
  <c r="AD71" i="10"/>
  <c r="AD75" i="10"/>
  <c r="AD79" i="10"/>
  <c r="AD83" i="10"/>
  <c r="AD87" i="10"/>
  <c r="AD91" i="10"/>
  <c r="AD92" i="10"/>
  <c r="CP31" i="10" s="1"/>
  <c r="AD96" i="10"/>
  <c r="AD46" i="10"/>
  <c r="AD50" i="10"/>
  <c r="AD54" i="10"/>
  <c r="AD58" i="10"/>
  <c r="AD62" i="10"/>
  <c r="AD66" i="10"/>
  <c r="AD70" i="10"/>
  <c r="AD74" i="10"/>
  <c r="AD78" i="10"/>
  <c r="AD82" i="10"/>
  <c r="AD86" i="10"/>
  <c r="AD90" i="10"/>
  <c r="AD95" i="10"/>
  <c r="AD41" i="10"/>
  <c r="AD42" i="10"/>
  <c r="AD40" i="10"/>
  <c r="AD45" i="10"/>
  <c r="AD49" i="10"/>
  <c r="AD53" i="10"/>
  <c r="AD57" i="10"/>
  <c r="AD61" i="10"/>
  <c r="AD65" i="10"/>
  <c r="AD69" i="10"/>
  <c r="AD73" i="10"/>
  <c r="AD77" i="10"/>
  <c r="AD81" i="10"/>
  <c r="AD85" i="10"/>
  <c r="AD89" i="10"/>
  <c r="AD44" i="10"/>
  <c r="AD48" i="10"/>
  <c r="AD52" i="10"/>
  <c r="AD56" i="10"/>
  <c r="AD60" i="10"/>
  <c r="AD64" i="10"/>
  <c r="AD68" i="10"/>
  <c r="AD72" i="10"/>
  <c r="AD76" i="10"/>
  <c r="AD80" i="10"/>
  <c r="AD84" i="10"/>
  <c r="AD88" i="10"/>
  <c r="AD93" i="10"/>
  <c r="AD97" i="10"/>
  <c r="V7" i="10"/>
  <c r="V11" i="10"/>
  <c r="V15" i="10"/>
  <c r="V19" i="10"/>
  <c r="V23" i="10"/>
  <c r="V27" i="10"/>
  <c r="V31" i="10"/>
  <c r="V35" i="10"/>
  <c r="V39" i="10"/>
  <c r="V43" i="10"/>
  <c r="V6" i="10"/>
  <c r="V10" i="10"/>
  <c r="V14" i="10"/>
  <c r="V18" i="10"/>
  <c r="V22" i="10"/>
  <c r="V26" i="10"/>
  <c r="V30" i="10"/>
  <c r="V34" i="10"/>
  <c r="V38" i="10"/>
  <c r="V5" i="10"/>
  <c r="V9" i="10"/>
  <c r="V13" i="10"/>
  <c r="V17" i="10"/>
  <c r="V21" i="10"/>
  <c r="V25" i="10"/>
  <c r="V29" i="10"/>
  <c r="V33" i="10"/>
  <c r="V37" i="10"/>
  <c r="V4" i="10"/>
  <c r="V8" i="10"/>
  <c r="V12" i="10"/>
  <c r="V16" i="10"/>
  <c r="V20" i="10"/>
  <c r="V24" i="10"/>
  <c r="V28" i="10"/>
  <c r="V32" i="10"/>
  <c r="V36" i="10"/>
  <c r="V41" i="10"/>
  <c r="V47" i="10"/>
  <c r="V51" i="10"/>
  <c r="V55" i="10"/>
  <c r="V59" i="10"/>
  <c r="V63" i="10"/>
  <c r="V67" i="10"/>
  <c r="V71" i="10"/>
  <c r="V75" i="10"/>
  <c r="V79" i="10"/>
  <c r="V83" i="10"/>
  <c r="V87" i="10"/>
  <c r="V91" i="10"/>
  <c r="V92" i="10"/>
  <c r="CP23" i="10" s="1"/>
  <c r="V96" i="10"/>
  <c r="V40" i="10"/>
  <c r="V46" i="10"/>
  <c r="V50" i="10"/>
  <c r="V54" i="10"/>
  <c r="V58" i="10"/>
  <c r="V62" i="10"/>
  <c r="V66" i="10"/>
  <c r="V70" i="10"/>
  <c r="V74" i="10"/>
  <c r="V78" i="10"/>
  <c r="V82" i="10"/>
  <c r="V86" i="10"/>
  <c r="V90" i="10"/>
  <c r="V95" i="10"/>
  <c r="V45" i="10"/>
  <c r="V49" i="10"/>
  <c r="V53" i="10"/>
  <c r="V57" i="10"/>
  <c r="V61" i="10"/>
  <c r="V65" i="10"/>
  <c r="V69" i="10"/>
  <c r="V73" i="10"/>
  <c r="V77" i="10"/>
  <c r="V81" i="10"/>
  <c r="V85" i="10"/>
  <c r="V89" i="10"/>
  <c r="V42" i="10"/>
  <c r="V44" i="10"/>
  <c r="V48" i="10"/>
  <c r="V52" i="10"/>
  <c r="V56" i="10"/>
  <c r="V60" i="10"/>
  <c r="V64" i="10"/>
  <c r="V68" i="10"/>
  <c r="V72" i="10"/>
  <c r="V76" i="10"/>
  <c r="V80" i="10"/>
  <c r="V84" i="10"/>
  <c r="V88" i="10"/>
  <c r="V93" i="10"/>
  <c r="V97" i="10"/>
  <c r="N7" i="10"/>
  <c r="N11" i="10"/>
  <c r="N15" i="10"/>
  <c r="N19" i="10"/>
  <c r="N23" i="10"/>
  <c r="N27" i="10"/>
  <c r="N31" i="10"/>
  <c r="N35" i="10"/>
  <c r="N39" i="10"/>
  <c r="N43" i="10"/>
  <c r="N6" i="10"/>
  <c r="N10" i="10"/>
  <c r="N14" i="10"/>
  <c r="N18" i="10"/>
  <c r="N22" i="10"/>
  <c r="N26" i="10"/>
  <c r="N30" i="10"/>
  <c r="N34" i="10"/>
  <c r="N38" i="10"/>
  <c r="N5" i="10"/>
  <c r="N9" i="10"/>
  <c r="N13" i="10"/>
  <c r="N17" i="10"/>
  <c r="N21" i="10"/>
  <c r="N25" i="10"/>
  <c r="N29" i="10"/>
  <c r="N33" i="10"/>
  <c r="N37" i="10"/>
  <c r="N4" i="10"/>
  <c r="N8" i="10"/>
  <c r="N12" i="10"/>
  <c r="N16" i="10"/>
  <c r="N20" i="10"/>
  <c r="N24" i="10"/>
  <c r="N28" i="10"/>
  <c r="N32" i="10"/>
  <c r="N36" i="10"/>
  <c r="N40" i="10"/>
  <c r="N47" i="10"/>
  <c r="N51" i="10"/>
  <c r="N55" i="10"/>
  <c r="N59" i="10"/>
  <c r="N63" i="10"/>
  <c r="N67" i="10"/>
  <c r="N71" i="10"/>
  <c r="N75" i="10"/>
  <c r="N79" i="10"/>
  <c r="N83" i="10"/>
  <c r="N87" i="10"/>
  <c r="N91" i="10"/>
  <c r="N92" i="10"/>
  <c r="CP15" i="10" s="1"/>
  <c r="N96" i="10"/>
  <c r="N42" i="10"/>
  <c r="N46" i="10"/>
  <c r="N50" i="10"/>
  <c r="N54" i="10"/>
  <c r="N58" i="10"/>
  <c r="N62" i="10"/>
  <c r="N66" i="10"/>
  <c r="N70" i="10"/>
  <c r="N74" i="10"/>
  <c r="N78" i="10"/>
  <c r="N82" i="10"/>
  <c r="N86" i="10"/>
  <c r="N90" i="10"/>
  <c r="N95" i="10"/>
  <c r="N41" i="10"/>
  <c r="N45" i="10"/>
  <c r="N49" i="10"/>
  <c r="N53" i="10"/>
  <c r="N57" i="10"/>
  <c r="N61" i="10"/>
  <c r="N65" i="10"/>
  <c r="N69" i="10"/>
  <c r="N73" i="10"/>
  <c r="N77" i="10"/>
  <c r="N81" i="10"/>
  <c r="N85" i="10"/>
  <c r="N89" i="10"/>
  <c r="N44" i="10"/>
  <c r="N48" i="10"/>
  <c r="N52" i="10"/>
  <c r="N56" i="10"/>
  <c r="N60" i="10"/>
  <c r="N64" i="10"/>
  <c r="N68" i="10"/>
  <c r="N72" i="10"/>
  <c r="N76" i="10"/>
  <c r="N80" i="10"/>
  <c r="N84" i="10"/>
  <c r="N88" i="10"/>
  <c r="N93" i="10"/>
  <c r="N97" i="10"/>
  <c r="F7" i="10"/>
  <c r="F11" i="10"/>
  <c r="F15" i="10"/>
  <c r="F19" i="10"/>
  <c r="F23" i="10"/>
  <c r="F27" i="10"/>
  <c r="F31" i="10"/>
  <c r="F35" i="10"/>
  <c r="F39" i="10"/>
  <c r="F43" i="10"/>
  <c r="F6" i="10"/>
  <c r="F10" i="10"/>
  <c r="F14" i="10"/>
  <c r="F18" i="10"/>
  <c r="F22" i="10"/>
  <c r="F26" i="10"/>
  <c r="F30" i="10"/>
  <c r="F34" i="10"/>
  <c r="F38" i="10"/>
  <c r="F5" i="10"/>
  <c r="F9" i="10"/>
  <c r="F13" i="10"/>
  <c r="F17" i="10"/>
  <c r="F21" i="10"/>
  <c r="F25" i="10"/>
  <c r="F29" i="10"/>
  <c r="F33" i="10"/>
  <c r="F37" i="10"/>
  <c r="F4" i="10"/>
  <c r="F8" i="10"/>
  <c r="F12" i="10"/>
  <c r="F16" i="10"/>
  <c r="F20" i="10"/>
  <c r="F24" i="10"/>
  <c r="F28" i="10"/>
  <c r="F32" i="10"/>
  <c r="F36" i="10"/>
  <c r="F41" i="10"/>
  <c r="F47" i="10"/>
  <c r="F51" i="10"/>
  <c r="F55" i="10"/>
  <c r="F59" i="10"/>
  <c r="F63" i="10"/>
  <c r="F67" i="10"/>
  <c r="F71" i="10"/>
  <c r="F75" i="10"/>
  <c r="F79" i="10"/>
  <c r="F83" i="10"/>
  <c r="F87" i="10"/>
  <c r="F91" i="10"/>
  <c r="F92" i="10"/>
  <c r="CP7" i="10" s="1"/>
  <c r="F96" i="10"/>
  <c r="F46" i="10"/>
  <c r="F50" i="10"/>
  <c r="F54" i="10"/>
  <c r="F58" i="10"/>
  <c r="F62" i="10"/>
  <c r="F66" i="10"/>
  <c r="F70" i="10"/>
  <c r="F74" i="10"/>
  <c r="F78" i="10"/>
  <c r="F82" i="10"/>
  <c r="F86" i="10"/>
  <c r="F90" i="10"/>
  <c r="F95" i="10"/>
  <c r="F45" i="10"/>
  <c r="F49" i="10"/>
  <c r="F53" i="10"/>
  <c r="F57" i="10"/>
  <c r="F61" i="10"/>
  <c r="F65" i="10"/>
  <c r="F69" i="10"/>
  <c r="F73" i="10"/>
  <c r="F77" i="10"/>
  <c r="F81" i="10"/>
  <c r="F85" i="10"/>
  <c r="F89" i="10"/>
  <c r="F40" i="10"/>
  <c r="F42" i="10"/>
  <c r="F44" i="10"/>
  <c r="F48" i="10"/>
  <c r="F52" i="10"/>
  <c r="F56" i="10"/>
  <c r="F60" i="10"/>
  <c r="F64" i="10"/>
  <c r="F68" i="10"/>
  <c r="F72" i="10"/>
  <c r="F76" i="10"/>
  <c r="F80" i="10"/>
  <c r="F84" i="10"/>
  <c r="F88" i="10"/>
  <c r="F93" i="10"/>
  <c r="F97" i="10"/>
  <c r="DF91" i="9"/>
  <c r="DF83" i="9"/>
  <c r="DF79" i="9"/>
  <c r="DF75" i="9"/>
  <c r="DF67" i="9"/>
  <c r="C95" i="10"/>
  <c r="C86" i="10"/>
  <c r="C78" i="10"/>
  <c r="C70" i="10"/>
  <c r="C62" i="10"/>
  <c r="C54" i="10"/>
  <c r="C46" i="10"/>
  <c r="C38" i="10"/>
  <c r="C30" i="10"/>
  <c r="C22" i="10"/>
  <c r="C14" i="10"/>
  <c r="C6" i="10"/>
  <c r="CE101" i="10"/>
  <c r="BW101" i="10"/>
  <c r="BO101" i="10"/>
  <c r="BG101" i="10"/>
  <c r="AY101" i="10"/>
  <c r="AQ101" i="10"/>
  <c r="AI101" i="10"/>
  <c r="AA101" i="10"/>
  <c r="S101" i="10"/>
  <c r="K101" i="10"/>
  <c r="CK100" i="10"/>
  <c r="CQ90" i="10" s="1"/>
  <c r="CC100" i="10"/>
  <c r="CQ82" i="10" s="1"/>
  <c r="BU100" i="10"/>
  <c r="CQ74" i="10" s="1"/>
  <c r="BM100" i="10"/>
  <c r="CQ66" i="10" s="1"/>
  <c r="BE100" i="10"/>
  <c r="CQ58" i="10" s="1"/>
  <c r="AW100" i="10"/>
  <c r="CQ50" i="10" s="1"/>
  <c r="AO100" i="10"/>
  <c r="CQ42" i="10" s="1"/>
  <c r="AG100" i="10"/>
  <c r="CQ34" i="10" s="1"/>
  <c r="Y100" i="10"/>
  <c r="CQ26" i="10" s="1"/>
  <c r="Q100" i="10"/>
  <c r="CQ18" i="10" s="1"/>
  <c r="I100" i="10"/>
  <c r="CQ10" i="10" s="1"/>
  <c r="CI99" i="10"/>
  <c r="CA99" i="10"/>
  <c r="BS99" i="10"/>
  <c r="BK99" i="10"/>
  <c r="BC99" i="10"/>
  <c r="AU99" i="10"/>
  <c r="AM99" i="10"/>
  <c r="AE99" i="10"/>
  <c r="W99" i="10"/>
  <c r="O99" i="10"/>
  <c r="G99" i="10"/>
  <c r="CG98" i="10"/>
  <c r="BQ98" i="10"/>
  <c r="AK98" i="10"/>
  <c r="U98" i="10"/>
  <c r="E98" i="10"/>
  <c r="CE97" i="10"/>
  <c r="BW97" i="10"/>
  <c r="BO97" i="10"/>
  <c r="BG97" i="10"/>
  <c r="AY97" i="10"/>
  <c r="U97" i="10"/>
  <c r="E97" i="10"/>
  <c r="CE96" i="10"/>
  <c r="BO96" i="10"/>
  <c r="AY96" i="10"/>
  <c r="AI96" i="10"/>
  <c r="S96" i="10"/>
  <c r="BU95" i="10"/>
  <c r="BC95" i="10"/>
  <c r="AF95" i="10"/>
  <c r="I95" i="10"/>
  <c r="BJ94" i="10"/>
  <c r="AM94" i="10"/>
  <c r="AY93" i="10"/>
  <c r="AB93" i="10"/>
  <c r="CC92" i="10"/>
  <c r="CP82" i="10" s="1"/>
  <c r="BF92" i="10"/>
  <c r="CP59" i="10" s="1"/>
  <c r="AI92" i="10"/>
  <c r="CP36" i="10" s="1"/>
  <c r="Q92" i="10"/>
  <c r="CP18" i="10" s="1"/>
  <c r="CG105" i="9"/>
  <c r="CR86" i="10" s="1"/>
  <c r="CG6" i="10"/>
  <c r="CG10" i="10"/>
  <c r="CG14" i="10"/>
  <c r="CG18" i="10"/>
  <c r="CG22" i="10"/>
  <c r="CG26" i="10"/>
  <c r="CG30" i="10"/>
  <c r="CG34" i="10"/>
  <c r="CG38" i="10"/>
  <c r="CG42" i="10"/>
  <c r="CG5" i="10"/>
  <c r="CG9" i="10"/>
  <c r="CG13" i="10"/>
  <c r="CG17" i="10"/>
  <c r="CG21" i="10"/>
  <c r="CG25" i="10"/>
  <c r="CG29" i="10"/>
  <c r="CG33" i="10"/>
  <c r="CG37" i="10"/>
  <c r="CG41" i="10"/>
  <c r="CG4" i="10"/>
  <c r="CG8" i="10"/>
  <c r="CG12" i="10"/>
  <c r="CG16" i="10"/>
  <c r="CG20" i="10"/>
  <c r="CG24" i="10"/>
  <c r="CG28" i="10"/>
  <c r="CG32" i="10"/>
  <c r="CG36" i="10"/>
  <c r="CG40" i="10"/>
  <c r="CG7" i="10"/>
  <c r="CG11" i="10"/>
  <c r="CG15" i="10"/>
  <c r="CG19" i="10"/>
  <c r="CG23" i="10"/>
  <c r="CG27" i="10"/>
  <c r="CG31" i="10"/>
  <c r="CG35" i="10"/>
  <c r="CG39" i="10"/>
  <c r="CG43" i="10"/>
  <c r="CG47" i="10"/>
  <c r="CG51" i="10"/>
  <c r="CG55" i="10"/>
  <c r="CG59" i="10"/>
  <c r="CG63" i="10"/>
  <c r="CG67" i="10"/>
  <c r="CG71" i="10"/>
  <c r="CG75" i="10"/>
  <c r="CG79" i="10"/>
  <c r="CG83" i="10"/>
  <c r="CG87" i="10"/>
  <c r="CG91" i="10"/>
  <c r="CG92" i="10"/>
  <c r="CP86" i="10" s="1"/>
  <c r="CG96" i="10"/>
  <c r="CG46" i="10"/>
  <c r="CG50" i="10"/>
  <c r="CG54" i="10"/>
  <c r="CG58" i="10"/>
  <c r="CG62" i="10"/>
  <c r="CG66" i="10"/>
  <c r="CG70" i="10"/>
  <c r="CG74" i="10"/>
  <c r="CG78" i="10"/>
  <c r="CG82" i="10"/>
  <c r="CG86" i="10"/>
  <c r="CG90" i="10"/>
  <c r="CG95" i="10"/>
  <c r="CG45" i="10"/>
  <c r="CG49" i="10"/>
  <c r="CG53" i="10"/>
  <c r="CG57" i="10"/>
  <c r="CG61" i="10"/>
  <c r="CG65" i="10"/>
  <c r="CG69" i="10"/>
  <c r="CG73" i="10"/>
  <c r="CG77" i="10"/>
  <c r="CG81" i="10"/>
  <c r="CG85" i="10"/>
  <c r="CG89" i="10"/>
  <c r="CG44" i="10"/>
  <c r="CG48" i="10"/>
  <c r="CG52" i="10"/>
  <c r="CG56" i="10"/>
  <c r="CG60" i="10"/>
  <c r="CG64" i="10"/>
  <c r="CG68" i="10"/>
  <c r="CG72" i="10"/>
  <c r="CG76" i="10"/>
  <c r="CG80" i="10"/>
  <c r="CG84" i="10"/>
  <c r="CG88" i="10"/>
  <c r="BY105" i="9"/>
  <c r="CR78" i="10" s="1"/>
  <c r="BY6" i="10"/>
  <c r="BY10" i="10"/>
  <c r="BY14" i="10"/>
  <c r="BY18" i="10"/>
  <c r="BY22" i="10"/>
  <c r="BY26" i="10"/>
  <c r="BY30" i="10"/>
  <c r="BY34" i="10"/>
  <c r="BY38" i="10"/>
  <c r="BY42" i="10"/>
  <c r="BY5" i="10"/>
  <c r="BY9" i="10"/>
  <c r="BY13" i="10"/>
  <c r="BY17" i="10"/>
  <c r="BY21" i="10"/>
  <c r="BY25" i="10"/>
  <c r="BY29" i="10"/>
  <c r="BY33" i="10"/>
  <c r="BY37" i="10"/>
  <c r="BY41" i="10"/>
  <c r="BY4" i="10"/>
  <c r="BY8" i="10"/>
  <c r="BY12" i="10"/>
  <c r="BY16" i="10"/>
  <c r="BY20" i="10"/>
  <c r="BY24" i="10"/>
  <c r="BY28" i="10"/>
  <c r="BY32" i="10"/>
  <c r="BY36" i="10"/>
  <c r="BY40" i="10"/>
  <c r="BY7" i="10"/>
  <c r="BY11" i="10"/>
  <c r="BY15" i="10"/>
  <c r="BY19" i="10"/>
  <c r="BY23" i="10"/>
  <c r="BY27" i="10"/>
  <c r="BY31" i="10"/>
  <c r="BY35" i="10"/>
  <c r="BY39" i="10"/>
  <c r="BY43" i="10"/>
  <c r="BY47" i="10"/>
  <c r="BY51" i="10"/>
  <c r="BY55" i="10"/>
  <c r="BY59" i="10"/>
  <c r="BY63" i="10"/>
  <c r="BY67" i="10"/>
  <c r="BY71" i="10"/>
  <c r="BY75" i="10"/>
  <c r="BY79" i="10"/>
  <c r="BY83" i="10"/>
  <c r="BY87" i="10"/>
  <c r="BY91" i="10"/>
  <c r="BY92" i="10"/>
  <c r="CP78" i="10" s="1"/>
  <c r="BY96" i="10"/>
  <c r="BY46" i="10"/>
  <c r="BY50" i="10"/>
  <c r="BY54" i="10"/>
  <c r="BY58" i="10"/>
  <c r="BY62" i="10"/>
  <c r="BY66" i="10"/>
  <c r="BY70" i="10"/>
  <c r="BY74" i="10"/>
  <c r="BY78" i="10"/>
  <c r="BY82" i="10"/>
  <c r="BY86" i="10"/>
  <c r="BY90" i="10"/>
  <c r="BY95" i="10"/>
  <c r="BY45" i="10"/>
  <c r="BY49" i="10"/>
  <c r="BY53" i="10"/>
  <c r="BY57" i="10"/>
  <c r="BY61" i="10"/>
  <c r="BY65" i="10"/>
  <c r="BY69" i="10"/>
  <c r="BY73" i="10"/>
  <c r="BY77" i="10"/>
  <c r="BY81" i="10"/>
  <c r="BY85" i="10"/>
  <c r="BY89" i="10"/>
  <c r="BY44" i="10"/>
  <c r="BY48" i="10"/>
  <c r="BY52" i="10"/>
  <c r="BY56" i="10"/>
  <c r="BY60" i="10"/>
  <c r="BY64" i="10"/>
  <c r="BY68" i="10"/>
  <c r="BY72" i="10"/>
  <c r="BY76" i="10"/>
  <c r="BY80" i="10"/>
  <c r="BY84" i="10"/>
  <c r="BY88" i="10"/>
  <c r="BQ105" i="9"/>
  <c r="CR70" i="10" s="1"/>
  <c r="BQ6" i="10"/>
  <c r="BQ10" i="10"/>
  <c r="BQ14" i="10"/>
  <c r="BQ18" i="10"/>
  <c r="BQ22" i="10"/>
  <c r="BQ26" i="10"/>
  <c r="BQ30" i="10"/>
  <c r="BQ34" i="10"/>
  <c r="BQ38" i="10"/>
  <c r="BQ42" i="10"/>
  <c r="BQ5" i="10"/>
  <c r="BQ9" i="10"/>
  <c r="BQ13" i="10"/>
  <c r="BQ17" i="10"/>
  <c r="BQ21" i="10"/>
  <c r="BQ25" i="10"/>
  <c r="BQ29" i="10"/>
  <c r="BQ33" i="10"/>
  <c r="BQ37" i="10"/>
  <c r="BQ41" i="10"/>
  <c r="BQ4" i="10"/>
  <c r="BQ8" i="10"/>
  <c r="BQ12" i="10"/>
  <c r="BQ16" i="10"/>
  <c r="BQ20" i="10"/>
  <c r="BQ24" i="10"/>
  <c r="BQ28" i="10"/>
  <c r="BQ32" i="10"/>
  <c r="BQ36" i="10"/>
  <c r="BQ40" i="10"/>
  <c r="BQ7" i="10"/>
  <c r="BQ11" i="10"/>
  <c r="BQ15" i="10"/>
  <c r="BQ19" i="10"/>
  <c r="BQ23" i="10"/>
  <c r="BQ27" i="10"/>
  <c r="BQ31" i="10"/>
  <c r="BQ35" i="10"/>
  <c r="BQ39" i="10"/>
  <c r="BQ43" i="10"/>
  <c r="BQ47" i="10"/>
  <c r="BQ51" i="10"/>
  <c r="BQ55" i="10"/>
  <c r="BQ59" i="10"/>
  <c r="BQ63" i="10"/>
  <c r="BQ67" i="10"/>
  <c r="BQ71" i="10"/>
  <c r="BQ75" i="10"/>
  <c r="BQ79" i="10"/>
  <c r="BQ83" i="10"/>
  <c r="BQ87" i="10"/>
  <c r="BQ91" i="10"/>
  <c r="BQ92" i="10"/>
  <c r="CP70" i="10" s="1"/>
  <c r="BQ96" i="10"/>
  <c r="BQ46" i="10"/>
  <c r="BQ50" i="10"/>
  <c r="BQ54" i="10"/>
  <c r="BQ58" i="10"/>
  <c r="BQ62" i="10"/>
  <c r="BQ66" i="10"/>
  <c r="BQ70" i="10"/>
  <c r="BQ74" i="10"/>
  <c r="BQ78" i="10"/>
  <c r="BQ82" i="10"/>
  <c r="BQ86" i="10"/>
  <c r="BQ90" i="10"/>
  <c r="BQ95" i="10"/>
  <c r="BQ45" i="10"/>
  <c r="BQ49" i="10"/>
  <c r="BQ53" i="10"/>
  <c r="BQ57" i="10"/>
  <c r="BQ61" i="10"/>
  <c r="BQ65" i="10"/>
  <c r="BQ69" i="10"/>
  <c r="BQ73" i="10"/>
  <c r="BQ77" i="10"/>
  <c r="BQ81" i="10"/>
  <c r="BQ85" i="10"/>
  <c r="BQ89" i="10"/>
  <c r="BQ44" i="10"/>
  <c r="BQ48" i="10"/>
  <c r="BQ52" i="10"/>
  <c r="BQ56" i="10"/>
  <c r="BQ60" i="10"/>
  <c r="BQ64" i="10"/>
  <c r="BQ68" i="10"/>
  <c r="BQ72" i="10"/>
  <c r="BQ76" i="10"/>
  <c r="BQ80" i="10"/>
  <c r="BQ84" i="10"/>
  <c r="BQ88" i="10"/>
  <c r="BI6" i="10"/>
  <c r="BI10" i="10"/>
  <c r="BI14" i="10"/>
  <c r="BI18" i="10"/>
  <c r="BI22" i="10"/>
  <c r="BI26" i="10"/>
  <c r="BI30" i="10"/>
  <c r="BI34" i="10"/>
  <c r="BI38" i="10"/>
  <c r="BI42" i="10"/>
  <c r="BI5" i="10"/>
  <c r="BI9" i="10"/>
  <c r="BI13" i="10"/>
  <c r="BI17" i="10"/>
  <c r="BI21" i="10"/>
  <c r="BI25" i="10"/>
  <c r="BI29" i="10"/>
  <c r="BI33" i="10"/>
  <c r="BI37" i="10"/>
  <c r="BI41" i="10"/>
  <c r="BI4" i="10"/>
  <c r="BI8" i="10"/>
  <c r="BI12" i="10"/>
  <c r="BI16" i="10"/>
  <c r="BI20" i="10"/>
  <c r="BI24" i="10"/>
  <c r="BI28" i="10"/>
  <c r="BI32" i="10"/>
  <c r="BI36" i="10"/>
  <c r="BI40" i="10"/>
  <c r="BI7" i="10"/>
  <c r="BI11" i="10"/>
  <c r="BI15" i="10"/>
  <c r="BI19" i="10"/>
  <c r="BI23" i="10"/>
  <c r="BI27" i="10"/>
  <c r="BI31" i="10"/>
  <c r="BI35" i="10"/>
  <c r="BI39" i="10"/>
  <c r="BI43" i="10"/>
  <c r="BI47" i="10"/>
  <c r="BI51" i="10"/>
  <c r="BI55" i="10"/>
  <c r="BI59" i="10"/>
  <c r="BI63" i="10"/>
  <c r="BI67" i="10"/>
  <c r="BI71" i="10"/>
  <c r="BI75" i="10"/>
  <c r="BI79" i="10"/>
  <c r="BI83" i="10"/>
  <c r="BI87" i="10"/>
  <c r="BI91" i="10"/>
  <c r="BI92" i="10"/>
  <c r="CP62" i="10" s="1"/>
  <c r="BI96" i="10"/>
  <c r="BI46" i="10"/>
  <c r="BI50" i="10"/>
  <c r="BI54" i="10"/>
  <c r="BI58" i="10"/>
  <c r="BI62" i="10"/>
  <c r="BI66" i="10"/>
  <c r="BI70" i="10"/>
  <c r="BI74" i="10"/>
  <c r="BI78" i="10"/>
  <c r="BI82" i="10"/>
  <c r="BI86" i="10"/>
  <c r="BI90" i="10"/>
  <c r="BI95" i="10"/>
  <c r="BI45" i="10"/>
  <c r="BI49" i="10"/>
  <c r="BI53" i="10"/>
  <c r="BI57" i="10"/>
  <c r="BI61" i="10"/>
  <c r="BI65" i="10"/>
  <c r="BI69" i="10"/>
  <c r="BI73" i="10"/>
  <c r="BI77" i="10"/>
  <c r="BI81" i="10"/>
  <c r="BI85" i="10"/>
  <c r="BI89" i="10"/>
  <c r="BI44" i="10"/>
  <c r="BI48" i="10"/>
  <c r="BI52" i="10"/>
  <c r="BI56" i="10"/>
  <c r="BI60" i="10"/>
  <c r="BI64" i="10"/>
  <c r="BI68" i="10"/>
  <c r="BI72" i="10"/>
  <c r="BI76" i="10"/>
  <c r="BI80" i="10"/>
  <c r="BI84" i="10"/>
  <c r="BI88" i="10"/>
  <c r="BA6" i="10"/>
  <c r="BA10" i="10"/>
  <c r="BA14" i="10"/>
  <c r="BA18" i="10"/>
  <c r="BA22" i="10"/>
  <c r="BA26" i="10"/>
  <c r="BA30" i="10"/>
  <c r="BA34" i="10"/>
  <c r="BA38" i="10"/>
  <c r="BA42" i="10"/>
  <c r="BA5" i="10"/>
  <c r="BA9" i="10"/>
  <c r="BA13" i="10"/>
  <c r="BA17" i="10"/>
  <c r="BA21" i="10"/>
  <c r="BA25" i="10"/>
  <c r="BA29" i="10"/>
  <c r="BA33" i="10"/>
  <c r="BA37" i="10"/>
  <c r="BA41" i="10"/>
  <c r="BA4" i="10"/>
  <c r="BA8" i="10"/>
  <c r="BA12" i="10"/>
  <c r="BA16" i="10"/>
  <c r="BA20" i="10"/>
  <c r="BA24" i="10"/>
  <c r="BA28" i="10"/>
  <c r="BA32" i="10"/>
  <c r="BA36" i="10"/>
  <c r="BA40" i="10"/>
  <c r="BA7" i="10"/>
  <c r="BA11" i="10"/>
  <c r="BA15" i="10"/>
  <c r="BA19" i="10"/>
  <c r="BA23" i="10"/>
  <c r="BA27" i="10"/>
  <c r="BA31" i="10"/>
  <c r="BA35" i="10"/>
  <c r="BA39" i="10"/>
  <c r="BA43" i="10"/>
  <c r="BA47" i="10"/>
  <c r="BA51" i="10"/>
  <c r="BA55" i="10"/>
  <c r="BA59" i="10"/>
  <c r="BA63" i="10"/>
  <c r="BA67" i="10"/>
  <c r="BA71" i="10"/>
  <c r="BA75" i="10"/>
  <c r="BA79" i="10"/>
  <c r="BA83" i="10"/>
  <c r="BA87" i="10"/>
  <c r="BA91" i="10"/>
  <c r="BA92" i="10"/>
  <c r="CP54" i="10" s="1"/>
  <c r="BA96" i="10"/>
  <c r="BA46" i="10"/>
  <c r="BA50" i="10"/>
  <c r="BA54" i="10"/>
  <c r="BA58" i="10"/>
  <c r="BA62" i="10"/>
  <c r="BA66" i="10"/>
  <c r="BA70" i="10"/>
  <c r="BA74" i="10"/>
  <c r="BA78" i="10"/>
  <c r="BA82" i="10"/>
  <c r="BA86" i="10"/>
  <c r="BA90" i="10"/>
  <c r="BA95" i="10"/>
  <c r="BA45" i="10"/>
  <c r="BA49" i="10"/>
  <c r="BA53" i="10"/>
  <c r="BA57" i="10"/>
  <c r="BA61" i="10"/>
  <c r="BA65" i="10"/>
  <c r="BA69" i="10"/>
  <c r="BA73" i="10"/>
  <c r="BA77" i="10"/>
  <c r="BA81" i="10"/>
  <c r="BA85" i="10"/>
  <c r="BA89" i="10"/>
  <c r="BA44" i="10"/>
  <c r="BA48" i="10"/>
  <c r="BA52" i="10"/>
  <c r="BA56" i="10"/>
  <c r="BA60" i="10"/>
  <c r="BA64" i="10"/>
  <c r="BA68" i="10"/>
  <c r="BA72" i="10"/>
  <c r="BA76" i="10"/>
  <c r="BA80" i="10"/>
  <c r="BA84" i="10"/>
  <c r="BA88" i="10"/>
  <c r="AS6" i="10"/>
  <c r="AS10" i="10"/>
  <c r="AS14" i="10"/>
  <c r="AS18" i="10"/>
  <c r="AS22" i="10"/>
  <c r="AS26" i="10"/>
  <c r="AS30" i="10"/>
  <c r="AS34" i="10"/>
  <c r="AS38" i="10"/>
  <c r="AS42" i="10"/>
  <c r="AS5" i="10"/>
  <c r="AS9" i="10"/>
  <c r="AS13" i="10"/>
  <c r="AS17" i="10"/>
  <c r="AS21" i="10"/>
  <c r="AS25" i="10"/>
  <c r="AS29" i="10"/>
  <c r="AS33" i="10"/>
  <c r="AS37" i="10"/>
  <c r="AS41" i="10"/>
  <c r="AS4" i="10"/>
  <c r="AS8" i="10"/>
  <c r="AS12" i="10"/>
  <c r="AS16" i="10"/>
  <c r="AS20" i="10"/>
  <c r="AS24" i="10"/>
  <c r="AS28" i="10"/>
  <c r="AS32" i="10"/>
  <c r="AS36" i="10"/>
  <c r="AS40" i="10"/>
  <c r="AS7" i="10"/>
  <c r="AS11" i="10"/>
  <c r="AS15" i="10"/>
  <c r="AS19" i="10"/>
  <c r="AS23" i="10"/>
  <c r="AS27" i="10"/>
  <c r="AS31" i="10"/>
  <c r="AS35" i="10"/>
  <c r="AS39" i="10"/>
  <c r="AS43" i="10"/>
  <c r="AS47" i="10"/>
  <c r="AS51" i="10"/>
  <c r="AS55" i="10"/>
  <c r="AS59" i="10"/>
  <c r="AS63" i="10"/>
  <c r="AS67" i="10"/>
  <c r="AS71" i="10"/>
  <c r="AS75" i="10"/>
  <c r="AS79" i="10"/>
  <c r="AS83" i="10"/>
  <c r="AS87" i="10"/>
  <c r="AS91" i="10"/>
  <c r="AS92" i="10"/>
  <c r="CP46" i="10" s="1"/>
  <c r="AS96" i="10"/>
  <c r="AS46" i="10"/>
  <c r="AS50" i="10"/>
  <c r="AS54" i="10"/>
  <c r="AS58" i="10"/>
  <c r="AS62" i="10"/>
  <c r="AS66" i="10"/>
  <c r="AS70" i="10"/>
  <c r="AS74" i="10"/>
  <c r="AS78" i="10"/>
  <c r="AS82" i="10"/>
  <c r="AS86" i="10"/>
  <c r="AS90" i="10"/>
  <c r="AS95" i="10"/>
  <c r="AS45" i="10"/>
  <c r="AS49" i="10"/>
  <c r="AS53" i="10"/>
  <c r="AS57" i="10"/>
  <c r="AS61" i="10"/>
  <c r="AS65" i="10"/>
  <c r="AS69" i="10"/>
  <c r="AS73" i="10"/>
  <c r="AS77" i="10"/>
  <c r="AS81" i="10"/>
  <c r="AS85" i="10"/>
  <c r="AS89" i="10"/>
  <c r="AS44" i="10"/>
  <c r="AS48" i="10"/>
  <c r="AS52" i="10"/>
  <c r="AS56" i="10"/>
  <c r="AS60" i="10"/>
  <c r="AS64" i="10"/>
  <c r="AS68" i="10"/>
  <c r="AS72" i="10"/>
  <c r="AS76" i="10"/>
  <c r="AS80" i="10"/>
  <c r="AS84" i="10"/>
  <c r="AS88" i="10"/>
  <c r="AK6" i="10"/>
  <c r="AK10" i="10"/>
  <c r="AK14" i="10"/>
  <c r="AK18" i="10"/>
  <c r="AK22" i="10"/>
  <c r="AK26" i="10"/>
  <c r="AK30" i="10"/>
  <c r="AK34" i="10"/>
  <c r="AK38" i="10"/>
  <c r="AK42" i="10"/>
  <c r="AK5" i="10"/>
  <c r="AK9" i="10"/>
  <c r="AK13" i="10"/>
  <c r="AK17" i="10"/>
  <c r="AK21" i="10"/>
  <c r="AK25" i="10"/>
  <c r="AK29" i="10"/>
  <c r="AK33" i="10"/>
  <c r="AK37" i="10"/>
  <c r="AK41" i="10"/>
  <c r="AK4" i="10"/>
  <c r="AK8" i="10"/>
  <c r="AK12" i="10"/>
  <c r="AK16" i="10"/>
  <c r="AK20" i="10"/>
  <c r="AK24" i="10"/>
  <c r="AK28" i="10"/>
  <c r="AK32" i="10"/>
  <c r="AK36" i="10"/>
  <c r="AK40" i="10"/>
  <c r="AK7" i="10"/>
  <c r="AK11" i="10"/>
  <c r="AK15" i="10"/>
  <c r="AK19" i="10"/>
  <c r="AK23" i="10"/>
  <c r="AK27" i="10"/>
  <c r="AK31" i="10"/>
  <c r="AK35" i="10"/>
  <c r="AK39" i="10"/>
  <c r="AK43" i="10"/>
  <c r="AK47" i="10"/>
  <c r="AK51" i="10"/>
  <c r="AK55" i="10"/>
  <c r="AK59" i="10"/>
  <c r="AK63" i="10"/>
  <c r="AK67" i="10"/>
  <c r="AK71" i="10"/>
  <c r="AK75" i="10"/>
  <c r="AK79" i="10"/>
  <c r="AK83" i="10"/>
  <c r="AK87" i="10"/>
  <c r="AK91" i="10"/>
  <c r="AK92" i="10"/>
  <c r="CP38" i="10" s="1"/>
  <c r="AK96" i="10"/>
  <c r="AK46" i="10"/>
  <c r="AK50" i="10"/>
  <c r="AK54" i="10"/>
  <c r="AK58" i="10"/>
  <c r="AK62" i="10"/>
  <c r="AK66" i="10"/>
  <c r="AK70" i="10"/>
  <c r="AK74" i="10"/>
  <c r="AK78" i="10"/>
  <c r="AK82" i="10"/>
  <c r="AK86" i="10"/>
  <c r="AK90" i="10"/>
  <c r="AK95" i="10"/>
  <c r="AK45" i="10"/>
  <c r="AK49" i="10"/>
  <c r="AK53" i="10"/>
  <c r="AK57" i="10"/>
  <c r="AK61" i="10"/>
  <c r="AK65" i="10"/>
  <c r="AK69" i="10"/>
  <c r="AK73" i="10"/>
  <c r="AK77" i="10"/>
  <c r="AK81" i="10"/>
  <c r="AK85" i="10"/>
  <c r="AK89" i="10"/>
  <c r="AK44" i="10"/>
  <c r="AK48" i="10"/>
  <c r="AK52" i="10"/>
  <c r="AK56" i="10"/>
  <c r="AK60" i="10"/>
  <c r="AK64" i="10"/>
  <c r="AK68" i="10"/>
  <c r="AK72" i="10"/>
  <c r="AK76" i="10"/>
  <c r="AK80" i="10"/>
  <c r="AK84" i="10"/>
  <c r="AK88" i="10"/>
  <c r="AC6" i="10"/>
  <c r="AC10" i="10"/>
  <c r="AC14" i="10"/>
  <c r="AC18" i="10"/>
  <c r="AC22" i="10"/>
  <c r="AC26" i="10"/>
  <c r="AC30" i="10"/>
  <c r="AC34" i="10"/>
  <c r="AC38" i="10"/>
  <c r="AC42" i="10"/>
  <c r="AC5" i="10"/>
  <c r="AC9" i="10"/>
  <c r="AC13" i="10"/>
  <c r="AC17" i="10"/>
  <c r="AC21" i="10"/>
  <c r="AC25" i="10"/>
  <c r="AC29" i="10"/>
  <c r="AC33" i="10"/>
  <c r="AC37" i="10"/>
  <c r="AC41" i="10"/>
  <c r="AC4" i="10"/>
  <c r="AC8" i="10"/>
  <c r="AC12" i="10"/>
  <c r="AC16" i="10"/>
  <c r="AC20" i="10"/>
  <c r="AC24" i="10"/>
  <c r="AC28" i="10"/>
  <c r="AC32" i="10"/>
  <c r="AC36" i="10"/>
  <c r="AC40" i="10"/>
  <c r="AC7" i="10"/>
  <c r="AC11" i="10"/>
  <c r="AC15" i="10"/>
  <c r="AC19" i="10"/>
  <c r="AC23" i="10"/>
  <c r="AC27" i="10"/>
  <c r="AC31" i="10"/>
  <c r="AC35" i="10"/>
  <c r="AC39" i="10"/>
  <c r="AC43" i="10"/>
  <c r="AC47" i="10"/>
  <c r="AC51" i="10"/>
  <c r="AC55" i="10"/>
  <c r="AC59" i="10"/>
  <c r="AC63" i="10"/>
  <c r="AC67" i="10"/>
  <c r="AC71" i="10"/>
  <c r="AC75" i="10"/>
  <c r="AC79" i="10"/>
  <c r="AC83" i="10"/>
  <c r="AC87" i="10"/>
  <c r="AC91" i="10"/>
  <c r="AC92" i="10"/>
  <c r="CP30" i="10" s="1"/>
  <c r="AC96" i="10"/>
  <c r="AC46" i="10"/>
  <c r="AC50" i="10"/>
  <c r="AC54" i="10"/>
  <c r="AC58" i="10"/>
  <c r="AC62" i="10"/>
  <c r="AC66" i="10"/>
  <c r="AC70" i="10"/>
  <c r="AC74" i="10"/>
  <c r="AC78" i="10"/>
  <c r="AC82" i="10"/>
  <c r="AC86" i="10"/>
  <c r="AC90" i="10"/>
  <c r="AC95" i="10"/>
  <c r="AC45" i="10"/>
  <c r="AC49" i="10"/>
  <c r="AC53" i="10"/>
  <c r="AC57" i="10"/>
  <c r="AC61" i="10"/>
  <c r="AC65" i="10"/>
  <c r="AC69" i="10"/>
  <c r="AC73" i="10"/>
  <c r="AC77" i="10"/>
  <c r="AC81" i="10"/>
  <c r="AC85" i="10"/>
  <c r="AC89" i="10"/>
  <c r="AC44" i="10"/>
  <c r="AC48" i="10"/>
  <c r="AC52" i="10"/>
  <c r="AC56" i="10"/>
  <c r="AC60" i="10"/>
  <c r="AC64" i="10"/>
  <c r="AC68" i="10"/>
  <c r="AC72" i="10"/>
  <c r="AC76" i="10"/>
  <c r="AC80" i="10"/>
  <c r="AC84" i="10"/>
  <c r="AC88" i="10"/>
  <c r="U6" i="10"/>
  <c r="U10" i="10"/>
  <c r="U14" i="10"/>
  <c r="U18" i="10"/>
  <c r="U22" i="10"/>
  <c r="U26" i="10"/>
  <c r="U30" i="10"/>
  <c r="U34" i="10"/>
  <c r="U38" i="10"/>
  <c r="U42" i="10"/>
  <c r="U5" i="10"/>
  <c r="U9" i="10"/>
  <c r="U13" i="10"/>
  <c r="U17" i="10"/>
  <c r="U21" i="10"/>
  <c r="U25" i="10"/>
  <c r="U29" i="10"/>
  <c r="U33" i="10"/>
  <c r="U37" i="10"/>
  <c r="U41" i="10"/>
  <c r="U4" i="10"/>
  <c r="U8" i="10"/>
  <c r="U12" i="10"/>
  <c r="U16" i="10"/>
  <c r="U20" i="10"/>
  <c r="U24" i="10"/>
  <c r="U28" i="10"/>
  <c r="U32" i="10"/>
  <c r="U36" i="10"/>
  <c r="U40" i="10"/>
  <c r="U7" i="10"/>
  <c r="U11" i="10"/>
  <c r="U15" i="10"/>
  <c r="U19" i="10"/>
  <c r="U23" i="10"/>
  <c r="U27" i="10"/>
  <c r="U31" i="10"/>
  <c r="U35" i="10"/>
  <c r="U39" i="10"/>
  <c r="U43" i="10"/>
  <c r="U47" i="10"/>
  <c r="U51" i="10"/>
  <c r="U55" i="10"/>
  <c r="U59" i="10"/>
  <c r="U63" i="10"/>
  <c r="U67" i="10"/>
  <c r="U71" i="10"/>
  <c r="U75" i="10"/>
  <c r="U79" i="10"/>
  <c r="U83" i="10"/>
  <c r="U87" i="10"/>
  <c r="U91" i="10"/>
  <c r="U92" i="10"/>
  <c r="CP22" i="10" s="1"/>
  <c r="U96" i="10"/>
  <c r="U46" i="10"/>
  <c r="U50" i="10"/>
  <c r="U54" i="10"/>
  <c r="U58" i="10"/>
  <c r="U62" i="10"/>
  <c r="U66" i="10"/>
  <c r="U70" i="10"/>
  <c r="U74" i="10"/>
  <c r="U78" i="10"/>
  <c r="U82" i="10"/>
  <c r="U86" i="10"/>
  <c r="U90" i="10"/>
  <c r="U95" i="10"/>
  <c r="U45" i="10"/>
  <c r="U49" i="10"/>
  <c r="U53" i="10"/>
  <c r="U57" i="10"/>
  <c r="U61" i="10"/>
  <c r="U65" i="10"/>
  <c r="U69" i="10"/>
  <c r="U73" i="10"/>
  <c r="U77" i="10"/>
  <c r="U81" i="10"/>
  <c r="U85" i="10"/>
  <c r="U89" i="10"/>
  <c r="U44" i="10"/>
  <c r="U48" i="10"/>
  <c r="U52" i="10"/>
  <c r="U56" i="10"/>
  <c r="U60" i="10"/>
  <c r="U64" i="10"/>
  <c r="U68" i="10"/>
  <c r="U72" i="10"/>
  <c r="U76" i="10"/>
  <c r="U80" i="10"/>
  <c r="U84" i="10"/>
  <c r="U88" i="10"/>
  <c r="M6" i="10"/>
  <c r="M10" i="10"/>
  <c r="M14" i="10"/>
  <c r="M18" i="10"/>
  <c r="M22" i="10"/>
  <c r="M26" i="10"/>
  <c r="M30" i="10"/>
  <c r="M34" i="10"/>
  <c r="M38" i="10"/>
  <c r="M42" i="10"/>
  <c r="M5" i="10"/>
  <c r="M9" i="10"/>
  <c r="M13" i="10"/>
  <c r="M17" i="10"/>
  <c r="M21" i="10"/>
  <c r="M25" i="10"/>
  <c r="M29" i="10"/>
  <c r="M33" i="10"/>
  <c r="M37" i="10"/>
  <c r="M41" i="10"/>
  <c r="M4" i="10"/>
  <c r="M8" i="10"/>
  <c r="M12" i="10"/>
  <c r="M16" i="10"/>
  <c r="M20" i="10"/>
  <c r="M24" i="10"/>
  <c r="M28" i="10"/>
  <c r="M32" i="10"/>
  <c r="M36" i="10"/>
  <c r="M40" i="10"/>
  <c r="M7" i="10"/>
  <c r="M11" i="10"/>
  <c r="M15" i="10"/>
  <c r="M19" i="10"/>
  <c r="M23" i="10"/>
  <c r="M27" i="10"/>
  <c r="M31" i="10"/>
  <c r="M35" i="10"/>
  <c r="M39" i="10"/>
  <c r="M43" i="10"/>
  <c r="M47" i="10"/>
  <c r="M51" i="10"/>
  <c r="M55" i="10"/>
  <c r="M59" i="10"/>
  <c r="M63" i="10"/>
  <c r="M67" i="10"/>
  <c r="M71" i="10"/>
  <c r="M75" i="10"/>
  <c r="M79" i="10"/>
  <c r="M83" i="10"/>
  <c r="M87" i="10"/>
  <c r="M91" i="10"/>
  <c r="M92" i="10"/>
  <c r="CP14" i="10" s="1"/>
  <c r="M96" i="10"/>
  <c r="M46" i="10"/>
  <c r="M50" i="10"/>
  <c r="M54" i="10"/>
  <c r="M58" i="10"/>
  <c r="M62" i="10"/>
  <c r="M66" i="10"/>
  <c r="M70" i="10"/>
  <c r="M74" i="10"/>
  <c r="M78" i="10"/>
  <c r="M82" i="10"/>
  <c r="M86" i="10"/>
  <c r="M90" i="10"/>
  <c r="M95" i="10"/>
  <c r="M45" i="10"/>
  <c r="M49" i="10"/>
  <c r="M53" i="10"/>
  <c r="M57" i="10"/>
  <c r="M61" i="10"/>
  <c r="M65" i="10"/>
  <c r="M69" i="10"/>
  <c r="M73" i="10"/>
  <c r="M77" i="10"/>
  <c r="M81" i="10"/>
  <c r="M85" i="10"/>
  <c r="M89" i="10"/>
  <c r="M44" i="10"/>
  <c r="M48" i="10"/>
  <c r="M52" i="10"/>
  <c r="M56" i="10"/>
  <c r="M60" i="10"/>
  <c r="M64" i="10"/>
  <c r="M68" i="10"/>
  <c r="M72" i="10"/>
  <c r="M76" i="10"/>
  <c r="M80" i="10"/>
  <c r="M84" i="10"/>
  <c r="M88" i="10"/>
  <c r="E6" i="10"/>
  <c r="E10" i="10"/>
  <c r="E14" i="10"/>
  <c r="E18" i="10"/>
  <c r="E22" i="10"/>
  <c r="E26" i="10"/>
  <c r="E30" i="10"/>
  <c r="E34" i="10"/>
  <c r="E38" i="10"/>
  <c r="E42" i="10"/>
  <c r="E5" i="10"/>
  <c r="E9" i="10"/>
  <c r="E13" i="10"/>
  <c r="E17" i="10"/>
  <c r="E21" i="10"/>
  <c r="E25" i="10"/>
  <c r="E29" i="10"/>
  <c r="E33" i="10"/>
  <c r="E37" i="10"/>
  <c r="E41" i="10"/>
  <c r="E4" i="10"/>
  <c r="E8" i="10"/>
  <c r="E12" i="10"/>
  <c r="E16" i="10"/>
  <c r="E20" i="10"/>
  <c r="E24" i="10"/>
  <c r="E28" i="10"/>
  <c r="E32" i="10"/>
  <c r="E36" i="10"/>
  <c r="E40" i="10"/>
  <c r="E7" i="10"/>
  <c r="E11" i="10"/>
  <c r="E15" i="10"/>
  <c r="E19" i="10"/>
  <c r="E23" i="10"/>
  <c r="E27" i="10"/>
  <c r="E31" i="10"/>
  <c r="E35" i="10"/>
  <c r="E39" i="10"/>
  <c r="E43" i="10"/>
  <c r="E47" i="10"/>
  <c r="E51" i="10"/>
  <c r="E55" i="10"/>
  <c r="E59" i="10"/>
  <c r="E63" i="10"/>
  <c r="E67" i="10"/>
  <c r="E71" i="10"/>
  <c r="E75" i="10"/>
  <c r="E79" i="10"/>
  <c r="E83" i="10"/>
  <c r="E87" i="10"/>
  <c r="E91" i="10"/>
  <c r="E92" i="10"/>
  <c r="CP6" i="10" s="1"/>
  <c r="E96" i="10"/>
  <c r="E46" i="10"/>
  <c r="E50" i="10"/>
  <c r="E54" i="10"/>
  <c r="E58" i="10"/>
  <c r="E62" i="10"/>
  <c r="E66" i="10"/>
  <c r="E70" i="10"/>
  <c r="E74" i="10"/>
  <c r="E78" i="10"/>
  <c r="E82" i="10"/>
  <c r="E86" i="10"/>
  <c r="E90" i="10"/>
  <c r="E95" i="10"/>
  <c r="E45" i="10"/>
  <c r="E49" i="10"/>
  <c r="E53" i="10"/>
  <c r="E57" i="10"/>
  <c r="E61" i="10"/>
  <c r="E65" i="10"/>
  <c r="E69" i="10"/>
  <c r="E73" i="10"/>
  <c r="E77" i="10"/>
  <c r="E81" i="10"/>
  <c r="E85" i="10"/>
  <c r="E89" i="10"/>
  <c r="E44" i="10"/>
  <c r="E48" i="10"/>
  <c r="E52" i="10"/>
  <c r="E56" i="10"/>
  <c r="E60" i="10"/>
  <c r="E64" i="10"/>
  <c r="E68" i="10"/>
  <c r="E72" i="10"/>
  <c r="E76" i="10"/>
  <c r="E80" i="10"/>
  <c r="E84" i="10"/>
  <c r="E88" i="10"/>
  <c r="C94" i="10"/>
  <c r="C85" i="10"/>
  <c r="C77" i="10"/>
  <c r="C69" i="10"/>
  <c r="C61" i="10"/>
  <c r="C53" i="10"/>
  <c r="C45" i="10"/>
  <c r="C37" i="10"/>
  <c r="C29" i="10"/>
  <c r="C21" i="10"/>
  <c r="C13" i="10"/>
  <c r="C5" i="10"/>
  <c r="CL101" i="10"/>
  <c r="CD101" i="10"/>
  <c r="BV101" i="10"/>
  <c r="BN101" i="10"/>
  <c r="BF101" i="10"/>
  <c r="AX101" i="10"/>
  <c r="AP101" i="10"/>
  <c r="AH101" i="10"/>
  <c r="Z101" i="10"/>
  <c r="R101" i="10"/>
  <c r="J101" i="10"/>
  <c r="CJ100" i="10"/>
  <c r="CQ89" i="10" s="1"/>
  <c r="CB100" i="10"/>
  <c r="CQ81" i="10" s="1"/>
  <c r="BT100" i="10"/>
  <c r="CQ73" i="10" s="1"/>
  <c r="BL100" i="10"/>
  <c r="CQ65" i="10" s="1"/>
  <c r="BD100" i="10"/>
  <c r="CQ57" i="10" s="1"/>
  <c r="AV100" i="10"/>
  <c r="CQ49" i="10" s="1"/>
  <c r="AN100" i="10"/>
  <c r="CQ41" i="10" s="1"/>
  <c r="AF100" i="10"/>
  <c r="CQ33" i="10" s="1"/>
  <c r="X100" i="10"/>
  <c r="CQ25" i="10" s="1"/>
  <c r="P100" i="10"/>
  <c r="CQ17" i="10" s="1"/>
  <c r="H100" i="10"/>
  <c r="CQ9" i="10" s="1"/>
  <c r="CH99" i="10"/>
  <c r="BZ99" i="10"/>
  <c r="BR99" i="10"/>
  <c r="BJ99" i="10"/>
  <c r="BB99" i="10"/>
  <c r="AT99" i="10"/>
  <c r="AL99" i="10"/>
  <c r="AD99" i="10"/>
  <c r="V99" i="10"/>
  <c r="N99" i="10"/>
  <c r="F99" i="10"/>
  <c r="BP98" i="10"/>
  <c r="AJ98" i="10"/>
  <c r="T98" i="10"/>
  <c r="D98" i="10"/>
  <c r="CL97" i="10"/>
  <c r="CD97" i="10"/>
  <c r="BV97" i="10"/>
  <c r="BN97" i="10"/>
  <c r="BF97" i="10"/>
  <c r="AX97" i="10"/>
  <c r="D97" i="10"/>
  <c r="CD96" i="10"/>
  <c r="BN96" i="10"/>
  <c r="AX96" i="10"/>
  <c r="AH96" i="10"/>
  <c r="R96" i="10"/>
  <c r="BT95" i="10"/>
  <c r="AW95" i="10"/>
  <c r="AE95" i="10"/>
  <c r="H95" i="10"/>
  <c r="CA94" i="10"/>
  <c r="BI94" i="10"/>
  <c r="AL94" i="10"/>
  <c r="O94" i="10"/>
  <c r="AS93" i="10"/>
  <c r="AA93" i="10"/>
  <c r="BW92" i="10"/>
  <c r="CP76" i="10" s="1"/>
  <c r="BE92" i="10"/>
  <c r="CP58" i="10" s="1"/>
  <c r="AH92" i="10"/>
  <c r="CP35" i="10" s="1"/>
  <c r="K92" i="10"/>
  <c r="CP12" i="10" s="1"/>
  <c r="CF105" i="9"/>
  <c r="CR85" i="10" s="1"/>
  <c r="CF6" i="10"/>
  <c r="CF10" i="10"/>
  <c r="CF14" i="10"/>
  <c r="CF18" i="10"/>
  <c r="CF22" i="10"/>
  <c r="CF26" i="10"/>
  <c r="CF30" i="10"/>
  <c r="CF34" i="10"/>
  <c r="CF38" i="10"/>
  <c r="CF42" i="10"/>
  <c r="CF5" i="10"/>
  <c r="CF9" i="10"/>
  <c r="CF13" i="10"/>
  <c r="CF17" i="10"/>
  <c r="CF21" i="10"/>
  <c r="CF25" i="10"/>
  <c r="CF29" i="10"/>
  <c r="CF33" i="10"/>
  <c r="CF37" i="10"/>
  <c r="CF4" i="10"/>
  <c r="CF8" i="10"/>
  <c r="CF12" i="10"/>
  <c r="CF16" i="10"/>
  <c r="CF20" i="10"/>
  <c r="CF24" i="10"/>
  <c r="CF28" i="10"/>
  <c r="CF32" i="10"/>
  <c r="CF36" i="10"/>
  <c r="CF7" i="10"/>
  <c r="CF11" i="10"/>
  <c r="CF15" i="10"/>
  <c r="CF19" i="10"/>
  <c r="CF23" i="10"/>
  <c r="CF27" i="10"/>
  <c r="CF31" i="10"/>
  <c r="CF35" i="10"/>
  <c r="CF46" i="10"/>
  <c r="CF50" i="10"/>
  <c r="CF54" i="10"/>
  <c r="CF58" i="10"/>
  <c r="CF62" i="10"/>
  <c r="CF66" i="10"/>
  <c r="CF70" i="10"/>
  <c r="CF74" i="10"/>
  <c r="CF78" i="10"/>
  <c r="CF82" i="10"/>
  <c r="CF86" i="10"/>
  <c r="CF90" i="10"/>
  <c r="CF95" i="10"/>
  <c r="CF40" i="10"/>
  <c r="CF39" i="10"/>
  <c r="CF45" i="10"/>
  <c r="CF49" i="10"/>
  <c r="CF53" i="10"/>
  <c r="CF57" i="10"/>
  <c r="CF61" i="10"/>
  <c r="CF65" i="10"/>
  <c r="CF69" i="10"/>
  <c r="CF73" i="10"/>
  <c r="CF77" i="10"/>
  <c r="CF81" i="10"/>
  <c r="CF85" i="10"/>
  <c r="CF89" i="10"/>
  <c r="CF94" i="10"/>
  <c r="CF44" i="10"/>
  <c r="CF48" i="10"/>
  <c r="CF52" i="10"/>
  <c r="CF56" i="10"/>
  <c r="CF60" i="10"/>
  <c r="CF64" i="10"/>
  <c r="CF68" i="10"/>
  <c r="CF72" i="10"/>
  <c r="CF76" i="10"/>
  <c r="CF80" i="10"/>
  <c r="CF84" i="10"/>
  <c r="CF88" i="10"/>
  <c r="CF41" i="10"/>
  <c r="CF43" i="10"/>
  <c r="CF47" i="10"/>
  <c r="CF51" i="10"/>
  <c r="CF55" i="10"/>
  <c r="CF59" i="10"/>
  <c r="CF63" i="10"/>
  <c r="CF67" i="10"/>
  <c r="CF71" i="10"/>
  <c r="CF75" i="10"/>
  <c r="CF79" i="10"/>
  <c r="CF83" i="10"/>
  <c r="CF87" i="10"/>
  <c r="CF91" i="10"/>
  <c r="CF92" i="10"/>
  <c r="CP85" i="10" s="1"/>
  <c r="CF96" i="10"/>
  <c r="BX105" i="9"/>
  <c r="CR77" i="10" s="1"/>
  <c r="BX6" i="10"/>
  <c r="BX10" i="10"/>
  <c r="BX14" i="10"/>
  <c r="BX18" i="10"/>
  <c r="BX22" i="10"/>
  <c r="BX26" i="10"/>
  <c r="BX30" i="10"/>
  <c r="BX34" i="10"/>
  <c r="BX38" i="10"/>
  <c r="BX42" i="10"/>
  <c r="BX5" i="10"/>
  <c r="BX9" i="10"/>
  <c r="BX13" i="10"/>
  <c r="BX17" i="10"/>
  <c r="BX21" i="10"/>
  <c r="BX25" i="10"/>
  <c r="BX29" i="10"/>
  <c r="BX33" i="10"/>
  <c r="BX37" i="10"/>
  <c r="BX4" i="10"/>
  <c r="BX8" i="10"/>
  <c r="BX12" i="10"/>
  <c r="BX16" i="10"/>
  <c r="BX20" i="10"/>
  <c r="BX24" i="10"/>
  <c r="BX28" i="10"/>
  <c r="BX32" i="10"/>
  <c r="BX36" i="10"/>
  <c r="BX7" i="10"/>
  <c r="BX11" i="10"/>
  <c r="BX15" i="10"/>
  <c r="BX19" i="10"/>
  <c r="BX23" i="10"/>
  <c r="BX27" i="10"/>
  <c r="BX31" i="10"/>
  <c r="BX35" i="10"/>
  <c r="BX40" i="10"/>
  <c r="BX39" i="10"/>
  <c r="BX46" i="10"/>
  <c r="BX50" i="10"/>
  <c r="BX54" i="10"/>
  <c r="BX58" i="10"/>
  <c r="BX62" i="10"/>
  <c r="BX66" i="10"/>
  <c r="BX70" i="10"/>
  <c r="BX74" i="10"/>
  <c r="BX78" i="10"/>
  <c r="BX82" i="10"/>
  <c r="BX86" i="10"/>
  <c r="BX90" i="10"/>
  <c r="BX95" i="10"/>
  <c r="BX41" i="10"/>
  <c r="BX45" i="10"/>
  <c r="BX49" i="10"/>
  <c r="BX53" i="10"/>
  <c r="BX57" i="10"/>
  <c r="BX61" i="10"/>
  <c r="BX65" i="10"/>
  <c r="BX69" i="10"/>
  <c r="BX73" i="10"/>
  <c r="BX77" i="10"/>
  <c r="BX81" i="10"/>
  <c r="BX85" i="10"/>
  <c r="BX89" i="10"/>
  <c r="BX94" i="10"/>
  <c r="BX44" i="10"/>
  <c r="BX48" i="10"/>
  <c r="BX52" i="10"/>
  <c r="BX56" i="10"/>
  <c r="BX60" i="10"/>
  <c r="BX64" i="10"/>
  <c r="BX68" i="10"/>
  <c r="BX72" i="10"/>
  <c r="BX76" i="10"/>
  <c r="BX80" i="10"/>
  <c r="BX84" i="10"/>
  <c r="BX88" i="10"/>
  <c r="BX43" i="10"/>
  <c r="BX47" i="10"/>
  <c r="BX51" i="10"/>
  <c r="BX55" i="10"/>
  <c r="BX59" i="10"/>
  <c r="BX63" i="10"/>
  <c r="BX67" i="10"/>
  <c r="BX71" i="10"/>
  <c r="BX75" i="10"/>
  <c r="BX79" i="10"/>
  <c r="BX83" i="10"/>
  <c r="BX87" i="10"/>
  <c r="BX91" i="10"/>
  <c r="BX92" i="10"/>
  <c r="CP77" i="10" s="1"/>
  <c r="BX96" i="10"/>
  <c r="BP6" i="10"/>
  <c r="BP10" i="10"/>
  <c r="BP14" i="10"/>
  <c r="BP18" i="10"/>
  <c r="BP22" i="10"/>
  <c r="BP26" i="10"/>
  <c r="BP30" i="10"/>
  <c r="BP34" i="10"/>
  <c r="BP38" i="10"/>
  <c r="BP42" i="10"/>
  <c r="BP5" i="10"/>
  <c r="BP9" i="10"/>
  <c r="BP13" i="10"/>
  <c r="BP17" i="10"/>
  <c r="BP21" i="10"/>
  <c r="BP25" i="10"/>
  <c r="BP29" i="10"/>
  <c r="BP33" i="10"/>
  <c r="BP37" i="10"/>
  <c r="BP4" i="10"/>
  <c r="BP8" i="10"/>
  <c r="BP12" i="10"/>
  <c r="BP16" i="10"/>
  <c r="BP20" i="10"/>
  <c r="BP24" i="10"/>
  <c r="BP28" i="10"/>
  <c r="BP32" i="10"/>
  <c r="BP36" i="10"/>
  <c r="BP7" i="10"/>
  <c r="BP11" i="10"/>
  <c r="BP15" i="10"/>
  <c r="BP19" i="10"/>
  <c r="BP23" i="10"/>
  <c r="BP27" i="10"/>
  <c r="BP31" i="10"/>
  <c r="BP35" i="10"/>
  <c r="BP46" i="10"/>
  <c r="BP50" i="10"/>
  <c r="BP54" i="10"/>
  <c r="BP58" i="10"/>
  <c r="BP62" i="10"/>
  <c r="BP66" i="10"/>
  <c r="BP70" i="10"/>
  <c r="BP74" i="10"/>
  <c r="BP78" i="10"/>
  <c r="BP82" i="10"/>
  <c r="BP86" i="10"/>
  <c r="BP90" i="10"/>
  <c r="BP95" i="10"/>
  <c r="BP45" i="10"/>
  <c r="BP49" i="10"/>
  <c r="BP53" i="10"/>
  <c r="BP57" i="10"/>
  <c r="BP61" i="10"/>
  <c r="BP65" i="10"/>
  <c r="BP69" i="10"/>
  <c r="BP73" i="10"/>
  <c r="BP77" i="10"/>
  <c r="BP81" i="10"/>
  <c r="BP85" i="10"/>
  <c r="BP89" i="10"/>
  <c r="BP94" i="10"/>
  <c r="BP44" i="10"/>
  <c r="BP48" i="10"/>
  <c r="BP52" i="10"/>
  <c r="BP56" i="10"/>
  <c r="BP60" i="10"/>
  <c r="BP64" i="10"/>
  <c r="BP68" i="10"/>
  <c r="BP72" i="10"/>
  <c r="BP76" i="10"/>
  <c r="BP80" i="10"/>
  <c r="BP84" i="10"/>
  <c r="BP88" i="10"/>
  <c r="BP40" i="10"/>
  <c r="BP39" i="10"/>
  <c r="BP41" i="10"/>
  <c r="BP43" i="10"/>
  <c r="BP47" i="10"/>
  <c r="BP51" i="10"/>
  <c r="BP55" i="10"/>
  <c r="BP59" i="10"/>
  <c r="BP63" i="10"/>
  <c r="BP67" i="10"/>
  <c r="BP71" i="10"/>
  <c r="BP75" i="10"/>
  <c r="BP79" i="10"/>
  <c r="BP83" i="10"/>
  <c r="BP87" i="10"/>
  <c r="BP91" i="10"/>
  <c r="BP92" i="10"/>
  <c r="CP69" i="10" s="1"/>
  <c r="BP96" i="10"/>
  <c r="BH6" i="10"/>
  <c r="BH10" i="10"/>
  <c r="BH14" i="10"/>
  <c r="BH18" i="10"/>
  <c r="BH22" i="10"/>
  <c r="BH26" i="10"/>
  <c r="BH30" i="10"/>
  <c r="BH34" i="10"/>
  <c r="BH38" i="10"/>
  <c r="BH42" i="10"/>
  <c r="BH5" i="10"/>
  <c r="BH9" i="10"/>
  <c r="BH13" i="10"/>
  <c r="BH17" i="10"/>
  <c r="BH21" i="10"/>
  <c r="BH25" i="10"/>
  <c r="BH29" i="10"/>
  <c r="BH33" i="10"/>
  <c r="BH37" i="10"/>
  <c r="BH4" i="10"/>
  <c r="BH8" i="10"/>
  <c r="BH12" i="10"/>
  <c r="BH16" i="10"/>
  <c r="BH20" i="10"/>
  <c r="BH24" i="10"/>
  <c r="BH28" i="10"/>
  <c r="BH32" i="10"/>
  <c r="BH36" i="10"/>
  <c r="BH7" i="10"/>
  <c r="BH11" i="10"/>
  <c r="BH15" i="10"/>
  <c r="BH19" i="10"/>
  <c r="BH23" i="10"/>
  <c r="BH27" i="10"/>
  <c r="BH31" i="10"/>
  <c r="BH35" i="10"/>
  <c r="BH46" i="10"/>
  <c r="BH50" i="10"/>
  <c r="BH54" i="10"/>
  <c r="BH58" i="10"/>
  <c r="BH62" i="10"/>
  <c r="BH66" i="10"/>
  <c r="BH70" i="10"/>
  <c r="BH74" i="10"/>
  <c r="BH78" i="10"/>
  <c r="BH82" i="10"/>
  <c r="BH86" i="10"/>
  <c r="BH90" i="10"/>
  <c r="BH95" i="10"/>
  <c r="BH41" i="10"/>
  <c r="BH45" i="10"/>
  <c r="BH49" i="10"/>
  <c r="BH53" i="10"/>
  <c r="BH57" i="10"/>
  <c r="BH61" i="10"/>
  <c r="BH65" i="10"/>
  <c r="BH69" i="10"/>
  <c r="BH73" i="10"/>
  <c r="BH77" i="10"/>
  <c r="BH81" i="10"/>
  <c r="BH85" i="10"/>
  <c r="BH89" i="10"/>
  <c r="BH94" i="10"/>
  <c r="BH40" i="10"/>
  <c r="BH39" i="10"/>
  <c r="BH44" i="10"/>
  <c r="BH48" i="10"/>
  <c r="BH52" i="10"/>
  <c r="BH56" i="10"/>
  <c r="BH60" i="10"/>
  <c r="BH64" i="10"/>
  <c r="BH68" i="10"/>
  <c r="BH72" i="10"/>
  <c r="BH76" i="10"/>
  <c r="BH80" i="10"/>
  <c r="BH84" i="10"/>
  <c r="BH88" i="10"/>
  <c r="BH43" i="10"/>
  <c r="BH47" i="10"/>
  <c r="BH51" i="10"/>
  <c r="BH55" i="10"/>
  <c r="BH59" i="10"/>
  <c r="BH63" i="10"/>
  <c r="BH67" i="10"/>
  <c r="BH71" i="10"/>
  <c r="BH75" i="10"/>
  <c r="BH79" i="10"/>
  <c r="BH83" i="10"/>
  <c r="BH87" i="10"/>
  <c r="BH91" i="10"/>
  <c r="BH92" i="10"/>
  <c r="CP61" i="10" s="1"/>
  <c r="BH96" i="10"/>
  <c r="AZ6" i="10"/>
  <c r="AZ10" i="10"/>
  <c r="AZ14" i="10"/>
  <c r="AZ18" i="10"/>
  <c r="AZ22" i="10"/>
  <c r="AZ26" i="10"/>
  <c r="AZ30" i="10"/>
  <c r="AZ34" i="10"/>
  <c r="AZ38" i="10"/>
  <c r="AZ42" i="10"/>
  <c r="AZ5" i="10"/>
  <c r="AZ9" i="10"/>
  <c r="AZ13" i="10"/>
  <c r="AZ17" i="10"/>
  <c r="AZ21" i="10"/>
  <c r="AZ25" i="10"/>
  <c r="AZ29" i="10"/>
  <c r="AZ33" i="10"/>
  <c r="AZ37" i="10"/>
  <c r="AZ4" i="10"/>
  <c r="AZ8" i="10"/>
  <c r="AZ12" i="10"/>
  <c r="AZ16" i="10"/>
  <c r="AZ20" i="10"/>
  <c r="AZ24" i="10"/>
  <c r="AZ28" i="10"/>
  <c r="AZ32" i="10"/>
  <c r="AZ36" i="10"/>
  <c r="AZ7" i="10"/>
  <c r="AZ11" i="10"/>
  <c r="AZ15" i="10"/>
  <c r="AZ19" i="10"/>
  <c r="AZ23" i="10"/>
  <c r="AZ27" i="10"/>
  <c r="AZ31" i="10"/>
  <c r="AZ35" i="10"/>
  <c r="AZ46" i="10"/>
  <c r="AZ50" i="10"/>
  <c r="AZ54" i="10"/>
  <c r="AZ58" i="10"/>
  <c r="AZ62" i="10"/>
  <c r="AZ66" i="10"/>
  <c r="AZ70" i="10"/>
  <c r="AZ74" i="10"/>
  <c r="AZ78" i="10"/>
  <c r="AZ82" i="10"/>
  <c r="AZ86" i="10"/>
  <c r="AZ90" i="10"/>
  <c r="AZ95" i="10"/>
  <c r="AZ40" i="10"/>
  <c r="AZ39" i="10"/>
  <c r="AZ45" i="10"/>
  <c r="AZ49" i="10"/>
  <c r="AZ53" i="10"/>
  <c r="AZ57" i="10"/>
  <c r="AZ61" i="10"/>
  <c r="AZ65" i="10"/>
  <c r="AZ69" i="10"/>
  <c r="AZ73" i="10"/>
  <c r="AZ77" i="10"/>
  <c r="AZ81" i="10"/>
  <c r="AZ85" i="10"/>
  <c r="AZ89" i="10"/>
  <c r="AZ94" i="10"/>
  <c r="AZ44" i="10"/>
  <c r="AZ48" i="10"/>
  <c r="AZ52" i="10"/>
  <c r="AZ56" i="10"/>
  <c r="AZ60" i="10"/>
  <c r="AZ64" i="10"/>
  <c r="AZ68" i="10"/>
  <c r="AZ72" i="10"/>
  <c r="AZ76" i="10"/>
  <c r="AZ80" i="10"/>
  <c r="AZ84" i="10"/>
  <c r="AZ88" i="10"/>
  <c r="AZ41" i="10"/>
  <c r="AZ43" i="10"/>
  <c r="AZ47" i="10"/>
  <c r="AZ51" i="10"/>
  <c r="AZ55" i="10"/>
  <c r="AZ59" i="10"/>
  <c r="AZ63" i="10"/>
  <c r="AZ67" i="10"/>
  <c r="AZ71" i="10"/>
  <c r="AZ75" i="10"/>
  <c r="AZ79" i="10"/>
  <c r="AZ83" i="10"/>
  <c r="AZ87" i="10"/>
  <c r="AZ91" i="10"/>
  <c r="AZ92" i="10"/>
  <c r="CP53" i="10" s="1"/>
  <c r="AZ96" i="10"/>
  <c r="AR6" i="10"/>
  <c r="AR10" i="10"/>
  <c r="AR14" i="10"/>
  <c r="AR18" i="10"/>
  <c r="AR22" i="10"/>
  <c r="AR26" i="10"/>
  <c r="AR30" i="10"/>
  <c r="AR34" i="10"/>
  <c r="AR38" i="10"/>
  <c r="AR42" i="10"/>
  <c r="AR5" i="10"/>
  <c r="AR9" i="10"/>
  <c r="AR13" i="10"/>
  <c r="AR17" i="10"/>
  <c r="AR21" i="10"/>
  <c r="AR25" i="10"/>
  <c r="AR29" i="10"/>
  <c r="AR33" i="10"/>
  <c r="AR37" i="10"/>
  <c r="AR4" i="10"/>
  <c r="AR8" i="10"/>
  <c r="AR12" i="10"/>
  <c r="AR16" i="10"/>
  <c r="AR20" i="10"/>
  <c r="AR24" i="10"/>
  <c r="AR28" i="10"/>
  <c r="AR32" i="10"/>
  <c r="AR36" i="10"/>
  <c r="AR7" i="10"/>
  <c r="AR11" i="10"/>
  <c r="AR15" i="10"/>
  <c r="AR19" i="10"/>
  <c r="AR23" i="10"/>
  <c r="AR27" i="10"/>
  <c r="AR31" i="10"/>
  <c r="AR35" i="10"/>
  <c r="AR40" i="10"/>
  <c r="AR39" i="10"/>
  <c r="AR43" i="10"/>
  <c r="AR46" i="10"/>
  <c r="AR50" i="10"/>
  <c r="AR54" i="10"/>
  <c r="AR58" i="10"/>
  <c r="AR62" i="10"/>
  <c r="AR66" i="10"/>
  <c r="AR70" i="10"/>
  <c r="AR74" i="10"/>
  <c r="AR78" i="10"/>
  <c r="AR82" i="10"/>
  <c r="AR86" i="10"/>
  <c r="AR90" i="10"/>
  <c r="AR95" i="10"/>
  <c r="AR41" i="10"/>
  <c r="AR45" i="10"/>
  <c r="AR49" i="10"/>
  <c r="AR53" i="10"/>
  <c r="AR57" i="10"/>
  <c r="AR61" i="10"/>
  <c r="AR65" i="10"/>
  <c r="AR69" i="10"/>
  <c r="AR73" i="10"/>
  <c r="AR77" i="10"/>
  <c r="AR81" i="10"/>
  <c r="AR85" i="10"/>
  <c r="AR89" i="10"/>
  <c r="AR94" i="10"/>
  <c r="AR44" i="10"/>
  <c r="AR48" i="10"/>
  <c r="AR52" i="10"/>
  <c r="AR56" i="10"/>
  <c r="AR60" i="10"/>
  <c r="AR64" i="10"/>
  <c r="AR68" i="10"/>
  <c r="AR72" i="10"/>
  <c r="AR76" i="10"/>
  <c r="AR80" i="10"/>
  <c r="AR84" i="10"/>
  <c r="AR88" i="10"/>
  <c r="AR47" i="10"/>
  <c r="AR51" i="10"/>
  <c r="AR55" i="10"/>
  <c r="AR59" i="10"/>
  <c r="AR63" i="10"/>
  <c r="AR67" i="10"/>
  <c r="AR71" i="10"/>
  <c r="AR75" i="10"/>
  <c r="AR79" i="10"/>
  <c r="AR83" i="10"/>
  <c r="AR87" i="10"/>
  <c r="AR91" i="10"/>
  <c r="AR92" i="10"/>
  <c r="CP45" i="10" s="1"/>
  <c r="AR96" i="10"/>
  <c r="AJ6" i="10"/>
  <c r="AJ10" i="10"/>
  <c r="AJ14" i="10"/>
  <c r="AJ18" i="10"/>
  <c r="AJ22" i="10"/>
  <c r="AJ26" i="10"/>
  <c r="AJ30" i="10"/>
  <c r="AJ34" i="10"/>
  <c r="AJ38" i="10"/>
  <c r="AJ42" i="10"/>
  <c r="AJ5" i="10"/>
  <c r="AJ9" i="10"/>
  <c r="AJ13" i="10"/>
  <c r="AJ17" i="10"/>
  <c r="AJ21" i="10"/>
  <c r="AJ25" i="10"/>
  <c r="AJ29" i="10"/>
  <c r="AJ33" i="10"/>
  <c r="AJ37" i="10"/>
  <c r="AJ4" i="10"/>
  <c r="AJ8" i="10"/>
  <c r="AJ12" i="10"/>
  <c r="AJ16" i="10"/>
  <c r="AJ20" i="10"/>
  <c r="AJ24" i="10"/>
  <c r="AJ28" i="10"/>
  <c r="AJ32" i="10"/>
  <c r="AJ36" i="10"/>
  <c r="AJ7" i="10"/>
  <c r="AJ11" i="10"/>
  <c r="AJ15" i="10"/>
  <c r="AJ19" i="10"/>
  <c r="AJ23" i="10"/>
  <c r="AJ27" i="10"/>
  <c r="AJ31" i="10"/>
  <c r="AJ35" i="10"/>
  <c r="AJ46" i="10"/>
  <c r="AJ50" i="10"/>
  <c r="AJ54" i="10"/>
  <c r="AJ58" i="10"/>
  <c r="AJ62" i="10"/>
  <c r="AJ66" i="10"/>
  <c r="AJ70" i="10"/>
  <c r="AJ74" i="10"/>
  <c r="AJ78" i="10"/>
  <c r="AJ82" i="10"/>
  <c r="AJ86" i="10"/>
  <c r="AJ90" i="10"/>
  <c r="AJ95" i="10"/>
  <c r="AJ45" i="10"/>
  <c r="AJ49" i="10"/>
  <c r="AJ53" i="10"/>
  <c r="AJ57" i="10"/>
  <c r="AJ61" i="10"/>
  <c r="AJ65" i="10"/>
  <c r="AJ69" i="10"/>
  <c r="AJ73" i="10"/>
  <c r="AJ77" i="10"/>
  <c r="AJ81" i="10"/>
  <c r="AJ85" i="10"/>
  <c r="AJ89" i="10"/>
  <c r="AJ94" i="10"/>
  <c r="AJ43" i="10"/>
  <c r="AJ44" i="10"/>
  <c r="AJ48" i="10"/>
  <c r="AJ52" i="10"/>
  <c r="AJ56" i="10"/>
  <c r="AJ60" i="10"/>
  <c r="AJ64" i="10"/>
  <c r="AJ68" i="10"/>
  <c r="AJ72" i="10"/>
  <c r="AJ76" i="10"/>
  <c r="AJ80" i="10"/>
  <c r="AJ84" i="10"/>
  <c r="AJ88" i="10"/>
  <c r="AJ40" i="10"/>
  <c r="AJ39" i="10"/>
  <c r="AJ41" i="10"/>
  <c r="AJ47" i="10"/>
  <c r="AJ51" i="10"/>
  <c r="AJ55" i="10"/>
  <c r="AJ59" i="10"/>
  <c r="AJ63" i="10"/>
  <c r="AJ67" i="10"/>
  <c r="AJ71" i="10"/>
  <c r="AJ75" i="10"/>
  <c r="AJ79" i="10"/>
  <c r="AJ83" i="10"/>
  <c r="AJ87" i="10"/>
  <c r="AJ91" i="10"/>
  <c r="AJ92" i="10"/>
  <c r="CP37" i="10" s="1"/>
  <c r="AJ96" i="10"/>
  <c r="AB6" i="10"/>
  <c r="AB10" i="10"/>
  <c r="AB14" i="10"/>
  <c r="AB18" i="10"/>
  <c r="AB22" i="10"/>
  <c r="AB26" i="10"/>
  <c r="AB30" i="10"/>
  <c r="AB34" i="10"/>
  <c r="AB38" i="10"/>
  <c r="AB42" i="10"/>
  <c r="AB5" i="10"/>
  <c r="AB9" i="10"/>
  <c r="AB13" i="10"/>
  <c r="AB17" i="10"/>
  <c r="AB21" i="10"/>
  <c r="AB25" i="10"/>
  <c r="AB29" i="10"/>
  <c r="AB33" i="10"/>
  <c r="AB37" i="10"/>
  <c r="AB4" i="10"/>
  <c r="AB8" i="10"/>
  <c r="AB12" i="10"/>
  <c r="AB16" i="10"/>
  <c r="AB20" i="10"/>
  <c r="AB24" i="10"/>
  <c r="AB28" i="10"/>
  <c r="AB32" i="10"/>
  <c r="AB36" i="10"/>
  <c r="AB7" i="10"/>
  <c r="AB11" i="10"/>
  <c r="AB15" i="10"/>
  <c r="AB19" i="10"/>
  <c r="AB23" i="10"/>
  <c r="AB27" i="10"/>
  <c r="AB31" i="10"/>
  <c r="AB35" i="10"/>
  <c r="AB46" i="10"/>
  <c r="AB50" i="10"/>
  <c r="AB54" i="10"/>
  <c r="AB58" i="10"/>
  <c r="AB62" i="10"/>
  <c r="AB66" i="10"/>
  <c r="AB70" i="10"/>
  <c r="AB74" i="10"/>
  <c r="AB78" i="10"/>
  <c r="AB82" i="10"/>
  <c r="AB86" i="10"/>
  <c r="AB90" i="10"/>
  <c r="AB95" i="10"/>
  <c r="AB41" i="10"/>
  <c r="AB45" i="10"/>
  <c r="AB49" i="10"/>
  <c r="AB53" i="10"/>
  <c r="AB57" i="10"/>
  <c r="AB61" i="10"/>
  <c r="AB65" i="10"/>
  <c r="AB69" i="10"/>
  <c r="AB73" i="10"/>
  <c r="AB77" i="10"/>
  <c r="AB81" i="10"/>
  <c r="AB85" i="10"/>
  <c r="AB89" i="10"/>
  <c r="AB94" i="10"/>
  <c r="AB40" i="10"/>
  <c r="AB39" i="10"/>
  <c r="AB44" i="10"/>
  <c r="AB48" i="10"/>
  <c r="AB52" i="10"/>
  <c r="AB56" i="10"/>
  <c r="AB60" i="10"/>
  <c r="AB64" i="10"/>
  <c r="AB68" i="10"/>
  <c r="AB72" i="10"/>
  <c r="AB76" i="10"/>
  <c r="AB80" i="10"/>
  <c r="AB84" i="10"/>
  <c r="AB88" i="10"/>
  <c r="AB43" i="10"/>
  <c r="AB47" i="10"/>
  <c r="AB51" i="10"/>
  <c r="AB55" i="10"/>
  <c r="AB59" i="10"/>
  <c r="AB63" i="10"/>
  <c r="AB67" i="10"/>
  <c r="AB71" i="10"/>
  <c r="AB75" i="10"/>
  <c r="AB79" i="10"/>
  <c r="AB83" i="10"/>
  <c r="AB87" i="10"/>
  <c r="AB91" i="10"/>
  <c r="AB92" i="10"/>
  <c r="CP29" i="10" s="1"/>
  <c r="AB96" i="10"/>
  <c r="T6" i="10"/>
  <c r="T10" i="10"/>
  <c r="T14" i="10"/>
  <c r="T18" i="10"/>
  <c r="T22" i="10"/>
  <c r="T26" i="10"/>
  <c r="T30" i="10"/>
  <c r="T34" i="10"/>
  <c r="T38" i="10"/>
  <c r="T42" i="10"/>
  <c r="T5" i="10"/>
  <c r="T9" i="10"/>
  <c r="T13" i="10"/>
  <c r="T17" i="10"/>
  <c r="T21" i="10"/>
  <c r="T25" i="10"/>
  <c r="T29" i="10"/>
  <c r="T33" i="10"/>
  <c r="T37" i="10"/>
  <c r="T4" i="10"/>
  <c r="T8" i="10"/>
  <c r="T12" i="10"/>
  <c r="T16" i="10"/>
  <c r="T20" i="10"/>
  <c r="T24" i="10"/>
  <c r="T28" i="10"/>
  <c r="T32" i="10"/>
  <c r="T36" i="10"/>
  <c r="T7" i="10"/>
  <c r="T11" i="10"/>
  <c r="T15" i="10"/>
  <c r="T19" i="10"/>
  <c r="T23" i="10"/>
  <c r="T27" i="10"/>
  <c r="T31" i="10"/>
  <c r="T35" i="10"/>
  <c r="T46" i="10"/>
  <c r="T50" i="10"/>
  <c r="T54" i="10"/>
  <c r="T58" i="10"/>
  <c r="T62" i="10"/>
  <c r="T66" i="10"/>
  <c r="T70" i="10"/>
  <c r="T74" i="10"/>
  <c r="T78" i="10"/>
  <c r="T82" i="10"/>
  <c r="T86" i="10"/>
  <c r="T90" i="10"/>
  <c r="T95" i="10"/>
  <c r="T40" i="10"/>
  <c r="T43" i="10"/>
  <c r="T39" i="10"/>
  <c r="T45" i="10"/>
  <c r="T49" i="10"/>
  <c r="T53" i="10"/>
  <c r="T57" i="10"/>
  <c r="T61" i="10"/>
  <c r="T65" i="10"/>
  <c r="T69" i="10"/>
  <c r="T73" i="10"/>
  <c r="T77" i="10"/>
  <c r="T81" i="10"/>
  <c r="T85" i="10"/>
  <c r="T89" i="10"/>
  <c r="T94" i="10"/>
  <c r="T44" i="10"/>
  <c r="T48" i="10"/>
  <c r="T52" i="10"/>
  <c r="T56" i="10"/>
  <c r="T60" i="10"/>
  <c r="T64" i="10"/>
  <c r="T68" i="10"/>
  <c r="T72" i="10"/>
  <c r="T76" i="10"/>
  <c r="T80" i="10"/>
  <c r="T84" i="10"/>
  <c r="T88" i="10"/>
  <c r="T41" i="10"/>
  <c r="T47" i="10"/>
  <c r="T51" i="10"/>
  <c r="T55" i="10"/>
  <c r="T59" i="10"/>
  <c r="T63" i="10"/>
  <c r="T67" i="10"/>
  <c r="T71" i="10"/>
  <c r="T75" i="10"/>
  <c r="T79" i="10"/>
  <c r="T83" i="10"/>
  <c r="T87" i="10"/>
  <c r="T91" i="10"/>
  <c r="T92" i="10"/>
  <c r="CP21" i="10" s="1"/>
  <c r="T96" i="10"/>
  <c r="L6" i="10"/>
  <c r="L10" i="10"/>
  <c r="L14" i="10"/>
  <c r="L18" i="10"/>
  <c r="L22" i="10"/>
  <c r="L26" i="10"/>
  <c r="L30" i="10"/>
  <c r="L34" i="10"/>
  <c r="L38" i="10"/>
  <c r="L42" i="10"/>
  <c r="L5" i="10"/>
  <c r="L9" i="10"/>
  <c r="L13" i="10"/>
  <c r="L17" i="10"/>
  <c r="L21" i="10"/>
  <c r="L25" i="10"/>
  <c r="L29" i="10"/>
  <c r="L33" i="10"/>
  <c r="L37" i="10"/>
  <c r="L4" i="10"/>
  <c r="L8" i="10"/>
  <c r="L12" i="10"/>
  <c r="L16" i="10"/>
  <c r="L20" i="10"/>
  <c r="L24" i="10"/>
  <c r="L28" i="10"/>
  <c r="L32" i="10"/>
  <c r="L36" i="10"/>
  <c r="L7" i="10"/>
  <c r="L11" i="10"/>
  <c r="L15" i="10"/>
  <c r="L19" i="10"/>
  <c r="L23" i="10"/>
  <c r="L27" i="10"/>
  <c r="L31" i="10"/>
  <c r="L35" i="10"/>
  <c r="L40" i="10"/>
  <c r="L39" i="10"/>
  <c r="L46" i="10"/>
  <c r="L50" i="10"/>
  <c r="L54" i="10"/>
  <c r="L58" i="10"/>
  <c r="L62" i="10"/>
  <c r="L66" i="10"/>
  <c r="L70" i="10"/>
  <c r="L74" i="10"/>
  <c r="L78" i="10"/>
  <c r="L82" i="10"/>
  <c r="L86" i="10"/>
  <c r="L90" i="10"/>
  <c r="L95" i="10"/>
  <c r="L41" i="10"/>
  <c r="L45" i="10"/>
  <c r="L49" i="10"/>
  <c r="L53" i="10"/>
  <c r="L57" i="10"/>
  <c r="L61" i="10"/>
  <c r="L65" i="10"/>
  <c r="L69" i="10"/>
  <c r="L73" i="10"/>
  <c r="L77" i="10"/>
  <c r="L81" i="10"/>
  <c r="L85" i="10"/>
  <c r="L89" i="10"/>
  <c r="L94" i="10"/>
  <c r="L43" i="10"/>
  <c r="L44" i="10"/>
  <c r="L48" i="10"/>
  <c r="L52" i="10"/>
  <c r="L56" i="10"/>
  <c r="L60" i="10"/>
  <c r="L64" i="10"/>
  <c r="L68" i="10"/>
  <c r="L72" i="10"/>
  <c r="L76" i="10"/>
  <c r="L80" i="10"/>
  <c r="L84" i="10"/>
  <c r="L88" i="10"/>
  <c r="L47" i="10"/>
  <c r="L51" i="10"/>
  <c r="L55" i="10"/>
  <c r="L59" i="10"/>
  <c r="L63" i="10"/>
  <c r="L67" i="10"/>
  <c r="L71" i="10"/>
  <c r="L75" i="10"/>
  <c r="L79" i="10"/>
  <c r="L83" i="10"/>
  <c r="L87" i="10"/>
  <c r="L91" i="10"/>
  <c r="L92" i="10"/>
  <c r="CP13" i="10" s="1"/>
  <c r="L96" i="10"/>
  <c r="D6" i="10"/>
  <c r="D10" i="10"/>
  <c r="D14" i="10"/>
  <c r="D18" i="10"/>
  <c r="D22" i="10"/>
  <c r="D26" i="10"/>
  <c r="D30" i="10"/>
  <c r="D34" i="10"/>
  <c r="D38" i="10"/>
  <c r="D42" i="10"/>
  <c r="D5" i="10"/>
  <c r="D9" i="10"/>
  <c r="D13" i="10"/>
  <c r="D17" i="10"/>
  <c r="D21" i="10"/>
  <c r="D25" i="10"/>
  <c r="D29" i="10"/>
  <c r="D33" i="10"/>
  <c r="D37" i="10"/>
  <c r="D4" i="10"/>
  <c r="D8" i="10"/>
  <c r="D12" i="10"/>
  <c r="D16" i="10"/>
  <c r="D20" i="10"/>
  <c r="D24" i="10"/>
  <c r="D28" i="10"/>
  <c r="D32" i="10"/>
  <c r="D36" i="10"/>
  <c r="D7" i="10"/>
  <c r="D11" i="10"/>
  <c r="D15" i="10"/>
  <c r="D19" i="10"/>
  <c r="D23" i="10"/>
  <c r="D27" i="10"/>
  <c r="D31" i="10"/>
  <c r="D35" i="10"/>
  <c r="D43" i="10"/>
  <c r="D46" i="10"/>
  <c r="D50" i="10"/>
  <c r="D54" i="10"/>
  <c r="D58" i="10"/>
  <c r="D62" i="10"/>
  <c r="D66" i="10"/>
  <c r="D70" i="10"/>
  <c r="D74" i="10"/>
  <c r="D78" i="10"/>
  <c r="D82" i="10"/>
  <c r="D86" i="10"/>
  <c r="D90" i="10"/>
  <c r="D95" i="10"/>
  <c r="D45" i="10"/>
  <c r="D49" i="10"/>
  <c r="D53" i="10"/>
  <c r="D57" i="10"/>
  <c r="D61" i="10"/>
  <c r="D65" i="10"/>
  <c r="D69" i="10"/>
  <c r="D73" i="10"/>
  <c r="D77" i="10"/>
  <c r="D81" i="10"/>
  <c r="D85" i="10"/>
  <c r="D89" i="10"/>
  <c r="D94" i="10"/>
  <c r="D44" i="10"/>
  <c r="D48" i="10"/>
  <c r="D52" i="10"/>
  <c r="D56" i="10"/>
  <c r="D60" i="10"/>
  <c r="D64" i="10"/>
  <c r="D68" i="10"/>
  <c r="D72" i="10"/>
  <c r="D76" i="10"/>
  <c r="D80" i="10"/>
  <c r="D84" i="10"/>
  <c r="D88" i="10"/>
  <c r="D40" i="10"/>
  <c r="D39" i="10"/>
  <c r="D41" i="10"/>
  <c r="D47" i="10"/>
  <c r="D51" i="10"/>
  <c r="D55" i="10"/>
  <c r="D59" i="10"/>
  <c r="D63" i="10"/>
  <c r="D67" i="10"/>
  <c r="D71" i="10"/>
  <c r="D75" i="10"/>
  <c r="D79" i="10"/>
  <c r="D83" i="10"/>
  <c r="D87" i="10"/>
  <c r="D91" i="10"/>
  <c r="D92" i="10"/>
  <c r="CP5" i="10" s="1"/>
  <c r="D96" i="10"/>
  <c r="DF88" i="9"/>
  <c r="DF84" i="9"/>
  <c r="DF80" i="9"/>
  <c r="DF76" i="9"/>
  <c r="DF72" i="9"/>
  <c r="DF68" i="9"/>
  <c r="C101" i="10"/>
  <c r="C93" i="10"/>
  <c r="C84" i="10"/>
  <c r="C76" i="10"/>
  <c r="C68" i="10"/>
  <c r="C60" i="10"/>
  <c r="C52" i="10"/>
  <c r="C44" i="10"/>
  <c r="C36" i="10"/>
  <c r="C28" i="10"/>
  <c r="C20" i="10"/>
  <c r="C12" i="10"/>
  <c r="CK101" i="10"/>
  <c r="CC101" i="10"/>
  <c r="BU101" i="10"/>
  <c r="BM101" i="10"/>
  <c r="BE101" i="10"/>
  <c r="AW101" i="10"/>
  <c r="AO101" i="10"/>
  <c r="AG101" i="10"/>
  <c r="Y101" i="10"/>
  <c r="Q101" i="10"/>
  <c r="I101" i="10"/>
  <c r="CI100" i="10"/>
  <c r="CA100" i="10"/>
  <c r="BS100" i="10"/>
  <c r="BK100" i="10"/>
  <c r="CQ64" i="10" s="1"/>
  <c r="BC100" i="10"/>
  <c r="CQ56" i="10" s="1"/>
  <c r="AU100" i="10"/>
  <c r="CQ48" i="10" s="1"/>
  <c r="AM100" i="10"/>
  <c r="CQ40" i="10" s="1"/>
  <c r="AE100" i="10"/>
  <c r="CQ32" i="10" s="1"/>
  <c r="W100" i="10"/>
  <c r="CQ24" i="10" s="1"/>
  <c r="O100" i="10"/>
  <c r="CQ16" i="10" s="1"/>
  <c r="G100" i="10"/>
  <c r="CQ8" i="10" s="1"/>
  <c r="CG99" i="10"/>
  <c r="BY99" i="10"/>
  <c r="BQ99" i="10"/>
  <c r="BI99" i="10"/>
  <c r="BA99" i="10"/>
  <c r="AS99" i="10"/>
  <c r="AK99" i="10"/>
  <c r="AC99" i="10"/>
  <c r="U99" i="10"/>
  <c r="M99" i="10"/>
  <c r="E99" i="10"/>
  <c r="BO98" i="10"/>
  <c r="AY98" i="10"/>
  <c r="AI98" i="10"/>
  <c r="S98" i="10"/>
  <c r="CK97" i="10"/>
  <c r="CC97" i="10"/>
  <c r="BU97" i="10"/>
  <c r="BM97" i="10"/>
  <c r="BE97" i="10"/>
  <c r="AW97" i="10"/>
  <c r="CC96" i="10"/>
  <c r="BM96" i="10"/>
  <c r="AW96" i="10"/>
  <c r="AG96" i="10"/>
  <c r="Q96" i="10"/>
  <c r="CK95" i="10"/>
  <c r="BS95" i="10"/>
  <c r="AV95" i="10"/>
  <c r="Y95" i="10"/>
  <c r="G95" i="10"/>
  <c r="BZ94" i="10"/>
  <c r="BC94" i="10"/>
  <c r="AK94" i="10"/>
  <c r="N94" i="10"/>
  <c r="CG93" i="10"/>
  <c r="AR93" i="10"/>
  <c r="U93" i="10"/>
  <c r="BV92" i="10"/>
  <c r="CP75" i="10" s="1"/>
  <c r="AG92" i="10"/>
  <c r="CP34" i="10" s="1"/>
  <c r="J92" i="10"/>
  <c r="CP11" i="10" s="1"/>
  <c r="CE5" i="10"/>
  <c r="CE9" i="10"/>
  <c r="CE13" i="10"/>
  <c r="CE17" i="10"/>
  <c r="CE21" i="10"/>
  <c r="CE25" i="10"/>
  <c r="CE29" i="10"/>
  <c r="CE33" i="10"/>
  <c r="CE37" i="10"/>
  <c r="CE41" i="10"/>
  <c r="CE4" i="10"/>
  <c r="CE8" i="10"/>
  <c r="CE12" i="10"/>
  <c r="CE16" i="10"/>
  <c r="CE20" i="10"/>
  <c r="CE24" i="10"/>
  <c r="CE28" i="10"/>
  <c r="CE32" i="10"/>
  <c r="CE36" i="10"/>
  <c r="CE40" i="10"/>
  <c r="CE7" i="10"/>
  <c r="CE11" i="10"/>
  <c r="CE15" i="10"/>
  <c r="CE19" i="10"/>
  <c r="CE23" i="10"/>
  <c r="CE27" i="10"/>
  <c r="CE31" i="10"/>
  <c r="CE35" i="10"/>
  <c r="CE39" i="10"/>
  <c r="CE6" i="10"/>
  <c r="CE10" i="10"/>
  <c r="CE14" i="10"/>
  <c r="CE18" i="10"/>
  <c r="CE22" i="10"/>
  <c r="CE26" i="10"/>
  <c r="CE30" i="10"/>
  <c r="CE34" i="10"/>
  <c r="CE38" i="10"/>
  <c r="CE42" i="10"/>
  <c r="CE46" i="10"/>
  <c r="CE50" i="10"/>
  <c r="CE54" i="10"/>
  <c r="CE58" i="10"/>
  <c r="CE62" i="10"/>
  <c r="CE66" i="10"/>
  <c r="CE70" i="10"/>
  <c r="CE74" i="10"/>
  <c r="CE78" i="10"/>
  <c r="CE82" i="10"/>
  <c r="CE86" i="10"/>
  <c r="CE90" i="10"/>
  <c r="CE95" i="10"/>
  <c r="CE45" i="10"/>
  <c r="CE49" i="10"/>
  <c r="CE53" i="10"/>
  <c r="CE57" i="10"/>
  <c r="CE61" i="10"/>
  <c r="CE65" i="10"/>
  <c r="CE69" i="10"/>
  <c r="CE73" i="10"/>
  <c r="CE77" i="10"/>
  <c r="CE81" i="10"/>
  <c r="CE85" i="10"/>
  <c r="CE89" i="10"/>
  <c r="CE94" i="10"/>
  <c r="CE44" i="10"/>
  <c r="CE48" i="10"/>
  <c r="CE52" i="10"/>
  <c r="CE56" i="10"/>
  <c r="CE60" i="10"/>
  <c r="CE64" i="10"/>
  <c r="CE68" i="10"/>
  <c r="CE72" i="10"/>
  <c r="CE76" i="10"/>
  <c r="CE80" i="10"/>
  <c r="CE84" i="10"/>
  <c r="CE88" i="10"/>
  <c r="CE43" i="10"/>
  <c r="CE47" i="10"/>
  <c r="CE51" i="10"/>
  <c r="CE55" i="10"/>
  <c r="CE59" i="10"/>
  <c r="CE63" i="10"/>
  <c r="CE67" i="10"/>
  <c r="CE71" i="10"/>
  <c r="CE75" i="10"/>
  <c r="CE79" i="10"/>
  <c r="CE83" i="10"/>
  <c r="CE87" i="10"/>
  <c r="CE91" i="10"/>
  <c r="BW5" i="10"/>
  <c r="BW9" i="10"/>
  <c r="BW13" i="10"/>
  <c r="BW17" i="10"/>
  <c r="BW21" i="10"/>
  <c r="BW25" i="10"/>
  <c r="BW29" i="10"/>
  <c r="BW33" i="10"/>
  <c r="BW37" i="10"/>
  <c r="BW41" i="10"/>
  <c r="BW4" i="10"/>
  <c r="BW8" i="10"/>
  <c r="BW12" i="10"/>
  <c r="BW16" i="10"/>
  <c r="BW20" i="10"/>
  <c r="BW24" i="10"/>
  <c r="BW28" i="10"/>
  <c r="BW32" i="10"/>
  <c r="BW36" i="10"/>
  <c r="BW40" i="10"/>
  <c r="BW7" i="10"/>
  <c r="BW11" i="10"/>
  <c r="BW15" i="10"/>
  <c r="BW19" i="10"/>
  <c r="BW23" i="10"/>
  <c r="BW27" i="10"/>
  <c r="BW31" i="10"/>
  <c r="BW35" i="10"/>
  <c r="BW39" i="10"/>
  <c r="BW6" i="10"/>
  <c r="BW10" i="10"/>
  <c r="BW14" i="10"/>
  <c r="BW18" i="10"/>
  <c r="BW22" i="10"/>
  <c r="BW26" i="10"/>
  <c r="BW30" i="10"/>
  <c r="BW34" i="10"/>
  <c r="BW38" i="10"/>
  <c r="BW42" i="10"/>
  <c r="BW46" i="10"/>
  <c r="BW50" i="10"/>
  <c r="BW54" i="10"/>
  <c r="BW58" i="10"/>
  <c r="BW62" i="10"/>
  <c r="BW66" i="10"/>
  <c r="BW70" i="10"/>
  <c r="BW74" i="10"/>
  <c r="BW78" i="10"/>
  <c r="BW82" i="10"/>
  <c r="BW86" i="10"/>
  <c r="BW90" i="10"/>
  <c r="BW95" i="10"/>
  <c r="BW45" i="10"/>
  <c r="BW49" i="10"/>
  <c r="BW53" i="10"/>
  <c r="BW57" i="10"/>
  <c r="BW61" i="10"/>
  <c r="BW65" i="10"/>
  <c r="BW69" i="10"/>
  <c r="BW73" i="10"/>
  <c r="BW77" i="10"/>
  <c r="BW81" i="10"/>
  <c r="BW85" i="10"/>
  <c r="BW89" i="10"/>
  <c r="BW94" i="10"/>
  <c r="BW44" i="10"/>
  <c r="BW48" i="10"/>
  <c r="BW52" i="10"/>
  <c r="BW56" i="10"/>
  <c r="BW60" i="10"/>
  <c r="BW64" i="10"/>
  <c r="BW68" i="10"/>
  <c r="BW72" i="10"/>
  <c r="BW76" i="10"/>
  <c r="BW80" i="10"/>
  <c r="BW84" i="10"/>
  <c r="BW88" i="10"/>
  <c r="BW43" i="10"/>
  <c r="BW47" i="10"/>
  <c r="BW51" i="10"/>
  <c r="BW55" i="10"/>
  <c r="BW59" i="10"/>
  <c r="BW63" i="10"/>
  <c r="BW67" i="10"/>
  <c r="BW71" i="10"/>
  <c r="BW75" i="10"/>
  <c r="BW79" i="10"/>
  <c r="BW83" i="10"/>
  <c r="BW87" i="10"/>
  <c r="BW91" i="10"/>
  <c r="BO5" i="10"/>
  <c r="BO9" i="10"/>
  <c r="BO13" i="10"/>
  <c r="BO17" i="10"/>
  <c r="BO21" i="10"/>
  <c r="BO25" i="10"/>
  <c r="BO29" i="10"/>
  <c r="BO33" i="10"/>
  <c r="BO37" i="10"/>
  <c r="BO41" i="10"/>
  <c r="BO4" i="10"/>
  <c r="BO8" i="10"/>
  <c r="BO12" i="10"/>
  <c r="BO16" i="10"/>
  <c r="BO20" i="10"/>
  <c r="BO24" i="10"/>
  <c r="BO28" i="10"/>
  <c r="BO32" i="10"/>
  <c r="BO36" i="10"/>
  <c r="BO40" i="10"/>
  <c r="BO7" i="10"/>
  <c r="BO11" i="10"/>
  <c r="BO15" i="10"/>
  <c r="BO19" i="10"/>
  <c r="BO23" i="10"/>
  <c r="BO27" i="10"/>
  <c r="BO31" i="10"/>
  <c r="BO35" i="10"/>
  <c r="BO39" i="10"/>
  <c r="BO6" i="10"/>
  <c r="BO10" i="10"/>
  <c r="BO14" i="10"/>
  <c r="BO18" i="10"/>
  <c r="BO22" i="10"/>
  <c r="BO26" i="10"/>
  <c r="BO30" i="10"/>
  <c r="BO34" i="10"/>
  <c r="BO38" i="10"/>
  <c r="BO42" i="10"/>
  <c r="BO46" i="10"/>
  <c r="BO50" i="10"/>
  <c r="BO54" i="10"/>
  <c r="BO58" i="10"/>
  <c r="BO62" i="10"/>
  <c r="BO66" i="10"/>
  <c r="BO70" i="10"/>
  <c r="BO74" i="10"/>
  <c r="BO78" i="10"/>
  <c r="BO82" i="10"/>
  <c r="BO86" i="10"/>
  <c r="BO90" i="10"/>
  <c r="BO95" i="10"/>
  <c r="BO45" i="10"/>
  <c r="BO49" i="10"/>
  <c r="BO53" i="10"/>
  <c r="BO57" i="10"/>
  <c r="BO61" i="10"/>
  <c r="BO65" i="10"/>
  <c r="BO69" i="10"/>
  <c r="BO73" i="10"/>
  <c r="BO77" i="10"/>
  <c r="BO81" i="10"/>
  <c r="BO85" i="10"/>
  <c r="BO89" i="10"/>
  <c r="BO94" i="10"/>
  <c r="BO44" i="10"/>
  <c r="BO48" i="10"/>
  <c r="BO52" i="10"/>
  <c r="BO56" i="10"/>
  <c r="BO60" i="10"/>
  <c r="BO64" i="10"/>
  <c r="BO68" i="10"/>
  <c r="BO72" i="10"/>
  <c r="BO76" i="10"/>
  <c r="BO80" i="10"/>
  <c r="BO84" i="10"/>
  <c r="BO88" i="10"/>
  <c r="BO43" i="10"/>
  <c r="BO47" i="10"/>
  <c r="BO51" i="10"/>
  <c r="BO55" i="10"/>
  <c r="BO59" i="10"/>
  <c r="BO63" i="10"/>
  <c r="BO67" i="10"/>
  <c r="BO71" i="10"/>
  <c r="BO75" i="10"/>
  <c r="BO79" i="10"/>
  <c r="BO83" i="10"/>
  <c r="BO87" i="10"/>
  <c r="BO91" i="10"/>
  <c r="BG5" i="10"/>
  <c r="BG9" i="10"/>
  <c r="BG13" i="10"/>
  <c r="BG17" i="10"/>
  <c r="BG21" i="10"/>
  <c r="BG25" i="10"/>
  <c r="BG29" i="10"/>
  <c r="BG33" i="10"/>
  <c r="BG37" i="10"/>
  <c r="BG41" i="10"/>
  <c r="BG4" i="10"/>
  <c r="BG8" i="10"/>
  <c r="BG12" i="10"/>
  <c r="BG16" i="10"/>
  <c r="BG20" i="10"/>
  <c r="BG24" i="10"/>
  <c r="BG28" i="10"/>
  <c r="BG32" i="10"/>
  <c r="BG36" i="10"/>
  <c r="BG40" i="10"/>
  <c r="BG7" i="10"/>
  <c r="BG11" i="10"/>
  <c r="BG15" i="10"/>
  <c r="BG19" i="10"/>
  <c r="BG23" i="10"/>
  <c r="BG27" i="10"/>
  <c r="BG31" i="10"/>
  <c r="BG35" i="10"/>
  <c r="BG39" i="10"/>
  <c r="BG6" i="10"/>
  <c r="BG10" i="10"/>
  <c r="BG14" i="10"/>
  <c r="BG18" i="10"/>
  <c r="BG22" i="10"/>
  <c r="BG26" i="10"/>
  <c r="BG30" i="10"/>
  <c r="BG34" i="10"/>
  <c r="BG38" i="10"/>
  <c r="BG42" i="10"/>
  <c r="BG46" i="10"/>
  <c r="BG50" i="10"/>
  <c r="BG54" i="10"/>
  <c r="BG58" i="10"/>
  <c r="BG62" i="10"/>
  <c r="BG66" i="10"/>
  <c r="BG70" i="10"/>
  <c r="BG74" i="10"/>
  <c r="BG78" i="10"/>
  <c r="BG82" i="10"/>
  <c r="BG86" i="10"/>
  <c r="BG90" i="10"/>
  <c r="BG95" i="10"/>
  <c r="BG45" i="10"/>
  <c r="BG49" i="10"/>
  <c r="BG53" i="10"/>
  <c r="BG57" i="10"/>
  <c r="BG61" i="10"/>
  <c r="BG65" i="10"/>
  <c r="BG69" i="10"/>
  <c r="BG73" i="10"/>
  <c r="BG77" i="10"/>
  <c r="BG81" i="10"/>
  <c r="BG85" i="10"/>
  <c r="BG89" i="10"/>
  <c r="BG94" i="10"/>
  <c r="BG44" i="10"/>
  <c r="BG48" i="10"/>
  <c r="BG52" i="10"/>
  <c r="BG56" i="10"/>
  <c r="BG60" i="10"/>
  <c r="BG64" i="10"/>
  <c r="BG68" i="10"/>
  <c r="BG72" i="10"/>
  <c r="BG76" i="10"/>
  <c r="BG80" i="10"/>
  <c r="BG84" i="10"/>
  <c r="BG88" i="10"/>
  <c r="BG43" i="10"/>
  <c r="BG47" i="10"/>
  <c r="BG51" i="10"/>
  <c r="BG55" i="10"/>
  <c r="BG59" i="10"/>
  <c r="BG63" i="10"/>
  <c r="BG67" i="10"/>
  <c r="BG71" i="10"/>
  <c r="BG75" i="10"/>
  <c r="BG79" i="10"/>
  <c r="BG83" i="10"/>
  <c r="BG87" i="10"/>
  <c r="BG91" i="10"/>
  <c r="AY5" i="10"/>
  <c r="AY9" i="10"/>
  <c r="AY13" i="10"/>
  <c r="AY17" i="10"/>
  <c r="AY21" i="10"/>
  <c r="AY25" i="10"/>
  <c r="AY29" i="10"/>
  <c r="AY33" i="10"/>
  <c r="AY37" i="10"/>
  <c r="AY41" i="10"/>
  <c r="AY4" i="10"/>
  <c r="AY8" i="10"/>
  <c r="AY12" i="10"/>
  <c r="AY16" i="10"/>
  <c r="AY20" i="10"/>
  <c r="AY24" i="10"/>
  <c r="AY28" i="10"/>
  <c r="AY32" i="10"/>
  <c r="AY36" i="10"/>
  <c r="AY40" i="10"/>
  <c r="AY7" i="10"/>
  <c r="AY11" i="10"/>
  <c r="AY15" i="10"/>
  <c r="AY19" i="10"/>
  <c r="AY23" i="10"/>
  <c r="AY27" i="10"/>
  <c r="AY31" i="10"/>
  <c r="AY35" i="10"/>
  <c r="AY39" i="10"/>
  <c r="AY6" i="10"/>
  <c r="AY10" i="10"/>
  <c r="AY14" i="10"/>
  <c r="AY18" i="10"/>
  <c r="AY22" i="10"/>
  <c r="AY26" i="10"/>
  <c r="AY30" i="10"/>
  <c r="AY34" i="10"/>
  <c r="AY38" i="10"/>
  <c r="AY42" i="10"/>
  <c r="AY46" i="10"/>
  <c r="AY50" i="10"/>
  <c r="AY54" i="10"/>
  <c r="AY58" i="10"/>
  <c r="AY62" i="10"/>
  <c r="AY66" i="10"/>
  <c r="AY70" i="10"/>
  <c r="AY74" i="10"/>
  <c r="AY78" i="10"/>
  <c r="AY82" i="10"/>
  <c r="AY86" i="10"/>
  <c r="AY90" i="10"/>
  <c r="AY95" i="10"/>
  <c r="AY45" i="10"/>
  <c r="AY49" i="10"/>
  <c r="AY53" i="10"/>
  <c r="AY57" i="10"/>
  <c r="AY61" i="10"/>
  <c r="AY65" i="10"/>
  <c r="AY69" i="10"/>
  <c r="AY73" i="10"/>
  <c r="AY77" i="10"/>
  <c r="AY81" i="10"/>
  <c r="AY85" i="10"/>
  <c r="AY89" i="10"/>
  <c r="AY94" i="10"/>
  <c r="AY44" i="10"/>
  <c r="AY48" i="10"/>
  <c r="AY52" i="10"/>
  <c r="AY56" i="10"/>
  <c r="AY60" i="10"/>
  <c r="AY64" i="10"/>
  <c r="AY68" i="10"/>
  <c r="AY72" i="10"/>
  <c r="AY76" i="10"/>
  <c r="AY80" i="10"/>
  <c r="AY84" i="10"/>
  <c r="AY88" i="10"/>
  <c r="AY43" i="10"/>
  <c r="AY47" i="10"/>
  <c r="AY51" i="10"/>
  <c r="AY55" i="10"/>
  <c r="AY59" i="10"/>
  <c r="AY63" i="10"/>
  <c r="AY67" i="10"/>
  <c r="AY71" i="10"/>
  <c r="AY75" i="10"/>
  <c r="AY79" i="10"/>
  <c r="AY83" i="10"/>
  <c r="AY87" i="10"/>
  <c r="AY91" i="10"/>
  <c r="AQ5" i="10"/>
  <c r="AQ9" i="10"/>
  <c r="AQ13" i="10"/>
  <c r="AQ17" i="10"/>
  <c r="AQ21" i="10"/>
  <c r="AQ25" i="10"/>
  <c r="AQ29" i="10"/>
  <c r="AQ33" i="10"/>
  <c r="AQ37" i="10"/>
  <c r="AQ41" i="10"/>
  <c r="AQ4" i="10"/>
  <c r="AQ8" i="10"/>
  <c r="AQ12" i="10"/>
  <c r="AQ16" i="10"/>
  <c r="AQ20" i="10"/>
  <c r="AQ24" i="10"/>
  <c r="AQ28" i="10"/>
  <c r="AQ32" i="10"/>
  <c r="AQ36" i="10"/>
  <c r="AQ40" i="10"/>
  <c r="AQ7" i="10"/>
  <c r="AQ11" i="10"/>
  <c r="AQ15" i="10"/>
  <c r="AQ19" i="10"/>
  <c r="AQ23" i="10"/>
  <c r="AQ27" i="10"/>
  <c r="AQ31" i="10"/>
  <c r="AQ35" i="10"/>
  <c r="AQ39" i="10"/>
  <c r="AQ6" i="10"/>
  <c r="AQ10" i="10"/>
  <c r="AQ14" i="10"/>
  <c r="AQ18" i="10"/>
  <c r="AQ22" i="10"/>
  <c r="AQ26" i="10"/>
  <c r="AQ30" i="10"/>
  <c r="AQ34" i="10"/>
  <c r="AQ38" i="10"/>
  <c r="AQ42" i="10"/>
  <c r="AQ43" i="10"/>
  <c r="AQ46" i="10"/>
  <c r="AQ50" i="10"/>
  <c r="AQ54" i="10"/>
  <c r="AQ58" i="10"/>
  <c r="AQ62" i="10"/>
  <c r="AQ66" i="10"/>
  <c r="AQ70" i="10"/>
  <c r="AQ74" i="10"/>
  <c r="AQ78" i="10"/>
  <c r="AQ82" i="10"/>
  <c r="AQ86" i="10"/>
  <c r="AQ90" i="10"/>
  <c r="AQ95" i="10"/>
  <c r="AQ45" i="10"/>
  <c r="AQ49" i="10"/>
  <c r="AQ53" i="10"/>
  <c r="AQ57" i="10"/>
  <c r="AQ61" i="10"/>
  <c r="AQ65" i="10"/>
  <c r="AQ69" i="10"/>
  <c r="AQ73" i="10"/>
  <c r="AQ77" i="10"/>
  <c r="AQ81" i="10"/>
  <c r="AQ85" i="10"/>
  <c r="AQ89" i="10"/>
  <c r="AQ94" i="10"/>
  <c r="AQ44" i="10"/>
  <c r="AQ48" i="10"/>
  <c r="AQ52" i="10"/>
  <c r="AQ56" i="10"/>
  <c r="AQ60" i="10"/>
  <c r="AQ64" i="10"/>
  <c r="AQ68" i="10"/>
  <c r="AQ72" i="10"/>
  <c r="AQ76" i="10"/>
  <c r="AQ80" i="10"/>
  <c r="AQ84" i="10"/>
  <c r="AQ88" i="10"/>
  <c r="AQ47" i="10"/>
  <c r="AQ51" i="10"/>
  <c r="AQ55" i="10"/>
  <c r="AQ59" i="10"/>
  <c r="AQ63" i="10"/>
  <c r="AQ67" i="10"/>
  <c r="AQ71" i="10"/>
  <c r="AQ75" i="10"/>
  <c r="AQ79" i="10"/>
  <c r="AQ83" i="10"/>
  <c r="AQ87" i="10"/>
  <c r="AQ91" i="10"/>
  <c r="AI5" i="10"/>
  <c r="AI9" i="10"/>
  <c r="AI13" i="10"/>
  <c r="AI17" i="10"/>
  <c r="AI21" i="10"/>
  <c r="AI25" i="10"/>
  <c r="AI29" i="10"/>
  <c r="AI33" i="10"/>
  <c r="AI37" i="10"/>
  <c r="AI41" i="10"/>
  <c r="AI4" i="10"/>
  <c r="AI8" i="10"/>
  <c r="AI12" i="10"/>
  <c r="AI16" i="10"/>
  <c r="AI20" i="10"/>
  <c r="AI24" i="10"/>
  <c r="AI28" i="10"/>
  <c r="AI32" i="10"/>
  <c r="AI36" i="10"/>
  <c r="AI40" i="10"/>
  <c r="AI7" i="10"/>
  <c r="AI11" i="10"/>
  <c r="AI15" i="10"/>
  <c r="AI19" i="10"/>
  <c r="AI23" i="10"/>
  <c r="AI27" i="10"/>
  <c r="AI31" i="10"/>
  <c r="AI35" i="10"/>
  <c r="AI39" i="10"/>
  <c r="AI6" i="10"/>
  <c r="AI10" i="10"/>
  <c r="AI14" i="10"/>
  <c r="AI18" i="10"/>
  <c r="AI22" i="10"/>
  <c r="AI26" i="10"/>
  <c r="AI30" i="10"/>
  <c r="AI34" i="10"/>
  <c r="AI38" i="10"/>
  <c r="AI42" i="10"/>
  <c r="AI46" i="10"/>
  <c r="AI50" i="10"/>
  <c r="AI54" i="10"/>
  <c r="AI58" i="10"/>
  <c r="AI62" i="10"/>
  <c r="AI66" i="10"/>
  <c r="AI70" i="10"/>
  <c r="AI74" i="10"/>
  <c r="AI78" i="10"/>
  <c r="AI82" i="10"/>
  <c r="AI86" i="10"/>
  <c r="AI90" i="10"/>
  <c r="AI95" i="10"/>
  <c r="AI45" i="10"/>
  <c r="AI49" i="10"/>
  <c r="AI53" i="10"/>
  <c r="AI57" i="10"/>
  <c r="AI61" i="10"/>
  <c r="AI65" i="10"/>
  <c r="AI69" i="10"/>
  <c r="AI73" i="10"/>
  <c r="AI77" i="10"/>
  <c r="AI81" i="10"/>
  <c r="AI85" i="10"/>
  <c r="AI89" i="10"/>
  <c r="AI94" i="10"/>
  <c r="AI43" i="10"/>
  <c r="AI44" i="10"/>
  <c r="AI48" i="10"/>
  <c r="AI52" i="10"/>
  <c r="AI56" i="10"/>
  <c r="AI60" i="10"/>
  <c r="AI64" i="10"/>
  <c r="AI68" i="10"/>
  <c r="AI72" i="10"/>
  <c r="AI76" i="10"/>
  <c r="AI80" i="10"/>
  <c r="AI84" i="10"/>
  <c r="AI88" i="10"/>
  <c r="AI47" i="10"/>
  <c r="AI51" i="10"/>
  <c r="AI55" i="10"/>
  <c r="AI59" i="10"/>
  <c r="AI63" i="10"/>
  <c r="AI67" i="10"/>
  <c r="AI71" i="10"/>
  <c r="AI75" i="10"/>
  <c r="AI79" i="10"/>
  <c r="AI83" i="10"/>
  <c r="AI87" i="10"/>
  <c r="AI91" i="10"/>
  <c r="AA5" i="10"/>
  <c r="AA9" i="10"/>
  <c r="AA13" i="10"/>
  <c r="AA17" i="10"/>
  <c r="AA21" i="10"/>
  <c r="AA25" i="10"/>
  <c r="AA29" i="10"/>
  <c r="AA33" i="10"/>
  <c r="AA37" i="10"/>
  <c r="AA41" i="10"/>
  <c r="AA4" i="10"/>
  <c r="AA8" i="10"/>
  <c r="AA12" i="10"/>
  <c r="AA16" i="10"/>
  <c r="AA20" i="10"/>
  <c r="AA24" i="10"/>
  <c r="AA28" i="10"/>
  <c r="AA32" i="10"/>
  <c r="AA36" i="10"/>
  <c r="AA40" i="10"/>
  <c r="AA7" i="10"/>
  <c r="AA11" i="10"/>
  <c r="AA15" i="10"/>
  <c r="AA19" i="10"/>
  <c r="AA23" i="10"/>
  <c r="AA27" i="10"/>
  <c r="AA31" i="10"/>
  <c r="AA35" i="10"/>
  <c r="AA39" i="10"/>
  <c r="AA6" i="10"/>
  <c r="AA10" i="10"/>
  <c r="AA14" i="10"/>
  <c r="AA18" i="10"/>
  <c r="AA22" i="10"/>
  <c r="AA26" i="10"/>
  <c r="AA30" i="10"/>
  <c r="AA34" i="10"/>
  <c r="AA38" i="10"/>
  <c r="AA42" i="10"/>
  <c r="AA46" i="10"/>
  <c r="AA50" i="10"/>
  <c r="AA54" i="10"/>
  <c r="AA58" i="10"/>
  <c r="AA62" i="10"/>
  <c r="AA66" i="10"/>
  <c r="AA70" i="10"/>
  <c r="AA74" i="10"/>
  <c r="AA78" i="10"/>
  <c r="AA82" i="10"/>
  <c r="AA86" i="10"/>
  <c r="AA90" i="10"/>
  <c r="AA95" i="10"/>
  <c r="AA45" i="10"/>
  <c r="AA49" i="10"/>
  <c r="AA53" i="10"/>
  <c r="AA57" i="10"/>
  <c r="AA61" i="10"/>
  <c r="AA65" i="10"/>
  <c r="AA69" i="10"/>
  <c r="AA73" i="10"/>
  <c r="AA77" i="10"/>
  <c r="AA81" i="10"/>
  <c r="AA85" i="10"/>
  <c r="AA89" i="10"/>
  <c r="AA94" i="10"/>
  <c r="AA44" i="10"/>
  <c r="AA48" i="10"/>
  <c r="AA52" i="10"/>
  <c r="AA56" i="10"/>
  <c r="AA60" i="10"/>
  <c r="AA64" i="10"/>
  <c r="AA68" i="10"/>
  <c r="AA72" i="10"/>
  <c r="AA76" i="10"/>
  <c r="AA80" i="10"/>
  <c r="AA84" i="10"/>
  <c r="AA88" i="10"/>
  <c r="AA43" i="10"/>
  <c r="AA47" i="10"/>
  <c r="AA51" i="10"/>
  <c r="AA55" i="10"/>
  <c r="AA59" i="10"/>
  <c r="AA63" i="10"/>
  <c r="AA67" i="10"/>
  <c r="AA71" i="10"/>
  <c r="AA75" i="10"/>
  <c r="AA79" i="10"/>
  <c r="AA83" i="10"/>
  <c r="AA87" i="10"/>
  <c r="AA91" i="10"/>
  <c r="S5" i="10"/>
  <c r="S9" i="10"/>
  <c r="S13" i="10"/>
  <c r="S17" i="10"/>
  <c r="S21" i="10"/>
  <c r="S25" i="10"/>
  <c r="S29" i="10"/>
  <c r="S33" i="10"/>
  <c r="S37" i="10"/>
  <c r="S41" i="10"/>
  <c r="S4" i="10"/>
  <c r="S8" i="10"/>
  <c r="S12" i="10"/>
  <c r="S16" i="10"/>
  <c r="S20" i="10"/>
  <c r="S24" i="10"/>
  <c r="S28" i="10"/>
  <c r="S32" i="10"/>
  <c r="S36" i="10"/>
  <c r="S40" i="10"/>
  <c r="S7" i="10"/>
  <c r="S11" i="10"/>
  <c r="S15" i="10"/>
  <c r="S19" i="10"/>
  <c r="S23" i="10"/>
  <c r="S27" i="10"/>
  <c r="S31" i="10"/>
  <c r="S35" i="10"/>
  <c r="S39" i="10"/>
  <c r="S6" i="10"/>
  <c r="S10" i="10"/>
  <c r="S14" i="10"/>
  <c r="S18" i="10"/>
  <c r="S22" i="10"/>
  <c r="S26" i="10"/>
  <c r="S30" i="10"/>
  <c r="S34" i="10"/>
  <c r="S38" i="10"/>
  <c r="S42" i="10"/>
  <c r="S46" i="10"/>
  <c r="S50" i="10"/>
  <c r="S54" i="10"/>
  <c r="S58" i="10"/>
  <c r="S62" i="10"/>
  <c r="S66" i="10"/>
  <c r="S70" i="10"/>
  <c r="S74" i="10"/>
  <c r="S78" i="10"/>
  <c r="S82" i="10"/>
  <c r="S86" i="10"/>
  <c r="S90" i="10"/>
  <c r="S95" i="10"/>
  <c r="S43" i="10"/>
  <c r="S45" i="10"/>
  <c r="S49" i="10"/>
  <c r="S53" i="10"/>
  <c r="S57" i="10"/>
  <c r="S61" i="10"/>
  <c r="S65" i="10"/>
  <c r="S69" i="10"/>
  <c r="S73" i="10"/>
  <c r="S77" i="10"/>
  <c r="S81" i="10"/>
  <c r="S85" i="10"/>
  <c r="S89" i="10"/>
  <c r="S94" i="10"/>
  <c r="S44" i="10"/>
  <c r="S48" i="10"/>
  <c r="S52" i="10"/>
  <c r="S56" i="10"/>
  <c r="S60" i="10"/>
  <c r="S64" i="10"/>
  <c r="S68" i="10"/>
  <c r="S72" i="10"/>
  <c r="S76" i="10"/>
  <c r="S80" i="10"/>
  <c r="S84" i="10"/>
  <c r="S88" i="10"/>
  <c r="S47" i="10"/>
  <c r="S51" i="10"/>
  <c r="S55" i="10"/>
  <c r="S59" i="10"/>
  <c r="S63" i="10"/>
  <c r="S67" i="10"/>
  <c r="S71" i="10"/>
  <c r="S75" i="10"/>
  <c r="S79" i="10"/>
  <c r="S83" i="10"/>
  <c r="S87" i="10"/>
  <c r="S91" i="10"/>
  <c r="K5" i="10"/>
  <c r="K9" i="10"/>
  <c r="K13" i="10"/>
  <c r="K17" i="10"/>
  <c r="K21" i="10"/>
  <c r="K25" i="10"/>
  <c r="K29" i="10"/>
  <c r="K33" i="10"/>
  <c r="K37" i="10"/>
  <c r="K41" i="10"/>
  <c r="K4" i="10"/>
  <c r="K8" i="10"/>
  <c r="K12" i="10"/>
  <c r="K16" i="10"/>
  <c r="K20" i="10"/>
  <c r="K24" i="10"/>
  <c r="K28" i="10"/>
  <c r="K32" i="10"/>
  <c r="K36" i="10"/>
  <c r="K40" i="10"/>
  <c r="K7" i="10"/>
  <c r="K11" i="10"/>
  <c r="K15" i="10"/>
  <c r="K19" i="10"/>
  <c r="K23" i="10"/>
  <c r="K27" i="10"/>
  <c r="K31" i="10"/>
  <c r="K35" i="10"/>
  <c r="K39" i="10"/>
  <c r="K6" i="10"/>
  <c r="K10" i="10"/>
  <c r="K14" i="10"/>
  <c r="K18" i="10"/>
  <c r="K22" i="10"/>
  <c r="K26" i="10"/>
  <c r="K30" i="10"/>
  <c r="K34" i="10"/>
  <c r="K38" i="10"/>
  <c r="K42" i="10"/>
  <c r="K46" i="10"/>
  <c r="K50" i="10"/>
  <c r="K54" i="10"/>
  <c r="K58" i="10"/>
  <c r="K62" i="10"/>
  <c r="K66" i="10"/>
  <c r="K70" i="10"/>
  <c r="K74" i="10"/>
  <c r="K78" i="10"/>
  <c r="K82" i="10"/>
  <c r="K86" i="10"/>
  <c r="K90" i="10"/>
  <c r="K95" i="10"/>
  <c r="K45" i="10"/>
  <c r="K49" i="10"/>
  <c r="K53" i="10"/>
  <c r="K57" i="10"/>
  <c r="K61" i="10"/>
  <c r="K65" i="10"/>
  <c r="K69" i="10"/>
  <c r="K73" i="10"/>
  <c r="K77" i="10"/>
  <c r="K81" i="10"/>
  <c r="K85" i="10"/>
  <c r="K89" i="10"/>
  <c r="K94" i="10"/>
  <c r="K43" i="10"/>
  <c r="K44" i="10"/>
  <c r="K48" i="10"/>
  <c r="K52" i="10"/>
  <c r="K56" i="10"/>
  <c r="K60" i="10"/>
  <c r="K64" i="10"/>
  <c r="K68" i="10"/>
  <c r="K72" i="10"/>
  <c r="K76" i="10"/>
  <c r="K80" i="10"/>
  <c r="K84" i="10"/>
  <c r="K88" i="10"/>
  <c r="K47" i="10"/>
  <c r="K51" i="10"/>
  <c r="K55" i="10"/>
  <c r="K59" i="10"/>
  <c r="K63" i="10"/>
  <c r="K67" i="10"/>
  <c r="K71" i="10"/>
  <c r="K75" i="10"/>
  <c r="K79" i="10"/>
  <c r="K83" i="10"/>
  <c r="K87" i="10"/>
  <c r="K91" i="10"/>
  <c r="C100" i="10"/>
  <c r="C92" i="10"/>
  <c r="C91" i="10"/>
  <c r="C83" i="10"/>
  <c r="C75" i="10"/>
  <c r="C67" i="10"/>
  <c r="C59" i="10"/>
  <c r="C51" i="10"/>
  <c r="C43" i="10"/>
  <c r="C35" i="10"/>
  <c r="C27" i="10"/>
  <c r="C19" i="10"/>
  <c r="C11" i="10"/>
  <c r="CJ101" i="10"/>
  <c r="CB101" i="10"/>
  <c r="BT101" i="10"/>
  <c r="BL101" i="10"/>
  <c r="BD101" i="10"/>
  <c r="AV101" i="10"/>
  <c r="AN101" i="10"/>
  <c r="AF101" i="10"/>
  <c r="X101" i="10"/>
  <c r="P101" i="10"/>
  <c r="H101" i="10"/>
  <c r="CH100" i="10"/>
  <c r="CQ87" i="10" s="1"/>
  <c r="BZ100" i="10"/>
  <c r="CQ79" i="10" s="1"/>
  <c r="BR100" i="10"/>
  <c r="CQ71" i="10" s="1"/>
  <c r="BJ100" i="10"/>
  <c r="CQ63" i="10" s="1"/>
  <c r="BB100" i="10"/>
  <c r="CQ55" i="10" s="1"/>
  <c r="AT100" i="10"/>
  <c r="CQ47" i="10" s="1"/>
  <c r="AL100" i="10"/>
  <c r="CQ39" i="10" s="1"/>
  <c r="AD100" i="10"/>
  <c r="CQ31" i="10" s="1"/>
  <c r="V100" i="10"/>
  <c r="CQ23" i="10" s="1"/>
  <c r="N100" i="10"/>
  <c r="CQ15" i="10" s="1"/>
  <c r="F100" i="10"/>
  <c r="CQ7" i="10" s="1"/>
  <c r="CF99" i="10"/>
  <c r="BX99" i="10"/>
  <c r="BP99" i="10"/>
  <c r="BH99" i="10"/>
  <c r="AZ99" i="10"/>
  <c r="AR99" i="10"/>
  <c r="AJ99" i="10"/>
  <c r="AB99" i="10"/>
  <c r="T99" i="10"/>
  <c r="L99" i="10"/>
  <c r="D99" i="10"/>
  <c r="AX98" i="10"/>
  <c r="AH98" i="10"/>
  <c r="R98" i="10"/>
  <c r="CJ97" i="10"/>
  <c r="CB97" i="10"/>
  <c r="BT97" i="10"/>
  <c r="BL97" i="10"/>
  <c r="BD97" i="10"/>
  <c r="AV97" i="10"/>
  <c r="CB96" i="10"/>
  <c r="BL96" i="10"/>
  <c r="AV96" i="10"/>
  <c r="AF96" i="10"/>
  <c r="P96" i="10"/>
  <c r="CJ95" i="10"/>
  <c r="BM95" i="10"/>
  <c r="AU95" i="10"/>
  <c r="X95" i="10"/>
  <c r="BY94" i="10"/>
  <c r="BB94" i="10"/>
  <c r="AE94" i="10"/>
  <c r="M94" i="10"/>
  <c r="CF93" i="10"/>
  <c r="BI93" i="10"/>
  <c r="AQ93" i="10"/>
  <c r="T93" i="10"/>
  <c r="BU92" i="10"/>
  <c r="CP74" i="10" s="1"/>
  <c r="AA92" i="10"/>
  <c r="CP28" i="10" s="1"/>
  <c r="I92" i="10"/>
  <c r="CP10" i="10" s="1"/>
  <c r="CM105" i="9"/>
  <c r="CR92" i="10" s="1"/>
  <c r="CM9" i="10"/>
  <c r="CM17" i="10"/>
  <c r="CM25" i="10"/>
  <c r="CM33" i="10"/>
  <c r="CM41" i="10"/>
  <c r="CM49" i="10"/>
  <c r="CM57" i="10"/>
  <c r="CM65" i="10"/>
  <c r="CM73" i="10"/>
  <c r="CM81" i="10"/>
  <c r="CM89" i="10"/>
  <c r="CM98" i="10"/>
  <c r="CM10" i="10"/>
  <c r="CM18" i="10"/>
  <c r="CM26" i="10"/>
  <c r="CM34" i="10"/>
  <c r="CM42" i="10"/>
  <c r="CM50" i="10"/>
  <c r="CM58" i="10"/>
  <c r="CM66" i="10"/>
  <c r="CM74" i="10"/>
  <c r="CM82" i="10"/>
  <c r="CM90" i="10"/>
  <c r="CM99" i="10"/>
  <c r="CM11" i="10"/>
  <c r="CM19" i="10"/>
  <c r="CM27" i="10"/>
  <c r="CM35" i="10"/>
  <c r="CM43" i="10"/>
  <c r="CM51" i="10"/>
  <c r="CM59" i="10"/>
  <c r="CM67" i="10"/>
  <c r="CM75" i="10"/>
  <c r="CM83" i="10"/>
  <c r="CM91" i="10"/>
  <c r="CM92" i="10"/>
  <c r="CP92" i="10" s="1"/>
  <c r="CM100" i="10"/>
  <c r="CQ92" i="10" s="1"/>
  <c r="CM4" i="10"/>
  <c r="CM12" i="10"/>
  <c r="CM20" i="10"/>
  <c r="CM28" i="10"/>
  <c r="CM36" i="10"/>
  <c r="CM44" i="10"/>
  <c r="CM52" i="10"/>
  <c r="CM60" i="10"/>
  <c r="CM68" i="10"/>
  <c r="CM76" i="10"/>
  <c r="CM84" i="10"/>
  <c r="CM93" i="10"/>
  <c r="CM101" i="10"/>
  <c r="CM5" i="10"/>
  <c r="CM13" i="10"/>
  <c r="CM21" i="10"/>
  <c r="CM29" i="10"/>
  <c r="CM37" i="10"/>
  <c r="CM45" i="10"/>
  <c r="CM53" i="10"/>
  <c r="CM61" i="10"/>
  <c r="CM69" i="10"/>
  <c r="CM77" i="10"/>
  <c r="CM85" i="10"/>
  <c r="CM94" i="10"/>
  <c r="CM6" i="10"/>
  <c r="CM14" i="10"/>
  <c r="CM22" i="10"/>
  <c r="CM30" i="10"/>
  <c r="CM38" i="10"/>
  <c r="CM46" i="10"/>
  <c r="CM54" i="10"/>
  <c r="CM62" i="10"/>
  <c r="CM70" i="10"/>
  <c r="CM78" i="10"/>
  <c r="CM86" i="10"/>
  <c r="CM95" i="10"/>
  <c r="CM7" i="10"/>
  <c r="CM15" i="10"/>
  <c r="CM23" i="10"/>
  <c r="CM31" i="10"/>
  <c r="CM39" i="10"/>
  <c r="CM47" i="10"/>
  <c r="CM55" i="10"/>
  <c r="CM63" i="10"/>
  <c r="CM71" i="10"/>
  <c r="CM79" i="10"/>
  <c r="CM87" i="10"/>
  <c r="CM96" i="10"/>
  <c r="CM8" i="10"/>
  <c r="CM16" i="10"/>
  <c r="CM24" i="10"/>
  <c r="CM32" i="10"/>
  <c r="CM40" i="10"/>
  <c r="CM48" i="10"/>
  <c r="CM56" i="10"/>
  <c r="CM64" i="10"/>
  <c r="CM72" i="10"/>
  <c r="CM80" i="10"/>
  <c r="CM88" i="10"/>
  <c r="CM97" i="10"/>
  <c r="CL105" i="9"/>
  <c r="CR91" i="10" s="1"/>
  <c r="CL5" i="10"/>
  <c r="CL9" i="10"/>
  <c r="CL13" i="10"/>
  <c r="CL17" i="10"/>
  <c r="CL21" i="10"/>
  <c r="CL25" i="10"/>
  <c r="CL29" i="10"/>
  <c r="CL33" i="10"/>
  <c r="CL37" i="10"/>
  <c r="CL41" i="10"/>
  <c r="CL4" i="10"/>
  <c r="CL8" i="10"/>
  <c r="CL12" i="10"/>
  <c r="CL16" i="10"/>
  <c r="CL20" i="10"/>
  <c r="CL24" i="10"/>
  <c r="CL28" i="10"/>
  <c r="CL32" i="10"/>
  <c r="CL36" i="10"/>
  <c r="CL40" i="10"/>
  <c r="CL7" i="10"/>
  <c r="CL11" i="10"/>
  <c r="CL15" i="10"/>
  <c r="CL19" i="10"/>
  <c r="CL23" i="10"/>
  <c r="CL27" i="10"/>
  <c r="CL31" i="10"/>
  <c r="CL35" i="10"/>
  <c r="CL6" i="10"/>
  <c r="CL10" i="10"/>
  <c r="CL14" i="10"/>
  <c r="CL18" i="10"/>
  <c r="CL22" i="10"/>
  <c r="CL26" i="10"/>
  <c r="CL30" i="10"/>
  <c r="CL34" i="10"/>
  <c r="CL45" i="10"/>
  <c r="CL49" i="10"/>
  <c r="CL53" i="10"/>
  <c r="CL57" i="10"/>
  <c r="CL61" i="10"/>
  <c r="CL65" i="10"/>
  <c r="CL69" i="10"/>
  <c r="CL73" i="10"/>
  <c r="CL77" i="10"/>
  <c r="CL81" i="10"/>
  <c r="CL85" i="10"/>
  <c r="CL89" i="10"/>
  <c r="CL94" i="10"/>
  <c r="CL42" i="10"/>
  <c r="CL44" i="10"/>
  <c r="CL48" i="10"/>
  <c r="CL52" i="10"/>
  <c r="CL56" i="10"/>
  <c r="CL60" i="10"/>
  <c r="CL64" i="10"/>
  <c r="CL68" i="10"/>
  <c r="CL72" i="10"/>
  <c r="CL76" i="10"/>
  <c r="CL80" i="10"/>
  <c r="CL84" i="10"/>
  <c r="CL88" i="10"/>
  <c r="CL93" i="10"/>
  <c r="CL39" i="10"/>
  <c r="CL38" i="10"/>
  <c r="CL43" i="10"/>
  <c r="CL47" i="10"/>
  <c r="CL51" i="10"/>
  <c r="CL55" i="10"/>
  <c r="CL59" i="10"/>
  <c r="CL63" i="10"/>
  <c r="CL67" i="10"/>
  <c r="CL71" i="10"/>
  <c r="CL75" i="10"/>
  <c r="CL79" i="10"/>
  <c r="CL83" i="10"/>
  <c r="CL87" i="10"/>
  <c r="CL91" i="10"/>
  <c r="CL46" i="10"/>
  <c r="CL50" i="10"/>
  <c r="CL54" i="10"/>
  <c r="CL58" i="10"/>
  <c r="CL62" i="10"/>
  <c r="CL66" i="10"/>
  <c r="CL70" i="10"/>
  <c r="CL74" i="10"/>
  <c r="CL78" i="10"/>
  <c r="CL82" i="10"/>
  <c r="CL86" i="10"/>
  <c r="CL90" i="10"/>
  <c r="CL95" i="10"/>
  <c r="CD105" i="9"/>
  <c r="CR83" i="10" s="1"/>
  <c r="CD5" i="10"/>
  <c r="CD9" i="10"/>
  <c r="CD13" i="10"/>
  <c r="CD17" i="10"/>
  <c r="CD21" i="10"/>
  <c r="CD25" i="10"/>
  <c r="CD29" i="10"/>
  <c r="CD33" i="10"/>
  <c r="CD37" i="10"/>
  <c r="CD41" i="10"/>
  <c r="CD4" i="10"/>
  <c r="CD8" i="10"/>
  <c r="CD12" i="10"/>
  <c r="CD16" i="10"/>
  <c r="CD20" i="10"/>
  <c r="CD24" i="10"/>
  <c r="CD28" i="10"/>
  <c r="CD32" i="10"/>
  <c r="CD36" i="10"/>
  <c r="CD40" i="10"/>
  <c r="CD7" i="10"/>
  <c r="CD11" i="10"/>
  <c r="CD15" i="10"/>
  <c r="CD19" i="10"/>
  <c r="CD23" i="10"/>
  <c r="CD27" i="10"/>
  <c r="CD31" i="10"/>
  <c r="CD35" i="10"/>
  <c r="CD6" i="10"/>
  <c r="CD10" i="10"/>
  <c r="CD14" i="10"/>
  <c r="CD18" i="10"/>
  <c r="CD22" i="10"/>
  <c r="CD26" i="10"/>
  <c r="CD30" i="10"/>
  <c r="CD34" i="10"/>
  <c r="CD45" i="10"/>
  <c r="CD49" i="10"/>
  <c r="CD53" i="10"/>
  <c r="CD57" i="10"/>
  <c r="CD61" i="10"/>
  <c r="CD65" i="10"/>
  <c r="CD69" i="10"/>
  <c r="CD73" i="10"/>
  <c r="CD77" i="10"/>
  <c r="CD81" i="10"/>
  <c r="CD85" i="10"/>
  <c r="CD89" i="10"/>
  <c r="CD94" i="10"/>
  <c r="CD39" i="10"/>
  <c r="CD38" i="10"/>
  <c r="CD44" i="10"/>
  <c r="CD48" i="10"/>
  <c r="CD52" i="10"/>
  <c r="CD56" i="10"/>
  <c r="CD60" i="10"/>
  <c r="CD64" i="10"/>
  <c r="CD68" i="10"/>
  <c r="CD72" i="10"/>
  <c r="CD76" i="10"/>
  <c r="CD80" i="10"/>
  <c r="CD84" i="10"/>
  <c r="CD88" i="10"/>
  <c r="CD93" i="10"/>
  <c r="CD43" i="10"/>
  <c r="CD47" i="10"/>
  <c r="CD51" i="10"/>
  <c r="CD55" i="10"/>
  <c r="CD59" i="10"/>
  <c r="CD63" i="10"/>
  <c r="CD67" i="10"/>
  <c r="CD71" i="10"/>
  <c r="CD75" i="10"/>
  <c r="CD79" i="10"/>
  <c r="CD83" i="10"/>
  <c r="CD87" i="10"/>
  <c r="CD91" i="10"/>
  <c r="CD42" i="10"/>
  <c r="CD46" i="10"/>
  <c r="CD50" i="10"/>
  <c r="CD54" i="10"/>
  <c r="CD58" i="10"/>
  <c r="CD62" i="10"/>
  <c r="CD66" i="10"/>
  <c r="CD70" i="10"/>
  <c r="CD74" i="10"/>
  <c r="CD78" i="10"/>
  <c r="CD82" i="10"/>
  <c r="CD86" i="10"/>
  <c r="CD90" i="10"/>
  <c r="CD95" i="10"/>
  <c r="BV105" i="9"/>
  <c r="CR75" i="10" s="1"/>
  <c r="BV5" i="10"/>
  <c r="BV9" i="10"/>
  <c r="BV13" i="10"/>
  <c r="BV17" i="10"/>
  <c r="BV21" i="10"/>
  <c r="BV25" i="10"/>
  <c r="BV29" i="10"/>
  <c r="BV33" i="10"/>
  <c r="BV37" i="10"/>
  <c r="BV41" i="10"/>
  <c r="BV4" i="10"/>
  <c r="BV8" i="10"/>
  <c r="BV12" i="10"/>
  <c r="BV16" i="10"/>
  <c r="BV20" i="10"/>
  <c r="BV24" i="10"/>
  <c r="BV28" i="10"/>
  <c r="BV32" i="10"/>
  <c r="BV36" i="10"/>
  <c r="BV40" i="10"/>
  <c r="BV7" i="10"/>
  <c r="BV11" i="10"/>
  <c r="BV15" i="10"/>
  <c r="BV19" i="10"/>
  <c r="BV23" i="10"/>
  <c r="BV27" i="10"/>
  <c r="BV31" i="10"/>
  <c r="BV35" i="10"/>
  <c r="BV6" i="10"/>
  <c r="BV10" i="10"/>
  <c r="BV14" i="10"/>
  <c r="BV18" i="10"/>
  <c r="BV22" i="10"/>
  <c r="BV26" i="10"/>
  <c r="BV30" i="10"/>
  <c r="BV34" i="10"/>
  <c r="BV39" i="10"/>
  <c r="BV38" i="10"/>
  <c r="BV42" i="10"/>
  <c r="BV45" i="10"/>
  <c r="BV49" i="10"/>
  <c r="BV53" i="10"/>
  <c r="BV57" i="10"/>
  <c r="BV61" i="10"/>
  <c r="BV65" i="10"/>
  <c r="BV69" i="10"/>
  <c r="BV73" i="10"/>
  <c r="BV77" i="10"/>
  <c r="BV81" i="10"/>
  <c r="BV85" i="10"/>
  <c r="BV89" i="10"/>
  <c r="BV94" i="10"/>
  <c r="BV44" i="10"/>
  <c r="BV48" i="10"/>
  <c r="BV52" i="10"/>
  <c r="BV56" i="10"/>
  <c r="BV60" i="10"/>
  <c r="BV64" i="10"/>
  <c r="BV68" i="10"/>
  <c r="BV72" i="10"/>
  <c r="BV76" i="10"/>
  <c r="BV80" i="10"/>
  <c r="BV84" i="10"/>
  <c r="BV88" i="10"/>
  <c r="BV93" i="10"/>
  <c r="BV43" i="10"/>
  <c r="BV47" i="10"/>
  <c r="BV51" i="10"/>
  <c r="BV55" i="10"/>
  <c r="BV59" i="10"/>
  <c r="BV63" i="10"/>
  <c r="BV67" i="10"/>
  <c r="BV71" i="10"/>
  <c r="BV75" i="10"/>
  <c r="BV79" i="10"/>
  <c r="BV83" i="10"/>
  <c r="BV87" i="10"/>
  <c r="BV91" i="10"/>
  <c r="BV46" i="10"/>
  <c r="BV50" i="10"/>
  <c r="BV54" i="10"/>
  <c r="BV58" i="10"/>
  <c r="BV62" i="10"/>
  <c r="BV66" i="10"/>
  <c r="BV70" i="10"/>
  <c r="BV74" i="10"/>
  <c r="BV78" i="10"/>
  <c r="BV82" i="10"/>
  <c r="BV86" i="10"/>
  <c r="BV90" i="10"/>
  <c r="BV95" i="10"/>
  <c r="BN5" i="10"/>
  <c r="BN9" i="10"/>
  <c r="BN13" i="10"/>
  <c r="BN17" i="10"/>
  <c r="BN21" i="10"/>
  <c r="BN25" i="10"/>
  <c r="BN29" i="10"/>
  <c r="BN33" i="10"/>
  <c r="BN37" i="10"/>
  <c r="BN41" i="10"/>
  <c r="BN4" i="10"/>
  <c r="BN8" i="10"/>
  <c r="BN12" i="10"/>
  <c r="BN16" i="10"/>
  <c r="BN20" i="10"/>
  <c r="BN24" i="10"/>
  <c r="BN28" i="10"/>
  <c r="BN32" i="10"/>
  <c r="BN36" i="10"/>
  <c r="BN40" i="10"/>
  <c r="BN7" i="10"/>
  <c r="BN11" i="10"/>
  <c r="BN15" i="10"/>
  <c r="BN19" i="10"/>
  <c r="BN23" i="10"/>
  <c r="BN27" i="10"/>
  <c r="BN31" i="10"/>
  <c r="BN35" i="10"/>
  <c r="BN6" i="10"/>
  <c r="BN10" i="10"/>
  <c r="BN14" i="10"/>
  <c r="BN18" i="10"/>
  <c r="BN22" i="10"/>
  <c r="BN26" i="10"/>
  <c r="BN30" i="10"/>
  <c r="BN34" i="10"/>
  <c r="BN45" i="10"/>
  <c r="BN49" i="10"/>
  <c r="BN53" i="10"/>
  <c r="BN57" i="10"/>
  <c r="BN61" i="10"/>
  <c r="BN65" i="10"/>
  <c r="BN69" i="10"/>
  <c r="BN73" i="10"/>
  <c r="BN77" i="10"/>
  <c r="BN81" i="10"/>
  <c r="BN85" i="10"/>
  <c r="BN89" i="10"/>
  <c r="BN94" i="10"/>
  <c r="BN44" i="10"/>
  <c r="BN48" i="10"/>
  <c r="BN52" i="10"/>
  <c r="BN56" i="10"/>
  <c r="BN60" i="10"/>
  <c r="BN64" i="10"/>
  <c r="BN68" i="10"/>
  <c r="BN72" i="10"/>
  <c r="BN76" i="10"/>
  <c r="BN80" i="10"/>
  <c r="BN84" i="10"/>
  <c r="BN88" i="10"/>
  <c r="BN93" i="10"/>
  <c r="BN42" i="10"/>
  <c r="BN43" i="10"/>
  <c r="BN47" i="10"/>
  <c r="BN51" i="10"/>
  <c r="BN55" i="10"/>
  <c r="BN59" i="10"/>
  <c r="BN63" i="10"/>
  <c r="BN67" i="10"/>
  <c r="BN71" i="10"/>
  <c r="BN75" i="10"/>
  <c r="BN79" i="10"/>
  <c r="BN83" i="10"/>
  <c r="BN87" i="10"/>
  <c r="BN91" i="10"/>
  <c r="BN39" i="10"/>
  <c r="BN38" i="10"/>
  <c r="BN46" i="10"/>
  <c r="BN50" i="10"/>
  <c r="BN54" i="10"/>
  <c r="BN58" i="10"/>
  <c r="BN62" i="10"/>
  <c r="BN66" i="10"/>
  <c r="BN70" i="10"/>
  <c r="BN74" i="10"/>
  <c r="BN78" i="10"/>
  <c r="BN82" i="10"/>
  <c r="BN86" i="10"/>
  <c r="BN90" i="10"/>
  <c r="BN95" i="10"/>
  <c r="BF5" i="10"/>
  <c r="BF9" i="10"/>
  <c r="BF13" i="10"/>
  <c r="BF17" i="10"/>
  <c r="BF21" i="10"/>
  <c r="BF25" i="10"/>
  <c r="BF29" i="10"/>
  <c r="BF33" i="10"/>
  <c r="BF37" i="10"/>
  <c r="BF41" i="10"/>
  <c r="BF4" i="10"/>
  <c r="BF8" i="10"/>
  <c r="BF12" i="10"/>
  <c r="BF16" i="10"/>
  <c r="BF20" i="10"/>
  <c r="BF24" i="10"/>
  <c r="BF28" i="10"/>
  <c r="BF32" i="10"/>
  <c r="BF36" i="10"/>
  <c r="BF40" i="10"/>
  <c r="BF7" i="10"/>
  <c r="BF11" i="10"/>
  <c r="BF15" i="10"/>
  <c r="BF19" i="10"/>
  <c r="BF23" i="10"/>
  <c r="BF27" i="10"/>
  <c r="BF31" i="10"/>
  <c r="BF35" i="10"/>
  <c r="BF6" i="10"/>
  <c r="BF10" i="10"/>
  <c r="BF14" i="10"/>
  <c r="BF18" i="10"/>
  <c r="BF22" i="10"/>
  <c r="BF26" i="10"/>
  <c r="BF30" i="10"/>
  <c r="BF34" i="10"/>
  <c r="BF45" i="10"/>
  <c r="BF49" i="10"/>
  <c r="BF53" i="10"/>
  <c r="BF57" i="10"/>
  <c r="BF61" i="10"/>
  <c r="BF65" i="10"/>
  <c r="BF69" i="10"/>
  <c r="BF73" i="10"/>
  <c r="BF77" i="10"/>
  <c r="BF81" i="10"/>
  <c r="BF85" i="10"/>
  <c r="BF89" i="10"/>
  <c r="BF94" i="10"/>
  <c r="BF44" i="10"/>
  <c r="BF48" i="10"/>
  <c r="BF52" i="10"/>
  <c r="BF56" i="10"/>
  <c r="BF60" i="10"/>
  <c r="BF64" i="10"/>
  <c r="BF68" i="10"/>
  <c r="BF72" i="10"/>
  <c r="BF76" i="10"/>
  <c r="BF80" i="10"/>
  <c r="BF84" i="10"/>
  <c r="BF88" i="10"/>
  <c r="BF93" i="10"/>
  <c r="BF39" i="10"/>
  <c r="BF38" i="10"/>
  <c r="BF43" i="10"/>
  <c r="BF47" i="10"/>
  <c r="BF51" i="10"/>
  <c r="BF55" i="10"/>
  <c r="BF59" i="10"/>
  <c r="BF63" i="10"/>
  <c r="BF67" i="10"/>
  <c r="BF71" i="10"/>
  <c r="BF75" i="10"/>
  <c r="BF79" i="10"/>
  <c r="BF83" i="10"/>
  <c r="BF87" i="10"/>
  <c r="BF91" i="10"/>
  <c r="BF42" i="10"/>
  <c r="BF46" i="10"/>
  <c r="BF50" i="10"/>
  <c r="BF54" i="10"/>
  <c r="BF58" i="10"/>
  <c r="BF62" i="10"/>
  <c r="BF66" i="10"/>
  <c r="BF70" i="10"/>
  <c r="BF74" i="10"/>
  <c r="BF78" i="10"/>
  <c r="BF82" i="10"/>
  <c r="BF86" i="10"/>
  <c r="BF90" i="10"/>
  <c r="BF95" i="10"/>
  <c r="AX5" i="10"/>
  <c r="AX9" i="10"/>
  <c r="AX13" i="10"/>
  <c r="AX17" i="10"/>
  <c r="AX21" i="10"/>
  <c r="AX25" i="10"/>
  <c r="AX29" i="10"/>
  <c r="AX33" i="10"/>
  <c r="AX37" i="10"/>
  <c r="AX41" i="10"/>
  <c r="AX4" i="10"/>
  <c r="AX8" i="10"/>
  <c r="AX12" i="10"/>
  <c r="AX16" i="10"/>
  <c r="AX20" i="10"/>
  <c r="AX24" i="10"/>
  <c r="AX28" i="10"/>
  <c r="AX32" i="10"/>
  <c r="AX36" i="10"/>
  <c r="AX40" i="10"/>
  <c r="AX7" i="10"/>
  <c r="AX11" i="10"/>
  <c r="AX15" i="10"/>
  <c r="AX19" i="10"/>
  <c r="AX23" i="10"/>
  <c r="AX27" i="10"/>
  <c r="AX31" i="10"/>
  <c r="AX35" i="10"/>
  <c r="AX6" i="10"/>
  <c r="AX10" i="10"/>
  <c r="AX14" i="10"/>
  <c r="AX18" i="10"/>
  <c r="AX22" i="10"/>
  <c r="AX26" i="10"/>
  <c r="AX30" i="10"/>
  <c r="AX34" i="10"/>
  <c r="AX45" i="10"/>
  <c r="AX49" i="10"/>
  <c r="AX53" i="10"/>
  <c r="AX57" i="10"/>
  <c r="AX61" i="10"/>
  <c r="AX65" i="10"/>
  <c r="AX69" i="10"/>
  <c r="AX73" i="10"/>
  <c r="AX77" i="10"/>
  <c r="AX81" i="10"/>
  <c r="AX85" i="10"/>
  <c r="AX89" i="10"/>
  <c r="AX94" i="10"/>
  <c r="AX39" i="10"/>
  <c r="AX42" i="10"/>
  <c r="AX38" i="10"/>
  <c r="AX44" i="10"/>
  <c r="AX48" i="10"/>
  <c r="AX52" i="10"/>
  <c r="AX56" i="10"/>
  <c r="AX60" i="10"/>
  <c r="AX64" i="10"/>
  <c r="AX68" i="10"/>
  <c r="AX72" i="10"/>
  <c r="AX76" i="10"/>
  <c r="AX80" i="10"/>
  <c r="AX84" i="10"/>
  <c r="AX88" i="10"/>
  <c r="AX93" i="10"/>
  <c r="AX43" i="10"/>
  <c r="AX47" i="10"/>
  <c r="AX51" i="10"/>
  <c r="AX55" i="10"/>
  <c r="AX59" i="10"/>
  <c r="AX63" i="10"/>
  <c r="AX67" i="10"/>
  <c r="AX71" i="10"/>
  <c r="AX75" i="10"/>
  <c r="AX79" i="10"/>
  <c r="AX83" i="10"/>
  <c r="AX87" i="10"/>
  <c r="AX91" i="10"/>
  <c r="AX46" i="10"/>
  <c r="AX50" i="10"/>
  <c r="AX54" i="10"/>
  <c r="AX58" i="10"/>
  <c r="AX62" i="10"/>
  <c r="AX66" i="10"/>
  <c r="AX70" i="10"/>
  <c r="AX74" i="10"/>
  <c r="AX78" i="10"/>
  <c r="AX82" i="10"/>
  <c r="AX86" i="10"/>
  <c r="AX90" i="10"/>
  <c r="AX95" i="10"/>
  <c r="AP5" i="10"/>
  <c r="AP9" i="10"/>
  <c r="AP13" i="10"/>
  <c r="AP17" i="10"/>
  <c r="AP21" i="10"/>
  <c r="AP25" i="10"/>
  <c r="AP29" i="10"/>
  <c r="AP33" i="10"/>
  <c r="AP37" i="10"/>
  <c r="AP41" i="10"/>
  <c r="AP4" i="10"/>
  <c r="AP8" i="10"/>
  <c r="AP12" i="10"/>
  <c r="AP16" i="10"/>
  <c r="AP20" i="10"/>
  <c r="AP24" i="10"/>
  <c r="AP28" i="10"/>
  <c r="AP32" i="10"/>
  <c r="AP36" i="10"/>
  <c r="AP40" i="10"/>
  <c r="AP7" i="10"/>
  <c r="AP11" i="10"/>
  <c r="AP15" i="10"/>
  <c r="AP19" i="10"/>
  <c r="AP23" i="10"/>
  <c r="AP27" i="10"/>
  <c r="AP31" i="10"/>
  <c r="AP35" i="10"/>
  <c r="AP6" i="10"/>
  <c r="AP10" i="10"/>
  <c r="AP14" i="10"/>
  <c r="AP18" i="10"/>
  <c r="AP22" i="10"/>
  <c r="AP26" i="10"/>
  <c r="AP30" i="10"/>
  <c r="AP34" i="10"/>
  <c r="AP39" i="10"/>
  <c r="AP38" i="10"/>
  <c r="AP45" i="10"/>
  <c r="AP49" i="10"/>
  <c r="AP53" i="10"/>
  <c r="AP57" i="10"/>
  <c r="AP61" i="10"/>
  <c r="AP65" i="10"/>
  <c r="AP69" i="10"/>
  <c r="AP73" i="10"/>
  <c r="AP77" i="10"/>
  <c r="AP81" i="10"/>
  <c r="AP85" i="10"/>
  <c r="AP89" i="10"/>
  <c r="AP94" i="10"/>
  <c r="AP44" i="10"/>
  <c r="AP48" i="10"/>
  <c r="AP52" i="10"/>
  <c r="AP56" i="10"/>
  <c r="AP60" i="10"/>
  <c r="AP64" i="10"/>
  <c r="AP68" i="10"/>
  <c r="AP72" i="10"/>
  <c r="AP76" i="10"/>
  <c r="AP80" i="10"/>
  <c r="AP84" i="10"/>
  <c r="AP88" i="10"/>
  <c r="AP93" i="10"/>
  <c r="AP42" i="10"/>
  <c r="AP47" i="10"/>
  <c r="AP51" i="10"/>
  <c r="AP55" i="10"/>
  <c r="AP59" i="10"/>
  <c r="AP63" i="10"/>
  <c r="AP67" i="10"/>
  <c r="AP71" i="10"/>
  <c r="AP75" i="10"/>
  <c r="AP79" i="10"/>
  <c r="AP83" i="10"/>
  <c r="AP87" i="10"/>
  <c r="AP91" i="10"/>
  <c r="AP43" i="10"/>
  <c r="AP46" i="10"/>
  <c r="AP50" i="10"/>
  <c r="AP54" i="10"/>
  <c r="AP58" i="10"/>
  <c r="AP62" i="10"/>
  <c r="AP66" i="10"/>
  <c r="AP70" i="10"/>
  <c r="AP74" i="10"/>
  <c r="AP78" i="10"/>
  <c r="AP82" i="10"/>
  <c r="AP86" i="10"/>
  <c r="AP90" i="10"/>
  <c r="AP95" i="10"/>
  <c r="AH5" i="10"/>
  <c r="AH9" i="10"/>
  <c r="AH13" i="10"/>
  <c r="AH17" i="10"/>
  <c r="AH21" i="10"/>
  <c r="AH25" i="10"/>
  <c r="AH29" i="10"/>
  <c r="AH33" i="10"/>
  <c r="AH37" i="10"/>
  <c r="AH41" i="10"/>
  <c r="AH4" i="10"/>
  <c r="AH8" i="10"/>
  <c r="AH12" i="10"/>
  <c r="AH16" i="10"/>
  <c r="AH20" i="10"/>
  <c r="AH24" i="10"/>
  <c r="AH28" i="10"/>
  <c r="AH32" i="10"/>
  <c r="AH36" i="10"/>
  <c r="AH40" i="10"/>
  <c r="AH7" i="10"/>
  <c r="AH11" i="10"/>
  <c r="AH15" i="10"/>
  <c r="AH19" i="10"/>
  <c r="AH23" i="10"/>
  <c r="AH27" i="10"/>
  <c r="AH31" i="10"/>
  <c r="AH35" i="10"/>
  <c r="AH6" i="10"/>
  <c r="AH10" i="10"/>
  <c r="AH14" i="10"/>
  <c r="AH18" i="10"/>
  <c r="AH22" i="10"/>
  <c r="AH26" i="10"/>
  <c r="AH30" i="10"/>
  <c r="AH34" i="10"/>
  <c r="AH42" i="10"/>
  <c r="AH45" i="10"/>
  <c r="AH49" i="10"/>
  <c r="AH53" i="10"/>
  <c r="AH57" i="10"/>
  <c r="AH61" i="10"/>
  <c r="AH65" i="10"/>
  <c r="AH69" i="10"/>
  <c r="AH73" i="10"/>
  <c r="AH77" i="10"/>
  <c r="AH81" i="10"/>
  <c r="AH85" i="10"/>
  <c r="AH89" i="10"/>
  <c r="AH94" i="10"/>
  <c r="AH43" i="10"/>
  <c r="AH44" i="10"/>
  <c r="AH48" i="10"/>
  <c r="AH52" i="10"/>
  <c r="AH56" i="10"/>
  <c r="AH60" i="10"/>
  <c r="AH64" i="10"/>
  <c r="AH68" i="10"/>
  <c r="AH72" i="10"/>
  <c r="AH76" i="10"/>
  <c r="AH80" i="10"/>
  <c r="AH84" i="10"/>
  <c r="AH88" i="10"/>
  <c r="AH93" i="10"/>
  <c r="AH47" i="10"/>
  <c r="AH51" i="10"/>
  <c r="AH55" i="10"/>
  <c r="AH59" i="10"/>
  <c r="AH63" i="10"/>
  <c r="AH67" i="10"/>
  <c r="AH71" i="10"/>
  <c r="AH75" i="10"/>
  <c r="AH79" i="10"/>
  <c r="AH83" i="10"/>
  <c r="AH87" i="10"/>
  <c r="AH91" i="10"/>
  <c r="AH39" i="10"/>
  <c r="AH38" i="10"/>
  <c r="AH46" i="10"/>
  <c r="AH50" i="10"/>
  <c r="AH54" i="10"/>
  <c r="AH58" i="10"/>
  <c r="AH62" i="10"/>
  <c r="AH66" i="10"/>
  <c r="AH70" i="10"/>
  <c r="AH74" i="10"/>
  <c r="AH78" i="10"/>
  <c r="AH82" i="10"/>
  <c r="AH86" i="10"/>
  <c r="AH90" i="10"/>
  <c r="AH95" i="10"/>
  <c r="Z5" i="10"/>
  <c r="Z9" i="10"/>
  <c r="Z13" i="10"/>
  <c r="Z17" i="10"/>
  <c r="Z21" i="10"/>
  <c r="Z25" i="10"/>
  <c r="Z29" i="10"/>
  <c r="Z33" i="10"/>
  <c r="Z37" i="10"/>
  <c r="Z41" i="10"/>
  <c r="Z4" i="10"/>
  <c r="Z8" i="10"/>
  <c r="Z12" i="10"/>
  <c r="Z16" i="10"/>
  <c r="Z20" i="10"/>
  <c r="Z24" i="10"/>
  <c r="Z28" i="10"/>
  <c r="Z32" i="10"/>
  <c r="Z36" i="10"/>
  <c r="Z40" i="10"/>
  <c r="Z7" i="10"/>
  <c r="Z11" i="10"/>
  <c r="Z15" i="10"/>
  <c r="Z19" i="10"/>
  <c r="Z23" i="10"/>
  <c r="Z27" i="10"/>
  <c r="Z31" i="10"/>
  <c r="Z35" i="10"/>
  <c r="Z6" i="10"/>
  <c r="Z10" i="10"/>
  <c r="Z14" i="10"/>
  <c r="Z18" i="10"/>
  <c r="Z22" i="10"/>
  <c r="Z26" i="10"/>
  <c r="Z30" i="10"/>
  <c r="Z34" i="10"/>
  <c r="Z45" i="10"/>
  <c r="Z49" i="10"/>
  <c r="Z53" i="10"/>
  <c r="Z57" i="10"/>
  <c r="Z61" i="10"/>
  <c r="Z65" i="10"/>
  <c r="Z69" i="10"/>
  <c r="Z73" i="10"/>
  <c r="Z77" i="10"/>
  <c r="Z81" i="10"/>
  <c r="Z85" i="10"/>
  <c r="Z89" i="10"/>
  <c r="Z94" i="10"/>
  <c r="Z42" i="10"/>
  <c r="Z44" i="10"/>
  <c r="Z48" i="10"/>
  <c r="Z52" i="10"/>
  <c r="Z56" i="10"/>
  <c r="Z60" i="10"/>
  <c r="Z64" i="10"/>
  <c r="Z68" i="10"/>
  <c r="Z72" i="10"/>
  <c r="Z76" i="10"/>
  <c r="Z80" i="10"/>
  <c r="Z84" i="10"/>
  <c r="Z88" i="10"/>
  <c r="Z93" i="10"/>
  <c r="Z39" i="10"/>
  <c r="Z38" i="10"/>
  <c r="Z43" i="10"/>
  <c r="Z47" i="10"/>
  <c r="Z51" i="10"/>
  <c r="Z55" i="10"/>
  <c r="Z59" i="10"/>
  <c r="Z63" i="10"/>
  <c r="Z67" i="10"/>
  <c r="Z71" i="10"/>
  <c r="Z75" i="10"/>
  <c r="Z79" i="10"/>
  <c r="Z83" i="10"/>
  <c r="Z87" i="10"/>
  <c r="Z91" i="10"/>
  <c r="Z46" i="10"/>
  <c r="Z50" i="10"/>
  <c r="Z54" i="10"/>
  <c r="Z58" i="10"/>
  <c r="Z62" i="10"/>
  <c r="Z66" i="10"/>
  <c r="Z70" i="10"/>
  <c r="Z74" i="10"/>
  <c r="Z78" i="10"/>
  <c r="Z82" i="10"/>
  <c r="Z86" i="10"/>
  <c r="Z90" i="10"/>
  <c r="Z95" i="10"/>
  <c r="R5" i="10"/>
  <c r="R9" i="10"/>
  <c r="R13" i="10"/>
  <c r="R17" i="10"/>
  <c r="R21" i="10"/>
  <c r="R25" i="10"/>
  <c r="R29" i="10"/>
  <c r="R33" i="10"/>
  <c r="R37" i="10"/>
  <c r="R41" i="10"/>
  <c r="R4" i="10"/>
  <c r="R8" i="10"/>
  <c r="R12" i="10"/>
  <c r="R16" i="10"/>
  <c r="R20" i="10"/>
  <c r="R24" i="10"/>
  <c r="R28" i="10"/>
  <c r="R32" i="10"/>
  <c r="R36" i="10"/>
  <c r="R40" i="10"/>
  <c r="R7" i="10"/>
  <c r="R11" i="10"/>
  <c r="R15" i="10"/>
  <c r="R19" i="10"/>
  <c r="R23" i="10"/>
  <c r="R27" i="10"/>
  <c r="R31" i="10"/>
  <c r="R35" i="10"/>
  <c r="R6" i="10"/>
  <c r="R10" i="10"/>
  <c r="R14" i="10"/>
  <c r="R18" i="10"/>
  <c r="R22" i="10"/>
  <c r="R26" i="10"/>
  <c r="R30" i="10"/>
  <c r="R34" i="10"/>
  <c r="R43" i="10"/>
  <c r="R45" i="10"/>
  <c r="R49" i="10"/>
  <c r="R53" i="10"/>
  <c r="R57" i="10"/>
  <c r="R61" i="10"/>
  <c r="R65" i="10"/>
  <c r="R69" i="10"/>
  <c r="R73" i="10"/>
  <c r="R77" i="10"/>
  <c r="R81" i="10"/>
  <c r="R85" i="10"/>
  <c r="R89" i="10"/>
  <c r="R94" i="10"/>
  <c r="R39" i="10"/>
  <c r="R38" i="10"/>
  <c r="R44" i="10"/>
  <c r="R48" i="10"/>
  <c r="R52" i="10"/>
  <c r="R56" i="10"/>
  <c r="R60" i="10"/>
  <c r="R64" i="10"/>
  <c r="R68" i="10"/>
  <c r="R72" i="10"/>
  <c r="R76" i="10"/>
  <c r="R80" i="10"/>
  <c r="R84" i="10"/>
  <c r="R88" i="10"/>
  <c r="R93" i="10"/>
  <c r="R47" i="10"/>
  <c r="R51" i="10"/>
  <c r="R55" i="10"/>
  <c r="R59" i="10"/>
  <c r="R63" i="10"/>
  <c r="R67" i="10"/>
  <c r="R71" i="10"/>
  <c r="R75" i="10"/>
  <c r="R79" i="10"/>
  <c r="R83" i="10"/>
  <c r="R87" i="10"/>
  <c r="R91" i="10"/>
  <c r="R42" i="10"/>
  <c r="R46" i="10"/>
  <c r="R50" i="10"/>
  <c r="R54" i="10"/>
  <c r="R58" i="10"/>
  <c r="R62" i="10"/>
  <c r="R66" i="10"/>
  <c r="R70" i="10"/>
  <c r="R74" i="10"/>
  <c r="R78" i="10"/>
  <c r="R82" i="10"/>
  <c r="R86" i="10"/>
  <c r="R90" i="10"/>
  <c r="R95" i="10"/>
  <c r="J5" i="10"/>
  <c r="J9" i="10"/>
  <c r="J13" i="10"/>
  <c r="J17" i="10"/>
  <c r="J21" i="10"/>
  <c r="J25" i="10"/>
  <c r="J29" i="10"/>
  <c r="J33" i="10"/>
  <c r="J37" i="10"/>
  <c r="J41" i="10"/>
  <c r="J4" i="10"/>
  <c r="J8" i="10"/>
  <c r="J12" i="10"/>
  <c r="J16" i="10"/>
  <c r="J20" i="10"/>
  <c r="J24" i="10"/>
  <c r="J28" i="10"/>
  <c r="J32" i="10"/>
  <c r="J36" i="10"/>
  <c r="J40" i="10"/>
  <c r="J7" i="10"/>
  <c r="J11" i="10"/>
  <c r="J15" i="10"/>
  <c r="J19" i="10"/>
  <c r="J23" i="10"/>
  <c r="J27" i="10"/>
  <c r="J31" i="10"/>
  <c r="J35" i="10"/>
  <c r="J6" i="10"/>
  <c r="J10" i="10"/>
  <c r="J14" i="10"/>
  <c r="J18" i="10"/>
  <c r="J22" i="10"/>
  <c r="J26" i="10"/>
  <c r="J30" i="10"/>
  <c r="J34" i="10"/>
  <c r="J39" i="10"/>
  <c r="J38" i="10"/>
  <c r="J45" i="10"/>
  <c r="J49" i="10"/>
  <c r="J53" i="10"/>
  <c r="J57" i="10"/>
  <c r="J61" i="10"/>
  <c r="J65" i="10"/>
  <c r="J69" i="10"/>
  <c r="J73" i="10"/>
  <c r="J77" i="10"/>
  <c r="J81" i="10"/>
  <c r="J85" i="10"/>
  <c r="J89" i="10"/>
  <c r="J94" i="10"/>
  <c r="J42" i="10"/>
  <c r="J43" i="10"/>
  <c r="J44" i="10"/>
  <c r="J48" i="10"/>
  <c r="J52" i="10"/>
  <c r="J56" i="10"/>
  <c r="J60" i="10"/>
  <c r="J64" i="10"/>
  <c r="J68" i="10"/>
  <c r="J72" i="10"/>
  <c r="J76" i="10"/>
  <c r="J80" i="10"/>
  <c r="J84" i="10"/>
  <c r="J88" i="10"/>
  <c r="J93" i="10"/>
  <c r="J47" i="10"/>
  <c r="J51" i="10"/>
  <c r="J55" i="10"/>
  <c r="J59" i="10"/>
  <c r="J63" i="10"/>
  <c r="J67" i="10"/>
  <c r="J71" i="10"/>
  <c r="J75" i="10"/>
  <c r="J79" i="10"/>
  <c r="J83" i="10"/>
  <c r="J87" i="10"/>
  <c r="J91" i="10"/>
  <c r="J46" i="10"/>
  <c r="J50" i="10"/>
  <c r="J54" i="10"/>
  <c r="J58" i="10"/>
  <c r="J62" i="10"/>
  <c r="J66" i="10"/>
  <c r="J70" i="10"/>
  <c r="J74" i="10"/>
  <c r="J78" i="10"/>
  <c r="J82" i="10"/>
  <c r="J86" i="10"/>
  <c r="J90" i="10"/>
  <c r="J95" i="10"/>
  <c r="DF89" i="9"/>
  <c r="DF85" i="9"/>
  <c r="DF81" i="9"/>
  <c r="DF77" i="9"/>
  <c r="DF73" i="9"/>
  <c r="DF69" i="9"/>
  <c r="DF65" i="9"/>
  <c r="CE105" i="9"/>
  <c r="CR84" i="10" s="1"/>
  <c r="C99" i="10"/>
  <c r="C90" i="10"/>
  <c r="C82" i="10"/>
  <c r="C74" i="10"/>
  <c r="C66" i="10"/>
  <c r="C58" i="10"/>
  <c r="C50" i="10"/>
  <c r="C42" i="10"/>
  <c r="C34" i="10"/>
  <c r="C26" i="10"/>
  <c r="C18" i="10"/>
  <c r="C10" i="10"/>
  <c r="CI101" i="10"/>
  <c r="CA101" i="10"/>
  <c r="BS101" i="10"/>
  <c r="BK101" i="10"/>
  <c r="BC101" i="10"/>
  <c r="AU101" i="10"/>
  <c r="AM101" i="10"/>
  <c r="AE101" i="10"/>
  <c r="W101" i="10"/>
  <c r="O101" i="10"/>
  <c r="G101" i="10"/>
  <c r="CG100" i="10"/>
  <c r="BY100" i="10"/>
  <c r="BQ100" i="10"/>
  <c r="CQ70" i="10" s="1"/>
  <c r="BI100" i="10"/>
  <c r="CQ62" i="10" s="1"/>
  <c r="BA100" i="10"/>
  <c r="CQ54" i="10" s="1"/>
  <c r="AS100" i="10"/>
  <c r="CQ46" i="10" s="1"/>
  <c r="AK100" i="10"/>
  <c r="CQ38" i="10" s="1"/>
  <c r="AC100" i="10"/>
  <c r="CQ30" i="10" s="1"/>
  <c r="U100" i="10"/>
  <c r="CQ22" i="10" s="1"/>
  <c r="M100" i="10"/>
  <c r="CQ14" i="10" s="1"/>
  <c r="E100" i="10"/>
  <c r="CQ6" i="10" s="1"/>
  <c r="CE99" i="10"/>
  <c r="BW99" i="10"/>
  <c r="BO99" i="10"/>
  <c r="BG99" i="10"/>
  <c r="AY99" i="10"/>
  <c r="AQ99" i="10"/>
  <c r="AI99" i="10"/>
  <c r="AA99" i="10"/>
  <c r="S99" i="10"/>
  <c r="K99" i="10"/>
  <c r="AW98" i="10"/>
  <c r="AO98" i="10"/>
  <c r="CI97" i="10"/>
  <c r="CA97" i="10"/>
  <c r="BS97" i="10"/>
  <c r="BK97" i="10"/>
  <c r="BC97" i="10"/>
  <c r="AS97" i="10"/>
  <c r="AC97" i="10"/>
  <c r="M97" i="10"/>
  <c r="BW96" i="10"/>
  <c r="BG96" i="10"/>
  <c r="AQ96" i="10"/>
  <c r="AA96" i="10"/>
  <c r="K96" i="10"/>
  <c r="CI95" i="10"/>
  <c r="BL95" i="10"/>
  <c r="W95" i="10"/>
  <c r="BS94" i="10"/>
  <c r="BA94" i="10"/>
  <c r="AD94" i="10"/>
  <c r="G94" i="10"/>
  <c r="CE93" i="10"/>
  <c r="BH93" i="10"/>
  <c r="AK93" i="10"/>
  <c r="S93" i="10"/>
  <c r="CL92" i="10"/>
  <c r="CP91" i="10" s="1"/>
  <c r="BO92" i="10"/>
  <c r="CP68" i="10" s="1"/>
  <c r="Z92" i="10"/>
  <c r="CP27" i="10" s="1"/>
  <c r="CK105" i="9"/>
  <c r="CR90" i="10" s="1"/>
  <c r="CK4" i="10"/>
  <c r="CK8" i="10"/>
  <c r="CK12" i="10"/>
  <c r="CK16" i="10"/>
  <c r="CK20" i="10"/>
  <c r="CK24" i="10"/>
  <c r="CK28" i="10"/>
  <c r="CK32" i="10"/>
  <c r="CK36" i="10"/>
  <c r="CK40" i="10"/>
  <c r="CK7" i="10"/>
  <c r="CK11" i="10"/>
  <c r="CK15" i="10"/>
  <c r="CK19" i="10"/>
  <c r="CK23" i="10"/>
  <c r="CK27" i="10"/>
  <c r="CK31" i="10"/>
  <c r="CK35" i="10"/>
  <c r="CK39" i="10"/>
  <c r="CK6" i="10"/>
  <c r="CK10" i="10"/>
  <c r="CK14" i="10"/>
  <c r="CK18" i="10"/>
  <c r="CK22" i="10"/>
  <c r="CK26" i="10"/>
  <c r="CK30" i="10"/>
  <c r="CK34" i="10"/>
  <c r="CK38" i="10"/>
  <c r="CK5" i="10"/>
  <c r="CK9" i="10"/>
  <c r="CK13" i="10"/>
  <c r="CK17" i="10"/>
  <c r="CK21" i="10"/>
  <c r="CK25" i="10"/>
  <c r="CK29" i="10"/>
  <c r="CK33" i="10"/>
  <c r="CK37" i="10"/>
  <c r="CK41" i="10"/>
  <c r="CK45" i="10"/>
  <c r="CK49" i="10"/>
  <c r="CK53" i="10"/>
  <c r="CK57" i="10"/>
  <c r="CK61" i="10"/>
  <c r="CK65" i="10"/>
  <c r="CK69" i="10"/>
  <c r="CK73" i="10"/>
  <c r="CK77" i="10"/>
  <c r="CK81" i="10"/>
  <c r="CK85" i="10"/>
  <c r="CK89" i="10"/>
  <c r="CK94" i="10"/>
  <c r="CK42" i="10"/>
  <c r="CK44" i="10"/>
  <c r="CK48" i="10"/>
  <c r="CK52" i="10"/>
  <c r="CK56" i="10"/>
  <c r="CK60" i="10"/>
  <c r="CK64" i="10"/>
  <c r="CK68" i="10"/>
  <c r="CK72" i="10"/>
  <c r="CK76" i="10"/>
  <c r="CK80" i="10"/>
  <c r="CK84" i="10"/>
  <c r="CK88" i="10"/>
  <c r="CK93" i="10"/>
  <c r="CK43" i="10"/>
  <c r="CK47" i="10"/>
  <c r="CK51" i="10"/>
  <c r="CK55" i="10"/>
  <c r="CK59" i="10"/>
  <c r="CK63" i="10"/>
  <c r="CK67" i="10"/>
  <c r="CK71" i="10"/>
  <c r="CK75" i="10"/>
  <c r="CK79" i="10"/>
  <c r="CK83" i="10"/>
  <c r="CK87" i="10"/>
  <c r="CK91" i="10"/>
  <c r="CK46" i="10"/>
  <c r="CK50" i="10"/>
  <c r="CK54" i="10"/>
  <c r="CK58" i="10"/>
  <c r="CK62" i="10"/>
  <c r="CK66" i="10"/>
  <c r="CK70" i="10"/>
  <c r="CK74" i="10"/>
  <c r="CK78" i="10"/>
  <c r="CK82" i="10"/>
  <c r="CK86" i="10"/>
  <c r="CK90" i="10"/>
  <c r="CC105" i="9"/>
  <c r="CR82" i="10" s="1"/>
  <c r="CC4" i="10"/>
  <c r="CC8" i="10"/>
  <c r="CC12" i="10"/>
  <c r="CC16" i="10"/>
  <c r="CC20" i="10"/>
  <c r="CC24" i="10"/>
  <c r="CC28" i="10"/>
  <c r="CC32" i="10"/>
  <c r="CC36" i="10"/>
  <c r="CC40" i="10"/>
  <c r="CC7" i="10"/>
  <c r="CC11" i="10"/>
  <c r="CC15" i="10"/>
  <c r="CC19" i="10"/>
  <c r="CC23" i="10"/>
  <c r="CC27" i="10"/>
  <c r="CC31" i="10"/>
  <c r="CC35" i="10"/>
  <c r="CC39" i="10"/>
  <c r="CC6" i="10"/>
  <c r="CC10" i="10"/>
  <c r="CC14" i="10"/>
  <c r="CC18" i="10"/>
  <c r="CC22" i="10"/>
  <c r="CC26" i="10"/>
  <c r="CC30" i="10"/>
  <c r="CC34" i="10"/>
  <c r="CC38" i="10"/>
  <c r="CC5" i="10"/>
  <c r="CC9" i="10"/>
  <c r="CC13" i="10"/>
  <c r="CC17" i="10"/>
  <c r="CC21" i="10"/>
  <c r="CC25" i="10"/>
  <c r="CC29" i="10"/>
  <c r="CC33" i="10"/>
  <c r="CC37" i="10"/>
  <c r="CC41" i="10"/>
  <c r="CC45" i="10"/>
  <c r="CC49" i="10"/>
  <c r="CC53" i="10"/>
  <c r="CC57" i="10"/>
  <c r="CC61" i="10"/>
  <c r="CC65" i="10"/>
  <c r="CC69" i="10"/>
  <c r="CC73" i="10"/>
  <c r="CC77" i="10"/>
  <c r="CC81" i="10"/>
  <c r="CC85" i="10"/>
  <c r="CC89" i="10"/>
  <c r="CC94" i="10"/>
  <c r="CC44" i="10"/>
  <c r="CC48" i="10"/>
  <c r="CC52" i="10"/>
  <c r="CC56" i="10"/>
  <c r="CC60" i="10"/>
  <c r="CC64" i="10"/>
  <c r="CC68" i="10"/>
  <c r="CC72" i="10"/>
  <c r="CC76" i="10"/>
  <c r="CC80" i="10"/>
  <c r="CC84" i="10"/>
  <c r="CC88" i="10"/>
  <c r="CC93" i="10"/>
  <c r="CC43" i="10"/>
  <c r="CC47" i="10"/>
  <c r="CC51" i="10"/>
  <c r="CC55" i="10"/>
  <c r="CC59" i="10"/>
  <c r="CC63" i="10"/>
  <c r="CC67" i="10"/>
  <c r="CC71" i="10"/>
  <c r="CC75" i="10"/>
  <c r="CC79" i="10"/>
  <c r="CC83" i="10"/>
  <c r="CC87" i="10"/>
  <c r="CC91" i="10"/>
  <c r="CC42" i="10"/>
  <c r="CC46" i="10"/>
  <c r="CC50" i="10"/>
  <c r="CC54" i="10"/>
  <c r="CC58" i="10"/>
  <c r="CC62" i="10"/>
  <c r="CC66" i="10"/>
  <c r="CC70" i="10"/>
  <c r="CC74" i="10"/>
  <c r="CC78" i="10"/>
  <c r="CC82" i="10"/>
  <c r="CC86" i="10"/>
  <c r="CC90" i="10"/>
  <c r="BU105" i="9"/>
  <c r="CR74" i="10" s="1"/>
  <c r="BU4" i="10"/>
  <c r="BU8" i="10"/>
  <c r="BU12" i="10"/>
  <c r="BU16" i="10"/>
  <c r="BU20" i="10"/>
  <c r="BU24" i="10"/>
  <c r="BU28" i="10"/>
  <c r="BU32" i="10"/>
  <c r="BU36" i="10"/>
  <c r="BU40" i="10"/>
  <c r="BU7" i="10"/>
  <c r="BU11" i="10"/>
  <c r="BU15" i="10"/>
  <c r="BU19" i="10"/>
  <c r="BU23" i="10"/>
  <c r="BU27" i="10"/>
  <c r="BU31" i="10"/>
  <c r="BU35" i="10"/>
  <c r="BU39" i="10"/>
  <c r="BU6" i="10"/>
  <c r="BU10" i="10"/>
  <c r="BU14" i="10"/>
  <c r="BU18" i="10"/>
  <c r="BU22" i="10"/>
  <c r="BU26" i="10"/>
  <c r="BU30" i="10"/>
  <c r="BU34" i="10"/>
  <c r="BU38" i="10"/>
  <c r="BU5" i="10"/>
  <c r="BU9" i="10"/>
  <c r="BU13" i="10"/>
  <c r="BU17" i="10"/>
  <c r="BU21" i="10"/>
  <c r="BU25" i="10"/>
  <c r="BU29" i="10"/>
  <c r="BU33" i="10"/>
  <c r="BU37" i="10"/>
  <c r="BU41" i="10"/>
  <c r="BU42" i="10"/>
  <c r="BU45" i="10"/>
  <c r="BU49" i="10"/>
  <c r="BU53" i="10"/>
  <c r="BU57" i="10"/>
  <c r="BU61" i="10"/>
  <c r="BU65" i="10"/>
  <c r="BU69" i="10"/>
  <c r="BU73" i="10"/>
  <c r="BU77" i="10"/>
  <c r="BU81" i="10"/>
  <c r="BU85" i="10"/>
  <c r="BU89" i="10"/>
  <c r="BU94" i="10"/>
  <c r="BU44" i="10"/>
  <c r="BU48" i="10"/>
  <c r="BU52" i="10"/>
  <c r="BU56" i="10"/>
  <c r="BU60" i="10"/>
  <c r="BU64" i="10"/>
  <c r="BU68" i="10"/>
  <c r="BU72" i="10"/>
  <c r="BU76" i="10"/>
  <c r="BU80" i="10"/>
  <c r="BU84" i="10"/>
  <c r="BU88" i="10"/>
  <c r="BU93" i="10"/>
  <c r="BU43" i="10"/>
  <c r="BU47" i="10"/>
  <c r="BU51" i="10"/>
  <c r="BU55" i="10"/>
  <c r="BU59" i="10"/>
  <c r="BU63" i="10"/>
  <c r="BU67" i="10"/>
  <c r="BU71" i="10"/>
  <c r="BU75" i="10"/>
  <c r="BU79" i="10"/>
  <c r="BU83" i="10"/>
  <c r="BU87" i="10"/>
  <c r="BU91" i="10"/>
  <c r="BU46" i="10"/>
  <c r="BU50" i="10"/>
  <c r="BU54" i="10"/>
  <c r="BU58" i="10"/>
  <c r="BU62" i="10"/>
  <c r="BU66" i="10"/>
  <c r="BU70" i="10"/>
  <c r="BU74" i="10"/>
  <c r="BU78" i="10"/>
  <c r="BU82" i="10"/>
  <c r="BU86" i="10"/>
  <c r="BU90" i="10"/>
  <c r="BM4" i="10"/>
  <c r="BM8" i="10"/>
  <c r="BM12" i="10"/>
  <c r="BM16" i="10"/>
  <c r="BM20" i="10"/>
  <c r="BM24" i="10"/>
  <c r="BM28" i="10"/>
  <c r="BM32" i="10"/>
  <c r="BM36" i="10"/>
  <c r="BM40" i="10"/>
  <c r="BM7" i="10"/>
  <c r="BM11" i="10"/>
  <c r="BM15" i="10"/>
  <c r="BM19" i="10"/>
  <c r="BM23" i="10"/>
  <c r="BM27" i="10"/>
  <c r="BM31" i="10"/>
  <c r="BM35" i="10"/>
  <c r="BM39" i="10"/>
  <c r="BM6" i="10"/>
  <c r="BM10" i="10"/>
  <c r="BM14" i="10"/>
  <c r="BM18" i="10"/>
  <c r="BM22" i="10"/>
  <c r="BM26" i="10"/>
  <c r="BM30" i="10"/>
  <c r="BM34" i="10"/>
  <c r="BM38" i="10"/>
  <c r="BM5" i="10"/>
  <c r="BM9" i="10"/>
  <c r="BM13" i="10"/>
  <c r="BM17" i="10"/>
  <c r="BM21" i="10"/>
  <c r="BM25" i="10"/>
  <c r="BM29" i="10"/>
  <c r="BM33" i="10"/>
  <c r="BM37" i="10"/>
  <c r="BM41" i="10"/>
  <c r="BM45" i="10"/>
  <c r="BM49" i="10"/>
  <c r="BM53" i="10"/>
  <c r="BM57" i="10"/>
  <c r="BM61" i="10"/>
  <c r="BM65" i="10"/>
  <c r="BM69" i="10"/>
  <c r="BM73" i="10"/>
  <c r="BM77" i="10"/>
  <c r="BM81" i="10"/>
  <c r="BM85" i="10"/>
  <c r="BM89" i="10"/>
  <c r="BM94" i="10"/>
  <c r="BM44" i="10"/>
  <c r="BM48" i="10"/>
  <c r="BM52" i="10"/>
  <c r="BM56" i="10"/>
  <c r="BM60" i="10"/>
  <c r="BM64" i="10"/>
  <c r="BM68" i="10"/>
  <c r="BM72" i="10"/>
  <c r="BM76" i="10"/>
  <c r="BM80" i="10"/>
  <c r="BM84" i="10"/>
  <c r="BM88" i="10"/>
  <c r="BM93" i="10"/>
  <c r="BM42" i="10"/>
  <c r="BM43" i="10"/>
  <c r="BM47" i="10"/>
  <c r="BM51" i="10"/>
  <c r="BM55" i="10"/>
  <c r="BM59" i="10"/>
  <c r="BM63" i="10"/>
  <c r="BM67" i="10"/>
  <c r="BM71" i="10"/>
  <c r="BM75" i="10"/>
  <c r="BM79" i="10"/>
  <c r="BM83" i="10"/>
  <c r="BM87" i="10"/>
  <c r="BM91" i="10"/>
  <c r="BM46" i="10"/>
  <c r="BM50" i="10"/>
  <c r="BM54" i="10"/>
  <c r="BM58" i="10"/>
  <c r="BM62" i="10"/>
  <c r="BM66" i="10"/>
  <c r="BM70" i="10"/>
  <c r="BM74" i="10"/>
  <c r="BM78" i="10"/>
  <c r="BM82" i="10"/>
  <c r="BM86" i="10"/>
  <c r="BM90" i="10"/>
  <c r="BE4" i="10"/>
  <c r="BE8" i="10"/>
  <c r="BE12" i="10"/>
  <c r="BE16" i="10"/>
  <c r="BE20" i="10"/>
  <c r="BE24" i="10"/>
  <c r="BE28" i="10"/>
  <c r="BE32" i="10"/>
  <c r="BE36" i="10"/>
  <c r="BE40" i="10"/>
  <c r="BE7" i="10"/>
  <c r="BE11" i="10"/>
  <c r="BE15" i="10"/>
  <c r="BE19" i="10"/>
  <c r="BE23" i="10"/>
  <c r="BE27" i="10"/>
  <c r="BE31" i="10"/>
  <c r="BE35" i="10"/>
  <c r="BE39" i="10"/>
  <c r="BE6" i="10"/>
  <c r="BE10" i="10"/>
  <c r="BE14" i="10"/>
  <c r="BE18" i="10"/>
  <c r="BE22" i="10"/>
  <c r="BE26" i="10"/>
  <c r="BE30" i="10"/>
  <c r="BE34" i="10"/>
  <c r="BE38" i="10"/>
  <c r="BE5" i="10"/>
  <c r="BE9" i="10"/>
  <c r="BE13" i="10"/>
  <c r="BE17" i="10"/>
  <c r="BE21" i="10"/>
  <c r="BE25" i="10"/>
  <c r="BE29" i="10"/>
  <c r="BE33" i="10"/>
  <c r="BE37" i="10"/>
  <c r="BE41" i="10"/>
  <c r="BE45" i="10"/>
  <c r="BE49" i="10"/>
  <c r="BE53" i="10"/>
  <c r="BE57" i="10"/>
  <c r="BE61" i="10"/>
  <c r="BE65" i="10"/>
  <c r="BE69" i="10"/>
  <c r="BE73" i="10"/>
  <c r="BE77" i="10"/>
  <c r="BE81" i="10"/>
  <c r="BE85" i="10"/>
  <c r="BE89" i="10"/>
  <c r="BE94" i="10"/>
  <c r="BE44" i="10"/>
  <c r="BE48" i="10"/>
  <c r="BE52" i="10"/>
  <c r="BE56" i="10"/>
  <c r="BE60" i="10"/>
  <c r="BE64" i="10"/>
  <c r="BE68" i="10"/>
  <c r="BE72" i="10"/>
  <c r="BE76" i="10"/>
  <c r="BE80" i="10"/>
  <c r="BE84" i="10"/>
  <c r="BE88" i="10"/>
  <c r="BE93" i="10"/>
  <c r="BE43" i="10"/>
  <c r="BE47" i="10"/>
  <c r="BE51" i="10"/>
  <c r="BE55" i="10"/>
  <c r="BE59" i="10"/>
  <c r="BE63" i="10"/>
  <c r="BE67" i="10"/>
  <c r="BE71" i="10"/>
  <c r="BE75" i="10"/>
  <c r="BE79" i="10"/>
  <c r="BE83" i="10"/>
  <c r="BE87" i="10"/>
  <c r="BE91" i="10"/>
  <c r="BE42" i="10"/>
  <c r="BE46" i="10"/>
  <c r="BE50" i="10"/>
  <c r="BE54" i="10"/>
  <c r="BE58" i="10"/>
  <c r="BE62" i="10"/>
  <c r="BE66" i="10"/>
  <c r="BE70" i="10"/>
  <c r="BE74" i="10"/>
  <c r="BE78" i="10"/>
  <c r="BE82" i="10"/>
  <c r="BE86" i="10"/>
  <c r="BE90" i="10"/>
  <c r="AW4" i="10"/>
  <c r="AW8" i="10"/>
  <c r="AW12" i="10"/>
  <c r="AW16" i="10"/>
  <c r="AW20" i="10"/>
  <c r="AW24" i="10"/>
  <c r="AW28" i="10"/>
  <c r="AW32" i="10"/>
  <c r="AW36" i="10"/>
  <c r="AW40" i="10"/>
  <c r="AW7" i="10"/>
  <c r="AW11" i="10"/>
  <c r="AW15" i="10"/>
  <c r="AW19" i="10"/>
  <c r="AW23" i="10"/>
  <c r="AW27" i="10"/>
  <c r="AW31" i="10"/>
  <c r="AW35" i="10"/>
  <c r="AW39" i="10"/>
  <c r="AW6" i="10"/>
  <c r="AW10" i="10"/>
  <c r="AW14" i="10"/>
  <c r="AW18" i="10"/>
  <c r="AW22" i="10"/>
  <c r="AW26" i="10"/>
  <c r="AW30" i="10"/>
  <c r="AW34" i="10"/>
  <c r="AW38" i="10"/>
  <c r="AW5" i="10"/>
  <c r="AW9" i="10"/>
  <c r="AW13" i="10"/>
  <c r="AW17" i="10"/>
  <c r="AW21" i="10"/>
  <c r="AW25" i="10"/>
  <c r="AW29" i="10"/>
  <c r="AW33" i="10"/>
  <c r="AW37" i="10"/>
  <c r="AW41" i="10"/>
  <c r="AW45" i="10"/>
  <c r="AW49" i="10"/>
  <c r="AW53" i="10"/>
  <c r="AW57" i="10"/>
  <c r="AW61" i="10"/>
  <c r="AW65" i="10"/>
  <c r="AW69" i="10"/>
  <c r="AW73" i="10"/>
  <c r="AW77" i="10"/>
  <c r="AW81" i="10"/>
  <c r="AW85" i="10"/>
  <c r="AW89" i="10"/>
  <c r="AW94" i="10"/>
  <c r="AW42" i="10"/>
  <c r="AW44" i="10"/>
  <c r="AW48" i="10"/>
  <c r="AW52" i="10"/>
  <c r="AW56" i="10"/>
  <c r="AW60" i="10"/>
  <c r="AW64" i="10"/>
  <c r="AW68" i="10"/>
  <c r="AW72" i="10"/>
  <c r="AW76" i="10"/>
  <c r="AW80" i="10"/>
  <c r="AW84" i="10"/>
  <c r="AW88" i="10"/>
  <c r="AW93" i="10"/>
  <c r="AW43" i="10"/>
  <c r="AW47" i="10"/>
  <c r="AW51" i="10"/>
  <c r="AW55" i="10"/>
  <c r="AW59" i="10"/>
  <c r="AW63" i="10"/>
  <c r="AW67" i="10"/>
  <c r="AW71" i="10"/>
  <c r="AW75" i="10"/>
  <c r="AW79" i="10"/>
  <c r="AW83" i="10"/>
  <c r="AW87" i="10"/>
  <c r="AW91" i="10"/>
  <c r="AW46" i="10"/>
  <c r="AW50" i="10"/>
  <c r="AW54" i="10"/>
  <c r="AW58" i="10"/>
  <c r="AW62" i="10"/>
  <c r="AW66" i="10"/>
  <c r="AW70" i="10"/>
  <c r="AW74" i="10"/>
  <c r="AW78" i="10"/>
  <c r="AW82" i="10"/>
  <c r="AW86" i="10"/>
  <c r="AW90" i="10"/>
  <c r="AO4" i="10"/>
  <c r="AO8" i="10"/>
  <c r="AO12" i="10"/>
  <c r="AO16" i="10"/>
  <c r="AO20" i="10"/>
  <c r="AO24" i="10"/>
  <c r="AO28" i="10"/>
  <c r="AO32" i="10"/>
  <c r="AO36" i="10"/>
  <c r="AO40" i="10"/>
  <c r="AO7" i="10"/>
  <c r="AO11" i="10"/>
  <c r="AO15" i="10"/>
  <c r="AO19" i="10"/>
  <c r="AO23" i="10"/>
  <c r="AO27" i="10"/>
  <c r="AO31" i="10"/>
  <c r="AO35" i="10"/>
  <c r="AO39" i="10"/>
  <c r="AO6" i="10"/>
  <c r="AO10" i="10"/>
  <c r="AO14" i="10"/>
  <c r="AO18" i="10"/>
  <c r="AO22" i="10"/>
  <c r="AO26" i="10"/>
  <c r="AO30" i="10"/>
  <c r="AO34" i="10"/>
  <c r="AO38" i="10"/>
  <c r="AO5" i="10"/>
  <c r="AO9" i="10"/>
  <c r="AO13" i="10"/>
  <c r="AO17" i="10"/>
  <c r="AO21" i="10"/>
  <c r="AO25" i="10"/>
  <c r="AO29" i="10"/>
  <c r="AO33" i="10"/>
  <c r="AO37" i="10"/>
  <c r="AO41" i="10"/>
  <c r="AO45" i="10"/>
  <c r="AO49" i="10"/>
  <c r="AO53" i="10"/>
  <c r="AO57" i="10"/>
  <c r="AO61" i="10"/>
  <c r="AO65" i="10"/>
  <c r="AO69" i="10"/>
  <c r="AO73" i="10"/>
  <c r="AO77" i="10"/>
  <c r="AO81" i="10"/>
  <c r="AO85" i="10"/>
  <c r="AO89" i="10"/>
  <c r="AO94" i="10"/>
  <c r="AO44" i="10"/>
  <c r="AO48" i="10"/>
  <c r="AO52" i="10"/>
  <c r="AO56" i="10"/>
  <c r="AO60" i="10"/>
  <c r="AO64" i="10"/>
  <c r="AO68" i="10"/>
  <c r="AO72" i="10"/>
  <c r="AO76" i="10"/>
  <c r="AO80" i="10"/>
  <c r="AO84" i="10"/>
  <c r="AO88" i="10"/>
  <c r="AO93" i="10"/>
  <c r="AO97" i="10"/>
  <c r="AO42" i="10"/>
  <c r="AO47" i="10"/>
  <c r="AO51" i="10"/>
  <c r="AO55" i="10"/>
  <c r="AO59" i="10"/>
  <c r="AO63" i="10"/>
  <c r="AO67" i="10"/>
  <c r="AO71" i="10"/>
  <c r="AO75" i="10"/>
  <c r="AO79" i="10"/>
  <c r="AO83" i="10"/>
  <c r="AO87" i="10"/>
  <c r="AO91" i="10"/>
  <c r="AO43" i="10"/>
  <c r="AO46" i="10"/>
  <c r="AO50" i="10"/>
  <c r="AO54" i="10"/>
  <c r="AO58" i="10"/>
  <c r="AO62" i="10"/>
  <c r="AO66" i="10"/>
  <c r="AO70" i="10"/>
  <c r="AO74" i="10"/>
  <c r="AO78" i="10"/>
  <c r="AO82" i="10"/>
  <c r="AO86" i="10"/>
  <c r="AO90" i="10"/>
  <c r="AG4" i="10"/>
  <c r="AG8" i="10"/>
  <c r="AG12" i="10"/>
  <c r="AG16" i="10"/>
  <c r="AG20" i="10"/>
  <c r="AG24" i="10"/>
  <c r="AG28" i="10"/>
  <c r="AG32" i="10"/>
  <c r="AG36" i="10"/>
  <c r="AG40" i="10"/>
  <c r="AG7" i="10"/>
  <c r="AG11" i="10"/>
  <c r="AG15" i="10"/>
  <c r="AG19" i="10"/>
  <c r="AG23" i="10"/>
  <c r="AG27" i="10"/>
  <c r="AG31" i="10"/>
  <c r="AG35" i="10"/>
  <c r="AG39" i="10"/>
  <c r="AG6" i="10"/>
  <c r="AG10" i="10"/>
  <c r="AG14" i="10"/>
  <c r="AG18" i="10"/>
  <c r="AG22" i="10"/>
  <c r="AG26" i="10"/>
  <c r="AG30" i="10"/>
  <c r="AG34" i="10"/>
  <c r="AG38" i="10"/>
  <c r="AG5" i="10"/>
  <c r="AG9" i="10"/>
  <c r="AG13" i="10"/>
  <c r="AG17" i="10"/>
  <c r="AG21" i="10"/>
  <c r="AG25" i="10"/>
  <c r="AG29" i="10"/>
  <c r="AG33" i="10"/>
  <c r="AG37" i="10"/>
  <c r="AG41" i="10"/>
  <c r="AG45" i="10"/>
  <c r="AG49" i="10"/>
  <c r="AG53" i="10"/>
  <c r="AG57" i="10"/>
  <c r="AG61" i="10"/>
  <c r="AG65" i="10"/>
  <c r="AG69" i="10"/>
  <c r="AG73" i="10"/>
  <c r="AG77" i="10"/>
  <c r="AG81" i="10"/>
  <c r="AG85" i="10"/>
  <c r="AG89" i="10"/>
  <c r="AG94" i="10"/>
  <c r="AG43" i="10"/>
  <c r="AG44" i="10"/>
  <c r="AG48" i="10"/>
  <c r="AG52" i="10"/>
  <c r="AG56" i="10"/>
  <c r="AG60" i="10"/>
  <c r="AG64" i="10"/>
  <c r="AG68" i="10"/>
  <c r="AG72" i="10"/>
  <c r="AG76" i="10"/>
  <c r="AG80" i="10"/>
  <c r="AG84" i="10"/>
  <c r="AG88" i="10"/>
  <c r="AG93" i="10"/>
  <c r="AG97" i="10"/>
  <c r="AG47" i="10"/>
  <c r="AG51" i="10"/>
  <c r="AG55" i="10"/>
  <c r="AG59" i="10"/>
  <c r="AG63" i="10"/>
  <c r="AG67" i="10"/>
  <c r="AG71" i="10"/>
  <c r="AG75" i="10"/>
  <c r="AG79" i="10"/>
  <c r="AG83" i="10"/>
  <c r="AG87" i="10"/>
  <c r="AG91" i="10"/>
  <c r="AG46" i="10"/>
  <c r="AG50" i="10"/>
  <c r="AG54" i="10"/>
  <c r="AG58" i="10"/>
  <c r="AG62" i="10"/>
  <c r="AG66" i="10"/>
  <c r="AG70" i="10"/>
  <c r="AG74" i="10"/>
  <c r="AG78" i="10"/>
  <c r="AG82" i="10"/>
  <c r="AG86" i="10"/>
  <c r="AG90" i="10"/>
  <c r="AG42" i="10"/>
  <c r="Y4" i="10"/>
  <c r="Y8" i="10"/>
  <c r="Y12" i="10"/>
  <c r="Y16" i="10"/>
  <c r="Y20" i="10"/>
  <c r="Y24" i="10"/>
  <c r="Y28" i="10"/>
  <c r="Y32" i="10"/>
  <c r="Y36" i="10"/>
  <c r="Y40" i="10"/>
  <c r="Y7" i="10"/>
  <c r="Y11" i="10"/>
  <c r="Y15" i="10"/>
  <c r="Y19" i="10"/>
  <c r="Y23" i="10"/>
  <c r="Y27" i="10"/>
  <c r="Y31" i="10"/>
  <c r="Y35" i="10"/>
  <c r="Y39" i="10"/>
  <c r="Y6" i="10"/>
  <c r="Y10" i="10"/>
  <c r="Y14" i="10"/>
  <c r="Y18" i="10"/>
  <c r="Y22" i="10"/>
  <c r="Y26" i="10"/>
  <c r="Y30" i="10"/>
  <c r="Y34" i="10"/>
  <c r="Y38" i="10"/>
  <c r="Y5" i="10"/>
  <c r="Y9" i="10"/>
  <c r="Y13" i="10"/>
  <c r="Y17" i="10"/>
  <c r="Y21" i="10"/>
  <c r="Y25" i="10"/>
  <c r="Y29" i="10"/>
  <c r="Y33" i="10"/>
  <c r="Y37" i="10"/>
  <c r="Y41" i="10"/>
  <c r="Y45" i="10"/>
  <c r="Y49" i="10"/>
  <c r="Y53" i="10"/>
  <c r="Y57" i="10"/>
  <c r="Y61" i="10"/>
  <c r="Y65" i="10"/>
  <c r="Y69" i="10"/>
  <c r="Y73" i="10"/>
  <c r="Y77" i="10"/>
  <c r="Y81" i="10"/>
  <c r="Y85" i="10"/>
  <c r="Y89" i="10"/>
  <c r="Y94" i="10"/>
  <c r="Y42" i="10"/>
  <c r="Y44" i="10"/>
  <c r="Y48" i="10"/>
  <c r="Y52" i="10"/>
  <c r="Y56" i="10"/>
  <c r="Y60" i="10"/>
  <c r="Y64" i="10"/>
  <c r="Y68" i="10"/>
  <c r="Y72" i="10"/>
  <c r="Y76" i="10"/>
  <c r="Y80" i="10"/>
  <c r="Y84" i="10"/>
  <c r="Y88" i="10"/>
  <c r="Y93" i="10"/>
  <c r="Y97" i="10"/>
  <c r="Y43" i="10"/>
  <c r="Y47" i="10"/>
  <c r="Y51" i="10"/>
  <c r="Y55" i="10"/>
  <c r="Y59" i="10"/>
  <c r="Y63" i="10"/>
  <c r="Y67" i="10"/>
  <c r="Y71" i="10"/>
  <c r="Y75" i="10"/>
  <c r="Y79" i="10"/>
  <c r="Y83" i="10"/>
  <c r="Y87" i="10"/>
  <c r="Y91" i="10"/>
  <c r="Y46" i="10"/>
  <c r="Y50" i="10"/>
  <c r="Y54" i="10"/>
  <c r="Y58" i="10"/>
  <c r="Y62" i="10"/>
  <c r="Y66" i="10"/>
  <c r="Y70" i="10"/>
  <c r="Y74" i="10"/>
  <c r="Y78" i="10"/>
  <c r="Y82" i="10"/>
  <c r="Y86" i="10"/>
  <c r="Y90" i="10"/>
  <c r="Q4" i="10"/>
  <c r="Q8" i="10"/>
  <c r="Q12" i="10"/>
  <c r="Q16" i="10"/>
  <c r="Q20" i="10"/>
  <c r="Q24" i="10"/>
  <c r="Q28" i="10"/>
  <c r="Q32" i="10"/>
  <c r="Q36" i="10"/>
  <c r="Q40" i="10"/>
  <c r="Q7" i="10"/>
  <c r="Q11" i="10"/>
  <c r="Q15" i="10"/>
  <c r="Q19" i="10"/>
  <c r="Q23" i="10"/>
  <c r="Q27" i="10"/>
  <c r="Q31" i="10"/>
  <c r="Q35" i="10"/>
  <c r="Q39" i="10"/>
  <c r="Q6" i="10"/>
  <c r="Q10" i="10"/>
  <c r="Q14" i="10"/>
  <c r="Q18" i="10"/>
  <c r="Q22" i="10"/>
  <c r="Q26" i="10"/>
  <c r="Q30" i="10"/>
  <c r="Q34" i="10"/>
  <c r="Q38" i="10"/>
  <c r="Q5" i="10"/>
  <c r="Q9" i="10"/>
  <c r="Q13" i="10"/>
  <c r="Q17" i="10"/>
  <c r="Q21" i="10"/>
  <c r="Q25" i="10"/>
  <c r="Q29" i="10"/>
  <c r="Q33" i="10"/>
  <c r="Q37" i="10"/>
  <c r="Q41" i="10"/>
  <c r="Q45" i="10"/>
  <c r="Q49" i="10"/>
  <c r="Q53" i="10"/>
  <c r="Q57" i="10"/>
  <c r="Q61" i="10"/>
  <c r="Q65" i="10"/>
  <c r="Q69" i="10"/>
  <c r="Q73" i="10"/>
  <c r="Q77" i="10"/>
  <c r="Q81" i="10"/>
  <c r="Q85" i="10"/>
  <c r="Q89" i="10"/>
  <c r="Q94" i="10"/>
  <c r="Q44" i="10"/>
  <c r="Q48" i="10"/>
  <c r="Q52" i="10"/>
  <c r="Q56" i="10"/>
  <c r="Q60" i="10"/>
  <c r="Q64" i="10"/>
  <c r="Q68" i="10"/>
  <c r="Q72" i="10"/>
  <c r="Q76" i="10"/>
  <c r="Q80" i="10"/>
  <c r="Q84" i="10"/>
  <c r="Q88" i="10"/>
  <c r="Q93" i="10"/>
  <c r="Q97" i="10"/>
  <c r="Q47" i="10"/>
  <c r="Q51" i="10"/>
  <c r="Q55" i="10"/>
  <c r="Q59" i="10"/>
  <c r="Q63" i="10"/>
  <c r="Q67" i="10"/>
  <c r="Q71" i="10"/>
  <c r="Q75" i="10"/>
  <c r="Q79" i="10"/>
  <c r="Q83" i="10"/>
  <c r="Q87" i="10"/>
  <c r="Q91" i="10"/>
  <c r="Q42" i="10"/>
  <c r="Q46" i="10"/>
  <c r="Q50" i="10"/>
  <c r="Q54" i="10"/>
  <c r="Q58" i="10"/>
  <c r="Q62" i="10"/>
  <c r="Q66" i="10"/>
  <c r="Q70" i="10"/>
  <c r="Q74" i="10"/>
  <c r="Q78" i="10"/>
  <c r="Q82" i="10"/>
  <c r="Q86" i="10"/>
  <c r="Q90" i="10"/>
  <c r="Q43" i="10"/>
  <c r="I4" i="10"/>
  <c r="I8" i="10"/>
  <c r="I12" i="10"/>
  <c r="I16" i="10"/>
  <c r="I20" i="10"/>
  <c r="I24" i="10"/>
  <c r="I28" i="10"/>
  <c r="I32" i="10"/>
  <c r="I36" i="10"/>
  <c r="I40" i="10"/>
  <c r="I7" i="10"/>
  <c r="I11" i="10"/>
  <c r="I15" i="10"/>
  <c r="I19" i="10"/>
  <c r="I23" i="10"/>
  <c r="I27" i="10"/>
  <c r="I31" i="10"/>
  <c r="I35" i="10"/>
  <c r="I39" i="10"/>
  <c r="I6" i="10"/>
  <c r="I10" i="10"/>
  <c r="I14" i="10"/>
  <c r="I18" i="10"/>
  <c r="I22" i="10"/>
  <c r="I26" i="10"/>
  <c r="I30" i="10"/>
  <c r="I34" i="10"/>
  <c r="I38" i="10"/>
  <c r="I5" i="10"/>
  <c r="I9" i="10"/>
  <c r="I13" i="10"/>
  <c r="I17" i="10"/>
  <c r="I21" i="10"/>
  <c r="I25" i="10"/>
  <c r="I29" i="10"/>
  <c r="I33" i="10"/>
  <c r="I37" i="10"/>
  <c r="I41" i="10"/>
  <c r="I45" i="10"/>
  <c r="I49" i="10"/>
  <c r="I53" i="10"/>
  <c r="I57" i="10"/>
  <c r="I61" i="10"/>
  <c r="I65" i="10"/>
  <c r="I69" i="10"/>
  <c r="I73" i="10"/>
  <c r="I77" i="10"/>
  <c r="I81" i="10"/>
  <c r="I85" i="10"/>
  <c r="I89" i="10"/>
  <c r="I94" i="10"/>
  <c r="I42" i="10"/>
  <c r="I43" i="10"/>
  <c r="I44" i="10"/>
  <c r="I48" i="10"/>
  <c r="I52" i="10"/>
  <c r="I56" i="10"/>
  <c r="I60" i="10"/>
  <c r="I64" i="10"/>
  <c r="I68" i="10"/>
  <c r="I72" i="10"/>
  <c r="I76" i="10"/>
  <c r="I80" i="10"/>
  <c r="I84" i="10"/>
  <c r="I88" i="10"/>
  <c r="I93" i="10"/>
  <c r="I97" i="10"/>
  <c r="I47" i="10"/>
  <c r="I51" i="10"/>
  <c r="I55" i="10"/>
  <c r="I59" i="10"/>
  <c r="I63" i="10"/>
  <c r="I67" i="10"/>
  <c r="I71" i="10"/>
  <c r="I75" i="10"/>
  <c r="I79" i="10"/>
  <c r="I83" i="10"/>
  <c r="I87" i="10"/>
  <c r="I91" i="10"/>
  <c r="I46" i="10"/>
  <c r="I50" i="10"/>
  <c r="I54" i="10"/>
  <c r="I58" i="10"/>
  <c r="I62" i="10"/>
  <c r="I66" i="10"/>
  <c r="I70" i="10"/>
  <c r="I74" i="10"/>
  <c r="I78" i="10"/>
  <c r="I82" i="10"/>
  <c r="I86" i="10"/>
  <c r="I90" i="10"/>
  <c r="DD79" i="9"/>
  <c r="DE79" i="9" s="1"/>
  <c r="C79" i="66" s="1"/>
  <c r="DD75" i="9"/>
  <c r="DE75" i="9" s="1"/>
  <c r="C75" i="66" s="1"/>
  <c r="DD71" i="9"/>
  <c r="DE71" i="9" s="1"/>
  <c r="C71" i="66" s="1"/>
  <c r="DD67" i="9"/>
  <c r="DE67" i="9" s="1"/>
  <c r="C67" i="66" s="1"/>
  <c r="BW105" i="9"/>
  <c r="CR76" i="10" s="1"/>
  <c r="C98" i="10"/>
  <c r="C89" i="10"/>
  <c r="C81" i="10"/>
  <c r="C73" i="10"/>
  <c r="C65" i="10"/>
  <c r="C57" i="10"/>
  <c r="C49" i="10"/>
  <c r="C41" i="10"/>
  <c r="C33" i="10"/>
  <c r="C25" i="10"/>
  <c r="C17" i="10"/>
  <c r="C9" i="10"/>
  <c r="CH101" i="10"/>
  <c r="BZ101" i="10"/>
  <c r="BR101" i="10"/>
  <c r="BJ101" i="10"/>
  <c r="BB101" i="10"/>
  <c r="AT101" i="10"/>
  <c r="AL101" i="10"/>
  <c r="AD101" i="10"/>
  <c r="V101" i="10"/>
  <c r="N101" i="10"/>
  <c r="F101" i="10"/>
  <c r="CF100" i="10"/>
  <c r="CQ85" i="10" s="1"/>
  <c r="BX100" i="10"/>
  <c r="CQ77" i="10" s="1"/>
  <c r="BP100" i="10"/>
  <c r="CQ69" i="10" s="1"/>
  <c r="BH100" i="10"/>
  <c r="CQ61" i="10" s="1"/>
  <c r="AZ100" i="10"/>
  <c r="CQ53" i="10" s="1"/>
  <c r="AR100" i="10"/>
  <c r="CQ45" i="10" s="1"/>
  <c r="AJ100" i="10"/>
  <c r="CQ37" i="10" s="1"/>
  <c r="AB100" i="10"/>
  <c r="CQ29" i="10" s="1"/>
  <c r="T100" i="10"/>
  <c r="CQ21" i="10" s="1"/>
  <c r="L100" i="10"/>
  <c r="CQ13" i="10" s="1"/>
  <c r="D100" i="10"/>
  <c r="CQ5" i="10" s="1"/>
  <c r="CL99" i="10"/>
  <c r="CD99" i="10"/>
  <c r="BV99" i="10"/>
  <c r="BN99" i="10"/>
  <c r="BF99" i="10"/>
  <c r="AX99" i="10"/>
  <c r="AP99" i="10"/>
  <c r="AH99" i="10"/>
  <c r="Z99" i="10"/>
  <c r="R99" i="10"/>
  <c r="J99" i="10"/>
  <c r="AN98" i="10"/>
  <c r="CH97" i="10"/>
  <c r="BZ97" i="10"/>
  <c r="BR97" i="10"/>
  <c r="BJ97" i="10"/>
  <c r="BB97" i="10"/>
  <c r="AR97" i="10"/>
  <c r="AB97" i="10"/>
  <c r="L97" i="10"/>
  <c r="CL96" i="10"/>
  <c r="BV96" i="10"/>
  <c r="BF96" i="10"/>
  <c r="AP96" i="10"/>
  <c r="Z96" i="10"/>
  <c r="J96" i="10"/>
  <c r="CC95" i="10"/>
  <c r="BK95" i="10"/>
  <c r="Q95" i="10"/>
  <c r="BR94" i="10"/>
  <c r="AU94" i="10"/>
  <c r="AC94" i="10"/>
  <c r="F94" i="10"/>
  <c r="BY93" i="10"/>
  <c r="BG93" i="10"/>
  <c r="AJ93" i="10"/>
  <c r="M93" i="10"/>
  <c r="CK92" i="10"/>
  <c r="CP90" i="10" s="1"/>
  <c r="BN92" i="10"/>
  <c r="CP67" i="10" s="1"/>
  <c r="AQ92" i="10"/>
  <c r="CP44" i="10" s="1"/>
  <c r="Y92" i="10"/>
  <c r="CP26" i="10" s="1"/>
  <c r="CJ105" i="9"/>
  <c r="CR89" i="10" s="1"/>
  <c r="CJ4" i="10"/>
  <c r="CJ8" i="10"/>
  <c r="CJ12" i="10"/>
  <c r="CJ16" i="10"/>
  <c r="CJ20" i="10"/>
  <c r="CJ24" i="10"/>
  <c r="CJ28" i="10"/>
  <c r="CJ32" i="10"/>
  <c r="CJ36" i="10"/>
  <c r="CJ40" i="10"/>
  <c r="CJ7" i="10"/>
  <c r="CJ11" i="10"/>
  <c r="CJ15" i="10"/>
  <c r="CJ19" i="10"/>
  <c r="CJ23" i="10"/>
  <c r="CJ27" i="10"/>
  <c r="CJ31" i="10"/>
  <c r="CJ35" i="10"/>
  <c r="CJ39" i="10"/>
  <c r="CJ6" i="10"/>
  <c r="CJ10" i="10"/>
  <c r="CJ14" i="10"/>
  <c r="CJ18" i="10"/>
  <c r="CJ22" i="10"/>
  <c r="CJ26" i="10"/>
  <c r="CJ30" i="10"/>
  <c r="CJ34" i="10"/>
  <c r="CJ5" i="10"/>
  <c r="CJ9" i="10"/>
  <c r="CJ13" i="10"/>
  <c r="CJ17" i="10"/>
  <c r="CJ21" i="10"/>
  <c r="CJ25" i="10"/>
  <c r="CJ29" i="10"/>
  <c r="CJ33" i="10"/>
  <c r="CJ42" i="10"/>
  <c r="CJ44" i="10"/>
  <c r="CJ48" i="10"/>
  <c r="CJ52" i="10"/>
  <c r="CJ56" i="10"/>
  <c r="CJ60" i="10"/>
  <c r="CJ64" i="10"/>
  <c r="CJ68" i="10"/>
  <c r="CJ72" i="10"/>
  <c r="CJ76" i="10"/>
  <c r="CJ80" i="10"/>
  <c r="CJ84" i="10"/>
  <c r="CJ88" i="10"/>
  <c r="CJ93" i="10"/>
  <c r="CJ41" i="10"/>
  <c r="CJ43" i="10"/>
  <c r="CJ47" i="10"/>
  <c r="CJ51" i="10"/>
  <c r="CJ55" i="10"/>
  <c r="CJ59" i="10"/>
  <c r="CJ63" i="10"/>
  <c r="CJ67" i="10"/>
  <c r="CJ71" i="10"/>
  <c r="CJ75" i="10"/>
  <c r="CJ79" i="10"/>
  <c r="CJ83" i="10"/>
  <c r="CJ87" i="10"/>
  <c r="CJ91" i="10"/>
  <c r="CJ92" i="10"/>
  <c r="CP89" i="10" s="1"/>
  <c r="CJ38" i="10"/>
  <c r="CJ37" i="10"/>
  <c r="CJ46" i="10"/>
  <c r="CJ50" i="10"/>
  <c r="CJ54" i="10"/>
  <c r="CJ58" i="10"/>
  <c r="CJ62" i="10"/>
  <c r="CJ66" i="10"/>
  <c r="CJ70" i="10"/>
  <c r="CJ74" i="10"/>
  <c r="CJ78" i="10"/>
  <c r="CJ82" i="10"/>
  <c r="CJ86" i="10"/>
  <c r="CJ90" i="10"/>
  <c r="CJ45" i="10"/>
  <c r="CJ49" i="10"/>
  <c r="CJ53" i="10"/>
  <c r="CJ57" i="10"/>
  <c r="CJ61" i="10"/>
  <c r="CJ65" i="10"/>
  <c r="CJ69" i="10"/>
  <c r="CJ73" i="10"/>
  <c r="CJ77" i="10"/>
  <c r="CJ81" i="10"/>
  <c r="CJ85" i="10"/>
  <c r="CJ89" i="10"/>
  <c r="CJ94" i="10"/>
  <c r="CB105" i="9"/>
  <c r="CR81" i="10" s="1"/>
  <c r="CB4" i="10"/>
  <c r="CB8" i="10"/>
  <c r="CB12" i="10"/>
  <c r="CB16" i="10"/>
  <c r="CB20" i="10"/>
  <c r="CB24" i="10"/>
  <c r="CB28" i="10"/>
  <c r="CB32" i="10"/>
  <c r="CB36" i="10"/>
  <c r="CB40" i="10"/>
  <c r="CB7" i="10"/>
  <c r="CB11" i="10"/>
  <c r="CB15" i="10"/>
  <c r="CB19" i="10"/>
  <c r="CB23" i="10"/>
  <c r="CB27" i="10"/>
  <c r="CB31" i="10"/>
  <c r="CB35" i="10"/>
  <c r="CB39" i="10"/>
  <c r="CB6" i="10"/>
  <c r="CB10" i="10"/>
  <c r="CB14" i="10"/>
  <c r="CB18" i="10"/>
  <c r="CB22" i="10"/>
  <c r="CB26" i="10"/>
  <c r="CB30" i="10"/>
  <c r="CB34" i="10"/>
  <c r="CB5" i="10"/>
  <c r="CB9" i="10"/>
  <c r="CB13" i="10"/>
  <c r="CB17" i="10"/>
  <c r="CB21" i="10"/>
  <c r="CB25" i="10"/>
  <c r="CB29" i="10"/>
  <c r="CB33" i="10"/>
  <c r="CB44" i="10"/>
  <c r="CB48" i="10"/>
  <c r="CB52" i="10"/>
  <c r="CB56" i="10"/>
  <c r="CB60" i="10"/>
  <c r="CB64" i="10"/>
  <c r="CB68" i="10"/>
  <c r="CB72" i="10"/>
  <c r="CB76" i="10"/>
  <c r="CB80" i="10"/>
  <c r="CB84" i="10"/>
  <c r="CB88" i="10"/>
  <c r="CB93" i="10"/>
  <c r="CB38" i="10"/>
  <c r="CB37" i="10"/>
  <c r="CB43" i="10"/>
  <c r="CB47" i="10"/>
  <c r="CB51" i="10"/>
  <c r="CB55" i="10"/>
  <c r="CB59" i="10"/>
  <c r="CB63" i="10"/>
  <c r="CB67" i="10"/>
  <c r="CB71" i="10"/>
  <c r="CB75" i="10"/>
  <c r="CB79" i="10"/>
  <c r="CB83" i="10"/>
  <c r="CB87" i="10"/>
  <c r="CB91" i="10"/>
  <c r="CB92" i="10"/>
  <c r="CP81" i="10" s="1"/>
  <c r="CB42" i="10"/>
  <c r="CB46" i="10"/>
  <c r="CB50" i="10"/>
  <c r="CB54" i="10"/>
  <c r="CB58" i="10"/>
  <c r="CB62" i="10"/>
  <c r="CB66" i="10"/>
  <c r="CB70" i="10"/>
  <c r="CB74" i="10"/>
  <c r="CB78" i="10"/>
  <c r="CB82" i="10"/>
  <c r="CB86" i="10"/>
  <c r="CB90" i="10"/>
  <c r="CB41" i="10"/>
  <c r="CB45" i="10"/>
  <c r="CB49" i="10"/>
  <c r="CB53" i="10"/>
  <c r="CB57" i="10"/>
  <c r="CB61" i="10"/>
  <c r="CB65" i="10"/>
  <c r="CB69" i="10"/>
  <c r="CB73" i="10"/>
  <c r="CB77" i="10"/>
  <c r="CB81" i="10"/>
  <c r="CB85" i="10"/>
  <c r="CB89" i="10"/>
  <c r="CB94" i="10"/>
  <c r="BT105" i="9"/>
  <c r="CR73" i="10" s="1"/>
  <c r="BT4" i="10"/>
  <c r="BT8" i="10"/>
  <c r="BT12" i="10"/>
  <c r="BT16" i="10"/>
  <c r="BT20" i="10"/>
  <c r="BT24" i="10"/>
  <c r="BT28" i="10"/>
  <c r="BT32" i="10"/>
  <c r="BT36" i="10"/>
  <c r="BT40" i="10"/>
  <c r="BT7" i="10"/>
  <c r="BT11" i="10"/>
  <c r="BT15" i="10"/>
  <c r="BT19" i="10"/>
  <c r="BT23" i="10"/>
  <c r="BT27" i="10"/>
  <c r="BT31" i="10"/>
  <c r="BT35" i="10"/>
  <c r="BT39" i="10"/>
  <c r="BT6" i="10"/>
  <c r="BT10" i="10"/>
  <c r="BT14" i="10"/>
  <c r="BT18" i="10"/>
  <c r="BT22" i="10"/>
  <c r="BT26" i="10"/>
  <c r="BT30" i="10"/>
  <c r="BT34" i="10"/>
  <c r="BT5" i="10"/>
  <c r="BT9" i="10"/>
  <c r="BT13" i="10"/>
  <c r="BT17" i="10"/>
  <c r="BT21" i="10"/>
  <c r="BT25" i="10"/>
  <c r="BT29" i="10"/>
  <c r="BT33" i="10"/>
  <c r="BT38" i="10"/>
  <c r="BT37" i="10"/>
  <c r="BT44" i="10"/>
  <c r="BT48" i="10"/>
  <c r="BT52" i="10"/>
  <c r="BT56" i="10"/>
  <c r="BT60" i="10"/>
  <c r="BT64" i="10"/>
  <c r="BT68" i="10"/>
  <c r="BT72" i="10"/>
  <c r="BT76" i="10"/>
  <c r="BT80" i="10"/>
  <c r="BT84" i="10"/>
  <c r="BT88" i="10"/>
  <c r="BT93" i="10"/>
  <c r="BT41" i="10"/>
  <c r="BT43" i="10"/>
  <c r="BT47" i="10"/>
  <c r="BT51" i="10"/>
  <c r="BT55" i="10"/>
  <c r="BT59" i="10"/>
  <c r="BT63" i="10"/>
  <c r="BT67" i="10"/>
  <c r="BT71" i="10"/>
  <c r="BT75" i="10"/>
  <c r="BT79" i="10"/>
  <c r="BT83" i="10"/>
  <c r="BT87" i="10"/>
  <c r="BT91" i="10"/>
  <c r="BT92" i="10"/>
  <c r="CP73" i="10" s="1"/>
  <c r="BT46" i="10"/>
  <c r="BT50" i="10"/>
  <c r="BT54" i="10"/>
  <c r="BT58" i="10"/>
  <c r="BT62" i="10"/>
  <c r="BT66" i="10"/>
  <c r="BT70" i="10"/>
  <c r="BT74" i="10"/>
  <c r="BT78" i="10"/>
  <c r="BT82" i="10"/>
  <c r="BT86" i="10"/>
  <c r="BT90" i="10"/>
  <c r="BT42" i="10"/>
  <c r="BT45" i="10"/>
  <c r="BT49" i="10"/>
  <c r="BT53" i="10"/>
  <c r="BT57" i="10"/>
  <c r="BT61" i="10"/>
  <c r="BT65" i="10"/>
  <c r="BT69" i="10"/>
  <c r="BT73" i="10"/>
  <c r="BT77" i="10"/>
  <c r="BT81" i="10"/>
  <c r="BT85" i="10"/>
  <c r="BT89" i="10"/>
  <c r="BT94" i="10"/>
  <c r="BL4" i="10"/>
  <c r="BL8" i="10"/>
  <c r="BL12" i="10"/>
  <c r="BL16" i="10"/>
  <c r="BL20" i="10"/>
  <c r="BL24" i="10"/>
  <c r="BL28" i="10"/>
  <c r="BL32" i="10"/>
  <c r="BL36" i="10"/>
  <c r="BL40" i="10"/>
  <c r="BL7" i="10"/>
  <c r="BL11" i="10"/>
  <c r="BL15" i="10"/>
  <c r="BL19" i="10"/>
  <c r="BL23" i="10"/>
  <c r="BL27" i="10"/>
  <c r="BL31" i="10"/>
  <c r="BL35" i="10"/>
  <c r="BL39" i="10"/>
  <c r="BL6" i="10"/>
  <c r="BL10" i="10"/>
  <c r="BL14" i="10"/>
  <c r="BL18" i="10"/>
  <c r="BL22" i="10"/>
  <c r="BL26" i="10"/>
  <c r="BL30" i="10"/>
  <c r="BL34" i="10"/>
  <c r="BL5" i="10"/>
  <c r="BL9" i="10"/>
  <c r="BL13" i="10"/>
  <c r="BL17" i="10"/>
  <c r="BL21" i="10"/>
  <c r="BL25" i="10"/>
  <c r="BL29" i="10"/>
  <c r="BL33" i="10"/>
  <c r="BL44" i="10"/>
  <c r="BL48" i="10"/>
  <c r="BL52" i="10"/>
  <c r="BL56" i="10"/>
  <c r="BL60" i="10"/>
  <c r="BL64" i="10"/>
  <c r="BL68" i="10"/>
  <c r="BL72" i="10"/>
  <c r="BL76" i="10"/>
  <c r="BL80" i="10"/>
  <c r="BL84" i="10"/>
  <c r="BL88" i="10"/>
  <c r="BL93" i="10"/>
  <c r="BL42" i="10"/>
  <c r="BL43" i="10"/>
  <c r="BL47" i="10"/>
  <c r="BL51" i="10"/>
  <c r="BL55" i="10"/>
  <c r="BL59" i="10"/>
  <c r="BL63" i="10"/>
  <c r="BL67" i="10"/>
  <c r="BL71" i="10"/>
  <c r="BL75" i="10"/>
  <c r="BL79" i="10"/>
  <c r="BL83" i="10"/>
  <c r="BL87" i="10"/>
  <c r="BL91" i="10"/>
  <c r="BL92" i="10"/>
  <c r="CP65" i="10" s="1"/>
  <c r="BL46" i="10"/>
  <c r="BL50" i="10"/>
  <c r="BL54" i="10"/>
  <c r="BL58" i="10"/>
  <c r="BL62" i="10"/>
  <c r="BL66" i="10"/>
  <c r="BL70" i="10"/>
  <c r="BL74" i="10"/>
  <c r="BL78" i="10"/>
  <c r="BL82" i="10"/>
  <c r="BL86" i="10"/>
  <c r="BL90" i="10"/>
  <c r="BL38" i="10"/>
  <c r="BL41" i="10"/>
  <c r="BL37" i="10"/>
  <c r="BL45" i="10"/>
  <c r="BL49" i="10"/>
  <c r="BL53" i="10"/>
  <c r="BL57" i="10"/>
  <c r="BL61" i="10"/>
  <c r="BL65" i="10"/>
  <c r="BL69" i="10"/>
  <c r="BL73" i="10"/>
  <c r="BL77" i="10"/>
  <c r="BL81" i="10"/>
  <c r="BL85" i="10"/>
  <c r="BL89" i="10"/>
  <c r="BL94" i="10"/>
  <c r="BD4" i="10"/>
  <c r="BD8" i="10"/>
  <c r="BD12" i="10"/>
  <c r="BD16" i="10"/>
  <c r="BD20" i="10"/>
  <c r="BD24" i="10"/>
  <c r="BD28" i="10"/>
  <c r="BD32" i="10"/>
  <c r="BD36" i="10"/>
  <c r="BD40" i="10"/>
  <c r="BD7" i="10"/>
  <c r="BD11" i="10"/>
  <c r="BD15" i="10"/>
  <c r="BD19" i="10"/>
  <c r="BD23" i="10"/>
  <c r="BD27" i="10"/>
  <c r="BD31" i="10"/>
  <c r="BD35" i="10"/>
  <c r="BD39" i="10"/>
  <c r="BD6" i="10"/>
  <c r="BD10" i="10"/>
  <c r="BD14" i="10"/>
  <c r="BD18" i="10"/>
  <c r="BD22" i="10"/>
  <c r="BD26" i="10"/>
  <c r="BD30" i="10"/>
  <c r="BD34" i="10"/>
  <c r="BD5" i="10"/>
  <c r="BD9" i="10"/>
  <c r="BD13" i="10"/>
  <c r="BD17" i="10"/>
  <c r="BD21" i="10"/>
  <c r="BD25" i="10"/>
  <c r="BD29" i="10"/>
  <c r="BD33" i="10"/>
  <c r="BD44" i="10"/>
  <c r="BD48" i="10"/>
  <c r="BD52" i="10"/>
  <c r="BD56" i="10"/>
  <c r="BD60" i="10"/>
  <c r="BD64" i="10"/>
  <c r="BD68" i="10"/>
  <c r="BD72" i="10"/>
  <c r="BD76" i="10"/>
  <c r="BD80" i="10"/>
  <c r="BD84" i="10"/>
  <c r="BD88" i="10"/>
  <c r="BD93" i="10"/>
  <c r="BD41" i="10"/>
  <c r="BD43" i="10"/>
  <c r="BD47" i="10"/>
  <c r="BD51" i="10"/>
  <c r="BD55" i="10"/>
  <c r="BD59" i="10"/>
  <c r="BD63" i="10"/>
  <c r="BD67" i="10"/>
  <c r="BD71" i="10"/>
  <c r="BD75" i="10"/>
  <c r="BD79" i="10"/>
  <c r="BD83" i="10"/>
  <c r="BD87" i="10"/>
  <c r="BD91" i="10"/>
  <c r="BD92" i="10"/>
  <c r="CP57" i="10" s="1"/>
  <c r="BD38" i="10"/>
  <c r="BD37" i="10"/>
  <c r="BD42" i="10"/>
  <c r="BD46" i="10"/>
  <c r="BD50" i="10"/>
  <c r="BD54" i="10"/>
  <c r="BD58" i="10"/>
  <c r="BD62" i="10"/>
  <c r="BD66" i="10"/>
  <c r="BD70" i="10"/>
  <c r="BD74" i="10"/>
  <c r="BD78" i="10"/>
  <c r="BD82" i="10"/>
  <c r="BD86" i="10"/>
  <c r="BD90" i="10"/>
  <c r="BD45" i="10"/>
  <c r="BD49" i="10"/>
  <c r="BD53" i="10"/>
  <c r="BD57" i="10"/>
  <c r="BD61" i="10"/>
  <c r="BD65" i="10"/>
  <c r="BD69" i="10"/>
  <c r="BD73" i="10"/>
  <c r="BD77" i="10"/>
  <c r="BD81" i="10"/>
  <c r="BD85" i="10"/>
  <c r="BD89" i="10"/>
  <c r="BD94" i="10"/>
  <c r="AV4" i="10"/>
  <c r="AV8" i="10"/>
  <c r="AV12" i="10"/>
  <c r="AV16" i="10"/>
  <c r="AV20" i="10"/>
  <c r="AV24" i="10"/>
  <c r="AV28" i="10"/>
  <c r="AV32" i="10"/>
  <c r="AV36" i="10"/>
  <c r="AV40" i="10"/>
  <c r="AV7" i="10"/>
  <c r="AV11" i="10"/>
  <c r="AV15" i="10"/>
  <c r="AV19" i="10"/>
  <c r="AV23" i="10"/>
  <c r="AV27" i="10"/>
  <c r="AV31" i="10"/>
  <c r="AV35" i="10"/>
  <c r="AV39" i="10"/>
  <c r="AV6" i="10"/>
  <c r="AV10" i="10"/>
  <c r="AV14" i="10"/>
  <c r="AV18" i="10"/>
  <c r="AV22" i="10"/>
  <c r="AV26" i="10"/>
  <c r="AV30" i="10"/>
  <c r="AV34" i="10"/>
  <c r="AV5" i="10"/>
  <c r="AV9" i="10"/>
  <c r="AV13" i="10"/>
  <c r="AV17" i="10"/>
  <c r="AV21" i="10"/>
  <c r="AV25" i="10"/>
  <c r="AV29" i="10"/>
  <c r="AV33" i="10"/>
  <c r="AV42" i="10"/>
  <c r="AV44" i="10"/>
  <c r="AV48" i="10"/>
  <c r="AV52" i="10"/>
  <c r="AV56" i="10"/>
  <c r="AV60" i="10"/>
  <c r="AV64" i="10"/>
  <c r="AV68" i="10"/>
  <c r="AV72" i="10"/>
  <c r="AV76" i="10"/>
  <c r="AV80" i="10"/>
  <c r="AV84" i="10"/>
  <c r="AV88" i="10"/>
  <c r="AV93" i="10"/>
  <c r="AV38" i="10"/>
  <c r="AV37" i="10"/>
  <c r="AV43" i="10"/>
  <c r="AV47" i="10"/>
  <c r="AV51" i="10"/>
  <c r="AV55" i="10"/>
  <c r="AV59" i="10"/>
  <c r="AV63" i="10"/>
  <c r="AV67" i="10"/>
  <c r="AV71" i="10"/>
  <c r="AV75" i="10"/>
  <c r="AV79" i="10"/>
  <c r="AV83" i="10"/>
  <c r="AV87" i="10"/>
  <c r="AV91" i="10"/>
  <c r="AV92" i="10"/>
  <c r="CP49" i="10" s="1"/>
  <c r="AV46" i="10"/>
  <c r="AV50" i="10"/>
  <c r="AV54" i="10"/>
  <c r="AV58" i="10"/>
  <c r="AV62" i="10"/>
  <c r="AV66" i="10"/>
  <c r="AV70" i="10"/>
  <c r="AV74" i="10"/>
  <c r="AV78" i="10"/>
  <c r="AV82" i="10"/>
  <c r="AV86" i="10"/>
  <c r="AV90" i="10"/>
  <c r="AV41" i="10"/>
  <c r="AV45" i="10"/>
  <c r="AV49" i="10"/>
  <c r="AV53" i="10"/>
  <c r="AV57" i="10"/>
  <c r="AV61" i="10"/>
  <c r="AV65" i="10"/>
  <c r="AV69" i="10"/>
  <c r="AV73" i="10"/>
  <c r="AV77" i="10"/>
  <c r="AV81" i="10"/>
  <c r="AV85" i="10"/>
  <c r="AV89" i="10"/>
  <c r="AV94" i="10"/>
  <c r="AN4" i="10"/>
  <c r="AN8" i="10"/>
  <c r="AN12" i="10"/>
  <c r="AN16" i="10"/>
  <c r="AN20" i="10"/>
  <c r="AN24" i="10"/>
  <c r="AN28" i="10"/>
  <c r="AN32" i="10"/>
  <c r="AN36" i="10"/>
  <c r="AN40" i="10"/>
  <c r="AN7" i="10"/>
  <c r="AN11" i="10"/>
  <c r="AN15" i="10"/>
  <c r="AN19" i="10"/>
  <c r="AN23" i="10"/>
  <c r="AN27" i="10"/>
  <c r="AN31" i="10"/>
  <c r="AN35" i="10"/>
  <c r="AN39" i="10"/>
  <c r="AN6" i="10"/>
  <c r="AN10" i="10"/>
  <c r="AN14" i="10"/>
  <c r="AN18" i="10"/>
  <c r="AN22" i="10"/>
  <c r="AN26" i="10"/>
  <c r="AN30" i="10"/>
  <c r="AN34" i="10"/>
  <c r="AN5" i="10"/>
  <c r="AN9" i="10"/>
  <c r="AN13" i="10"/>
  <c r="AN17" i="10"/>
  <c r="AN21" i="10"/>
  <c r="AN25" i="10"/>
  <c r="AN29" i="10"/>
  <c r="AN33" i="10"/>
  <c r="AN37" i="10"/>
  <c r="AN38" i="10"/>
  <c r="AN44" i="10"/>
  <c r="AN48" i="10"/>
  <c r="AN52" i="10"/>
  <c r="AN56" i="10"/>
  <c r="AN60" i="10"/>
  <c r="AN64" i="10"/>
  <c r="AN68" i="10"/>
  <c r="AN72" i="10"/>
  <c r="AN76" i="10"/>
  <c r="AN80" i="10"/>
  <c r="AN84" i="10"/>
  <c r="AN88" i="10"/>
  <c r="AN93" i="10"/>
  <c r="AN97" i="10"/>
  <c r="AN41" i="10"/>
  <c r="AN42" i="10"/>
  <c r="AN47" i="10"/>
  <c r="AN51" i="10"/>
  <c r="AN55" i="10"/>
  <c r="AN59" i="10"/>
  <c r="AN63" i="10"/>
  <c r="AN67" i="10"/>
  <c r="AN71" i="10"/>
  <c r="AN75" i="10"/>
  <c r="AN79" i="10"/>
  <c r="AN83" i="10"/>
  <c r="AN87" i="10"/>
  <c r="AN91" i="10"/>
  <c r="AN92" i="10"/>
  <c r="CP41" i="10" s="1"/>
  <c r="AN43" i="10"/>
  <c r="AN46" i="10"/>
  <c r="AN50" i="10"/>
  <c r="AN54" i="10"/>
  <c r="AN58" i="10"/>
  <c r="AN62" i="10"/>
  <c r="AN66" i="10"/>
  <c r="AN70" i="10"/>
  <c r="AN74" i="10"/>
  <c r="AN78" i="10"/>
  <c r="AN82" i="10"/>
  <c r="AN86" i="10"/>
  <c r="AN90" i="10"/>
  <c r="AN45" i="10"/>
  <c r="AN49" i="10"/>
  <c r="AN53" i="10"/>
  <c r="AN57" i="10"/>
  <c r="AN61" i="10"/>
  <c r="AN65" i="10"/>
  <c r="AN69" i="10"/>
  <c r="AN73" i="10"/>
  <c r="AN77" i="10"/>
  <c r="AN81" i="10"/>
  <c r="AN85" i="10"/>
  <c r="AN89" i="10"/>
  <c r="AN94" i="10"/>
  <c r="AF4" i="10"/>
  <c r="AF8" i="10"/>
  <c r="AF12" i="10"/>
  <c r="AF16" i="10"/>
  <c r="AF20" i="10"/>
  <c r="AF24" i="10"/>
  <c r="AF28" i="10"/>
  <c r="AF32" i="10"/>
  <c r="AF36" i="10"/>
  <c r="AF40" i="10"/>
  <c r="AF7" i="10"/>
  <c r="AF11" i="10"/>
  <c r="AF15" i="10"/>
  <c r="AF19" i="10"/>
  <c r="AF23" i="10"/>
  <c r="AF27" i="10"/>
  <c r="AF31" i="10"/>
  <c r="AF35" i="10"/>
  <c r="AF39" i="10"/>
  <c r="AF6" i="10"/>
  <c r="AF10" i="10"/>
  <c r="AF14" i="10"/>
  <c r="AF18" i="10"/>
  <c r="AF22" i="10"/>
  <c r="AF26" i="10"/>
  <c r="AF30" i="10"/>
  <c r="AF34" i="10"/>
  <c r="AF5" i="10"/>
  <c r="AF9" i="10"/>
  <c r="AF13" i="10"/>
  <c r="AF17" i="10"/>
  <c r="AF21" i="10"/>
  <c r="AF25" i="10"/>
  <c r="AF29" i="10"/>
  <c r="AF33" i="10"/>
  <c r="AF37" i="10"/>
  <c r="AF43" i="10"/>
  <c r="AF44" i="10"/>
  <c r="AF48" i="10"/>
  <c r="AF52" i="10"/>
  <c r="AF56" i="10"/>
  <c r="AF60" i="10"/>
  <c r="AF64" i="10"/>
  <c r="AF68" i="10"/>
  <c r="AF72" i="10"/>
  <c r="AF76" i="10"/>
  <c r="AF80" i="10"/>
  <c r="AF84" i="10"/>
  <c r="AF88" i="10"/>
  <c r="AF93" i="10"/>
  <c r="AF97" i="10"/>
  <c r="AF47" i="10"/>
  <c r="AF51" i="10"/>
  <c r="AF55" i="10"/>
  <c r="AF59" i="10"/>
  <c r="AF63" i="10"/>
  <c r="AF67" i="10"/>
  <c r="AF71" i="10"/>
  <c r="AF75" i="10"/>
  <c r="AF79" i="10"/>
  <c r="AF83" i="10"/>
  <c r="AF87" i="10"/>
  <c r="AF91" i="10"/>
  <c r="AF92" i="10"/>
  <c r="CP33" i="10" s="1"/>
  <c r="AF46" i="10"/>
  <c r="AF50" i="10"/>
  <c r="AF54" i="10"/>
  <c r="AF58" i="10"/>
  <c r="AF62" i="10"/>
  <c r="AF66" i="10"/>
  <c r="AF70" i="10"/>
  <c r="AF74" i="10"/>
  <c r="AF78" i="10"/>
  <c r="AF82" i="10"/>
  <c r="AF86" i="10"/>
  <c r="AF90" i="10"/>
  <c r="AF38" i="10"/>
  <c r="AF41" i="10"/>
  <c r="AF42" i="10"/>
  <c r="AF45" i="10"/>
  <c r="AF49" i="10"/>
  <c r="AF53" i="10"/>
  <c r="AF57" i="10"/>
  <c r="AF61" i="10"/>
  <c r="AF65" i="10"/>
  <c r="AF69" i="10"/>
  <c r="AF73" i="10"/>
  <c r="AF77" i="10"/>
  <c r="AF81" i="10"/>
  <c r="AF85" i="10"/>
  <c r="AF89" i="10"/>
  <c r="AF94" i="10"/>
  <c r="X4" i="10"/>
  <c r="X8" i="10"/>
  <c r="X12" i="10"/>
  <c r="X16" i="10"/>
  <c r="X20" i="10"/>
  <c r="X24" i="10"/>
  <c r="X28" i="10"/>
  <c r="X32" i="10"/>
  <c r="X36" i="10"/>
  <c r="X40" i="10"/>
  <c r="X7" i="10"/>
  <c r="X11" i="10"/>
  <c r="X15" i="10"/>
  <c r="X19" i="10"/>
  <c r="X23" i="10"/>
  <c r="X27" i="10"/>
  <c r="X31" i="10"/>
  <c r="X35" i="10"/>
  <c r="X39" i="10"/>
  <c r="X6" i="10"/>
  <c r="X10" i="10"/>
  <c r="X14" i="10"/>
  <c r="X18" i="10"/>
  <c r="X22" i="10"/>
  <c r="X26" i="10"/>
  <c r="X30" i="10"/>
  <c r="X34" i="10"/>
  <c r="X5" i="10"/>
  <c r="X9" i="10"/>
  <c r="X13" i="10"/>
  <c r="X17" i="10"/>
  <c r="X21" i="10"/>
  <c r="X25" i="10"/>
  <c r="X29" i="10"/>
  <c r="X33" i="10"/>
  <c r="X37" i="10"/>
  <c r="X42" i="10"/>
  <c r="X44" i="10"/>
  <c r="X48" i="10"/>
  <c r="X52" i="10"/>
  <c r="X56" i="10"/>
  <c r="X60" i="10"/>
  <c r="X64" i="10"/>
  <c r="X68" i="10"/>
  <c r="X72" i="10"/>
  <c r="X76" i="10"/>
  <c r="X80" i="10"/>
  <c r="X84" i="10"/>
  <c r="X88" i="10"/>
  <c r="X93" i="10"/>
  <c r="X97" i="10"/>
  <c r="X41" i="10"/>
  <c r="X43" i="10"/>
  <c r="X47" i="10"/>
  <c r="X51" i="10"/>
  <c r="X55" i="10"/>
  <c r="X59" i="10"/>
  <c r="X63" i="10"/>
  <c r="X67" i="10"/>
  <c r="X71" i="10"/>
  <c r="X75" i="10"/>
  <c r="X79" i="10"/>
  <c r="X83" i="10"/>
  <c r="X87" i="10"/>
  <c r="X91" i="10"/>
  <c r="X92" i="10"/>
  <c r="CP25" i="10" s="1"/>
  <c r="X38" i="10"/>
  <c r="X46" i="10"/>
  <c r="X50" i="10"/>
  <c r="X54" i="10"/>
  <c r="X58" i="10"/>
  <c r="X62" i="10"/>
  <c r="X66" i="10"/>
  <c r="X70" i="10"/>
  <c r="X74" i="10"/>
  <c r="X78" i="10"/>
  <c r="X82" i="10"/>
  <c r="X86" i="10"/>
  <c r="X90" i="10"/>
  <c r="X45" i="10"/>
  <c r="X49" i="10"/>
  <c r="X53" i="10"/>
  <c r="X57" i="10"/>
  <c r="X61" i="10"/>
  <c r="X65" i="10"/>
  <c r="X69" i="10"/>
  <c r="X73" i="10"/>
  <c r="X77" i="10"/>
  <c r="X81" i="10"/>
  <c r="X85" i="10"/>
  <c r="X89" i="10"/>
  <c r="X94" i="10"/>
  <c r="P4" i="10"/>
  <c r="P8" i="10"/>
  <c r="P12" i="10"/>
  <c r="P16" i="10"/>
  <c r="P20" i="10"/>
  <c r="P24" i="10"/>
  <c r="P28" i="10"/>
  <c r="P32" i="10"/>
  <c r="P36" i="10"/>
  <c r="P40" i="10"/>
  <c r="P7" i="10"/>
  <c r="P11" i="10"/>
  <c r="P15" i="10"/>
  <c r="P19" i="10"/>
  <c r="P23" i="10"/>
  <c r="P27" i="10"/>
  <c r="P31" i="10"/>
  <c r="P35" i="10"/>
  <c r="P39" i="10"/>
  <c r="P6" i="10"/>
  <c r="P10" i="10"/>
  <c r="P14" i="10"/>
  <c r="P18" i="10"/>
  <c r="P22" i="10"/>
  <c r="P26" i="10"/>
  <c r="P30" i="10"/>
  <c r="P34" i="10"/>
  <c r="P5" i="10"/>
  <c r="P9" i="10"/>
  <c r="P13" i="10"/>
  <c r="P17" i="10"/>
  <c r="P21" i="10"/>
  <c r="P25" i="10"/>
  <c r="P29" i="10"/>
  <c r="P33" i="10"/>
  <c r="P37" i="10"/>
  <c r="P44" i="10"/>
  <c r="P48" i="10"/>
  <c r="P52" i="10"/>
  <c r="P56" i="10"/>
  <c r="P60" i="10"/>
  <c r="P64" i="10"/>
  <c r="P68" i="10"/>
  <c r="P72" i="10"/>
  <c r="P76" i="10"/>
  <c r="P80" i="10"/>
  <c r="P84" i="10"/>
  <c r="P88" i="10"/>
  <c r="P93" i="10"/>
  <c r="P97" i="10"/>
  <c r="P38" i="10"/>
  <c r="P47" i="10"/>
  <c r="P51" i="10"/>
  <c r="P55" i="10"/>
  <c r="P59" i="10"/>
  <c r="P63" i="10"/>
  <c r="P67" i="10"/>
  <c r="P71" i="10"/>
  <c r="P75" i="10"/>
  <c r="P79" i="10"/>
  <c r="P83" i="10"/>
  <c r="P87" i="10"/>
  <c r="P91" i="10"/>
  <c r="P92" i="10"/>
  <c r="CP17" i="10" s="1"/>
  <c r="P42" i="10"/>
  <c r="P46" i="10"/>
  <c r="P50" i="10"/>
  <c r="P54" i="10"/>
  <c r="P58" i="10"/>
  <c r="P62" i="10"/>
  <c r="P66" i="10"/>
  <c r="P70" i="10"/>
  <c r="P74" i="10"/>
  <c r="P78" i="10"/>
  <c r="P82" i="10"/>
  <c r="P86" i="10"/>
  <c r="P90" i="10"/>
  <c r="P41" i="10"/>
  <c r="P43" i="10"/>
  <c r="P45" i="10"/>
  <c r="P49" i="10"/>
  <c r="P53" i="10"/>
  <c r="P57" i="10"/>
  <c r="P61" i="10"/>
  <c r="P65" i="10"/>
  <c r="P69" i="10"/>
  <c r="P73" i="10"/>
  <c r="P77" i="10"/>
  <c r="P81" i="10"/>
  <c r="P85" i="10"/>
  <c r="P89" i="10"/>
  <c r="P94" i="10"/>
  <c r="H4" i="10"/>
  <c r="H8" i="10"/>
  <c r="H12" i="10"/>
  <c r="H16" i="10"/>
  <c r="H20" i="10"/>
  <c r="H24" i="10"/>
  <c r="H28" i="10"/>
  <c r="H32" i="10"/>
  <c r="H36" i="10"/>
  <c r="H40" i="10"/>
  <c r="H7" i="10"/>
  <c r="H11" i="10"/>
  <c r="H15" i="10"/>
  <c r="H19" i="10"/>
  <c r="H23" i="10"/>
  <c r="H27" i="10"/>
  <c r="H31" i="10"/>
  <c r="H35" i="10"/>
  <c r="H39" i="10"/>
  <c r="H6" i="10"/>
  <c r="H10" i="10"/>
  <c r="H14" i="10"/>
  <c r="H18" i="10"/>
  <c r="H22" i="10"/>
  <c r="H26" i="10"/>
  <c r="H30" i="10"/>
  <c r="H34" i="10"/>
  <c r="H5" i="10"/>
  <c r="H9" i="10"/>
  <c r="H13" i="10"/>
  <c r="H17" i="10"/>
  <c r="H21" i="10"/>
  <c r="H25" i="10"/>
  <c r="H29" i="10"/>
  <c r="H33" i="10"/>
  <c r="H37" i="10"/>
  <c r="H38" i="10"/>
  <c r="H42" i="10"/>
  <c r="H43" i="10"/>
  <c r="H44" i="10"/>
  <c r="H48" i="10"/>
  <c r="H52" i="10"/>
  <c r="H56" i="10"/>
  <c r="H60" i="10"/>
  <c r="H64" i="10"/>
  <c r="H68" i="10"/>
  <c r="H72" i="10"/>
  <c r="H76" i="10"/>
  <c r="H80" i="10"/>
  <c r="H84" i="10"/>
  <c r="H88" i="10"/>
  <c r="H93" i="10"/>
  <c r="H97" i="10"/>
  <c r="H41" i="10"/>
  <c r="H47" i="10"/>
  <c r="H51" i="10"/>
  <c r="H55" i="10"/>
  <c r="H59" i="10"/>
  <c r="H63" i="10"/>
  <c r="H67" i="10"/>
  <c r="H71" i="10"/>
  <c r="H75" i="10"/>
  <c r="H79" i="10"/>
  <c r="H83" i="10"/>
  <c r="H87" i="10"/>
  <c r="H91" i="10"/>
  <c r="H92" i="10"/>
  <c r="CP9" i="10" s="1"/>
  <c r="H96" i="10"/>
  <c r="H46" i="10"/>
  <c r="H50" i="10"/>
  <c r="H54" i="10"/>
  <c r="H58" i="10"/>
  <c r="H62" i="10"/>
  <c r="H66" i="10"/>
  <c r="H70" i="10"/>
  <c r="H74" i="10"/>
  <c r="H78" i="10"/>
  <c r="H82" i="10"/>
  <c r="H86" i="10"/>
  <c r="H90" i="10"/>
  <c r="H45" i="10"/>
  <c r="H49" i="10"/>
  <c r="H53" i="10"/>
  <c r="H57" i="10"/>
  <c r="H61" i="10"/>
  <c r="H65" i="10"/>
  <c r="H69" i="10"/>
  <c r="H73" i="10"/>
  <c r="H77" i="10"/>
  <c r="H81" i="10"/>
  <c r="H85" i="10"/>
  <c r="H89" i="10"/>
  <c r="H94" i="10"/>
  <c r="DF90" i="9"/>
  <c r="DF86" i="9"/>
  <c r="DF82" i="9"/>
  <c r="DF74" i="9"/>
  <c r="DF70" i="9"/>
  <c r="DF66" i="9"/>
  <c r="C97" i="10"/>
  <c r="C88" i="10"/>
  <c r="C80" i="10"/>
  <c r="C72" i="10"/>
  <c r="C64" i="10"/>
  <c r="C56" i="10"/>
  <c r="C48" i="10"/>
  <c r="C40" i="10"/>
  <c r="C32" i="10"/>
  <c r="C24" i="10"/>
  <c r="C16" i="10"/>
  <c r="CG101" i="10"/>
  <c r="BY101" i="10"/>
  <c r="BQ101" i="10"/>
  <c r="BI101" i="10"/>
  <c r="BA101" i="10"/>
  <c r="AS101" i="10"/>
  <c r="AK101" i="10"/>
  <c r="AC101" i="10"/>
  <c r="U101" i="10"/>
  <c r="M101" i="10"/>
  <c r="E101" i="10"/>
  <c r="CE100" i="10"/>
  <c r="CQ84" i="10" s="1"/>
  <c r="BW100" i="10"/>
  <c r="CQ76" i="10" s="1"/>
  <c r="BO100" i="10"/>
  <c r="CQ68" i="10" s="1"/>
  <c r="BG100" i="10"/>
  <c r="CQ60" i="10" s="1"/>
  <c r="AY100" i="10"/>
  <c r="CQ52" i="10" s="1"/>
  <c r="AQ100" i="10"/>
  <c r="CQ44" i="10" s="1"/>
  <c r="AI100" i="10"/>
  <c r="CQ36" i="10" s="1"/>
  <c r="AA100" i="10"/>
  <c r="CQ28" i="10" s="1"/>
  <c r="S100" i="10"/>
  <c r="CQ20" i="10" s="1"/>
  <c r="K100" i="10"/>
  <c r="CQ12" i="10" s="1"/>
  <c r="CK99" i="10"/>
  <c r="CC99" i="10"/>
  <c r="BU99" i="10"/>
  <c r="BM99" i="10"/>
  <c r="BE99" i="10"/>
  <c r="AW99" i="10"/>
  <c r="AO99" i="10"/>
  <c r="AG99" i="10"/>
  <c r="Y99" i="10"/>
  <c r="Q99" i="10"/>
  <c r="I99" i="10"/>
  <c r="CI98" i="10"/>
  <c r="CA98" i="10"/>
  <c r="BS98" i="10"/>
  <c r="BK98" i="10"/>
  <c r="BC98" i="10"/>
  <c r="AU98" i="10"/>
  <c r="AM98" i="10"/>
  <c r="AE98" i="10"/>
  <c r="W98" i="10"/>
  <c r="O98" i="10"/>
  <c r="G98" i="10"/>
  <c r="CG97" i="10"/>
  <c r="BY97" i="10"/>
  <c r="BQ97" i="10"/>
  <c r="BI97" i="10"/>
  <c r="BA97" i="10"/>
  <c r="AQ97" i="10"/>
  <c r="AA97" i="10"/>
  <c r="K97" i="10"/>
  <c r="CK96" i="10"/>
  <c r="BU96" i="10"/>
  <c r="BE96" i="10"/>
  <c r="AO96" i="10"/>
  <c r="Y96" i="10"/>
  <c r="I96" i="10"/>
  <c r="CB95" i="10"/>
  <c r="BE95" i="10"/>
  <c r="AM95" i="10"/>
  <c r="P95" i="10"/>
  <c r="CI94" i="10"/>
  <c r="BQ94" i="10"/>
  <c r="AT94" i="10"/>
  <c r="W94" i="10"/>
  <c r="E94" i="10"/>
  <c r="BX93" i="10"/>
  <c r="BA93" i="10"/>
  <c r="AI93" i="10"/>
  <c r="L93" i="10"/>
  <c r="CE92" i="10"/>
  <c r="CP84" i="10" s="1"/>
  <c r="BM92" i="10"/>
  <c r="CP66" i="10" s="1"/>
  <c r="AP92" i="10"/>
  <c r="CP43" i="10" s="1"/>
  <c r="S92" i="10"/>
  <c r="CP20" i="10" s="1"/>
  <c r="K20" i="71"/>
  <c r="AY96" i="74" l="1"/>
  <c r="AY90" i="74"/>
  <c r="AY103" i="74"/>
  <c r="AY87" i="74"/>
  <c r="AY100" i="74"/>
  <c r="AY94" i="74"/>
  <c r="AY91" i="74"/>
  <c r="AY98" i="74"/>
  <c r="AY102" i="74"/>
  <c r="AY86" i="74"/>
  <c r="AY92" i="74"/>
  <c r="AY95" i="74"/>
  <c r="AY80" i="74"/>
  <c r="AY99" i="74"/>
  <c r="AV96" i="64"/>
  <c r="AY79" i="74"/>
  <c r="E89" i="66"/>
  <c r="K92" i="50" s="1"/>
  <c r="AY101" i="74"/>
  <c r="AZ96" i="64"/>
  <c r="AY83" i="74"/>
  <c r="F76" i="66"/>
  <c r="L79" i="50" s="1"/>
  <c r="AY88" i="74"/>
  <c r="E65" i="66"/>
  <c r="AY77" i="74"/>
  <c r="AW96" i="64"/>
  <c r="AY81" i="74"/>
  <c r="F73" i="66"/>
  <c r="L76" i="50" s="1"/>
  <c r="AY85" i="74"/>
  <c r="F77" i="66"/>
  <c r="L80" i="50" s="1"/>
  <c r="AY89" i="74"/>
  <c r="AU96" i="64"/>
  <c r="AY78" i="74"/>
  <c r="E81" i="66"/>
  <c r="K84" i="50" s="1"/>
  <c r="AY93" i="74"/>
  <c r="BA96" i="64"/>
  <c r="AY84" i="74"/>
  <c r="AY96" i="64"/>
  <c r="AY82" i="74"/>
  <c r="E85" i="66"/>
  <c r="K88" i="50" s="1"/>
  <c r="N88" i="50" s="1"/>
  <c r="AY97" i="74"/>
  <c r="E77" i="66"/>
  <c r="K80" i="50" s="1"/>
  <c r="E69" i="66"/>
  <c r="E73" i="66"/>
  <c r="K76" i="50" s="1"/>
  <c r="F89" i="66"/>
  <c r="L92" i="50" s="1"/>
  <c r="E76" i="66"/>
  <c r="K79" i="50" s="1"/>
  <c r="F81" i="66"/>
  <c r="L84" i="50" s="1"/>
  <c r="E84" i="66"/>
  <c r="K87" i="50" s="1"/>
  <c r="F84" i="66"/>
  <c r="L87" i="50" s="1"/>
  <c r="E66" i="66"/>
  <c r="F87" i="66"/>
  <c r="L90" i="50" s="1"/>
  <c r="E87" i="66"/>
  <c r="K90" i="50" s="1"/>
  <c r="E88" i="66"/>
  <c r="K91" i="50" s="1"/>
  <c r="F88" i="66"/>
  <c r="L91" i="50" s="1"/>
  <c r="E70" i="66"/>
  <c r="K73" i="50" s="1"/>
  <c r="E67" i="66"/>
  <c r="E74" i="66"/>
  <c r="K77" i="50" s="1"/>
  <c r="F74" i="66"/>
  <c r="L77" i="50" s="1"/>
  <c r="F78" i="66"/>
  <c r="L81" i="50" s="1"/>
  <c r="E78" i="66"/>
  <c r="K81" i="50" s="1"/>
  <c r="F83" i="66"/>
  <c r="L86" i="50" s="1"/>
  <c r="E83" i="66"/>
  <c r="K86" i="50" s="1"/>
  <c r="E75" i="66"/>
  <c r="K78" i="50" s="1"/>
  <c r="F75" i="66"/>
  <c r="L78" i="50" s="1"/>
  <c r="E82" i="66"/>
  <c r="K85" i="50" s="1"/>
  <c r="F82" i="66"/>
  <c r="L85" i="50" s="1"/>
  <c r="E91" i="66"/>
  <c r="K94" i="50" s="1"/>
  <c r="F91" i="66"/>
  <c r="L94" i="50" s="1"/>
  <c r="E71" i="66"/>
  <c r="K74" i="50" s="1"/>
  <c r="F79" i="66"/>
  <c r="L82" i="50" s="1"/>
  <c r="E79" i="66"/>
  <c r="K82" i="50" s="1"/>
  <c r="E68" i="66"/>
  <c r="F86" i="66"/>
  <c r="L89" i="50" s="1"/>
  <c r="E86" i="66"/>
  <c r="K89" i="50" s="1"/>
  <c r="E72" i="66"/>
  <c r="K75" i="50" s="1"/>
  <c r="E90" i="66"/>
  <c r="K93" i="50" s="1"/>
  <c r="F90" i="66"/>
  <c r="L93" i="50" s="1"/>
  <c r="E80" i="66"/>
  <c r="K83" i="50" s="1"/>
  <c r="F80" i="66"/>
  <c r="L83" i="50" s="1"/>
  <c r="CQ75" i="10"/>
  <c r="CP80" i="10"/>
  <c r="CP88" i="10"/>
  <c r="CQ78" i="10"/>
  <c r="CQ72" i="10"/>
  <c r="CQ86" i="10"/>
  <c r="CQ80" i="10"/>
  <c r="CQ88" i="10"/>
  <c r="C97" i="74" l="1"/>
  <c r="N79" i="50"/>
  <c r="N92" i="50"/>
  <c r="N76" i="50"/>
  <c r="N80" i="50"/>
  <c r="N84" i="50"/>
  <c r="CF106" i="10"/>
  <c r="CF152" i="10" s="1"/>
  <c r="C97" i="73"/>
  <c r="N81" i="50"/>
  <c r="C96" i="51"/>
  <c r="I88" i="7"/>
  <c r="N86" i="50"/>
  <c r="N90" i="50"/>
  <c r="N78" i="50"/>
  <c r="N93" i="50"/>
  <c r="N85" i="50"/>
  <c r="N77" i="50"/>
  <c r="N82" i="50"/>
  <c r="N91" i="50"/>
  <c r="N87" i="50"/>
  <c r="N83" i="50"/>
  <c r="N89" i="50"/>
  <c r="N94" i="50"/>
  <c r="BM105" i="9"/>
  <c r="CR66" i="10" s="1"/>
  <c r="C87" i="51" l="1"/>
  <c r="I79" i="7"/>
  <c r="K97" i="74"/>
  <c r="C92" i="51"/>
  <c r="C90" i="74"/>
  <c r="C85" i="74"/>
  <c r="C89" i="74"/>
  <c r="G101" i="74"/>
  <c r="C101" i="74"/>
  <c r="C100" i="74"/>
  <c r="C88" i="51"/>
  <c r="C88" i="74"/>
  <c r="C92" i="74"/>
  <c r="C99" i="74"/>
  <c r="G97" i="74"/>
  <c r="C95" i="74"/>
  <c r="G88" i="74"/>
  <c r="CB106" i="10"/>
  <c r="CB113" i="10" s="1"/>
  <c r="I92" i="7"/>
  <c r="K100" i="51" s="1"/>
  <c r="C101" i="73"/>
  <c r="C100" i="51"/>
  <c r="CJ106" i="10"/>
  <c r="CJ142" i="10" s="1"/>
  <c r="BW106" i="10"/>
  <c r="BW112" i="10" s="1"/>
  <c r="C88" i="73"/>
  <c r="I84" i="7"/>
  <c r="K93" i="73" s="1"/>
  <c r="I76" i="7"/>
  <c r="C84" i="51"/>
  <c r="BT106" i="10"/>
  <c r="BT144" i="10" s="1"/>
  <c r="G85" i="73"/>
  <c r="C85" i="73"/>
  <c r="I86" i="7"/>
  <c r="C89" i="73"/>
  <c r="BX106" i="10"/>
  <c r="BX148" i="10" s="1"/>
  <c r="I80" i="7"/>
  <c r="K89" i="73" s="1"/>
  <c r="G92" i="51"/>
  <c r="C93" i="74"/>
  <c r="C93" i="73"/>
  <c r="C94" i="51"/>
  <c r="CD106" i="10"/>
  <c r="CD204" i="10" s="1"/>
  <c r="CF184" i="10"/>
  <c r="CF199" i="10"/>
  <c r="CF123" i="10"/>
  <c r="CF117" i="10"/>
  <c r="CF138" i="10"/>
  <c r="CF169" i="10"/>
  <c r="CF149" i="10"/>
  <c r="CF202" i="10"/>
  <c r="CF204" i="10"/>
  <c r="CF147" i="10"/>
  <c r="CF128" i="10"/>
  <c r="CF119" i="10"/>
  <c r="CF151" i="10"/>
  <c r="CF176" i="10"/>
  <c r="CF189" i="10"/>
  <c r="CF140" i="10"/>
  <c r="CF129" i="10"/>
  <c r="CF111" i="10"/>
  <c r="CF116" i="10"/>
  <c r="CF174" i="10"/>
  <c r="CF193" i="10"/>
  <c r="CF160" i="10"/>
  <c r="CF162" i="10"/>
  <c r="CF166" i="10"/>
  <c r="CF150" i="10"/>
  <c r="CF157" i="10"/>
  <c r="CF179" i="10"/>
  <c r="CF143" i="10"/>
  <c r="CF154" i="10"/>
  <c r="CF185" i="10"/>
  <c r="CF194" i="10"/>
  <c r="CF133" i="10"/>
  <c r="CF181" i="10"/>
  <c r="CF145" i="10"/>
  <c r="CF139" i="10"/>
  <c r="CF203" i="10"/>
  <c r="CF121" i="10"/>
  <c r="CF153" i="10"/>
  <c r="CF188" i="10"/>
  <c r="CF126" i="10"/>
  <c r="CF131" i="10"/>
  <c r="CF168" i="10"/>
  <c r="CF183" i="10"/>
  <c r="CF205" i="10"/>
  <c r="CF148" i="10"/>
  <c r="C94" i="73"/>
  <c r="C94" i="74"/>
  <c r="CF173" i="10"/>
  <c r="CF198" i="10"/>
  <c r="CF142" i="10"/>
  <c r="CF141" i="10"/>
  <c r="CF207" i="10"/>
  <c r="CF206" i="10"/>
  <c r="CF146" i="10"/>
  <c r="CF165" i="10"/>
  <c r="CF155" i="10"/>
  <c r="CF114" i="10"/>
  <c r="CF182" i="10"/>
  <c r="CF191" i="10"/>
  <c r="C102" i="73"/>
  <c r="C102" i="74"/>
  <c r="CF144" i="10"/>
  <c r="CF171" i="10"/>
  <c r="CF158" i="10"/>
  <c r="CF167" i="10"/>
  <c r="CF180" i="10"/>
  <c r="CF200" i="10"/>
  <c r="CF115" i="10"/>
  <c r="CF178" i="10"/>
  <c r="CF156" i="10"/>
  <c r="C87" i="74"/>
  <c r="C98" i="73"/>
  <c r="C98" i="74"/>
  <c r="C91" i="73"/>
  <c r="C91" i="74"/>
  <c r="C96" i="73"/>
  <c r="C96" i="74"/>
  <c r="CF190" i="10"/>
  <c r="CF197" i="10"/>
  <c r="CF134" i="10"/>
  <c r="CF159" i="10"/>
  <c r="CF112" i="10"/>
  <c r="CF175" i="10"/>
  <c r="CF122" i="10"/>
  <c r="CF118" i="10"/>
  <c r="CF170" i="10"/>
  <c r="CF192" i="10"/>
  <c r="CF124" i="10"/>
  <c r="CF127" i="10"/>
  <c r="C103" i="73"/>
  <c r="C103" i="74"/>
  <c r="CF186" i="10"/>
  <c r="CF177" i="10"/>
  <c r="CF135" i="10"/>
  <c r="CF196" i="10"/>
  <c r="CF164" i="10"/>
  <c r="CF161" i="10"/>
  <c r="CF172" i="10"/>
  <c r="CF113" i="10"/>
  <c r="CF125" i="10"/>
  <c r="CF195" i="10"/>
  <c r="CF187" i="10"/>
  <c r="CF130" i="10"/>
  <c r="CF163" i="10"/>
  <c r="CF136" i="10"/>
  <c r="CF132" i="10"/>
  <c r="CF110" i="10"/>
  <c r="CF201" i="10"/>
  <c r="CF137" i="10"/>
  <c r="CF120" i="10"/>
  <c r="C86" i="73"/>
  <c r="C86" i="74"/>
  <c r="BX134" i="10"/>
  <c r="BX187" i="10"/>
  <c r="BX202" i="10"/>
  <c r="BX113" i="10"/>
  <c r="BX163" i="10"/>
  <c r="G100" i="51"/>
  <c r="G101" i="73"/>
  <c r="CB194" i="10"/>
  <c r="C100" i="73"/>
  <c r="K87" i="51"/>
  <c r="C87" i="73"/>
  <c r="C99" i="73"/>
  <c r="K96" i="51"/>
  <c r="K97" i="73"/>
  <c r="C90" i="73"/>
  <c r="C89" i="51"/>
  <c r="C95" i="73"/>
  <c r="G87" i="51"/>
  <c r="G88" i="73"/>
  <c r="G96" i="51"/>
  <c r="G97" i="73"/>
  <c r="C92" i="73"/>
  <c r="I81" i="7"/>
  <c r="BY106" i="10"/>
  <c r="BY177" i="10" s="1"/>
  <c r="BX111" i="10"/>
  <c r="BX177" i="10"/>
  <c r="BX151" i="10"/>
  <c r="BX189" i="10"/>
  <c r="I90" i="7"/>
  <c r="C86" i="51"/>
  <c r="CH106" i="10"/>
  <c r="CH117" i="10" s="1"/>
  <c r="BX146" i="10"/>
  <c r="I78" i="7"/>
  <c r="BX176" i="10"/>
  <c r="C98" i="51"/>
  <c r="CB189" i="10"/>
  <c r="CB202" i="10"/>
  <c r="CB193" i="10"/>
  <c r="CB171" i="10"/>
  <c r="CB136" i="10"/>
  <c r="CB175" i="10"/>
  <c r="BV106" i="10"/>
  <c r="BV131" i="10" s="1"/>
  <c r="CB148" i="10"/>
  <c r="CB179" i="10"/>
  <c r="CB197" i="10"/>
  <c r="CB130" i="10"/>
  <c r="CB205" i="10"/>
  <c r="CB139" i="10"/>
  <c r="CB124" i="10"/>
  <c r="CB164" i="10"/>
  <c r="CB128" i="10"/>
  <c r="CE106" i="10"/>
  <c r="C95" i="51"/>
  <c r="I87" i="7"/>
  <c r="CC106" i="10"/>
  <c r="C93" i="51"/>
  <c r="I85" i="7"/>
  <c r="CI106" i="10"/>
  <c r="C99" i="51"/>
  <c r="I91" i="7"/>
  <c r="CK106" i="10"/>
  <c r="C101" i="51"/>
  <c r="I93" i="7"/>
  <c r="BU106" i="10"/>
  <c r="C85" i="51"/>
  <c r="I77" i="7"/>
  <c r="BZ106" i="10"/>
  <c r="C90" i="51"/>
  <c r="I82" i="7"/>
  <c r="CL106" i="10"/>
  <c r="C102" i="51"/>
  <c r="I94" i="7"/>
  <c r="C97" i="51"/>
  <c r="CG106" i="10"/>
  <c r="I89" i="7"/>
  <c r="CA106" i="10"/>
  <c r="C91" i="51"/>
  <c r="I83" i="7"/>
  <c r="BT123" i="10"/>
  <c r="BT117" i="10"/>
  <c r="BT124" i="10"/>
  <c r="BT176" i="10"/>
  <c r="BT131" i="10"/>
  <c r="BT125" i="10"/>
  <c r="BT132" i="10"/>
  <c r="BT198" i="10"/>
  <c r="BT199" i="10"/>
  <c r="BT111" i="10"/>
  <c r="BT122" i="10"/>
  <c r="BT193" i="10"/>
  <c r="BT206" i="10"/>
  <c r="BT129" i="10"/>
  <c r="BT148" i="10"/>
  <c r="BT137" i="10"/>
  <c r="BT172" i="10"/>
  <c r="BT153" i="10"/>
  <c r="BT110" i="10"/>
  <c r="BT207" i="10"/>
  <c r="BT119" i="10"/>
  <c r="BT134" i="10"/>
  <c r="BT120" i="10"/>
  <c r="BT136" i="10"/>
  <c r="BT156" i="10"/>
  <c r="BT185" i="10"/>
  <c r="BT204" i="10"/>
  <c r="BT130" i="10"/>
  <c r="BT149" i="10"/>
  <c r="BT160" i="10"/>
  <c r="BT140" i="10"/>
  <c r="BT202" i="10"/>
  <c r="BT113" i="10"/>
  <c r="BT154" i="10"/>
  <c r="BT197" i="10"/>
  <c r="BT139" i="10"/>
  <c r="BT205" i="10"/>
  <c r="BT190" i="10"/>
  <c r="BT163" i="10"/>
  <c r="BT126" i="10"/>
  <c r="BT200" i="10"/>
  <c r="BT184" i="10"/>
  <c r="BT175" i="10"/>
  <c r="BT133" i="10"/>
  <c r="BT147" i="10"/>
  <c r="BT164" i="10"/>
  <c r="BT138" i="10"/>
  <c r="BT115" i="10"/>
  <c r="BT157" i="10"/>
  <c r="BY135" i="10"/>
  <c r="BY161" i="10"/>
  <c r="BY204" i="10"/>
  <c r="BY140" i="10"/>
  <c r="BK105" i="9"/>
  <c r="CR64" i="10" s="1"/>
  <c r="BC105" i="9"/>
  <c r="CR56" i="10" s="1"/>
  <c r="AU105" i="9"/>
  <c r="CR48" i="10" s="1"/>
  <c r="AM105" i="9"/>
  <c r="CR40" i="10" s="1"/>
  <c r="AE105" i="9"/>
  <c r="CR32" i="10" s="1"/>
  <c r="BN105" i="9"/>
  <c r="CR67" i="10" s="1"/>
  <c r="BA105" i="9"/>
  <c r="CR54" i="10" s="1"/>
  <c r="M105" i="9"/>
  <c r="CR14" i="10" s="1"/>
  <c r="BP105" i="9"/>
  <c r="CR69" i="10" s="1"/>
  <c r="BH105" i="9"/>
  <c r="CR61" i="10" s="1"/>
  <c r="AZ105" i="9"/>
  <c r="CR53" i="10" s="1"/>
  <c r="AR105" i="9"/>
  <c r="CR45" i="10" s="1"/>
  <c r="AJ105" i="9"/>
  <c r="CR37" i="10" s="1"/>
  <c r="AB105" i="9"/>
  <c r="CR29" i="10" s="1"/>
  <c r="T105" i="9"/>
  <c r="CR21" i="10" s="1"/>
  <c r="L105" i="9"/>
  <c r="CR13" i="10" s="1"/>
  <c r="D105" i="9"/>
  <c r="CR5" i="10" s="1"/>
  <c r="AS105" i="9"/>
  <c r="CR46" i="10" s="1"/>
  <c r="E105" i="9"/>
  <c r="CR6" i="10" s="1"/>
  <c r="BO105" i="9"/>
  <c r="CR68" i="10" s="1"/>
  <c r="BG105" i="9"/>
  <c r="CR60" i="10" s="1"/>
  <c r="AY105" i="9"/>
  <c r="CR52" i="10" s="1"/>
  <c r="AQ105" i="9"/>
  <c r="CR44" i="10" s="1"/>
  <c r="AI105" i="9"/>
  <c r="CR36" i="10" s="1"/>
  <c r="AA105" i="9"/>
  <c r="CR28" i="10" s="1"/>
  <c r="S105" i="9"/>
  <c r="CR20" i="10" s="1"/>
  <c r="K105" i="9"/>
  <c r="CR12" i="10" s="1"/>
  <c r="W105" i="9"/>
  <c r="CR24" i="10" s="1"/>
  <c r="U105" i="9"/>
  <c r="CR22" i="10" s="1"/>
  <c r="BF105" i="9"/>
  <c r="CR59" i="10" s="1"/>
  <c r="AX105" i="9"/>
  <c r="CR51" i="10" s="1"/>
  <c r="AP105" i="9"/>
  <c r="CR43" i="10" s="1"/>
  <c r="AH105" i="9"/>
  <c r="CR35" i="10" s="1"/>
  <c r="Z105" i="9"/>
  <c r="CR27" i="10" s="1"/>
  <c r="R105" i="9"/>
  <c r="CR19" i="10" s="1"/>
  <c r="J105" i="9"/>
  <c r="CR11" i="10" s="1"/>
  <c r="BI105" i="9"/>
  <c r="CR62" i="10" s="1"/>
  <c r="AC105" i="9"/>
  <c r="CR30" i="10" s="1"/>
  <c r="BE105" i="9"/>
  <c r="CR58" i="10" s="1"/>
  <c r="AW105" i="9"/>
  <c r="CR50" i="10" s="1"/>
  <c r="AO105" i="9"/>
  <c r="CR42" i="10" s="1"/>
  <c r="AG105" i="9"/>
  <c r="CR34" i="10" s="1"/>
  <c r="Y105" i="9"/>
  <c r="CR26" i="10" s="1"/>
  <c r="Q105" i="9"/>
  <c r="CR18" i="10" s="1"/>
  <c r="I105" i="9"/>
  <c r="CR10" i="10" s="1"/>
  <c r="AK105" i="9"/>
  <c r="CR38" i="10" s="1"/>
  <c r="BL105" i="9"/>
  <c r="CR65" i="10" s="1"/>
  <c r="BD105" i="9"/>
  <c r="CR57" i="10" s="1"/>
  <c r="AV105" i="9"/>
  <c r="CR49" i="10" s="1"/>
  <c r="AN105" i="9"/>
  <c r="CR41" i="10" s="1"/>
  <c r="AF105" i="9"/>
  <c r="CR33" i="10" s="1"/>
  <c r="X105" i="9"/>
  <c r="CR25" i="10" s="1"/>
  <c r="P105" i="9"/>
  <c r="CR17" i="10" s="1"/>
  <c r="H105" i="9"/>
  <c r="CR9" i="10" s="1"/>
  <c r="O105" i="9"/>
  <c r="CR16" i="10" s="1"/>
  <c r="G105" i="9"/>
  <c r="CR8" i="10" s="1"/>
  <c r="BJ105" i="9"/>
  <c r="CR63" i="10" s="1"/>
  <c r="BB105" i="9"/>
  <c r="CR55" i="10" s="1"/>
  <c r="AT105" i="9"/>
  <c r="CR47" i="10" s="1"/>
  <c r="AL105" i="9"/>
  <c r="CR39" i="10" s="1"/>
  <c r="AD105" i="9"/>
  <c r="CR31" i="10" s="1"/>
  <c r="V105" i="9"/>
  <c r="CR23" i="10" s="1"/>
  <c r="N105" i="9"/>
  <c r="CR15" i="10" s="1"/>
  <c r="F105" i="9"/>
  <c r="CR7" i="10" s="1"/>
  <c r="DF61" i="9"/>
  <c r="DF53" i="9"/>
  <c r="DF45" i="9"/>
  <c r="DF37" i="9"/>
  <c r="DF29" i="9"/>
  <c r="DF21" i="9"/>
  <c r="DF13" i="9"/>
  <c r="DF5" i="9"/>
  <c r="DF38" i="9"/>
  <c r="DF30" i="9"/>
  <c r="DF14" i="9"/>
  <c r="DF60" i="9"/>
  <c r="DF52" i="9"/>
  <c r="DF44" i="9"/>
  <c r="DF36" i="9"/>
  <c r="DF28" i="9"/>
  <c r="DF20" i="9"/>
  <c r="DF12" i="9"/>
  <c r="DF6" i="9"/>
  <c r="DF59" i="9"/>
  <c r="DF51" i="9"/>
  <c r="DF43" i="9"/>
  <c r="DF35" i="9"/>
  <c r="DF27" i="9"/>
  <c r="DF19" i="9"/>
  <c r="DF11" i="9"/>
  <c r="DF54" i="9"/>
  <c r="DF46" i="9"/>
  <c r="DF58" i="9"/>
  <c r="DF50" i="9"/>
  <c r="DF42" i="9"/>
  <c r="DF34" i="9"/>
  <c r="DF26" i="9"/>
  <c r="DF18" i="9"/>
  <c r="DF10" i="9"/>
  <c r="DF57" i="9"/>
  <c r="DF49" i="9"/>
  <c r="DF41" i="9"/>
  <c r="DF33" i="9"/>
  <c r="DF25" i="9"/>
  <c r="DF17" i="9"/>
  <c r="DF9" i="9"/>
  <c r="DF62" i="9"/>
  <c r="DF22" i="9"/>
  <c r="DF64" i="9"/>
  <c r="DF56" i="9"/>
  <c r="DF48" i="9"/>
  <c r="DF40" i="9"/>
  <c r="DF32" i="9"/>
  <c r="DF24" i="9"/>
  <c r="DF16" i="9"/>
  <c r="DF8" i="9"/>
  <c r="DF63" i="9"/>
  <c r="DF55" i="9"/>
  <c r="DF47" i="9"/>
  <c r="DF39" i="9"/>
  <c r="DF31" i="9"/>
  <c r="DF23" i="9"/>
  <c r="DF15" i="9"/>
  <c r="DF7" i="9"/>
  <c r="DF4" i="9"/>
  <c r="BY144" i="10" l="1"/>
  <c r="BT196" i="10"/>
  <c r="BT116" i="10"/>
  <c r="BT173" i="10"/>
  <c r="BT174" i="10"/>
  <c r="BT169" i="10"/>
  <c r="BT155" i="10"/>
  <c r="BT180" i="10"/>
  <c r="BT114" i="10"/>
  <c r="CB162" i="10"/>
  <c r="CB112" i="10"/>
  <c r="CB201" i="10"/>
  <c r="BX126" i="10"/>
  <c r="BY120" i="10"/>
  <c r="BT143" i="10"/>
  <c r="BT127" i="10"/>
  <c r="BT194" i="10"/>
  <c r="BT146" i="10"/>
  <c r="BT142" i="10"/>
  <c r="BT187" i="10"/>
  <c r="BT141" i="10"/>
  <c r="BT118" i="10"/>
  <c r="CD195" i="10"/>
  <c r="CB147" i="10"/>
  <c r="CB116" i="10"/>
  <c r="BX139" i="10"/>
  <c r="BX203" i="10"/>
  <c r="CB144" i="10"/>
  <c r="CB110" i="10"/>
  <c r="CB114" i="10"/>
  <c r="CB117" i="10"/>
  <c r="CB111" i="10"/>
  <c r="CB123" i="10"/>
  <c r="CB181" i="10"/>
  <c r="CB199" i="10"/>
  <c r="CB187" i="10"/>
  <c r="CB134" i="10"/>
  <c r="CB135" i="10"/>
  <c r="CB151" i="10"/>
  <c r="CB191" i="10"/>
  <c r="CB131" i="10"/>
  <c r="CB160" i="10"/>
  <c r="CB149" i="10"/>
  <c r="CB115" i="10"/>
  <c r="CB195" i="10"/>
  <c r="CB156" i="10"/>
  <c r="CB154" i="10"/>
  <c r="CB142" i="10"/>
  <c r="BT161" i="10"/>
  <c r="BT191" i="10"/>
  <c r="BT182" i="10"/>
  <c r="BT162" i="10"/>
  <c r="BX141" i="10"/>
  <c r="BT189" i="10"/>
  <c r="BT152" i="10"/>
  <c r="BT178" i="10"/>
  <c r="BT186" i="10"/>
  <c r="BT151" i="10"/>
  <c r="BT181" i="10"/>
  <c r="BT188" i="10"/>
  <c r="BT179" i="10"/>
  <c r="BT170" i="10"/>
  <c r="BT166" i="10"/>
  <c r="BT177" i="10"/>
  <c r="BT128" i="10"/>
  <c r="BT121" i="10"/>
  <c r="BT192" i="10"/>
  <c r="BT112" i="10"/>
  <c r="BT195" i="10"/>
  <c r="BT150" i="10"/>
  <c r="BT145" i="10"/>
  <c r="BT183" i="10"/>
  <c r="BT168" i="10"/>
  <c r="BT171" i="10"/>
  <c r="BT167" i="10"/>
  <c r="CB170" i="10"/>
  <c r="CB163" i="10"/>
  <c r="CB203" i="10"/>
  <c r="CB165" i="10"/>
  <c r="CB184" i="10"/>
  <c r="CB204" i="10"/>
  <c r="CB161" i="10"/>
  <c r="BX110" i="10"/>
  <c r="BX129" i="10"/>
  <c r="BX128" i="10"/>
  <c r="BX194" i="10"/>
  <c r="BT201" i="10"/>
  <c r="BT135" i="10"/>
  <c r="BT159" i="10"/>
  <c r="BT165" i="10"/>
  <c r="BT203" i="10"/>
  <c r="BX145" i="10"/>
  <c r="BX147" i="10"/>
  <c r="BT158" i="10"/>
  <c r="CB141" i="10"/>
  <c r="CB185" i="10"/>
  <c r="CB207" i="10"/>
  <c r="CB174" i="10"/>
  <c r="CB157" i="10"/>
  <c r="CB198" i="10"/>
  <c r="CB129" i="10"/>
  <c r="BX206" i="10"/>
  <c r="BX196" i="10"/>
  <c r="BX161" i="10"/>
  <c r="BX153" i="10"/>
  <c r="BX154" i="10"/>
  <c r="BX175" i="10"/>
  <c r="BX157" i="10"/>
  <c r="BX172" i="10"/>
  <c r="K88" i="51"/>
  <c r="BX140" i="10"/>
  <c r="BX125" i="10"/>
  <c r="BX183" i="10"/>
  <c r="BX178" i="10"/>
  <c r="BX168" i="10"/>
  <c r="BW202" i="10"/>
  <c r="CJ199" i="10"/>
  <c r="BX201" i="10"/>
  <c r="BX127" i="10"/>
  <c r="BX159" i="10"/>
  <c r="BX207" i="10"/>
  <c r="BX142" i="10"/>
  <c r="BX195" i="10"/>
  <c r="BX182" i="10"/>
  <c r="BX152" i="10"/>
  <c r="BX193" i="10"/>
  <c r="BX180" i="10"/>
  <c r="BX185" i="10"/>
  <c r="BX166" i="10"/>
  <c r="BX120" i="10"/>
  <c r="BX112" i="10"/>
  <c r="BX198" i="10"/>
  <c r="BX167" i="10"/>
  <c r="BX190" i="10"/>
  <c r="BX186" i="10"/>
  <c r="BX174" i="10"/>
  <c r="BX149" i="10"/>
  <c r="CB150" i="10"/>
  <c r="K88" i="74"/>
  <c r="K88" i="73"/>
  <c r="K92" i="51"/>
  <c r="CB192" i="10"/>
  <c r="CB169" i="10"/>
  <c r="CB133" i="10"/>
  <c r="CB138" i="10"/>
  <c r="CB137" i="10"/>
  <c r="CB132" i="10"/>
  <c r="CB119" i="10"/>
  <c r="CB176" i="10"/>
  <c r="CB186" i="10"/>
  <c r="CB182" i="10"/>
  <c r="CB153" i="10"/>
  <c r="CB178" i="10"/>
  <c r="BX131" i="10"/>
  <c r="BX164" i="10"/>
  <c r="BX155" i="10"/>
  <c r="BX179" i="10"/>
  <c r="CB122" i="10"/>
  <c r="BX136" i="10"/>
  <c r="BX170" i="10"/>
  <c r="CB118" i="10"/>
  <c r="BX162" i="10"/>
  <c r="BX204" i="10"/>
  <c r="BX150" i="10"/>
  <c r="CB140" i="10"/>
  <c r="CB180" i="10"/>
  <c r="CB173" i="10"/>
  <c r="CB200" i="10"/>
  <c r="CB158" i="10"/>
  <c r="CB196" i="10"/>
  <c r="CB172" i="10"/>
  <c r="CB152" i="10"/>
  <c r="CB183" i="10"/>
  <c r="CB166" i="10"/>
  <c r="CB168" i="10"/>
  <c r="BX121" i="10"/>
  <c r="BX160" i="10"/>
  <c r="CB159" i="10"/>
  <c r="BX123" i="10"/>
  <c r="BX156" i="10"/>
  <c r="BX116" i="10"/>
  <c r="BX122" i="10"/>
  <c r="BX158" i="10"/>
  <c r="BX114" i="10"/>
  <c r="BX143" i="10"/>
  <c r="BX171" i="10"/>
  <c r="BX124" i="10"/>
  <c r="CB155" i="10"/>
  <c r="BX132" i="10"/>
  <c r="CD149" i="10"/>
  <c r="CB146" i="10"/>
  <c r="CB125" i="10"/>
  <c r="CB121" i="10"/>
  <c r="CB167" i="10"/>
  <c r="CB120" i="10"/>
  <c r="CB188" i="10"/>
  <c r="CB177" i="10"/>
  <c r="CB126" i="10"/>
  <c r="CB206" i="10"/>
  <c r="CB127" i="10"/>
  <c r="CB143" i="10"/>
  <c r="BX144" i="10"/>
  <c r="BX138" i="10"/>
  <c r="BX173" i="10"/>
  <c r="BX181" i="10"/>
  <c r="BX197" i="10"/>
  <c r="CB190" i="10"/>
  <c r="BX117" i="10"/>
  <c r="BX184" i="10"/>
  <c r="BX133" i="10"/>
  <c r="BX205" i="10"/>
  <c r="BX130" i="10"/>
  <c r="BX135" i="10"/>
  <c r="CJ179" i="10"/>
  <c r="CJ160" i="10"/>
  <c r="CJ114" i="10"/>
  <c r="CJ143" i="10"/>
  <c r="CJ151" i="10"/>
  <c r="CJ162" i="10"/>
  <c r="CJ171" i="10"/>
  <c r="CJ149" i="10"/>
  <c r="CJ152" i="10"/>
  <c r="CJ135" i="10"/>
  <c r="CJ201" i="10"/>
  <c r="CJ194" i="10"/>
  <c r="BW165" i="10"/>
  <c r="BW123" i="10"/>
  <c r="BW167" i="10"/>
  <c r="BW163" i="10"/>
  <c r="CJ125" i="10"/>
  <c r="CJ207" i="10"/>
  <c r="CJ168" i="10"/>
  <c r="CJ188" i="10"/>
  <c r="CJ120" i="10"/>
  <c r="CJ128" i="10"/>
  <c r="CJ126" i="10"/>
  <c r="CJ119" i="10"/>
  <c r="CJ186" i="10"/>
  <c r="CJ153" i="10"/>
  <c r="CJ139" i="10"/>
  <c r="CJ189" i="10"/>
  <c r="CJ127" i="10"/>
  <c r="CJ159" i="10"/>
  <c r="CJ190" i="10"/>
  <c r="CJ158" i="10"/>
  <c r="CJ112" i="10"/>
  <c r="CJ124" i="10"/>
  <c r="CJ136" i="10"/>
  <c r="CJ110" i="10"/>
  <c r="CJ111" i="10"/>
  <c r="CJ205" i="10"/>
  <c r="CJ165" i="10"/>
  <c r="CJ167" i="10"/>
  <c r="CJ121" i="10"/>
  <c r="CJ169" i="10"/>
  <c r="CJ161" i="10"/>
  <c r="CJ185" i="10"/>
  <c r="CJ123" i="10"/>
  <c r="CJ170" i="10"/>
  <c r="CJ198" i="10"/>
  <c r="CJ173" i="10"/>
  <c r="CJ193" i="10"/>
  <c r="CJ191" i="10"/>
  <c r="CJ134" i="10"/>
  <c r="CJ183" i="10"/>
  <c r="CJ150" i="10"/>
  <c r="CJ181" i="10"/>
  <c r="CJ133" i="10"/>
  <c r="CJ187" i="10"/>
  <c r="CJ137" i="10"/>
  <c r="CJ155" i="10"/>
  <c r="CJ178" i="10"/>
  <c r="CJ117" i="10"/>
  <c r="CJ176" i="10"/>
  <c r="CJ154" i="10"/>
  <c r="CJ174" i="10"/>
  <c r="CJ132" i="10"/>
  <c r="CJ206" i="10"/>
  <c r="CJ146" i="10"/>
  <c r="CJ157" i="10"/>
  <c r="CJ144" i="10"/>
  <c r="CJ180" i="10"/>
  <c r="CJ166" i="10"/>
  <c r="CJ192" i="10"/>
  <c r="CJ118" i="10"/>
  <c r="CJ197" i="10"/>
  <c r="CJ164" i="10"/>
  <c r="CJ147" i="10"/>
  <c r="CJ116" i="10"/>
  <c r="CJ172" i="10"/>
  <c r="G84" i="51"/>
  <c r="CJ195" i="10"/>
  <c r="CJ129" i="10"/>
  <c r="CJ203" i="10"/>
  <c r="CJ196" i="10"/>
  <c r="CJ131" i="10"/>
  <c r="CJ130" i="10"/>
  <c r="CJ145" i="10"/>
  <c r="CJ115" i="10"/>
  <c r="CJ182" i="10"/>
  <c r="CJ140" i="10"/>
  <c r="CJ184" i="10"/>
  <c r="CJ113" i="10"/>
  <c r="CJ141" i="10"/>
  <c r="CJ156" i="10"/>
  <c r="CJ200" i="10"/>
  <c r="CJ177" i="10"/>
  <c r="CJ175" i="10"/>
  <c r="CJ122" i="10"/>
  <c r="CJ204" i="10"/>
  <c r="CJ148" i="10"/>
  <c r="CJ138" i="10"/>
  <c r="CJ202" i="10"/>
  <c r="CJ163" i="10"/>
  <c r="BW129" i="10"/>
  <c r="BW170" i="10"/>
  <c r="BW172" i="10"/>
  <c r="BW124" i="10"/>
  <c r="BW114" i="10"/>
  <c r="BW168" i="10"/>
  <c r="BW150" i="10"/>
  <c r="BW171" i="10"/>
  <c r="BW200" i="10"/>
  <c r="BW199" i="10"/>
  <c r="BW186" i="10"/>
  <c r="BW178" i="10"/>
  <c r="BW121" i="10"/>
  <c r="BW142" i="10"/>
  <c r="BW141" i="10"/>
  <c r="G86" i="74"/>
  <c r="K94" i="74"/>
  <c r="BW192" i="10"/>
  <c r="BW164" i="10"/>
  <c r="BW136" i="10"/>
  <c r="BW110" i="10"/>
  <c r="BW191" i="10"/>
  <c r="BW144" i="10"/>
  <c r="BW204" i="10"/>
  <c r="BW152" i="10"/>
  <c r="BW149" i="10"/>
  <c r="BW190" i="10"/>
  <c r="G99" i="74"/>
  <c r="G89" i="74"/>
  <c r="K93" i="74"/>
  <c r="BW115" i="10"/>
  <c r="BW117" i="10"/>
  <c r="BW159" i="10"/>
  <c r="BW113" i="10"/>
  <c r="BW153" i="10"/>
  <c r="BW198" i="10"/>
  <c r="BW166" i="10"/>
  <c r="BW181" i="10"/>
  <c r="BW173" i="10"/>
  <c r="G90" i="74"/>
  <c r="G100" i="74"/>
  <c r="K86" i="74"/>
  <c r="K99" i="74"/>
  <c r="G93" i="74"/>
  <c r="K95" i="74"/>
  <c r="K92" i="74"/>
  <c r="G103" i="74"/>
  <c r="G91" i="74"/>
  <c r="K100" i="74"/>
  <c r="BW161" i="10"/>
  <c r="BW195" i="10"/>
  <c r="K87" i="74"/>
  <c r="BW116" i="10"/>
  <c r="BW183" i="10"/>
  <c r="BW135" i="10"/>
  <c r="BW177" i="10"/>
  <c r="BW197" i="10"/>
  <c r="BW138" i="10"/>
  <c r="BW145" i="10"/>
  <c r="BW111" i="10"/>
  <c r="BW133" i="10"/>
  <c r="K90" i="74"/>
  <c r="K103" i="74"/>
  <c r="K96" i="74"/>
  <c r="G87" i="74"/>
  <c r="G85" i="74"/>
  <c r="K91" i="74"/>
  <c r="BW160" i="10"/>
  <c r="BW132" i="10"/>
  <c r="BW175" i="10"/>
  <c r="BW127" i="10"/>
  <c r="BW130" i="10"/>
  <c r="BW207" i="10"/>
  <c r="BW194" i="10"/>
  <c r="BW146" i="10"/>
  <c r="BW118" i="10"/>
  <c r="BW185" i="10"/>
  <c r="BW128" i="10"/>
  <c r="K95" i="73"/>
  <c r="K89" i="74"/>
  <c r="G102" i="74"/>
  <c r="G94" i="74"/>
  <c r="BW126" i="10"/>
  <c r="BW154" i="10"/>
  <c r="BW189" i="10"/>
  <c r="BW184" i="10"/>
  <c r="BW131" i="10"/>
  <c r="BW137" i="10"/>
  <c r="BW147" i="10"/>
  <c r="BW156" i="10"/>
  <c r="BW140" i="10"/>
  <c r="BW174" i="10"/>
  <c r="BW176" i="10"/>
  <c r="G92" i="74"/>
  <c r="K94" i="51"/>
  <c r="G98" i="74"/>
  <c r="K98" i="74"/>
  <c r="K102" i="74"/>
  <c r="BW148" i="10"/>
  <c r="BW203" i="10"/>
  <c r="BW188" i="10"/>
  <c r="BW169" i="10"/>
  <c r="BW155" i="10"/>
  <c r="BW206" i="10"/>
  <c r="BW134" i="10"/>
  <c r="BW180" i="10"/>
  <c r="BW122" i="10"/>
  <c r="BW157" i="10"/>
  <c r="BW158" i="10"/>
  <c r="BW201" i="10"/>
  <c r="BW125" i="10"/>
  <c r="G95" i="74"/>
  <c r="K85" i="74"/>
  <c r="K101" i="74"/>
  <c r="G95" i="73"/>
  <c r="G94" i="51"/>
  <c r="K101" i="73"/>
  <c r="K85" i="73"/>
  <c r="BW179" i="10"/>
  <c r="BX115" i="10"/>
  <c r="BW120" i="10"/>
  <c r="BW151" i="10"/>
  <c r="BW119" i="10"/>
  <c r="BW196" i="10"/>
  <c r="BW139" i="10"/>
  <c r="BW205" i="10"/>
  <c r="BW187" i="10"/>
  <c r="BW143" i="10"/>
  <c r="BX188" i="10"/>
  <c r="BW193" i="10"/>
  <c r="BW182" i="10"/>
  <c r="BW162" i="10"/>
  <c r="BX165" i="10"/>
  <c r="BX200" i="10"/>
  <c r="BX192" i="10"/>
  <c r="K84" i="51"/>
  <c r="BX118" i="10"/>
  <c r="BX119" i="10"/>
  <c r="BX169" i="10"/>
  <c r="BX137" i="10"/>
  <c r="BX191" i="10"/>
  <c r="BX199" i="10"/>
  <c r="CB145" i="10"/>
  <c r="BY174" i="10"/>
  <c r="BY138" i="10"/>
  <c r="BY207" i="10"/>
  <c r="CH151" i="10"/>
  <c r="BY206" i="10"/>
  <c r="BY130" i="10"/>
  <c r="BY183" i="10"/>
  <c r="CH170" i="10"/>
  <c r="BY129" i="10"/>
  <c r="BY165" i="10"/>
  <c r="BY112" i="10"/>
  <c r="CH190" i="10"/>
  <c r="G89" i="73"/>
  <c r="BY164" i="10"/>
  <c r="BY151" i="10"/>
  <c r="BY175" i="10"/>
  <c r="CH167" i="10"/>
  <c r="G88" i="51"/>
  <c r="BY125" i="10"/>
  <c r="BY153" i="10"/>
  <c r="BY158" i="10"/>
  <c r="BY152" i="10"/>
  <c r="BY121" i="10"/>
  <c r="BY147" i="10"/>
  <c r="CD176" i="10"/>
  <c r="CD161" i="10"/>
  <c r="CD156" i="10"/>
  <c r="CD137" i="10"/>
  <c r="CD117" i="10"/>
  <c r="CD169" i="10"/>
  <c r="CD190" i="10"/>
  <c r="CD187" i="10"/>
  <c r="CD113" i="10"/>
  <c r="CD159" i="10"/>
  <c r="CD151" i="10"/>
  <c r="CD177" i="10"/>
  <c r="CD138" i="10"/>
  <c r="CD120" i="10"/>
  <c r="CD115" i="10"/>
  <c r="CD198" i="10"/>
  <c r="CD193" i="10"/>
  <c r="CD146" i="10"/>
  <c r="CD130" i="10"/>
  <c r="CD174" i="10"/>
  <c r="CD202" i="10"/>
  <c r="CD197" i="10"/>
  <c r="CD171" i="10"/>
  <c r="CD148" i="10"/>
  <c r="CD133" i="10"/>
  <c r="CD124" i="10"/>
  <c r="CD206" i="10"/>
  <c r="CD140" i="10"/>
  <c r="CD163" i="10"/>
  <c r="CD142" i="10"/>
  <c r="CD191" i="10"/>
  <c r="CD127" i="10"/>
  <c r="CD183" i="10"/>
  <c r="CD160" i="10"/>
  <c r="CD189" i="10"/>
  <c r="CD153" i="10"/>
  <c r="CD186" i="10"/>
  <c r="CD141" i="10"/>
  <c r="CD152" i="10"/>
  <c r="CD207" i="10"/>
  <c r="CD192" i="10"/>
  <c r="CD147" i="10"/>
  <c r="CD179" i="10"/>
  <c r="CD196" i="10"/>
  <c r="CD181" i="10"/>
  <c r="CD143" i="10"/>
  <c r="CD135" i="10"/>
  <c r="CD150" i="10"/>
  <c r="CD118" i="10"/>
  <c r="CD180" i="10"/>
  <c r="CD175" i="10"/>
  <c r="CD162" i="10"/>
  <c r="CD134" i="10"/>
  <c r="CD172" i="10"/>
  <c r="CD112" i="10"/>
  <c r="CD173" i="10"/>
  <c r="CD166" i="10"/>
  <c r="CD178" i="10"/>
  <c r="CD164" i="10"/>
  <c r="CD110" i="10"/>
  <c r="CD144" i="10"/>
  <c r="CD157" i="10"/>
  <c r="CD170" i="10"/>
  <c r="CD158" i="10"/>
  <c r="G93" i="73"/>
  <c r="CD182" i="10"/>
  <c r="CD116" i="10"/>
  <c r="CD129" i="10"/>
  <c r="CD125" i="10"/>
  <c r="CD165" i="10"/>
  <c r="CD205" i="10"/>
  <c r="CD167" i="10"/>
  <c r="CD200" i="10"/>
  <c r="CD126" i="10"/>
  <c r="CD122" i="10"/>
  <c r="CD121" i="10"/>
  <c r="CD168" i="10"/>
  <c r="CD201" i="10"/>
  <c r="CD123" i="10"/>
  <c r="CD119" i="10"/>
  <c r="CD114" i="10"/>
  <c r="CD185" i="10"/>
  <c r="CD199" i="10"/>
  <c r="CD136" i="10"/>
  <c r="CD132" i="10"/>
  <c r="CD111" i="10"/>
  <c r="CD145" i="10"/>
  <c r="CD154" i="10"/>
  <c r="CD203" i="10"/>
  <c r="CD194" i="10"/>
  <c r="CD128" i="10"/>
  <c r="CD131" i="10"/>
  <c r="CD139" i="10"/>
  <c r="CD155" i="10"/>
  <c r="CD188" i="10"/>
  <c r="CD184" i="10"/>
  <c r="CH150" i="10"/>
  <c r="CH126" i="10"/>
  <c r="CH199" i="10"/>
  <c r="CH129" i="10"/>
  <c r="BY173" i="10"/>
  <c r="BY132" i="10"/>
  <c r="BY114" i="10"/>
  <c r="BY169" i="10"/>
  <c r="BY156" i="10"/>
  <c r="BY116" i="10"/>
  <c r="BY191" i="10"/>
  <c r="BY202" i="10"/>
  <c r="BY128" i="10"/>
  <c r="BY126" i="10"/>
  <c r="BY122" i="10"/>
  <c r="BY171" i="10"/>
  <c r="CH205" i="10"/>
  <c r="CH146" i="10"/>
  <c r="CH168" i="10"/>
  <c r="CH159" i="10"/>
  <c r="BY111" i="10"/>
  <c r="BY154" i="10"/>
  <c r="BY200" i="10"/>
  <c r="BY136" i="10"/>
  <c r="BY178" i="10"/>
  <c r="BY197" i="10"/>
  <c r="BY131" i="10"/>
  <c r="BY143" i="10"/>
  <c r="BY133" i="10"/>
  <c r="BY119" i="10"/>
  <c r="BY115" i="10"/>
  <c r="BY118" i="10"/>
  <c r="CH182" i="10"/>
  <c r="CH185" i="10"/>
  <c r="CH173" i="10"/>
  <c r="CH178" i="10"/>
  <c r="BY201" i="10"/>
  <c r="BY193" i="10"/>
  <c r="BY160" i="10"/>
  <c r="BY194" i="10"/>
  <c r="BY124" i="10"/>
  <c r="BY137" i="10"/>
  <c r="BY180" i="10"/>
  <c r="BY162" i="10"/>
  <c r="BY176" i="10"/>
  <c r="BY117" i="10"/>
  <c r="BY113" i="10"/>
  <c r="BY149" i="10"/>
  <c r="CH206" i="10"/>
  <c r="CH120" i="10"/>
  <c r="CH183" i="10"/>
  <c r="CH153" i="10"/>
  <c r="BY167" i="10"/>
  <c r="BY179" i="10"/>
  <c r="BY123" i="10"/>
  <c r="BY150" i="10"/>
  <c r="BY145" i="10"/>
  <c r="BY199" i="10"/>
  <c r="BY155" i="10"/>
  <c r="BY157" i="10"/>
  <c r="BY182" i="10"/>
  <c r="BY185" i="10"/>
  <c r="BY172" i="10"/>
  <c r="BY192" i="10"/>
  <c r="BY188" i="10"/>
  <c r="CH172" i="10"/>
  <c r="CH122" i="10"/>
  <c r="CH194" i="10"/>
  <c r="CH152" i="10"/>
  <c r="BY205" i="10"/>
  <c r="BY196" i="10"/>
  <c r="BY134" i="10"/>
  <c r="BY163" i="10"/>
  <c r="BY190" i="10"/>
  <c r="BY189" i="10"/>
  <c r="BY139" i="10"/>
  <c r="BY187" i="10"/>
  <c r="BY195" i="10"/>
  <c r="BY148" i="10"/>
  <c r="BY181" i="10"/>
  <c r="BY168" i="10"/>
  <c r="BY203" i="10"/>
  <c r="CH197" i="10"/>
  <c r="CH161" i="10"/>
  <c r="CH143" i="10"/>
  <c r="CH134" i="10"/>
  <c r="BY141" i="10"/>
  <c r="BY146" i="10"/>
  <c r="BY186" i="10"/>
  <c r="BY110" i="10"/>
  <c r="BY198" i="10"/>
  <c r="BY170" i="10"/>
  <c r="BY184" i="10"/>
  <c r="BY127" i="10"/>
  <c r="BY142" i="10"/>
  <c r="BY166" i="10"/>
  <c r="BY159" i="10"/>
  <c r="CH131" i="10"/>
  <c r="CH171" i="10"/>
  <c r="CH164" i="10"/>
  <c r="CH135" i="10"/>
  <c r="K102" i="51"/>
  <c r="K103" i="73"/>
  <c r="K86" i="51"/>
  <c r="K87" i="73"/>
  <c r="K89" i="51"/>
  <c r="K90" i="73"/>
  <c r="K90" i="51"/>
  <c r="K91" i="73"/>
  <c r="K95" i="51"/>
  <c r="K96" i="73"/>
  <c r="K98" i="51"/>
  <c r="K99" i="73"/>
  <c r="G99" i="51"/>
  <c r="G100" i="73"/>
  <c r="G101" i="51"/>
  <c r="G102" i="73"/>
  <c r="G93" i="51"/>
  <c r="G94" i="73"/>
  <c r="G86" i="51"/>
  <c r="G87" i="73"/>
  <c r="G97" i="51"/>
  <c r="G98" i="73"/>
  <c r="K97" i="51"/>
  <c r="K98" i="73"/>
  <c r="K101" i="51"/>
  <c r="K102" i="73"/>
  <c r="G85" i="51"/>
  <c r="G86" i="73"/>
  <c r="K93" i="51"/>
  <c r="K94" i="73"/>
  <c r="G98" i="51"/>
  <c r="G99" i="73"/>
  <c r="K85" i="51"/>
  <c r="K86" i="73"/>
  <c r="G89" i="51"/>
  <c r="G90" i="73"/>
  <c r="K91" i="51"/>
  <c r="K92" i="73"/>
  <c r="G102" i="51"/>
  <c r="G103" i="73"/>
  <c r="G90" i="51"/>
  <c r="G91" i="73"/>
  <c r="K99" i="51"/>
  <c r="K100" i="73"/>
  <c r="G91" i="51"/>
  <c r="G92" i="73"/>
  <c r="CH198" i="10"/>
  <c r="CH125" i="10"/>
  <c r="CH203" i="10"/>
  <c r="CH111" i="10"/>
  <c r="CH179" i="10"/>
  <c r="CH174" i="10"/>
  <c r="CH119" i="10"/>
  <c r="CH132" i="10"/>
  <c r="CH124" i="10"/>
  <c r="CH123" i="10"/>
  <c r="CH149" i="10"/>
  <c r="CH140" i="10"/>
  <c r="CH184" i="10"/>
  <c r="CH181" i="10"/>
  <c r="CH207" i="10"/>
  <c r="CH138" i="10"/>
  <c r="CH116" i="10"/>
  <c r="CH148" i="10"/>
  <c r="CH141" i="10"/>
  <c r="CH121" i="10"/>
  <c r="CH162" i="10"/>
  <c r="CH128" i="10"/>
  <c r="CH187" i="10"/>
  <c r="CH145" i="10"/>
  <c r="CH177" i="10"/>
  <c r="CH186" i="10"/>
  <c r="CH158" i="10"/>
  <c r="CH163" i="10"/>
  <c r="CH201" i="10"/>
  <c r="CH204" i="10"/>
  <c r="CH137" i="10"/>
  <c r="CH142" i="10"/>
  <c r="CH114" i="10"/>
  <c r="CH110" i="10"/>
  <c r="CH133" i="10"/>
  <c r="CH139" i="10"/>
  <c r="CH113" i="10"/>
  <c r="CH202" i="10"/>
  <c r="CH127" i="10"/>
  <c r="CH166" i="10"/>
  <c r="CH157" i="10"/>
  <c r="CH165" i="10"/>
  <c r="CH188" i="10"/>
  <c r="CH200" i="10"/>
  <c r="CH189" i="10"/>
  <c r="CH193" i="10"/>
  <c r="CH196" i="10"/>
  <c r="CH154" i="10"/>
  <c r="CH144" i="10"/>
  <c r="CH130" i="10"/>
  <c r="CH175" i="10"/>
  <c r="CH136" i="10"/>
  <c r="CH195" i="10"/>
  <c r="CH115" i="10"/>
  <c r="CH191" i="10"/>
  <c r="CH156" i="10"/>
  <c r="CH176" i="10"/>
  <c r="CH160" i="10"/>
  <c r="CH192" i="10"/>
  <c r="CH147" i="10"/>
  <c r="CH118" i="10"/>
  <c r="CH112" i="10"/>
  <c r="CH155" i="10"/>
  <c r="CH169" i="10"/>
  <c r="CH180" i="10"/>
  <c r="BV186" i="10"/>
  <c r="BV181" i="10"/>
  <c r="BV146" i="10"/>
  <c r="BV179" i="10"/>
  <c r="BV119" i="10"/>
  <c r="BV201" i="10"/>
  <c r="BV189" i="10"/>
  <c r="BV162" i="10"/>
  <c r="BV194" i="10"/>
  <c r="BV133" i="10"/>
  <c r="BV140" i="10"/>
  <c r="BV110" i="10"/>
  <c r="BV163" i="10"/>
  <c r="BV117" i="10"/>
  <c r="BV145" i="10"/>
  <c r="BV143" i="10"/>
  <c r="BV153" i="10"/>
  <c r="BV195" i="10"/>
  <c r="BV113" i="10"/>
  <c r="BV165" i="10"/>
  <c r="BV174" i="10"/>
  <c r="BV135" i="10"/>
  <c r="BV152" i="10"/>
  <c r="BV205" i="10"/>
  <c r="BV171" i="10"/>
  <c r="BV196" i="10"/>
  <c r="BV129" i="10"/>
  <c r="BV160" i="10"/>
  <c r="BV180" i="10"/>
  <c r="BV149" i="10"/>
  <c r="BV176" i="10"/>
  <c r="BV128" i="10"/>
  <c r="BV134" i="10"/>
  <c r="BV154" i="10"/>
  <c r="BV197" i="10"/>
  <c r="BV127" i="10"/>
  <c r="BV144" i="10"/>
  <c r="BV156" i="10"/>
  <c r="BV184" i="10"/>
  <c r="BV123" i="10"/>
  <c r="BV147" i="10"/>
  <c r="BV158" i="10"/>
  <c r="BV121" i="10"/>
  <c r="BV112" i="10"/>
  <c r="BV169" i="10"/>
  <c r="BV137" i="10"/>
  <c r="BV172" i="10"/>
  <c r="BV148" i="10"/>
  <c r="BV187" i="10"/>
  <c r="BV199" i="10"/>
  <c r="BV155" i="10"/>
  <c r="BV183" i="10"/>
  <c r="BV132" i="10"/>
  <c r="BV159" i="10"/>
  <c r="BV164" i="10"/>
  <c r="BV116" i="10"/>
  <c r="BV207" i="10"/>
  <c r="BV167" i="10"/>
  <c r="BV120" i="10"/>
  <c r="BV188" i="10"/>
  <c r="BV191" i="10"/>
  <c r="BV151" i="10"/>
  <c r="BV202" i="10"/>
  <c r="BV130" i="10"/>
  <c r="BV198" i="10"/>
  <c r="BV161" i="10"/>
  <c r="BV126" i="10"/>
  <c r="BV114" i="10"/>
  <c r="BV175" i="10"/>
  <c r="BV168" i="10"/>
  <c r="BV192" i="10"/>
  <c r="BV185" i="10"/>
  <c r="BV203" i="10"/>
  <c r="BV125" i="10"/>
  <c r="BV142" i="10"/>
  <c r="BV200" i="10"/>
  <c r="BV190" i="10"/>
  <c r="BV150" i="10"/>
  <c r="BV177" i="10"/>
  <c r="BV111" i="10"/>
  <c r="BV178" i="10"/>
  <c r="BV173" i="10"/>
  <c r="BV193" i="10"/>
  <c r="BV141" i="10"/>
  <c r="BV204" i="10"/>
  <c r="BV124" i="10"/>
  <c r="BV206" i="10"/>
  <c r="BV136" i="10"/>
  <c r="BV166" i="10"/>
  <c r="BV170" i="10"/>
  <c r="BV122" i="10"/>
  <c r="BV115" i="10"/>
  <c r="BV182" i="10"/>
  <c r="BV157" i="10"/>
  <c r="BV139" i="10"/>
  <c r="BV118" i="10"/>
  <c r="BV138" i="10"/>
  <c r="CI122" i="10"/>
  <c r="CI154" i="10"/>
  <c r="CI141" i="10"/>
  <c r="CI136" i="10"/>
  <c r="CI139" i="10"/>
  <c r="CI188" i="10"/>
  <c r="CI164" i="10"/>
  <c r="CI186" i="10"/>
  <c r="CI181" i="10"/>
  <c r="CI126" i="10"/>
  <c r="CI113" i="10"/>
  <c r="CI145" i="10"/>
  <c r="CI140" i="10"/>
  <c r="CI143" i="10"/>
  <c r="CI192" i="10"/>
  <c r="CI167" i="10"/>
  <c r="CI157" i="10"/>
  <c r="CI190" i="10"/>
  <c r="CI185" i="10"/>
  <c r="CI142" i="10"/>
  <c r="CI129" i="10"/>
  <c r="CI124" i="10"/>
  <c r="CI127" i="10"/>
  <c r="CI172" i="10"/>
  <c r="CI201" i="10"/>
  <c r="CI183" i="10"/>
  <c r="CI170" i="10"/>
  <c r="CI165" i="10"/>
  <c r="CI114" i="10"/>
  <c r="CI125" i="10"/>
  <c r="CI111" i="10"/>
  <c r="CI176" i="10"/>
  <c r="CI175" i="10"/>
  <c r="CI182" i="10"/>
  <c r="CI163" i="10"/>
  <c r="CI200" i="10"/>
  <c r="CI130" i="10"/>
  <c r="CI133" i="10"/>
  <c r="CI115" i="10"/>
  <c r="CI184" i="10"/>
  <c r="CI179" i="10"/>
  <c r="CI152" i="10"/>
  <c r="CI150" i="10"/>
  <c r="CI120" i="10"/>
  <c r="CI151" i="10"/>
  <c r="CI144" i="10"/>
  <c r="CI162" i="10"/>
  <c r="CI173" i="10"/>
  <c r="CI138" i="10"/>
  <c r="CI132" i="10"/>
  <c r="CI156" i="10"/>
  <c r="CI117" i="10"/>
  <c r="CI135" i="10"/>
  <c r="CI195" i="10"/>
  <c r="CI197" i="10"/>
  <c r="CI121" i="10"/>
  <c r="CI159" i="10"/>
  <c r="CI149" i="10"/>
  <c r="CI137" i="10"/>
  <c r="CI168" i="10"/>
  <c r="CI166" i="10"/>
  <c r="CI116" i="10"/>
  <c r="CI161" i="10"/>
  <c r="CI110" i="10"/>
  <c r="CI128" i="10"/>
  <c r="CI158" i="10"/>
  <c r="CI169" i="10"/>
  <c r="CI196" i="10"/>
  <c r="CI189" i="10"/>
  <c r="CI171" i="10"/>
  <c r="CI191" i="10"/>
  <c r="CI205" i="10"/>
  <c r="CI146" i="10"/>
  <c r="CI153" i="10"/>
  <c r="CI112" i="10"/>
  <c r="CI160" i="10"/>
  <c r="CI134" i="10"/>
  <c r="CI119" i="10"/>
  <c r="CI174" i="10"/>
  <c r="CI131" i="10"/>
  <c r="CI204" i="10"/>
  <c r="CI148" i="10"/>
  <c r="CI198" i="10"/>
  <c r="CI178" i="10"/>
  <c r="CI187" i="10"/>
  <c r="CI118" i="10"/>
  <c r="CI199" i="10"/>
  <c r="CI193" i="10"/>
  <c r="CI194" i="10"/>
  <c r="CI155" i="10"/>
  <c r="CI123" i="10"/>
  <c r="CI180" i="10"/>
  <c r="CI202" i="10"/>
  <c r="CI177" i="10"/>
  <c r="CI206" i="10"/>
  <c r="CI207" i="10"/>
  <c r="CI203" i="10"/>
  <c r="CI147" i="10"/>
  <c r="BZ205" i="10"/>
  <c r="BZ110" i="10"/>
  <c r="BZ146" i="10"/>
  <c r="BZ129" i="10"/>
  <c r="BZ128" i="10"/>
  <c r="BZ127" i="10"/>
  <c r="BZ171" i="10"/>
  <c r="BZ166" i="10"/>
  <c r="BZ157" i="10"/>
  <c r="BZ149" i="10"/>
  <c r="BZ180" i="10"/>
  <c r="BZ126" i="10"/>
  <c r="BZ162" i="10"/>
  <c r="BZ112" i="10"/>
  <c r="BZ111" i="10"/>
  <c r="BZ155" i="10"/>
  <c r="BZ187" i="10"/>
  <c r="BZ186" i="10"/>
  <c r="BZ173" i="10"/>
  <c r="BZ163" i="10"/>
  <c r="BZ138" i="10"/>
  <c r="BZ133" i="10"/>
  <c r="BZ144" i="10"/>
  <c r="BZ164" i="10"/>
  <c r="BZ174" i="10"/>
  <c r="BZ169" i="10"/>
  <c r="BZ172" i="10"/>
  <c r="BZ206" i="10"/>
  <c r="BZ142" i="10"/>
  <c r="BZ137" i="10"/>
  <c r="BZ115" i="10"/>
  <c r="BZ167" i="10"/>
  <c r="BZ178" i="10"/>
  <c r="BZ177" i="10"/>
  <c r="BZ176" i="10"/>
  <c r="BZ118" i="10"/>
  <c r="BZ117" i="10"/>
  <c r="BZ124" i="10"/>
  <c r="BZ139" i="10"/>
  <c r="BZ195" i="10"/>
  <c r="BZ148" i="10"/>
  <c r="BZ161" i="10"/>
  <c r="BZ130" i="10"/>
  <c r="BZ120" i="10"/>
  <c r="BZ175" i="10"/>
  <c r="BZ151" i="10"/>
  <c r="BZ188" i="10"/>
  <c r="BZ121" i="10"/>
  <c r="BZ131" i="10"/>
  <c r="BZ190" i="10"/>
  <c r="BZ184" i="10"/>
  <c r="BZ202" i="10"/>
  <c r="BZ198" i="10"/>
  <c r="BZ125" i="10"/>
  <c r="BZ143" i="10"/>
  <c r="BZ194" i="10"/>
  <c r="BZ196" i="10"/>
  <c r="BZ189" i="10"/>
  <c r="BZ204" i="10"/>
  <c r="BZ141" i="10"/>
  <c r="BZ153" i="10"/>
  <c r="BZ165" i="10"/>
  <c r="BZ201" i="10"/>
  <c r="BZ122" i="10"/>
  <c r="BZ132" i="10"/>
  <c r="BZ183" i="10"/>
  <c r="BZ185" i="10"/>
  <c r="BZ150" i="10"/>
  <c r="BZ136" i="10"/>
  <c r="BZ156" i="10"/>
  <c r="BZ154" i="10"/>
  <c r="BZ181" i="10"/>
  <c r="BZ158" i="10"/>
  <c r="BZ152" i="10"/>
  <c r="BZ116" i="10"/>
  <c r="BZ168" i="10"/>
  <c r="BZ203" i="10"/>
  <c r="BZ123" i="10"/>
  <c r="BZ179" i="10"/>
  <c r="BZ147" i="10"/>
  <c r="BZ193" i="10"/>
  <c r="BZ182" i="10"/>
  <c r="BZ207" i="10"/>
  <c r="BZ199" i="10"/>
  <c r="BZ200" i="10"/>
  <c r="BZ114" i="10"/>
  <c r="BZ119" i="10"/>
  <c r="BZ197" i="10"/>
  <c r="BZ191" i="10"/>
  <c r="BZ113" i="10"/>
  <c r="BZ159" i="10"/>
  <c r="BZ192" i="10"/>
  <c r="BZ145" i="10"/>
  <c r="BZ160" i="10"/>
  <c r="BZ134" i="10"/>
  <c r="BZ135" i="10"/>
  <c r="BZ140" i="10"/>
  <c r="BZ170" i="10"/>
  <c r="CK201" i="10"/>
  <c r="CK194" i="10"/>
  <c r="CK131" i="10"/>
  <c r="CK122" i="10"/>
  <c r="CK129" i="10"/>
  <c r="CK140" i="10"/>
  <c r="CK165" i="10"/>
  <c r="CK198" i="10"/>
  <c r="CK188" i="10"/>
  <c r="CK179" i="10"/>
  <c r="CK174" i="10"/>
  <c r="CK135" i="10"/>
  <c r="CK126" i="10"/>
  <c r="CK133" i="10"/>
  <c r="CK144" i="10"/>
  <c r="CK169" i="10"/>
  <c r="CK145" i="10"/>
  <c r="CK196" i="10"/>
  <c r="CK183" i="10"/>
  <c r="CK182" i="10"/>
  <c r="CK203" i="10"/>
  <c r="CK111" i="10"/>
  <c r="CK147" i="10"/>
  <c r="CK117" i="10"/>
  <c r="CK148" i="10"/>
  <c r="CK185" i="10"/>
  <c r="CK180" i="10"/>
  <c r="CK187" i="10"/>
  <c r="CK139" i="10"/>
  <c r="CK113" i="10"/>
  <c r="CK152" i="10"/>
  <c r="CK197" i="10"/>
  <c r="CK154" i="10"/>
  <c r="CK166" i="10"/>
  <c r="CK204" i="10"/>
  <c r="CK143" i="10"/>
  <c r="CK121" i="10"/>
  <c r="CK156" i="10"/>
  <c r="CK164" i="10"/>
  <c r="CK170" i="10"/>
  <c r="CK200" i="10"/>
  <c r="CK151" i="10"/>
  <c r="CK141" i="10"/>
  <c r="CK160" i="10"/>
  <c r="CK153" i="10"/>
  <c r="CK167" i="10"/>
  <c r="CK186" i="10"/>
  <c r="CK118" i="10"/>
  <c r="CK116" i="10"/>
  <c r="CK163" i="10"/>
  <c r="CK168" i="10"/>
  <c r="CK175" i="10"/>
  <c r="CK134" i="10"/>
  <c r="CK124" i="10"/>
  <c r="CK173" i="10"/>
  <c r="CK176" i="10"/>
  <c r="CK157" i="10"/>
  <c r="CK199" i="10"/>
  <c r="CK202" i="10"/>
  <c r="CK112" i="10"/>
  <c r="CK205" i="10"/>
  <c r="CK128" i="10"/>
  <c r="CK171" i="10"/>
  <c r="CK136" i="10"/>
  <c r="CK149" i="10"/>
  <c r="CK123" i="10"/>
  <c r="CK177" i="10"/>
  <c r="CK155" i="10"/>
  <c r="CK114" i="10"/>
  <c r="CK189" i="10"/>
  <c r="CK119" i="10"/>
  <c r="CK138" i="10"/>
  <c r="CK206" i="10"/>
  <c r="CK207" i="10"/>
  <c r="CK146" i="10"/>
  <c r="CK195" i="10"/>
  <c r="CK150" i="10"/>
  <c r="CK159" i="10"/>
  <c r="CK184" i="10"/>
  <c r="CK162" i="10"/>
  <c r="CK191" i="10"/>
  <c r="CK125" i="10"/>
  <c r="CK127" i="10"/>
  <c r="CK130" i="10"/>
  <c r="CK132" i="10"/>
  <c r="CK172" i="10"/>
  <c r="CK137" i="10"/>
  <c r="CK192" i="10"/>
  <c r="CK193" i="10"/>
  <c r="CK142" i="10"/>
  <c r="CK181" i="10"/>
  <c r="CK158" i="10"/>
  <c r="CK161" i="10"/>
  <c r="CK110" i="10"/>
  <c r="CK178" i="10"/>
  <c r="CK190" i="10"/>
  <c r="CK115" i="10"/>
  <c r="CK120" i="10"/>
  <c r="CE205" i="10"/>
  <c r="CE198" i="10"/>
  <c r="CE120" i="10"/>
  <c r="CE111" i="10"/>
  <c r="CE110" i="10"/>
  <c r="CE125" i="10"/>
  <c r="CE170" i="10"/>
  <c r="CE199" i="10"/>
  <c r="CE185" i="10"/>
  <c r="CE172" i="10"/>
  <c r="CE167" i="10"/>
  <c r="CE158" i="10"/>
  <c r="CE124" i="10"/>
  <c r="CE115" i="10"/>
  <c r="CE114" i="10"/>
  <c r="CE129" i="10"/>
  <c r="CE174" i="10"/>
  <c r="CE142" i="10"/>
  <c r="CE189" i="10"/>
  <c r="CE176" i="10"/>
  <c r="CE171" i="10"/>
  <c r="CE119" i="10"/>
  <c r="CE130" i="10"/>
  <c r="CE153" i="10"/>
  <c r="CE156" i="10"/>
  <c r="CE159" i="10"/>
  <c r="CE206" i="10"/>
  <c r="CE112" i="10"/>
  <c r="CE123" i="10"/>
  <c r="CE134" i="10"/>
  <c r="CE157" i="10"/>
  <c r="CE162" i="10"/>
  <c r="CE155" i="10"/>
  <c r="CE164" i="10"/>
  <c r="CE128" i="10"/>
  <c r="CE127" i="10"/>
  <c r="CE113" i="10"/>
  <c r="CE178" i="10"/>
  <c r="CE165" i="10"/>
  <c r="CE163" i="10"/>
  <c r="CE175" i="10"/>
  <c r="CE201" i="10"/>
  <c r="CE204" i="10"/>
  <c r="CE196" i="10"/>
  <c r="CE191" i="10"/>
  <c r="CE140" i="10"/>
  <c r="CE143" i="10"/>
  <c r="CE141" i="10"/>
  <c r="CE190" i="10"/>
  <c r="CE181" i="10"/>
  <c r="CE188" i="10"/>
  <c r="CE187" i="10"/>
  <c r="CE132" i="10"/>
  <c r="CE117" i="10"/>
  <c r="CE169" i="10"/>
  <c r="CE179" i="10"/>
  <c r="CE203" i="10"/>
  <c r="CE136" i="10"/>
  <c r="CE137" i="10"/>
  <c r="CE177" i="10"/>
  <c r="CE183" i="10"/>
  <c r="CE144" i="10"/>
  <c r="CE193" i="10"/>
  <c r="CE146" i="10"/>
  <c r="CE145" i="10"/>
  <c r="CE131" i="10"/>
  <c r="CE182" i="10"/>
  <c r="CE168" i="10"/>
  <c r="CE139" i="10"/>
  <c r="CE186" i="10"/>
  <c r="CE184" i="10"/>
  <c r="CE200" i="10"/>
  <c r="CE122" i="10"/>
  <c r="CE149" i="10"/>
  <c r="CE202" i="10"/>
  <c r="CE194" i="10"/>
  <c r="CE207" i="10"/>
  <c r="CE197" i="10"/>
  <c r="CE192" i="10"/>
  <c r="CE152" i="10"/>
  <c r="CE150" i="10"/>
  <c r="CE118" i="10"/>
  <c r="CE151" i="10"/>
  <c r="CE160" i="10"/>
  <c r="CE135" i="10"/>
  <c r="CE161" i="10"/>
  <c r="CE133" i="10"/>
  <c r="CE180" i="10"/>
  <c r="CE138" i="10"/>
  <c r="CE154" i="10"/>
  <c r="CE147" i="10"/>
  <c r="CE173" i="10"/>
  <c r="CE148" i="10"/>
  <c r="CE126" i="10"/>
  <c r="CE116" i="10"/>
  <c r="CE166" i="10"/>
  <c r="CE121" i="10"/>
  <c r="CE195" i="10"/>
  <c r="CL204" i="10"/>
  <c r="CL144" i="10"/>
  <c r="CL131" i="10"/>
  <c r="CL138" i="10"/>
  <c r="CL147" i="10"/>
  <c r="CL181" i="10"/>
  <c r="CL180" i="10"/>
  <c r="CL187" i="10"/>
  <c r="CL186" i="10"/>
  <c r="CL112" i="10"/>
  <c r="CL152" i="10"/>
  <c r="CL139" i="10"/>
  <c r="CL142" i="10"/>
  <c r="CL155" i="10"/>
  <c r="CL189" i="10"/>
  <c r="CL184" i="10"/>
  <c r="CL157" i="10"/>
  <c r="CL194" i="10"/>
  <c r="CL128" i="10"/>
  <c r="CL119" i="10"/>
  <c r="CL113" i="10"/>
  <c r="CL163" i="10"/>
  <c r="CL172" i="10"/>
  <c r="CL149" i="10"/>
  <c r="CL199" i="10"/>
  <c r="CL124" i="10"/>
  <c r="CL127" i="10"/>
  <c r="CL125" i="10"/>
  <c r="CL177" i="10"/>
  <c r="CL167" i="10"/>
  <c r="CL182" i="10"/>
  <c r="CL203" i="10"/>
  <c r="CL132" i="10"/>
  <c r="CL143" i="10"/>
  <c r="CL129" i="10"/>
  <c r="CL193" i="10"/>
  <c r="CL171" i="10"/>
  <c r="CL136" i="10"/>
  <c r="CL110" i="10"/>
  <c r="CL133" i="10"/>
  <c r="CL197" i="10"/>
  <c r="CL175" i="10"/>
  <c r="CL196" i="10"/>
  <c r="CL160" i="10"/>
  <c r="CL122" i="10"/>
  <c r="CL161" i="10"/>
  <c r="CL151" i="10"/>
  <c r="CL162" i="10"/>
  <c r="CL164" i="10"/>
  <c r="CL130" i="10"/>
  <c r="CL150" i="10"/>
  <c r="CL176" i="10"/>
  <c r="CL166" i="10"/>
  <c r="CL118" i="10"/>
  <c r="CL154" i="10"/>
  <c r="CL207" i="10"/>
  <c r="CL134" i="10"/>
  <c r="CL183" i="10"/>
  <c r="CL202" i="10"/>
  <c r="CL170" i="10"/>
  <c r="CL117" i="10"/>
  <c r="CL116" i="10"/>
  <c r="CL165" i="10"/>
  <c r="CL206" i="10"/>
  <c r="CL140" i="10"/>
  <c r="CL169" i="10"/>
  <c r="CL200" i="10"/>
  <c r="CL195" i="10"/>
  <c r="CL111" i="10"/>
  <c r="CL201" i="10"/>
  <c r="CL115" i="10"/>
  <c r="CL137" i="10"/>
  <c r="CL192" i="10"/>
  <c r="CL198" i="10"/>
  <c r="CL174" i="10"/>
  <c r="CL120" i="10"/>
  <c r="CL178" i="10"/>
  <c r="CL168" i="10"/>
  <c r="CL121" i="10"/>
  <c r="CL148" i="10"/>
  <c r="CL185" i="10"/>
  <c r="CL126" i="10"/>
  <c r="CL179" i="10"/>
  <c r="CL205" i="10"/>
  <c r="CL153" i="10"/>
  <c r="CL135" i="10"/>
  <c r="CL141" i="10"/>
  <c r="CL190" i="10"/>
  <c r="CL188" i="10"/>
  <c r="CL146" i="10"/>
  <c r="CL158" i="10"/>
  <c r="CL156" i="10"/>
  <c r="CL114" i="10"/>
  <c r="CL191" i="10"/>
  <c r="CL173" i="10"/>
  <c r="CL123" i="10"/>
  <c r="CL159" i="10"/>
  <c r="CL145" i="10"/>
  <c r="BU204" i="10"/>
  <c r="BU139" i="10"/>
  <c r="BU134" i="10"/>
  <c r="BU141" i="10"/>
  <c r="BU148" i="10"/>
  <c r="BU177" i="10"/>
  <c r="BU163" i="10"/>
  <c r="BU149" i="10"/>
  <c r="BU164" i="10"/>
  <c r="BU111" i="10"/>
  <c r="BU143" i="10"/>
  <c r="BU138" i="10"/>
  <c r="BU112" i="10"/>
  <c r="BU152" i="10"/>
  <c r="BU185" i="10"/>
  <c r="BU168" i="10"/>
  <c r="BU167" i="10"/>
  <c r="BU150" i="10"/>
  <c r="BU127" i="10"/>
  <c r="BU118" i="10"/>
  <c r="BU121" i="10"/>
  <c r="BU136" i="10"/>
  <c r="BU165" i="10"/>
  <c r="BU198" i="10"/>
  <c r="BU188" i="10"/>
  <c r="BU191" i="10"/>
  <c r="BU182" i="10"/>
  <c r="BU151" i="10"/>
  <c r="BU133" i="10"/>
  <c r="BU162" i="10"/>
  <c r="BU176" i="10"/>
  <c r="BU145" i="10"/>
  <c r="BU114" i="10"/>
  <c r="BU116" i="10"/>
  <c r="BU169" i="10"/>
  <c r="BU180" i="10"/>
  <c r="BU159" i="10"/>
  <c r="BU115" i="10"/>
  <c r="BU122" i="10"/>
  <c r="BU124" i="10"/>
  <c r="BU131" i="10"/>
  <c r="BU113" i="10"/>
  <c r="BU144" i="10"/>
  <c r="BU171" i="10"/>
  <c r="BU186" i="10"/>
  <c r="BU135" i="10"/>
  <c r="BU156" i="10"/>
  <c r="BU196" i="10"/>
  <c r="BU146" i="10"/>
  <c r="BU197" i="10"/>
  <c r="BU170" i="10"/>
  <c r="BU117" i="10"/>
  <c r="BU154" i="10"/>
  <c r="BU174" i="10"/>
  <c r="BU129" i="10"/>
  <c r="BU157" i="10"/>
  <c r="BU153" i="10"/>
  <c r="BU119" i="10"/>
  <c r="BU140" i="10"/>
  <c r="BU123" i="10"/>
  <c r="BU160" i="10"/>
  <c r="BU179" i="10"/>
  <c r="BU199" i="10"/>
  <c r="BU166" i="10"/>
  <c r="BU206" i="10"/>
  <c r="BU147" i="10"/>
  <c r="BU126" i="10"/>
  <c r="BU128" i="10"/>
  <c r="BU173" i="10"/>
  <c r="BU194" i="10"/>
  <c r="BU189" i="10"/>
  <c r="BU184" i="10"/>
  <c r="BU183" i="10"/>
  <c r="BU202" i="10"/>
  <c r="BU195" i="10"/>
  <c r="BU158" i="10"/>
  <c r="BU192" i="10"/>
  <c r="BU205" i="10"/>
  <c r="BU187" i="10"/>
  <c r="BU181" i="10"/>
  <c r="BU155" i="10"/>
  <c r="BU178" i="10"/>
  <c r="BU190" i="10"/>
  <c r="BU132" i="10"/>
  <c r="BU200" i="10"/>
  <c r="BU172" i="10"/>
  <c r="BU137" i="10"/>
  <c r="BU175" i="10"/>
  <c r="BU193" i="10"/>
  <c r="BU142" i="10"/>
  <c r="BU120" i="10"/>
  <c r="BU201" i="10"/>
  <c r="BU161" i="10"/>
  <c r="BU110" i="10"/>
  <c r="BU125" i="10"/>
  <c r="BU203" i="10"/>
  <c r="BU130" i="10"/>
  <c r="BU207" i="10"/>
  <c r="CA126" i="10"/>
  <c r="CA117" i="10"/>
  <c r="CA116" i="10"/>
  <c r="CA123" i="10"/>
  <c r="CA159" i="10"/>
  <c r="CA192" i="10"/>
  <c r="CA167" i="10"/>
  <c r="CA158" i="10"/>
  <c r="CA157" i="10"/>
  <c r="CA144" i="10"/>
  <c r="CA130" i="10"/>
  <c r="CA121" i="10"/>
  <c r="CA124" i="10"/>
  <c r="CA127" i="10"/>
  <c r="CA152" i="10"/>
  <c r="CA196" i="10"/>
  <c r="CA171" i="10"/>
  <c r="CA166" i="10"/>
  <c r="CA162" i="10"/>
  <c r="CA149" i="10"/>
  <c r="CA114" i="10"/>
  <c r="CA150" i="10"/>
  <c r="CA141" i="10"/>
  <c r="CA140" i="10"/>
  <c r="CA143" i="10"/>
  <c r="CA180" i="10"/>
  <c r="CA160" i="10"/>
  <c r="CA191" i="10"/>
  <c r="CA186" i="10"/>
  <c r="CA177" i="10"/>
  <c r="CA129" i="10"/>
  <c r="CA111" i="10"/>
  <c r="CA168" i="10"/>
  <c r="CA164" i="10"/>
  <c r="CA182" i="10"/>
  <c r="CA156" i="10"/>
  <c r="CA118" i="10"/>
  <c r="CA133" i="10"/>
  <c r="CA119" i="10"/>
  <c r="CA172" i="10"/>
  <c r="CA175" i="10"/>
  <c r="CA190" i="10"/>
  <c r="CA161" i="10"/>
  <c r="CA146" i="10"/>
  <c r="CA128" i="10"/>
  <c r="CA151" i="10"/>
  <c r="CA173" i="10"/>
  <c r="CA154" i="10"/>
  <c r="CA135" i="10"/>
  <c r="CA153" i="10"/>
  <c r="CA169" i="10"/>
  <c r="CA122" i="10"/>
  <c r="CA136" i="10"/>
  <c r="CA201" i="10"/>
  <c r="CA181" i="10"/>
  <c r="CA193" i="10"/>
  <c r="CA134" i="10"/>
  <c r="CA131" i="10"/>
  <c r="CA183" i="10"/>
  <c r="CA185" i="10"/>
  <c r="CA138" i="10"/>
  <c r="CA139" i="10"/>
  <c r="CA187" i="10"/>
  <c r="CA137" i="10"/>
  <c r="CA163" i="10"/>
  <c r="CA170" i="10"/>
  <c r="CA145" i="10"/>
  <c r="CA184" i="10"/>
  <c r="CA178" i="10"/>
  <c r="CA205" i="10"/>
  <c r="CA132" i="10"/>
  <c r="CA155" i="10"/>
  <c r="CA188" i="10"/>
  <c r="CA195" i="10"/>
  <c r="CA148" i="10"/>
  <c r="CA113" i="10"/>
  <c r="CA112" i="10"/>
  <c r="CA165" i="10"/>
  <c r="CA194" i="10"/>
  <c r="CA176" i="10"/>
  <c r="CA125" i="10"/>
  <c r="CA189" i="10"/>
  <c r="CA197" i="10"/>
  <c r="CA204" i="10"/>
  <c r="CA202" i="10"/>
  <c r="CA206" i="10"/>
  <c r="CA207" i="10"/>
  <c r="CA199" i="10"/>
  <c r="CA147" i="10"/>
  <c r="CA174" i="10"/>
  <c r="CA203" i="10"/>
  <c r="CA142" i="10"/>
  <c r="CA110" i="10"/>
  <c r="CA179" i="10"/>
  <c r="CA115" i="10"/>
  <c r="CA200" i="10"/>
  <c r="CA198" i="10"/>
  <c r="CA120" i="10"/>
  <c r="CG205" i="10"/>
  <c r="CG125" i="10"/>
  <c r="CG112" i="10"/>
  <c r="CG115" i="10"/>
  <c r="CG118" i="10"/>
  <c r="CG158" i="10"/>
  <c r="CG174" i="10"/>
  <c r="CG165" i="10"/>
  <c r="CG163" i="10"/>
  <c r="CG199" i="10"/>
  <c r="CG129" i="10"/>
  <c r="CG116" i="10"/>
  <c r="CG119" i="10"/>
  <c r="CG126" i="10"/>
  <c r="CG148" i="10"/>
  <c r="CG178" i="10"/>
  <c r="CG173" i="10"/>
  <c r="CG147" i="10"/>
  <c r="CG188" i="10"/>
  <c r="CG141" i="10"/>
  <c r="CG144" i="10"/>
  <c r="CG130" i="10"/>
  <c r="CG179" i="10"/>
  <c r="CG166" i="10"/>
  <c r="CG177" i="10"/>
  <c r="CG180" i="10"/>
  <c r="CG145" i="10"/>
  <c r="CG111" i="10"/>
  <c r="CG134" i="10"/>
  <c r="CG183" i="10"/>
  <c r="CG170" i="10"/>
  <c r="CG185" i="10"/>
  <c r="CG184" i="10"/>
  <c r="CG196" i="10"/>
  <c r="CG201" i="10"/>
  <c r="CG149" i="10"/>
  <c r="CG123" i="10"/>
  <c r="CG138" i="10"/>
  <c r="CG191" i="10"/>
  <c r="CG186" i="10"/>
  <c r="CG189" i="10"/>
  <c r="CG159" i="10"/>
  <c r="CG197" i="10"/>
  <c r="CG192" i="10"/>
  <c r="CG121" i="10"/>
  <c r="CG124" i="10"/>
  <c r="CG135" i="10"/>
  <c r="CG154" i="10"/>
  <c r="CG143" i="10"/>
  <c r="CG160" i="10"/>
  <c r="CG113" i="10"/>
  <c r="CG127" i="10"/>
  <c r="CG195" i="10"/>
  <c r="CG193" i="10"/>
  <c r="CG117" i="10"/>
  <c r="CG131" i="10"/>
  <c r="CG200" i="10"/>
  <c r="CG155" i="10"/>
  <c r="CG203" i="10"/>
  <c r="CG133" i="10"/>
  <c r="CG151" i="10"/>
  <c r="CG139" i="10"/>
  <c r="CG168" i="10"/>
  <c r="CG153" i="10"/>
  <c r="CG146" i="10"/>
  <c r="CG190" i="10"/>
  <c r="CG164" i="10"/>
  <c r="CG120" i="10"/>
  <c r="CG150" i="10"/>
  <c r="CG207" i="10"/>
  <c r="CG198" i="10"/>
  <c r="CG156" i="10"/>
  <c r="CG137" i="10"/>
  <c r="CG161" i="10"/>
  <c r="CG132" i="10"/>
  <c r="CG176" i="10"/>
  <c r="CG136" i="10"/>
  <c r="CG114" i="10"/>
  <c r="CG167" i="10"/>
  <c r="CG171" i="10"/>
  <c r="CG204" i="10"/>
  <c r="CG202" i="10"/>
  <c r="CG157" i="10"/>
  <c r="CG122" i="10"/>
  <c r="CG172" i="10"/>
  <c r="CG206" i="10"/>
  <c r="CG140" i="10"/>
  <c r="CG142" i="10"/>
  <c r="CG169" i="10"/>
  <c r="CG194" i="10"/>
  <c r="CG181" i="10"/>
  <c r="CG162" i="10"/>
  <c r="CG110" i="10"/>
  <c r="CG175" i="10"/>
  <c r="CG187" i="10"/>
  <c r="CG128" i="10"/>
  <c r="CG152" i="10"/>
  <c r="CG182" i="10"/>
  <c r="CC195" i="10"/>
  <c r="CC205" i="10"/>
  <c r="CC199" i="10"/>
  <c r="CC111" i="10"/>
  <c r="CC114" i="10"/>
  <c r="CC117" i="10"/>
  <c r="CC128" i="10"/>
  <c r="CC173" i="10"/>
  <c r="CC161" i="10"/>
  <c r="CC150" i="10"/>
  <c r="CC154" i="10"/>
  <c r="CC204" i="10"/>
  <c r="CC119" i="10"/>
  <c r="CC118" i="10"/>
  <c r="CC121" i="10"/>
  <c r="CC136" i="10"/>
  <c r="CC177" i="10"/>
  <c r="CC163" i="10"/>
  <c r="CC164" i="10"/>
  <c r="CC166" i="10"/>
  <c r="CC123" i="10"/>
  <c r="CC122" i="10"/>
  <c r="CC129" i="10"/>
  <c r="CC140" i="10"/>
  <c r="CC181" i="10"/>
  <c r="CC168" i="10"/>
  <c r="CC167" i="10"/>
  <c r="CC170" i="10"/>
  <c r="CC203" i="10"/>
  <c r="CC139" i="10"/>
  <c r="CC138" i="10"/>
  <c r="CC112" i="10"/>
  <c r="CC152" i="10"/>
  <c r="CC184" i="10"/>
  <c r="CC183" i="10"/>
  <c r="CC186" i="10"/>
  <c r="CC126" i="10"/>
  <c r="CC144" i="10"/>
  <c r="CC176" i="10"/>
  <c r="CC174" i="10"/>
  <c r="CC134" i="10"/>
  <c r="CC148" i="10"/>
  <c r="CC180" i="10"/>
  <c r="CC178" i="10"/>
  <c r="CC156" i="10"/>
  <c r="CC188" i="10"/>
  <c r="CC202" i="10"/>
  <c r="CC146" i="10"/>
  <c r="CC145" i="10"/>
  <c r="CC131" i="10"/>
  <c r="CC133" i="10"/>
  <c r="CC189" i="10"/>
  <c r="CC171" i="10"/>
  <c r="CC200" i="10"/>
  <c r="CC135" i="10"/>
  <c r="CC141" i="10"/>
  <c r="CC193" i="10"/>
  <c r="CC175" i="10"/>
  <c r="CC149" i="10"/>
  <c r="CC201" i="10"/>
  <c r="CC190" i="10"/>
  <c r="CC155" i="10"/>
  <c r="CC187" i="10"/>
  <c r="CC143" i="10"/>
  <c r="CC196" i="10"/>
  <c r="CC151" i="10"/>
  <c r="CC113" i="10"/>
  <c r="CC158" i="10"/>
  <c r="CC206" i="10"/>
  <c r="CC116" i="10"/>
  <c r="CC157" i="10"/>
  <c r="CC124" i="10"/>
  <c r="CC169" i="10"/>
  <c r="CC197" i="10"/>
  <c r="CC137" i="10"/>
  <c r="CC192" i="10"/>
  <c r="CC120" i="10"/>
  <c r="CC165" i="10"/>
  <c r="CC142" i="10"/>
  <c r="CC160" i="10"/>
  <c r="CC125" i="10"/>
  <c r="CC207" i="10"/>
  <c r="CC194" i="10"/>
  <c r="CC110" i="10"/>
  <c r="CC185" i="10"/>
  <c r="CC130" i="10"/>
  <c r="CC198" i="10"/>
  <c r="CC162" i="10"/>
  <c r="CC153" i="10"/>
  <c r="CC191" i="10"/>
  <c r="CC182" i="10"/>
  <c r="CC159" i="10"/>
  <c r="CC179" i="10"/>
  <c r="CC127" i="10"/>
  <c r="CC147" i="10"/>
  <c r="CC172" i="10"/>
  <c r="CC132" i="10"/>
  <c r="CC115" i="10"/>
  <c r="C105" i="9"/>
  <c r="C103" i="9"/>
  <c r="B21" i="59" l="1"/>
  <c r="B22" i="59"/>
  <c r="B23" i="59"/>
  <c r="B24" i="59"/>
  <c r="BE7" i="64"/>
  <c r="BE8" i="64"/>
  <c r="BE9" i="64"/>
  <c r="BE10" i="64"/>
  <c r="BE11" i="64"/>
  <c r="BE12" i="64"/>
  <c r="BE13" i="64"/>
  <c r="BE14" i="64"/>
  <c r="BE15" i="64"/>
  <c r="BE16" i="64"/>
  <c r="BE17" i="64"/>
  <c r="BE18" i="64"/>
  <c r="BE19" i="64"/>
  <c r="BE20" i="64"/>
  <c r="BE21" i="64"/>
  <c r="BE22" i="64"/>
  <c r="BE23" i="64"/>
  <c r="BE24" i="64"/>
  <c r="BE25" i="64"/>
  <c r="BE26" i="64"/>
  <c r="BE27" i="64"/>
  <c r="BE28" i="64"/>
  <c r="BE29" i="64"/>
  <c r="BE30" i="64"/>
  <c r="BE31" i="64"/>
  <c r="BE32" i="64"/>
  <c r="BE33" i="64"/>
  <c r="BE34" i="64"/>
  <c r="BE35" i="64"/>
  <c r="BE36" i="64"/>
  <c r="BE37" i="64"/>
  <c r="BE38" i="64"/>
  <c r="BE39" i="64"/>
  <c r="BE40" i="64"/>
  <c r="BE41" i="64"/>
  <c r="BE42" i="64"/>
  <c r="BE43" i="64"/>
  <c r="BE44" i="64"/>
  <c r="BE45" i="64"/>
  <c r="BE46" i="64"/>
  <c r="BE47" i="64"/>
  <c r="BE48" i="64"/>
  <c r="BE49" i="64"/>
  <c r="BE50" i="64"/>
  <c r="BE51" i="64"/>
  <c r="BE52" i="64"/>
  <c r="BE53" i="64"/>
  <c r="BE54" i="64"/>
  <c r="BE55" i="64"/>
  <c r="BE56" i="64"/>
  <c r="BE57" i="64"/>
  <c r="BE58" i="64"/>
  <c r="BE59" i="64"/>
  <c r="BE60" i="64"/>
  <c r="BE61" i="64"/>
  <c r="BE62" i="64"/>
  <c r="BE63" i="64"/>
  <c r="BE64" i="64"/>
  <c r="BE65" i="64"/>
  <c r="BE66" i="64"/>
  <c r="BE67" i="64"/>
  <c r="BE68" i="64"/>
  <c r="BE69" i="64"/>
  <c r="BE70" i="64"/>
  <c r="BE71" i="64"/>
  <c r="BC34" i="64"/>
  <c r="H35" i="50" s="1"/>
  <c r="AI6" i="64"/>
  <c r="AJ6" i="64"/>
  <c r="AK6" i="64"/>
  <c r="AL6" i="64"/>
  <c r="AM6" i="64"/>
  <c r="AN6" i="64"/>
  <c r="AO6" i="64"/>
  <c r="AZ34" i="64" l="1"/>
  <c r="BA34" i="64"/>
  <c r="AX34" i="64"/>
  <c r="AW34" i="64"/>
  <c r="AY34" i="64"/>
  <c r="AV34" i="64"/>
  <c r="AT34" i="64"/>
  <c r="AU34" i="64"/>
  <c r="AS34" i="64"/>
  <c r="BB34" i="64"/>
  <c r="AG94" i="64"/>
  <c r="AF94" i="64"/>
  <c r="BC47" i="64"/>
  <c r="H48" i="50" s="1"/>
  <c r="BC62" i="64"/>
  <c r="BC13" i="64"/>
  <c r="H14" i="50" s="1"/>
  <c r="BP13" i="64"/>
  <c r="I14" i="50" s="1"/>
  <c r="BC42" i="64"/>
  <c r="H43" i="50" s="1"/>
  <c r="BC71" i="64"/>
  <c r="H72" i="50" s="1"/>
  <c r="BC30" i="64"/>
  <c r="H31" i="50" s="1"/>
  <c r="BC38" i="64"/>
  <c r="H39" i="50" s="1"/>
  <c r="BC17" i="64"/>
  <c r="H18" i="50" s="1"/>
  <c r="BC59" i="64"/>
  <c r="H60" i="50" s="1"/>
  <c r="BC51" i="64"/>
  <c r="H52" i="50" s="1"/>
  <c r="BC14" i="64"/>
  <c r="H15" i="50" s="1"/>
  <c r="BP30" i="64"/>
  <c r="I31" i="50" s="1"/>
  <c r="BC37" i="64"/>
  <c r="H38" i="50" s="1"/>
  <c r="BP42" i="64"/>
  <c r="I43" i="50" s="1"/>
  <c r="BC9" i="64"/>
  <c r="H10" i="50" s="1"/>
  <c r="BC29" i="64"/>
  <c r="H30" i="50" s="1"/>
  <c r="BP34" i="64"/>
  <c r="I35" i="50" s="1"/>
  <c r="BC50" i="64"/>
  <c r="H51" i="50" s="1"/>
  <c r="BP38" i="64"/>
  <c r="I39" i="50" s="1"/>
  <c r="BC64" i="64"/>
  <c r="BC44" i="64"/>
  <c r="H45" i="50" s="1"/>
  <c r="BC25" i="64"/>
  <c r="H26" i="50" s="1"/>
  <c r="BP69" i="64"/>
  <c r="I70" i="50" s="1"/>
  <c r="BP61" i="64"/>
  <c r="BP53" i="64"/>
  <c r="I54" i="50" s="1"/>
  <c r="BP45" i="64"/>
  <c r="I46" i="50" s="1"/>
  <c r="BP18" i="64"/>
  <c r="I19" i="50" s="1"/>
  <c r="BC70" i="64"/>
  <c r="H71" i="50" s="1"/>
  <c r="BC56" i="64"/>
  <c r="BC36" i="64"/>
  <c r="H37" i="50" s="1"/>
  <c r="BC55" i="64"/>
  <c r="BC35" i="64"/>
  <c r="H36" i="50" s="1"/>
  <c r="BC22" i="64"/>
  <c r="H23" i="50" s="1"/>
  <c r="BP66" i="64"/>
  <c r="BP58" i="64"/>
  <c r="I59" i="50" s="1"/>
  <c r="BP50" i="64"/>
  <c r="I51" i="50" s="1"/>
  <c r="BC68" i="64"/>
  <c r="H69" i="50" s="1"/>
  <c r="BC61" i="64"/>
  <c r="BC41" i="64"/>
  <c r="H42" i="50" s="1"/>
  <c r="BP65" i="64"/>
  <c r="BP57" i="64"/>
  <c r="I58" i="50" s="1"/>
  <c r="BP49" i="64"/>
  <c r="I50" i="50" s="1"/>
  <c r="BP22" i="64"/>
  <c r="I23" i="50" s="1"/>
  <c r="BP14" i="64"/>
  <c r="I15" i="50" s="1"/>
  <c r="BP10" i="64"/>
  <c r="I11" i="50" s="1"/>
  <c r="BC53" i="64"/>
  <c r="H54" i="50" s="1"/>
  <c r="BC40" i="64"/>
  <c r="H41" i="50" s="1"/>
  <c r="BC10" i="64"/>
  <c r="H11" i="50" s="1"/>
  <c r="BP9" i="64"/>
  <c r="I10" i="50" s="1"/>
  <c r="BC39" i="64"/>
  <c r="H40" i="50" s="1"/>
  <c r="BC26" i="64"/>
  <c r="H27" i="50" s="1"/>
  <c r="BC18" i="64"/>
  <c r="H19" i="50" s="1"/>
  <c r="BP70" i="64"/>
  <c r="I71" i="50" s="1"/>
  <c r="BP62" i="64"/>
  <c r="BP54" i="64"/>
  <c r="I55" i="50" s="1"/>
  <c r="BP46" i="64"/>
  <c r="I47" i="50" s="1"/>
  <c r="BC54" i="64"/>
  <c r="H55" i="50" s="1"/>
  <c r="BP26" i="64"/>
  <c r="I27" i="50" s="1"/>
  <c r="BC57" i="64"/>
  <c r="H58" i="50" s="1"/>
  <c r="BC45" i="64"/>
  <c r="H46" i="50" s="1"/>
  <c r="BF38" i="64"/>
  <c r="BP41" i="64"/>
  <c r="I42" i="50" s="1"/>
  <c r="BP37" i="64"/>
  <c r="I38" i="50" s="1"/>
  <c r="BP33" i="64"/>
  <c r="I34" i="50" s="1"/>
  <c r="BP29" i="64"/>
  <c r="I30" i="50" s="1"/>
  <c r="BC60" i="64"/>
  <c r="H61" i="50" s="1"/>
  <c r="BC48" i="64"/>
  <c r="H49" i="50" s="1"/>
  <c r="BC21" i="64"/>
  <c r="H22" i="50" s="1"/>
  <c r="BP25" i="64"/>
  <c r="I26" i="50" s="1"/>
  <c r="BP21" i="64"/>
  <c r="I22" i="50" s="1"/>
  <c r="BP17" i="64"/>
  <c r="I18" i="50" s="1"/>
  <c r="BC65" i="64"/>
  <c r="BP64" i="64"/>
  <c r="BP48" i="64"/>
  <c r="I49" i="50" s="1"/>
  <c r="BO38" i="64"/>
  <c r="BP32" i="64"/>
  <c r="I33" i="50" s="1"/>
  <c r="BP16" i="64"/>
  <c r="I17" i="50" s="1"/>
  <c r="BP60" i="64"/>
  <c r="I61" i="50" s="1"/>
  <c r="BP44" i="64"/>
  <c r="I45" i="50" s="1"/>
  <c r="BP28" i="64"/>
  <c r="I29" i="50" s="1"/>
  <c r="BP12" i="64"/>
  <c r="I13" i="50" s="1"/>
  <c r="BP56" i="64"/>
  <c r="BP40" i="64"/>
  <c r="I41" i="50" s="1"/>
  <c r="BP24" i="64"/>
  <c r="I25" i="50" s="1"/>
  <c r="BP8" i="64"/>
  <c r="I9" i="50" s="1"/>
  <c r="BP68" i="64"/>
  <c r="I69" i="50" s="1"/>
  <c r="BP52" i="64"/>
  <c r="I53" i="50" s="1"/>
  <c r="BP36" i="64"/>
  <c r="I37" i="50" s="1"/>
  <c r="BP20" i="64"/>
  <c r="I21" i="50" s="1"/>
  <c r="BP71" i="64"/>
  <c r="I72" i="50" s="1"/>
  <c r="BP67" i="64"/>
  <c r="BP63" i="64"/>
  <c r="I64" i="50" s="1"/>
  <c r="BP59" i="64"/>
  <c r="I60" i="50" s="1"/>
  <c r="BP55" i="64"/>
  <c r="BP51" i="64"/>
  <c r="I52" i="50" s="1"/>
  <c r="BP47" i="64"/>
  <c r="I48" i="50" s="1"/>
  <c r="BP43" i="64"/>
  <c r="I44" i="50" s="1"/>
  <c r="BP39" i="64"/>
  <c r="I40" i="50" s="1"/>
  <c r="BP35" i="64"/>
  <c r="I36" i="50" s="1"/>
  <c r="BP31" i="64"/>
  <c r="I32" i="50" s="1"/>
  <c r="BP27" i="64"/>
  <c r="I28" i="50" s="1"/>
  <c r="BP23" i="64"/>
  <c r="I24" i="50" s="1"/>
  <c r="BP19" i="64"/>
  <c r="I20" i="50" s="1"/>
  <c r="BP15" i="64"/>
  <c r="I16" i="50" s="1"/>
  <c r="BP11" i="64"/>
  <c r="I12" i="50" s="1"/>
  <c r="BP7" i="64"/>
  <c r="I8" i="50" s="1"/>
  <c r="BC67" i="64"/>
  <c r="BC24" i="64"/>
  <c r="H25" i="50" s="1"/>
  <c r="BC31" i="64"/>
  <c r="H32" i="50" s="1"/>
  <c r="BC27" i="64"/>
  <c r="H28" i="50" s="1"/>
  <c r="BC33" i="64"/>
  <c r="H34" i="50" s="1"/>
  <c r="BC28" i="64"/>
  <c r="H29" i="50" s="1"/>
  <c r="BC66" i="64"/>
  <c r="BC63" i="64"/>
  <c r="H64" i="50" s="1"/>
  <c r="BC69" i="64"/>
  <c r="H70" i="50" s="1"/>
  <c r="BC46" i="64"/>
  <c r="H47" i="50" s="1"/>
  <c r="BC43" i="64"/>
  <c r="H44" i="50" s="1"/>
  <c r="BC16" i="64"/>
  <c r="H17" i="50" s="1"/>
  <c r="BC8" i="64"/>
  <c r="H9" i="50" s="1"/>
  <c r="BC58" i="64"/>
  <c r="H59" i="50" s="1"/>
  <c r="BC52" i="64"/>
  <c r="H53" i="50" s="1"/>
  <c r="BC49" i="64"/>
  <c r="H50" i="50" s="1"/>
  <c r="BC32" i="64"/>
  <c r="H33" i="50" s="1"/>
  <c r="BC20" i="64"/>
  <c r="H21" i="50" s="1"/>
  <c r="BC12" i="64"/>
  <c r="H13" i="50" s="1"/>
  <c r="BC23" i="64"/>
  <c r="H24" i="50" s="1"/>
  <c r="BC19" i="64"/>
  <c r="H20" i="50" s="1"/>
  <c r="BC15" i="64"/>
  <c r="H16" i="50" s="1"/>
  <c r="BC11" i="64"/>
  <c r="H12" i="50" s="1"/>
  <c r="BC7" i="64"/>
  <c r="H8" i="50" s="1"/>
  <c r="AY9" i="64" l="1"/>
  <c r="BB9" i="64"/>
  <c r="AZ9" i="64"/>
  <c r="AT9" i="64"/>
  <c r="AX9" i="64"/>
  <c r="BA9" i="64"/>
  <c r="AS9" i="64"/>
  <c r="AU9" i="64"/>
  <c r="AV9" i="64"/>
  <c r="AW9" i="64"/>
  <c r="AU46" i="64"/>
  <c r="AV46" i="64"/>
  <c r="AW46" i="64"/>
  <c r="AX46" i="64"/>
  <c r="AY46" i="64"/>
  <c r="AT46" i="64"/>
  <c r="AZ46" i="64"/>
  <c r="BB46" i="64"/>
  <c r="AS46" i="64"/>
  <c r="BA46" i="64"/>
  <c r="AZ21" i="64"/>
  <c r="AW21" i="64"/>
  <c r="AV21" i="64"/>
  <c r="AU21" i="64"/>
  <c r="AT21" i="64"/>
  <c r="AY21" i="64"/>
  <c r="AX21" i="64"/>
  <c r="BA21" i="64"/>
  <c r="AS21" i="64"/>
  <c r="BB21" i="64"/>
  <c r="AZ18" i="64"/>
  <c r="AS18" i="64"/>
  <c r="BA18" i="64"/>
  <c r="AW18" i="64"/>
  <c r="AX18" i="64"/>
  <c r="BB18" i="64"/>
  <c r="AT18" i="64"/>
  <c r="AU18" i="64"/>
  <c r="AV18" i="64"/>
  <c r="AY18" i="64"/>
  <c r="AZ42" i="64"/>
  <c r="BA42" i="64"/>
  <c r="AX42" i="64"/>
  <c r="AW42" i="64"/>
  <c r="AU42" i="64"/>
  <c r="AY42" i="64"/>
  <c r="AS42" i="64"/>
  <c r="AV42" i="64"/>
  <c r="BB42" i="64"/>
  <c r="AT42" i="64"/>
  <c r="AX32" i="64"/>
  <c r="AY32" i="64"/>
  <c r="AZ32" i="64"/>
  <c r="BA32" i="64"/>
  <c r="AV32" i="64"/>
  <c r="AU32" i="64"/>
  <c r="AS32" i="64"/>
  <c r="BB32" i="64"/>
  <c r="AW32" i="64"/>
  <c r="AT32" i="64"/>
  <c r="AX48" i="64"/>
  <c r="AY48" i="64"/>
  <c r="AZ48" i="64"/>
  <c r="BA48" i="64"/>
  <c r="AU48" i="64"/>
  <c r="AV48" i="64"/>
  <c r="AT48" i="64"/>
  <c r="AW48" i="64"/>
  <c r="AS48" i="64"/>
  <c r="BB48" i="64"/>
  <c r="AZ26" i="64"/>
  <c r="AS26" i="64"/>
  <c r="BA26" i="64"/>
  <c r="AX26" i="64"/>
  <c r="AW26" i="64"/>
  <c r="BB26" i="64"/>
  <c r="AV26" i="64"/>
  <c r="AY26" i="64"/>
  <c r="AU26" i="64"/>
  <c r="AT26" i="64"/>
  <c r="AU14" i="64"/>
  <c r="AV14" i="64"/>
  <c r="AW14" i="64"/>
  <c r="AX14" i="64"/>
  <c r="AY14" i="64"/>
  <c r="BB14" i="64"/>
  <c r="AZ14" i="64"/>
  <c r="AS14" i="64"/>
  <c r="BA14" i="64"/>
  <c r="AT14" i="64"/>
  <c r="AZ7" i="64"/>
  <c r="AS7" i="64"/>
  <c r="BA7" i="64"/>
  <c r="AT7" i="64"/>
  <c r="BB7" i="64"/>
  <c r="AY7" i="64"/>
  <c r="AV7" i="64"/>
  <c r="AX7" i="64"/>
  <c r="AU7" i="64"/>
  <c r="AW7" i="64"/>
  <c r="AU49" i="64"/>
  <c r="AV49" i="64"/>
  <c r="AS49" i="64"/>
  <c r="BA49" i="64"/>
  <c r="AZ49" i="64"/>
  <c r="AT49" i="64"/>
  <c r="AW49" i="64"/>
  <c r="BB49" i="64"/>
  <c r="AX49" i="64"/>
  <c r="AY49" i="64"/>
  <c r="AZ39" i="64"/>
  <c r="AS39" i="64"/>
  <c r="BA39" i="64"/>
  <c r="AT39" i="64"/>
  <c r="BB39" i="64"/>
  <c r="AU39" i="64"/>
  <c r="AV39" i="64"/>
  <c r="AY39" i="64"/>
  <c r="AX39" i="64"/>
  <c r="AW39" i="64"/>
  <c r="AZ50" i="64"/>
  <c r="BA50" i="64"/>
  <c r="AX50" i="64"/>
  <c r="AT50" i="64"/>
  <c r="AY50" i="64"/>
  <c r="AS50" i="64"/>
  <c r="AW50" i="64"/>
  <c r="AU50" i="64"/>
  <c r="AV50" i="64"/>
  <c r="BB50" i="64"/>
  <c r="AW51" i="64"/>
  <c r="AX51" i="64"/>
  <c r="AY51" i="64"/>
  <c r="AZ51" i="64"/>
  <c r="AU51" i="64"/>
  <c r="AT51" i="64"/>
  <c r="BB51" i="64"/>
  <c r="BA51" i="64"/>
  <c r="AV51" i="64"/>
  <c r="AS51" i="64"/>
  <c r="AZ13" i="64"/>
  <c r="AW13" i="64"/>
  <c r="AV13" i="64"/>
  <c r="AU13" i="64"/>
  <c r="BA13" i="64"/>
  <c r="AY13" i="64"/>
  <c r="AX13" i="64"/>
  <c r="BB13" i="64"/>
  <c r="AT13" i="64"/>
  <c r="AS13" i="64"/>
  <c r="AU11" i="64"/>
  <c r="AW11" i="64"/>
  <c r="AX11" i="64"/>
  <c r="AY11" i="64"/>
  <c r="AZ11" i="64"/>
  <c r="AT11" i="64"/>
  <c r="BB11" i="64"/>
  <c r="BA11" i="64"/>
  <c r="AV11" i="64"/>
  <c r="AS11" i="64"/>
  <c r="AZ52" i="64"/>
  <c r="AX52" i="64"/>
  <c r="BA52" i="64"/>
  <c r="AW52" i="64"/>
  <c r="AS52" i="64"/>
  <c r="AY52" i="64"/>
  <c r="AV52" i="64"/>
  <c r="BB52" i="64"/>
  <c r="AT52" i="64"/>
  <c r="AU52" i="64"/>
  <c r="AU22" i="64"/>
  <c r="AV22" i="64"/>
  <c r="AW22" i="64"/>
  <c r="AX22" i="64"/>
  <c r="AY22" i="64"/>
  <c r="AZ22" i="64"/>
  <c r="AT22" i="64"/>
  <c r="AS22" i="64"/>
  <c r="BA22" i="64"/>
  <c r="BB22" i="64"/>
  <c r="AZ15" i="64"/>
  <c r="AS15" i="64"/>
  <c r="BA15" i="64"/>
  <c r="AT15" i="64"/>
  <c r="BB15" i="64"/>
  <c r="AU15" i="64"/>
  <c r="AV15" i="64"/>
  <c r="AY15" i="64"/>
  <c r="AX15" i="64"/>
  <c r="AW15" i="64"/>
  <c r="AY28" i="64"/>
  <c r="AU28" i="64"/>
  <c r="BA28" i="64"/>
  <c r="BB28" i="64"/>
  <c r="AS28" i="64"/>
  <c r="AX28" i="64"/>
  <c r="AV28" i="64"/>
  <c r="AZ28" i="64"/>
  <c r="AW28" i="64"/>
  <c r="AT28" i="64"/>
  <c r="AZ10" i="64"/>
  <c r="AX10" i="64"/>
  <c r="AS10" i="64"/>
  <c r="BA10" i="64"/>
  <c r="AW10" i="64"/>
  <c r="AT10" i="64"/>
  <c r="AV10" i="64"/>
  <c r="AY10" i="64"/>
  <c r="AU10" i="64"/>
  <c r="BB10" i="64"/>
  <c r="AW35" i="64"/>
  <c r="AX35" i="64"/>
  <c r="AZ35" i="64"/>
  <c r="AU35" i="64"/>
  <c r="AT35" i="64"/>
  <c r="BB35" i="64"/>
  <c r="BA35" i="64"/>
  <c r="AS35" i="64"/>
  <c r="AY35" i="64"/>
  <c r="AV35" i="64"/>
  <c r="AY29" i="64"/>
  <c r="AZ29" i="64"/>
  <c r="AW29" i="64"/>
  <c r="AV29" i="64"/>
  <c r="AU29" i="64"/>
  <c r="AS29" i="64"/>
  <c r="BB29" i="64"/>
  <c r="AX29" i="64"/>
  <c r="AT29" i="64"/>
  <c r="BA29" i="64"/>
  <c r="BA17" i="64"/>
  <c r="AZ17" i="64"/>
  <c r="AS17" i="64"/>
  <c r="AV17" i="64"/>
  <c r="AW17" i="64"/>
  <c r="BB17" i="64"/>
  <c r="AT17" i="64"/>
  <c r="AY17" i="64"/>
  <c r="AX17" i="64"/>
  <c r="AU17" i="64"/>
  <c r="AZ47" i="64"/>
  <c r="AS47" i="64"/>
  <c r="BA47" i="64"/>
  <c r="AT47" i="64"/>
  <c r="BB47" i="64"/>
  <c r="AU47" i="64"/>
  <c r="AY47" i="64"/>
  <c r="AV47" i="64"/>
  <c r="AX47" i="64"/>
  <c r="AW47" i="64"/>
  <c r="AW19" i="64"/>
  <c r="AX19" i="64"/>
  <c r="AZ19" i="64"/>
  <c r="AU19" i="64"/>
  <c r="AT19" i="64"/>
  <c r="BB19" i="64"/>
  <c r="AV19" i="64"/>
  <c r="AY19" i="64"/>
  <c r="BA19" i="64"/>
  <c r="AS19" i="64"/>
  <c r="AX8" i="64"/>
  <c r="AY8" i="64"/>
  <c r="AZ8" i="64"/>
  <c r="AV8" i="64"/>
  <c r="AU8" i="64"/>
  <c r="BA8" i="64"/>
  <c r="AS8" i="64"/>
  <c r="BB8" i="64"/>
  <c r="AT8" i="64"/>
  <c r="AW8" i="64"/>
  <c r="AS33" i="64"/>
  <c r="AZ33" i="64"/>
  <c r="BA33" i="64"/>
  <c r="AX33" i="64"/>
  <c r="AV33" i="64"/>
  <c r="BB33" i="64"/>
  <c r="AT33" i="64"/>
  <c r="AY33" i="64"/>
  <c r="AW33" i="64"/>
  <c r="AU33" i="64"/>
  <c r="AW40" i="64"/>
  <c r="AX40" i="64"/>
  <c r="AY40" i="64"/>
  <c r="AZ40" i="64"/>
  <c r="AV40" i="64"/>
  <c r="AS40" i="64"/>
  <c r="BA40" i="64"/>
  <c r="AU40" i="64"/>
  <c r="AT40" i="64"/>
  <c r="BB40" i="64"/>
  <c r="AU41" i="64"/>
  <c r="AV41" i="64"/>
  <c r="AS41" i="64"/>
  <c r="AZ41" i="64"/>
  <c r="BA41" i="64"/>
  <c r="AT41" i="64"/>
  <c r="AX41" i="64"/>
  <c r="AY41" i="64"/>
  <c r="BB41" i="64"/>
  <c r="AW41" i="64"/>
  <c r="AU38" i="64"/>
  <c r="AV38" i="64"/>
  <c r="AW38" i="64"/>
  <c r="AX38" i="64"/>
  <c r="AY38" i="64"/>
  <c r="AZ38" i="64"/>
  <c r="AT38" i="64"/>
  <c r="AS38" i="64"/>
  <c r="BA38" i="64"/>
  <c r="BB38" i="64"/>
  <c r="AZ23" i="64"/>
  <c r="AS23" i="64"/>
  <c r="BA23" i="64"/>
  <c r="AT23" i="64"/>
  <c r="BB23" i="64"/>
  <c r="AU23" i="64"/>
  <c r="AV23" i="64"/>
  <c r="AY23" i="64"/>
  <c r="AX23" i="64"/>
  <c r="AW23" i="64"/>
  <c r="AX16" i="64"/>
  <c r="AY16" i="64"/>
  <c r="AZ16" i="64"/>
  <c r="AV16" i="64"/>
  <c r="AS16" i="64"/>
  <c r="BA16" i="64"/>
  <c r="AU16" i="64"/>
  <c r="AW16" i="64"/>
  <c r="BB16" i="64"/>
  <c r="AT16" i="64"/>
  <c r="AW27" i="64"/>
  <c r="AX27" i="64"/>
  <c r="AY27" i="64"/>
  <c r="AU27" i="64"/>
  <c r="AZ27" i="64"/>
  <c r="AT27" i="64"/>
  <c r="BB27" i="64"/>
  <c r="AS27" i="64"/>
  <c r="AV27" i="64"/>
  <c r="BA27" i="64"/>
  <c r="AZ36" i="64"/>
  <c r="AS36" i="64"/>
  <c r="AX36" i="64"/>
  <c r="AV36" i="64"/>
  <c r="BB36" i="64"/>
  <c r="AT36" i="64"/>
  <c r="AW36" i="64"/>
  <c r="AU36" i="64"/>
  <c r="AY36" i="64"/>
  <c r="BA36" i="64"/>
  <c r="AS25" i="64"/>
  <c r="AZ25" i="64"/>
  <c r="BA25" i="64"/>
  <c r="AW25" i="64"/>
  <c r="BB25" i="64"/>
  <c r="AV25" i="64"/>
  <c r="AT25" i="64"/>
  <c r="AY25" i="64"/>
  <c r="AX25" i="64"/>
  <c r="AU25" i="64"/>
  <c r="AU30" i="64"/>
  <c r="AV30" i="64"/>
  <c r="AW30" i="64"/>
  <c r="AX30" i="64"/>
  <c r="AT30" i="64"/>
  <c r="AY30" i="64"/>
  <c r="AZ30" i="64"/>
  <c r="AS30" i="64"/>
  <c r="BA30" i="64"/>
  <c r="BB30" i="64"/>
  <c r="AY12" i="64"/>
  <c r="AX12" i="64"/>
  <c r="BB12" i="64"/>
  <c r="AS12" i="64"/>
  <c r="AZ12" i="64"/>
  <c r="BA12" i="64"/>
  <c r="AW12" i="64"/>
  <c r="AV12" i="64"/>
  <c r="AT12" i="64"/>
  <c r="AU12" i="64"/>
  <c r="AW43" i="64"/>
  <c r="AX43" i="64"/>
  <c r="AY43" i="64"/>
  <c r="AU43" i="64"/>
  <c r="AZ43" i="64"/>
  <c r="AT43" i="64"/>
  <c r="BB43" i="64"/>
  <c r="BA43" i="64"/>
  <c r="AS43" i="64"/>
  <c r="AV43" i="64"/>
  <c r="AZ31" i="64"/>
  <c r="AS31" i="64"/>
  <c r="BA31" i="64"/>
  <c r="AT31" i="64"/>
  <c r="BB31" i="64"/>
  <c r="AU31" i="64"/>
  <c r="AV31" i="64"/>
  <c r="AX31" i="64"/>
  <c r="AY31" i="64"/>
  <c r="AW31" i="64"/>
  <c r="AZ44" i="64"/>
  <c r="BB44" i="64"/>
  <c r="AW44" i="64"/>
  <c r="AT44" i="64"/>
  <c r="AV44" i="64"/>
  <c r="BA44" i="64"/>
  <c r="AX44" i="64"/>
  <c r="AU44" i="64"/>
  <c r="AY44" i="64"/>
  <c r="AS44" i="64"/>
  <c r="AY37" i="64"/>
  <c r="AZ37" i="64"/>
  <c r="AW37" i="64"/>
  <c r="AV37" i="64"/>
  <c r="AU37" i="64"/>
  <c r="BA37" i="64"/>
  <c r="AS37" i="64"/>
  <c r="AX37" i="64"/>
  <c r="BB37" i="64"/>
  <c r="AT37" i="64"/>
  <c r="AX24" i="64"/>
  <c r="AY24" i="64"/>
  <c r="AZ24" i="64"/>
  <c r="AV24" i="64"/>
  <c r="AS24" i="64"/>
  <c r="BA24" i="64"/>
  <c r="AU24" i="64"/>
  <c r="AW24" i="64"/>
  <c r="BB24" i="64"/>
  <c r="AT24" i="64"/>
  <c r="AT20" i="64"/>
  <c r="BA20" i="64"/>
  <c r="AZ20" i="64"/>
  <c r="AY20" i="64"/>
  <c r="AX20" i="64"/>
  <c r="AW20" i="64"/>
  <c r="AU20" i="64"/>
  <c r="AV20" i="64"/>
  <c r="BB20" i="64"/>
  <c r="AS20" i="64"/>
  <c r="AY45" i="64"/>
  <c r="AZ45" i="64"/>
  <c r="AW45" i="64"/>
  <c r="AX45" i="64"/>
  <c r="AT45" i="64"/>
  <c r="AU45" i="64"/>
  <c r="AS45" i="64"/>
  <c r="AV45" i="64"/>
  <c r="BB45" i="64"/>
  <c r="BA45" i="64"/>
  <c r="BG70" i="64"/>
  <c r="BO13" i="64"/>
  <c r="BF13" i="64"/>
  <c r="BK13" i="64"/>
  <c r="BJ13" i="64"/>
  <c r="BN13" i="64"/>
  <c r="BM15" i="64"/>
  <c r="BJ12" i="64"/>
  <c r="BM23" i="64"/>
  <c r="BF62" i="64"/>
  <c r="BL64" i="64"/>
  <c r="BM26" i="64"/>
  <c r="BM50" i="64"/>
  <c r="BI33" i="64"/>
  <c r="BI22" i="64"/>
  <c r="BI58" i="64"/>
  <c r="BI13" i="64"/>
  <c r="BI31" i="64"/>
  <c r="BM17" i="64"/>
  <c r="BJ37" i="64"/>
  <c r="BM49" i="64"/>
  <c r="BG66" i="64"/>
  <c r="BM18" i="64"/>
  <c r="BH13" i="64"/>
  <c r="BK21" i="64"/>
  <c r="BL41" i="64"/>
  <c r="BN46" i="64"/>
  <c r="BL57" i="64"/>
  <c r="BH45" i="64"/>
  <c r="BK38" i="64"/>
  <c r="BJ39" i="64"/>
  <c r="BH54" i="64"/>
  <c r="BJ40" i="64"/>
  <c r="BH61" i="64"/>
  <c r="BL25" i="64"/>
  <c r="BK30" i="64"/>
  <c r="BN16" i="64"/>
  <c r="BO9" i="64"/>
  <c r="BI20" i="64"/>
  <c r="BJ24" i="64"/>
  <c r="BN11" i="64"/>
  <c r="BM32" i="64"/>
  <c r="BH70" i="64"/>
  <c r="F68" i="66"/>
  <c r="BJ48" i="64"/>
  <c r="BF42" i="64"/>
  <c r="BG13" i="64"/>
  <c r="BG16" i="64"/>
  <c r="BF69" i="64"/>
  <c r="BL13" i="64"/>
  <c r="BM13" i="64"/>
  <c r="BO37" i="64"/>
  <c r="BH33" i="64"/>
  <c r="BL26" i="64"/>
  <c r="BO21" i="64"/>
  <c r="BF30" i="64"/>
  <c r="BO18" i="64"/>
  <c r="BM33" i="64"/>
  <c r="BL33" i="64"/>
  <c r="BK70" i="64"/>
  <c r="BO11" i="64"/>
  <c r="BH17" i="64"/>
  <c r="BI26" i="64"/>
  <c r="BJ17" i="64"/>
  <c r="BF8" i="64"/>
  <c r="BF55" i="64"/>
  <c r="BO66" i="64"/>
  <c r="BO63" i="64"/>
  <c r="BO23" i="64"/>
  <c r="BO67" i="64"/>
  <c r="BO56" i="64"/>
  <c r="BO65" i="64"/>
  <c r="BO53" i="64"/>
  <c r="BF7" i="64"/>
  <c r="BF39" i="64"/>
  <c r="BG52" i="64"/>
  <c r="BO60" i="64"/>
  <c r="BG29" i="64"/>
  <c r="BG26" i="64"/>
  <c r="BO70" i="64"/>
  <c r="BF61" i="64"/>
  <c r="BH60" i="64"/>
  <c r="BN60" i="64"/>
  <c r="BI60" i="64"/>
  <c r="BJ60" i="64"/>
  <c r="BK60" i="64"/>
  <c r="BL60" i="64"/>
  <c r="BM60" i="64"/>
  <c r="BM8" i="64"/>
  <c r="BI25" i="64"/>
  <c r="BN41" i="64"/>
  <c r="BN63" i="64"/>
  <c r="BK55" i="64"/>
  <c r="BN15" i="64"/>
  <c r="BJ23" i="64"/>
  <c r="BK31" i="64"/>
  <c r="BN39" i="64"/>
  <c r="BI38" i="64"/>
  <c r="BM70" i="64"/>
  <c r="BH26" i="64"/>
  <c r="BH50" i="64"/>
  <c r="BN66" i="64"/>
  <c r="BM21" i="64"/>
  <c r="BM29" i="64"/>
  <c r="BK37" i="64"/>
  <c r="BJ45" i="64"/>
  <c r="BN61" i="64"/>
  <c r="BH16" i="64"/>
  <c r="BK32" i="64"/>
  <c r="BI40" i="64"/>
  <c r="BH48" i="64"/>
  <c r="BJ56" i="64"/>
  <c r="BJ64" i="64"/>
  <c r="BJ62" i="64"/>
  <c r="BH62" i="64"/>
  <c r="BI62" i="64"/>
  <c r="BN62" i="64"/>
  <c r="BK62" i="64"/>
  <c r="BL62" i="64"/>
  <c r="BM62" i="64"/>
  <c r="BN67" i="64"/>
  <c r="BL22" i="64"/>
  <c r="BL30" i="64"/>
  <c r="BK54" i="64"/>
  <c r="BN49" i="64"/>
  <c r="BF27" i="64"/>
  <c r="BO24" i="64"/>
  <c r="BG18" i="64"/>
  <c r="BF20" i="64"/>
  <c r="BO35" i="64"/>
  <c r="BF44" i="64"/>
  <c r="BF11" i="64"/>
  <c r="BF43" i="64"/>
  <c r="BF71" i="64"/>
  <c r="BO58" i="64"/>
  <c r="BO12" i="64"/>
  <c r="BF16" i="64"/>
  <c r="BF17" i="64"/>
  <c r="BF33" i="64"/>
  <c r="BO69" i="64"/>
  <c r="BG42" i="64"/>
  <c r="BL19" i="64"/>
  <c r="BN19" i="64"/>
  <c r="BH19" i="64"/>
  <c r="BI19" i="64"/>
  <c r="BK19" i="64"/>
  <c r="BJ19" i="64"/>
  <c r="BM19" i="64"/>
  <c r="BH51" i="64"/>
  <c r="BI51" i="64"/>
  <c r="BK51" i="64"/>
  <c r="BL51" i="64"/>
  <c r="BM51" i="64"/>
  <c r="BN51" i="64"/>
  <c r="BJ51" i="64"/>
  <c r="BL8" i="64"/>
  <c r="BL17" i="64"/>
  <c r="BN25" i="64"/>
  <c r="BN33" i="64"/>
  <c r="BN65" i="64"/>
  <c r="BM63" i="64"/>
  <c r="BM11" i="64"/>
  <c r="BH20" i="64"/>
  <c r="BI23" i="64"/>
  <c r="BJ31" i="64"/>
  <c r="BK39" i="64"/>
  <c r="BH38" i="64"/>
  <c r="BL70" i="64"/>
  <c r="BL18" i="64"/>
  <c r="BN26" i="64"/>
  <c r="BK58" i="64"/>
  <c r="BJ66" i="64"/>
  <c r="BI12" i="64"/>
  <c r="BK29" i="64"/>
  <c r="BL53" i="64"/>
  <c r="BM61" i="64"/>
  <c r="BN7" i="64"/>
  <c r="BI24" i="64"/>
  <c r="BJ32" i="64"/>
  <c r="BH40" i="64"/>
  <c r="BN48" i="64"/>
  <c r="BL56" i="64"/>
  <c r="BM67" i="64"/>
  <c r="BK22" i="64"/>
  <c r="BI57" i="64"/>
  <c r="BM46" i="64"/>
  <c r="BF15" i="64"/>
  <c r="BF47" i="64"/>
  <c r="BO16" i="64"/>
  <c r="BF21" i="64"/>
  <c r="BF37" i="64"/>
  <c r="BG10" i="64"/>
  <c r="BH27" i="64"/>
  <c r="BI27" i="64"/>
  <c r="BK27" i="64"/>
  <c r="BL27" i="64"/>
  <c r="BM27" i="64"/>
  <c r="BN27" i="64"/>
  <c r="BJ27" i="64"/>
  <c r="BK8" i="64"/>
  <c r="BK17" i="64"/>
  <c r="BM25" i="64"/>
  <c r="BM65" i="64"/>
  <c r="BL63" i="64"/>
  <c r="BL11" i="64"/>
  <c r="BL55" i="64"/>
  <c r="BL15" i="64"/>
  <c r="BH23" i="64"/>
  <c r="BH31" i="64"/>
  <c r="BM39" i="64"/>
  <c r="BN38" i="64"/>
  <c r="BI70" i="64"/>
  <c r="BK18" i="64"/>
  <c r="BJ58" i="64"/>
  <c r="BI66" i="64"/>
  <c r="BH12" i="64"/>
  <c r="BJ21" i="64"/>
  <c r="BJ29" i="64"/>
  <c r="BN45" i="64"/>
  <c r="BH53" i="64"/>
  <c r="BL61" i="64"/>
  <c r="BM7" i="64"/>
  <c r="BM16" i="64"/>
  <c r="BH24" i="64"/>
  <c r="BH32" i="64"/>
  <c r="BN40" i="64"/>
  <c r="BM48" i="64"/>
  <c r="BI64" i="64"/>
  <c r="BJ22" i="64"/>
  <c r="BM54" i="64"/>
  <c r="BK49" i="64"/>
  <c r="BH57" i="64"/>
  <c r="BJ46" i="64"/>
  <c r="BF41" i="64"/>
  <c r="BG14" i="64"/>
  <c r="BG50" i="64"/>
  <c r="BG34" i="64"/>
  <c r="BH34" i="64"/>
  <c r="BJ34" i="64"/>
  <c r="BI34" i="64"/>
  <c r="BK34" i="64"/>
  <c r="BL34" i="64"/>
  <c r="BN34" i="64"/>
  <c r="BM34" i="64"/>
  <c r="BH28" i="64"/>
  <c r="BI28" i="64"/>
  <c r="BJ28" i="64"/>
  <c r="BL28" i="64"/>
  <c r="BM28" i="64"/>
  <c r="BN28" i="64"/>
  <c r="BK28" i="64"/>
  <c r="BG30" i="64"/>
  <c r="BJ8" i="64"/>
  <c r="BJ41" i="64"/>
  <c r="BJ65" i="64"/>
  <c r="BK63" i="64"/>
  <c r="BK20" i="64"/>
  <c r="BH55" i="64"/>
  <c r="BK15" i="64"/>
  <c r="BM31" i="64"/>
  <c r="BL39" i="64"/>
  <c r="BL38" i="64"/>
  <c r="BK50" i="64"/>
  <c r="BH66" i="64"/>
  <c r="BN12" i="64"/>
  <c r="BI21" i="64"/>
  <c r="BL37" i="64"/>
  <c r="BI45" i="64"/>
  <c r="BN53" i="64"/>
  <c r="BK61" i="64"/>
  <c r="BL7" i="64"/>
  <c r="BL16" i="64"/>
  <c r="BN24" i="64"/>
  <c r="BN32" i="64"/>
  <c r="BM40" i="64"/>
  <c r="BN56" i="64"/>
  <c r="BH64" i="64"/>
  <c r="BJ67" i="64"/>
  <c r="BI30" i="64"/>
  <c r="BL54" i="64"/>
  <c r="BH49" i="64"/>
  <c r="BN57" i="64"/>
  <c r="BI46" i="64"/>
  <c r="BF23" i="64"/>
  <c r="BG58" i="64"/>
  <c r="BI36" i="64"/>
  <c r="BJ36" i="64"/>
  <c r="BL36" i="64"/>
  <c r="BH36" i="64"/>
  <c r="BK36" i="64"/>
  <c r="BN36" i="64"/>
  <c r="BM36" i="64"/>
  <c r="BH69" i="64"/>
  <c r="BI69" i="64"/>
  <c r="BJ69" i="64"/>
  <c r="BK69" i="64"/>
  <c r="BM69" i="64"/>
  <c r="BN69" i="64"/>
  <c r="BL69" i="64"/>
  <c r="BM59" i="64"/>
  <c r="BN59" i="64"/>
  <c r="BJ59" i="64"/>
  <c r="BK59" i="64"/>
  <c r="BL59" i="64"/>
  <c r="BH59" i="64"/>
  <c r="BI59" i="64"/>
  <c r="BI8" i="64"/>
  <c r="BH25" i="64"/>
  <c r="BH41" i="64"/>
  <c r="BI65" i="64"/>
  <c r="BH63" i="64"/>
  <c r="BJ11" i="64"/>
  <c r="BN20" i="64"/>
  <c r="BN55" i="64"/>
  <c r="BJ15" i="64"/>
  <c r="BL23" i="64"/>
  <c r="BL31" i="64"/>
  <c r="BK66" i="64"/>
  <c r="BI18" i="64"/>
  <c r="BI50" i="64"/>
  <c r="BH58" i="64"/>
  <c r="BM66" i="64"/>
  <c r="BM12" i="64"/>
  <c r="BI29" i="64"/>
  <c r="BI37" i="64"/>
  <c r="BL45" i="64"/>
  <c r="BI53" i="64"/>
  <c r="BJ61" i="64"/>
  <c r="BK7" i="64"/>
  <c r="BK16" i="64"/>
  <c r="BM24" i="64"/>
  <c r="BK48" i="64"/>
  <c r="BM56" i="64"/>
  <c r="BN64" i="64"/>
  <c r="BI67" i="64"/>
  <c r="BM22" i="64"/>
  <c r="BH30" i="64"/>
  <c r="BJ54" i="64"/>
  <c r="BJ57" i="64"/>
  <c r="BH46" i="64"/>
  <c r="BO32" i="64"/>
  <c r="BG23" i="64"/>
  <c r="BF49" i="64"/>
  <c r="BN68" i="64"/>
  <c r="BH68" i="64"/>
  <c r="BJ68" i="64"/>
  <c r="BK68" i="64"/>
  <c r="BL68" i="64"/>
  <c r="BM68" i="64"/>
  <c r="BI68" i="64"/>
  <c r="BI71" i="64"/>
  <c r="BJ71" i="64"/>
  <c r="BK71" i="64"/>
  <c r="BL71" i="64"/>
  <c r="BM71" i="64"/>
  <c r="BN71" i="64"/>
  <c r="BH71" i="64"/>
  <c r="BH35" i="64"/>
  <c r="BI35" i="64"/>
  <c r="BK35" i="64"/>
  <c r="BN35" i="64"/>
  <c r="BJ35" i="64"/>
  <c r="BL35" i="64"/>
  <c r="BM35" i="64"/>
  <c r="BM41" i="64"/>
  <c r="BH65" i="64"/>
  <c r="BJ63" i="64"/>
  <c r="BK11" i="64"/>
  <c r="BM20" i="64"/>
  <c r="BM55" i="64"/>
  <c r="BI15" i="64"/>
  <c r="BK23" i="64"/>
  <c r="BJ18" i="64"/>
  <c r="BN50" i="64"/>
  <c r="BM58" i="64"/>
  <c r="BL66" i="64"/>
  <c r="BL21" i="64"/>
  <c r="BN29" i="64"/>
  <c r="BH37" i="64"/>
  <c r="BM53" i="64"/>
  <c r="BJ7" i="64"/>
  <c r="BJ16" i="64"/>
  <c r="BL24" i="64"/>
  <c r="BI56" i="64"/>
  <c r="BM64" i="64"/>
  <c r="BH67" i="64"/>
  <c r="BM30" i="64"/>
  <c r="BL49" i="64"/>
  <c r="BF25" i="64"/>
  <c r="BG22" i="64"/>
  <c r="BO59" i="64"/>
  <c r="BG28" i="64"/>
  <c r="BG46" i="64"/>
  <c r="BF40" i="64"/>
  <c r="BO48" i="64"/>
  <c r="BG54" i="64"/>
  <c r="BF9" i="64"/>
  <c r="BF57" i="64"/>
  <c r="BF45" i="64"/>
  <c r="BG38" i="64"/>
  <c r="BI44" i="64"/>
  <c r="BJ44" i="64"/>
  <c r="BL44" i="64"/>
  <c r="BH44" i="64"/>
  <c r="BK44" i="64"/>
  <c r="BM44" i="64"/>
  <c r="BN44" i="64"/>
  <c r="BH8" i="64"/>
  <c r="BI17" i="64"/>
  <c r="BK25" i="64"/>
  <c r="BK33" i="64"/>
  <c r="BK41" i="64"/>
  <c r="BL65" i="64"/>
  <c r="BI63" i="64"/>
  <c r="BI11" i="64"/>
  <c r="BL20" i="64"/>
  <c r="BJ55" i="64"/>
  <c r="BH15" i="64"/>
  <c r="BI39" i="64"/>
  <c r="BJ38" i="64"/>
  <c r="BJ70" i="64"/>
  <c r="BH18" i="64"/>
  <c r="BK26" i="64"/>
  <c r="BL50" i="64"/>
  <c r="BL58" i="64"/>
  <c r="BK12" i="64"/>
  <c r="BH21" i="64"/>
  <c r="BL29" i="64"/>
  <c r="BN37" i="64"/>
  <c r="BM45" i="64"/>
  <c r="BK53" i="64"/>
  <c r="BI61" i="64"/>
  <c r="BI7" i="64"/>
  <c r="BI16" i="64"/>
  <c r="BI32" i="64"/>
  <c r="BL40" i="64"/>
  <c r="BI48" i="64"/>
  <c r="BH56" i="64"/>
  <c r="BL67" i="64"/>
  <c r="BH22" i="64"/>
  <c r="BJ30" i="64"/>
  <c r="BN54" i="64"/>
  <c r="BJ49" i="64"/>
  <c r="BK57" i="64"/>
  <c r="BL46" i="64"/>
  <c r="BF19" i="64"/>
  <c r="BG51" i="64"/>
  <c r="BH42" i="64"/>
  <c r="BJ42" i="64"/>
  <c r="BK42" i="64"/>
  <c r="BL42" i="64"/>
  <c r="BM42" i="64"/>
  <c r="BN42" i="64"/>
  <c r="BI42" i="64"/>
  <c r="BH14" i="64"/>
  <c r="BI14" i="64"/>
  <c r="BJ14" i="64"/>
  <c r="BK14" i="64"/>
  <c r="BL14" i="64"/>
  <c r="BN14" i="64"/>
  <c r="BM14" i="64"/>
  <c r="BF31" i="64"/>
  <c r="BO34" i="64"/>
  <c r="BO36" i="64"/>
  <c r="BG64" i="64"/>
  <c r="BO62" i="64"/>
  <c r="BL47" i="64"/>
  <c r="BM47" i="64"/>
  <c r="BH47" i="64"/>
  <c r="BJ47" i="64"/>
  <c r="BN47" i="64"/>
  <c r="BI47" i="64"/>
  <c r="BK47" i="64"/>
  <c r="BJ9" i="64"/>
  <c r="BK9" i="64"/>
  <c r="BL9" i="64"/>
  <c r="BM9" i="64"/>
  <c r="BN9" i="64"/>
  <c r="BI9" i="64"/>
  <c r="BH9" i="64"/>
  <c r="BI52" i="64"/>
  <c r="BJ52" i="64"/>
  <c r="BL52" i="64"/>
  <c r="BK52" i="64"/>
  <c r="BN52" i="64"/>
  <c r="BH52" i="64"/>
  <c r="BM52" i="64"/>
  <c r="BK10" i="64"/>
  <c r="BL10" i="64"/>
  <c r="BM10" i="64"/>
  <c r="BN10" i="64"/>
  <c r="BH10" i="64"/>
  <c r="BJ10" i="64"/>
  <c r="BI10" i="64"/>
  <c r="BH43" i="64"/>
  <c r="BI43" i="64"/>
  <c r="BK43" i="64"/>
  <c r="BJ43" i="64"/>
  <c r="BM43" i="64"/>
  <c r="BL43" i="64"/>
  <c r="BN43" i="64"/>
  <c r="BN8" i="64"/>
  <c r="BN17" i="64"/>
  <c r="BJ25" i="64"/>
  <c r="BJ33" i="64"/>
  <c r="BI41" i="64"/>
  <c r="BK65" i="64"/>
  <c r="BH11" i="64"/>
  <c r="BJ20" i="64"/>
  <c r="BI55" i="64"/>
  <c r="BN23" i="64"/>
  <c r="BN31" i="64"/>
  <c r="BH39" i="64"/>
  <c r="BM38" i="64"/>
  <c r="BN70" i="64"/>
  <c r="BN18" i="64"/>
  <c r="BJ26" i="64"/>
  <c r="BJ50" i="64"/>
  <c r="BN58" i="64"/>
  <c r="BL12" i="64"/>
  <c r="BN21" i="64"/>
  <c r="BH29" i="64"/>
  <c r="BM37" i="64"/>
  <c r="BK45" i="64"/>
  <c r="BJ53" i="64"/>
  <c r="BH7" i="64"/>
  <c r="BK24" i="64"/>
  <c r="BL32" i="64"/>
  <c r="BK40" i="64"/>
  <c r="BL48" i="64"/>
  <c r="BK56" i="64"/>
  <c r="BK64" i="64"/>
  <c r="BK67" i="64"/>
  <c r="BN22" i="64"/>
  <c r="BN30" i="64"/>
  <c r="BI54" i="64"/>
  <c r="BI49" i="64"/>
  <c r="BM57" i="64"/>
  <c r="BK46" i="64"/>
  <c r="BF66" i="64"/>
  <c r="BF65" i="64"/>
  <c r="BG61" i="64"/>
  <c r="BO45" i="64"/>
  <c r="BO30" i="64"/>
  <c r="BF34" i="64"/>
  <c r="BF70" i="64"/>
  <c r="BG65" i="64"/>
  <c r="BG55" i="64"/>
  <c r="BF53" i="64"/>
  <c r="BO49" i="64"/>
  <c r="BF26" i="64"/>
  <c r="BF46" i="64"/>
  <c r="BG49" i="64"/>
  <c r="BO29" i="64"/>
  <c r="BF18" i="64"/>
  <c r="BO54" i="64"/>
  <c r="BF54" i="64"/>
  <c r="BO17" i="64"/>
  <c r="BO61" i="64"/>
  <c r="BO46" i="64"/>
  <c r="BO50" i="64"/>
  <c r="BF32" i="64"/>
  <c r="BG37" i="64"/>
  <c r="BG53" i="64"/>
  <c r="BG11" i="64"/>
  <c r="BO10" i="64"/>
  <c r="BF50" i="64"/>
  <c r="BG43" i="64"/>
  <c r="BF10" i="64"/>
  <c r="BO43" i="64"/>
  <c r="BG71" i="64"/>
  <c r="BO47" i="64"/>
  <c r="BG36" i="64"/>
  <c r="BO55" i="64"/>
  <c r="BG12" i="64"/>
  <c r="BF58" i="64"/>
  <c r="BF51" i="64"/>
  <c r="BG31" i="64"/>
  <c r="BO51" i="64"/>
  <c r="BO25" i="64"/>
  <c r="BF56" i="64"/>
  <c r="BG62" i="64"/>
  <c r="BG44" i="64"/>
  <c r="BO22" i="64"/>
  <c r="BF64" i="64"/>
  <c r="BF22" i="64"/>
  <c r="BG9" i="64"/>
  <c r="BG17" i="64"/>
  <c r="BG69" i="64"/>
  <c r="BF29" i="64"/>
  <c r="BO57" i="64"/>
  <c r="BG56" i="64"/>
  <c r="BG45" i="64"/>
  <c r="BG63" i="64"/>
  <c r="BO33" i="64"/>
  <c r="BG68" i="64"/>
  <c r="BF14" i="64"/>
  <c r="BO14" i="64"/>
  <c r="BG32" i="64"/>
  <c r="BG57" i="64"/>
  <c r="BO42" i="64"/>
  <c r="BF36" i="64"/>
  <c r="BG27" i="64"/>
  <c r="BG59" i="64"/>
  <c r="BG41" i="64"/>
  <c r="BG35" i="64"/>
  <c r="BG67" i="64"/>
  <c r="BG25" i="64"/>
  <c r="BG7" i="64"/>
  <c r="BG39" i="64"/>
  <c r="BO44" i="64"/>
  <c r="BO41" i="64"/>
  <c r="BG15" i="64"/>
  <c r="BG47" i="64"/>
  <c r="BO15" i="64"/>
  <c r="BG24" i="64"/>
  <c r="BO26" i="64"/>
  <c r="BG19" i="64"/>
  <c r="BO19" i="64"/>
  <c r="BG60" i="64"/>
  <c r="BF48" i="64"/>
  <c r="BG33" i="64"/>
  <c r="BG21" i="64"/>
  <c r="BO7" i="64"/>
  <c r="BO39" i="64"/>
  <c r="BO71" i="64"/>
  <c r="BF24" i="64"/>
  <c r="BF12" i="64"/>
  <c r="BF60" i="64"/>
  <c r="BG48" i="64"/>
  <c r="BF67" i="64"/>
  <c r="BO20" i="64"/>
  <c r="BO8" i="64"/>
  <c r="BO40" i="64"/>
  <c r="BF28" i="64"/>
  <c r="BF35" i="64"/>
  <c r="BG20" i="64"/>
  <c r="BF52" i="64"/>
  <c r="BF68" i="64"/>
  <c r="BG8" i="64"/>
  <c r="BG40" i="64"/>
  <c r="BF59" i="64"/>
  <c r="BO27" i="64"/>
  <c r="BO28" i="64"/>
  <c r="BF63" i="64"/>
  <c r="BO31" i="64"/>
  <c r="BO52" i="64"/>
  <c r="BO68" i="64"/>
  <c r="BO64" i="64"/>
  <c r="BD18" i="64" l="1"/>
  <c r="BQ51" i="64"/>
  <c r="BQ14" i="64"/>
  <c r="BQ29" i="64"/>
  <c r="BD48" i="64"/>
  <c r="BQ10" i="64"/>
  <c r="BD62" i="64"/>
  <c r="BD19" i="64"/>
  <c r="BQ28" i="64"/>
  <c r="BQ34" i="64"/>
  <c r="BD13" i="64"/>
  <c r="BD70" i="64"/>
  <c r="BD52" i="64"/>
  <c r="BD8" i="64"/>
  <c r="BD61" i="64"/>
  <c r="BQ66" i="64"/>
  <c r="BD20" i="64"/>
  <c r="BQ69" i="64"/>
  <c r="BQ46" i="64"/>
  <c r="BQ64" i="64"/>
  <c r="BQ18" i="64"/>
  <c r="BQ59" i="64"/>
  <c r="BD60" i="64"/>
  <c r="BQ62" i="64"/>
  <c r="BQ58" i="64"/>
  <c r="BQ54" i="64"/>
  <c r="BQ52" i="64"/>
  <c r="BD27" i="64"/>
  <c r="BD28" i="64"/>
  <c r="BQ12" i="64"/>
  <c r="BQ36" i="64"/>
  <c r="BQ70" i="64"/>
  <c r="BD58" i="64"/>
  <c r="BQ13" i="64"/>
  <c r="BD63" i="64"/>
  <c r="BQ63" i="64"/>
  <c r="BD24" i="64"/>
  <c r="BQ22" i="64"/>
  <c r="BQ26" i="64"/>
  <c r="BD33" i="64"/>
  <c r="BD47" i="64"/>
  <c r="BQ35" i="64"/>
  <c r="BD42" i="64"/>
  <c r="BD43" i="64"/>
  <c r="BQ38" i="64"/>
  <c r="BD67" i="64"/>
  <c r="BQ50" i="64"/>
  <c r="BD40" i="64"/>
  <c r="BD65" i="64"/>
  <c r="BD39" i="64"/>
  <c r="BD59" i="64"/>
  <c r="BD30" i="64"/>
  <c r="BD56" i="64"/>
  <c r="BQ42" i="64"/>
  <c r="BQ32" i="64"/>
  <c r="BQ30" i="64"/>
  <c r="BD17" i="64"/>
  <c r="BD29" i="64"/>
  <c r="BD38" i="64"/>
  <c r="BD45" i="64"/>
  <c r="BD68" i="64"/>
  <c r="BD25" i="64"/>
  <c r="BD69" i="64"/>
  <c r="BQ31" i="64"/>
  <c r="BQ19" i="64"/>
  <c r="BD22" i="64"/>
  <c r="BQ16" i="64"/>
  <c r="BQ7" i="64"/>
  <c r="BQ55" i="64"/>
  <c r="BD32" i="64"/>
  <c r="BD15" i="64"/>
  <c r="BQ68" i="64"/>
  <c r="BQ67" i="64"/>
  <c r="BD21" i="64"/>
  <c r="BD35" i="64"/>
  <c r="BD41" i="64"/>
  <c r="BD66" i="64"/>
  <c r="BD23" i="64"/>
  <c r="BD64" i="64"/>
  <c r="BD36" i="64"/>
  <c r="BD71" i="64"/>
  <c r="BQ23" i="64"/>
  <c r="BQ11" i="64"/>
  <c r="BQ44" i="64"/>
  <c r="BD34" i="64"/>
  <c r="BD46" i="64"/>
  <c r="BD31" i="64"/>
  <c r="BQ57" i="64"/>
  <c r="BQ40" i="64"/>
  <c r="BQ49" i="64"/>
  <c r="BQ47" i="64"/>
  <c r="BQ61" i="64"/>
  <c r="BQ8" i="64"/>
  <c r="BQ60" i="64"/>
  <c r="BD51" i="64"/>
  <c r="BQ53" i="64"/>
  <c r="BD37" i="64"/>
  <c r="BD12" i="64"/>
  <c r="BQ37" i="64"/>
  <c r="BD14" i="64"/>
  <c r="BQ20" i="64"/>
  <c r="BQ48" i="64"/>
  <c r="BQ56" i="64"/>
  <c r="BD44" i="64"/>
  <c r="BD54" i="64"/>
  <c r="BD16" i="64"/>
  <c r="BQ65" i="64"/>
  <c r="BD53" i="64"/>
  <c r="BQ9" i="64"/>
  <c r="BQ15" i="64"/>
  <c r="BQ27" i="64"/>
  <c r="BQ24" i="64"/>
  <c r="BD11" i="64"/>
  <c r="BQ21" i="64"/>
  <c r="BQ33" i="64"/>
  <c r="BQ71" i="64"/>
  <c r="BD49" i="64"/>
  <c r="BD9" i="64"/>
  <c r="BD57" i="64"/>
  <c r="BD7" i="64"/>
  <c r="BD55" i="64"/>
  <c r="BQ45" i="64"/>
  <c r="BQ41" i="64"/>
  <c r="BQ39" i="64"/>
  <c r="BD50" i="64"/>
  <c r="BD10" i="64"/>
  <c r="BD26" i="64"/>
  <c r="BQ25" i="64"/>
  <c r="BQ17" i="64"/>
  <c r="BQ43" i="64"/>
  <c r="F103" i="9"/>
  <c r="DG7" i="9" s="1"/>
  <c r="N103" i="9"/>
  <c r="DG15" i="9" s="1"/>
  <c r="P103" i="9"/>
  <c r="DG17" i="9" s="1"/>
  <c r="T103" i="9"/>
  <c r="DG21" i="9" s="1"/>
  <c r="V103" i="9"/>
  <c r="DG23" i="9" s="1"/>
  <c r="W103" i="9"/>
  <c r="DG24" i="9" s="1"/>
  <c r="AC103" i="9"/>
  <c r="DG30" i="9" s="1"/>
  <c r="AD103" i="9"/>
  <c r="DG31" i="9" s="1"/>
  <c r="AE103" i="9"/>
  <c r="DG32" i="9" s="1"/>
  <c r="AF103" i="9"/>
  <c r="DG33" i="9" s="1"/>
  <c r="AG103" i="9"/>
  <c r="DG34" i="9" s="1"/>
  <c r="AH103" i="9"/>
  <c r="DG35" i="9" s="1"/>
  <c r="AJ103" i="9"/>
  <c r="DG37" i="9" s="1"/>
  <c r="AL103" i="9"/>
  <c r="DG39" i="9" s="1"/>
  <c r="AO103" i="9"/>
  <c r="DG42" i="9" s="1"/>
  <c r="AP103" i="9"/>
  <c r="DG43" i="9" s="1"/>
  <c r="AQ103" i="9"/>
  <c r="DG44" i="9" s="1"/>
  <c r="AS103" i="9"/>
  <c r="DG46" i="9" s="1"/>
  <c r="AT103" i="9"/>
  <c r="DG47" i="9" s="1"/>
  <c r="AU103" i="9"/>
  <c r="DG48" i="9" s="1"/>
  <c r="AV103" i="9"/>
  <c r="DG49" i="9" s="1"/>
  <c r="AW103" i="9"/>
  <c r="DG50" i="9" s="1"/>
  <c r="AX103" i="9"/>
  <c r="DG51" i="9" s="1"/>
  <c r="AY103" i="9"/>
  <c r="DG52" i="9" s="1"/>
  <c r="AZ103" i="9"/>
  <c r="DG53" i="9" s="1"/>
  <c r="BA103" i="9"/>
  <c r="DG54" i="9" s="1"/>
  <c r="BB103" i="9"/>
  <c r="DG55" i="9" s="1"/>
  <c r="BC103" i="9"/>
  <c r="DG56" i="9" s="1"/>
  <c r="BD103" i="9"/>
  <c r="DG57" i="9" s="1"/>
  <c r="BE103" i="9"/>
  <c r="DG58" i="9" s="1"/>
  <c r="BF103" i="9"/>
  <c r="DG59" i="9" s="1"/>
  <c r="BG103" i="9"/>
  <c r="DG60" i="9" s="1"/>
  <c r="BH103" i="9"/>
  <c r="DG61" i="9" s="1"/>
  <c r="BI103" i="9"/>
  <c r="DG62" i="9" s="1"/>
  <c r="BJ103" i="9"/>
  <c r="DG63" i="9" s="1"/>
  <c r="BM103" i="9"/>
  <c r="DG66" i="9" s="1"/>
  <c r="BP103" i="9"/>
  <c r="DG69" i="9" s="1"/>
  <c r="AK103" i="9" l="1"/>
  <c r="DG38" i="9" s="1"/>
  <c r="U103" i="9"/>
  <c r="DG22" i="9" s="1"/>
  <c r="M103" i="9"/>
  <c r="DG14" i="9" s="1"/>
  <c r="E103" i="9"/>
  <c r="DG6" i="9" s="1"/>
  <c r="DD64" i="9"/>
  <c r="DE64" i="9" s="1"/>
  <c r="C64" i="66" s="1"/>
  <c r="DD61" i="9"/>
  <c r="DE61" i="9" s="1"/>
  <c r="C61" i="66" s="1"/>
  <c r="DD53" i="9"/>
  <c r="DE53" i="9" s="1"/>
  <c r="C53" i="66" s="1"/>
  <c r="DD37" i="9"/>
  <c r="DE37" i="9" s="1"/>
  <c r="C37" i="66" s="1"/>
  <c r="DD29" i="9"/>
  <c r="DE29" i="9" s="1"/>
  <c r="C29" i="66" s="1"/>
  <c r="DD21" i="9"/>
  <c r="DE21" i="9" s="1"/>
  <c r="C21" i="66" s="1"/>
  <c r="DD52" i="9"/>
  <c r="DE52" i="9" s="1"/>
  <c r="C52" i="66" s="1"/>
  <c r="DD42" i="9"/>
  <c r="DE42" i="9" s="1"/>
  <c r="C42" i="66" s="1"/>
  <c r="BK103" i="9"/>
  <c r="DG64" i="9" s="1"/>
  <c r="AM103" i="9"/>
  <c r="DG40" i="9" s="1"/>
  <c r="O103" i="9"/>
  <c r="DG16" i="9" s="1"/>
  <c r="G103" i="9"/>
  <c r="DG8" i="9" s="1"/>
  <c r="DD58" i="9"/>
  <c r="DE58" i="9" s="1"/>
  <c r="C58" i="66" s="1"/>
  <c r="DD50" i="9"/>
  <c r="DE50" i="9" s="1"/>
  <c r="C50" i="66" s="1"/>
  <c r="DD34" i="9"/>
  <c r="DE34" i="9" s="1"/>
  <c r="DD26" i="9"/>
  <c r="DE26" i="9" s="1"/>
  <c r="C26" i="66" s="1"/>
  <c r="DD18" i="9"/>
  <c r="DE18" i="9" s="1"/>
  <c r="C18" i="66" s="1"/>
  <c r="DD10" i="9"/>
  <c r="DE10" i="9" s="1"/>
  <c r="C10" i="66" s="1"/>
  <c r="DD12" i="9"/>
  <c r="DE12" i="9" s="1"/>
  <c r="C12" i="66" s="1"/>
  <c r="DD49" i="9"/>
  <c r="DE49" i="9" s="1"/>
  <c r="C49" i="66" s="1"/>
  <c r="BO103" i="9"/>
  <c r="DG68" i="9" s="1"/>
  <c r="AI103" i="9"/>
  <c r="DG36" i="9" s="1"/>
  <c r="AA103" i="9"/>
  <c r="DG28" i="9" s="1"/>
  <c r="S103" i="9"/>
  <c r="DG20" i="9" s="1"/>
  <c r="K103" i="9"/>
  <c r="DG12" i="9" s="1"/>
  <c r="BN103" i="9"/>
  <c r="DG67" i="9" s="1"/>
  <c r="Z103" i="9"/>
  <c r="DG27" i="9" s="1"/>
  <c r="R103" i="9"/>
  <c r="DG19" i="9" s="1"/>
  <c r="J103" i="9"/>
  <c r="DG11" i="9" s="1"/>
  <c r="DD59" i="9"/>
  <c r="DE59" i="9" s="1"/>
  <c r="C59" i="66" s="1"/>
  <c r="DD51" i="9"/>
  <c r="DE51" i="9" s="1"/>
  <c r="C51" i="66" s="1"/>
  <c r="DD43" i="9"/>
  <c r="DE43" i="9" s="1"/>
  <c r="DD35" i="9"/>
  <c r="DE35" i="9" s="1"/>
  <c r="C35" i="66" s="1"/>
  <c r="DD27" i="9"/>
  <c r="DE27" i="9" s="1"/>
  <c r="C27" i="66" s="1"/>
  <c r="DD19" i="9"/>
  <c r="DE19" i="9" s="1"/>
  <c r="C19" i="66" s="1"/>
  <c r="DD11" i="9"/>
  <c r="DE11" i="9" s="1"/>
  <c r="C11" i="66" s="1"/>
  <c r="DD56" i="9"/>
  <c r="DE56" i="9" s="1"/>
  <c r="C56" i="66" s="1"/>
  <c r="DD40" i="9"/>
  <c r="DE40" i="9" s="1"/>
  <c r="DD32" i="9"/>
  <c r="DE32" i="9" s="1"/>
  <c r="C32" i="66" s="1"/>
  <c r="DD24" i="9"/>
  <c r="DE24" i="9" s="1"/>
  <c r="C24" i="66" s="1"/>
  <c r="BL103" i="9"/>
  <c r="DG65" i="9" s="1"/>
  <c r="AN103" i="9"/>
  <c r="DG41" i="9" s="1"/>
  <c r="X103" i="9"/>
  <c r="DG25" i="9" s="1"/>
  <c r="H103" i="9"/>
  <c r="DG9" i="9" s="1"/>
  <c r="DG4" i="9"/>
  <c r="C92" i="66"/>
  <c r="DD63" i="9"/>
  <c r="DE63" i="9" s="1"/>
  <c r="C63" i="66" s="1"/>
  <c r="DD55" i="9"/>
  <c r="DE55" i="9" s="1"/>
  <c r="C55" i="66" s="1"/>
  <c r="DD47" i="9"/>
  <c r="DE47" i="9" s="1"/>
  <c r="C47" i="66" s="1"/>
  <c r="DD39" i="9"/>
  <c r="DE39" i="9" s="1"/>
  <c r="C39" i="66" s="1"/>
  <c r="DD31" i="9"/>
  <c r="DE31" i="9" s="1"/>
  <c r="C31" i="66" s="1"/>
  <c r="DD23" i="9"/>
  <c r="DE23" i="9" s="1"/>
  <c r="C23" i="66" s="1"/>
  <c r="DD15" i="9"/>
  <c r="DE15" i="9" s="1"/>
  <c r="C15" i="66" s="1"/>
  <c r="DD7" i="9"/>
  <c r="DE7" i="9" s="1"/>
  <c r="C7" i="66" s="1"/>
  <c r="DD60" i="9"/>
  <c r="DE60" i="9" s="1"/>
  <c r="C60" i="66" s="1"/>
  <c r="DD44" i="9"/>
  <c r="DE44" i="9" s="1"/>
  <c r="DD36" i="9"/>
  <c r="DE36" i="9" s="1"/>
  <c r="C36" i="66" s="1"/>
  <c r="DD28" i="9"/>
  <c r="DE28" i="9" s="1"/>
  <c r="C28" i="66" s="1"/>
  <c r="DD20" i="9"/>
  <c r="DE20" i="9" s="1"/>
  <c r="C20" i="66" s="1"/>
  <c r="AR103" i="9"/>
  <c r="DG45" i="9" s="1"/>
  <c r="AB103" i="9"/>
  <c r="DG29" i="9" s="1"/>
  <c r="L103" i="9"/>
  <c r="DG13" i="9" s="1"/>
  <c r="D103" i="9"/>
  <c r="DG5" i="9" s="1"/>
  <c r="DD57" i="9"/>
  <c r="DE57" i="9" s="1"/>
  <c r="C57" i="66" s="1"/>
  <c r="DD41" i="9"/>
  <c r="DE41" i="9" s="1"/>
  <c r="C41" i="66" s="1"/>
  <c r="DD33" i="9"/>
  <c r="DE33" i="9" s="1"/>
  <c r="C33" i="66" s="1"/>
  <c r="DD25" i="9"/>
  <c r="DE25" i="9" s="1"/>
  <c r="C25" i="66" s="1"/>
  <c r="DD17" i="9"/>
  <c r="DE17" i="9" s="1"/>
  <c r="C17" i="66" s="1"/>
  <c r="DD9" i="9"/>
  <c r="DE9" i="9" s="1"/>
  <c r="C9" i="66" s="1"/>
  <c r="DD62" i="9"/>
  <c r="DE62" i="9" s="1"/>
  <c r="C62" i="66" s="1"/>
  <c r="DD54" i="9"/>
  <c r="DE54" i="9" s="1"/>
  <c r="C54" i="66" s="1"/>
  <c r="DD46" i="9"/>
  <c r="DE46" i="9" s="1"/>
  <c r="C46" i="66" s="1"/>
  <c r="DD38" i="9"/>
  <c r="DE38" i="9" s="1"/>
  <c r="C38" i="66" s="1"/>
  <c r="DD30" i="9"/>
  <c r="DE30" i="9" s="1"/>
  <c r="C30" i="66" s="1"/>
  <c r="DD22" i="9"/>
  <c r="DE22" i="9" s="1"/>
  <c r="C22" i="66" s="1"/>
  <c r="DD14" i="9"/>
  <c r="DE14" i="9" s="1"/>
  <c r="C14" i="66" s="1"/>
  <c r="DD6" i="9"/>
  <c r="DE6" i="9" s="1"/>
  <c r="C6" i="66" s="1"/>
  <c r="Y103" i="9"/>
  <c r="DG26" i="9" s="1"/>
  <c r="Q103" i="9"/>
  <c r="DG18" i="9" s="1"/>
  <c r="I103" i="9"/>
  <c r="DG10" i="9" s="1"/>
  <c r="DD48" i="9"/>
  <c r="DE48" i="9" s="1"/>
  <c r="C48" i="66" s="1"/>
  <c r="DD16" i="9"/>
  <c r="DE16" i="9" s="1"/>
  <c r="C16" i="66" s="1"/>
  <c r="DD8" i="9"/>
  <c r="DE8" i="9" s="1"/>
  <c r="C8" i="66" s="1"/>
  <c r="DD45" i="9"/>
  <c r="DE45" i="9" s="1"/>
  <c r="DD13" i="9"/>
  <c r="DE13" i="9" s="1"/>
  <c r="C13" i="66" s="1"/>
  <c r="DD5" i="9"/>
  <c r="DE5" i="9" s="1"/>
  <c r="C5" i="66" s="1"/>
  <c r="CR4" i="10"/>
  <c r="AY26" i="74" l="1"/>
  <c r="AY29" i="74"/>
  <c r="AY35" i="74"/>
  <c r="AY23" i="74"/>
  <c r="AY61" i="74"/>
  <c r="AY49" i="74"/>
  <c r="AY37" i="74"/>
  <c r="AY32" i="74"/>
  <c r="AY43" i="74"/>
  <c r="AY31" i="74"/>
  <c r="AY24" i="74"/>
  <c r="AY65" i="74"/>
  <c r="AY45" i="74"/>
  <c r="AY40" i="74"/>
  <c r="AY51" i="74"/>
  <c r="AY39" i="74"/>
  <c r="AY22" i="74"/>
  <c r="AY50" i="74"/>
  <c r="AY53" i="74"/>
  <c r="AY48" i="74"/>
  <c r="AY59" i="74"/>
  <c r="AY47" i="74"/>
  <c r="AY30" i="74"/>
  <c r="AY76" i="74"/>
  <c r="AY34" i="74"/>
  <c r="AY58" i="74"/>
  <c r="AY69" i="74"/>
  <c r="AY67" i="74"/>
  <c r="AY36" i="74"/>
  <c r="AY38" i="74"/>
  <c r="AY54" i="74"/>
  <c r="AY42" i="74"/>
  <c r="AY66" i="74"/>
  <c r="AY75" i="74"/>
  <c r="AY44" i="74"/>
  <c r="AY63" i="74"/>
  <c r="AY64" i="74"/>
  <c r="AY20" i="74"/>
  <c r="AY60" i="74"/>
  <c r="AY17" i="74"/>
  <c r="AY74" i="74"/>
  <c r="AY19" i="74"/>
  <c r="AY71" i="74"/>
  <c r="AY62" i="74"/>
  <c r="AY33" i="74"/>
  <c r="AY28" i="74"/>
  <c r="AY25" i="74"/>
  <c r="AY18" i="74"/>
  <c r="AY21" i="74"/>
  <c r="AY27" i="74"/>
  <c r="AY68" i="74"/>
  <c r="AY70" i="74"/>
  <c r="AY41" i="74"/>
  <c r="AT96" i="64"/>
  <c r="AY73" i="74"/>
  <c r="AS96" i="64"/>
  <c r="AY72" i="74"/>
  <c r="C45" i="66"/>
  <c r="F11" i="66"/>
  <c r="E11" i="66"/>
  <c r="K14" i="50" s="1"/>
  <c r="E20" i="66"/>
  <c r="K23" i="50" s="1"/>
  <c r="F20" i="66"/>
  <c r="E19" i="66"/>
  <c r="K22" i="50" s="1"/>
  <c r="F19" i="66"/>
  <c r="E12" i="66"/>
  <c r="K15" i="50" s="1"/>
  <c r="F12" i="66"/>
  <c r="E53" i="66"/>
  <c r="F22" i="66"/>
  <c r="E22" i="66"/>
  <c r="K25" i="50" s="1"/>
  <c r="E16" i="66"/>
  <c r="K19" i="50" s="1"/>
  <c r="F16" i="66"/>
  <c r="E33" i="66"/>
  <c r="E28" i="66"/>
  <c r="K31" i="50" s="1"/>
  <c r="F28" i="66"/>
  <c r="E39" i="66"/>
  <c r="F27" i="66"/>
  <c r="E27" i="66"/>
  <c r="K30" i="50" s="1"/>
  <c r="E10" i="66"/>
  <c r="K13" i="50" s="1"/>
  <c r="F10" i="66"/>
  <c r="E61" i="66"/>
  <c r="K64" i="50" s="1"/>
  <c r="F14" i="66"/>
  <c r="E14" i="66"/>
  <c r="K17" i="50" s="1"/>
  <c r="E8" i="66"/>
  <c r="K11" i="50" s="1"/>
  <c r="F8" i="66"/>
  <c r="F30" i="66"/>
  <c r="E30" i="66"/>
  <c r="K33" i="50" s="1"/>
  <c r="E48" i="66"/>
  <c r="K51" i="50" s="1"/>
  <c r="F48" i="66"/>
  <c r="F38" i="66"/>
  <c r="E38" i="66"/>
  <c r="K41" i="50" s="1"/>
  <c r="E41" i="66"/>
  <c r="F41" i="66"/>
  <c r="E36" i="66"/>
  <c r="K39" i="50" s="1"/>
  <c r="F36" i="66"/>
  <c r="F47" i="66"/>
  <c r="E47" i="66"/>
  <c r="K50" i="50" s="1"/>
  <c r="E35" i="66"/>
  <c r="F35" i="66"/>
  <c r="E18" i="66"/>
  <c r="K21" i="50" s="1"/>
  <c r="F18" i="66"/>
  <c r="E64" i="66"/>
  <c r="K67" i="50" s="1"/>
  <c r="F5" i="66"/>
  <c r="E5" i="66"/>
  <c r="K8" i="50" s="1"/>
  <c r="F23" i="66"/>
  <c r="E23" i="66"/>
  <c r="K26" i="50" s="1"/>
  <c r="E49" i="66"/>
  <c r="K52" i="50" s="1"/>
  <c r="F49" i="66"/>
  <c r="E25" i="66"/>
  <c r="K28" i="50" s="1"/>
  <c r="F25" i="66"/>
  <c r="F46" i="66"/>
  <c r="E46" i="66"/>
  <c r="E57" i="66"/>
  <c r="K60" i="50" s="1"/>
  <c r="F57" i="66"/>
  <c r="C44" i="66"/>
  <c r="F55" i="66"/>
  <c r="E55" i="66"/>
  <c r="K58" i="50" s="1"/>
  <c r="E24" i="66"/>
  <c r="K27" i="50" s="1"/>
  <c r="F24" i="66"/>
  <c r="C43" i="66"/>
  <c r="E26" i="66"/>
  <c r="K29" i="50" s="1"/>
  <c r="F26" i="66"/>
  <c r="E42" i="66"/>
  <c r="E17" i="66"/>
  <c r="K20" i="50" s="1"/>
  <c r="F17" i="66"/>
  <c r="F37" i="66"/>
  <c r="E37" i="66"/>
  <c r="K40" i="50" s="1"/>
  <c r="F31" i="66"/>
  <c r="E31" i="66"/>
  <c r="K34" i="50" s="1"/>
  <c r="E54" i="66"/>
  <c r="K57" i="50" s="1"/>
  <c r="E60" i="66"/>
  <c r="K63" i="50" s="1"/>
  <c r="E63" i="66"/>
  <c r="K66" i="50" s="1"/>
  <c r="E32" i="66"/>
  <c r="K35" i="50" s="1"/>
  <c r="F32" i="66"/>
  <c r="E51" i="66"/>
  <c r="K54" i="50" s="1"/>
  <c r="F51" i="66"/>
  <c r="C34" i="66"/>
  <c r="E52" i="66"/>
  <c r="K55" i="50" s="1"/>
  <c r="F52" i="66"/>
  <c r="E62" i="66"/>
  <c r="K65" i="50" s="1"/>
  <c r="F7" i="66"/>
  <c r="E7" i="66"/>
  <c r="K10" i="50" s="1"/>
  <c r="C40" i="66"/>
  <c r="E59" i="66"/>
  <c r="K62" i="50" s="1"/>
  <c r="E50" i="66"/>
  <c r="K53" i="50" s="1"/>
  <c r="F50" i="66"/>
  <c r="F21" i="66"/>
  <c r="E21" i="66"/>
  <c r="K24" i="50" s="1"/>
  <c r="F13" i="66"/>
  <c r="E13" i="66"/>
  <c r="K16" i="50" s="1"/>
  <c r="F6" i="66"/>
  <c r="E6" i="66"/>
  <c r="K9" i="50" s="1"/>
  <c r="E9" i="66"/>
  <c r="K12" i="50" s="1"/>
  <c r="F9" i="66"/>
  <c r="F15" i="66"/>
  <c r="E15" i="66"/>
  <c r="K18" i="50" s="1"/>
  <c r="E56" i="66"/>
  <c r="K59" i="50" s="1"/>
  <c r="F56" i="66"/>
  <c r="E58" i="66"/>
  <c r="K61" i="50" s="1"/>
  <c r="F58" i="66"/>
  <c r="F29" i="66"/>
  <c r="E29" i="66"/>
  <c r="K32" i="50" s="1"/>
  <c r="K68" i="50"/>
  <c r="K56" i="50"/>
  <c r="K71" i="50"/>
  <c r="AX96" i="64"/>
  <c r="K72" i="50"/>
  <c r="K70" i="50"/>
  <c r="K69" i="50"/>
  <c r="AY56" i="74" l="1"/>
  <c r="AY57" i="74"/>
  <c r="AY46" i="74"/>
  <c r="AY55" i="74"/>
  <c r="AY52" i="74"/>
  <c r="E43" i="66"/>
  <c r="K46" i="50" s="1"/>
  <c r="E44" i="66"/>
  <c r="K47" i="50" s="1"/>
  <c r="E40" i="66"/>
  <c r="K43" i="50" s="1"/>
  <c r="E34" i="66"/>
  <c r="K37" i="50" s="1"/>
  <c r="E45" i="66"/>
  <c r="K48" i="50" s="1"/>
  <c r="K45" i="50"/>
  <c r="K36" i="50"/>
  <c r="K42" i="50"/>
  <c r="K49" i="50"/>
  <c r="K44" i="50"/>
  <c r="K38" i="50"/>
  <c r="AF6" i="64"/>
  <c r="B25" i="59"/>
  <c r="I9" i="53" s="1"/>
  <c r="DD4" i="9" l="1"/>
  <c r="J4" i="69"/>
  <c r="J5" i="69"/>
  <c r="J7" i="69"/>
  <c r="J8" i="69"/>
  <c r="J9" i="69"/>
  <c r="J10" i="69"/>
  <c r="J11" i="69"/>
  <c r="Z4" i="69"/>
  <c r="Z5" i="69"/>
  <c r="Z7" i="69"/>
  <c r="Z8" i="69"/>
  <c r="Z9" i="69"/>
  <c r="Z10" i="69"/>
  <c r="Z11" i="69"/>
  <c r="CC4" i="69"/>
  <c r="CC5" i="69"/>
  <c r="CC7" i="69"/>
  <c r="CC8" i="69"/>
  <c r="CC9" i="69"/>
  <c r="CC10" i="69"/>
  <c r="CC11" i="69"/>
  <c r="BU4" i="69"/>
  <c r="BU5" i="69"/>
  <c r="BU7" i="69"/>
  <c r="BU8" i="69"/>
  <c r="BU9" i="69"/>
  <c r="BU10" i="69"/>
  <c r="BU11" i="69"/>
  <c r="BM4" i="69"/>
  <c r="BM5" i="69"/>
  <c r="BM7" i="69"/>
  <c r="BM8" i="69"/>
  <c r="BM9" i="69"/>
  <c r="BM10" i="69"/>
  <c r="BM11" i="69"/>
  <c r="BE4" i="69"/>
  <c r="BE5" i="69"/>
  <c r="BE7" i="69"/>
  <c r="BE8" i="69"/>
  <c r="BE9" i="69"/>
  <c r="BE10" i="69"/>
  <c r="BE11" i="69"/>
  <c r="AW4" i="69"/>
  <c r="AW5" i="69"/>
  <c r="AW7" i="69"/>
  <c r="AW8" i="69"/>
  <c r="AW9" i="69"/>
  <c r="AW10" i="69"/>
  <c r="AW11" i="69"/>
  <c r="AO4" i="69"/>
  <c r="AO5" i="69"/>
  <c r="AO7" i="69"/>
  <c r="AO8" i="69"/>
  <c r="AO9" i="69"/>
  <c r="AO10" i="69"/>
  <c r="AO11" i="69"/>
  <c r="AG4" i="69"/>
  <c r="AG5" i="69"/>
  <c r="AG7" i="69"/>
  <c r="AG8" i="69"/>
  <c r="AG9" i="69"/>
  <c r="AG10" i="69"/>
  <c r="AG11" i="69"/>
  <c r="Y4" i="69"/>
  <c r="Y5" i="69"/>
  <c r="Y7" i="69"/>
  <c r="Y8" i="69"/>
  <c r="Y9" i="69"/>
  <c r="Y10" i="69"/>
  <c r="Y11" i="69"/>
  <c r="Q4" i="69"/>
  <c r="Q5" i="69"/>
  <c r="Q7" i="69"/>
  <c r="Q8" i="69"/>
  <c r="Q9" i="69"/>
  <c r="Q10" i="69"/>
  <c r="Q11" i="69"/>
  <c r="I4" i="69"/>
  <c r="I5" i="69"/>
  <c r="I7" i="69"/>
  <c r="I8" i="69"/>
  <c r="I9" i="69"/>
  <c r="I10" i="69"/>
  <c r="I11" i="69"/>
  <c r="AP4" i="69"/>
  <c r="AP5" i="69"/>
  <c r="AP7" i="69"/>
  <c r="AP8" i="69"/>
  <c r="AP9" i="69"/>
  <c r="AP10" i="69"/>
  <c r="AP11" i="69"/>
  <c r="X4" i="69"/>
  <c r="X5" i="69"/>
  <c r="X7" i="69"/>
  <c r="X8" i="69"/>
  <c r="X9" i="69"/>
  <c r="X10" i="69"/>
  <c r="X11" i="69"/>
  <c r="AH4" i="69"/>
  <c r="AH5" i="69"/>
  <c r="AH7" i="69"/>
  <c r="AH8" i="69"/>
  <c r="AH9" i="69"/>
  <c r="AH10" i="69"/>
  <c r="AH11" i="69"/>
  <c r="BL4" i="69"/>
  <c r="BL5" i="69"/>
  <c r="BL7" i="69"/>
  <c r="BL8" i="69"/>
  <c r="BL9" i="69"/>
  <c r="BL10" i="69"/>
  <c r="BL11" i="69"/>
  <c r="P4" i="69"/>
  <c r="P5" i="69"/>
  <c r="P7" i="69"/>
  <c r="P8" i="69"/>
  <c r="P9" i="69"/>
  <c r="P10" i="69"/>
  <c r="P11" i="69"/>
  <c r="CA4" i="69"/>
  <c r="CA5" i="69"/>
  <c r="CA7" i="69"/>
  <c r="CA8" i="69"/>
  <c r="CA9" i="69"/>
  <c r="CA10" i="69"/>
  <c r="CA11" i="69"/>
  <c r="BS4" i="69"/>
  <c r="BS5" i="69"/>
  <c r="BS7" i="69"/>
  <c r="BS8" i="69"/>
  <c r="BS9" i="69"/>
  <c r="BS10" i="69"/>
  <c r="BS11" i="69"/>
  <c r="BK4" i="69"/>
  <c r="BK5" i="69"/>
  <c r="BK7" i="69"/>
  <c r="BK8" i="69"/>
  <c r="BK9" i="69"/>
  <c r="BK10" i="69"/>
  <c r="BK11" i="69"/>
  <c r="BC4" i="69"/>
  <c r="BC5" i="69"/>
  <c r="BC7" i="69"/>
  <c r="BC8" i="69"/>
  <c r="BC9" i="69"/>
  <c r="BC10" i="69"/>
  <c r="BC11" i="69"/>
  <c r="AU4" i="69"/>
  <c r="AU5" i="69"/>
  <c r="AU7" i="69"/>
  <c r="AU8" i="69"/>
  <c r="AU9" i="69"/>
  <c r="AU10" i="69"/>
  <c r="AU11" i="69"/>
  <c r="AM4" i="69"/>
  <c r="AM5" i="69"/>
  <c r="AM7" i="69"/>
  <c r="AM8" i="69"/>
  <c r="AM9" i="69"/>
  <c r="AM10" i="69"/>
  <c r="AM11" i="69"/>
  <c r="AE4" i="69"/>
  <c r="AE5" i="69"/>
  <c r="AE7" i="69"/>
  <c r="AE8" i="69"/>
  <c r="AE9" i="69"/>
  <c r="AE10" i="69"/>
  <c r="AE11" i="69"/>
  <c r="W4" i="69"/>
  <c r="W5" i="69"/>
  <c r="W7" i="69"/>
  <c r="W8" i="69"/>
  <c r="W9" i="69"/>
  <c r="W10" i="69"/>
  <c r="W11" i="69"/>
  <c r="O4" i="69"/>
  <c r="O5" i="69"/>
  <c r="O7" i="69"/>
  <c r="O8" i="69"/>
  <c r="O9" i="69"/>
  <c r="O10" i="69"/>
  <c r="O11" i="69"/>
  <c r="G4" i="69"/>
  <c r="G5" i="69"/>
  <c r="G7" i="69"/>
  <c r="G8" i="69"/>
  <c r="G9" i="69"/>
  <c r="G10" i="69"/>
  <c r="G11" i="69"/>
  <c r="BV4" i="69"/>
  <c r="BV5" i="69"/>
  <c r="BV7" i="69"/>
  <c r="BV8" i="69"/>
  <c r="BV9" i="69"/>
  <c r="BV10" i="69"/>
  <c r="BV11" i="69"/>
  <c r="CB4" i="69"/>
  <c r="CB5" i="69"/>
  <c r="CB7" i="69"/>
  <c r="CB8" i="69"/>
  <c r="CB9" i="69"/>
  <c r="CB10" i="69"/>
  <c r="CB11" i="69"/>
  <c r="BD4" i="69"/>
  <c r="BD5" i="69"/>
  <c r="BD7" i="69"/>
  <c r="BD8" i="69"/>
  <c r="BD9" i="69"/>
  <c r="BD10" i="69"/>
  <c r="BD11" i="69"/>
  <c r="AV4" i="69"/>
  <c r="AV5" i="69"/>
  <c r="AV7" i="69"/>
  <c r="AV8" i="69"/>
  <c r="AV9" i="69"/>
  <c r="AV10" i="69"/>
  <c r="AV11" i="69"/>
  <c r="AF4" i="69"/>
  <c r="AF5" i="69"/>
  <c r="AF7" i="69"/>
  <c r="AF8" i="69"/>
  <c r="AF9" i="69"/>
  <c r="AF10" i="69"/>
  <c r="AF11" i="69"/>
  <c r="H4" i="69"/>
  <c r="H5" i="69"/>
  <c r="H7" i="69"/>
  <c r="H8" i="69"/>
  <c r="H9" i="69"/>
  <c r="H10" i="69"/>
  <c r="H11" i="69"/>
  <c r="BZ4" i="69"/>
  <c r="BZ5" i="69"/>
  <c r="BZ7" i="69"/>
  <c r="BZ8" i="69"/>
  <c r="BZ9" i="69"/>
  <c r="BZ10" i="69"/>
  <c r="BZ11" i="69"/>
  <c r="BR4" i="69"/>
  <c r="BR5" i="69"/>
  <c r="BR7" i="69"/>
  <c r="BR8" i="69"/>
  <c r="BR9" i="69"/>
  <c r="BR10" i="69"/>
  <c r="BR11" i="69"/>
  <c r="BJ4" i="69"/>
  <c r="BJ5" i="69"/>
  <c r="BJ7" i="69"/>
  <c r="BJ8" i="69"/>
  <c r="BJ9" i="69"/>
  <c r="BJ10" i="69"/>
  <c r="BJ11" i="69"/>
  <c r="BB4" i="69"/>
  <c r="BB5" i="69"/>
  <c r="BB7" i="69"/>
  <c r="BB8" i="69"/>
  <c r="BB9" i="69"/>
  <c r="BB10" i="69"/>
  <c r="BB11" i="69"/>
  <c r="AT4" i="69"/>
  <c r="AT5" i="69"/>
  <c r="AT7" i="69"/>
  <c r="AT8" i="69"/>
  <c r="AT9" i="69"/>
  <c r="AT10" i="69"/>
  <c r="AT11" i="69"/>
  <c r="AL4" i="69"/>
  <c r="AL5" i="69"/>
  <c r="AL7" i="69"/>
  <c r="AL8" i="69"/>
  <c r="AL9" i="69"/>
  <c r="AL10" i="69"/>
  <c r="AL11" i="69"/>
  <c r="AD4" i="69"/>
  <c r="AD5" i="69"/>
  <c r="AD7" i="69"/>
  <c r="AD8" i="69"/>
  <c r="AD9" i="69"/>
  <c r="AD10" i="69"/>
  <c r="AD11" i="69"/>
  <c r="V4" i="69"/>
  <c r="V5" i="69"/>
  <c r="V7" i="69"/>
  <c r="V8" i="69"/>
  <c r="V9" i="69"/>
  <c r="V10" i="69"/>
  <c r="V11" i="69"/>
  <c r="N4" i="69"/>
  <c r="N5" i="69"/>
  <c r="N7" i="69"/>
  <c r="N8" i="69"/>
  <c r="N9" i="69"/>
  <c r="N10" i="69"/>
  <c r="N11" i="69"/>
  <c r="F4" i="69"/>
  <c r="F5" i="69"/>
  <c r="F7" i="69"/>
  <c r="F8" i="69"/>
  <c r="F9" i="69"/>
  <c r="F10" i="69"/>
  <c r="F11" i="69"/>
  <c r="CD4" i="69"/>
  <c r="CD5" i="69"/>
  <c r="CD7" i="69"/>
  <c r="CD8" i="69"/>
  <c r="CD9" i="69"/>
  <c r="CD10" i="69"/>
  <c r="CD11" i="69"/>
  <c r="BY4" i="69"/>
  <c r="BY5" i="69"/>
  <c r="BY7" i="69"/>
  <c r="BY8" i="69"/>
  <c r="BY9" i="69"/>
  <c r="BY10" i="69"/>
  <c r="BY11" i="69"/>
  <c r="BQ4" i="69"/>
  <c r="BQ5" i="69"/>
  <c r="BQ7" i="69"/>
  <c r="BQ8" i="69"/>
  <c r="BQ9" i="69"/>
  <c r="BQ10" i="69"/>
  <c r="BQ11" i="69"/>
  <c r="BI4" i="69"/>
  <c r="BI5" i="69"/>
  <c r="BI7" i="69"/>
  <c r="BI8" i="69"/>
  <c r="BI9" i="69"/>
  <c r="BI10" i="69"/>
  <c r="BI11" i="69"/>
  <c r="BA4" i="69"/>
  <c r="BA5" i="69"/>
  <c r="BA7" i="69"/>
  <c r="BA8" i="69"/>
  <c r="BA9" i="69"/>
  <c r="BA10" i="69"/>
  <c r="BA11" i="69"/>
  <c r="AS4" i="69"/>
  <c r="AS5" i="69"/>
  <c r="AS7" i="69"/>
  <c r="AS8" i="69"/>
  <c r="AS9" i="69"/>
  <c r="AS10" i="69"/>
  <c r="AS11" i="69"/>
  <c r="AK4" i="69"/>
  <c r="AK5" i="69"/>
  <c r="AK7" i="69"/>
  <c r="AK8" i="69"/>
  <c r="AK9" i="69"/>
  <c r="AK10" i="69"/>
  <c r="AK11" i="69"/>
  <c r="AC4" i="69"/>
  <c r="AC5" i="69"/>
  <c r="AC7" i="69"/>
  <c r="AC8" i="69"/>
  <c r="AC9" i="69"/>
  <c r="AC10" i="69"/>
  <c r="AC11" i="69"/>
  <c r="U4" i="69"/>
  <c r="U5" i="69"/>
  <c r="U7" i="69"/>
  <c r="U8" i="69"/>
  <c r="U9" i="69"/>
  <c r="U10" i="69"/>
  <c r="U11" i="69"/>
  <c r="M4" i="69"/>
  <c r="M5" i="69"/>
  <c r="M7" i="69"/>
  <c r="M8" i="69"/>
  <c r="M9" i="69"/>
  <c r="M10" i="69"/>
  <c r="M11" i="69"/>
  <c r="E4" i="69"/>
  <c r="E5" i="69"/>
  <c r="E7" i="69"/>
  <c r="E8" i="69"/>
  <c r="E9" i="69"/>
  <c r="E10" i="69"/>
  <c r="E11" i="69"/>
  <c r="BF4" i="69"/>
  <c r="BF5" i="69"/>
  <c r="BF7" i="69"/>
  <c r="BF8" i="69"/>
  <c r="BF9" i="69"/>
  <c r="BF10" i="69"/>
  <c r="BF11" i="69"/>
  <c r="BT4" i="69"/>
  <c r="BT5" i="69"/>
  <c r="BT7" i="69"/>
  <c r="BT8" i="69"/>
  <c r="BT9" i="69"/>
  <c r="BT10" i="69"/>
  <c r="BT11" i="69"/>
  <c r="AN4" i="69"/>
  <c r="AN5" i="69"/>
  <c r="AN7" i="69"/>
  <c r="AN8" i="69"/>
  <c r="AN9" i="69"/>
  <c r="AN10" i="69"/>
  <c r="AN11" i="69"/>
  <c r="C11" i="69"/>
  <c r="C4" i="69"/>
  <c r="C5" i="69"/>
  <c r="CP4" i="10"/>
  <c r="CQ4" i="10"/>
  <c r="C7" i="69"/>
  <c r="C4" i="10"/>
  <c r="C8" i="69"/>
  <c r="C9" i="69"/>
  <c r="C10" i="69"/>
  <c r="BX4" i="69"/>
  <c r="BX5" i="69"/>
  <c r="BX7" i="69"/>
  <c r="BX8" i="69"/>
  <c r="BX9" i="69"/>
  <c r="BX10" i="69"/>
  <c r="BX11" i="69"/>
  <c r="BP4" i="69"/>
  <c r="BP5" i="69"/>
  <c r="BP7" i="69"/>
  <c r="BP8" i="69"/>
  <c r="BP9" i="69"/>
  <c r="BP10" i="69"/>
  <c r="BP11" i="69"/>
  <c r="BH4" i="69"/>
  <c r="BH5" i="69"/>
  <c r="BH7" i="69"/>
  <c r="BH8" i="69"/>
  <c r="BH9" i="69"/>
  <c r="BH10" i="69"/>
  <c r="BH11" i="69"/>
  <c r="AZ4" i="69"/>
  <c r="AZ5" i="69"/>
  <c r="AZ7" i="69"/>
  <c r="AZ8" i="69"/>
  <c r="AZ9" i="69"/>
  <c r="AZ10" i="69"/>
  <c r="AZ11" i="69"/>
  <c r="AR4" i="69"/>
  <c r="AR5" i="69"/>
  <c r="AR7" i="69"/>
  <c r="AR8" i="69"/>
  <c r="AR9" i="69"/>
  <c r="AR10" i="69"/>
  <c r="AR11" i="69"/>
  <c r="AJ4" i="69"/>
  <c r="AJ5" i="69"/>
  <c r="AJ7" i="69"/>
  <c r="AJ8" i="69"/>
  <c r="AJ9" i="69"/>
  <c r="AJ10" i="69"/>
  <c r="AJ11" i="69"/>
  <c r="AB4" i="69"/>
  <c r="AB5" i="69"/>
  <c r="AB7" i="69"/>
  <c r="AB8" i="69"/>
  <c r="AB9" i="69"/>
  <c r="AB10" i="69"/>
  <c r="AB11" i="69"/>
  <c r="T4" i="69"/>
  <c r="T5" i="69"/>
  <c r="T7" i="69"/>
  <c r="T8" i="69"/>
  <c r="T9" i="69"/>
  <c r="T10" i="69"/>
  <c r="T11" i="69"/>
  <c r="L4" i="69"/>
  <c r="L5" i="69"/>
  <c r="L7" i="69"/>
  <c r="L8" i="69"/>
  <c r="L9" i="69"/>
  <c r="L10" i="69"/>
  <c r="L11" i="69"/>
  <c r="D4" i="69"/>
  <c r="D5" i="69"/>
  <c r="D7" i="69"/>
  <c r="D8" i="69"/>
  <c r="D9" i="69"/>
  <c r="D10" i="69"/>
  <c r="D11" i="69"/>
  <c r="BN4" i="69"/>
  <c r="BN5" i="69"/>
  <c r="BN7" i="69"/>
  <c r="BN8" i="69"/>
  <c r="BN9" i="69"/>
  <c r="BN10" i="69"/>
  <c r="BN11" i="69"/>
  <c r="AX4" i="69"/>
  <c r="AX5" i="69"/>
  <c r="AX7" i="69"/>
  <c r="AX8" i="69"/>
  <c r="AX9" i="69"/>
  <c r="AX10" i="69"/>
  <c r="AX11" i="69"/>
  <c r="R4" i="69"/>
  <c r="R5" i="69"/>
  <c r="R7" i="69"/>
  <c r="R8" i="69"/>
  <c r="R9" i="69"/>
  <c r="R10" i="69"/>
  <c r="R11" i="69"/>
  <c r="CE4" i="69"/>
  <c r="CE5" i="69"/>
  <c r="CE7" i="69"/>
  <c r="CE8" i="69"/>
  <c r="CE9" i="69"/>
  <c r="CE10" i="69"/>
  <c r="CE11" i="69"/>
  <c r="BW4" i="69"/>
  <c r="BW5" i="69"/>
  <c r="BW7" i="69"/>
  <c r="BW8" i="69"/>
  <c r="BW9" i="69"/>
  <c r="BW10" i="69"/>
  <c r="BW11" i="69"/>
  <c r="BO4" i="69"/>
  <c r="BO5" i="69"/>
  <c r="BO7" i="69"/>
  <c r="BO8" i="69"/>
  <c r="BO9" i="69"/>
  <c r="BO10" i="69"/>
  <c r="BO11" i="69"/>
  <c r="BG4" i="69"/>
  <c r="BG5" i="69"/>
  <c r="BG7" i="69"/>
  <c r="BG8" i="69"/>
  <c r="BG9" i="69"/>
  <c r="BG10" i="69"/>
  <c r="BG11" i="69"/>
  <c r="AY4" i="69"/>
  <c r="AY5" i="69"/>
  <c r="AY7" i="69"/>
  <c r="AY8" i="69"/>
  <c r="AY9" i="69"/>
  <c r="AY10" i="69"/>
  <c r="AY11" i="69"/>
  <c r="AQ4" i="69"/>
  <c r="AQ5" i="69"/>
  <c r="AQ7" i="69"/>
  <c r="AQ8" i="69"/>
  <c r="AQ9" i="69"/>
  <c r="AQ10" i="69"/>
  <c r="AQ11" i="69"/>
  <c r="AI4" i="69"/>
  <c r="AI5" i="69"/>
  <c r="AI7" i="69"/>
  <c r="AI8" i="69"/>
  <c r="AI9" i="69"/>
  <c r="AI10" i="69"/>
  <c r="AI11" i="69"/>
  <c r="AA4" i="69"/>
  <c r="AA5" i="69"/>
  <c r="AA7" i="69"/>
  <c r="AA8" i="69"/>
  <c r="AA9" i="69"/>
  <c r="AA10" i="69"/>
  <c r="AA11" i="69"/>
  <c r="S4" i="69"/>
  <c r="S5" i="69"/>
  <c r="S7" i="69"/>
  <c r="S8" i="69"/>
  <c r="S9" i="69"/>
  <c r="S10" i="69"/>
  <c r="S11" i="69"/>
  <c r="K4" i="69"/>
  <c r="K5" i="69"/>
  <c r="K7" i="69"/>
  <c r="K8" i="69"/>
  <c r="K9" i="69"/>
  <c r="K10" i="69"/>
  <c r="K11" i="69"/>
  <c r="Q12" i="69" l="1"/>
  <c r="Q25" i="69" s="1"/>
  <c r="AL12" i="69"/>
  <c r="AL23" i="69" s="1"/>
  <c r="BI12" i="69"/>
  <c r="BI19" i="69" s="1"/>
  <c r="AV12" i="69"/>
  <c r="AV18" i="69" s="1"/>
  <c r="BF12" i="69"/>
  <c r="BF24" i="69" s="1"/>
  <c r="BS12" i="69"/>
  <c r="BS23" i="69" s="1"/>
  <c r="CD12" i="69"/>
  <c r="CD20" i="69" s="1"/>
  <c r="AC12" i="69"/>
  <c r="AC20" i="69" s="1"/>
  <c r="F12" i="69"/>
  <c r="F22" i="69" s="1"/>
  <c r="CB12" i="69"/>
  <c r="CB20" i="69" s="1"/>
  <c r="G12" i="69"/>
  <c r="G23" i="69" s="1"/>
  <c r="BX12" i="69"/>
  <c r="BX17" i="69" s="1"/>
  <c r="L12" i="69"/>
  <c r="L20" i="69" s="1"/>
  <c r="AH12" i="69"/>
  <c r="AH25" i="69" s="1"/>
  <c r="AW12" i="69"/>
  <c r="AW17" i="69" s="1"/>
  <c r="R12" i="69"/>
  <c r="R24" i="69" s="1"/>
  <c r="V12" i="69"/>
  <c r="V23" i="69" s="1"/>
  <c r="H12" i="69"/>
  <c r="H22" i="69" s="1"/>
  <c r="AR12" i="69"/>
  <c r="AR17" i="69" s="1"/>
  <c r="Y12" i="69"/>
  <c r="Y18" i="69" s="1"/>
  <c r="Z12" i="69"/>
  <c r="Z18" i="69" s="1"/>
  <c r="BV12" i="69"/>
  <c r="BV25" i="69" s="1"/>
  <c r="W12" i="69"/>
  <c r="W18" i="69" s="1"/>
  <c r="P12" i="69"/>
  <c r="P20" i="69" s="1"/>
  <c r="K12" i="69"/>
  <c r="K23" i="69" s="1"/>
  <c r="T12" i="69"/>
  <c r="T20" i="69" s="1"/>
  <c r="BH12" i="69"/>
  <c r="BH18" i="69" s="1"/>
  <c r="E12" i="69"/>
  <c r="E21" i="69" s="1"/>
  <c r="U12" i="69"/>
  <c r="U21" i="69" s="1"/>
  <c r="AS12" i="69"/>
  <c r="AS21" i="69" s="1"/>
  <c r="BJ12" i="69"/>
  <c r="BJ20" i="69" s="1"/>
  <c r="BK12" i="69"/>
  <c r="BK21" i="69" s="1"/>
  <c r="X12" i="69"/>
  <c r="X20" i="69" s="1"/>
  <c r="BU12" i="69"/>
  <c r="BU17" i="69" s="1"/>
  <c r="BN12" i="69"/>
  <c r="BN17" i="69" s="1"/>
  <c r="I12" i="69"/>
  <c r="I18" i="69" s="1"/>
  <c r="AK12" i="69"/>
  <c r="AK21" i="69" s="1"/>
  <c r="BZ12" i="69"/>
  <c r="BZ18" i="69" s="1"/>
  <c r="O12" i="69"/>
  <c r="O23" i="69" s="1"/>
  <c r="CA12" i="69"/>
  <c r="CA17" i="69" s="1"/>
  <c r="BT12" i="69"/>
  <c r="BT20" i="69" s="1"/>
  <c r="BY12" i="69"/>
  <c r="BY21" i="69" s="1"/>
  <c r="AD12" i="69"/>
  <c r="AD17" i="69" s="1"/>
  <c r="BB12" i="69"/>
  <c r="BB24" i="69" s="1"/>
  <c r="AE12" i="69"/>
  <c r="AE17" i="69" s="1"/>
  <c r="D12" i="69"/>
  <c r="D20" i="69" s="1"/>
  <c r="AB12" i="69"/>
  <c r="AB21" i="69" s="1"/>
  <c r="AF12" i="69"/>
  <c r="AF17" i="69" s="1"/>
  <c r="BL12" i="69"/>
  <c r="BL22" i="69" s="1"/>
  <c r="AO12" i="69"/>
  <c r="AO25" i="69" s="1"/>
  <c r="BM12" i="69"/>
  <c r="BM23" i="69" s="1"/>
  <c r="AT12" i="69"/>
  <c r="AT25" i="69" s="1"/>
  <c r="BR12" i="69"/>
  <c r="BR23" i="69" s="1"/>
  <c r="AU12" i="69"/>
  <c r="AU21" i="69" s="1"/>
  <c r="BQ12" i="69"/>
  <c r="BQ21" i="69" s="1"/>
  <c r="C12" i="69"/>
  <c r="C23" i="69" s="1"/>
  <c r="BW12" i="69"/>
  <c r="BW24" i="69" s="1"/>
  <c r="AY12" i="69"/>
  <c r="AY23" i="69" s="1"/>
  <c r="S12" i="69"/>
  <c r="S19" i="69" s="1"/>
  <c r="AI12" i="69"/>
  <c r="AI21" i="69" s="1"/>
  <c r="BG12" i="69"/>
  <c r="BG21" i="69" s="1"/>
  <c r="BO12" i="69"/>
  <c r="BO21" i="69" s="1"/>
  <c r="CE12" i="69"/>
  <c r="CE17" i="69" s="1"/>
  <c r="J12" i="69"/>
  <c r="BP12" i="69"/>
  <c r="AA12" i="69"/>
  <c r="AX12" i="69"/>
  <c r="AM12" i="69"/>
  <c r="M12" i="69"/>
  <c r="AG12" i="69"/>
  <c r="AP12" i="69"/>
  <c r="BD12" i="69"/>
  <c r="AJ12" i="69"/>
  <c r="AZ12" i="69"/>
  <c r="BC12" i="69"/>
  <c r="BA12" i="69"/>
  <c r="N12" i="69"/>
  <c r="AQ12" i="69"/>
  <c r="BE12" i="69"/>
  <c r="AN12" i="69"/>
  <c r="CC12" i="69"/>
  <c r="BY17" i="69" l="1"/>
  <c r="BY23" i="69"/>
  <c r="CB24" i="69"/>
  <c r="BY19" i="69"/>
  <c r="H25" i="69"/>
  <c r="BN25" i="69"/>
  <c r="AL22" i="69"/>
  <c r="BY25" i="69"/>
  <c r="AV20" i="69"/>
  <c r="BX20" i="69"/>
  <c r="BX24" i="69"/>
  <c r="BS19" i="69"/>
  <c r="BX21" i="69"/>
  <c r="CB21" i="69"/>
  <c r="AL21" i="69"/>
  <c r="CB22" i="69"/>
  <c r="Y20" i="69"/>
  <c r="BX19" i="69"/>
  <c r="BZ24" i="69"/>
  <c r="CB19" i="69"/>
  <c r="CD17" i="69"/>
  <c r="BR24" i="69"/>
  <c r="CB25" i="69"/>
  <c r="BU24" i="69"/>
  <c r="BR18" i="69"/>
  <c r="BX18" i="69"/>
  <c r="CD21" i="69"/>
  <c r="BR21" i="69"/>
  <c r="BR17" i="69"/>
  <c r="BX23" i="69"/>
  <c r="BX25" i="69"/>
  <c r="BX26" i="69" s="1"/>
  <c r="H18" i="69"/>
  <c r="AL19" i="69"/>
  <c r="AL20" i="69"/>
  <c r="AY25" i="69"/>
  <c r="AO18" i="69"/>
  <c r="AY17" i="69"/>
  <c r="AO22" i="69"/>
  <c r="AO19" i="69"/>
  <c r="AL17" i="69"/>
  <c r="T18" i="69"/>
  <c r="AL25" i="69"/>
  <c r="T25" i="69"/>
  <c r="H20" i="69"/>
  <c r="AO23" i="69"/>
  <c r="AL18" i="69"/>
  <c r="BF20" i="69"/>
  <c r="AH21" i="69"/>
  <c r="U18" i="69"/>
  <c r="L22" i="69"/>
  <c r="L25" i="69"/>
  <c r="E19" i="69"/>
  <c r="L17" i="69"/>
  <c r="E25" i="69"/>
  <c r="BF22" i="69"/>
  <c r="AK19" i="69"/>
  <c r="AH17" i="69"/>
  <c r="I23" i="69"/>
  <c r="L19" i="69"/>
  <c r="Z23" i="69"/>
  <c r="U22" i="69"/>
  <c r="AE22" i="69"/>
  <c r="Q23" i="69"/>
  <c r="BF18" i="69"/>
  <c r="L21" i="69"/>
  <c r="AK22" i="69"/>
  <c r="AE25" i="69"/>
  <c r="F25" i="69"/>
  <c r="BF17" i="69"/>
  <c r="L24" i="69"/>
  <c r="Z25" i="69"/>
  <c r="Z24" i="69"/>
  <c r="AE21" i="69"/>
  <c r="L18" i="69"/>
  <c r="AE23" i="69"/>
  <c r="AE20" i="69"/>
  <c r="U24" i="69"/>
  <c r="L23" i="69"/>
  <c r="F23" i="69"/>
  <c r="AK18" i="69"/>
  <c r="U20" i="69"/>
  <c r="BF23" i="69"/>
  <c r="F17" i="69"/>
  <c r="BF21" i="69"/>
  <c r="U19" i="69"/>
  <c r="Z20" i="69"/>
  <c r="BF19" i="69"/>
  <c r="AW20" i="69"/>
  <c r="AW24" i="69"/>
  <c r="AW21" i="69"/>
  <c r="AW19" i="69"/>
  <c r="BG19" i="69"/>
  <c r="AC23" i="69"/>
  <c r="AC25" i="69"/>
  <c r="AC19" i="69"/>
  <c r="AC18" i="69"/>
  <c r="AC17" i="69"/>
  <c r="AC22" i="69"/>
  <c r="AC24" i="69"/>
  <c r="AC21" i="69"/>
  <c r="E17" i="69"/>
  <c r="Q19" i="69"/>
  <c r="F18" i="69"/>
  <c r="BB23" i="69"/>
  <c r="Y19" i="69"/>
  <c r="AV17" i="69"/>
  <c r="E22" i="69"/>
  <c r="Q17" i="69"/>
  <c r="X19" i="69"/>
  <c r="F20" i="69"/>
  <c r="BB18" i="69"/>
  <c r="V18" i="69"/>
  <c r="E20" i="69"/>
  <c r="AV19" i="69"/>
  <c r="BB17" i="69"/>
  <c r="Q22" i="69"/>
  <c r="Y24" i="69"/>
  <c r="E23" i="69"/>
  <c r="F21" i="69"/>
  <c r="BB20" i="69"/>
  <c r="Y25" i="69"/>
  <c r="Q21" i="69"/>
  <c r="Y23" i="69"/>
  <c r="AV23" i="69"/>
  <c r="Q24" i="69"/>
  <c r="E18" i="69"/>
  <c r="AV22" i="69"/>
  <c r="F24" i="69"/>
  <c r="AV25" i="69"/>
  <c r="F19" i="69"/>
  <c r="I21" i="69"/>
  <c r="I20" i="69"/>
  <c r="Q20" i="69"/>
  <c r="AV24" i="69"/>
  <c r="AD19" i="69"/>
  <c r="BI25" i="69"/>
  <c r="BN22" i="69"/>
  <c r="BI17" i="69"/>
  <c r="BS24" i="69"/>
  <c r="AW23" i="69"/>
  <c r="D24" i="69"/>
  <c r="BS20" i="69"/>
  <c r="CD22" i="69"/>
  <c r="BS21" i="69"/>
  <c r="AH22" i="69"/>
  <c r="BR19" i="69"/>
  <c r="AT19" i="69"/>
  <c r="Y21" i="69"/>
  <c r="I19" i="69"/>
  <c r="T24" i="69"/>
  <c r="I24" i="69"/>
  <c r="AK17" i="69"/>
  <c r="Z21" i="69"/>
  <c r="BY22" i="69"/>
  <c r="BF25" i="69"/>
  <c r="CD18" i="69"/>
  <c r="AY21" i="69"/>
  <c r="U23" i="69"/>
  <c r="Q18" i="69"/>
  <c r="AL24" i="69"/>
  <c r="AT21" i="69"/>
  <c r="BS17" i="69"/>
  <c r="AV21" i="69"/>
  <c r="AH18" i="69"/>
  <c r="G25" i="69"/>
  <c r="BR22" i="69"/>
  <c r="AW18" i="69"/>
  <c r="CB17" i="69"/>
  <c r="CB26" i="69" s="1"/>
  <c r="BX22" i="69"/>
  <c r="CB18" i="69"/>
  <c r="D25" i="69"/>
  <c r="AH24" i="69"/>
  <c r="AW25" i="69"/>
  <c r="CD25" i="69"/>
  <c r="AH20" i="69"/>
  <c r="BS22" i="69"/>
  <c r="AW22" i="69"/>
  <c r="D21" i="69"/>
  <c r="CD24" i="69"/>
  <c r="CD23" i="69"/>
  <c r="BS18" i="69"/>
  <c r="AH23" i="69"/>
  <c r="AS18" i="69"/>
  <c r="AU20" i="69"/>
  <c r="CD19" i="69"/>
  <c r="BS25" i="69"/>
  <c r="BS26" i="69" s="1"/>
  <c r="AH19" i="69"/>
  <c r="AU18" i="69"/>
  <c r="BH24" i="69"/>
  <c r="G17" i="69"/>
  <c r="CB23" i="69"/>
  <c r="BN21" i="69"/>
  <c r="BH17" i="69"/>
  <c r="AR23" i="69"/>
  <c r="AR21" i="69"/>
  <c r="G20" i="69"/>
  <c r="BM25" i="69"/>
  <c r="BM22" i="69"/>
  <c r="BH22" i="69"/>
  <c r="BN23" i="69"/>
  <c r="BI24" i="69"/>
  <c r="BI21" i="69"/>
  <c r="BI18" i="69"/>
  <c r="BN19" i="69"/>
  <c r="G22" i="69"/>
  <c r="BI20" i="69"/>
  <c r="BH25" i="69"/>
  <c r="G19" i="69"/>
  <c r="S24" i="69"/>
  <c r="G21" i="69"/>
  <c r="BI23" i="69"/>
  <c r="G24" i="69"/>
  <c r="AD22" i="69"/>
  <c r="BI22" i="69"/>
  <c r="BH21" i="69"/>
  <c r="G18" i="69"/>
  <c r="P21" i="69"/>
  <c r="R17" i="69"/>
  <c r="BZ22" i="69"/>
  <c r="AK20" i="69"/>
  <c r="Z22" i="69"/>
  <c r="BV19" i="69"/>
  <c r="BG22" i="69"/>
  <c r="BV21" i="69"/>
  <c r="AK23" i="69"/>
  <c r="Z17" i="69"/>
  <c r="S20" i="69"/>
  <c r="AE19" i="69"/>
  <c r="S23" i="69"/>
  <c r="BR25" i="69"/>
  <c r="BZ21" i="69"/>
  <c r="BR20" i="69"/>
  <c r="AE24" i="69"/>
  <c r="BK17" i="69"/>
  <c r="R25" i="69"/>
  <c r="BW21" i="69"/>
  <c r="V20" i="69"/>
  <c r="BT17" i="69"/>
  <c r="AR25" i="69"/>
  <c r="BU18" i="69"/>
  <c r="U25" i="69"/>
  <c r="BU23" i="69"/>
  <c r="AK24" i="69"/>
  <c r="Z19" i="69"/>
  <c r="AO17" i="69"/>
  <c r="AK25" i="69"/>
  <c r="BN18" i="69"/>
  <c r="S21" i="69"/>
  <c r="BZ17" i="69"/>
  <c r="BU21" i="69"/>
  <c r="AE18" i="69"/>
  <c r="T19" i="69"/>
  <c r="R18" i="69"/>
  <c r="V25" i="69"/>
  <c r="X25" i="69"/>
  <c r="U17" i="69"/>
  <c r="BL18" i="69"/>
  <c r="AY20" i="69"/>
  <c r="C25" i="69"/>
  <c r="AU24" i="69"/>
  <c r="AS17" i="69"/>
  <c r="K22" i="69"/>
  <c r="V21" i="69"/>
  <c r="AU23" i="69"/>
  <c r="BZ23" i="69"/>
  <c r="BV17" i="69"/>
  <c r="AT18" i="69"/>
  <c r="R19" i="69"/>
  <c r="V17" i="69"/>
  <c r="I25" i="69"/>
  <c r="AF19" i="69"/>
  <c r="C18" i="69"/>
  <c r="BT25" i="69"/>
  <c r="AS22" i="69"/>
  <c r="AS23" i="69"/>
  <c r="V24" i="69"/>
  <c r="R20" i="69"/>
  <c r="CA22" i="69"/>
  <c r="AU17" i="69"/>
  <c r="AT24" i="69"/>
  <c r="BZ19" i="69"/>
  <c r="R22" i="69"/>
  <c r="P23" i="69"/>
  <c r="AF23" i="69"/>
  <c r="AU22" i="69"/>
  <c r="BV23" i="69"/>
  <c r="D18" i="69"/>
  <c r="C20" i="69"/>
  <c r="BK18" i="69"/>
  <c r="AF18" i="69"/>
  <c r="R21" i="69"/>
  <c r="BL21" i="69"/>
  <c r="AS24" i="69"/>
  <c r="BV24" i="69"/>
  <c r="AU25" i="69"/>
  <c r="BV22" i="69"/>
  <c r="AT23" i="69"/>
  <c r="AF25" i="69"/>
  <c r="V19" i="69"/>
  <c r="BK20" i="69"/>
  <c r="BQ25" i="69"/>
  <c r="AS20" i="69"/>
  <c r="AU19" i="69"/>
  <c r="AS25" i="69"/>
  <c r="BV18" i="69"/>
  <c r="R23" i="69"/>
  <c r="V22" i="69"/>
  <c r="D22" i="69"/>
  <c r="O22" i="69"/>
  <c r="AB20" i="69"/>
  <c r="O17" i="69"/>
  <c r="O20" i="69"/>
  <c r="W20" i="69"/>
  <c r="BY24" i="69"/>
  <c r="AY22" i="69"/>
  <c r="BB21" i="69"/>
  <c r="BN20" i="69"/>
  <c r="AO24" i="69"/>
  <c r="S22" i="69"/>
  <c r="BM19" i="69"/>
  <c r="BB19" i="69"/>
  <c r="AT17" i="69"/>
  <c r="AI23" i="69"/>
  <c r="AR22" i="69"/>
  <c r="BJ25" i="69"/>
  <c r="AR24" i="69"/>
  <c r="AD25" i="69"/>
  <c r="C24" i="69"/>
  <c r="AD18" i="69"/>
  <c r="T21" i="69"/>
  <c r="BH19" i="69"/>
  <c r="H24" i="69"/>
  <c r="BY20" i="69"/>
  <c r="BQ23" i="69"/>
  <c r="AY18" i="69"/>
  <c r="AS19" i="69"/>
  <c r="E24" i="69"/>
  <c r="BV20" i="69"/>
  <c r="BN24" i="69"/>
  <c r="BZ25" i="69"/>
  <c r="BB25" i="69"/>
  <c r="AO20" i="69"/>
  <c r="S18" i="69"/>
  <c r="BZ20" i="69"/>
  <c r="BM17" i="69"/>
  <c r="BB22" i="69"/>
  <c r="AB17" i="69"/>
  <c r="I17" i="69"/>
  <c r="BH23" i="69"/>
  <c r="T17" i="69"/>
  <c r="AY19" i="69"/>
  <c r="Y17" i="69"/>
  <c r="S25" i="69"/>
  <c r="BM21" i="69"/>
  <c r="AD24" i="69"/>
  <c r="BU22" i="69"/>
  <c r="AD21" i="69"/>
  <c r="BM24" i="69"/>
  <c r="H19" i="69"/>
  <c r="AR18" i="69"/>
  <c r="AD23" i="69"/>
  <c r="BM18" i="69"/>
  <c r="H23" i="69"/>
  <c r="H21" i="69"/>
  <c r="BU20" i="69"/>
  <c r="BH20" i="69"/>
  <c r="BW17" i="69"/>
  <c r="BW23" i="69"/>
  <c r="AT20" i="69"/>
  <c r="BM20" i="69"/>
  <c r="AT22" i="69"/>
  <c r="BY18" i="69"/>
  <c r="AD20" i="69"/>
  <c r="I22" i="69"/>
  <c r="AR19" i="69"/>
  <c r="T23" i="69"/>
  <c r="T22" i="69"/>
  <c r="AR20" i="69"/>
  <c r="H17" i="69"/>
  <c r="BU19" i="69"/>
  <c r="AB18" i="69"/>
  <c r="Y22" i="69"/>
  <c r="BJ24" i="69"/>
  <c r="BL20" i="69"/>
  <c r="C21" i="69"/>
  <c r="C22" i="69"/>
  <c r="BK22" i="69"/>
  <c r="K18" i="69"/>
  <c r="X23" i="69"/>
  <c r="BL25" i="69"/>
  <c r="AB23" i="69"/>
  <c r="W19" i="69"/>
  <c r="BJ21" i="69"/>
  <c r="BW25" i="69"/>
  <c r="BJ17" i="69"/>
  <c r="W24" i="69"/>
  <c r="AB24" i="69"/>
  <c r="W17" i="69"/>
  <c r="P18" i="69"/>
  <c r="O24" i="69"/>
  <c r="K24" i="69"/>
  <c r="X21" i="69"/>
  <c r="K19" i="69"/>
  <c r="BT18" i="69"/>
  <c r="BT24" i="69"/>
  <c r="BL24" i="69"/>
  <c r="BL23" i="69"/>
  <c r="K21" i="69"/>
  <c r="CA18" i="69"/>
  <c r="AF21" i="69"/>
  <c r="BK19" i="69"/>
  <c r="BK25" i="69"/>
  <c r="BW20" i="69"/>
  <c r="C17" i="69"/>
  <c r="BT21" i="69"/>
  <c r="BQ24" i="69"/>
  <c r="CA19" i="69"/>
  <c r="CA25" i="69"/>
  <c r="BJ23" i="69"/>
  <c r="X17" i="69"/>
  <c r="O25" i="69"/>
  <c r="AF24" i="69"/>
  <c r="W22" i="69"/>
  <c r="BQ18" i="69"/>
  <c r="BT19" i="69"/>
  <c r="BU25" i="69"/>
  <c r="C19" i="69"/>
  <c r="BQ22" i="69"/>
  <c r="BQ20" i="69"/>
  <c r="O18" i="69"/>
  <c r="X22" i="69"/>
  <c r="CA24" i="69"/>
  <c r="CA21" i="69"/>
  <c r="BJ19" i="69"/>
  <c r="X24" i="69"/>
  <c r="O21" i="69"/>
  <c r="AB22" i="69"/>
  <c r="AF20" i="69"/>
  <c r="W25" i="69"/>
  <c r="BT23" i="69"/>
  <c r="P19" i="69"/>
  <c r="P22" i="69"/>
  <c r="X18" i="69"/>
  <c r="P25" i="69"/>
  <c r="AF22" i="69"/>
  <c r="BW22" i="69"/>
  <c r="BJ22" i="69"/>
  <c r="W23" i="69"/>
  <c r="AB25" i="69"/>
  <c r="W21" i="69"/>
  <c r="K20" i="69"/>
  <c r="K17" i="69"/>
  <c r="BL19" i="69"/>
  <c r="BT22" i="69"/>
  <c r="K25" i="69"/>
  <c r="P24" i="69"/>
  <c r="BQ17" i="69"/>
  <c r="AB19" i="69"/>
  <c r="CA20" i="69"/>
  <c r="BQ19" i="69"/>
  <c r="O19" i="69"/>
  <c r="BW18" i="69"/>
  <c r="BJ18" i="69"/>
  <c r="BL17" i="69"/>
  <c r="BK23" i="69"/>
  <c r="P17" i="69"/>
  <c r="AY24" i="69"/>
  <c r="AO21" i="69"/>
  <c r="AI25" i="69"/>
  <c r="D23" i="69"/>
  <c r="D19" i="69"/>
  <c r="BW19" i="69"/>
  <c r="BK24" i="69"/>
  <c r="D17" i="69"/>
  <c r="CA23" i="69"/>
  <c r="CE19" i="69"/>
  <c r="CE24" i="69"/>
  <c r="CE25" i="69"/>
  <c r="BO23" i="69"/>
  <c r="BG23" i="69"/>
  <c r="BO18" i="69"/>
  <c r="BO20" i="69"/>
  <c r="BO24" i="69"/>
  <c r="BG25" i="69"/>
  <c r="BO19" i="69"/>
  <c r="BG18" i="69"/>
  <c r="BO22" i="69"/>
  <c r="BO25" i="69"/>
  <c r="AI22" i="69"/>
  <c r="CE20" i="69"/>
  <c r="AI18" i="69"/>
  <c r="AI20" i="69"/>
  <c r="CE21" i="69"/>
  <c r="CE18" i="69"/>
  <c r="AI17" i="69"/>
  <c r="AI19" i="69"/>
  <c r="CE23" i="69"/>
  <c r="BO17" i="69"/>
  <c r="S17" i="69"/>
  <c r="AI24" i="69"/>
  <c r="BG20" i="69"/>
  <c r="BG17" i="69"/>
  <c r="CE22" i="69"/>
  <c r="BG24" i="69"/>
  <c r="BA19" i="69"/>
  <c r="BA23" i="69"/>
  <c r="BA20" i="69"/>
  <c r="BA24" i="69"/>
  <c r="BA22" i="69"/>
  <c r="BA21" i="69"/>
  <c r="BA25" i="69"/>
  <c r="BA17" i="69"/>
  <c r="BA18" i="69"/>
  <c r="J17" i="69"/>
  <c r="J22" i="69"/>
  <c r="J19" i="69"/>
  <c r="J23" i="69"/>
  <c r="J21" i="69"/>
  <c r="J24" i="69"/>
  <c r="J20" i="69"/>
  <c r="J18" i="69"/>
  <c r="J25" i="69"/>
  <c r="BE19" i="69"/>
  <c r="BE23" i="69"/>
  <c r="BE20" i="69"/>
  <c r="BE24" i="69"/>
  <c r="BE18" i="69"/>
  <c r="BE22" i="69"/>
  <c r="BE17" i="69"/>
  <c r="BE21" i="69"/>
  <c r="BE25" i="69"/>
  <c r="AP17" i="69"/>
  <c r="AP18" i="69"/>
  <c r="AP22" i="69"/>
  <c r="AP19" i="69"/>
  <c r="AP23" i="69"/>
  <c r="AP21" i="69"/>
  <c r="AP24" i="69"/>
  <c r="AP25" i="69"/>
  <c r="AP20" i="69"/>
  <c r="AX17" i="69"/>
  <c r="AX18" i="69"/>
  <c r="AX22" i="69"/>
  <c r="AX19" i="69"/>
  <c r="AX23" i="69"/>
  <c r="AX21" i="69"/>
  <c r="AX25" i="69"/>
  <c r="AX20" i="69"/>
  <c r="AX24" i="69"/>
  <c r="CC17" i="69"/>
  <c r="CC19" i="69"/>
  <c r="CC23" i="69"/>
  <c r="CC20" i="69"/>
  <c r="CC24" i="69"/>
  <c r="CC18" i="69"/>
  <c r="CC22" i="69"/>
  <c r="CC25" i="69"/>
  <c r="CC21" i="69"/>
  <c r="N17" i="69"/>
  <c r="N22" i="69"/>
  <c r="N18" i="69"/>
  <c r="N19" i="69"/>
  <c r="N23" i="69"/>
  <c r="N21" i="69"/>
  <c r="N24" i="69"/>
  <c r="N25" i="69"/>
  <c r="N20" i="69"/>
  <c r="AJ20" i="69"/>
  <c r="AJ24" i="69"/>
  <c r="AJ21" i="69"/>
  <c r="AJ25" i="69"/>
  <c r="AJ19" i="69"/>
  <c r="AJ18" i="69"/>
  <c r="AJ23" i="69"/>
  <c r="AJ17" i="69"/>
  <c r="AJ22" i="69"/>
  <c r="M18" i="69"/>
  <c r="M19" i="69"/>
  <c r="M23" i="69"/>
  <c r="M17" i="69"/>
  <c r="M20" i="69"/>
  <c r="M24" i="69"/>
  <c r="M22" i="69"/>
  <c r="M25" i="69"/>
  <c r="M21" i="69"/>
  <c r="BP20" i="69"/>
  <c r="BP24" i="69"/>
  <c r="BP21" i="69"/>
  <c r="BP25" i="69"/>
  <c r="BP19" i="69"/>
  <c r="BP23" i="69"/>
  <c r="BP18" i="69"/>
  <c r="BP17" i="69"/>
  <c r="BP22" i="69"/>
  <c r="AN20" i="69"/>
  <c r="AN24" i="69"/>
  <c r="AN17" i="69"/>
  <c r="AN21" i="69"/>
  <c r="AN25" i="69"/>
  <c r="AN23" i="69"/>
  <c r="AN22" i="69"/>
  <c r="AN19" i="69"/>
  <c r="AN18" i="69"/>
  <c r="BD20" i="69"/>
  <c r="BD24" i="69"/>
  <c r="BD17" i="69"/>
  <c r="BD21" i="69"/>
  <c r="BD25" i="69"/>
  <c r="BD23" i="69"/>
  <c r="BD19" i="69"/>
  <c r="BD22" i="69"/>
  <c r="BD18" i="69"/>
  <c r="AM17" i="69"/>
  <c r="AM21" i="69"/>
  <c r="AM25" i="69"/>
  <c r="AM18" i="69"/>
  <c r="AM22" i="69"/>
  <c r="AM20" i="69"/>
  <c r="AM19" i="69"/>
  <c r="AM23" i="69"/>
  <c r="AM24" i="69"/>
  <c r="BC17" i="69"/>
  <c r="BC21" i="69"/>
  <c r="BC25" i="69"/>
  <c r="BC18" i="69"/>
  <c r="BC22" i="69"/>
  <c r="BC20" i="69"/>
  <c r="BC24" i="69"/>
  <c r="BC19" i="69"/>
  <c r="BC23" i="69"/>
  <c r="AQ21" i="69"/>
  <c r="AQ25" i="69"/>
  <c r="AQ18" i="69"/>
  <c r="AQ22" i="69"/>
  <c r="AQ23" i="69"/>
  <c r="AQ24" i="69"/>
  <c r="AQ17" i="69"/>
  <c r="AQ20" i="69"/>
  <c r="AQ19" i="69"/>
  <c r="AZ20" i="69"/>
  <c r="AZ24" i="69"/>
  <c r="AZ21" i="69"/>
  <c r="AZ25" i="69"/>
  <c r="AZ19" i="69"/>
  <c r="AZ17" i="69"/>
  <c r="AZ18" i="69"/>
  <c r="AZ23" i="69"/>
  <c r="AZ22" i="69"/>
  <c r="AG18" i="69"/>
  <c r="AG17" i="69"/>
  <c r="AG19" i="69"/>
  <c r="AG23" i="69"/>
  <c r="AG20" i="69"/>
  <c r="AG24" i="69"/>
  <c r="AG22" i="69"/>
  <c r="AG25" i="69"/>
  <c r="AG21" i="69"/>
  <c r="AA21" i="69"/>
  <c r="AA25" i="69"/>
  <c r="AA22" i="69"/>
  <c r="AA17" i="69"/>
  <c r="AA23" i="69"/>
  <c r="AA24" i="69"/>
  <c r="AA18" i="69"/>
  <c r="AA20" i="69"/>
  <c r="AA19" i="69"/>
  <c r="BR26" i="69" l="1"/>
  <c r="CD26" i="69"/>
  <c r="AL26" i="69"/>
  <c r="L26" i="69"/>
  <c r="BF26" i="69"/>
  <c r="F26" i="69"/>
  <c r="AV26" i="69"/>
  <c r="AC26" i="69"/>
  <c r="U26" i="69"/>
  <c r="G26" i="69"/>
  <c r="E26" i="69"/>
  <c r="Q26" i="69"/>
  <c r="AE26" i="69"/>
  <c r="AW26" i="69"/>
  <c r="AH26" i="69"/>
  <c r="BI26" i="69"/>
  <c r="BH26" i="69"/>
  <c r="AK26" i="69"/>
  <c r="BB26" i="69"/>
  <c r="BK26" i="69"/>
  <c r="Z26" i="69"/>
  <c r="BN26" i="69"/>
  <c r="R26" i="69"/>
  <c r="AT26" i="69"/>
  <c r="AS26" i="69"/>
  <c r="BV26" i="69"/>
  <c r="H26" i="69"/>
  <c r="AD26" i="69"/>
  <c r="V26" i="69"/>
  <c r="AY26" i="69"/>
  <c r="AU26" i="69"/>
  <c r="BY26" i="69"/>
  <c r="BU26" i="69"/>
  <c r="BM26" i="69"/>
  <c r="I26" i="69"/>
  <c r="C26" i="69"/>
  <c r="T26" i="69"/>
  <c r="AB26" i="69"/>
  <c r="Y26" i="69"/>
  <c r="BW26" i="69"/>
  <c r="S26" i="69"/>
  <c r="X26" i="69"/>
  <c r="D26" i="69"/>
  <c r="O26" i="69"/>
  <c r="P26" i="69"/>
  <c r="BT26" i="69"/>
  <c r="CA26" i="69"/>
  <c r="BQ26" i="69"/>
  <c r="AR26" i="69"/>
  <c r="BZ26" i="69"/>
  <c r="AF26" i="69"/>
  <c r="W26" i="69"/>
  <c r="AO26" i="69"/>
  <c r="BL26" i="69"/>
  <c r="BJ26" i="69"/>
  <c r="K26" i="69"/>
  <c r="BO26" i="69"/>
  <c r="AI26" i="69"/>
  <c r="CE26" i="69"/>
  <c r="BG26" i="69"/>
  <c r="BC26" i="69"/>
  <c r="BP26" i="69"/>
  <c r="N26" i="69"/>
  <c r="AA26" i="69"/>
  <c r="AG26" i="69"/>
  <c r="AQ26" i="69"/>
  <c r="J26" i="69"/>
  <c r="AZ26" i="69"/>
  <c r="CC26" i="69"/>
  <c r="AM26" i="69"/>
  <c r="BD26" i="69"/>
  <c r="AN26" i="69"/>
  <c r="M26" i="69"/>
  <c r="AJ26" i="69"/>
  <c r="AX26" i="69"/>
  <c r="AP26" i="69"/>
  <c r="BE26" i="69"/>
  <c r="BA26" i="69"/>
  <c r="BE6" i="64" l="1"/>
  <c r="L71" i="50" l="1"/>
  <c r="N71" i="50" s="1"/>
  <c r="L9" i="50"/>
  <c r="N9" i="50" s="1"/>
  <c r="AR6" i="64"/>
  <c r="L29" i="50" l="1"/>
  <c r="N29" i="50" s="1"/>
  <c r="L18" i="50"/>
  <c r="N18" i="50" s="1"/>
  <c r="L34" i="50"/>
  <c r="N34" i="50" s="1"/>
  <c r="E35" i="69"/>
  <c r="E32" i="69"/>
  <c r="E37" i="69"/>
  <c r="E39" i="69"/>
  <c r="E31" i="69"/>
  <c r="E36" i="69"/>
  <c r="E33" i="69"/>
  <c r="E34" i="69"/>
  <c r="E38" i="69"/>
  <c r="BM39" i="69"/>
  <c r="BM38" i="69"/>
  <c r="BM31" i="69"/>
  <c r="BM36" i="69"/>
  <c r="BM34" i="69"/>
  <c r="BM32" i="69"/>
  <c r="BM33" i="69"/>
  <c r="BM37" i="69"/>
  <c r="BM35" i="69"/>
  <c r="BX31" i="69"/>
  <c r="BX36" i="69"/>
  <c r="BX38" i="69"/>
  <c r="BX34" i="69"/>
  <c r="BX33" i="69"/>
  <c r="BX35" i="69"/>
  <c r="BX37" i="69"/>
  <c r="BX39" i="69"/>
  <c r="BX32" i="69"/>
  <c r="BP34" i="69"/>
  <c r="BP31" i="69"/>
  <c r="BP35" i="69"/>
  <c r="BP33" i="69"/>
  <c r="BP38" i="69"/>
  <c r="BP39" i="69"/>
  <c r="BP36" i="69"/>
  <c r="BP32" i="69"/>
  <c r="BP37" i="69"/>
  <c r="BE34" i="69"/>
  <c r="BE37" i="69"/>
  <c r="BE31" i="69"/>
  <c r="BE35" i="69"/>
  <c r="BE33" i="69"/>
  <c r="BE38" i="69"/>
  <c r="BE39" i="69"/>
  <c r="BE36" i="69"/>
  <c r="BE32" i="69"/>
  <c r="BC6" i="64"/>
  <c r="BC94" i="64" s="1"/>
  <c r="AG6" i="64"/>
  <c r="AP6" i="64"/>
  <c r="AH6" i="64"/>
  <c r="M7" i="70"/>
  <c r="L16" i="50" l="1"/>
  <c r="N16" i="50" s="1"/>
  <c r="L22" i="50"/>
  <c r="N22" i="50" s="1"/>
  <c r="L50" i="50"/>
  <c r="N50" i="50" s="1"/>
  <c r="L53" i="50"/>
  <c r="N53" i="50" s="1"/>
  <c r="L23" i="50"/>
  <c r="N23" i="50" s="1"/>
  <c r="L26" i="50"/>
  <c r="N26" i="50" s="1"/>
  <c r="L11" i="50"/>
  <c r="N11" i="50" s="1"/>
  <c r="L25" i="50"/>
  <c r="N25" i="50" s="1"/>
  <c r="L8" i="50"/>
  <c r="N8" i="50" s="1"/>
  <c r="L30" i="50"/>
  <c r="N30" i="50" s="1"/>
  <c r="L28" i="50"/>
  <c r="N28" i="50" s="1"/>
  <c r="L24" i="50"/>
  <c r="L35" i="50"/>
  <c r="L58" i="50"/>
  <c r="N58" i="50" s="1"/>
  <c r="L32" i="50"/>
  <c r="L20" i="50"/>
  <c r="N20" i="50" s="1"/>
  <c r="L13" i="50"/>
  <c r="N13" i="50" s="1"/>
  <c r="L15" i="50"/>
  <c r="N15" i="50" s="1"/>
  <c r="L12" i="50"/>
  <c r="N12" i="50" s="1"/>
  <c r="L19" i="50"/>
  <c r="N19" i="50" s="1"/>
  <c r="L27" i="50"/>
  <c r="L41" i="50"/>
  <c r="N41" i="50" s="1"/>
  <c r="L17" i="50"/>
  <c r="N17" i="50" s="1"/>
  <c r="L10" i="50"/>
  <c r="N10" i="50" s="1"/>
  <c r="L31" i="50"/>
  <c r="N31" i="50" s="1"/>
  <c r="L39" i="50"/>
  <c r="N39" i="50" s="1"/>
  <c r="L40" i="50"/>
  <c r="L33" i="50"/>
  <c r="N33" i="50" s="1"/>
  <c r="L14" i="50"/>
  <c r="N14" i="50" s="1"/>
  <c r="L21" i="50"/>
  <c r="N21" i="50" s="1"/>
  <c r="L51" i="50"/>
  <c r="N51" i="50" s="1"/>
  <c r="H7" i="50"/>
  <c r="BO35" i="69"/>
  <c r="BO31" i="69"/>
  <c r="BO36" i="69"/>
  <c r="BO38" i="69"/>
  <c r="BO39" i="69"/>
  <c r="BO32" i="69"/>
  <c r="BO33" i="69"/>
  <c r="BO37" i="69"/>
  <c r="BO34" i="69"/>
  <c r="CA31" i="69"/>
  <c r="CA36" i="69"/>
  <c r="CA34" i="69"/>
  <c r="CA33" i="69"/>
  <c r="CA37" i="69"/>
  <c r="CA32" i="69"/>
  <c r="CA39" i="69"/>
  <c r="CA38" i="69"/>
  <c r="CA35" i="69"/>
  <c r="CB47" i="69"/>
  <c r="CB51" i="69"/>
  <c r="CB45" i="69"/>
  <c r="CB46" i="69"/>
  <c r="CB52" i="69"/>
  <c r="CB50" i="69"/>
  <c r="CB44" i="69"/>
  <c r="CB48" i="69"/>
  <c r="CB49" i="69"/>
  <c r="AV32" i="69"/>
  <c r="AV38" i="69"/>
  <c r="AV37" i="69"/>
  <c r="AV39" i="69"/>
  <c r="AV31" i="69"/>
  <c r="AV35" i="69"/>
  <c r="AV33" i="69"/>
  <c r="AV34" i="69"/>
  <c r="AV36" i="69"/>
  <c r="CB34" i="69"/>
  <c r="CB38" i="69"/>
  <c r="CB32" i="69"/>
  <c r="CB33" i="69"/>
  <c r="CB39" i="69"/>
  <c r="CB31" i="69"/>
  <c r="CB35" i="69"/>
  <c r="CB36" i="69"/>
  <c r="CB37" i="69"/>
  <c r="BW51" i="69"/>
  <c r="BW44" i="69"/>
  <c r="BW52" i="69"/>
  <c r="BW48" i="69"/>
  <c r="BW49" i="69"/>
  <c r="BW50" i="69"/>
  <c r="BW45" i="69"/>
  <c r="BW47" i="69"/>
  <c r="BW46" i="69"/>
  <c r="BI51" i="69"/>
  <c r="BI44" i="69"/>
  <c r="BI47" i="69"/>
  <c r="BI50" i="69"/>
  <c r="BI49" i="69"/>
  <c r="BI46" i="69"/>
  <c r="BI45" i="69"/>
  <c r="BI52" i="69"/>
  <c r="BI48" i="69"/>
  <c r="U35" i="69"/>
  <c r="U34" i="69"/>
  <c r="U33" i="69"/>
  <c r="U39" i="69"/>
  <c r="U37" i="69"/>
  <c r="U38" i="69"/>
  <c r="U32" i="69"/>
  <c r="U31" i="69"/>
  <c r="U36" i="69"/>
  <c r="CC36" i="69"/>
  <c r="CC32" i="69"/>
  <c r="CC31" i="69"/>
  <c r="CC34" i="69"/>
  <c r="CC37" i="69"/>
  <c r="CC39" i="69"/>
  <c r="CC38" i="69"/>
  <c r="CC33" i="69"/>
  <c r="CC35" i="69"/>
  <c r="BV50" i="69"/>
  <c r="BV49" i="69"/>
  <c r="BV52" i="69"/>
  <c r="BV45" i="69"/>
  <c r="BV46" i="69"/>
  <c r="BV47" i="69"/>
  <c r="BV44" i="69"/>
  <c r="BV51" i="69"/>
  <c r="BV48" i="69"/>
  <c r="P47" i="69"/>
  <c r="P50" i="69"/>
  <c r="P44" i="69"/>
  <c r="P46" i="69"/>
  <c r="P48" i="69"/>
  <c r="P49" i="69"/>
  <c r="P51" i="69"/>
  <c r="P52" i="69"/>
  <c r="P45" i="69"/>
  <c r="BM52" i="69"/>
  <c r="BM51" i="69"/>
  <c r="BM44" i="69"/>
  <c r="BM49" i="69"/>
  <c r="BM46" i="69"/>
  <c r="BM45" i="69"/>
  <c r="BM48" i="69"/>
  <c r="BM50" i="69"/>
  <c r="BM47" i="69"/>
  <c r="E48" i="69"/>
  <c r="E45" i="69"/>
  <c r="E50" i="69"/>
  <c r="E49" i="69"/>
  <c r="E46" i="69"/>
  <c r="E52" i="69"/>
  <c r="E44" i="69"/>
  <c r="E47" i="69"/>
  <c r="E51" i="69"/>
  <c r="BV39" i="69"/>
  <c r="BV37" i="69"/>
  <c r="BV36" i="69"/>
  <c r="BV32" i="69"/>
  <c r="BV33" i="69"/>
  <c r="BV34" i="69"/>
  <c r="BV31" i="69"/>
  <c r="BV38" i="69"/>
  <c r="BV35" i="69"/>
  <c r="BZ48" i="69"/>
  <c r="BZ45" i="69"/>
  <c r="BZ51" i="69"/>
  <c r="BZ44" i="69"/>
  <c r="BZ50" i="69"/>
  <c r="BZ52" i="69"/>
  <c r="BZ49" i="69"/>
  <c r="BZ47" i="69"/>
  <c r="BZ46" i="69"/>
  <c r="CD34" i="69"/>
  <c r="CD36" i="69"/>
  <c r="CD38" i="69"/>
  <c r="CD31" i="69"/>
  <c r="CD35" i="69"/>
  <c r="CD37" i="69"/>
  <c r="CD32" i="69"/>
  <c r="CD39" i="69"/>
  <c r="CD33" i="69"/>
  <c r="BW38" i="69"/>
  <c r="BW31" i="69"/>
  <c r="BW35" i="69"/>
  <c r="BW39" i="69"/>
  <c r="BW32" i="69"/>
  <c r="BW37" i="69"/>
  <c r="BW34" i="69"/>
  <c r="BW33" i="69"/>
  <c r="BW36" i="69"/>
  <c r="CA44" i="69"/>
  <c r="CA49" i="69"/>
  <c r="CA47" i="69"/>
  <c r="CA50" i="69"/>
  <c r="CA52" i="69"/>
  <c r="CA45" i="69"/>
  <c r="CA51" i="69"/>
  <c r="CA46" i="69"/>
  <c r="CA48" i="69"/>
  <c r="BT34" i="69"/>
  <c r="BT35" i="69"/>
  <c r="BT31" i="69"/>
  <c r="BT32" i="69"/>
  <c r="BT39" i="69"/>
  <c r="BT33" i="69"/>
  <c r="BT37" i="69"/>
  <c r="BT38" i="69"/>
  <c r="BT36" i="69"/>
  <c r="BL36" i="69"/>
  <c r="BL34" i="69"/>
  <c r="BL37" i="69"/>
  <c r="BL35" i="69"/>
  <c r="BL31" i="69"/>
  <c r="BL39" i="69"/>
  <c r="BL38" i="69"/>
  <c r="BL33" i="69"/>
  <c r="BL32" i="69"/>
  <c r="BK48" i="69"/>
  <c r="BK49" i="69"/>
  <c r="BK45" i="69"/>
  <c r="BK51" i="69"/>
  <c r="BK52" i="69"/>
  <c r="BK44" i="69"/>
  <c r="BK50" i="69"/>
  <c r="BK46" i="69"/>
  <c r="BK47" i="69"/>
  <c r="BE44" i="69"/>
  <c r="BE48" i="69"/>
  <c r="BE49" i="69"/>
  <c r="BE46" i="69"/>
  <c r="BE47" i="69"/>
  <c r="BE45" i="69"/>
  <c r="BE51" i="69"/>
  <c r="BE52" i="69"/>
  <c r="BE50" i="69"/>
  <c r="BL49" i="69"/>
  <c r="BL47" i="69"/>
  <c r="BL52" i="69"/>
  <c r="BL48" i="69"/>
  <c r="BL51" i="69"/>
  <c r="BL50" i="69"/>
  <c r="BL44" i="69"/>
  <c r="BL45" i="69"/>
  <c r="BL46" i="69"/>
  <c r="BD35" i="69"/>
  <c r="BD36" i="69"/>
  <c r="BD39" i="69"/>
  <c r="BD38" i="69"/>
  <c r="BD37" i="69"/>
  <c r="BD32" i="69"/>
  <c r="BD31" i="69"/>
  <c r="BD33" i="69"/>
  <c r="BD34" i="69"/>
  <c r="BJ34" i="69"/>
  <c r="BJ36" i="69"/>
  <c r="BJ32" i="69"/>
  <c r="BJ35" i="69"/>
  <c r="BJ31" i="69"/>
  <c r="BJ37" i="69"/>
  <c r="BJ39" i="69"/>
  <c r="BJ33" i="69"/>
  <c r="BJ38" i="69"/>
  <c r="AO39" i="69"/>
  <c r="AO32" i="69"/>
  <c r="AO38" i="69"/>
  <c r="AO35" i="69"/>
  <c r="AO31" i="69"/>
  <c r="AO36" i="69"/>
  <c r="AO37" i="69"/>
  <c r="AO34" i="69"/>
  <c r="AO33" i="69"/>
  <c r="BU31" i="69"/>
  <c r="BU34" i="69"/>
  <c r="BU38" i="69"/>
  <c r="BU37" i="69"/>
  <c r="BU36" i="69"/>
  <c r="BU35" i="69"/>
  <c r="BU33" i="69"/>
  <c r="BU32" i="69"/>
  <c r="BU39" i="69"/>
  <c r="BH32" i="69"/>
  <c r="BH38" i="69"/>
  <c r="BH33" i="69"/>
  <c r="BH34" i="69"/>
  <c r="BH36" i="69"/>
  <c r="BH31" i="69"/>
  <c r="BH39" i="69"/>
  <c r="BH37" i="69"/>
  <c r="BH35" i="69"/>
  <c r="BG48" i="69"/>
  <c r="BG45" i="69"/>
  <c r="BG51" i="69"/>
  <c r="BG50" i="69"/>
  <c r="BG52" i="69"/>
  <c r="BG46" i="69"/>
  <c r="BG44" i="69"/>
  <c r="BG47" i="69"/>
  <c r="BG49" i="69"/>
  <c r="BU44" i="69"/>
  <c r="BU47" i="69"/>
  <c r="BU51" i="69"/>
  <c r="BU50" i="69"/>
  <c r="BU46" i="69"/>
  <c r="BU49" i="69"/>
  <c r="BU48" i="69"/>
  <c r="BU45" i="69"/>
  <c r="BU52" i="69"/>
  <c r="BH45" i="69"/>
  <c r="BH51" i="69"/>
  <c r="BH46" i="69"/>
  <c r="BH47" i="69"/>
  <c r="BH49" i="69"/>
  <c r="BH44" i="69"/>
  <c r="BH48" i="69"/>
  <c r="BH52" i="69"/>
  <c r="BH50" i="69"/>
  <c r="BP47" i="69"/>
  <c r="BP46" i="69"/>
  <c r="BP51" i="69"/>
  <c r="BP48" i="69"/>
  <c r="BP52" i="69"/>
  <c r="BP45" i="69"/>
  <c r="BP50" i="69"/>
  <c r="BP49" i="69"/>
  <c r="BP44" i="69"/>
  <c r="BY48" i="69"/>
  <c r="BY44" i="69"/>
  <c r="BY52" i="69"/>
  <c r="BY49" i="69"/>
  <c r="BY46" i="69"/>
  <c r="BY45" i="69"/>
  <c r="BY47" i="69"/>
  <c r="BY51" i="69"/>
  <c r="BY50" i="69"/>
  <c r="BG35" i="69"/>
  <c r="BG32" i="69"/>
  <c r="BG38" i="69"/>
  <c r="BG37" i="69"/>
  <c r="BG33" i="69"/>
  <c r="BG31" i="69"/>
  <c r="BG39" i="69"/>
  <c r="BG34" i="69"/>
  <c r="BG36" i="69"/>
  <c r="AX37" i="69"/>
  <c r="AX32" i="69"/>
  <c r="AX39" i="69"/>
  <c r="AX31" i="69"/>
  <c r="AX33" i="69"/>
  <c r="AX36" i="69"/>
  <c r="AX35" i="69"/>
  <c r="AX34" i="69"/>
  <c r="AX38" i="69"/>
  <c r="CD47" i="69"/>
  <c r="CD49" i="69"/>
  <c r="CD51" i="69"/>
  <c r="CD44" i="69"/>
  <c r="CD48" i="69"/>
  <c r="CD50" i="69"/>
  <c r="CD45" i="69"/>
  <c r="CD46" i="69"/>
  <c r="CD52" i="69"/>
  <c r="BS37" i="69"/>
  <c r="BS34" i="69"/>
  <c r="BS38" i="69"/>
  <c r="BS33" i="69"/>
  <c r="BS36" i="69"/>
  <c r="BS31" i="69"/>
  <c r="BS32" i="69"/>
  <c r="BS35" i="69"/>
  <c r="BS39" i="69"/>
  <c r="BT47" i="69"/>
  <c r="BT48" i="69"/>
  <c r="BT44" i="69"/>
  <c r="BT52" i="69"/>
  <c r="BT49" i="69"/>
  <c r="BT50" i="69"/>
  <c r="BT45" i="69"/>
  <c r="BT46" i="69"/>
  <c r="BT51" i="69"/>
  <c r="BN50" i="69"/>
  <c r="BN52" i="69"/>
  <c r="BN49" i="69"/>
  <c r="BN46" i="69"/>
  <c r="BN47" i="69"/>
  <c r="BN45" i="69"/>
  <c r="BN44" i="69"/>
  <c r="BN51" i="69"/>
  <c r="BN48" i="69"/>
  <c r="CC47" i="69"/>
  <c r="CC50" i="69"/>
  <c r="CC52" i="69"/>
  <c r="CC51" i="69"/>
  <c r="CC49" i="69"/>
  <c r="CC44" i="69"/>
  <c r="CC48" i="69"/>
  <c r="CC46" i="69"/>
  <c r="CC45" i="69"/>
  <c r="AK48" i="69"/>
  <c r="AK49" i="69"/>
  <c r="AK45" i="69"/>
  <c r="AK44" i="69"/>
  <c r="AK46" i="69"/>
  <c r="AK51" i="69"/>
  <c r="AK52" i="69"/>
  <c r="AK47" i="69"/>
  <c r="AK50" i="69"/>
  <c r="BI38" i="69"/>
  <c r="BI31" i="69"/>
  <c r="BI32" i="69"/>
  <c r="BI34" i="69"/>
  <c r="BI37" i="69"/>
  <c r="BI36" i="69"/>
  <c r="BI33" i="69"/>
  <c r="BI35" i="69"/>
  <c r="BI39" i="69"/>
  <c r="AV45" i="69"/>
  <c r="AV51" i="69"/>
  <c r="AV52" i="69"/>
  <c r="AV50" i="69"/>
  <c r="AV44" i="69"/>
  <c r="AV49" i="69"/>
  <c r="AV48" i="69"/>
  <c r="AV47" i="69"/>
  <c r="AV46" i="69"/>
  <c r="BN39" i="69"/>
  <c r="BN37" i="69"/>
  <c r="BN36" i="69"/>
  <c r="BN34" i="69"/>
  <c r="BN31" i="69"/>
  <c r="BN35" i="69"/>
  <c r="BN38" i="69"/>
  <c r="BN33" i="69"/>
  <c r="BN32" i="69"/>
  <c r="BY35" i="69"/>
  <c r="BY31" i="69"/>
  <c r="BY39" i="69"/>
  <c r="BY37" i="69"/>
  <c r="BY33" i="69"/>
  <c r="BY32" i="69"/>
  <c r="BY34" i="69"/>
  <c r="BY36" i="69"/>
  <c r="BY38" i="69"/>
  <c r="BS50" i="69"/>
  <c r="BS47" i="69"/>
  <c r="BS46" i="69"/>
  <c r="BS49" i="69"/>
  <c r="BS51" i="69"/>
  <c r="BS44" i="69"/>
  <c r="BS48" i="69"/>
  <c r="BS45" i="69"/>
  <c r="BS52" i="69"/>
  <c r="BZ35" i="69"/>
  <c r="BZ32" i="69"/>
  <c r="BZ37" i="69"/>
  <c r="BZ31" i="69"/>
  <c r="BZ33" i="69"/>
  <c r="BZ34" i="69"/>
  <c r="BZ39" i="69"/>
  <c r="BZ36" i="69"/>
  <c r="BZ38" i="69"/>
  <c r="BJ47" i="69"/>
  <c r="BJ49" i="69"/>
  <c r="BJ45" i="69"/>
  <c r="BJ48" i="69"/>
  <c r="BJ44" i="69"/>
  <c r="BJ46" i="69"/>
  <c r="BJ50" i="69"/>
  <c r="BJ51" i="69"/>
  <c r="BJ52" i="69"/>
  <c r="BO48" i="69"/>
  <c r="BO49" i="69"/>
  <c r="BO51" i="69"/>
  <c r="BO52" i="69"/>
  <c r="BO44" i="69"/>
  <c r="BO50" i="69"/>
  <c r="BO47" i="69"/>
  <c r="BO45" i="69"/>
  <c r="BO46" i="69"/>
  <c r="BX44" i="69"/>
  <c r="BX49" i="69"/>
  <c r="BX51" i="69"/>
  <c r="BX47" i="69"/>
  <c r="BX46" i="69"/>
  <c r="BX48" i="69"/>
  <c r="BX52" i="69"/>
  <c r="BX50" i="69"/>
  <c r="BX45" i="69"/>
  <c r="BK35" i="69"/>
  <c r="BK36" i="69"/>
  <c r="BK33" i="69"/>
  <c r="BK38" i="69"/>
  <c r="BK32" i="69"/>
  <c r="BK34" i="69"/>
  <c r="BK37" i="69"/>
  <c r="BK39" i="69"/>
  <c r="BK31" i="69"/>
  <c r="E40" i="69"/>
  <c r="BE94" i="64"/>
  <c r="AI7" i="70"/>
  <c r="AR94" i="64"/>
  <c r="X7" i="70"/>
  <c r="AQ6" i="64"/>
  <c r="AV6" i="64" s="1"/>
  <c r="BP6" i="64"/>
  <c r="BP94" i="64" s="1"/>
  <c r="E4" i="60"/>
  <c r="AV94" i="64" l="1"/>
  <c r="AV97" i="64" s="1"/>
  <c r="H63" i="50" s="1"/>
  <c r="L52" i="50"/>
  <c r="N52" i="50" s="1"/>
  <c r="AZ6" i="64"/>
  <c r="AU6" i="64"/>
  <c r="AX6" i="64"/>
  <c r="AX94" i="64" s="1"/>
  <c r="AX97" i="64" s="1"/>
  <c r="BA6" i="64"/>
  <c r="BL6" i="64"/>
  <c r="BM6" i="64"/>
  <c r="BN6" i="64"/>
  <c r="BH6" i="64"/>
  <c r="BH94" i="64" s="1"/>
  <c r="BI6" i="64"/>
  <c r="BJ6" i="64"/>
  <c r="BJ94" i="64" s="1"/>
  <c r="BK6" i="64"/>
  <c r="BK94" i="64" s="1"/>
  <c r="AW6" i="64"/>
  <c r="AY6" i="64"/>
  <c r="I7" i="50"/>
  <c r="BF50" i="69"/>
  <c r="BF49" i="69"/>
  <c r="BF47" i="69"/>
  <c r="BF46" i="69"/>
  <c r="BF48" i="69"/>
  <c r="BF51" i="69"/>
  <c r="BF52" i="69"/>
  <c r="BF44" i="69"/>
  <c r="BF45" i="69"/>
  <c r="AU38" i="69"/>
  <c r="AU36" i="69"/>
  <c r="AU33" i="69"/>
  <c r="AU34" i="69"/>
  <c r="AU32" i="69"/>
  <c r="AU39" i="69"/>
  <c r="AU35" i="69"/>
  <c r="AU37" i="69"/>
  <c r="AU31" i="69"/>
  <c r="W37" i="69"/>
  <c r="W35" i="69"/>
  <c r="W31" i="69"/>
  <c r="W39" i="69"/>
  <c r="W32" i="69"/>
  <c r="W38" i="69"/>
  <c r="W33" i="69"/>
  <c r="W34" i="69"/>
  <c r="W36" i="69"/>
  <c r="Q52" i="69"/>
  <c r="Q46" i="69"/>
  <c r="Q44" i="69"/>
  <c r="Q49" i="69"/>
  <c r="Q45" i="69"/>
  <c r="Q51" i="69"/>
  <c r="Q48" i="69"/>
  <c r="Q50" i="69"/>
  <c r="Q47" i="69"/>
  <c r="Y32" i="69"/>
  <c r="Y35" i="69"/>
  <c r="Y34" i="69"/>
  <c r="Y36" i="69"/>
  <c r="Y38" i="69"/>
  <c r="Y31" i="69"/>
  <c r="Y33" i="69"/>
  <c r="Y39" i="69"/>
  <c r="Y37" i="69"/>
  <c r="S46" i="69"/>
  <c r="S50" i="69"/>
  <c r="S47" i="69"/>
  <c r="S48" i="69"/>
  <c r="S44" i="69"/>
  <c r="S49" i="69"/>
  <c r="S52" i="69"/>
  <c r="S45" i="69"/>
  <c r="S51" i="69"/>
  <c r="O37" i="69"/>
  <c r="O33" i="69"/>
  <c r="O35" i="69"/>
  <c r="O31" i="69"/>
  <c r="O34" i="69"/>
  <c r="O38" i="69"/>
  <c r="O32" i="69"/>
  <c r="O39" i="69"/>
  <c r="O36" i="69"/>
  <c r="T34" i="69"/>
  <c r="T33" i="69"/>
  <c r="T37" i="69"/>
  <c r="T32" i="69"/>
  <c r="T38" i="69"/>
  <c r="T35" i="69"/>
  <c r="T39" i="69"/>
  <c r="T36" i="69"/>
  <c r="T31" i="69"/>
  <c r="AZ50" i="69"/>
  <c r="AZ52" i="69"/>
  <c r="AZ45" i="69"/>
  <c r="AZ47" i="69"/>
  <c r="AZ51" i="69"/>
  <c r="AZ44" i="69"/>
  <c r="AZ46" i="69"/>
  <c r="AZ48" i="69"/>
  <c r="AZ49" i="69"/>
  <c r="AB46" i="69"/>
  <c r="AB51" i="69"/>
  <c r="AB50" i="69"/>
  <c r="AB48" i="69"/>
  <c r="AB47" i="69"/>
  <c r="AB49" i="69"/>
  <c r="AB52" i="69"/>
  <c r="AB44" i="69"/>
  <c r="AB45" i="69"/>
  <c r="BD48" i="69"/>
  <c r="BD52" i="69"/>
  <c r="BD51" i="69"/>
  <c r="BD45" i="69"/>
  <c r="BD44" i="69"/>
  <c r="BD49" i="69"/>
  <c r="BD46" i="69"/>
  <c r="BD50" i="69"/>
  <c r="BD47" i="69"/>
  <c r="J38" i="69"/>
  <c r="J37" i="69"/>
  <c r="J32" i="69"/>
  <c r="J36" i="69"/>
  <c r="J34" i="69"/>
  <c r="J35" i="69"/>
  <c r="J33" i="69"/>
  <c r="J39" i="69"/>
  <c r="J31" i="69"/>
  <c r="AP36" i="69"/>
  <c r="AP32" i="69"/>
  <c r="AP39" i="69"/>
  <c r="AP34" i="69"/>
  <c r="AP31" i="69"/>
  <c r="AP37" i="69"/>
  <c r="AP33" i="69"/>
  <c r="AP38" i="69"/>
  <c r="AP35" i="69"/>
  <c r="AQ44" i="69"/>
  <c r="AQ52" i="69"/>
  <c r="AQ46" i="69"/>
  <c r="AQ47" i="69"/>
  <c r="AQ50" i="69"/>
  <c r="AQ45" i="69"/>
  <c r="AQ51" i="69"/>
  <c r="AQ49" i="69"/>
  <c r="AQ48" i="69"/>
  <c r="BA38" i="69"/>
  <c r="BA31" i="69"/>
  <c r="BA39" i="69"/>
  <c r="BA32" i="69"/>
  <c r="BA37" i="69"/>
  <c r="BA36" i="69"/>
  <c r="BA33" i="69"/>
  <c r="BA34" i="69"/>
  <c r="BA35" i="69"/>
  <c r="AQ38" i="69"/>
  <c r="AQ39" i="69"/>
  <c r="AQ36" i="69"/>
  <c r="AQ34" i="69"/>
  <c r="AQ37" i="69"/>
  <c r="AQ33" i="69"/>
  <c r="AQ32" i="69"/>
  <c r="AQ35" i="69"/>
  <c r="AQ31" i="69"/>
  <c r="Z32" i="69"/>
  <c r="Z34" i="69"/>
  <c r="Z35" i="69"/>
  <c r="Z37" i="69"/>
  <c r="Z38" i="69"/>
  <c r="Z39" i="69"/>
  <c r="Z36" i="69"/>
  <c r="Z33" i="69"/>
  <c r="Z31" i="69"/>
  <c r="V45" i="69"/>
  <c r="V46" i="69"/>
  <c r="V52" i="69"/>
  <c r="V51" i="69"/>
  <c r="V47" i="69"/>
  <c r="V50" i="69"/>
  <c r="V44" i="69"/>
  <c r="V48" i="69"/>
  <c r="V49" i="69"/>
  <c r="R44" i="69"/>
  <c r="R48" i="69"/>
  <c r="R50" i="69"/>
  <c r="R46" i="69"/>
  <c r="R52" i="69"/>
  <c r="R45" i="69"/>
  <c r="R51" i="69"/>
  <c r="R49" i="69"/>
  <c r="R47" i="69"/>
  <c r="D47" i="69"/>
  <c r="D46" i="69"/>
  <c r="D44" i="69"/>
  <c r="D50" i="69"/>
  <c r="D48" i="69"/>
  <c r="D51" i="69"/>
  <c r="D45" i="69"/>
  <c r="D52" i="69"/>
  <c r="D49" i="69"/>
  <c r="F45" i="69"/>
  <c r="F44" i="69"/>
  <c r="F46" i="69"/>
  <c r="F49" i="69"/>
  <c r="F52" i="69"/>
  <c r="F48" i="69"/>
  <c r="F50" i="69"/>
  <c r="F51" i="69"/>
  <c r="F47" i="69"/>
  <c r="I45" i="69"/>
  <c r="I50" i="69"/>
  <c r="I49" i="69"/>
  <c r="I44" i="69"/>
  <c r="I52" i="69"/>
  <c r="I51" i="69"/>
  <c r="I46" i="69"/>
  <c r="I47" i="69"/>
  <c r="I48" i="69"/>
  <c r="AB33" i="69"/>
  <c r="AB38" i="69"/>
  <c r="AB37" i="69"/>
  <c r="AB35" i="69"/>
  <c r="AB34" i="69"/>
  <c r="AB36" i="69"/>
  <c r="AB39" i="69"/>
  <c r="AB32" i="69"/>
  <c r="AB31" i="69"/>
  <c r="AE31" i="69"/>
  <c r="AE39" i="69"/>
  <c r="AE33" i="69"/>
  <c r="AE36" i="69"/>
  <c r="AE35" i="69"/>
  <c r="AE34" i="69"/>
  <c r="AE37" i="69"/>
  <c r="AE32" i="69"/>
  <c r="AE38" i="69"/>
  <c r="AL35" i="69"/>
  <c r="AL36" i="69"/>
  <c r="AL31" i="69"/>
  <c r="AL39" i="69"/>
  <c r="AL37" i="69"/>
  <c r="AL38" i="69"/>
  <c r="AL34" i="69"/>
  <c r="AL32" i="69"/>
  <c r="AL33" i="69"/>
  <c r="AR31" i="69"/>
  <c r="AR35" i="69"/>
  <c r="AR39" i="69"/>
  <c r="AR32" i="69"/>
  <c r="AR38" i="69"/>
  <c r="AR37" i="69"/>
  <c r="AR34" i="69"/>
  <c r="AR33" i="69"/>
  <c r="AR36" i="69"/>
  <c r="R31" i="69"/>
  <c r="R35" i="69"/>
  <c r="R33" i="69"/>
  <c r="R37" i="69"/>
  <c r="R38" i="69"/>
  <c r="R34" i="69"/>
  <c r="R36" i="69"/>
  <c r="R39" i="69"/>
  <c r="R32" i="69"/>
  <c r="AY50" i="69"/>
  <c r="AY49" i="69"/>
  <c r="AY46" i="69"/>
  <c r="AY45" i="69"/>
  <c r="AY51" i="69"/>
  <c r="AY52" i="69"/>
  <c r="AY44" i="69"/>
  <c r="AY47" i="69"/>
  <c r="AY48" i="69"/>
  <c r="BB52" i="69"/>
  <c r="BB49" i="69"/>
  <c r="BB45" i="69"/>
  <c r="BB47" i="69"/>
  <c r="BB44" i="69"/>
  <c r="BB48" i="69"/>
  <c r="BB46" i="69"/>
  <c r="BB50" i="69"/>
  <c r="BB51" i="69"/>
  <c r="L39" i="69"/>
  <c r="L33" i="69"/>
  <c r="L37" i="69"/>
  <c r="L35" i="69"/>
  <c r="L34" i="69"/>
  <c r="L36" i="69"/>
  <c r="L32" i="69"/>
  <c r="L38" i="69"/>
  <c r="L31" i="69"/>
  <c r="AF36" i="69"/>
  <c r="AF32" i="69"/>
  <c r="AF33" i="69"/>
  <c r="AF31" i="69"/>
  <c r="AF37" i="69"/>
  <c r="AF34" i="69"/>
  <c r="AF39" i="69"/>
  <c r="AF38" i="69"/>
  <c r="AF35" i="69"/>
  <c r="AS35" i="69"/>
  <c r="AS31" i="69"/>
  <c r="AS33" i="69"/>
  <c r="AS38" i="69"/>
  <c r="AS39" i="69"/>
  <c r="AS36" i="69"/>
  <c r="AS37" i="69"/>
  <c r="AS34" i="69"/>
  <c r="AS32" i="69"/>
  <c r="AY37" i="69"/>
  <c r="AY36" i="69"/>
  <c r="AY33" i="69"/>
  <c r="AY32" i="69"/>
  <c r="AY35" i="69"/>
  <c r="AY34" i="69"/>
  <c r="AY31" i="69"/>
  <c r="AY39" i="69"/>
  <c r="AY38" i="69"/>
  <c r="BC33" i="69"/>
  <c r="BC32" i="69"/>
  <c r="BC39" i="69"/>
  <c r="BC36" i="69"/>
  <c r="BC34" i="69"/>
  <c r="BC38" i="69"/>
  <c r="BC35" i="69"/>
  <c r="BC31" i="69"/>
  <c r="BC37" i="69"/>
  <c r="AX46" i="69"/>
  <c r="AX49" i="69"/>
  <c r="AX48" i="69"/>
  <c r="AX47" i="69"/>
  <c r="AX45" i="69"/>
  <c r="AX50" i="69"/>
  <c r="AX44" i="69"/>
  <c r="AX51" i="69"/>
  <c r="AX52" i="69"/>
  <c r="AG51" i="69"/>
  <c r="AG48" i="69"/>
  <c r="AG45" i="69"/>
  <c r="AG50" i="69"/>
  <c r="AG52" i="69"/>
  <c r="AG47" i="69"/>
  <c r="AG44" i="69"/>
  <c r="AG49" i="69"/>
  <c r="AG46" i="69"/>
  <c r="AR44" i="69"/>
  <c r="AR48" i="69"/>
  <c r="AR52" i="69"/>
  <c r="AR50" i="69"/>
  <c r="AR45" i="69"/>
  <c r="AR51" i="69"/>
  <c r="AR46" i="69"/>
  <c r="AR47" i="69"/>
  <c r="AR49" i="69"/>
  <c r="AL48" i="69"/>
  <c r="AL49" i="69"/>
  <c r="AL44" i="69"/>
  <c r="AL52" i="69"/>
  <c r="AL50" i="69"/>
  <c r="AL51" i="69"/>
  <c r="AL46" i="69"/>
  <c r="AL47" i="69"/>
  <c r="AL45" i="69"/>
  <c r="AT35" i="69"/>
  <c r="AT34" i="69"/>
  <c r="AT33" i="69"/>
  <c r="AT39" i="69"/>
  <c r="AT38" i="69"/>
  <c r="AT36" i="69"/>
  <c r="AT37" i="69"/>
  <c r="AT31" i="69"/>
  <c r="AT32" i="69"/>
  <c r="AK35" i="69"/>
  <c r="AK36" i="69"/>
  <c r="AK32" i="69"/>
  <c r="AK38" i="69"/>
  <c r="AK39" i="69"/>
  <c r="AK31" i="69"/>
  <c r="AK34" i="69"/>
  <c r="AK33" i="69"/>
  <c r="AK37" i="69"/>
  <c r="G37" i="69"/>
  <c r="G39" i="69"/>
  <c r="G35" i="69"/>
  <c r="G32" i="69"/>
  <c r="G33" i="69"/>
  <c r="G36" i="69"/>
  <c r="G38" i="69"/>
  <c r="G34" i="69"/>
  <c r="G31" i="69"/>
  <c r="S33" i="69"/>
  <c r="S35" i="69"/>
  <c r="S31" i="69"/>
  <c r="S37" i="69"/>
  <c r="S34" i="69"/>
  <c r="S36" i="69"/>
  <c r="S32" i="69"/>
  <c r="S39" i="69"/>
  <c r="S38" i="69"/>
  <c r="AJ31" i="69"/>
  <c r="AJ37" i="69"/>
  <c r="AJ36" i="69"/>
  <c r="AJ35" i="69"/>
  <c r="AJ34" i="69"/>
  <c r="AJ33" i="69"/>
  <c r="AJ39" i="69"/>
  <c r="AJ32" i="69"/>
  <c r="AJ38" i="69"/>
  <c r="W50" i="69"/>
  <c r="W48" i="69"/>
  <c r="W44" i="69"/>
  <c r="W46" i="69"/>
  <c r="W45" i="69"/>
  <c r="W51" i="69"/>
  <c r="W52" i="69"/>
  <c r="W49" i="69"/>
  <c r="W47" i="69"/>
  <c r="AT48" i="69"/>
  <c r="AT47" i="69"/>
  <c r="AT52" i="69"/>
  <c r="AT50" i="69"/>
  <c r="AT51" i="69"/>
  <c r="AT46" i="69"/>
  <c r="AT49" i="69"/>
  <c r="AT44" i="69"/>
  <c r="AT45" i="69"/>
  <c r="AF49" i="69"/>
  <c r="AF45" i="69"/>
  <c r="AF47" i="69"/>
  <c r="AF50" i="69"/>
  <c r="AF44" i="69"/>
  <c r="AF48" i="69"/>
  <c r="AF52" i="69"/>
  <c r="AF46" i="69"/>
  <c r="AF51" i="69"/>
  <c r="AN33" i="69"/>
  <c r="AN36" i="69"/>
  <c r="AN34" i="69"/>
  <c r="AN32" i="69"/>
  <c r="AN38" i="69"/>
  <c r="AN39" i="69"/>
  <c r="AN37" i="69"/>
  <c r="AN31" i="69"/>
  <c r="AN35" i="69"/>
  <c r="AG33" i="69"/>
  <c r="AG32" i="69"/>
  <c r="AG38" i="69"/>
  <c r="AG35" i="69"/>
  <c r="AG31" i="69"/>
  <c r="AG34" i="69"/>
  <c r="AG36" i="69"/>
  <c r="AG37" i="69"/>
  <c r="AG39" i="69"/>
  <c r="AH52" i="69"/>
  <c r="AH47" i="69"/>
  <c r="AH49" i="69"/>
  <c r="AH44" i="69"/>
  <c r="AH50" i="69"/>
  <c r="AH51" i="69"/>
  <c r="AH46" i="69"/>
  <c r="AH45" i="69"/>
  <c r="AH48" i="69"/>
  <c r="K50" i="69"/>
  <c r="K48" i="69"/>
  <c r="K51" i="69"/>
  <c r="K46" i="69"/>
  <c r="K47" i="69"/>
  <c r="K49" i="69"/>
  <c r="K44" i="69"/>
  <c r="K45" i="69"/>
  <c r="K52" i="69"/>
  <c r="BA49" i="69"/>
  <c r="BA51" i="69"/>
  <c r="BA45" i="69"/>
  <c r="BA47" i="69"/>
  <c r="BA48" i="69"/>
  <c r="BA44" i="69"/>
  <c r="BA52" i="69"/>
  <c r="BA46" i="69"/>
  <c r="BA50" i="69"/>
  <c r="AJ49" i="69"/>
  <c r="AJ48" i="69"/>
  <c r="AJ44" i="69"/>
  <c r="AJ46" i="69"/>
  <c r="AJ52" i="69"/>
  <c r="AJ51" i="69"/>
  <c r="AJ50" i="69"/>
  <c r="AJ45" i="69"/>
  <c r="AJ47" i="69"/>
  <c r="U48" i="69"/>
  <c r="U47" i="69"/>
  <c r="U46" i="69"/>
  <c r="U52" i="69"/>
  <c r="U44" i="69"/>
  <c r="U45" i="69"/>
  <c r="U51" i="69"/>
  <c r="U50" i="69"/>
  <c r="U49" i="69"/>
  <c r="AD31" i="69"/>
  <c r="AD34" i="69"/>
  <c r="AD32" i="69"/>
  <c r="AD37" i="69"/>
  <c r="AD35" i="69"/>
  <c r="AD33" i="69"/>
  <c r="AD36" i="69"/>
  <c r="AD38" i="69"/>
  <c r="AD39" i="69"/>
  <c r="AS48" i="69"/>
  <c r="AS44" i="69"/>
  <c r="AS46" i="69"/>
  <c r="AS51" i="69"/>
  <c r="AS52" i="69"/>
  <c r="AS49" i="69"/>
  <c r="AS45" i="69"/>
  <c r="AS47" i="69"/>
  <c r="AS50" i="69"/>
  <c r="Q39" i="69"/>
  <c r="Q33" i="69"/>
  <c r="Q31" i="69"/>
  <c r="Q32" i="69"/>
  <c r="Q38" i="69"/>
  <c r="Q34" i="69"/>
  <c r="Q37" i="69"/>
  <c r="Q36" i="69"/>
  <c r="Q35" i="69"/>
  <c r="N45" i="69"/>
  <c r="N47" i="69"/>
  <c r="N49" i="69"/>
  <c r="N46" i="69"/>
  <c r="N44" i="69"/>
  <c r="N51" i="69"/>
  <c r="N48" i="69"/>
  <c r="N50" i="69"/>
  <c r="N52" i="69"/>
  <c r="AO52" i="69"/>
  <c r="AO45" i="69"/>
  <c r="AO51" i="69"/>
  <c r="AO48" i="69"/>
  <c r="AO49" i="69"/>
  <c r="AO50" i="69"/>
  <c r="AO44" i="69"/>
  <c r="AO46" i="69"/>
  <c r="AO47" i="69"/>
  <c r="K37" i="69"/>
  <c r="K35" i="69"/>
  <c r="K38" i="69"/>
  <c r="K33" i="69"/>
  <c r="K34" i="69"/>
  <c r="K39" i="69"/>
  <c r="K36" i="69"/>
  <c r="K31" i="69"/>
  <c r="K32" i="69"/>
  <c r="AM37" i="69"/>
  <c r="AM32" i="69"/>
  <c r="AM31" i="69"/>
  <c r="AM33" i="69"/>
  <c r="AM38" i="69"/>
  <c r="AM34" i="69"/>
  <c r="AM36" i="69"/>
  <c r="AM35" i="69"/>
  <c r="AM39" i="69"/>
  <c r="AI48" i="69"/>
  <c r="AI44" i="69"/>
  <c r="AI46" i="69"/>
  <c r="AI51" i="69"/>
  <c r="AI50" i="69"/>
  <c r="AI52" i="69"/>
  <c r="AI45" i="69"/>
  <c r="AI47" i="69"/>
  <c r="AI49" i="69"/>
  <c r="H36" i="69"/>
  <c r="H33" i="69"/>
  <c r="H37" i="69"/>
  <c r="H39" i="69"/>
  <c r="H35" i="69"/>
  <c r="H32" i="69"/>
  <c r="H38" i="69"/>
  <c r="H34" i="69"/>
  <c r="H31" i="69"/>
  <c r="AA38" i="69"/>
  <c r="AA31" i="69"/>
  <c r="AA36" i="69"/>
  <c r="AA35" i="69"/>
  <c r="AA32" i="69"/>
  <c r="AA34" i="69"/>
  <c r="AA37" i="69"/>
  <c r="AA33" i="69"/>
  <c r="AA39" i="69"/>
  <c r="AW44" i="69"/>
  <c r="AW50" i="69"/>
  <c r="AW51" i="69"/>
  <c r="AW49" i="69"/>
  <c r="AW45" i="69"/>
  <c r="AW47" i="69"/>
  <c r="AW52" i="69"/>
  <c r="AW48" i="69"/>
  <c r="AW46" i="69"/>
  <c r="P34" i="69"/>
  <c r="P37" i="69"/>
  <c r="P31" i="69"/>
  <c r="P33" i="69"/>
  <c r="P38" i="69"/>
  <c r="P35" i="69"/>
  <c r="P36" i="69"/>
  <c r="P39" i="69"/>
  <c r="P32" i="69"/>
  <c r="H49" i="69"/>
  <c r="H46" i="69"/>
  <c r="H50" i="69"/>
  <c r="H52" i="69"/>
  <c r="H48" i="69"/>
  <c r="H45" i="69"/>
  <c r="H44" i="69"/>
  <c r="H47" i="69"/>
  <c r="H51" i="69"/>
  <c r="X47" i="69"/>
  <c r="X48" i="69"/>
  <c r="X52" i="69"/>
  <c r="X46" i="69"/>
  <c r="X50" i="69"/>
  <c r="X51" i="69"/>
  <c r="X45" i="69"/>
  <c r="X44" i="69"/>
  <c r="X49" i="69"/>
  <c r="D34" i="69"/>
  <c r="D33" i="69"/>
  <c r="D31" i="69"/>
  <c r="D37" i="69"/>
  <c r="D35" i="69"/>
  <c r="D38" i="69"/>
  <c r="D32" i="69"/>
  <c r="D39" i="69"/>
  <c r="D36" i="69"/>
  <c r="N32" i="69"/>
  <c r="N39" i="69"/>
  <c r="N34" i="69"/>
  <c r="N35" i="69"/>
  <c r="N37" i="69"/>
  <c r="N36" i="69"/>
  <c r="N33" i="69"/>
  <c r="N31" i="69"/>
  <c r="N38" i="69"/>
  <c r="V32" i="69"/>
  <c r="V33" i="69"/>
  <c r="V39" i="69"/>
  <c r="V38" i="69"/>
  <c r="V37" i="69"/>
  <c r="V34" i="69"/>
  <c r="V36" i="69"/>
  <c r="V31" i="69"/>
  <c r="V35" i="69"/>
  <c r="AC33" i="69"/>
  <c r="AC32" i="69"/>
  <c r="AC37" i="69"/>
  <c r="AC36" i="69"/>
  <c r="AC38" i="69"/>
  <c r="AC39" i="69"/>
  <c r="AC34" i="69"/>
  <c r="AC35" i="69"/>
  <c r="AC31" i="69"/>
  <c r="AD44" i="69"/>
  <c r="AD47" i="69"/>
  <c r="AD45" i="69"/>
  <c r="AD50" i="69"/>
  <c r="AD48" i="69"/>
  <c r="AD46" i="69"/>
  <c r="AD49" i="69"/>
  <c r="AD51" i="69"/>
  <c r="AD52" i="69"/>
  <c r="J51" i="69"/>
  <c r="J50" i="69"/>
  <c r="J44" i="69"/>
  <c r="J45" i="69"/>
  <c r="J48" i="69"/>
  <c r="J49" i="69"/>
  <c r="J46" i="69"/>
  <c r="J52" i="69"/>
  <c r="J47" i="69"/>
  <c r="AH39" i="69"/>
  <c r="AH34" i="69"/>
  <c r="AH36" i="69"/>
  <c r="AH31" i="69"/>
  <c r="AH38" i="69"/>
  <c r="AH33" i="69"/>
  <c r="AH32" i="69"/>
  <c r="AH35" i="69"/>
  <c r="AH37" i="69"/>
  <c r="AZ34" i="69"/>
  <c r="AZ37" i="69"/>
  <c r="AZ39" i="69"/>
  <c r="AZ31" i="69"/>
  <c r="AZ36" i="69"/>
  <c r="AZ38" i="69"/>
  <c r="AZ32" i="69"/>
  <c r="AZ33" i="69"/>
  <c r="AZ35" i="69"/>
  <c r="AC46" i="69"/>
  <c r="AC50" i="69"/>
  <c r="AC49" i="69"/>
  <c r="AC44" i="69"/>
  <c r="AC47" i="69"/>
  <c r="AC48" i="69"/>
  <c r="AC51" i="69"/>
  <c r="AC52" i="69"/>
  <c r="AC45" i="69"/>
  <c r="AA47" i="69"/>
  <c r="AA50" i="69"/>
  <c r="AA44" i="69"/>
  <c r="AA49" i="69"/>
  <c r="AA48" i="69"/>
  <c r="AA45" i="69"/>
  <c r="AA46" i="69"/>
  <c r="AA52" i="69"/>
  <c r="AA51" i="69"/>
  <c r="AE44" i="69"/>
  <c r="AE52" i="69"/>
  <c r="AE46" i="69"/>
  <c r="AE45" i="69"/>
  <c r="AE48" i="69"/>
  <c r="AE49" i="69"/>
  <c r="AE51" i="69"/>
  <c r="AE47" i="69"/>
  <c r="AE50" i="69"/>
  <c r="AM50" i="69"/>
  <c r="AM52" i="69"/>
  <c r="AM51" i="69"/>
  <c r="AM47" i="69"/>
  <c r="AM49" i="69"/>
  <c r="AM48" i="69"/>
  <c r="AM46" i="69"/>
  <c r="AM45" i="69"/>
  <c r="AM44" i="69"/>
  <c r="T47" i="69"/>
  <c r="T46" i="69"/>
  <c r="T50" i="69"/>
  <c r="T45" i="69"/>
  <c r="T49" i="69"/>
  <c r="T51" i="69"/>
  <c r="T48" i="69"/>
  <c r="T44" i="69"/>
  <c r="T52" i="69"/>
  <c r="G50" i="69"/>
  <c r="G52" i="69"/>
  <c r="G48" i="69"/>
  <c r="G45" i="69"/>
  <c r="G49" i="69"/>
  <c r="G47" i="69"/>
  <c r="G51" i="69"/>
  <c r="G46" i="69"/>
  <c r="G44" i="69"/>
  <c r="AU51" i="69"/>
  <c r="AU49" i="69"/>
  <c r="AU50" i="69"/>
  <c r="AU47" i="69"/>
  <c r="AU45" i="69"/>
  <c r="AU52" i="69"/>
  <c r="AU48" i="69"/>
  <c r="AU44" i="69"/>
  <c r="AU46" i="69"/>
  <c r="O50" i="69"/>
  <c r="O46" i="69"/>
  <c r="O48" i="69"/>
  <c r="O47" i="69"/>
  <c r="O44" i="69"/>
  <c r="O45" i="69"/>
  <c r="O52" i="69"/>
  <c r="O51" i="69"/>
  <c r="O49" i="69"/>
  <c r="I32" i="69"/>
  <c r="I37" i="69"/>
  <c r="I36" i="69"/>
  <c r="I31" i="69"/>
  <c r="I39" i="69"/>
  <c r="I38" i="69"/>
  <c r="I33" i="69"/>
  <c r="I34" i="69"/>
  <c r="I35" i="69"/>
  <c r="F32" i="69"/>
  <c r="F31" i="69"/>
  <c r="F33" i="69"/>
  <c r="F38" i="69"/>
  <c r="F39" i="69"/>
  <c r="F36" i="69"/>
  <c r="F35" i="69"/>
  <c r="F34" i="69"/>
  <c r="F37" i="69"/>
  <c r="AP49" i="69"/>
  <c r="AP45" i="69"/>
  <c r="AP52" i="69"/>
  <c r="AP47" i="69"/>
  <c r="AP44" i="69"/>
  <c r="AP50" i="69"/>
  <c r="AP46" i="69"/>
  <c r="AP51" i="69"/>
  <c r="AP48" i="69"/>
  <c r="BC45" i="69"/>
  <c r="BC52" i="69"/>
  <c r="BC46" i="69"/>
  <c r="BC44" i="69"/>
  <c r="BC48" i="69"/>
  <c r="BC50" i="69"/>
  <c r="BC47" i="69"/>
  <c r="BC51" i="69"/>
  <c r="BC49" i="69"/>
  <c r="AN46" i="69"/>
  <c r="AN45" i="69"/>
  <c r="AN51" i="69"/>
  <c r="AN47" i="69"/>
  <c r="AN44" i="69"/>
  <c r="AN52" i="69"/>
  <c r="AN49" i="69"/>
  <c r="AN48" i="69"/>
  <c r="AN50" i="69"/>
  <c r="Z45" i="69"/>
  <c r="Z47" i="69"/>
  <c r="Z48" i="69"/>
  <c r="Z50" i="69"/>
  <c r="Z44" i="69"/>
  <c r="Z52" i="69"/>
  <c r="Z49" i="69"/>
  <c r="Z46" i="69"/>
  <c r="Z51" i="69"/>
  <c r="BB36" i="69"/>
  <c r="BB39" i="69"/>
  <c r="BB32" i="69"/>
  <c r="BB34" i="69"/>
  <c r="BB31" i="69"/>
  <c r="BB37" i="69"/>
  <c r="BB38" i="69"/>
  <c r="BB33" i="69"/>
  <c r="BB35" i="69"/>
  <c r="AI35" i="69"/>
  <c r="AI31" i="69"/>
  <c r="AI33" i="69"/>
  <c r="AI38" i="69"/>
  <c r="AI37" i="69"/>
  <c r="AI39" i="69"/>
  <c r="AI36" i="69"/>
  <c r="AI32" i="69"/>
  <c r="AI34" i="69"/>
  <c r="L52" i="69"/>
  <c r="L51" i="69"/>
  <c r="L48" i="69"/>
  <c r="L47" i="69"/>
  <c r="L46" i="69"/>
  <c r="L50" i="69"/>
  <c r="L45" i="69"/>
  <c r="L49" i="69"/>
  <c r="L44" i="69"/>
  <c r="Y45" i="69"/>
  <c r="Y48" i="69"/>
  <c r="Y44" i="69"/>
  <c r="Y46" i="69"/>
  <c r="Y52" i="69"/>
  <c r="Y49" i="69"/>
  <c r="Y51" i="69"/>
  <c r="Y50" i="69"/>
  <c r="Y47" i="69"/>
  <c r="X34" i="69"/>
  <c r="X39" i="69"/>
  <c r="X33" i="69"/>
  <c r="X37" i="69"/>
  <c r="X32" i="69"/>
  <c r="X36" i="69"/>
  <c r="X31" i="69"/>
  <c r="X35" i="69"/>
  <c r="X38" i="69"/>
  <c r="AW31" i="69"/>
  <c r="AW37" i="69"/>
  <c r="AW38" i="69"/>
  <c r="AW36" i="69"/>
  <c r="AW35" i="69"/>
  <c r="AW34" i="69"/>
  <c r="AW39" i="69"/>
  <c r="AW32" i="69"/>
  <c r="AW33" i="69"/>
  <c r="BF36" i="69"/>
  <c r="BF34" i="69"/>
  <c r="BF33" i="69"/>
  <c r="BF35" i="69"/>
  <c r="BF37" i="69"/>
  <c r="BF38" i="69"/>
  <c r="BF39" i="69"/>
  <c r="BF31" i="69"/>
  <c r="BF32" i="69"/>
  <c r="M45" i="69"/>
  <c r="M44" i="69"/>
  <c r="M52" i="69"/>
  <c r="M51" i="69"/>
  <c r="M46" i="69"/>
  <c r="M50" i="69"/>
  <c r="M49" i="69"/>
  <c r="M48" i="69"/>
  <c r="M47" i="69"/>
  <c r="M31" i="69"/>
  <c r="M39" i="69"/>
  <c r="M38" i="69"/>
  <c r="M37" i="69"/>
  <c r="M36" i="69"/>
  <c r="M35" i="69"/>
  <c r="M34" i="69"/>
  <c r="M33" i="69"/>
  <c r="M32" i="69"/>
  <c r="E53" i="69"/>
  <c r="BF6" i="64"/>
  <c r="BF94" i="64" s="1"/>
  <c r="BB6" i="64"/>
  <c r="BB94" i="64" s="1"/>
  <c r="BO6" i="64"/>
  <c r="BO94" i="64" s="1"/>
  <c r="BG6" i="64"/>
  <c r="AT6" i="64"/>
  <c r="AS6" i="64"/>
  <c r="AS94" i="64" s="1"/>
  <c r="I65" i="50" l="1"/>
  <c r="F62" i="66" s="1"/>
  <c r="L65" i="50" s="1"/>
  <c r="I56" i="50"/>
  <c r="F53" i="66" s="1"/>
  <c r="L56" i="50" s="1"/>
  <c r="F66" i="66"/>
  <c r="L69" i="50" s="1"/>
  <c r="I62" i="50"/>
  <c r="F59" i="66" s="1"/>
  <c r="L62" i="50" s="1"/>
  <c r="AY94" i="64"/>
  <c r="AY97" i="64" s="1"/>
  <c r="H66" i="50" s="1"/>
  <c r="F43" i="66"/>
  <c r="BL94" i="64"/>
  <c r="BT83" i="64"/>
  <c r="BT87" i="64"/>
  <c r="BT75" i="64"/>
  <c r="BT91" i="64"/>
  <c r="BT80" i="64"/>
  <c r="BT88" i="64"/>
  <c r="BT84" i="64"/>
  <c r="BT77" i="64"/>
  <c r="BT72" i="64"/>
  <c r="BT78" i="64"/>
  <c r="BT73" i="64"/>
  <c r="BT85" i="64"/>
  <c r="BT74" i="64"/>
  <c r="BT93" i="64"/>
  <c r="BT86" i="64"/>
  <c r="BT89" i="64"/>
  <c r="BT82" i="64"/>
  <c r="BT92" i="64"/>
  <c r="BT90" i="64"/>
  <c r="BT76" i="64"/>
  <c r="BT81" i="64"/>
  <c r="BT79" i="64"/>
  <c r="AW94" i="64"/>
  <c r="AW97" i="64" s="1"/>
  <c r="H65" i="50" s="1"/>
  <c r="BA94" i="64"/>
  <c r="BA97" i="64" s="1"/>
  <c r="H68" i="50" s="1"/>
  <c r="BS76" i="64"/>
  <c r="BS88" i="64"/>
  <c r="BS91" i="64"/>
  <c r="BS93" i="64"/>
  <c r="BS86" i="64"/>
  <c r="BS83" i="64"/>
  <c r="BS85" i="64"/>
  <c r="BS90" i="64"/>
  <c r="BS89" i="64"/>
  <c r="BS80" i="64"/>
  <c r="BS82" i="64"/>
  <c r="BS92" i="64"/>
  <c r="BS77" i="64"/>
  <c r="BS74" i="64"/>
  <c r="BS73" i="64"/>
  <c r="BS78" i="64"/>
  <c r="BS84" i="64"/>
  <c r="BS87" i="64"/>
  <c r="BS72" i="64"/>
  <c r="BS75" i="64"/>
  <c r="BS81" i="64"/>
  <c r="BS79" i="64"/>
  <c r="F69" i="66"/>
  <c r="L72" i="50" s="1"/>
  <c r="AU94" i="64"/>
  <c r="AU97" i="64" s="1"/>
  <c r="F40" i="66"/>
  <c r="BI94" i="64"/>
  <c r="AZ94" i="64"/>
  <c r="AZ97" i="64" s="1"/>
  <c r="H67" i="50" s="1"/>
  <c r="F45" i="66"/>
  <c r="BN94" i="64"/>
  <c r="F34" i="66"/>
  <c r="BG94" i="64"/>
  <c r="AT94" i="64"/>
  <c r="H57" i="50" s="1"/>
  <c r="F44" i="66"/>
  <c r="BM94" i="64"/>
  <c r="F39" i="66"/>
  <c r="L42" i="50" s="1"/>
  <c r="BQ38" i="69"/>
  <c r="BQ36" i="69"/>
  <c r="BQ35" i="69"/>
  <c r="BQ34" i="69"/>
  <c r="BQ33" i="69"/>
  <c r="BQ32" i="69"/>
  <c r="BQ39" i="69"/>
  <c r="BQ37" i="69"/>
  <c r="BQ31" i="69"/>
  <c r="BQ47" i="69"/>
  <c r="BQ48" i="69"/>
  <c r="BQ51" i="69"/>
  <c r="BQ52" i="69"/>
  <c r="BQ46" i="69"/>
  <c r="BQ45" i="69"/>
  <c r="BQ50" i="69"/>
  <c r="BQ44" i="69"/>
  <c r="BQ49" i="69"/>
  <c r="BD6" i="64"/>
  <c r="BT94" i="64"/>
  <c r="BT13" i="64"/>
  <c r="BT21" i="64"/>
  <c r="BT38" i="64"/>
  <c r="BT37" i="64"/>
  <c r="BT11" i="64"/>
  <c r="BT18" i="64"/>
  <c r="BT9" i="64"/>
  <c r="BT42" i="64"/>
  <c r="BT14" i="64"/>
  <c r="BT53" i="64"/>
  <c r="BT39" i="64"/>
  <c r="BT29" i="64"/>
  <c r="BT59" i="64"/>
  <c r="BT63" i="64"/>
  <c r="BT15" i="64"/>
  <c r="BT58" i="64"/>
  <c r="BT45" i="64"/>
  <c r="BT57" i="64"/>
  <c r="BT67" i="64"/>
  <c r="BT10" i="64"/>
  <c r="BT12" i="64"/>
  <c r="BT33" i="64"/>
  <c r="BT35" i="64"/>
  <c r="BT36" i="64"/>
  <c r="BT69" i="64"/>
  <c r="BT54" i="64"/>
  <c r="BT47" i="64"/>
  <c r="BT52" i="64"/>
  <c r="BT17" i="64"/>
  <c r="BT24" i="64"/>
  <c r="BT30" i="64"/>
  <c r="BT66" i="64"/>
  <c r="BT32" i="64"/>
  <c r="BT55" i="64"/>
  <c r="BT68" i="64"/>
  <c r="BT48" i="64"/>
  <c r="BT31" i="64"/>
  <c r="BT27" i="64"/>
  <c r="BT56" i="64"/>
  <c r="BT20" i="64"/>
  <c r="BT46" i="64"/>
  <c r="BT65" i="64"/>
  <c r="BT44" i="64"/>
  <c r="BT34" i="64"/>
  <c r="BT28" i="64"/>
  <c r="BT40" i="64"/>
  <c r="BT7" i="64"/>
  <c r="BT49" i="64"/>
  <c r="BT70" i="64"/>
  <c r="BT71" i="64"/>
  <c r="BT25" i="64"/>
  <c r="BT19" i="64"/>
  <c r="BT16" i="64"/>
  <c r="BT26" i="64"/>
  <c r="BT60" i="64"/>
  <c r="BT51" i="64"/>
  <c r="BT22" i="64"/>
  <c r="BT41" i="64"/>
  <c r="BT8" i="64"/>
  <c r="BT64" i="64"/>
  <c r="BT61" i="64"/>
  <c r="BT62" i="64"/>
  <c r="BT23" i="64"/>
  <c r="BT43" i="64"/>
  <c r="BT50" i="64"/>
  <c r="BR46" i="69"/>
  <c r="BR49" i="69"/>
  <c r="BR52" i="69"/>
  <c r="BR51" i="69"/>
  <c r="BR48" i="69"/>
  <c r="BR44" i="69"/>
  <c r="BR50" i="69"/>
  <c r="BR45" i="69"/>
  <c r="BR47" i="69"/>
  <c r="BS31" i="64"/>
  <c r="BS63" i="64"/>
  <c r="BS62" i="64"/>
  <c r="BS36" i="64"/>
  <c r="BS68" i="64"/>
  <c r="BS13" i="64"/>
  <c r="BS45" i="64"/>
  <c r="BS10" i="64"/>
  <c r="BS35" i="64"/>
  <c r="BS67" i="64"/>
  <c r="BS8" i="64"/>
  <c r="BS40" i="64"/>
  <c r="BS17" i="64"/>
  <c r="BS49" i="64"/>
  <c r="BS58" i="64"/>
  <c r="BS7" i="64"/>
  <c r="BS39" i="64"/>
  <c r="BS71" i="64"/>
  <c r="BS12" i="64"/>
  <c r="BS44" i="64"/>
  <c r="BS30" i="64"/>
  <c r="BS21" i="64"/>
  <c r="BS53" i="64"/>
  <c r="BS34" i="64"/>
  <c r="BS11" i="64"/>
  <c r="BS43" i="64"/>
  <c r="BS18" i="64"/>
  <c r="BS16" i="64"/>
  <c r="BS48" i="64"/>
  <c r="BS46" i="64"/>
  <c r="BS25" i="64"/>
  <c r="BS57" i="64"/>
  <c r="BS26" i="64"/>
  <c r="BS15" i="64"/>
  <c r="BS47" i="64"/>
  <c r="BS38" i="64"/>
  <c r="BS20" i="64"/>
  <c r="BS52" i="64"/>
  <c r="BS54" i="64"/>
  <c r="BS29" i="64"/>
  <c r="BS61" i="64"/>
  <c r="BS42" i="64"/>
  <c r="BS19" i="64"/>
  <c r="BS51" i="64"/>
  <c r="BS50" i="64"/>
  <c r="BS24" i="64"/>
  <c r="BS56" i="64"/>
  <c r="BS22" i="64"/>
  <c r="BS33" i="64"/>
  <c r="BS65" i="64"/>
  <c r="BS23" i="64"/>
  <c r="BS55" i="64"/>
  <c r="BS70" i="64"/>
  <c r="BS28" i="64"/>
  <c r="BS60" i="64"/>
  <c r="BS66" i="64"/>
  <c r="BS37" i="64"/>
  <c r="BS69" i="64"/>
  <c r="BS27" i="64"/>
  <c r="BS59" i="64"/>
  <c r="BS14" i="64"/>
  <c r="BS32" i="64"/>
  <c r="BS64" i="64"/>
  <c r="BS9" i="64"/>
  <c r="BS41" i="64"/>
  <c r="BS94" i="64"/>
  <c r="BR33" i="69"/>
  <c r="BR34" i="69"/>
  <c r="BR38" i="69"/>
  <c r="BR39" i="69"/>
  <c r="BR37" i="69"/>
  <c r="BR31" i="69"/>
  <c r="BR35" i="69"/>
  <c r="BR32" i="69"/>
  <c r="BR36" i="69"/>
  <c r="BQ6" i="64"/>
  <c r="H53" i="69"/>
  <c r="C45" i="69"/>
  <c r="C44" i="69"/>
  <c r="C46" i="69"/>
  <c r="C47" i="69"/>
  <c r="C48" i="69"/>
  <c r="C49" i="69"/>
  <c r="C50" i="69"/>
  <c r="C51" i="69"/>
  <c r="C52" i="69"/>
  <c r="C39" i="69"/>
  <c r="C32" i="69"/>
  <c r="C31" i="69"/>
  <c r="C33" i="69"/>
  <c r="C34" i="69"/>
  <c r="C35" i="69"/>
  <c r="C36" i="69"/>
  <c r="C37" i="69"/>
  <c r="C38" i="69"/>
  <c r="D40" i="69"/>
  <c r="G40" i="69"/>
  <c r="J40" i="69"/>
  <c r="L53" i="69"/>
  <c r="I40" i="69"/>
  <c r="J53" i="69"/>
  <c r="M40" i="69"/>
  <c r="H40" i="69"/>
  <c r="F53" i="69"/>
  <c r="G53" i="69"/>
  <c r="M53" i="69"/>
  <c r="I53" i="69"/>
  <c r="F40" i="69"/>
  <c r="K40" i="69"/>
  <c r="K53" i="69"/>
  <c r="D53" i="69"/>
  <c r="L40" i="69"/>
  <c r="N65" i="50" l="1"/>
  <c r="F70" i="66"/>
  <c r="L73" i="50" s="1"/>
  <c r="N73" i="50" s="1"/>
  <c r="I66" i="50"/>
  <c r="F63" i="66" s="1"/>
  <c r="L66" i="50" s="1"/>
  <c r="N66" i="50" s="1"/>
  <c r="F61" i="66"/>
  <c r="L64" i="50" s="1"/>
  <c r="I57" i="50"/>
  <c r="F54" i="66" s="1"/>
  <c r="F72" i="66"/>
  <c r="L75" i="50" s="1"/>
  <c r="N75" i="50" s="1"/>
  <c r="I68" i="50"/>
  <c r="F65" i="66" s="1"/>
  <c r="L68" i="50" s="1"/>
  <c r="F71" i="66"/>
  <c r="L74" i="50" s="1"/>
  <c r="N74" i="50" s="1"/>
  <c r="I67" i="50"/>
  <c r="F64" i="66" s="1"/>
  <c r="L67" i="50" s="1"/>
  <c r="N67" i="50" s="1"/>
  <c r="F67" i="66"/>
  <c r="L70" i="50" s="1"/>
  <c r="N70" i="50" s="1"/>
  <c r="I63" i="50"/>
  <c r="F60" i="66" s="1"/>
  <c r="L63" i="50" s="1"/>
  <c r="N69" i="50"/>
  <c r="H62" i="50"/>
  <c r="N62" i="50" s="1"/>
  <c r="I95" i="50"/>
  <c r="BD94" i="64"/>
  <c r="N64" i="50"/>
  <c r="N72" i="50"/>
  <c r="AT97" i="64"/>
  <c r="F42" i="66"/>
  <c r="L45" i="50" s="1"/>
  <c r="N45" i="50" s="1"/>
  <c r="F33" i="66"/>
  <c r="L36" i="50" s="1"/>
  <c r="L49" i="50"/>
  <c r="N49" i="50" s="1"/>
  <c r="L43" i="50"/>
  <c r="L38" i="50"/>
  <c r="N38" i="50" s="1"/>
  <c r="L47" i="50"/>
  <c r="N47" i="50" s="1"/>
  <c r="L48" i="50"/>
  <c r="N48" i="50" s="1"/>
  <c r="L44" i="50"/>
  <c r="N44" i="50" s="1"/>
  <c r="L46" i="50"/>
  <c r="BQ94" i="64"/>
  <c r="CE38" i="69"/>
  <c r="CE31" i="69"/>
  <c r="CE39" i="69"/>
  <c r="CE32" i="69"/>
  <c r="CE33" i="69"/>
  <c r="CE34" i="69"/>
  <c r="CE35" i="69"/>
  <c r="CE36" i="69"/>
  <c r="CE37" i="69"/>
  <c r="CE45" i="69"/>
  <c r="CE44" i="69"/>
  <c r="CE46" i="69"/>
  <c r="CE47" i="69"/>
  <c r="CE48" i="69"/>
  <c r="CE49" i="69"/>
  <c r="CE50" i="69"/>
  <c r="CE51" i="69"/>
  <c r="CE52" i="69"/>
  <c r="N40" i="69"/>
  <c r="N53" i="69"/>
  <c r="C40" i="69"/>
  <c r="C53" i="69"/>
  <c r="BS6" i="64"/>
  <c r="BT6" i="64"/>
  <c r="C83" i="74" l="1"/>
  <c r="C82" i="74"/>
  <c r="C84" i="73"/>
  <c r="C84" i="74"/>
  <c r="I74" i="7"/>
  <c r="C83" i="73"/>
  <c r="BQ106" i="10"/>
  <c r="BQ197" i="10" s="1"/>
  <c r="C82" i="73"/>
  <c r="C82" i="51"/>
  <c r="BR106" i="10"/>
  <c r="BR119" i="10" s="1"/>
  <c r="I73" i="7"/>
  <c r="C81" i="51"/>
  <c r="BS106" i="10"/>
  <c r="C83" i="51"/>
  <c r="I75" i="7"/>
  <c r="L57" i="50"/>
  <c r="N57" i="50" s="1"/>
  <c r="L59" i="50"/>
  <c r="N59" i="50" s="1"/>
  <c r="L55" i="50"/>
  <c r="N55" i="50" s="1"/>
  <c r="L37" i="50"/>
  <c r="L60" i="50"/>
  <c r="N60" i="50" s="1"/>
  <c r="L54" i="50"/>
  <c r="N54" i="50" s="1"/>
  <c r="L61" i="50"/>
  <c r="N61" i="50" s="1"/>
  <c r="O53" i="69"/>
  <c r="O40" i="69"/>
  <c r="K83" i="74" l="1"/>
  <c r="G82" i="74"/>
  <c r="K84" i="74"/>
  <c r="BR194" i="10"/>
  <c r="G83" i="74"/>
  <c r="K82" i="74"/>
  <c r="G84" i="74"/>
  <c r="BR150" i="10"/>
  <c r="BR153" i="10"/>
  <c r="BR187" i="10"/>
  <c r="BR197" i="10"/>
  <c r="BR123" i="10"/>
  <c r="BR129" i="10"/>
  <c r="BR124" i="10"/>
  <c r="BR189" i="10"/>
  <c r="BR161" i="10"/>
  <c r="BR192" i="10"/>
  <c r="BR154" i="10"/>
  <c r="BR191" i="10"/>
  <c r="BR159" i="10"/>
  <c r="BR164" i="10"/>
  <c r="BR128" i="10"/>
  <c r="BR143" i="10"/>
  <c r="BR133" i="10"/>
  <c r="BR163" i="10"/>
  <c r="BR195" i="10"/>
  <c r="BR196" i="10"/>
  <c r="BR181" i="10"/>
  <c r="BR137" i="10"/>
  <c r="BQ184" i="10"/>
  <c r="BR127" i="10"/>
  <c r="BQ157" i="10"/>
  <c r="BQ152" i="10"/>
  <c r="BQ200" i="10"/>
  <c r="BQ113" i="10"/>
  <c r="BQ160" i="10"/>
  <c r="BQ150" i="10"/>
  <c r="BQ168" i="10"/>
  <c r="BQ167" i="10"/>
  <c r="BQ192" i="10"/>
  <c r="BQ175" i="10"/>
  <c r="BQ110" i="10"/>
  <c r="BQ164" i="10"/>
  <c r="BQ117" i="10"/>
  <c r="BQ111" i="10"/>
  <c r="BQ118" i="10"/>
  <c r="BQ151" i="10"/>
  <c r="BQ128" i="10"/>
  <c r="BQ121" i="10"/>
  <c r="BQ193" i="10"/>
  <c r="BQ129" i="10"/>
  <c r="BQ206" i="10"/>
  <c r="BQ114" i="10"/>
  <c r="BQ136" i="10"/>
  <c r="BQ156" i="10"/>
  <c r="BQ145" i="10"/>
  <c r="BQ198" i="10"/>
  <c r="BQ123" i="10"/>
  <c r="BQ202" i="10"/>
  <c r="BR180" i="10"/>
  <c r="BQ148" i="10"/>
  <c r="BQ170" i="10"/>
  <c r="BQ135" i="10"/>
  <c r="BQ115" i="10"/>
  <c r="BQ162" i="10"/>
  <c r="BQ190" i="10"/>
  <c r="BQ134" i="10"/>
  <c r="BQ201" i="10"/>
  <c r="BQ171" i="10"/>
  <c r="BQ141" i="10"/>
  <c r="BQ185" i="10"/>
  <c r="BQ188" i="10"/>
  <c r="BQ181" i="10"/>
  <c r="BQ131" i="10"/>
  <c r="BQ153" i="10"/>
  <c r="BQ127" i="10"/>
  <c r="BQ124" i="10"/>
  <c r="BQ125" i="10"/>
  <c r="BQ204" i="10"/>
  <c r="BQ159" i="10"/>
  <c r="BQ174" i="10"/>
  <c r="BQ163" i="10"/>
  <c r="BQ155" i="10"/>
  <c r="BQ177" i="10"/>
  <c r="BQ207" i="10"/>
  <c r="BQ120" i="10"/>
  <c r="BQ142" i="10"/>
  <c r="BQ178" i="10"/>
  <c r="BQ116" i="10"/>
  <c r="BQ186" i="10"/>
  <c r="BQ180" i="10"/>
  <c r="BQ133" i="10"/>
  <c r="BQ205" i="10"/>
  <c r="BQ119" i="10"/>
  <c r="BQ166" i="10"/>
  <c r="BQ154" i="10"/>
  <c r="BQ195" i="10"/>
  <c r="BQ147" i="10"/>
  <c r="BQ183" i="10"/>
  <c r="BQ203" i="10"/>
  <c r="BQ130" i="10"/>
  <c r="BQ146" i="10"/>
  <c r="BQ187" i="10"/>
  <c r="BR166" i="10"/>
  <c r="BR170" i="10"/>
  <c r="BQ144" i="10"/>
  <c r="BQ182" i="10"/>
  <c r="BQ173" i="10"/>
  <c r="BQ189" i="10"/>
  <c r="BQ179" i="10"/>
  <c r="BQ137" i="10"/>
  <c r="BQ112" i="10"/>
  <c r="BQ139" i="10"/>
  <c r="BQ196" i="10"/>
  <c r="BQ138" i="10"/>
  <c r="BQ149" i="10"/>
  <c r="BQ176" i="10"/>
  <c r="BR122" i="10"/>
  <c r="BR188" i="10"/>
  <c r="BR178" i="10"/>
  <c r="BQ199" i="10"/>
  <c r="BQ165" i="10"/>
  <c r="BQ122" i="10"/>
  <c r="BQ132" i="10"/>
  <c r="BQ194" i="10"/>
  <c r="BQ161" i="10"/>
  <c r="BQ126" i="10"/>
  <c r="BQ140" i="10"/>
  <c r="BQ169" i="10"/>
  <c r="BQ191" i="10"/>
  <c r="BQ172" i="10"/>
  <c r="BQ158" i="10"/>
  <c r="BR132" i="10"/>
  <c r="BR118" i="10"/>
  <c r="BR157" i="10"/>
  <c r="BQ143" i="10"/>
  <c r="BR156" i="10"/>
  <c r="BR134" i="10"/>
  <c r="BR199" i="10"/>
  <c r="BR171" i="10"/>
  <c r="BR167" i="10"/>
  <c r="BR177" i="10"/>
  <c r="K81" i="51"/>
  <c r="K82" i="73"/>
  <c r="G83" i="51"/>
  <c r="G84" i="73"/>
  <c r="G82" i="51"/>
  <c r="G83" i="73"/>
  <c r="K83" i="51"/>
  <c r="K84" i="73"/>
  <c r="BR206" i="10"/>
  <c r="G81" i="51"/>
  <c r="G82" i="73"/>
  <c r="K82" i="51"/>
  <c r="K83" i="73"/>
  <c r="BR204" i="10"/>
  <c r="BR114" i="10"/>
  <c r="BR201" i="10"/>
  <c r="BR110" i="10"/>
  <c r="BR193" i="10"/>
  <c r="BR115" i="10"/>
  <c r="BR141" i="10"/>
  <c r="BR149" i="10"/>
  <c r="BR113" i="10"/>
  <c r="BR190" i="10"/>
  <c r="BR184" i="10"/>
  <c r="BR165" i="10"/>
  <c r="BR176" i="10"/>
  <c r="BR131" i="10"/>
  <c r="BR202" i="10"/>
  <c r="BR142" i="10"/>
  <c r="BR185" i="10"/>
  <c r="BR136" i="10"/>
  <c r="BR179" i="10"/>
  <c r="BR112" i="10"/>
  <c r="BR120" i="10"/>
  <c r="BR144" i="10"/>
  <c r="BR147" i="10"/>
  <c r="BR148" i="10"/>
  <c r="BR126" i="10"/>
  <c r="BR174" i="10"/>
  <c r="BR145" i="10"/>
  <c r="BR139" i="10"/>
  <c r="BR198" i="10"/>
  <c r="BR155" i="10"/>
  <c r="BR160" i="10"/>
  <c r="BR116" i="10"/>
  <c r="BR186" i="10"/>
  <c r="BR207" i="10"/>
  <c r="BR135" i="10"/>
  <c r="BR152" i="10"/>
  <c r="BR130" i="10"/>
  <c r="BR140" i="10"/>
  <c r="BR125" i="10"/>
  <c r="BR175" i="10"/>
  <c r="BR121" i="10"/>
  <c r="BR182" i="10"/>
  <c r="BR138" i="10"/>
  <c r="BR172" i="10"/>
  <c r="BR151" i="10"/>
  <c r="BR173" i="10"/>
  <c r="BR183" i="10"/>
  <c r="BR158" i="10"/>
  <c r="BR169" i="10"/>
  <c r="BR205" i="10"/>
  <c r="BR146" i="10"/>
  <c r="BR162" i="10"/>
  <c r="BR200" i="10"/>
  <c r="BR168" i="10"/>
  <c r="BR111" i="10"/>
  <c r="BR203" i="10"/>
  <c r="BR117" i="10"/>
  <c r="BS151" i="10"/>
  <c r="BS124" i="10"/>
  <c r="BS114" i="10"/>
  <c r="BS174" i="10"/>
  <c r="BS169" i="10"/>
  <c r="BS145" i="10"/>
  <c r="BS158" i="10"/>
  <c r="BS128" i="10"/>
  <c r="BS127" i="10"/>
  <c r="BS148" i="10"/>
  <c r="BS197" i="10"/>
  <c r="BS188" i="10"/>
  <c r="BS123" i="10"/>
  <c r="BS150" i="10"/>
  <c r="BS162" i="10"/>
  <c r="BS113" i="10"/>
  <c r="BS131" i="10"/>
  <c r="BS137" i="10"/>
  <c r="BS196" i="10"/>
  <c r="BS179" i="10"/>
  <c r="BS165" i="10"/>
  <c r="BS200" i="10"/>
  <c r="BS149" i="10"/>
  <c r="BS155" i="10"/>
  <c r="BS141" i="10"/>
  <c r="BS136" i="10"/>
  <c r="BS184" i="10"/>
  <c r="BS172" i="10"/>
  <c r="BS182" i="10"/>
  <c r="BS157" i="10"/>
  <c r="BS198" i="10"/>
  <c r="BS202" i="10"/>
  <c r="BS117" i="10"/>
  <c r="BS192" i="10"/>
  <c r="BS140" i="10"/>
  <c r="BS154" i="10"/>
  <c r="BS159" i="10"/>
  <c r="BS183" i="10"/>
  <c r="BS170" i="10"/>
  <c r="BS122" i="10"/>
  <c r="BS146" i="10"/>
  <c r="BS193" i="10"/>
  <c r="BS166" i="10"/>
  <c r="BS205" i="10"/>
  <c r="BS206" i="10"/>
  <c r="BS126" i="10"/>
  <c r="BS186" i="10"/>
  <c r="BS167" i="10"/>
  <c r="BS139" i="10"/>
  <c r="BS132" i="10"/>
  <c r="BS161" i="10"/>
  <c r="BS194" i="10"/>
  <c r="BS116" i="10"/>
  <c r="BS115" i="10"/>
  <c r="BS153" i="10"/>
  <c r="BS118" i="10"/>
  <c r="BS207" i="10"/>
  <c r="BS171" i="10"/>
  <c r="BS168" i="10"/>
  <c r="BS121" i="10"/>
  <c r="BS177" i="10"/>
  <c r="BS152" i="10"/>
  <c r="BS176" i="10"/>
  <c r="BS147" i="10"/>
  <c r="BS164" i="10"/>
  <c r="BS129" i="10"/>
  <c r="BS180" i="10"/>
  <c r="BS163" i="10"/>
  <c r="BS189" i="10"/>
  <c r="BS143" i="10"/>
  <c r="BS134" i="10"/>
  <c r="BS112" i="10"/>
  <c r="BS120" i="10"/>
  <c r="BS130" i="10"/>
  <c r="BS190" i="10"/>
  <c r="BS156" i="10"/>
  <c r="BS201" i="10"/>
  <c r="BS173" i="10"/>
  <c r="BS135" i="10"/>
  <c r="BS178" i="10"/>
  <c r="BS185" i="10"/>
  <c r="BS133" i="10"/>
  <c r="BS191" i="10"/>
  <c r="BS199" i="10"/>
  <c r="BS204" i="10"/>
  <c r="BS119" i="10"/>
  <c r="BS125" i="10"/>
  <c r="BS181" i="10"/>
  <c r="BS187" i="10"/>
  <c r="BS160" i="10"/>
  <c r="BS138" i="10"/>
  <c r="BS175" i="10"/>
  <c r="BS110" i="10"/>
  <c r="BS142" i="10"/>
  <c r="BS111" i="10"/>
  <c r="BS195" i="10"/>
  <c r="BS144" i="10"/>
  <c r="BS203" i="10"/>
  <c r="P53" i="69"/>
  <c r="P40" i="69"/>
  <c r="Q40" i="69" l="1"/>
  <c r="Q53" i="69"/>
  <c r="DE4" i="9"/>
  <c r="C4" i="66" s="1"/>
  <c r="AY16" i="74" l="1"/>
  <c r="E4" i="66"/>
  <c r="E92" i="66" s="1"/>
  <c r="F4" i="66"/>
  <c r="F92" i="66" s="1"/>
  <c r="R40" i="69"/>
  <c r="R53" i="69"/>
  <c r="L7" i="50" l="1"/>
  <c r="L95" i="50" s="1"/>
  <c r="K7" i="50"/>
  <c r="K95" i="50" s="1"/>
  <c r="S53" i="69"/>
  <c r="S40" i="69"/>
  <c r="T53" i="69" l="1"/>
  <c r="T40" i="69"/>
  <c r="N7" i="50"/>
  <c r="U53" i="69" l="1"/>
  <c r="U40" i="69"/>
  <c r="C7" i="7"/>
  <c r="C16" i="73" l="1"/>
  <c r="C16" i="74"/>
  <c r="C106" i="10"/>
  <c r="V53" i="69"/>
  <c r="V40" i="69"/>
  <c r="C112" i="10" l="1"/>
  <c r="C120" i="10"/>
  <c r="C128" i="10"/>
  <c r="C136" i="10"/>
  <c r="C144" i="10"/>
  <c r="C152" i="10"/>
  <c r="C160" i="10"/>
  <c r="C168" i="10"/>
  <c r="C176" i="10"/>
  <c r="C184" i="10"/>
  <c r="C192" i="10"/>
  <c r="C113" i="10"/>
  <c r="C121" i="10"/>
  <c r="C129" i="10"/>
  <c r="C137" i="10"/>
  <c r="C145" i="10"/>
  <c r="C153" i="10"/>
  <c r="C161" i="10"/>
  <c r="C169" i="10"/>
  <c r="C177" i="10"/>
  <c r="C185" i="10"/>
  <c r="C193" i="10"/>
  <c r="C114" i="10"/>
  <c r="C122" i="10"/>
  <c r="C130" i="10"/>
  <c r="C138" i="10"/>
  <c r="C146" i="10"/>
  <c r="C154" i="10"/>
  <c r="C162" i="10"/>
  <c r="C170" i="10"/>
  <c r="C178" i="10"/>
  <c r="C186" i="10"/>
  <c r="C194" i="10"/>
  <c r="C115" i="10"/>
  <c r="C123" i="10"/>
  <c r="C131" i="10"/>
  <c r="C139" i="10"/>
  <c r="C147" i="10"/>
  <c r="C155" i="10"/>
  <c r="C163" i="10"/>
  <c r="C171" i="10"/>
  <c r="C179" i="10"/>
  <c r="C187" i="10"/>
  <c r="C195" i="10"/>
  <c r="C116" i="10"/>
  <c r="C124" i="10"/>
  <c r="C132" i="10"/>
  <c r="C140" i="10"/>
  <c r="C148" i="10"/>
  <c r="C156" i="10"/>
  <c r="C164" i="10"/>
  <c r="C172" i="10"/>
  <c r="C180" i="10"/>
  <c r="C188" i="10"/>
  <c r="C196" i="10"/>
  <c r="C117" i="10"/>
  <c r="C125" i="10"/>
  <c r="C133" i="10"/>
  <c r="C141" i="10"/>
  <c r="C149" i="10"/>
  <c r="C157" i="10"/>
  <c r="C165" i="10"/>
  <c r="C173" i="10"/>
  <c r="C181" i="10"/>
  <c r="C189" i="10"/>
  <c r="C197" i="10"/>
  <c r="C118" i="10"/>
  <c r="C126" i="10"/>
  <c r="C134" i="10"/>
  <c r="C142" i="10"/>
  <c r="C150" i="10"/>
  <c r="C158" i="10"/>
  <c r="C166" i="10"/>
  <c r="C174" i="10"/>
  <c r="C182" i="10"/>
  <c r="C190" i="10"/>
  <c r="C111" i="10"/>
  <c r="C119" i="10"/>
  <c r="C127" i="10"/>
  <c r="C135" i="10"/>
  <c r="C143" i="10"/>
  <c r="C151" i="10"/>
  <c r="C159" i="10"/>
  <c r="C167" i="10"/>
  <c r="C175" i="10"/>
  <c r="C183" i="10"/>
  <c r="C191" i="10"/>
  <c r="C110" i="10"/>
  <c r="C198" i="10"/>
  <c r="C199" i="10"/>
  <c r="C200" i="10"/>
  <c r="C206" i="10"/>
  <c r="C202" i="10"/>
  <c r="C203" i="10"/>
  <c r="C204" i="10"/>
  <c r="C205" i="10"/>
  <c r="C201" i="10"/>
  <c r="C207" i="10"/>
  <c r="W53" i="69"/>
  <c r="W40" i="69"/>
  <c r="X40" i="69" l="1"/>
  <c r="X53" i="69"/>
  <c r="Y53" i="69" l="1"/>
  <c r="Y40" i="69"/>
  <c r="Z53" i="69" l="1"/>
  <c r="Z40" i="69"/>
  <c r="AA40" i="69" l="1"/>
  <c r="AA53" i="69"/>
  <c r="AB53" i="69" l="1"/>
  <c r="AB40" i="69"/>
  <c r="AC53" i="69" l="1"/>
  <c r="AC40" i="69"/>
  <c r="AD53" i="69" l="1"/>
  <c r="AD40" i="69"/>
  <c r="AE40" i="69" l="1"/>
  <c r="AE53" i="69"/>
  <c r="AF40" i="69" l="1"/>
  <c r="AF53" i="69"/>
  <c r="AG53" i="69" l="1"/>
  <c r="AG40" i="69"/>
  <c r="AH40" i="69" l="1"/>
  <c r="AH53" i="69"/>
  <c r="AI40" i="69" l="1"/>
  <c r="AI53" i="69"/>
  <c r="AJ40" i="69" l="1"/>
  <c r="AJ53" i="69"/>
  <c r="AK40" i="69" l="1"/>
  <c r="AK53" i="69"/>
  <c r="AL53" i="69" l="1"/>
  <c r="AL40" i="69"/>
  <c r="AM40" i="69" l="1"/>
  <c r="AM53" i="69"/>
  <c r="AN53" i="69" l="1"/>
  <c r="AN40" i="69"/>
  <c r="AO53" i="69" l="1"/>
  <c r="AO40" i="69"/>
  <c r="AP53" i="69" l="1"/>
  <c r="AP40" i="69"/>
  <c r="AQ40" i="69" l="1"/>
  <c r="AQ53" i="69"/>
  <c r="AR40" i="69" l="1"/>
  <c r="AR53" i="69"/>
  <c r="AS40" i="69" l="1"/>
  <c r="AS53" i="69"/>
  <c r="AT40" i="69" l="1"/>
  <c r="AT53" i="69"/>
  <c r="AU40" i="69" l="1"/>
  <c r="AU53" i="69"/>
  <c r="AV53" i="69" l="1"/>
  <c r="AV40" i="69"/>
  <c r="AW53" i="69" l="1"/>
  <c r="AW40" i="69"/>
  <c r="AX40" i="69" l="1"/>
  <c r="AX53" i="69"/>
  <c r="AY53" i="69" l="1"/>
  <c r="AY40" i="69"/>
  <c r="AZ40" i="69" l="1"/>
  <c r="AZ53" i="69"/>
  <c r="BA40" i="69" l="1"/>
  <c r="BA53" i="69"/>
  <c r="BB40" i="69" l="1"/>
  <c r="BB53" i="69"/>
  <c r="BC53" i="69" l="1"/>
  <c r="BC40" i="69"/>
  <c r="BD40" i="69" l="1"/>
  <c r="BD53" i="69"/>
  <c r="BE53" i="69" l="1"/>
  <c r="BE40" i="69"/>
  <c r="BF40" i="69" l="1"/>
  <c r="BF53" i="69"/>
  <c r="BG40" i="69" l="1"/>
  <c r="BG53" i="69"/>
  <c r="BH53" i="69" l="1"/>
  <c r="BH40" i="69"/>
  <c r="BI40" i="69" l="1"/>
  <c r="BI53" i="69"/>
  <c r="BJ53" i="69" l="1"/>
  <c r="BJ40" i="69"/>
  <c r="BK40" i="69" l="1"/>
  <c r="BK53" i="69"/>
  <c r="BL53" i="69" l="1"/>
  <c r="BL40" i="69"/>
  <c r="BM40" i="69" l="1"/>
  <c r="BM53" i="69"/>
  <c r="BN53" i="69" l="1"/>
  <c r="BN40" i="69"/>
  <c r="BO53" i="69" l="1"/>
  <c r="BO40" i="69"/>
  <c r="BP40" i="69" l="1"/>
  <c r="BP53" i="69"/>
  <c r="BQ40" i="69" l="1"/>
  <c r="BQ53" i="69"/>
  <c r="BR53" i="69" l="1"/>
  <c r="BR40" i="69"/>
  <c r="BS53" i="69" l="1"/>
  <c r="BS40" i="69"/>
  <c r="BT53" i="69" l="1"/>
  <c r="BT40" i="69"/>
  <c r="BU53" i="69" l="1"/>
  <c r="BU40" i="69"/>
  <c r="BV53" i="69" l="1"/>
  <c r="BV40" i="69"/>
  <c r="CF51" i="69" l="1"/>
  <c r="CF38" i="69"/>
  <c r="CF49" i="69"/>
  <c r="CF36" i="69"/>
  <c r="CF46" i="69"/>
  <c r="CF33" i="69"/>
  <c r="CF32" i="69"/>
  <c r="CF45" i="69"/>
  <c r="CF50" i="69"/>
  <c r="CF37" i="69"/>
  <c r="CF44" i="69"/>
  <c r="CF31" i="69"/>
  <c r="CF35" i="69"/>
  <c r="CF48" i="69"/>
  <c r="CF47" i="69"/>
  <c r="CF34" i="69"/>
  <c r="AS97" i="64"/>
  <c r="H56" i="50" s="1"/>
  <c r="N56" i="50" s="1"/>
  <c r="BW40" i="69"/>
  <c r="BW53" i="69"/>
  <c r="N36" i="50" l="1"/>
  <c r="BX40" i="69"/>
  <c r="BX53" i="69"/>
  <c r="C49" i="61"/>
  <c r="I7" i="7"/>
  <c r="C44" i="61"/>
  <c r="C42" i="61"/>
  <c r="C46" i="61"/>
  <c r="C48" i="61"/>
  <c r="C65" i="74" l="1"/>
  <c r="C67" i="74"/>
  <c r="C24" i="74"/>
  <c r="C54" i="74"/>
  <c r="C31" i="74"/>
  <c r="C27" i="74"/>
  <c r="C37" i="74"/>
  <c r="C61" i="74"/>
  <c r="C35" i="74"/>
  <c r="C50" i="74"/>
  <c r="C19" i="74"/>
  <c r="C40" i="74"/>
  <c r="C78" i="74"/>
  <c r="C81" i="74"/>
  <c r="C23" i="74"/>
  <c r="C26" i="74"/>
  <c r="C39" i="74"/>
  <c r="C80" i="74"/>
  <c r="C73" i="74"/>
  <c r="C25" i="74"/>
  <c r="C79" i="74"/>
  <c r="C21" i="74"/>
  <c r="C71" i="74"/>
  <c r="C22" i="74"/>
  <c r="C28" i="74"/>
  <c r="C74" i="74"/>
  <c r="C42" i="74"/>
  <c r="C75" i="74"/>
  <c r="C38" i="74"/>
  <c r="C58" i="74"/>
  <c r="C18" i="74"/>
  <c r="C59" i="74"/>
  <c r="C48" i="74"/>
  <c r="C32" i="74"/>
  <c r="C47" i="74"/>
  <c r="C43" i="74"/>
  <c r="C34" i="74"/>
  <c r="C56" i="74"/>
  <c r="C57" i="74"/>
  <c r="C60" i="74"/>
  <c r="C76" i="74"/>
  <c r="C30" i="74"/>
  <c r="C29" i="74"/>
  <c r="C45" i="74"/>
  <c r="K16" i="73"/>
  <c r="K16" i="74"/>
  <c r="C64" i="51"/>
  <c r="C65" i="73"/>
  <c r="C36" i="51"/>
  <c r="C37" i="73"/>
  <c r="C60" i="51"/>
  <c r="C61" i="73"/>
  <c r="C34" i="51"/>
  <c r="C35" i="73"/>
  <c r="C26" i="51"/>
  <c r="C27" i="73"/>
  <c r="C77" i="51"/>
  <c r="C78" i="73"/>
  <c r="C80" i="51"/>
  <c r="C34" i="61" s="1"/>
  <c r="C81" i="73"/>
  <c r="C49" i="51"/>
  <c r="C50" i="73"/>
  <c r="C18" i="51"/>
  <c r="C19" i="73"/>
  <c r="C56" i="51"/>
  <c r="C57" i="73"/>
  <c r="C72" i="51"/>
  <c r="C73" i="73"/>
  <c r="C24" i="51"/>
  <c r="C25" i="73"/>
  <c r="C78" i="51"/>
  <c r="C79" i="73"/>
  <c r="C22" i="51"/>
  <c r="C23" i="73"/>
  <c r="C25" i="51"/>
  <c r="C26" i="73"/>
  <c r="C38" i="51"/>
  <c r="C39" i="73"/>
  <c r="C66" i="51"/>
  <c r="C67" i="73"/>
  <c r="C73" i="51"/>
  <c r="C74" i="73"/>
  <c r="C41" i="51"/>
  <c r="C42" i="73"/>
  <c r="C74" i="51"/>
  <c r="C75" i="73"/>
  <c r="C37" i="51"/>
  <c r="C38" i="73"/>
  <c r="C20" i="51"/>
  <c r="C21" i="73"/>
  <c r="C70" i="51"/>
  <c r="C71" i="73"/>
  <c r="C27" i="51"/>
  <c r="C28" i="73"/>
  <c r="C31" i="51"/>
  <c r="C32" i="73"/>
  <c r="C46" i="51"/>
  <c r="C47" i="73"/>
  <c r="C42" i="51"/>
  <c r="C43" i="73"/>
  <c r="C57" i="51"/>
  <c r="C58" i="73"/>
  <c r="C17" i="51"/>
  <c r="C18" i="73"/>
  <c r="C21" i="51"/>
  <c r="C22" i="73"/>
  <c r="C39" i="51"/>
  <c r="C40" i="73"/>
  <c r="C47" i="51"/>
  <c r="C48" i="73"/>
  <c r="C59" i="51"/>
  <c r="C60" i="73"/>
  <c r="C75" i="51"/>
  <c r="C76" i="73"/>
  <c r="C29" i="51"/>
  <c r="C30" i="73"/>
  <c r="C33" i="51"/>
  <c r="C34" i="73"/>
  <c r="C55" i="51"/>
  <c r="C56" i="73"/>
  <c r="C58" i="51"/>
  <c r="C59" i="73"/>
  <c r="C28" i="51"/>
  <c r="C18" i="61" s="1"/>
  <c r="C29" i="73"/>
  <c r="C79" i="51"/>
  <c r="C80" i="73"/>
  <c r="C30" i="51"/>
  <c r="C31" i="73"/>
  <c r="C23" i="51"/>
  <c r="C24" i="73"/>
  <c r="C53" i="51"/>
  <c r="C54" i="73"/>
  <c r="C44" i="51"/>
  <c r="C45" i="73"/>
  <c r="H95" i="50"/>
  <c r="N63" i="50"/>
  <c r="AI106" i="10"/>
  <c r="I39" i="7"/>
  <c r="X106" i="10"/>
  <c r="X142" i="10" s="1"/>
  <c r="I28" i="7"/>
  <c r="AV106" i="10"/>
  <c r="AV115" i="10" s="1"/>
  <c r="I52" i="7"/>
  <c r="V106" i="10"/>
  <c r="I26" i="7"/>
  <c r="N106" i="10"/>
  <c r="N182" i="10" s="1"/>
  <c r="I18" i="7"/>
  <c r="BM106" i="10"/>
  <c r="BM115" i="10" s="1"/>
  <c r="I69" i="7"/>
  <c r="BP106" i="10"/>
  <c r="BP158" i="10" s="1"/>
  <c r="I72" i="7"/>
  <c r="AK106" i="10"/>
  <c r="AK132" i="10" s="1"/>
  <c r="I41" i="7"/>
  <c r="F106" i="10"/>
  <c r="F130" i="10" s="1"/>
  <c r="I10" i="7"/>
  <c r="BH106" i="10"/>
  <c r="BH116" i="10" s="1"/>
  <c r="I64" i="7"/>
  <c r="L106" i="10"/>
  <c r="L194" i="10" s="1"/>
  <c r="I16" i="7"/>
  <c r="BN106" i="10"/>
  <c r="BN147" i="10" s="1"/>
  <c r="I70" i="7"/>
  <c r="J106" i="10"/>
  <c r="J128" i="10" s="1"/>
  <c r="I14" i="7"/>
  <c r="M106" i="10"/>
  <c r="M183" i="10" s="1"/>
  <c r="I17" i="7"/>
  <c r="Z106" i="10"/>
  <c r="Z116" i="10" s="1"/>
  <c r="I30" i="7"/>
  <c r="S106" i="10"/>
  <c r="S123" i="10" s="1"/>
  <c r="I23" i="7"/>
  <c r="AC106" i="10"/>
  <c r="AC141" i="10" s="1"/>
  <c r="I33" i="7"/>
  <c r="BJ106" i="10"/>
  <c r="BJ111" i="10" s="1"/>
  <c r="I66" i="7"/>
  <c r="Y106" i="10"/>
  <c r="Y131" i="10" s="1"/>
  <c r="I29" i="7"/>
  <c r="H106" i="10"/>
  <c r="H191" i="10" s="1"/>
  <c r="I12" i="7"/>
  <c r="BF106" i="10"/>
  <c r="BF124" i="10" s="1"/>
  <c r="I62" i="7"/>
  <c r="AH106" i="10"/>
  <c r="AH144" i="10" s="1"/>
  <c r="I38" i="7"/>
  <c r="AD106" i="10"/>
  <c r="I34" i="7"/>
  <c r="AS106" i="10"/>
  <c r="AS136" i="10" s="1"/>
  <c r="I49" i="7"/>
  <c r="E106" i="10"/>
  <c r="E165" i="10" s="1"/>
  <c r="I9" i="7"/>
  <c r="AF106" i="10"/>
  <c r="AF111" i="10" s="1"/>
  <c r="I36" i="7"/>
  <c r="O106" i="10"/>
  <c r="I19" i="7"/>
  <c r="AU106" i="10"/>
  <c r="AU134" i="10" s="1"/>
  <c r="I51" i="7"/>
  <c r="BK106" i="10"/>
  <c r="BK172" i="10" s="1"/>
  <c r="I67" i="7"/>
  <c r="Q106" i="10"/>
  <c r="Q127" i="10" s="1"/>
  <c r="I21" i="7"/>
  <c r="U106" i="10"/>
  <c r="U117" i="10" s="1"/>
  <c r="I25" i="7"/>
  <c r="AQ106" i="10"/>
  <c r="AQ132" i="10" s="1"/>
  <c r="I47" i="7"/>
  <c r="I106" i="10"/>
  <c r="I131" i="10" s="1"/>
  <c r="I13" i="7"/>
  <c r="BI106" i="10"/>
  <c r="BI113" i="10" s="1"/>
  <c r="I65" i="7"/>
  <c r="AZ106" i="10"/>
  <c r="AZ141" i="10" s="1"/>
  <c r="I56" i="7"/>
  <c r="AA106" i="10"/>
  <c r="I31" i="7"/>
  <c r="AR106" i="10"/>
  <c r="AR141" i="10" s="1"/>
  <c r="I48" i="7"/>
  <c r="BB106" i="10"/>
  <c r="BB134" i="10" s="1"/>
  <c r="I58" i="7"/>
  <c r="P106" i="10"/>
  <c r="P131" i="10" s="1"/>
  <c r="I20" i="7"/>
  <c r="AT106" i="10"/>
  <c r="AT138" i="10" s="1"/>
  <c r="I50" i="7"/>
  <c r="BO106" i="10"/>
  <c r="I71" i="7"/>
  <c r="R106" i="10"/>
  <c r="R140" i="10" s="1"/>
  <c r="I22" i="7"/>
  <c r="K106" i="10"/>
  <c r="K140" i="10" s="1"/>
  <c r="I15" i="7"/>
  <c r="AO106" i="10"/>
  <c r="I45" i="7"/>
  <c r="AV191" i="10"/>
  <c r="BM171" i="10"/>
  <c r="BM164" i="10"/>
  <c r="AK141" i="10"/>
  <c r="F154" i="10"/>
  <c r="F158" i="10"/>
  <c r="F163" i="10"/>
  <c r="F149" i="10"/>
  <c r="F185" i="10"/>
  <c r="F143" i="10"/>
  <c r="BI131" i="10"/>
  <c r="L157" i="10"/>
  <c r="L132" i="10"/>
  <c r="L195" i="10"/>
  <c r="L200" i="10"/>
  <c r="BN111" i="10"/>
  <c r="J120" i="10"/>
  <c r="J124" i="10"/>
  <c r="J152" i="10"/>
  <c r="J156" i="10"/>
  <c r="J127" i="10"/>
  <c r="J131" i="10"/>
  <c r="J118" i="10"/>
  <c r="J122" i="10"/>
  <c r="J113" i="10"/>
  <c r="J117" i="10"/>
  <c r="J153" i="10"/>
  <c r="J158" i="10"/>
  <c r="J185" i="10"/>
  <c r="J189" i="10"/>
  <c r="J168" i="10"/>
  <c r="J172" i="10"/>
  <c r="J161" i="10"/>
  <c r="J149" i="10"/>
  <c r="J145" i="10"/>
  <c r="J159" i="10"/>
  <c r="J186" i="10"/>
  <c r="J190" i="10"/>
  <c r="J202" i="10"/>
  <c r="J205" i="10"/>
  <c r="Z148" i="10"/>
  <c r="Z152" i="10"/>
  <c r="Z126" i="10"/>
  <c r="Z146" i="10"/>
  <c r="Z185" i="10"/>
  <c r="Z193" i="10"/>
  <c r="Z157" i="10"/>
  <c r="Z165" i="10"/>
  <c r="Z198" i="10"/>
  <c r="Z207" i="10"/>
  <c r="S203" i="10"/>
  <c r="AC133" i="10"/>
  <c r="AC137" i="10"/>
  <c r="AC120" i="10"/>
  <c r="AC124" i="10"/>
  <c r="AC115" i="10"/>
  <c r="AC119" i="10"/>
  <c r="AC114" i="10"/>
  <c r="AC118" i="10"/>
  <c r="AC146" i="10"/>
  <c r="AC150" i="10"/>
  <c r="AC175" i="10"/>
  <c r="AC179" i="10"/>
  <c r="AC156" i="10"/>
  <c r="AC161" i="10"/>
  <c r="AC186" i="10"/>
  <c r="AC190" i="10"/>
  <c r="AC173" i="10"/>
  <c r="AC177" i="10"/>
  <c r="AC151" i="10"/>
  <c r="AC164" i="10"/>
  <c r="AC157" i="10"/>
  <c r="AC204" i="10"/>
  <c r="AC196" i="10"/>
  <c r="AC199" i="10"/>
  <c r="Y118" i="10"/>
  <c r="Y122" i="10"/>
  <c r="Y124" i="10"/>
  <c r="Y144" i="10"/>
  <c r="Y145" i="10"/>
  <c r="Y159" i="10"/>
  <c r="Y149" i="10"/>
  <c r="Y162" i="10"/>
  <c r="Y190" i="10"/>
  <c r="H149" i="10"/>
  <c r="BF116" i="10"/>
  <c r="BF120" i="10"/>
  <c r="BF148" i="10"/>
  <c r="BF152" i="10"/>
  <c r="BF123" i="10"/>
  <c r="BF127" i="10"/>
  <c r="BF114" i="10"/>
  <c r="BF118" i="10"/>
  <c r="BF146" i="10"/>
  <c r="BF113" i="10"/>
  <c r="BF141" i="10"/>
  <c r="BF154" i="10"/>
  <c r="BF185" i="10"/>
  <c r="BF189" i="10"/>
  <c r="BF162" i="10"/>
  <c r="BF168" i="10"/>
  <c r="BF158" i="10"/>
  <c r="BF150" i="10"/>
  <c r="BF187" i="10"/>
  <c r="BF153" i="10"/>
  <c r="BF182" i="10"/>
  <c r="BF186" i="10"/>
  <c r="BF196" i="10"/>
  <c r="BF200" i="10"/>
  <c r="BF207" i="10"/>
  <c r="AD110" i="10"/>
  <c r="AD114" i="10"/>
  <c r="AD118" i="10"/>
  <c r="AD122" i="10"/>
  <c r="AD126" i="10"/>
  <c r="AD130" i="10"/>
  <c r="AD134" i="10"/>
  <c r="AD138" i="10"/>
  <c r="AD142" i="10"/>
  <c r="AD146" i="10"/>
  <c r="AD150" i="10"/>
  <c r="AD154" i="10"/>
  <c r="AD158" i="10"/>
  <c r="AD162" i="10"/>
  <c r="AD113" i="10"/>
  <c r="AD117" i="10"/>
  <c r="AD121" i="10"/>
  <c r="AD125" i="10"/>
  <c r="AD129" i="10"/>
  <c r="AD133" i="10"/>
  <c r="AD137" i="10"/>
  <c r="AD141" i="10"/>
  <c r="AD145" i="10"/>
  <c r="AD112" i="10"/>
  <c r="AD116" i="10"/>
  <c r="AD120" i="10"/>
  <c r="AD124" i="10"/>
  <c r="AD128" i="10"/>
  <c r="AD132" i="10"/>
  <c r="AD136" i="10"/>
  <c r="AD140" i="10"/>
  <c r="AD144" i="10"/>
  <c r="AD111" i="10"/>
  <c r="AD115" i="10"/>
  <c r="AD119" i="10"/>
  <c r="AD123" i="10"/>
  <c r="AD127" i="10"/>
  <c r="AD131" i="10"/>
  <c r="AD135" i="10"/>
  <c r="AD139" i="10"/>
  <c r="AD149" i="10"/>
  <c r="AD157" i="10"/>
  <c r="AD152" i="10"/>
  <c r="AD165" i="10"/>
  <c r="AD167" i="10"/>
  <c r="AD171" i="10"/>
  <c r="AD175" i="10"/>
  <c r="AD179" i="10"/>
  <c r="AD183" i="10"/>
  <c r="AD187" i="10"/>
  <c r="AD191" i="10"/>
  <c r="AD195" i="10"/>
  <c r="AD147" i="10"/>
  <c r="AD156" i="10"/>
  <c r="AD161" i="10"/>
  <c r="AD153" i="10"/>
  <c r="AD166" i="10"/>
  <c r="AD170" i="10"/>
  <c r="AD174" i="10"/>
  <c r="AD178" i="10"/>
  <c r="AD182" i="10"/>
  <c r="AD186" i="10"/>
  <c r="AD190" i="10"/>
  <c r="AD194" i="10"/>
  <c r="AD143" i="10"/>
  <c r="AD155" i="10"/>
  <c r="AD160" i="10"/>
  <c r="AD163" i="10"/>
  <c r="AD169" i="10"/>
  <c r="AD173" i="10"/>
  <c r="AD177" i="10"/>
  <c r="AD181" i="10"/>
  <c r="AD185" i="10"/>
  <c r="AD148" i="10"/>
  <c r="AD159" i="10"/>
  <c r="AD151" i="10"/>
  <c r="AD164" i="10"/>
  <c r="AD168" i="10"/>
  <c r="AD172" i="10"/>
  <c r="AD176" i="10"/>
  <c r="AD180" i="10"/>
  <c r="AD184" i="10"/>
  <c r="AD188" i="10"/>
  <c r="AD192" i="10"/>
  <c r="AD196" i="10"/>
  <c r="AD201" i="10"/>
  <c r="AD189" i="10"/>
  <c r="AD198" i="10"/>
  <c r="AD204" i="10"/>
  <c r="AD202" i="10"/>
  <c r="AD203" i="10"/>
  <c r="AD207" i="10"/>
  <c r="AD197" i="10"/>
  <c r="AD200" i="10"/>
  <c r="AD206" i="10"/>
  <c r="AD193" i="10"/>
  <c r="AD199" i="10"/>
  <c r="AD205" i="10"/>
  <c r="AS141" i="10"/>
  <c r="AS149" i="10"/>
  <c r="AS118" i="10"/>
  <c r="AS122" i="10"/>
  <c r="AS191" i="10"/>
  <c r="AS163" i="10"/>
  <c r="AS193" i="10"/>
  <c r="AS156" i="10"/>
  <c r="AS196" i="10"/>
  <c r="AS202" i="10"/>
  <c r="E158" i="10"/>
  <c r="AF139" i="10"/>
  <c r="AF155" i="10"/>
  <c r="AF137" i="10"/>
  <c r="AF141" i="10"/>
  <c r="AF196" i="10"/>
  <c r="AF152" i="10"/>
  <c r="AF174" i="10"/>
  <c r="AF160" i="10"/>
  <c r="AF194" i="10"/>
  <c r="AF195" i="10"/>
  <c r="AU113" i="10"/>
  <c r="AU121" i="10"/>
  <c r="AU135" i="10"/>
  <c r="AU139" i="10"/>
  <c r="AU162" i="10"/>
  <c r="AU183" i="10"/>
  <c r="AU153" i="10"/>
  <c r="AU169" i="10"/>
  <c r="BK168" i="10"/>
  <c r="BK149" i="10"/>
  <c r="Q110" i="10"/>
  <c r="Q126" i="10"/>
  <c r="Q116" i="10"/>
  <c r="Q120" i="10"/>
  <c r="Q148" i="10"/>
  <c r="Q152" i="10"/>
  <c r="Q185" i="10"/>
  <c r="Q189" i="10"/>
  <c r="Q161" i="10"/>
  <c r="Q163" i="10"/>
  <c r="Q192" i="10"/>
  <c r="Q196" i="10"/>
  <c r="Q175" i="10"/>
  <c r="Q179" i="10"/>
  <c r="Q166" i="10"/>
  <c r="Q170" i="10"/>
  <c r="Q162" i="10"/>
  <c r="Q206" i="10"/>
  <c r="Q199" i="10"/>
  <c r="Q203" i="10"/>
  <c r="U169" i="10"/>
  <c r="U206" i="10"/>
  <c r="AQ119" i="10"/>
  <c r="AQ123" i="10"/>
  <c r="AQ125" i="10"/>
  <c r="AQ145" i="10"/>
  <c r="AQ169" i="10"/>
  <c r="AQ177" i="10"/>
  <c r="AQ162" i="10"/>
  <c r="AQ167" i="10"/>
  <c r="AQ204" i="10"/>
  <c r="I142" i="10"/>
  <c r="I202" i="10"/>
  <c r="I153" i="10"/>
  <c r="AA115" i="10"/>
  <c r="AA135" i="10"/>
  <c r="AA133" i="10"/>
  <c r="AA141" i="10"/>
  <c r="AA163" i="10"/>
  <c r="AA169" i="10"/>
  <c r="AA197" i="10"/>
  <c r="AA159" i="10"/>
  <c r="AA184" i="10"/>
  <c r="AA188" i="10"/>
  <c r="AA179" i="10"/>
  <c r="AA183" i="10"/>
  <c r="AA206" i="10"/>
  <c r="AA196" i="10"/>
  <c r="AA202" i="10"/>
  <c r="AR140" i="10"/>
  <c r="AR194" i="10"/>
  <c r="AR200" i="10"/>
  <c r="BB126" i="10"/>
  <c r="BB130" i="10"/>
  <c r="BB158" i="10"/>
  <c r="BB162" i="10"/>
  <c r="BB137" i="10"/>
  <c r="BB141" i="10"/>
  <c r="BB132" i="10"/>
  <c r="BB136" i="10"/>
  <c r="BB127" i="10"/>
  <c r="BB131" i="10"/>
  <c r="BB171" i="10"/>
  <c r="BB175" i="10"/>
  <c r="BB153" i="10"/>
  <c r="BB157" i="10"/>
  <c r="BB186" i="10"/>
  <c r="BB190" i="10"/>
  <c r="BB173" i="10"/>
  <c r="BB177" i="10"/>
  <c r="BB149" i="10"/>
  <c r="BB168" i="10"/>
  <c r="BB196" i="10"/>
  <c r="BB201" i="10"/>
  <c r="BB193" i="10"/>
  <c r="BB202" i="10"/>
  <c r="P123" i="10"/>
  <c r="P127" i="10"/>
  <c r="P120" i="10"/>
  <c r="P124" i="10"/>
  <c r="P165" i="10"/>
  <c r="P166" i="10"/>
  <c r="AT130" i="10"/>
  <c r="AT131" i="10"/>
  <c r="AT173" i="10"/>
  <c r="BO112" i="10"/>
  <c r="BO116" i="10"/>
  <c r="BO120" i="10"/>
  <c r="BO124" i="10"/>
  <c r="BO128" i="10"/>
  <c r="BO132" i="10"/>
  <c r="BO136" i="10"/>
  <c r="BO140" i="10"/>
  <c r="BO144" i="10"/>
  <c r="BO148" i="10"/>
  <c r="BO152" i="10"/>
  <c r="BO111" i="10"/>
  <c r="BO115" i="10"/>
  <c r="BO119" i="10"/>
  <c r="BO123" i="10"/>
  <c r="BO127" i="10"/>
  <c r="BO131" i="10"/>
  <c r="BO135" i="10"/>
  <c r="BO139" i="10"/>
  <c r="BO143" i="10"/>
  <c r="BO147" i="10"/>
  <c r="BO110" i="10"/>
  <c r="BO114" i="10"/>
  <c r="BO118" i="10"/>
  <c r="BO122" i="10"/>
  <c r="BO126" i="10"/>
  <c r="BO130" i="10"/>
  <c r="BO134" i="10"/>
  <c r="BO138" i="10"/>
  <c r="BO113" i="10"/>
  <c r="BO117" i="10"/>
  <c r="BO121" i="10"/>
  <c r="BO125" i="10"/>
  <c r="BO129" i="10"/>
  <c r="BO133" i="10"/>
  <c r="BO137" i="10"/>
  <c r="BO141" i="10"/>
  <c r="BO145" i="10"/>
  <c r="BO149" i="10"/>
  <c r="BO153" i="10"/>
  <c r="BO157" i="10"/>
  <c r="BO161" i="10"/>
  <c r="BO166" i="10"/>
  <c r="BO170" i="10"/>
  <c r="BO174" i="10"/>
  <c r="BO178" i="10"/>
  <c r="BO182" i="10"/>
  <c r="BO186" i="10"/>
  <c r="BO190" i="10"/>
  <c r="BO194" i="10"/>
  <c r="BO199" i="10"/>
  <c r="BO159" i="10"/>
  <c r="BO165" i="10"/>
  <c r="BO169" i="10"/>
  <c r="BO173" i="10"/>
  <c r="BO177" i="10"/>
  <c r="BO181" i="10"/>
  <c r="BO185" i="10"/>
  <c r="BO189" i="10"/>
  <c r="BO193" i="10"/>
  <c r="BO197" i="10"/>
  <c r="BO146" i="10"/>
  <c r="BO150" i="10"/>
  <c r="BO158" i="10"/>
  <c r="BO162" i="10"/>
  <c r="BO168" i="10"/>
  <c r="BO172" i="10"/>
  <c r="BO176" i="10"/>
  <c r="BO180" i="10"/>
  <c r="BO184" i="10"/>
  <c r="BO188" i="10"/>
  <c r="BO192" i="10"/>
  <c r="BO151" i="10"/>
  <c r="BO156" i="10"/>
  <c r="BO163" i="10"/>
  <c r="BO154" i="10"/>
  <c r="BO167" i="10"/>
  <c r="BO171" i="10"/>
  <c r="BO175" i="10"/>
  <c r="BO179" i="10"/>
  <c r="BO183" i="10"/>
  <c r="BO187" i="10"/>
  <c r="BO142" i="10"/>
  <c r="BO155" i="10"/>
  <c r="BO160" i="10"/>
  <c r="BO164" i="10"/>
  <c r="BO203" i="10"/>
  <c r="BO207" i="10"/>
  <c r="BO191" i="10"/>
  <c r="BO195" i="10"/>
  <c r="BO200" i="10"/>
  <c r="BO202" i="10"/>
  <c r="BO206" i="10"/>
  <c r="BO198" i="10"/>
  <c r="BO205" i="10"/>
  <c r="BO204" i="10"/>
  <c r="BO196" i="10"/>
  <c r="BO201" i="10"/>
  <c r="R132" i="10"/>
  <c r="R134" i="10"/>
  <c r="R125" i="10"/>
  <c r="R188" i="10"/>
  <c r="R175" i="10"/>
  <c r="R196" i="10"/>
  <c r="K159" i="10"/>
  <c r="AO111" i="10"/>
  <c r="AO115" i="10"/>
  <c r="AO119" i="10"/>
  <c r="AO123" i="10"/>
  <c r="AO127" i="10"/>
  <c r="AO131" i="10"/>
  <c r="AO135" i="10"/>
  <c r="AO139" i="10"/>
  <c r="AO143" i="10"/>
  <c r="AO147" i="10"/>
  <c r="AO151" i="10"/>
  <c r="AO110" i="10"/>
  <c r="AO114" i="10"/>
  <c r="AO118" i="10"/>
  <c r="AO122" i="10"/>
  <c r="AO126" i="10"/>
  <c r="AO130" i="10"/>
  <c r="AO134" i="10"/>
  <c r="AO138" i="10"/>
  <c r="AO142" i="10"/>
  <c r="AO146" i="10"/>
  <c r="AO113" i="10"/>
  <c r="AO117" i="10"/>
  <c r="AO121" i="10"/>
  <c r="AO125" i="10"/>
  <c r="AO129" i="10"/>
  <c r="AO133" i="10"/>
  <c r="AO137" i="10"/>
  <c r="AO141" i="10"/>
  <c r="AO112" i="10"/>
  <c r="AO116" i="10"/>
  <c r="AO120" i="10"/>
  <c r="AO124" i="10"/>
  <c r="AO128" i="10"/>
  <c r="AO132" i="10"/>
  <c r="AO136" i="10"/>
  <c r="AO140" i="10"/>
  <c r="AO144" i="10"/>
  <c r="AO148" i="10"/>
  <c r="AO152" i="10"/>
  <c r="AO156" i="10"/>
  <c r="AO160" i="10"/>
  <c r="AO149" i="10"/>
  <c r="AO169" i="10"/>
  <c r="AO173" i="10"/>
  <c r="AO177" i="10"/>
  <c r="AO181" i="10"/>
  <c r="AO185" i="10"/>
  <c r="AO189" i="10"/>
  <c r="AO193" i="10"/>
  <c r="AO197" i="10"/>
  <c r="AO198" i="10"/>
  <c r="AO202" i="10"/>
  <c r="AO157" i="10"/>
  <c r="AO164" i="10"/>
  <c r="AO150" i="10"/>
  <c r="AO168" i="10"/>
  <c r="AO172" i="10"/>
  <c r="AO176" i="10"/>
  <c r="AO180" i="10"/>
  <c r="AO184" i="10"/>
  <c r="AO188" i="10"/>
  <c r="AO192" i="10"/>
  <c r="AO196" i="10"/>
  <c r="AO153" i="10"/>
  <c r="AO155" i="10"/>
  <c r="AO161" i="10"/>
  <c r="AO165" i="10"/>
  <c r="AO162" i="10"/>
  <c r="AO167" i="10"/>
  <c r="AO171" i="10"/>
  <c r="AO175" i="10"/>
  <c r="AO179" i="10"/>
  <c r="AO183" i="10"/>
  <c r="AO187" i="10"/>
  <c r="AO191" i="10"/>
  <c r="AO145" i="10"/>
  <c r="AO154" i="10"/>
  <c r="AO159" i="10"/>
  <c r="AO163" i="10"/>
  <c r="AO166" i="10"/>
  <c r="AO170" i="10"/>
  <c r="AO174" i="10"/>
  <c r="AO178" i="10"/>
  <c r="AO182" i="10"/>
  <c r="AO186" i="10"/>
  <c r="AO158" i="10"/>
  <c r="AO206" i="10"/>
  <c r="AO194" i="10"/>
  <c r="AO205" i="10"/>
  <c r="AO190" i="10"/>
  <c r="AO195" i="10"/>
  <c r="AO201" i="10"/>
  <c r="AO204" i="10"/>
  <c r="AO200" i="10"/>
  <c r="AO203" i="10"/>
  <c r="AO207" i="10"/>
  <c r="AO199" i="10"/>
  <c r="C40" i="61"/>
  <c r="C35" i="61"/>
  <c r="BY53" i="69"/>
  <c r="BY40" i="69"/>
  <c r="C47" i="61"/>
  <c r="C43" i="61"/>
  <c r="C41" i="61"/>
  <c r="C45" i="61"/>
  <c r="G45" i="61"/>
  <c r="G44" i="61"/>
  <c r="G47" i="61"/>
  <c r="C37" i="61"/>
  <c r="G49" i="61"/>
  <c r="G46" i="61"/>
  <c r="G43" i="61"/>
  <c r="G42" i="61"/>
  <c r="C36" i="61"/>
  <c r="G48" i="61"/>
  <c r="BI176" i="10" l="1"/>
  <c r="BI185" i="10"/>
  <c r="R204" i="10"/>
  <c r="R184" i="10"/>
  <c r="R130" i="10"/>
  <c r="BB207" i="10"/>
  <c r="BB192" i="10"/>
  <c r="BB165" i="10"/>
  <c r="BB169" i="10"/>
  <c r="BB182" i="10"/>
  <c r="BB143" i="10"/>
  <c r="BB167" i="10"/>
  <c r="BB123" i="10"/>
  <c r="BB128" i="10"/>
  <c r="BB133" i="10"/>
  <c r="BB154" i="10"/>
  <c r="BB122" i="10"/>
  <c r="Q190" i="10"/>
  <c r="Q157" i="10"/>
  <c r="Q165" i="10"/>
  <c r="Q171" i="10"/>
  <c r="Q188" i="10"/>
  <c r="Q155" i="10"/>
  <c r="Q181" i="10"/>
  <c r="Q144" i="10"/>
  <c r="Q112" i="10"/>
  <c r="Q151" i="10"/>
  <c r="AF201" i="10"/>
  <c r="AF170" i="10"/>
  <c r="AF180" i="10"/>
  <c r="AF125" i="10"/>
  <c r="AF135" i="10"/>
  <c r="BI181" i="10"/>
  <c r="R195" i="10"/>
  <c r="R155" i="10"/>
  <c r="R143" i="10"/>
  <c r="BB203" i="10"/>
  <c r="BB188" i="10"/>
  <c r="BB160" i="10"/>
  <c r="BB148" i="10"/>
  <c r="BB178" i="10"/>
  <c r="BB195" i="10"/>
  <c r="BB159" i="10"/>
  <c r="BB119" i="10"/>
  <c r="BB124" i="10"/>
  <c r="BB129" i="10"/>
  <c r="BB150" i="10"/>
  <c r="BB118" i="10"/>
  <c r="Q204" i="10"/>
  <c r="Q145" i="10"/>
  <c r="Q154" i="10"/>
  <c r="Q167" i="10"/>
  <c r="Q184" i="10"/>
  <c r="Q149" i="10"/>
  <c r="Q177" i="10"/>
  <c r="Q140" i="10"/>
  <c r="Q137" i="10"/>
  <c r="Q139" i="10"/>
  <c r="AF190" i="10"/>
  <c r="AF162" i="10"/>
  <c r="AF176" i="10"/>
  <c r="AF146" i="10"/>
  <c r="AF123" i="10"/>
  <c r="BI155" i="10"/>
  <c r="X203" i="10"/>
  <c r="R199" i="10"/>
  <c r="R149" i="10"/>
  <c r="R139" i="10"/>
  <c r="BB205" i="10"/>
  <c r="BB198" i="10"/>
  <c r="BB184" i="10"/>
  <c r="BB155" i="10"/>
  <c r="BB164" i="10"/>
  <c r="BB174" i="10"/>
  <c r="BB191" i="10"/>
  <c r="BB152" i="10"/>
  <c r="BB115" i="10"/>
  <c r="BB120" i="10"/>
  <c r="BB125" i="10"/>
  <c r="BB146" i="10"/>
  <c r="BB114" i="10"/>
  <c r="Q200" i="10"/>
  <c r="Q186" i="10"/>
  <c r="Q158" i="10"/>
  <c r="Q164" i="10"/>
  <c r="Q180" i="10"/>
  <c r="Q202" i="10"/>
  <c r="Q173" i="10"/>
  <c r="Q136" i="10"/>
  <c r="Q133" i="10"/>
  <c r="Q123" i="10"/>
  <c r="AF202" i="10"/>
  <c r="AF144" i="10"/>
  <c r="AF164" i="10"/>
  <c r="AF142" i="10"/>
  <c r="BI198" i="10"/>
  <c r="BI143" i="10"/>
  <c r="R170" i="10"/>
  <c r="R173" i="10"/>
  <c r="R111" i="10"/>
  <c r="BB200" i="10"/>
  <c r="BB204" i="10"/>
  <c r="BB180" i="10"/>
  <c r="BB151" i="10"/>
  <c r="BB161" i="10"/>
  <c r="BB170" i="10"/>
  <c r="BB187" i="10"/>
  <c r="BB147" i="10"/>
  <c r="BB111" i="10"/>
  <c r="BB116" i="10"/>
  <c r="BB121" i="10"/>
  <c r="BB142" i="10"/>
  <c r="BB110" i="10"/>
  <c r="Q194" i="10"/>
  <c r="Q182" i="10"/>
  <c r="Q191" i="10"/>
  <c r="Q153" i="10"/>
  <c r="Q176" i="10"/>
  <c r="Q198" i="10"/>
  <c r="Q169" i="10"/>
  <c r="Q132" i="10"/>
  <c r="Q121" i="10"/>
  <c r="Q119" i="10"/>
  <c r="AF193" i="10"/>
  <c r="AF191" i="10"/>
  <c r="AF136" i="10"/>
  <c r="AF130" i="10"/>
  <c r="BI201" i="10"/>
  <c r="BI170" i="10"/>
  <c r="R166" i="10"/>
  <c r="R169" i="10"/>
  <c r="R164" i="10"/>
  <c r="BB189" i="10"/>
  <c r="BB199" i="10"/>
  <c r="BB176" i="10"/>
  <c r="BB185" i="10"/>
  <c r="BB156" i="10"/>
  <c r="BB166" i="10"/>
  <c r="BB183" i="10"/>
  <c r="BB139" i="10"/>
  <c r="BB144" i="10"/>
  <c r="BB112" i="10"/>
  <c r="BB117" i="10"/>
  <c r="BB138" i="10"/>
  <c r="Q195" i="10"/>
  <c r="Q205" i="10"/>
  <c r="Q178" i="10"/>
  <c r="Q187" i="10"/>
  <c r="Q159" i="10"/>
  <c r="Q172" i="10"/>
  <c r="Q197" i="10"/>
  <c r="Q160" i="10"/>
  <c r="Q128" i="10"/>
  <c r="Q142" i="10"/>
  <c r="AF177" i="10"/>
  <c r="AF179" i="10"/>
  <c r="AF132" i="10"/>
  <c r="AF114" i="10"/>
  <c r="BI197" i="10"/>
  <c r="BI166" i="10"/>
  <c r="R179" i="10"/>
  <c r="R129" i="10"/>
  <c r="R136" i="10"/>
  <c r="BB206" i="10"/>
  <c r="BB197" i="10"/>
  <c r="BB172" i="10"/>
  <c r="BB181" i="10"/>
  <c r="BB194" i="10"/>
  <c r="BB163" i="10"/>
  <c r="BB179" i="10"/>
  <c r="BB135" i="10"/>
  <c r="BB140" i="10"/>
  <c r="BB145" i="10"/>
  <c r="BB113" i="10"/>
  <c r="Q207" i="10"/>
  <c r="Q201" i="10"/>
  <c r="Q174" i="10"/>
  <c r="Q183" i="10"/>
  <c r="Q150" i="10"/>
  <c r="Q168" i="10"/>
  <c r="Q193" i="10"/>
  <c r="Q156" i="10"/>
  <c r="Q124" i="10"/>
  <c r="Q138" i="10"/>
  <c r="AF173" i="10"/>
  <c r="AF165" i="10"/>
  <c r="AF120" i="10"/>
  <c r="AF110" i="10"/>
  <c r="BI180" i="10"/>
  <c r="BI163" i="10"/>
  <c r="BI120" i="10"/>
  <c r="BI195" i="10"/>
  <c r="BI130" i="10"/>
  <c r="BI167" i="10"/>
  <c r="BI117" i="10"/>
  <c r="BI134" i="10"/>
  <c r="BI135" i="10"/>
  <c r="BI200" i="10"/>
  <c r="BI124" i="10"/>
  <c r="P190" i="10"/>
  <c r="P175" i="10"/>
  <c r="P129" i="10"/>
  <c r="K158" i="10"/>
  <c r="P204" i="10"/>
  <c r="P171" i="10"/>
  <c r="P125" i="10"/>
  <c r="K110" i="10"/>
  <c r="P197" i="10"/>
  <c r="P192" i="10"/>
  <c r="P134" i="10"/>
  <c r="P193" i="10"/>
  <c r="P188" i="10"/>
  <c r="P130" i="10"/>
  <c r="P162" i="10"/>
  <c r="P161" i="10"/>
  <c r="P159" i="10"/>
  <c r="AZ150" i="10"/>
  <c r="P157" i="10"/>
  <c r="P156" i="10"/>
  <c r="P155" i="10"/>
  <c r="AZ170" i="10"/>
  <c r="Q129" i="10"/>
  <c r="Q134" i="10"/>
  <c r="Q147" i="10"/>
  <c r="Q115" i="10"/>
  <c r="AF207" i="10"/>
  <c r="AF198" i="10"/>
  <c r="AF169" i="10"/>
  <c r="AF166" i="10"/>
  <c r="AF187" i="10"/>
  <c r="AF157" i="10"/>
  <c r="AF172" i="10"/>
  <c r="AF128" i="10"/>
  <c r="AF133" i="10"/>
  <c r="AF138" i="10"/>
  <c r="AF163" i="10"/>
  <c r="AF131" i="10"/>
  <c r="BI192" i="10"/>
  <c r="BI207" i="10"/>
  <c r="BI172" i="10"/>
  <c r="BI177" i="10"/>
  <c r="BI194" i="10"/>
  <c r="BI164" i="10"/>
  <c r="BI191" i="10"/>
  <c r="BI158" i="10"/>
  <c r="BI126" i="10"/>
  <c r="BI123" i="10"/>
  <c r="BI112" i="10"/>
  <c r="Q125" i="10"/>
  <c r="Q130" i="10"/>
  <c r="Q143" i="10"/>
  <c r="Q111" i="10"/>
  <c r="AF203" i="10"/>
  <c r="AF197" i="10"/>
  <c r="AF154" i="10"/>
  <c r="AF153" i="10"/>
  <c r="AF183" i="10"/>
  <c r="AF149" i="10"/>
  <c r="AF168" i="10"/>
  <c r="AF124" i="10"/>
  <c r="AF129" i="10"/>
  <c r="AF134" i="10"/>
  <c r="AF159" i="10"/>
  <c r="AF127" i="10"/>
  <c r="BI205" i="10"/>
  <c r="BI203" i="10"/>
  <c r="BI168" i="10"/>
  <c r="BI173" i="10"/>
  <c r="BI190" i="10"/>
  <c r="BI151" i="10"/>
  <c r="BI187" i="10"/>
  <c r="BI154" i="10"/>
  <c r="BI122" i="10"/>
  <c r="BI119" i="10"/>
  <c r="BI149" i="10"/>
  <c r="BI199" i="10"/>
  <c r="BI204" i="10"/>
  <c r="BI162" i="10"/>
  <c r="BI169" i="10"/>
  <c r="BI186" i="10"/>
  <c r="BI161" i="10"/>
  <c r="BI183" i="10"/>
  <c r="BI150" i="10"/>
  <c r="BI118" i="10"/>
  <c r="BI115" i="10"/>
  <c r="BI141" i="10"/>
  <c r="Q117" i="10"/>
  <c r="Q122" i="10"/>
  <c r="Q135" i="10"/>
  <c r="AF204" i="10"/>
  <c r="AF189" i="10"/>
  <c r="AF186" i="10"/>
  <c r="AF161" i="10"/>
  <c r="AF175" i="10"/>
  <c r="AF192" i="10"/>
  <c r="AF158" i="10"/>
  <c r="AF116" i="10"/>
  <c r="AF121" i="10"/>
  <c r="AF126" i="10"/>
  <c r="AF151" i="10"/>
  <c r="AF119" i="10"/>
  <c r="AH116" i="10"/>
  <c r="BI196" i="10"/>
  <c r="BI157" i="10"/>
  <c r="BI159" i="10"/>
  <c r="BI165" i="10"/>
  <c r="BI182" i="10"/>
  <c r="BI156" i="10"/>
  <c r="BI179" i="10"/>
  <c r="BI146" i="10"/>
  <c r="BI114" i="10"/>
  <c r="BI144" i="10"/>
  <c r="BI137" i="10"/>
  <c r="Q113" i="10"/>
  <c r="Q118" i="10"/>
  <c r="Q131" i="10"/>
  <c r="AF206" i="10"/>
  <c r="AF205" i="10"/>
  <c r="AF185" i="10"/>
  <c r="AF182" i="10"/>
  <c r="AF156" i="10"/>
  <c r="AF171" i="10"/>
  <c r="AF188" i="10"/>
  <c r="AF148" i="10"/>
  <c r="AF112" i="10"/>
  <c r="AF117" i="10"/>
  <c r="AF122" i="10"/>
  <c r="AF147" i="10"/>
  <c r="AF115" i="10"/>
  <c r="BI206" i="10"/>
  <c r="BI188" i="10"/>
  <c r="BI193" i="10"/>
  <c r="BI152" i="10"/>
  <c r="BI178" i="10"/>
  <c r="BI148" i="10"/>
  <c r="BI175" i="10"/>
  <c r="BI142" i="10"/>
  <c r="BI110" i="10"/>
  <c r="BI136" i="10"/>
  <c r="BI133" i="10"/>
  <c r="Q141" i="10"/>
  <c r="Q146" i="10"/>
  <c r="Q114" i="10"/>
  <c r="AF200" i="10"/>
  <c r="AF199" i="10"/>
  <c r="AF181" i="10"/>
  <c r="AF178" i="10"/>
  <c r="AF150" i="10"/>
  <c r="AF167" i="10"/>
  <c r="AF184" i="10"/>
  <c r="AF140" i="10"/>
  <c r="AF145" i="10"/>
  <c r="AF113" i="10"/>
  <c r="AF118" i="10"/>
  <c r="AF143" i="10"/>
  <c r="BI202" i="10"/>
  <c r="BI184" i="10"/>
  <c r="BI189" i="10"/>
  <c r="BI160" i="10"/>
  <c r="BI174" i="10"/>
  <c r="BI147" i="10"/>
  <c r="BI171" i="10"/>
  <c r="BI138" i="10"/>
  <c r="BI139" i="10"/>
  <c r="BI128" i="10"/>
  <c r="BI125" i="10"/>
  <c r="BI111" i="10"/>
  <c r="BI116" i="10"/>
  <c r="BI129" i="10"/>
  <c r="BI140" i="10"/>
  <c r="BI153" i="10"/>
  <c r="BI121" i="10"/>
  <c r="BI127" i="10"/>
  <c r="BI132" i="10"/>
  <c r="BI145" i="10"/>
  <c r="BM153" i="10"/>
  <c r="BM185" i="10"/>
  <c r="BM152" i="10"/>
  <c r="BM125" i="10"/>
  <c r="BM126" i="10"/>
  <c r="BM202" i="10"/>
  <c r="BM139" i="10"/>
  <c r="C20" i="74"/>
  <c r="G39" i="74"/>
  <c r="G37" i="74"/>
  <c r="G58" i="74"/>
  <c r="G59" i="74"/>
  <c r="G22" i="74"/>
  <c r="G43" i="74"/>
  <c r="G31" i="74"/>
  <c r="G29" i="74"/>
  <c r="G72" i="74"/>
  <c r="G61" i="74"/>
  <c r="G26" i="74"/>
  <c r="G60" i="74"/>
  <c r="G42" i="74"/>
  <c r="K65" i="74"/>
  <c r="K34" i="74"/>
  <c r="K28" i="74"/>
  <c r="K71" i="74"/>
  <c r="K42" i="74"/>
  <c r="K23" i="74"/>
  <c r="K19" i="74"/>
  <c r="G25" i="74"/>
  <c r="G18" i="74"/>
  <c r="G74" i="74"/>
  <c r="G30" i="74"/>
  <c r="G54" i="74"/>
  <c r="K54" i="74"/>
  <c r="K80" i="74"/>
  <c r="K67" i="74"/>
  <c r="K74" i="74"/>
  <c r="K30" i="74"/>
  <c r="K45" i="74"/>
  <c r="K43" i="74"/>
  <c r="K21" i="74"/>
  <c r="K32" i="74"/>
  <c r="K79" i="74"/>
  <c r="K50" i="74"/>
  <c r="K27" i="74"/>
  <c r="K37" i="74"/>
  <c r="G48" i="74"/>
  <c r="G71" i="74"/>
  <c r="G56" i="74"/>
  <c r="G76" i="74"/>
  <c r="G73" i="74"/>
  <c r="G67" i="74"/>
  <c r="G19" i="74"/>
  <c r="G57" i="74"/>
  <c r="G21" i="74"/>
  <c r="G27" i="74"/>
  <c r="G28" i="74"/>
  <c r="C62" i="74"/>
  <c r="G35" i="74"/>
  <c r="G34" i="74"/>
  <c r="G38" i="74"/>
  <c r="G75" i="74"/>
  <c r="G24" i="74"/>
  <c r="K24" i="74"/>
  <c r="K59" i="74"/>
  <c r="K57" i="74"/>
  <c r="K22" i="74"/>
  <c r="K76" i="74"/>
  <c r="K18" i="74"/>
  <c r="K47" i="74"/>
  <c r="K38" i="74"/>
  <c r="K39" i="74"/>
  <c r="K25" i="74"/>
  <c r="K81" i="74"/>
  <c r="K35" i="74"/>
  <c r="K48" i="74"/>
  <c r="C53" i="74"/>
  <c r="G23" i="74"/>
  <c r="G65" i="74"/>
  <c r="G50" i="74"/>
  <c r="G40" i="74"/>
  <c r="G32" i="74"/>
  <c r="G45" i="74"/>
  <c r="G47" i="74"/>
  <c r="K31" i="74"/>
  <c r="K29" i="74"/>
  <c r="K40" i="74"/>
  <c r="K56" i="74"/>
  <c r="K60" i="74"/>
  <c r="K58" i="74"/>
  <c r="K75" i="74"/>
  <c r="K26" i="74"/>
  <c r="K73" i="74"/>
  <c r="K78" i="74"/>
  <c r="K61" i="74"/>
  <c r="C72" i="74"/>
  <c r="AZ140" i="10"/>
  <c r="BF203" i="10"/>
  <c r="BF206" i="10"/>
  <c r="BF178" i="10"/>
  <c r="BF183" i="10"/>
  <c r="BF192" i="10"/>
  <c r="BF149" i="10"/>
  <c r="BF181" i="10"/>
  <c r="BF137" i="10"/>
  <c r="BF142" i="10"/>
  <c r="BF110" i="10"/>
  <c r="BF119" i="10"/>
  <c r="BF144" i="10"/>
  <c r="BF112" i="10"/>
  <c r="AC206" i="10"/>
  <c r="AC188" i="10"/>
  <c r="AC159" i="10"/>
  <c r="AC169" i="10"/>
  <c r="AC182" i="10"/>
  <c r="AC147" i="10"/>
  <c r="AC171" i="10"/>
  <c r="AC142" i="10"/>
  <c r="AC110" i="10"/>
  <c r="AC111" i="10"/>
  <c r="AC116" i="10"/>
  <c r="AC129" i="10"/>
  <c r="J207" i="10"/>
  <c r="J196" i="10"/>
  <c r="J182" i="10"/>
  <c r="J187" i="10"/>
  <c r="J155" i="10"/>
  <c r="J163" i="10"/>
  <c r="J181" i="10"/>
  <c r="J141" i="10"/>
  <c r="J146" i="10"/>
  <c r="J114" i="10"/>
  <c r="J123" i="10"/>
  <c r="J148" i="10"/>
  <c r="J116" i="10"/>
  <c r="F153" i="10"/>
  <c r="F127" i="10"/>
  <c r="F126" i="10"/>
  <c r="AZ112" i="10"/>
  <c r="BF191" i="10"/>
  <c r="BF202" i="10"/>
  <c r="BF174" i="10"/>
  <c r="BF179" i="10"/>
  <c r="BF188" i="10"/>
  <c r="BF165" i="10"/>
  <c r="BF177" i="10"/>
  <c r="BF133" i="10"/>
  <c r="BF138" i="10"/>
  <c r="BF147" i="10"/>
  <c r="BF115" i="10"/>
  <c r="BF140" i="10"/>
  <c r="AC201" i="10"/>
  <c r="AC184" i="10"/>
  <c r="AC148" i="10"/>
  <c r="AC163" i="10"/>
  <c r="AC178" i="10"/>
  <c r="AC200" i="10"/>
  <c r="AC167" i="10"/>
  <c r="AC138" i="10"/>
  <c r="AC139" i="10"/>
  <c r="AC144" i="10"/>
  <c r="AC112" i="10"/>
  <c r="AC125" i="10"/>
  <c r="J203" i="10"/>
  <c r="J191" i="10"/>
  <c r="J178" i="10"/>
  <c r="J183" i="10"/>
  <c r="J192" i="10"/>
  <c r="J162" i="10"/>
  <c r="J177" i="10"/>
  <c r="J137" i="10"/>
  <c r="J142" i="10"/>
  <c r="J110" i="10"/>
  <c r="J119" i="10"/>
  <c r="J144" i="10"/>
  <c r="J112" i="10"/>
  <c r="F199" i="10"/>
  <c r="F147" i="10"/>
  <c r="F123" i="10"/>
  <c r="F122" i="10"/>
  <c r="BF204" i="10"/>
  <c r="BF201" i="10"/>
  <c r="BF170" i="10"/>
  <c r="BF175" i="10"/>
  <c r="BF184" i="10"/>
  <c r="BF159" i="10"/>
  <c r="BF173" i="10"/>
  <c r="BF129" i="10"/>
  <c r="BF134" i="10"/>
  <c r="BF143" i="10"/>
  <c r="BF111" i="10"/>
  <c r="BF136" i="10"/>
  <c r="AC197" i="10"/>
  <c r="AC180" i="10"/>
  <c r="AC193" i="10"/>
  <c r="AC160" i="10"/>
  <c r="AC174" i="10"/>
  <c r="AC195" i="10"/>
  <c r="AC165" i="10"/>
  <c r="AC134" i="10"/>
  <c r="AC135" i="10"/>
  <c r="AC140" i="10"/>
  <c r="AC153" i="10"/>
  <c r="AC121" i="10"/>
  <c r="J200" i="10"/>
  <c r="J206" i="10"/>
  <c r="J174" i="10"/>
  <c r="J179" i="10"/>
  <c r="J188" i="10"/>
  <c r="J157" i="10"/>
  <c r="J173" i="10"/>
  <c r="J133" i="10"/>
  <c r="J138" i="10"/>
  <c r="J147" i="10"/>
  <c r="J115" i="10"/>
  <c r="J140" i="10"/>
  <c r="F202" i="10"/>
  <c r="F170" i="10"/>
  <c r="F132" i="10"/>
  <c r="BF198" i="10"/>
  <c r="BF199" i="10"/>
  <c r="BF166" i="10"/>
  <c r="BF171" i="10"/>
  <c r="BF180" i="10"/>
  <c r="BF145" i="10"/>
  <c r="BF169" i="10"/>
  <c r="BF125" i="10"/>
  <c r="BF130" i="10"/>
  <c r="BF139" i="10"/>
  <c r="BF164" i="10"/>
  <c r="BF132" i="10"/>
  <c r="AC198" i="10"/>
  <c r="AC207" i="10"/>
  <c r="AC176" i="10"/>
  <c r="AC189" i="10"/>
  <c r="AC155" i="10"/>
  <c r="AC170" i="10"/>
  <c r="AC191" i="10"/>
  <c r="AC152" i="10"/>
  <c r="AC130" i="10"/>
  <c r="AC131" i="10"/>
  <c r="AC136" i="10"/>
  <c r="AC149" i="10"/>
  <c r="AC117" i="10"/>
  <c r="J204" i="10"/>
  <c r="J198" i="10"/>
  <c r="J170" i="10"/>
  <c r="J175" i="10"/>
  <c r="J184" i="10"/>
  <c r="J154" i="10"/>
  <c r="J169" i="10"/>
  <c r="J129" i="10"/>
  <c r="J134" i="10"/>
  <c r="J143" i="10"/>
  <c r="J111" i="10"/>
  <c r="J136" i="10"/>
  <c r="F197" i="10"/>
  <c r="F166" i="10"/>
  <c r="F128" i="10"/>
  <c r="AZ200" i="10"/>
  <c r="BF195" i="10"/>
  <c r="BF194" i="10"/>
  <c r="BF151" i="10"/>
  <c r="BF167" i="10"/>
  <c r="BF176" i="10"/>
  <c r="BF197" i="10"/>
  <c r="BF161" i="10"/>
  <c r="BF121" i="10"/>
  <c r="BF126" i="10"/>
  <c r="BF135" i="10"/>
  <c r="BF160" i="10"/>
  <c r="BF128" i="10"/>
  <c r="AC192" i="10"/>
  <c r="AC203" i="10"/>
  <c r="AC172" i="10"/>
  <c r="AC185" i="10"/>
  <c r="AC143" i="10"/>
  <c r="AC166" i="10"/>
  <c r="AC187" i="10"/>
  <c r="AC158" i="10"/>
  <c r="AC126" i="10"/>
  <c r="AC127" i="10"/>
  <c r="AC132" i="10"/>
  <c r="AC145" i="10"/>
  <c r="AC113" i="10"/>
  <c r="J201" i="10"/>
  <c r="J199" i="10"/>
  <c r="J166" i="10"/>
  <c r="J171" i="10"/>
  <c r="J180" i="10"/>
  <c r="J197" i="10"/>
  <c r="J151" i="10"/>
  <c r="J125" i="10"/>
  <c r="J130" i="10"/>
  <c r="J139" i="10"/>
  <c r="J164" i="10"/>
  <c r="J132" i="10"/>
  <c r="F188" i="10"/>
  <c r="F195" i="10"/>
  <c r="F137" i="10"/>
  <c r="U186" i="10"/>
  <c r="AZ171" i="10"/>
  <c r="BF205" i="10"/>
  <c r="BF190" i="10"/>
  <c r="BF157" i="10"/>
  <c r="BF163" i="10"/>
  <c r="BF172" i="10"/>
  <c r="BF193" i="10"/>
  <c r="BF155" i="10"/>
  <c r="BF117" i="10"/>
  <c r="BF122" i="10"/>
  <c r="BF131" i="10"/>
  <c r="BF156" i="10"/>
  <c r="AC205" i="10"/>
  <c r="AC202" i="10"/>
  <c r="AC168" i="10"/>
  <c r="AC181" i="10"/>
  <c r="AC194" i="10"/>
  <c r="AC162" i="10"/>
  <c r="AC183" i="10"/>
  <c r="AC154" i="10"/>
  <c r="AC122" i="10"/>
  <c r="AC123" i="10"/>
  <c r="AC128" i="10"/>
  <c r="J195" i="10"/>
  <c r="J194" i="10"/>
  <c r="J150" i="10"/>
  <c r="J167" i="10"/>
  <c r="J176" i="10"/>
  <c r="J193" i="10"/>
  <c r="J165" i="10"/>
  <c r="J121" i="10"/>
  <c r="J126" i="10"/>
  <c r="J135" i="10"/>
  <c r="J160" i="10"/>
  <c r="F184" i="10"/>
  <c r="F191" i="10"/>
  <c r="F133" i="10"/>
  <c r="AZ167" i="10"/>
  <c r="AZ166" i="10"/>
  <c r="AZ165" i="10"/>
  <c r="U202" i="10"/>
  <c r="U182" i="10"/>
  <c r="AZ176" i="10"/>
  <c r="AZ130" i="10"/>
  <c r="AZ137" i="10"/>
  <c r="U159" i="10"/>
  <c r="U151" i="10"/>
  <c r="BJ199" i="10"/>
  <c r="BP150" i="10"/>
  <c r="AZ172" i="10"/>
  <c r="AZ126" i="10"/>
  <c r="AZ133" i="10"/>
  <c r="U147" i="10"/>
  <c r="U143" i="10"/>
  <c r="BJ143" i="10"/>
  <c r="BP114" i="10"/>
  <c r="AZ205" i="10"/>
  <c r="AZ189" i="10"/>
  <c r="AZ139" i="10"/>
  <c r="U163" i="10"/>
  <c r="U135" i="10"/>
  <c r="BJ194" i="10"/>
  <c r="M179" i="10"/>
  <c r="AZ201" i="10"/>
  <c r="AZ185" i="10"/>
  <c r="AZ135" i="10"/>
  <c r="U160" i="10"/>
  <c r="U131" i="10"/>
  <c r="BJ144" i="10"/>
  <c r="M122" i="10"/>
  <c r="BH145" i="10"/>
  <c r="AZ196" i="10"/>
  <c r="AZ156" i="10"/>
  <c r="AZ144" i="10"/>
  <c r="U173" i="10"/>
  <c r="BJ116" i="10"/>
  <c r="AZ192" i="10"/>
  <c r="AZ195" i="10"/>
  <c r="AZ162" i="10"/>
  <c r="AZ168" i="10"/>
  <c r="AZ181" i="10"/>
  <c r="AZ194" i="10"/>
  <c r="AZ163" i="10"/>
  <c r="AZ122" i="10"/>
  <c r="AZ131" i="10"/>
  <c r="AZ136" i="10"/>
  <c r="AZ161" i="10"/>
  <c r="AZ129" i="10"/>
  <c r="U207" i="10"/>
  <c r="U188" i="10"/>
  <c r="U155" i="10"/>
  <c r="U162" i="10"/>
  <c r="U178" i="10"/>
  <c r="U200" i="10"/>
  <c r="U140" i="10"/>
  <c r="BJ193" i="10"/>
  <c r="BJ166" i="10"/>
  <c r="BJ112" i="10"/>
  <c r="M128" i="10"/>
  <c r="BP110" i="10"/>
  <c r="AZ206" i="10"/>
  <c r="AZ191" i="10"/>
  <c r="AZ159" i="10"/>
  <c r="AZ154" i="10"/>
  <c r="AZ177" i="10"/>
  <c r="AZ190" i="10"/>
  <c r="AZ158" i="10"/>
  <c r="AZ118" i="10"/>
  <c r="AZ127" i="10"/>
  <c r="AZ132" i="10"/>
  <c r="AZ157" i="10"/>
  <c r="AZ125" i="10"/>
  <c r="U199" i="10"/>
  <c r="U203" i="10"/>
  <c r="U184" i="10"/>
  <c r="U193" i="10"/>
  <c r="U161" i="10"/>
  <c r="U174" i="10"/>
  <c r="U195" i="10"/>
  <c r="U136" i="10"/>
  <c r="BJ204" i="10"/>
  <c r="BJ164" i="10"/>
  <c r="BJ117" i="10"/>
  <c r="M202" i="10"/>
  <c r="M124" i="10"/>
  <c r="BH175" i="10"/>
  <c r="BP113" i="10"/>
  <c r="AZ202" i="10"/>
  <c r="AZ187" i="10"/>
  <c r="AZ152" i="10"/>
  <c r="AZ160" i="10"/>
  <c r="AZ173" i="10"/>
  <c r="AZ186" i="10"/>
  <c r="AZ146" i="10"/>
  <c r="AZ114" i="10"/>
  <c r="AZ123" i="10"/>
  <c r="AZ128" i="10"/>
  <c r="AZ153" i="10"/>
  <c r="AZ121" i="10"/>
  <c r="U197" i="10"/>
  <c r="U198" i="10"/>
  <c r="U180" i="10"/>
  <c r="U189" i="10"/>
  <c r="U156" i="10"/>
  <c r="U170" i="10"/>
  <c r="U167" i="10"/>
  <c r="U153" i="10"/>
  <c r="BJ198" i="10"/>
  <c r="BJ187" i="10"/>
  <c r="BJ142" i="10"/>
  <c r="M176" i="10"/>
  <c r="BH184" i="10"/>
  <c r="AZ204" i="10"/>
  <c r="AZ207" i="10"/>
  <c r="AZ183" i="10"/>
  <c r="AZ188" i="10"/>
  <c r="AZ155" i="10"/>
  <c r="AZ169" i="10"/>
  <c r="AZ182" i="10"/>
  <c r="AZ142" i="10"/>
  <c r="AZ110" i="10"/>
  <c r="AZ119" i="10"/>
  <c r="AZ124" i="10"/>
  <c r="AZ149" i="10"/>
  <c r="AZ117" i="10"/>
  <c r="U205" i="10"/>
  <c r="U196" i="10"/>
  <c r="U176" i="10"/>
  <c r="U185" i="10"/>
  <c r="U152" i="10"/>
  <c r="U166" i="10"/>
  <c r="U148" i="10"/>
  <c r="U149" i="10"/>
  <c r="BJ176" i="10"/>
  <c r="BJ157" i="10"/>
  <c r="BJ138" i="10"/>
  <c r="M172" i="10"/>
  <c r="BH170" i="10"/>
  <c r="BP197" i="10"/>
  <c r="N207" i="10"/>
  <c r="AZ199" i="10"/>
  <c r="AZ203" i="10"/>
  <c r="AZ179" i="10"/>
  <c r="AZ184" i="10"/>
  <c r="AZ151" i="10"/>
  <c r="AZ148" i="10"/>
  <c r="AZ178" i="10"/>
  <c r="AZ138" i="10"/>
  <c r="AZ147" i="10"/>
  <c r="AZ115" i="10"/>
  <c r="AZ120" i="10"/>
  <c r="AZ145" i="10"/>
  <c r="AZ113" i="10"/>
  <c r="U201" i="10"/>
  <c r="U204" i="10"/>
  <c r="U172" i="10"/>
  <c r="U181" i="10"/>
  <c r="U194" i="10"/>
  <c r="U165" i="10"/>
  <c r="U134" i="10"/>
  <c r="U121" i="10"/>
  <c r="BJ177" i="10"/>
  <c r="BJ139" i="10"/>
  <c r="M157" i="10"/>
  <c r="BH138" i="10"/>
  <c r="BP205" i="10"/>
  <c r="AZ197" i="10"/>
  <c r="AZ198" i="10"/>
  <c r="AZ175" i="10"/>
  <c r="AZ180" i="10"/>
  <c r="AZ193" i="10"/>
  <c r="AZ164" i="10"/>
  <c r="AZ174" i="10"/>
  <c r="AZ134" i="10"/>
  <c r="AZ143" i="10"/>
  <c r="AZ111" i="10"/>
  <c r="AZ116" i="10"/>
  <c r="U192" i="10"/>
  <c r="U164" i="10"/>
  <c r="U168" i="10"/>
  <c r="U177" i="10"/>
  <c r="U190" i="10"/>
  <c r="U157" i="10"/>
  <c r="U130" i="10"/>
  <c r="BJ173" i="10"/>
  <c r="U125" i="10"/>
  <c r="U112" i="10"/>
  <c r="U144" i="10"/>
  <c r="U139" i="10"/>
  <c r="U138" i="10"/>
  <c r="U171" i="10"/>
  <c r="U129" i="10"/>
  <c r="U116" i="10"/>
  <c r="U111" i="10"/>
  <c r="U110" i="10"/>
  <c r="U142" i="10"/>
  <c r="U175" i="10"/>
  <c r="U133" i="10"/>
  <c r="U120" i="10"/>
  <c r="U115" i="10"/>
  <c r="U114" i="10"/>
  <c r="U146" i="10"/>
  <c r="U179" i="10"/>
  <c r="U137" i="10"/>
  <c r="U124" i="10"/>
  <c r="U119" i="10"/>
  <c r="U118" i="10"/>
  <c r="U150" i="10"/>
  <c r="U183" i="10"/>
  <c r="U141" i="10"/>
  <c r="U128" i="10"/>
  <c r="U123" i="10"/>
  <c r="U122" i="10"/>
  <c r="U154" i="10"/>
  <c r="U187" i="10"/>
  <c r="U113" i="10"/>
  <c r="U145" i="10"/>
  <c r="U132" i="10"/>
  <c r="U127" i="10"/>
  <c r="U126" i="10"/>
  <c r="U158" i="10"/>
  <c r="U191" i="10"/>
  <c r="O134" i="10"/>
  <c r="O111" i="10"/>
  <c r="O172" i="10"/>
  <c r="O191" i="10"/>
  <c r="O162" i="10"/>
  <c r="O199" i="10"/>
  <c r="BJ114" i="10"/>
  <c r="BJ146" i="10"/>
  <c r="BJ125" i="10"/>
  <c r="BJ120" i="10"/>
  <c r="BJ115" i="10"/>
  <c r="BJ163" i="10"/>
  <c r="BJ195" i="10"/>
  <c r="BJ170" i="10"/>
  <c r="BJ149" i="10"/>
  <c r="BJ181" i="10"/>
  <c r="BJ184" i="10"/>
  <c r="BJ203" i="10"/>
  <c r="BJ205" i="10"/>
  <c r="BJ118" i="10"/>
  <c r="BJ150" i="10"/>
  <c r="BJ129" i="10"/>
  <c r="BJ124" i="10"/>
  <c r="BJ119" i="10"/>
  <c r="BJ167" i="10"/>
  <c r="BJ147" i="10"/>
  <c r="BJ174" i="10"/>
  <c r="BJ155" i="10"/>
  <c r="BJ185" i="10"/>
  <c r="BJ188" i="10"/>
  <c r="BJ207" i="10"/>
  <c r="BJ122" i="10"/>
  <c r="BJ154" i="10"/>
  <c r="BJ133" i="10"/>
  <c r="BJ128" i="10"/>
  <c r="BJ123" i="10"/>
  <c r="BJ171" i="10"/>
  <c r="BJ148" i="10"/>
  <c r="BJ178" i="10"/>
  <c r="BJ160" i="10"/>
  <c r="BJ159" i="10"/>
  <c r="BJ192" i="10"/>
  <c r="BJ197" i="10"/>
  <c r="BJ126" i="10"/>
  <c r="BJ158" i="10"/>
  <c r="BJ137" i="10"/>
  <c r="BJ132" i="10"/>
  <c r="BJ127" i="10"/>
  <c r="BJ175" i="10"/>
  <c r="BJ156" i="10"/>
  <c r="BJ182" i="10"/>
  <c r="BJ152" i="10"/>
  <c r="BJ153" i="10"/>
  <c r="BJ196" i="10"/>
  <c r="BJ200" i="10"/>
  <c r="BJ130" i="10"/>
  <c r="BJ162" i="10"/>
  <c r="BJ141" i="10"/>
  <c r="BJ136" i="10"/>
  <c r="BJ131" i="10"/>
  <c r="BJ179" i="10"/>
  <c r="BJ161" i="10"/>
  <c r="BJ186" i="10"/>
  <c r="BJ165" i="10"/>
  <c r="BJ168" i="10"/>
  <c r="BJ201" i="10"/>
  <c r="BJ202" i="10"/>
  <c r="BJ134" i="10"/>
  <c r="BJ113" i="10"/>
  <c r="BJ145" i="10"/>
  <c r="BJ140" i="10"/>
  <c r="BJ135" i="10"/>
  <c r="BJ183" i="10"/>
  <c r="BJ151" i="10"/>
  <c r="BJ190" i="10"/>
  <c r="BJ169" i="10"/>
  <c r="BJ172" i="10"/>
  <c r="BJ189" i="10"/>
  <c r="BJ206" i="10"/>
  <c r="M113" i="10"/>
  <c r="M145" i="10"/>
  <c r="M132" i="10"/>
  <c r="M127" i="10"/>
  <c r="M126" i="10"/>
  <c r="M158" i="10"/>
  <c r="M187" i="10"/>
  <c r="M174" i="10"/>
  <c r="M151" i="10"/>
  <c r="M147" i="10"/>
  <c r="M180" i="10"/>
  <c r="M203" i="10"/>
  <c r="M205" i="10"/>
  <c r="M117" i="10"/>
  <c r="M149" i="10"/>
  <c r="M136" i="10"/>
  <c r="M131" i="10"/>
  <c r="M130" i="10"/>
  <c r="M162" i="10"/>
  <c r="M191" i="10"/>
  <c r="M178" i="10"/>
  <c r="M169" i="10"/>
  <c r="M156" i="10"/>
  <c r="M184" i="10"/>
  <c r="M207" i="10"/>
  <c r="M201" i="10"/>
  <c r="M121" i="10"/>
  <c r="M153" i="10"/>
  <c r="M140" i="10"/>
  <c r="M135" i="10"/>
  <c r="M134" i="10"/>
  <c r="M164" i="10"/>
  <c r="M195" i="10"/>
  <c r="M182" i="10"/>
  <c r="M173" i="10"/>
  <c r="M161" i="10"/>
  <c r="M188" i="10"/>
  <c r="M192" i="10"/>
  <c r="M125" i="10"/>
  <c r="M112" i="10"/>
  <c r="M144" i="10"/>
  <c r="M139" i="10"/>
  <c r="M138" i="10"/>
  <c r="M167" i="10"/>
  <c r="M200" i="10"/>
  <c r="M186" i="10"/>
  <c r="M177" i="10"/>
  <c r="M152" i="10"/>
  <c r="M143" i="10"/>
  <c r="M197" i="10"/>
  <c r="M129" i="10"/>
  <c r="M116" i="10"/>
  <c r="M111" i="10"/>
  <c r="M110" i="10"/>
  <c r="M142" i="10"/>
  <c r="M171" i="10"/>
  <c r="M159" i="10"/>
  <c r="M190" i="10"/>
  <c r="M181" i="10"/>
  <c r="M163" i="10"/>
  <c r="M155" i="10"/>
  <c r="M198" i="10"/>
  <c r="M133" i="10"/>
  <c r="M120" i="10"/>
  <c r="M115" i="10"/>
  <c r="M114" i="10"/>
  <c r="M146" i="10"/>
  <c r="M175" i="10"/>
  <c r="M165" i="10"/>
  <c r="M194" i="10"/>
  <c r="M185" i="10"/>
  <c r="M168" i="10"/>
  <c r="M160" i="10"/>
  <c r="M206" i="10"/>
  <c r="BH117" i="10"/>
  <c r="BH149" i="10"/>
  <c r="BH124" i="10"/>
  <c r="BH119" i="10"/>
  <c r="BH110" i="10"/>
  <c r="BH142" i="10"/>
  <c r="BH178" i="10"/>
  <c r="BH160" i="10"/>
  <c r="BH193" i="10"/>
  <c r="BH188" i="10"/>
  <c r="BH183" i="10"/>
  <c r="BH201" i="10"/>
  <c r="BH204" i="10"/>
  <c r="BH121" i="10"/>
  <c r="BH153" i="10"/>
  <c r="BH128" i="10"/>
  <c r="BH123" i="10"/>
  <c r="BH114" i="10"/>
  <c r="BH148" i="10"/>
  <c r="BH182" i="10"/>
  <c r="BH152" i="10"/>
  <c r="BH159" i="10"/>
  <c r="BH158" i="10"/>
  <c r="BH187" i="10"/>
  <c r="BH202" i="10"/>
  <c r="BH125" i="10"/>
  <c r="BH157" i="10"/>
  <c r="BH132" i="10"/>
  <c r="BH127" i="10"/>
  <c r="BH118" i="10"/>
  <c r="BH156" i="10"/>
  <c r="BH186" i="10"/>
  <c r="BH169" i="10"/>
  <c r="BH162" i="10"/>
  <c r="BH150" i="10"/>
  <c r="BH191" i="10"/>
  <c r="BH206" i="10"/>
  <c r="BH129" i="10"/>
  <c r="BH161" i="10"/>
  <c r="BH136" i="10"/>
  <c r="BH131" i="10"/>
  <c r="BH122" i="10"/>
  <c r="BH151" i="10"/>
  <c r="BH190" i="10"/>
  <c r="BH173" i="10"/>
  <c r="BH168" i="10"/>
  <c r="BH163" i="10"/>
  <c r="BH195" i="10"/>
  <c r="BH196" i="10"/>
  <c r="BH133" i="10"/>
  <c r="BH165" i="10"/>
  <c r="BH140" i="10"/>
  <c r="BH135" i="10"/>
  <c r="BH126" i="10"/>
  <c r="BH164" i="10"/>
  <c r="BH194" i="10"/>
  <c r="BH177" i="10"/>
  <c r="BH172" i="10"/>
  <c r="BH167" i="10"/>
  <c r="BH200" i="10"/>
  <c r="BH199" i="10"/>
  <c r="BH137" i="10"/>
  <c r="BH112" i="10"/>
  <c r="BH144" i="10"/>
  <c r="BH139" i="10"/>
  <c r="BH130" i="10"/>
  <c r="BH166" i="10"/>
  <c r="BH146" i="10"/>
  <c r="BH181" i="10"/>
  <c r="BH176" i="10"/>
  <c r="BH171" i="10"/>
  <c r="BH203" i="10"/>
  <c r="BH205" i="10"/>
  <c r="BP117" i="10"/>
  <c r="BP149" i="10"/>
  <c r="BP128" i="10"/>
  <c r="BP123" i="10"/>
  <c r="BP118" i="10"/>
  <c r="BP155" i="10"/>
  <c r="BP186" i="10"/>
  <c r="BP177" i="10"/>
  <c r="BP162" i="10"/>
  <c r="BP156" i="10"/>
  <c r="BP187" i="10"/>
  <c r="BP207" i="10"/>
  <c r="BP204" i="10"/>
  <c r="BP121" i="10"/>
  <c r="BP153" i="10"/>
  <c r="BP132" i="10"/>
  <c r="BP127" i="10"/>
  <c r="BP122" i="10"/>
  <c r="BP160" i="10"/>
  <c r="BP190" i="10"/>
  <c r="BP181" i="10"/>
  <c r="BP148" i="10"/>
  <c r="BP163" i="10"/>
  <c r="BP191" i="10"/>
  <c r="BP188" i="10"/>
  <c r="BP125" i="10"/>
  <c r="BP157" i="10"/>
  <c r="BP136" i="10"/>
  <c r="BP131" i="10"/>
  <c r="BP126" i="10"/>
  <c r="BP164" i="10"/>
  <c r="BP194" i="10"/>
  <c r="BP185" i="10"/>
  <c r="BP168" i="10"/>
  <c r="BP154" i="10"/>
  <c r="BP195" i="10"/>
  <c r="BP199" i="10"/>
  <c r="BP129" i="10"/>
  <c r="BP161" i="10"/>
  <c r="BP140" i="10"/>
  <c r="BP135" i="10"/>
  <c r="BP130" i="10"/>
  <c r="BP166" i="10"/>
  <c r="BP159" i="10"/>
  <c r="BP189" i="10"/>
  <c r="BP172" i="10"/>
  <c r="BP167" i="10"/>
  <c r="BP200" i="10"/>
  <c r="BP202" i="10"/>
  <c r="BP133" i="10"/>
  <c r="BP112" i="10"/>
  <c r="BP144" i="10"/>
  <c r="BP139" i="10"/>
  <c r="BP134" i="10"/>
  <c r="BP170" i="10"/>
  <c r="BP147" i="10"/>
  <c r="BP193" i="10"/>
  <c r="BP176" i="10"/>
  <c r="BP171" i="10"/>
  <c r="BP192" i="10"/>
  <c r="BP206" i="10"/>
  <c r="BP137" i="10"/>
  <c r="BP116" i="10"/>
  <c r="BP111" i="10"/>
  <c r="BP143" i="10"/>
  <c r="BP138" i="10"/>
  <c r="BP174" i="10"/>
  <c r="BP165" i="10"/>
  <c r="BP146" i="10"/>
  <c r="BP180" i="10"/>
  <c r="BP175" i="10"/>
  <c r="BP196" i="10"/>
  <c r="BP198" i="10"/>
  <c r="V122" i="10"/>
  <c r="V191" i="10"/>
  <c r="V161" i="10"/>
  <c r="V180" i="10"/>
  <c r="V189" i="10"/>
  <c r="V130" i="10"/>
  <c r="AI128" i="10"/>
  <c r="AI123" i="10"/>
  <c r="AI182" i="10"/>
  <c r="AI165" i="10"/>
  <c r="BJ180" i="10"/>
  <c r="BJ191" i="10"/>
  <c r="BJ121" i="10"/>
  <c r="M193" i="10"/>
  <c r="M154" i="10"/>
  <c r="M141" i="10"/>
  <c r="BH180" i="10"/>
  <c r="BH134" i="10"/>
  <c r="BH141" i="10"/>
  <c r="BP203" i="10"/>
  <c r="BP173" i="10"/>
  <c r="BP119" i="10"/>
  <c r="O117" i="10"/>
  <c r="M189" i="10"/>
  <c r="M150" i="10"/>
  <c r="M137" i="10"/>
  <c r="BH198" i="10"/>
  <c r="BH189" i="10"/>
  <c r="BH147" i="10"/>
  <c r="BH113" i="10"/>
  <c r="BP201" i="10"/>
  <c r="BP169" i="10"/>
  <c r="BP115" i="10"/>
  <c r="BH192" i="10"/>
  <c r="BH185" i="10"/>
  <c r="BH143" i="10"/>
  <c r="BP183" i="10"/>
  <c r="BP182" i="10"/>
  <c r="BP124" i="10"/>
  <c r="V131" i="10"/>
  <c r="M196" i="10"/>
  <c r="M148" i="10"/>
  <c r="M118" i="10"/>
  <c r="BH197" i="10"/>
  <c r="BH155" i="10"/>
  <c r="BH115" i="10"/>
  <c r="BP179" i="10"/>
  <c r="BP178" i="10"/>
  <c r="BP120" i="10"/>
  <c r="V129" i="10"/>
  <c r="BJ110" i="10"/>
  <c r="M199" i="10"/>
  <c r="M170" i="10"/>
  <c r="M123" i="10"/>
  <c r="BH207" i="10"/>
  <c r="BH154" i="10"/>
  <c r="BH111" i="10"/>
  <c r="BP151" i="10"/>
  <c r="BP152" i="10"/>
  <c r="BP145" i="10"/>
  <c r="M204" i="10"/>
  <c r="M166" i="10"/>
  <c r="M119" i="10"/>
  <c r="BH179" i="10"/>
  <c r="BH174" i="10"/>
  <c r="BH120" i="10"/>
  <c r="BP184" i="10"/>
  <c r="BP142" i="10"/>
  <c r="BP141" i="10"/>
  <c r="N196" i="10"/>
  <c r="N122" i="10"/>
  <c r="O174" i="10"/>
  <c r="O130" i="10"/>
  <c r="O153" i="10"/>
  <c r="O202" i="10"/>
  <c r="O143" i="10"/>
  <c r="O156" i="10"/>
  <c r="O112" i="10"/>
  <c r="O198" i="10"/>
  <c r="O165" i="10"/>
  <c r="O123" i="10"/>
  <c r="O110" i="10"/>
  <c r="O204" i="10"/>
  <c r="O179" i="10"/>
  <c r="O124" i="10"/>
  <c r="O185" i="10"/>
  <c r="O184" i="10"/>
  <c r="O129" i="10"/>
  <c r="O194" i="10"/>
  <c r="O155" i="10"/>
  <c r="O142" i="10"/>
  <c r="K164" i="10"/>
  <c r="K174" i="10"/>
  <c r="K123" i="10"/>
  <c r="AT198" i="10"/>
  <c r="AT186" i="10"/>
  <c r="AT140" i="10"/>
  <c r="AR171" i="10"/>
  <c r="AR166" i="10"/>
  <c r="AR112" i="10"/>
  <c r="I186" i="10"/>
  <c r="I198" i="10"/>
  <c r="I138" i="10"/>
  <c r="BK170" i="10"/>
  <c r="BK137" i="10"/>
  <c r="E130" i="10"/>
  <c r="H137" i="10"/>
  <c r="S175" i="10"/>
  <c r="BN140" i="10"/>
  <c r="K160" i="10"/>
  <c r="K170" i="10"/>
  <c r="K119" i="10"/>
  <c r="AT197" i="10"/>
  <c r="AT182" i="10"/>
  <c r="AT136" i="10"/>
  <c r="AR167" i="10"/>
  <c r="AR163" i="10"/>
  <c r="AR165" i="10"/>
  <c r="I164" i="10"/>
  <c r="I173" i="10"/>
  <c r="I110" i="10"/>
  <c r="BK166" i="10"/>
  <c r="BK154" i="10"/>
  <c r="E145" i="10"/>
  <c r="AH207" i="10"/>
  <c r="H146" i="10"/>
  <c r="S156" i="10"/>
  <c r="K176" i="10"/>
  <c r="K145" i="10"/>
  <c r="K136" i="10"/>
  <c r="AT200" i="10"/>
  <c r="AT159" i="10"/>
  <c r="AT145" i="10"/>
  <c r="AR188" i="10"/>
  <c r="AR130" i="10"/>
  <c r="AR137" i="10"/>
  <c r="I159" i="10"/>
  <c r="I169" i="10"/>
  <c r="I155" i="10"/>
  <c r="BK197" i="10"/>
  <c r="BK191" i="10"/>
  <c r="E117" i="10"/>
  <c r="AH150" i="10"/>
  <c r="S174" i="10"/>
  <c r="AK193" i="10"/>
  <c r="K172" i="10"/>
  <c r="K141" i="10"/>
  <c r="K132" i="10"/>
  <c r="AT201" i="10"/>
  <c r="AT149" i="10"/>
  <c r="AT141" i="10"/>
  <c r="AR184" i="10"/>
  <c r="AR126" i="10"/>
  <c r="AR133" i="10"/>
  <c r="I171" i="10"/>
  <c r="I136" i="10"/>
  <c r="I127" i="10"/>
  <c r="BK207" i="10"/>
  <c r="BK187" i="10"/>
  <c r="AH165" i="10"/>
  <c r="S114" i="10"/>
  <c r="BN170" i="10"/>
  <c r="AK189" i="10"/>
  <c r="K195" i="10"/>
  <c r="K193" i="10"/>
  <c r="K113" i="10"/>
  <c r="AT172" i="10"/>
  <c r="AT171" i="10"/>
  <c r="AT113" i="10"/>
  <c r="AR202" i="10"/>
  <c r="AR193" i="10"/>
  <c r="AR139" i="10"/>
  <c r="I167" i="10"/>
  <c r="I132" i="10"/>
  <c r="I123" i="10"/>
  <c r="BK158" i="10"/>
  <c r="BK157" i="10"/>
  <c r="E202" i="10"/>
  <c r="AH137" i="10"/>
  <c r="H203" i="10"/>
  <c r="S127" i="10"/>
  <c r="BN175" i="10"/>
  <c r="AK158" i="10"/>
  <c r="K205" i="10"/>
  <c r="K189" i="10"/>
  <c r="K142" i="10"/>
  <c r="AT168" i="10"/>
  <c r="AT167" i="10"/>
  <c r="AT162" i="10"/>
  <c r="AR196" i="10"/>
  <c r="AR189" i="10"/>
  <c r="AR135" i="10"/>
  <c r="I201" i="10"/>
  <c r="I180" i="10"/>
  <c r="I137" i="10"/>
  <c r="BK185" i="10"/>
  <c r="BK201" i="10"/>
  <c r="E193" i="10"/>
  <c r="AH146" i="10"/>
  <c r="H202" i="10"/>
  <c r="BN173" i="10"/>
  <c r="AK154" i="10"/>
  <c r="C17" i="73"/>
  <c r="C17" i="74"/>
  <c r="K203" i="10"/>
  <c r="K165" i="10"/>
  <c r="K114" i="10"/>
  <c r="AT177" i="10"/>
  <c r="AT135" i="10"/>
  <c r="AT134" i="10"/>
  <c r="AR199" i="10"/>
  <c r="AR158" i="10"/>
  <c r="AR144" i="10"/>
  <c r="I195" i="10"/>
  <c r="I176" i="10"/>
  <c r="I133" i="10"/>
  <c r="BK160" i="10"/>
  <c r="BN133" i="10"/>
  <c r="AK145" i="10"/>
  <c r="AA124" i="10"/>
  <c r="AA111" i="10"/>
  <c r="AA143" i="10"/>
  <c r="AA134" i="10"/>
  <c r="AA137" i="10"/>
  <c r="AA166" i="10"/>
  <c r="AA199" i="10"/>
  <c r="AA132" i="10"/>
  <c r="AA119" i="10"/>
  <c r="AA110" i="10"/>
  <c r="AA113" i="10"/>
  <c r="AA145" i="10"/>
  <c r="AA174" i="10"/>
  <c r="AA155" i="10"/>
  <c r="AA136" i="10"/>
  <c r="AA123" i="10"/>
  <c r="AA114" i="10"/>
  <c r="AA117" i="10"/>
  <c r="AA149" i="10"/>
  <c r="AA178" i="10"/>
  <c r="AA160" i="10"/>
  <c r="AA140" i="10"/>
  <c r="AA127" i="10"/>
  <c r="AA118" i="10"/>
  <c r="AA121" i="10"/>
  <c r="AA153" i="10"/>
  <c r="AA182" i="10"/>
  <c r="AA142" i="10"/>
  <c r="AA112" i="10"/>
  <c r="AA144" i="10"/>
  <c r="AA131" i="10"/>
  <c r="AA122" i="10"/>
  <c r="AA125" i="10"/>
  <c r="AA157" i="10"/>
  <c r="AA186" i="10"/>
  <c r="AA150" i="10"/>
  <c r="R194" i="10"/>
  <c r="R162" i="10"/>
  <c r="R128" i="10"/>
  <c r="P200" i="10"/>
  <c r="P184" i="10"/>
  <c r="P151" i="10"/>
  <c r="AA191" i="10"/>
  <c r="AA146" i="10"/>
  <c r="AQ144" i="10"/>
  <c r="AU148" i="10"/>
  <c r="AS207" i="10"/>
  <c r="Y202" i="10"/>
  <c r="Z118" i="10"/>
  <c r="L129" i="10"/>
  <c r="N173" i="10"/>
  <c r="R191" i="10"/>
  <c r="R190" i="10"/>
  <c r="R154" i="10"/>
  <c r="R167" i="10"/>
  <c r="R176" i="10"/>
  <c r="R193" i="10"/>
  <c r="R157" i="10"/>
  <c r="R117" i="10"/>
  <c r="R122" i="10"/>
  <c r="R131" i="10"/>
  <c r="R156" i="10"/>
  <c r="R124" i="10"/>
  <c r="P206" i="10"/>
  <c r="P194" i="10"/>
  <c r="P185" i="10"/>
  <c r="P186" i="10"/>
  <c r="P158" i="10"/>
  <c r="P164" i="10"/>
  <c r="P180" i="10"/>
  <c r="P144" i="10"/>
  <c r="P112" i="10"/>
  <c r="P117" i="10"/>
  <c r="P122" i="10"/>
  <c r="P147" i="10"/>
  <c r="P115" i="10"/>
  <c r="AA204" i="10"/>
  <c r="AA207" i="10"/>
  <c r="AA171" i="10"/>
  <c r="AA176" i="10"/>
  <c r="AA189" i="10"/>
  <c r="AA194" i="10"/>
  <c r="AA138" i="10"/>
  <c r="AA148" i="10"/>
  <c r="AQ205" i="10"/>
  <c r="AQ188" i="10"/>
  <c r="AQ186" i="10"/>
  <c r="AQ113" i="10"/>
  <c r="AQ136" i="10"/>
  <c r="AU207" i="10"/>
  <c r="AU178" i="10"/>
  <c r="AU201" i="10"/>
  <c r="AU140" i="10"/>
  <c r="AS199" i="10"/>
  <c r="AS169" i="10"/>
  <c r="AS179" i="10"/>
  <c r="AS123" i="10"/>
  <c r="AS117" i="10"/>
  <c r="Y194" i="10"/>
  <c r="Y175" i="10"/>
  <c r="Y185" i="10"/>
  <c r="Y112" i="10"/>
  <c r="Y135" i="10"/>
  <c r="Z200" i="10"/>
  <c r="Z158" i="10"/>
  <c r="Z150" i="10"/>
  <c r="Z114" i="10"/>
  <c r="Z120" i="10"/>
  <c r="L168" i="10"/>
  <c r="X187" i="10"/>
  <c r="AU130" i="10"/>
  <c r="AU117" i="10"/>
  <c r="AU112" i="10"/>
  <c r="AU111" i="10"/>
  <c r="AU143" i="10"/>
  <c r="AU176" i="10"/>
  <c r="AU160" i="10"/>
  <c r="AU191" i="10"/>
  <c r="AU174" i="10"/>
  <c r="AU164" i="10"/>
  <c r="AU161" i="10"/>
  <c r="AU189" i="10"/>
  <c r="AU138" i="10"/>
  <c r="AU125" i="10"/>
  <c r="AU120" i="10"/>
  <c r="AU119" i="10"/>
  <c r="AU151" i="10"/>
  <c r="AU184" i="10"/>
  <c r="AU167" i="10"/>
  <c r="AU149" i="10"/>
  <c r="AU182" i="10"/>
  <c r="AU173" i="10"/>
  <c r="AU200" i="10"/>
  <c r="AU198" i="10"/>
  <c r="AU110" i="10"/>
  <c r="AU142" i="10"/>
  <c r="AU129" i="10"/>
  <c r="AU124" i="10"/>
  <c r="AU123" i="10"/>
  <c r="AU155" i="10"/>
  <c r="AU188" i="10"/>
  <c r="AU171" i="10"/>
  <c r="AU158" i="10"/>
  <c r="AU186" i="10"/>
  <c r="AU177" i="10"/>
  <c r="AU204" i="10"/>
  <c r="AU206" i="10"/>
  <c r="AU114" i="10"/>
  <c r="AU146" i="10"/>
  <c r="AU133" i="10"/>
  <c r="AU128" i="10"/>
  <c r="AU127" i="10"/>
  <c r="AU159" i="10"/>
  <c r="AU192" i="10"/>
  <c r="AU175" i="10"/>
  <c r="AU152" i="10"/>
  <c r="AU190" i="10"/>
  <c r="AU181" i="10"/>
  <c r="AU193" i="10"/>
  <c r="AU202" i="10"/>
  <c r="AU118" i="10"/>
  <c r="AU150" i="10"/>
  <c r="AU137" i="10"/>
  <c r="AU132" i="10"/>
  <c r="AU131" i="10"/>
  <c r="AU165" i="10"/>
  <c r="AU196" i="10"/>
  <c r="AU179" i="10"/>
  <c r="AU163" i="10"/>
  <c r="AU194" i="10"/>
  <c r="AU185" i="10"/>
  <c r="AU199" i="10"/>
  <c r="N130" i="10"/>
  <c r="N132" i="10"/>
  <c r="N186" i="10"/>
  <c r="N189" i="10"/>
  <c r="N126" i="10"/>
  <c r="N127" i="10"/>
  <c r="N177" i="10"/>
  <c r="N154" i="10"/>
  <c r="N153" i="10"/>
  <c r="N152" i="10"/>
  <c r="N158" i="10"/>
  <c r="N164" i="10"/>
  <c r="N163" i="10"/>
  <c r="N133" i="10"/>
  <c r="N191" i="10"/>
  <c r="N192" i="10"/>
  <c r="R165" i="10"/>
  <c r="R126" i="10"/>
  <c r="P154" i="10"/>
  <c r="P121" i="10"/>
  <c r="AA193" i="10"/>
  <c r="AQ164" i="10"/>
  <c r="AU115" i="10"/>
  <c r="AS183" i="10"/>
  <c r="Y183" i="10"/>
  <c r="Z171" i="10"/>
  <c r="L176" i="10"/>
  <c r="X202" i="10"/>
  <c r="R205" i="10"/>
  <c r="R186" i="10"/>
  <c r="R158" i="10"/>
  <c r="R153" i="10"/>
  <c r="R172" i="10"/>
  <c r="R189" i="10"/>
  <c r="R145" i="10"/>
  <c r="R113" i="10"/>
  <c r="R118" i="10"/>
  <c r="R127" i="10"/>
  <c r="R152" i="10"/>
  <c r="R120" i="10"/>
  <c r="P195" i="10"/>
  <c r="P205" i="10"/>
  <c r="P181" i="10"/>
  <c r="P182" i="10"/>
  <c r="P191" i="10"/>
  <c r="P153" i="10"/>
  <c r="P176" i="10"/>
  <c r="P140" i="10"/>
  <c r="P145" i="10"/>
  <c r="P113" i="10"/>
  <c r="P118" i="10"/>
  <c r="P143" i="10"/>
  <c r="P111" i="10"/>
  <c r="AA198" i="10"/>
  <c r="AA203" i="10"/>
  <c r="AA167" i="10"/>
  <c r="AA172" i="10"/>
  <c r="AA185" i="10"/>
  <c r="AA190" i="10"/>
  <c r="AA130" i="10"/>
  <c r="AA128" i="10"/>
  <c r="AQ198" i="10"/>
  <c r="AQ184" i="10"/>
  <c r="AQ178" i="10"/>
  <c r="AQ122" i="10"/>
  <c r="AU203" i="10"/>
  <c r="AU170" i="10"/>
  <c r="AU180" i="10"/>
  <c r="AU136" i="10"/>
  <c r="AU126" i="10"/>
  <c r="AS204" i="10"/>
  <c r="AS157" i="10"/>
  <c r="AS151" i="10"/>
  <c r="AS119" i="10"/>
  <c r="Y200" i="10"/>
  <c r="Y171" i="10"/>
  <c r="Y177" i="10"/>
  <c r="Y125" i="10"/>
  <c r="Z194" i="10"/>
  <c r="Z154" i="10"/>
  <c r="Z155" i="10"/>
  <c r="Z135" i="10"/>
  <c r="L193" i="10"/>
  <c r="N195" i="10"/>
  <c r="X164" i="10"/>
  <c r="AQ140" i="10"/>
  <c r="AQ127" i="10"/>
  <c r="AQ118" i="10"/>
  <c r="AQ121" i="10"/>
  <c r="AQ153" i="10"/>
  <c r="AQ182" i="10"/>
  <c r="AQ173" i="10"/>
  <c r="AQ142" i="10"/>
  <c r="AQ192" i="10"/>
  <c r="AQ171" i="10"/>
  <c r="AQ207" i="10"/>
  <c r="AQ201" i="10"/>
  <c r="AQ116" i="10"/>
  <c r="AQ148" i="10"/>
  <c r="AQ135" i="10"/>
  <c r="AQ126" i="10"/>
  <c r="AQ129" i="10"/>
  <c r="AQ161" i="10"/>
  <c r="AQ190" i="10"/>
  <c r="AQ181" i="10"/>
  <c r="AQ168" i="10"/>
  <c r="AQ155" i="10"/>
  <c r="AQ179" i="10"/>
  <c r="AQ206" i="10"/>
  <c r="AQ200" i="10"/>
  <c r="AQ120" i="10"/>
  <c r="AQ152" i="10"/>
  <c r="AQ139" i="10"/>
  <c r="AQ130" i="10"/>
  <c r="AQ133" i="10"/>
  <c r="AQ163" i="10"/>
  <c r="AQ194" i="10"/>
  <c r="AQ185" i="10"/>
  <c r="AQ172" i="10"/>
  <c r="AQ160" i="10"/>
  <c r="AQ183" i="10"/>
  <c r="AQ191" i="10"/>
  <c r="AQ124" i="10"/>
  <c r="AQ111" i="10"/>
  <c r="AQ143" i="10"/>
  <c r="AQ134" i="10"/>
  <c r="AQ137" i="10"/>
  <c r="AQ166" i="10"/>
  <c r="AQ199" i="10"/>
  <c r="AQ189" i="10"/>
  <c r="AQ176" i="10"/>
  <c r="AQ165" i="10"/>
  <c r="AQ187" i="10"/>
  <c r="AQ196" i="10"/>
  <c r="AQ128" i="10"/>
  <c r="AQ115" i="10"/>
  <c r="AQ147" i="10"/>
  <c r="AQ138" i="10"/>
  <c r="AQ141" i="10"/>
  <c r="AQ170" i="10"/>
  <c r="AQ158" i="10"/>
  <c r="AQ193" i="10"/>
  <c r="AQ180" i="10"/>
  <c r="AQ151" i="10"/>
  <c r="AQ154" i="10"/>
  <c r="AQ202" i="10"/>
  <c r="Y139" i="10"/>
  <c r="Y126" i="10"/>
  <c r="Y121" i="10"/>
  <c r="Y120" i="10"/>
  <c r="Y152" i="10"/>
  <c r="Y181" i="10"/>
  <c r="Y153" i="10"/>
  <c r="Y192" i="10"/>
  <c r="Y179" i="10"/>
  <c r="Y166" i="10"/>
  <c r="Y206" i="10"/>
  <c r="Y207" i="10"/>
  <c r="Y115" i="10"/>
  <c r="Y147" i="10"/>
  <c r="Y134" i="10"/>
  <c r="Y129" i="10"/>
  <c r="Y128" i="10"/>
  <c r="Y160" i="10"/>
  <c r="Y189" i="10"/>
  <c r="Y168" i="10"/>
  <c r="Y154" i="10"/>
  <c r="Y187" i="10"/>
  <c r="Y174" i="10"/>
  <c r="Y205" i="10"/>
  <c r="Y201" i="10"/>
  <c r="Y119" i="10"/>
  <c r="Y151" i="10"/>
  <c r="Y138" i="10"/>
  <c r="Y133" i="10"/>
  <c r="Y132" i="10"/>
  <c r="Y150" i="10"/>
  <c r="Y193" i="10"/>
  <c r="Y172" i="10"/>
  <c r="Y158" i="10"/>
  <c r="Y191" i="10"/>
  <c r="Y178" i="10"/>
  <c r="Y195" i="10"/>
  <c r="Y123" i="10"/>
  <c r="Y110" i="10"/>
  <c r="Y142" i="10"/>
  <c r="Y137" i="10"/>
  <c r="Y136" i="10"/>
  <c r="Y163" i="10"/>
  <c r="Y197" i="10"/>
  <c r="Y176" i="10"/>
  <c r="Y164" i="10"/>
  <c r="Y157" i="10"/>
  <c r="Y182" i="10"/>
  <c r="Y199" i="10"/>
  <c r="Y127" i="10"/>
  <c r="Y114" i="10"/>
  <c r="Y146" i="10"/>
  <c r="Y141" i="10"/>
  <c r="Y140" i="10"/>
  <c r="Y169" i="10"/>
  <c r="Y198" i="10"/>
  <c r="Y180" i="10"/>
  <c r="Y167" i="10"/>
  <c r="Y165" i="10"/>
  <c r="Y186" i="10"/>
  <c r="Y204" i="10"/>
  <c r="Z124" i="10"/>
  <c r="Z156" i="10"/>
  <c r="Z131" i="10"/>
  <c r="Z122" i="10"/>
  <c r="Z117" i="10"/>
  <c r="Z161" i="10"/>
  <c r="Z189" i="10"/>
  <c r="Z172" i="10"/>
  <c r="Z167" i="10"/>
  <c r="Z149" i="10"/>
  <c r="Z190" i="10"/>
  <c r="Z195" i="10"/>
  <c r="Z132" i="10"/>
  <c r="Z164" i="10"/>
  <c r="Z139" i="10"/>
  <c r="Z130" i="10"/>
  <c r="Z125" i="10"/>
  <c r="Z163" i="10"/>
  <c r="Z197" i="10"/>
  <c r="Z180" i="10"/>
  <c r="Z175" i="10"/>
  <c r="Z166" i="10"/>
  <c r="Z199" i="10"/>
  <c r="Z204" i="10"/>
  <c r="Z136" i="10"/>
  <c r="Z111" i="10"/>
  <c r="Z143" i="10"/>
  <c r="Z134" i="10"/>
  <c r="Z129" i="10"/>
  <c r="Z169" i="10"/>
  <c r="Z145" i="10"/>
  <c r="Z184" i="10"/>
  <c r="Z179" i="10"/>
  <c r="Z170" i="10"/>
  <c r="Z201" i="10"/>
  <c r="Z191" i="10"/>
  <c r="Z140" i="10"/>
  <c r="Z115" i="10"/>
  <c r="Z147" i="10"/>
  <c r="Z138" i="10"/>
  <c r="Z133" i="10"/>
  <c r="Z173" i="10"/>
  <c r="Z153" i="10"/>
  <c r="Z188" i="10"/>
  <c r="Z183" i="10"/>
  <c r="Z174" i="10"/>
  <c r="Z206" i="10"/>
  <c r="Z202" i="10"/>
  <c r="Z112" i="10"/>
  <c r="Z144" i="10"/>
  <c r="Z119" i="10"/>
  <c r="Z110" i="10"/>
  <c r="Z142" i="10"/>
  <c r="Z137" i="10"/>
  <c r="Z177" i="10"/>
  <c r="Z159" i="10"/>
  <c r="Z192" i="10"/>
  <c r="Z187" i="10"/>
  <c r="Z178" i="10"/>
  <c r="Z196" i="10"/>
  <c r="Z203" i="10"/>
  <c r="R200" i="10"/>
  <c r="R180" i="10"/>
  <c r="R135" i="10"/>
  <c r="P189" i="10"/>
  <c r="P149" i="10"/>
  <c r="P119" i="10"/>
  <c r="AA180" i="10"/>
  <c r="AA152" i="10"/>
  <c r="AQ195" i="10"/>
  <c r="AS137" i="10"/>
  <c r="Y116" i="10"/>
  <c r="Z181" i="10"/>
  <c r="R207" i="10"/>
  <c r="R201" i="10"/>
  <c r="R182" i="10"/>
  <c r="R151" i="10"/>
  <c r="R159" i="10"/>
  <c r="R168" i="10"/>
  <c r="R185" i="10"/>
  <c r="R141" i="10"/>
  <c r="R146" i="10"/>
  <c r="R114" i="10"/>
  <c r="R123" i="10"/>
  <c r="R148" i="10"/>
  <c r="R116" i="10"/>
  <c r="P207" i="10"/>
  <c r="P201" i="10"/>
  <c r="P177" i="10"/>
  <c r="P178" i="10"/>
  <c r="P187" i="10"/>
  <c r="P160" i="10"/>
  <c r="P172" i="10"/>
  <c r="P136" i="10"/>
  <c r="P141" i="10"/>
  <c r="P146" i="10"/>
  <c r="P114" i="10"/>
  <c r="P139" i="10"/>
  <c r="AA195" i="10"/>
  <c r="AA165" i="10"/>
  <c r="AA158" i="10"/>
  <c r="AA168" i="10"/>
  <c r="AA181" i="10"/>
  <c r="AA170" i="10"/>
  <c r="AA126" i="10"/>
  <c r="AA120" i="10"/>
  <c r="AQ203" i="10"/>
  <c r="AQ150" i="10"/>
  <c r="AQ174" i="10"/>
  <c r="AQ114" i="10"/>
  <c r="AQ112" i="10"/>
  <c r="AU205" i="10"/>
  <c r="AU166" i="10"/>
  <c r="AU172" i="10"/>
  <c r="AU116" i="10"/>
  <c r="AU122" i="10"/>
  <c r="AS188" i="10"/>
  <c r="AS194" i="10"/>
  <c r="AS154" i="10"/>
  <c r="Y161" i="10"/>
  <c r="Y196" i="10"/>
  <c r="Y173" i="10"/>
  <c r="Y117" i="10"/>
  <c r="Y111" i="10"/>
  <c r="Z186" i="10"/>
  <c r="Z176" i="10"/>
  <c r="Z141" i="10"/>
  <c r="Z127" i="10"/>
  <c r="N123" i="10"/>
  <c r="X133" i="10"/>
  <c r="AS113" i="10"/>
  <c r="AS145" i="10"/>
  <c r="AS132" i="10"/>
  <c r="AS127" i="10"/>
  <c r="AS126" i="10"/>
  <c r="AS158" i="10"/>
  <c r="AS187" i="10"/>
  <c r="AS170" i="10"/>
  <c r="AS164" i="10"/>
  <c r="AS147" i="10"/>
  <c r="AS184" i="10"/>
  <c r="AS203" i="10"/>
  <c r="AS205" i="10"/>
  <c r="AS121" i="10"/>
  <c r="AS153" i="10"/>
  <c r="AS140" i="10"/>
  <c r="AS135" i="10"/>
  <c r="AS134" i="10"/>
  <c r="AS162" i="10"/>
  <c r="AS195" i="10"/>
  <c r="AS178" i="10"/>
  <c r="AS173" i="10"/>
  <c r="AS161" i="10"/>
  <c r="AS143" i="10"/>
  <c r="AS192" i="10"/>
  <c r="AS125" i="10"/>
  <c r="AS112" i="10"/>
  <c r="AS144" i="10"/>
  <c r="AS139" i="10"/>
  <c r="AS138" i="10"/>
  <c r="AS167" i="10"/>
  <c r="AS200" i="10"/>
  <c r="AS182" i="10"/>
  <c r="AS177" i="10"/>
  <c r="AS165" i="10"/>
  <c r="AS148" i="10"/>
  <c r="AS197" i="10"/>
  <c r="AS129" i="10"/>
  <c r="AS116" i="10"/>
  <c r="AS111" i="10"/>
  <c r="AS110" i="10"/>
  <c r="AS142" i="10"/>
  <c r="AS171" i="10"/>
  <c r="AS159" i="10"/>
  <c r="AS186" i="10"/>
  <c r="AS181" i="10"/>
  <c r="AS168" i="10"/>
  <c r="AS155" i="10"/>
  <c r="AS198" i="10"/>
  <c r="AS133" i="10"/>
  <c r="AS120" i="10"/>
  <c r="AS115" i="10"/>
  <c r="AS114" i="10"/>
  <c r="AS146" i="10"/>
  <c r="AS175" i="10"/>
  <c r="AS152" i="10"/>
  <c r="AS190" i="10"/>
  <c r="AS185" i="10"/>
  <c r="AS172" i="10"/>
  <c r="AS160" i="10"/>
  <c r="AS206" i="10"/>
  <c r="L133" i="10"/>
  <c r="L161" i="10"/>
  <c r="L166" i="10"/>
  <c r="L172" i="10"/>
  <c r="L198" i="10"/>
  <c r="L136" i="10"/>
  <c r="L148" i="10"/>
  <c r="L160" i="10"/>
  <c r="L196" i="10"/>
  <c r="L127" i="10"/>
  <c r="L158" i="10"/>
  <c r="L164" i="10"/>
  <c r="L131" i="10"/>
  <c r="L185" i="10"/>
  <c r="L167" i="10"/>
  <c r="L125" i="10"/>
  <c r="L118" i="10"/>
  <c r="L189" i="10"/>
  <c r="L191" i="10"/>
  <c r="R171" i="10"/>
  <c r="R121" i="10"/>
  <c r="P167" i="10"/>
  <c r="P126" i="10"/>
  <c r="AA201" i="10"/>
  <c r="AA129" i="10"/>
  <c r="AQ117" i="10"/>
  <c r="AU197" i="10"/>
  <c r="AU154" i="10"/>
  <c r="AS131" i="10"/>
  <c r="Y143" i="10"/>
  <c r="Z128" i="10"/>
  <c r="R203" i="10"/>
  <c r="R206" i="10"/>
  <c r="R178" i="10"/>
  <c r="R187" i="10"/>
  <c r="R150" i="10"/>
  <c r="R163" i="10"/>
  <c r="R181" i="10"/>
  <c r="R137" i="10"/>
  <c r="R142" i="10"/>
  <c r="R110" i="10"/>
  <c r="R119" i="10"/>
  <c r="R144" i="10"/>
  <c r="R112" i="10"/>
  <c r="P203" i="10"/>
  <c r="P202" i="10"/>
  <c r="P173" i="10"/>
  <c r="P174" i="10"/>
  <c r="P183" i="10"/>
  <c r="P150" i="10"/>
  <c r="P168" i="10"/>
  <c r="P132" i="10"/>
  <c r="P137" i="10"/>
  <c r="P142" i="10"/>
  <c r="P110" i="10"/>
  <c r="P135" i="10"/>
  <c r="AA205" i="10"/>
  <c r="AA156" i="10"/>
  <c r="AA154" i="10"/>
  <c r="AA164" i="10"/>
  <c r="AA177" i="10"/>
  <c r="AA162" i="10"/>
  <c r="AA147" i="10"/>
  <c r="AA116" i="10"/>
  <c r="AQ159" i="10"/>
  <c r="AQ156" i="10"/>
  <c r="AQ157" i="10"/>
  <c r="AQ110" i="10"/>
  <c r="AU156" i="10"/>
  <c r="AU195" i="10"/>
  <c r="AU168" i="10"/>
  <c r="AU145" i="10"/>
  <c r="AS180" i="10"/>
  <c r="AS174" i="10"/>
  <c r="AS150" i="10"/>
  <c r="AS128" i="10"/>
  <c r="Y155" i="10"/>
  <c r="Y188" i="10"/>
  <c r="Y156" i="10"/>
  <c r="Y113" i="10"/>
  <c r="Z182" i="10"/>
  <c r="Z168" i="10"/>
  <c r="Z121" i="10"/>
  <c r="Z123" i="10"/>
  <c r="L150" i="10"/>
  <c r="N128" i="10"/>
  <c r="X139" i="10"/>
  <c r="X137" i="10"/>
  <c r="X191" i="10"/>
  <c r="X207" i="10"/>
  <c r="X131" i="10"/>
  <c r="X128" i="10"/>
  <c r="X174" i="10"/>
  <c r="X135" i="10"/>
  <c r="X132" i="10"/>
  <c r="X178" i="10"/>
  <c r="X163" i="10"/>
  <c r="X176" i="10"/>
  <c r="X169" i="10"/>
  <c r="X110" i="10"/>
  <c r="X180" i="10"/>
  <c r="X173" i="10"/>
  <c r="X138" i="10"/>
  <c r="X158" i="10"/>
  <c r="X198" i="10"/>
  <c r="R197" i="10"/>
  <c r="R160" i="10"/>
  <c r="P148" i="10"/>
  <c r="P116" i="10"/>
  <c r="AA175" i="10"/>
  <c r="AQ146" i="10"/>
  <c r="AU157" i="10"/>
  <c r="AS189" i="10"/>
  <c r="Y203" i="10"/>
  <c r="Z205" i="10"/>
  <c r="R198" i="10"/>
  <c r="R202" i="10"/>
  <c r="R174" i="10"/>
  <c r="R183" i="10"/>
  <c r="R192" i="10"/>
  <c r="R161" i="10"/>
  <c r="R177" i="10"/>
  <c r="R133" i="10"/>
  <c r="R138" i="10"/>
  <c r="R147" i="10"/>
  <c r="R115" i="10"/>
  <c r="P199" i="10"/>
  <c r="P198" i="10"/>
  <c r="P169" i="10"/>
  <c r="P170" i="10"/>
  <c r="P179" i="10"/>
  <c r="P196" i="10"/>
  <c r="P152" i="10"/>
  <c r="P128" i="10"/>
  <c r="P133" i="10"/>
  <c r="P138" i="10"/>
  <c r="P163" i="10"/>
  <c r="AA200" i="10"/>
  <c r="AA187" i="10"/>
  <c r="AA192" i="10"/>
  <c r="AA151" i="10"/>
  <c r="AA173" i="10"/>
  <c r="AA161" i="10"/>
  <c r="AA139" i="10"/>
  <c r="AQ175" i="10"/>
  <c r="AQ197" i="10"/>
  <c r="AQ149" i="10"/>
  <c r="AQ131" i="10"/>
  <c r="AU144" i="10"/>
  <c r="AU187" i="10"/>
  <c r="AU147" i="10"/>
  <c r="AU141" i="10"/>
  <c r="AS201" i="10"/>
  <c r="AS176" i="10"/>
  <c r="AS166" i="10"/>
  <c r="AS130" i="10"/>
  <c r="AS124" i="10"/>
  <c r="Y170" i="10"/>
  <c r="Y184" i="10"/>
  <c r="Y148" i="10"/>
  <c r="Y130" i="10"/>
  <c r="Z162" i="10"/>
  <c r="Z151" i="10"/>
  <c r="Z113" i="10"/>
  <c r="Z160" i="10"/>
  <c r="L206" i="10"/>
  <c r="L122" i="10"/>
  <c r="N137" i="10"/>
  <c r="L197" i="10"/>
  <c r="L187" i="10"/>
  <c r="L155" i="10"/>
  <c r="L163" i="10"/>
  <c r="L181" i="10"/>
  <c r="L190" i="10"/>
  <c r="L159" i="10"/>
  <c r="L114" i="10"/>
  <c r="L123" i="10"/>
  <c r="L128" i="10"/>
  <c r="L153" i="10"/>
  <c r="L121" i="10"/>
  <c r="N203" i="10"/>
  <c r="N188" i="10"/>
  <c r="N161" i="10"/>
  <c r="N169" i="10"/>
  <c r="N178" i="10"/>
  <c r="N187" i="10"/>
  <c r="N160" i="10"/>
  <c r="N119" i="10"/>
  <c r="N124" i="10"/>
  <c r="N129" i="10"/>
  <c r="N150" i="10"/>
  <c r="N118" i="10"/>
  <c r="X194" i="10"/>
  <c r="X197" i="10"/>
  <c r="X150" i="10"/>
  <c r="X170" i="10"/>
  <c r="X183" i="10"/>
  <c r="X154" i="10"/>
  <c r="X172" i="10"/>
  <c r="X124" i="10"/>
  <c r="X129" i="10"/>
  <c r="X134" i="10"/>
  <c r="X159" i="10"/>
  <c r="X127" i="10"/>
  <c r="L204" i="10"/>
  <c r="L192" i="10"/>
  <c r="L183" i="10"/>
  <c r="L146" i="10"/>
  <c r="L152" i="10"/>
  <c r="L177" i="10"/>
  <c r="L186" i="10"/>
  <c r="L142" i="10"/>
  <c r="L110" i="10"/>
  <c r="L119" i="10"/>
  <c r="L124" i="10"/>
  <c r="L149" i="10"/>
  <c r="L117" i="10"/>
  <c r="N205" i="10"/>
  <c r="N199" i="10"/>
  <c r="N184" i="10"/>
  <c r="N156" i="10"/>
  <c r="N151" i="10"/>
  <c r="N174" i="10"/>
  <c r="N183" i="10"/>
  <c r="N155" i="10"/>
  <c r="N115" i="10"/>
  <c r="N120" i="10"/>
  <c r="N125" i="10"/>
  <c r="N146" i="10"/>
  <c r="N114" i="10"/>
  <c r="X204" i="10"/>
  <c r="X193" i="10"/>
  <c r="X161" i="10"/>
  <c r="X166" i="10"/>
  <c r="X179" i="10"/>
  <c r="X144" i="10"/>
  <c r="X168" i="10"/>
  <c r="X120" i="10"/>
  <c r="X125" i="10"/>
  <c r="X130" i="10"/>
  <c r="X155" i="10"/>
  <c r="X123" i="10"/>
  <c r="L201" i="10"/>
  <c r="L207" i="10"/>
  <c r="L179" i="10"/>
  <c r="L188" i="10"/>
  <c r="L162" i="10"/>
  <c r="L173" i="10"/>
  <c r="L182" i="10"/>
  <c r="L138" i="10"/>
  <c r="L147" i="10"/>
  <c r="L115" i="10"/>
  <c r="L120" i="10"/>
  <c r="L145" i="10"/>
  <c r="L113" i="10"/>
  <c r="N202" i="10"/>
  <c r="N193" i="10"/>
  <c r="N180" i="10"/>
  <c r="N149" i="10"/>
  <c r="N157" i="10"/>
  <c r="N170" i="10"/>
  <c r="N179" i="10"/>
  <c r="N143" i="10"/>
  <c r="N111" i="10"/>
  <c r="N116" i="10"/>
  <c r="N121" i="10"/>
  <c r="N142" i="10"/>
  <c r="N110" i="10"/>
  <c r="X199" i="10"/>
  <c r="X189" i="10"/>
  <c r="X156" i="10"/>
  <c r="X162" i="10"/>
  <c r="X175" i="10"/>
  <c r="X196" i="10"/>
  <c r="X160" i="10"/>
  <c r="X116" i="10"/>
  <c r="X121" i="10"/>
  <c r="X126" i="10"/>
  <c r="X151" i="10"/>
  <c r="X119" i="10"/>
  <c r="L205" i="10"/>
  <c r="L203" i="10"/>
  <c r="L175" i="10"/>
  <c r="L184" i="10"/>
  <c r="L156" i="10"/>
  <c r="L169" i="10"/>
  <c r="L178" i="10"/>
  <c r="L134" i="10"/>
  <c r="L143" i="10"/>
  <c r="L111" i="10"/>
  <c r="L116" i="10"/>
  <c r="L141" i="10"/>
  <c r="N206" i="10"/>
  <c r="N204" i="10"/>
  <c r="N176" i="10"/>
  <c r="N147" i="10"/>
  <c r="N148" i="10"/>
  <c r="N166" i="10"/>
  <c r="N175" i="10"/>
  <c r="N139" i="10"/>
  <c r="N144" i="10"/>
  <c r="N112" i="10"/>
  <c r="N117" i="10"/>
  <c r="N138" i="10"/>
  <c r="X206" i="10"/>
  <c r="X195" i="10"/>
  <c r="X185" i="10"/>
  <c r="X152" i="10"/>
  <c r="X149" i="10"/>
  <c r="X171" i="10"/>
  <c r="X192" i="10"/>
  <c r="X153" i="10"/>
  <c r="X112" i="10"/>
  <c r="X117" i="10"/>
  <c r="X122" i="10"/>
  <c r="X147" i="10"/>
  <c r="X115" i="10"/>
  <c r="L202" i="10"/>
  <c r="L199" i="10"/>
  <c r="L171" i="10"/>
  <c r="L180" i="10"/>
  <c r="L154" i="10"/>
  <c r="L151" i="10"/>
  <c r="L174" i="10"/>
  <c r="L130" i="10"/>
  <c r="L139" i="10"/>
  <c r="L144" i="10"/>
  <c r="L112" i="10"/>
  <c r="L137" i="10"/>
  <c r="N198" i="10"/>
  <c r="N200" i="10"/>
  <c r="N172" i="10"/>
  <c r="N185" i="10"/>
  <c r="N194" i="10"/>
  <c r="N165" i="10"/>
  <c r="N171" i="10"/>
  <c r="N135" i="10"/>
  <c r="N140" i="10"/>
  <c r="N145" i="10"/>
  <c r="N113" i="10"/>
  <c r="N134" i="10"/>
  <c r="X201" i="10"/>
  <c r="X205" i="10"/>
  <c r="X181" i="10"/>
  <c r="X186" i="10"/>
  <c r="X165" i="10"/>
  <c r="X167" i="10"/>
  <c r="X188" i="10"/>
  <c r="X140" i="10"/>
  <c r="X145" i="10"/>
  <c r="X113" i="10"/>
  <c r="X118" i="10"/>
  <c r="X143" i="10"/>
  <c r="X111" i="10"/>
  <c r="L170" i="10"/>
  <c r="L126" i="10"/>
  <c r="L135" i="10"/>
  <c r="L140" i="10"/>
  <c r="L165" i="10"/>
  <c r="N197" i="10"/>
  <c r="N201" i="10"/>
  <c r="N168" i="10"/>
  <c r="N181" i="10"/>
  <c r="N190" i="10"/>
  <c r="N159" i="10"/>
  <c r="N167" i="10"/>
  <c r="N131" i="10"/>
  <c r="N136" i="10"/>
  <c r="N141" i="10"/>
  <c r="N162" i="10"/>
  <c r="X190" i="10"/>
  <c r="X200" i="10"/>
  <c r="X177" i="10"/>
  <c r="X182" i="10"/>
  <c r="X157" i="10"/>
  <c r="X148" i="10"/>
  <c r="X184" i="10"/>
  <c r="X136" i="10"/>
  <c r="X141" i="10"/>
  <c r="X146" i="10"/>
  <c r="X114" i="10"/>
  <c r="BM159" i="10"/>
  <c r="BM162" i="10"/>
  <c r="BM121" i="10"/>
  <c r="AV187" i="10"/>
  <c r="BM166" i="10"/>
  <c r="BM189" i="10"/>
  <c r="BM130" i="10"/>
  <c r="AV145" i="10"/>
  <c r="AV141" i="10"/>
  <c r="BM175" i="10"/>
  <c r="BM156" i="10"/>
  <c r="BM143" i="10"/>
  <c r="AV111" i="10"/>
  <c r="BM200" i="10"/>
  <c r="BM196" i="10"/>
  <c r="BM124" i="10"/>
  <c r="BM111" i="10"/>
  <c r="AV204" i="10"/>
  <c r="BM195" i="10"/>
  <c r="BM192" i="10"/>
  <c r="BM120" i="10"/>
  <c r="AV200" i="10"/>
  <c r="C61" i="51"/>
  <c r="C62" i="73"/>
  <c r="G60" i="51"/>
  <c r="G61" i="73"/>
  <c r="G38" i="51"/>
  <c r="G39" i="73"/>
  <c r="G49" i="51"/>
  <c r="G50" i="73"/>
  <c r="G39" i="51"/>
  <c r="G40" i="73"/>
  <c r="G37" i="51"/>
  <c r="G38" i="73"/>
  <c r="G74" i="51"/>
  <c r="G75" i="73"/>
  <c r="G23" i="51"/>
  <c r="G24" i="73"/>
  <c r="K64" i="51"/>
  <c r="K65" i="73"/>
  <c r="K33" i="51"/>
  <c r="K34" i="73"/>
  <c r="K27" i="51"/>
  <c r="K28" i="73"/>
  <c r="K74" i="51"/>
  <c r="K75" i="73"/>
  <c r="K25" i="51"/>
  <c r="K26" i="73"/>
  <c r="K72" i="51"/>
  <c r="K73" i="73"/>
  <c r="K80" i="51"/>
  <c r="K81" i="73"/>
  <c r="K34" i="51"/>
  <c r="K35" i="73"/>
  <c r="K47" i="51"/>
  <c r="K48" i="73"/>
  <c r="G34" i="51"/>
  <c r="G35" i="73"/>
  <c r="G25" i="51"/>
  <c r="G26" i="73"/>
  <c r="G31" i="51"/>
  <c r="G32" i="73"/>
  <c r="G44" i="51"/>
  <c r="G45" i="73"/>
  <c r="G46" i="51"/>
  <c r="G47" i="73"/>
  <c r="C52" i="51"/>
  <c r="C53" i="73"/>
  <c r="G70" i="51"/>
  <c r="G71" i="73"/>
  <c r="G36" i="51"/>
  <c r="G37" i="73"/>
  <c r="G57" i="51"/>
  <c r="G58" i="73"/>
  <c r="G58" i="51"/>
  <c r="G59" i="73"/>
  <c r="G28" i="51"/>
  <c r="G29" i="73"/>
  <c r="K53" i="51"/>
  <c r="K54" i="73"/>
  <c r="K79" i="51"/>
  <c r="K80" i="73"/>
  <c r="K66" i="51"/>
  <c r="K67" i="73"/>
  <c r="K73" i="51"/>
  <c r="K74" i="73"/>
  <c r="K29" i="51"/>
  <c r="K30" i="73"/>
  <c r="K44" i="51"/>
  <c r="K45" i="73"/>
  <c r="K42" i="51"/>
  <c r="K43" i="73"/>
  <c r="K70" i="51"/>
  <c r="K71" i="73"/>
  <c r="K41" i="51"/>
  <c r="K42" i="73"/>
  <c r="K22" i="51"/>
  <c r="K23" i="73"/>
  <c r="K18" i="51"/>
  <c r="K19" i="73"/>
  <c r="K77" i="51"/>
  <c r="K78" i="73"/>
  <c r="K60" i="51"/>
  <c r="K61" i="73"/>
  <c r="C71" i="51"/>
  <c r="C72" i="73"/>
  <c r="C19" i="51"/>
  <c r="C20" i="73"/>
  <c r="G21" i="51"/>
  <c r="G22" i="73"/>
  <c r="G42" i="51"/>
  <c r="G43" i="73"/>
  <c r="G47" i="51"/>
  <c r="G48" i="73"/>
  <c r="G33" i="51"/>
  <c r="G34" i="73"/>
  <c r="G72" i="51"/>
  <c r="G73" i="73"/>
  <c r="G66" i="51"/>
  <c r="G67" i="73"/>
  <c r="G73" i="51"/>
  <c r="G74" i="73"/>
  <c r="G29" i="51"/>
  <c r="G30" i="73"/>
  <c r="G59" i="51"/>
  <c r="G60" i="73"/>
  <c r="G24" i="51"/>
  <c r="G25" i="73"/>
  <c r="K23" i="51"/>
  <c r="K24" i="73"/>
  <c r="K58" i="51"/>
  <c r="K59" i="73"/>
  <c r="K56" i="51"/>
  <c r="K57" i="73"/>
  <c r="K21" i="51"/>
  <c r="K22" i="73"/>
  <c r="K75" i="51"/>
  <c r="K76" i="73"/>
  <c r="K17" i="51"/>
  <c r="K18" i="73"/>
  <c r="K46" i="51"/>
  <c r="K47" i="73"/>
  <c r="K20" i="51"/>
  <c r="K21" i="73"/>
  <c r="K31" i="51"/>
  <c r="K32" i="73"/>
  <c r="K78" i="51"/>
  <c r="K79" i="73"/>
  <c r="K49" i="51"/>
  <c r="K50" i="73"/>
  <c r="G17" i="51"/>
  <c r="G18" i="73"/>
  <c r="G53" i="51"/>
  <c r="G54" i="73"/>
  <c r="G71" i="51"/>
  <c r="G72" i="73"/>
  <c r="G30" i="51"/>
  <c r="G31" i="73"/>
  <c r="G64" i="51"/>
  <c r="G65" i="73"/>
  <c r="G18" i="51"/>
  <c r="G19" i="73"/>
  <c r="G56" i="51"/>
  <c r="G57" i="73"/>
  <c r="G22" i="51"/>
  <c r="G23" i="73"/>
  <c r="G55" i="51"/>
  <c r="G56" i="73"/>
  <c r="G41" i="51"/>
  <c r="G42" i="73"/>
  <c r="K30" i="51"/>
  <c r="K31" i="73"/>
  <c r="K28" i="51"/>
  <c r="K29" i="73"/>
  <c r="K39" i="51"/>
  <c r="K40" i="73"/>
  <c r="K55" i="51"/>
  <c r="K56" i="73"/>
  <c r="K59" i="51"/>
  <c r="K60" i="73"/>
  <c r="K57" i="51"/>
  <c r="K58" i="73"/>
  <c r="K37" i="51"/>
  <c r="K38" i="73"/>
  <c r="K38" i="51"/>
  <c r="K39" i="73"/>
  <c r="K24" i="51"/>
  <c r="K25" i="73"/>
  <c r="K26" i="51"/>
  <c r="K27" i="73"/>
  <c r="K36" i="51"/>
  <c r="K37" i="73"/>
  <c r="G75" i="51"/>
  <c r="G76" i="73"/>
  <c r="G20" i="51"/>
  <c r="G21" i="73"/>
  <c r="G26" i="51"/>
  <c r="G27" i="73"/>
  <c r="G27" i="51"/>
  <c r="G28" i="73"/>
  <c r="AI177" i="10"/>
  <c r="AI134" i="10"/>
  <c r="AI191" i="10"/>
  <c r="BK126" i="10"/>
  <c r="BK113" i="10"/>
  <c r="BK145" i="10"/>
  <c r="BK140" i="10"/>
  <c r="BK139" i="10"/>
  <c r="BK130" i="10"/>
  <c r="BK117" i="10"/>
  <c r="BK112" i="10"/>
  <c r="BK111" i="10"/>
  <c r="BK143" i="10"/>
  <c r="BK134" i="10"/>
  <c r="BK121" i="10"/>
  <c r="BK116" i="10"/>
  <c r="BK115" i="10"/>
  <c r="BK147" i="10"/>
  <c r="BK138" i="10"/>
  <c r="BK125" i="10"/>
  <c r="BK120" i="10"/>
  <c r="BK119" i="10"/>
  <c r="BK151" i="10"/>
  <c r="BK110" i="10"/>
  <c r="BK142" i="10"/>
  <c r="BK129" i="10"/>
  <c r="BK124" i="10"/>
  <c r="BK123" i="10"/>
  <c r="BK155" i="10"/>
  <c r="BK114" i="10"/>
  <c r="BK146" i="10"/>
  <c r="BK133" i="10"/>
  <c r="BK128" i="10"/>
  <c r="BK127" i="10"/>
  <c r="BK159" i="10"/>
  <c r="E121" i="10"/>
  <c r="E153" i="10"/>
  <c r="E140" i="10"/>
  <c r="E135" i="10"/>
  <c r="E134" i="10"/>
  <c r="E167" i="10"/>
  <c r="E200" i="10"/>
  <c r="E178" i="10"/>
  <c r="E169" i="10"/>
  <c r="E157" i="10"/>
  <c r="E151" i="10"/>
  <c r="E203" i="10"/>
  <c r="E125" i="10"/>
  <c r="E112" i="10"/>
  <c r="E144" i="10"/>
  <c r="E139" i="10"/>
  <c r="E138" i="10"/>
  <c r="E171" i="10"/>
  <c r="E152" i="10"/>
  <c r="E182" i="10"/>
  <c r="E173" i="10"/>
  <c r="E148" i="10"/>
  <c r="E156" i="10"/>
  <c r="E207" i="10"/>
  <c r="E129" i="10"/>
  <c r="E116" i="10"/>
  <c r="E111" i="10"/>
  <c r="E110" i="10"/>
  <c r="E142" i="10"/>
  <c r="E175" i="10"/>
  <c r="E160" i="10"/>
  <c r="E186" i="10"/>
  <c r="E177" i="10"/>
  <c r="E168" i="10"/>
  <c r="E161" i="10"/>
  <c r="E199" i="10"/>
  <c r="E133" i="10"/>
  <c r="E120" i="10"/>
  <c r="E115" i="10"/>
  <c r="E114" i="10"/>
  <c r="E146" i="10"/>
  <c r="E179" i="10"/>
  <c r="E164" i="10"/>
  <c r="E190" i="10"/>
  <c r="E181" i="10"/>
  <c r="E172" i="10"/>
  <c r="E163" i="10"/>
  <c r="E206" i="10"/>
  <c r="E137" i="10"/>
  <c r="E124" i="10"/>
  <c r="E119" i="10"/>
  <c r="E118" i="10"/>
  <c r="E150" i="10"/>
  <c r="E183" i="10"/>
  <c r="E155" i="10"/>
  <c r="E194" i="10"/>
  <c r="E185" i="10"/>
  <c r="E176" i="10"/>
  <c r="E204" i="10"/>
  <c r="E198" i="10"/>
  <c r="E141" i="10"/>
  <c r="E128" i="10"/>
  <c r="E123" i="10"/>
  <c r="E122" i="10"/>
  <c r="E154" i="10"/>
  <c r="E187" i="10"/>
  <c r="E166" i="10"/>
  <c r="E147" i="10"/>
  <c r="E189" i="10"/>
  <c r="E180" i="10"/>
  <c r="E192" i="10"/>
  <c r="E205" i="10"/>
  <c r="AH120" i="10"/>
  <c r="AH152" i="10"/>
  <c r="AH127" i="10"/>
  <c r="AH118" i="10"/>
  <c r="AH113" i="10"/>
  <c r="AH151" i="10"/>
  <c r="AH185" i="10"/>
  <c r="AH180" i="10"/>
  <c r="AH167" i="10"/>
  <c r="AH161" i="10"/>
  <c r="AH186" i="10"/>
  <c r="AH198" i="10"/>
  <c r="AH124" i="10"/>
  <c r="AH156" i="10"/>
  <c r="AH131" i="10"/>
  <c r="AH122" i="10"/>
  <c r="AH117" i="10"/>
  <c r="AH159" i="10"/>
  <c r="AH189" i="10"/>
  <c r="AH184" i="10"/>
  <c r="AH171" i="10"/>
  <c r="AH162" i="10"/>
  <c r="AH190" i="10"/>
  <c r="AH205" i="10"/>
  <c r="AH128" i="10"/>
  <c r="AH160" i="10"/>
  <c r="AH135" i="10"/>
  <c r="AH126" i="10"/>
  <c r="AH121" i="10"/>
  <c r="AH163" i="10"/>
  <c r="AH193" i="10"/>
  <c r="AH188" i="10"/>
  <c r="AH175" i="10"/>
  <c r="AH153" i="10"/>
  <c r="AH194" i="10"/>
  <c r="AH202" i="10"/>
  <c r="AH132" i="10"/>
  <c r="AH164" i="10"/>
  <c r="AH139" i="10"/>
  <c r="AH130" i="10"/>
  <c r="AH125" i="10"/>
  <c r="AH154" i="10"/>
  <c r="AH197" i="10"/>
  <c r="AH192" i="10"/>
  <c r="AH179" i="10"/>
  <c r="AH166" i="10"/>
  <c r="AH199" i="10"/>
  <c r="AH204" i="10"/>
  <c r="AH136" i="10"/>
  <c r="AH111" i="10"/>
  <c r="AH143" i="10"/>
  <c r="AH134" i="10"/>
  <c r="AH129" i="10"/>
  <c r="AH169" i="10"/>
  <c r="AH158" i="10"/>
  <c r="AH145" i="10"/>
  <c r="AH183" i="10"/>
  <c r="AH170" i="10"/>
  <c r="AH191" i="10"/>
  <c r="AH196" i="10"/>
  <c r="AH140" i="10"/>
  <c r="AH115" i="10"/>
  <c r="AH147" i="10"/>
  <c r="AH138" i="10"/>
  <c r="AH133" i="10"/>
  <c r="AH173" i="10"/>
  <c r="AH168" i="10"/>
  <c r="AH149" i="10"/>
  <c r="AH187" i="10"/>
  <c r="AH174" i="10"/>
  <c r="AH195" i="10"/>
  <c r="AH201" i="10"/>
  <c r="H111" i="10"/>
  <c r="H143" i="10"/>
  <c r="H118" i="10"/>
  <c r="H113" i="10"/>
  <c r="H145" i="10"/>
  <c r="H140" i="10"/>
  <c r="H180" i="10"/>
  <c r="H167" i="10"/>
  <c r="H152" i="10"/>
  <c r="H182" i="10"/>
  <c r="H177" i="10"/>
  <c r="H194" i="10"/>
  <c r="H199" i="10"/>
  <c r="H115" i="10"/>
  <c r="H147" i="10"/>
  <c r="H122" i="10"/>
  <c r="H117" i="10"/>
  <c r="H112" i="10"/>
  <c r="H154" i="10"/>
  <c r="H184" i="10"/>
  <c r="H171" i="10"/>
  <c r="H160" i="10"/>
  <c r="H186" i="10"/>
  <c r="H181" i="10"/>
  <c r="H205" i="10"/>
  <c r="H206" i="10"/>
  <c r="H119" i="10"/>
  <c r="H151" i="10"/>
  <c r="H126" i="10"/>
  <c r="H121" i="10"/>
  <c r="H116" i="10"/>
  <c r="H157" i="10"/>
  <c r="H188" i="10"/>
  <c r="H175" i="10"/>
  <c r="H164" i="10"/>
  <c r="H144" i="10"/>
  <c r="H185" i="10"/>
  <c r="H190" i="10"/>
  <c r="H123" i="10"/>
  <c r="H155" i="10"/>
  <c r="H130" i="10"/>
  <c r="H125" i="10"/>
  <c r="H120" i="10"/>
  <c r="H162" i="10"/>
  <c r="H192" i="10"/>
  <c r="H179" i="10"/>
  <c r="H150" i="10"/>
  <c r="H153" i="10"/>
  <c r="H189" i="10"/>
  <c r="H201" i="10"/>
  <c r="H127" i="10"/>
  <c r="H159" i="10"/>
  <c r="H134" i="10"/>
  <c r="H129" i="10"/>
  <c r="H124" i="10"/>
  <c r="H148" i="10"/>
  <c r="H196" i="10"/>
  <c r="H183" i="10"/>
  <c r="H166" i="10"/>
  <c r="H158" i="10"/>
  <c r="H193" i="10"/>
  <c r="H204" i="10"/>
  <c r="H131" i="10"/>
  <c r="H163" i="10"/>
  <c r="H138" i="10"/>
  <c r="H133" i="10"/>
  <c r="H128" i="10"/>
  <c r="H168" i="10"/>
  <c r="H156" i="10"/>
  <c r="H187" i="10"/>
  <c r="H170" i="10"/>
  <c r="H165" i="10"/>
  <c r="H197" i="10"/>
  <c r="H200" i="10"/>
  <c r="K202" i="10"/>
  <c r="K187" i="10"/>
  <c r="K155" i="10"/>
  <c r="K168" i="10"/>
  <c r="K185" i="10"/>
  <c r="K199" i="10"/>
  <c r="K166" i="10"/>
  <c r="K137" i="10"/>
  <c r="K138" i="10"/>
  <c r="K147" i="10"/>
  <c r="K115" i="10"/>
  <c r="K128" i="10"/>
  <c r="AT189" i="10"/>
  <c r="AT196" i="10"/>
  <c r="AT165" i="10"/>
  <c r="AT169" i="10"/>
  <c r="AT178" i="10"/>
  <c r="AT195" i="10"/>
  <c r="AT151" i="10"/>
  <c r="AT127" i="10"/>
  <c r="AT132" i="10"/>
  <c r="AT137" i="10"/>
  <c r="AT158" i="10"/>
  <c r="AT126" i="10"/>
  <c r="AR206" i="10"/>
  <c r="AR195" i="10"/>
  <c r="AR162" i="10"/>
  <c r="AR180" i="10"/>
  <c r="AR185" i="10"/>
  <c r="AR190" i="10"/>
  <c r="AR152" i="10"/>
  <c r="AR122" i="10"/>
  <c r="AR131" i="10"/>
  <c r="AR136" i="10"/>
  <c r="AR161" i="10"/>
  <c r="AR129" i="10"/>
  <c r="I190" i="10"/>
  <c r="I182" i="10"/>
  <c r="I145" i="10"/>
  <c r="I149" i="10"/>
  <c r="I172" i="10"/>
  <c r="I197" i="10"/>
  <c r="I160" i="10"/>
  <c r="I128" i="10"/>
  <c r="I129" i="10"/>
  <c r="I134" i="10"/>
  <c r="I151" i="10"/>
  <c r="I119" i="10"/>
  <c r="BK203" i="10"/>
  <c r="BK181" i="10"/>
  <c r="BK194" i="10"/>
  <c r="BK164" i="10"/>
  <c r="BK183" i="10"/>
  <c r="BK196" i="10"/>
  <c r="BK153" i="10"/>
  <c r="BK150" i="10"/>
  <c r="E197" i="10"/>
  <c r="E159" i="10"/>
  <c r="E126" i="10"/>
  <c r="E113" i="10"/>
  <c r="AH203" i="10"/>
  <c r="AH157" i="10"/>
  <c r="AH142" i="10"/>
  <c r="AH112" i="10"/>
  <c r="H198" i="10"/>
  <c r="H161" i="10"/>
  <c r="H142" i="10"/>
  <c r="S171" i="10"/>
  <c r="S170" i="10"/>
  <c r="BN171" i="10"/>
  <c r="BN129" i="10"/>
  <c r="BN136" i="10"/>
  <c r="AK197" i="10"/>
  <c r="AK159" i="10"/>
  <c r="AK126" i="10"/>
  <c r="AK113" i="10"/>
  <c r="S112" i="10"/>
  <c r="S144" i="10"/>
  <c r="S131" i="10"/>
  <c r="S122" i="10"/>
  <c r="S121" i="10"/>
  <c r="S153" i="10"/>
  <c r="S178" i="10"/>
  <c r="S169" i="10"/>
  <c r="S155" i="10"/>
  <c r="S188" i="10"/>
  <c r="S179" i="10"/>
  <c r="S195" i="10"/>
  <c r="S196" i="10"/>
  <c r="S116" i="10"/>
  <c r="S148" i="10"/>
  <c r="S135" i="10"/>
  <c r="S126" i="10"/>
  <c r="S125" i="10"/>
  <c r="S157" i="10"/>
  <c r="S182" i="10"/>
  <c r="S173" i="10"/>
  <c r="S160" i="10"/>
  <c r="S192" i="10"/>
  <c r="S183" i="10"/>
  <c r="S202" i="10"/>
  <c r="S198" i="10"/>
  <c r="S120" i="10"/>
  <c r="S152" i="10"/>
  <c r="S139" i="10"/>
  <c r="S130" i="10"/>
  <c r="S129" i="10"/>
  <c r="S161" i="10"/>
  <c r="S186" i="10"/>
  <c r="S177" i="10"/>
  <c r="S163" i="10"/>
  <c r="S150" i="10"/>
  <c r="S187" i="10"/>
  <c r="S206" i="10"/>
  <c r="S124" i="10"/>
  <c r="S111" i="10"/>
  <c r="S143" i="10"/>
  <c r="S134" i="10"/>
  <c r="S133" i="10"/>
  <c r="S154" i="10"/>
  <c r="S190" i="10"/>
  <c r="S181" i="10"/>
  <c r="S168" i="10"/>
  <c r="S159" i="10"/>
  <c r="S146" i="10"/>
  <c r="S201" i="10"/>
  <c r="S128" i="10"/>
  <c r="S115" i="10"/>
  <c r="S147" i="10"/>
  <c r="S138" i="10"/>
  <c r="S137" i="10"/>
  <c r="S165" i="10"/>
  <c r="S194" i="10"/>
  <c r="S185" i="10"/>
  <c r="S172" i="10"/>
  <c r="S164" i="10"/>
  <c r="S151" i="10"/>
  <c r="S205" i="10"/>
  <c r="S132" i="10"/>
  <c r="S119" i="10"/>
  <c r="S110" i="10"/>
  <c r="S142" i="10"/>
  <c r="S141" i="10"/>
  <c r="S166" i="10"/>
  <c r="S199" i="10"/>
  <c r="S189" i="10"/>
  <c r="S176" i="10"/>
  <c r="S167" i="10"/>
  <c r="S158" i="10"/>
  <c r="S191" i="10"/>
  <c r="K196" i="10"/>
  <c r="K183" i="10"/>
  <c r="K146" i="10"/>
  <c r="K163" i="10"/>
  <c r="K181" i="10"/>
  <c r="K194" i="10"/>
  <c r="K150" i="10"/>
  <c r="K133" i="10"/>
  <c r="K134" i="10"/>
  <c r="K143" i="10"/>
  <c r="K111" i="10"/>
  <c r="K124" i="10"/>
  <c r="AT207" i="10"/>
  <c r="AT192" i="10"/>
  <c r="AT161" i="10"/>
  <c r="AT164" i="10"/>
  <c r="AT174" i="10"/>
  <c r="AT191" i="10"/>
  <c r="AT160" i="10"/>
  <c r="AT123" i="10"/>
  <c r="AT128" i="10"/>
  <c r="AT133" i="10"/>
  <c r="AT154" i="10"/>
  <c r="AT122" i="10"/>
  <c r="AR198" i="10"/>
  <c r="AR191" i="10"/>
  <c r="AR151" i="10"/>
  <c r="AR176" i="10"/>
  <c r="AR181" i="10"/>
  <c r="AR186" i="10"/>
  <c r="AR159" i="10"/>
  <c r="AR118" i="10"/>
  <c r="AR127" i="10"/>
  <c r="AR132" i="10"/>
  <c r="AR157" i="10"/>
  <c r="AR125" i="10"/>
  <c r="I199" i="10"/>
  <c r="I205" i="10"/>
  <c r="I178" i="10"/>
  <c r="I191" i="10"/>
  <c r="I161" i="10"/>
  <c r="I168" i="10"/>
  <c r="I193" i="10"/>
  <c r="I156" i="10"/>
  <c r="I124" i="10"/>
  <c r="I125" i="10"/>
  <c r="I130" i="10"/>
  <c r="I147" i="10"/>
  <c r="I115" i="10"/>
  <c r="BK199" i="10"/>
  <c r="BK204" i="10"/>
  <c r="BK177" i="10"/>
  <c r="BK190" i="10"/>
  <c r="BK161" i="10"/>
  <c r="BK179" i="10"/>
  <c r="BK192" i="10"/>
  <c r="BK135" i="10"/>
  <c r="BK122" i="10"/>
  <c r="E201" i="10"/>
  <c r="E174" i="10"/>
  <c r="E131" i="10"/>
  <c r="AH206" i="10"/>
  <c r="AH176" i="10"/>
  <c r="AH114" i="10"/>
  <c r="H173" i="10"/>
  <c r="H176" i="10"/>
  <c r="H114" i="10"/>
  <c r="S184" i="10"/>
  <c r="S149" i="10"/>
  <c r="S140" i="10"/>
  <c r="BN201" i="10"/>
  <c r="BN192" i="10"/>
  <c r="BN138" i="10"/>
  <c r="AK205" i="10"/>
  <c r="AK151" i="10"/>
  <c r="AK122" i="10"/>
  <c r="K191" i="10"/>
  <c r="K179" i="10"/>
  <c r="K192" i="10"/>
  <c r="K162" i="10"/>
  <c r="K177" i="10"/>
  <c r="K190" i="10"/>
  <c r="K161" i="10"/>
  <c r="K129" i="10"/>
  <c r="K130" i="10"/>
  <c r="K139" i="10"/>
  <c r="K152" i="10"/>
  <c r="K120" i="10"/>
  <c r="AT203" i="10"/>
  <c r="AT188" i="10"/>
  <c r="AT156" i="10"/>
  <c r="AT153" i="10"/>
  <c r="AT170" i="10"/>
  <c r="AT187" i="10"/>
  <c r="AT155" i="10"/>
  <c r="AT119" i="10"/>
  <c r="AT124" i="10"/>
  <c r="AT129" i="10"/>
  <c r="AT150" i="10"/>
  <c r="AT118" i="10"/>
  <c r="AR197" i="10"/>
  <c r="AR187" i="10"/>
  <c r="AR160" i="10"/>
  <c r="AR172" i="10"/>
  <c r="AR177" i="10"/>
  <c r="AR182" i="10"/>
  <c r="AR154" i="10"/>
  <c r="AR114" i="10"/>
  <c r="AR123" i="10"/>
  <c r="AR128" i="10"/>
  <c r="AR153" i="10"/>
  <c r="AR121" i="10"/>
  <c r="I207" i="10"/>
  <c r="I194" i="10"/>
  <c r="I174" i="10"/>
  <c r="I187" i="10"/>
  <c r="I196" i="10"/>
  <c r="I163" i="10"/>
  <c r="I189" i="10"/>
  <c r="I152" i="10"/>
  <c r="I120" i="10"/>
  <c r="I121" i="10"/>
  <c r="I126" i="10"/>
  <c r="I143" i="10"/>
  <c r="I111" i="10"/>
  <c r="BK193" i="10"/>
  <c r="BK198" i="10"/>
  <c r="BK173" i="10"/>
  <c r="BK186" i="10"/>
  <c r="BK156" i="10"/>
  <c r="BK175" i="10"/>
  <c r="BK188" i="10"/>
  <c r="BK131" i="10"/>
  <c r="BK118" i="10"/>
  <c r="E196" i="10"/>
  <c r="E170" i="10"/>
  <c r="E127" i="10"/>
  <c r="AH200" i="10"/>
  <c r="AH172" i="10"/>
  <c r="AH110" i="10"/>
  <c r="H169" i="10"/>
  <c r="H172" i="10"/>
  <c r="H110" i="10"/>
  <c r="S180" i="10"/>
  <c r="S145" i="10"/>
  <c r="S136" i="10"/>
  <c r="BN196" i="10"/>
  <c r="BN188" i="10"/>
  <c r="BN134" i="10"/>
  <c r="AK196" i="10"/>
  <c r="AK174" i="10"/>
  <c r="AK127" i="10"/>
  <c r="K200" i="10"/>
  <c r="K206" i="10"/>
  <c r="K175" i="10"/>
  <c r="K188" i="10"/>
  <c r="K156" i="10"/>
  <c r="K173" i="10"/>
  <c r="K186" i="10"/>
  <c r="K157" i="10"/>
  <c r="K125" i="10"/>
  <c r="K126" i="10"/>
  <c r="K135" i="10"/>
  <c r="K148" i="10"/>
  <c r="K116" i="10"/>
  <c r="AT205" i="10"/>
  <c r="AT199" i="10"/>
  <c r="AT184" i="10"/>
  <c r="AT147" i="10"/>
  <c r="AT157" i="10"/>
  <c r="AT166" i="10"/>
  <c r="AT183" i="10"/>
  <c r="AT148" i="10"/>
  <c r="AT115" i="10"/>
  <c r="AT120" i="10"/>
  <c r="AT125" i="10"/>
  <c r="AT146" i="10"/>
  <c r="AT114" i="10"/>
  <c r="AR204" i="10"/>
  <c r="AR192" i="10"/>
  <c r="AR183" i="10"/>
  <c r="AR155" i="10"/>
  <c r="AR168" i="10"/>
  <c r="AR173" i="10"/>
  <c r="AR178" i="10"/>
  <c r="AR142" i="10"/>
  <c r="AR110" i="10"/>
  <c r="AR119" i="10"/>
  <c r="AR124" i="10"/>
  <c r="AR149" i="10"/>
  <c r="AR117" i="10"/>
  <c r="I203" i="10"/>
  <c r="I206" i="10"/>
  <c r="I170" i="10"/>
  <c r="I183" i="10"/>
  <c r="I192" i="10"/>
  <c r="I162" i="10"/>
  <c r="I185" i="10"/>
  <c r="I148" i="10"/>
  <c r="I116" i="10"/>
  <c r="I117" i="10"/>
  <c r="I122" i="10"/>
  <c r="I139" i="10"/>
  <c r="BK206" i="10"/>
  <c r="BK189" i="10"/>
  <c r="BK169" i="10"/>
  <c r="BK182" i="10"/>
  <c r="BK148" i="10"/>
  <c r="BK171" i="10"/>
  <c r="BK184" i="10"/>
  <c r="BK136" i="10"/>
  <c r="E188" i="10"/>
  <c r="E195" i="10"/>
  <c r="E136" i="10"/>
  <c r="AH182" i="10"/>
  <c r="AH181" i="10"/>
  <c r="AH123" i="10"/>
  <c r="H178" i="10"/>
  <c r="H136" i="10"/>
  <c r="H139" i="10"/>
  <c r="S204" i="10"/>
  <c r="S197" i="10"/>
  <c r="S117" i="10"/>
  <c r="BN195" i="10"/>
  <c r="BN162" i="10"/>
  <c r="AK192" i="10"/>
  <c r="AK170" i="10"/>
  <c r="AK123" i="10"/>
  <c r="BN112" i="10"/>
  <c r="BN144" i="10"/>
  <c r="BN119" i="10"/>
  <c r="BN110" i="10"/>
  <c r="BN142" i="10"/>
  <c r="BN137" i="10"/>
  <c r="BN181" i="10"/>
  <c r="BN153" i="10"/>
  <c r="BN145" i="10"/>
  <c r="BN179" i="10"/>
  <c r="BN178" i="10"/>
  <c r="BN200" i="10"/>
  <c r="BN203" i="10"/>
  <c r="BN116" i="10"/>
  <c r="BN148" i="10"/>
  <c r="BN123" i="10"/>
  <c r="BN114" i="10"/>
  <c r="BN146" i="10"/>
  <c r="BN141" i="10"/>
  <c r="BN185" i="10"/>
  <c r="BN168" i="10"/>
  <c r="BN151" i="10"/>
  <c r="BN183" i="10"/>
  <c r="BN182" i="10"/>
  <c r="BN202" i="10"/>
  <c r="BN207" i="10"/>
  <c r="BN120" i="10"/>
  <c r="BN152" i="10"/>
  <c r="BN127" i="10"/>
  <c r="BN118" i="10"/>
  <c r="BN113" i="10"/>
  <c r="BN149" i="10"/>
  <c r="BN189" i="10"/>
  <c r="BN172" i="10"/>
  <c r="BN157" i="10"/>
  <c r="BN187" i="10"/>
  <c r="BN186" i="10"/>
  <c r="BN206" i="10"/>
  <c r="BN124" i="10"/>
  <c r="BN156" i="10"/>
  <c r="BN131" i="10"/>
  <c r="BN122" i="10"/>
  <c r="BN117" i="10"/>
  <c r="BN159" i="10"/>
  <c r="BN193" i="10"/>
  <c r="BN176" i="10"/>
  <c r="BN163" i="10"/>
  <c r="BN155" i="10"/>
  <c r="BN190" i="10"/>
  <c r="BN198" i="10"/>
  <c r="BN128" i="10"/>
  <c r="BN160" i="10"/>
  <c r="BN135" i="10"/>
  <c r="BN126" i="10"/>
  <c r="BN121" i="10"/>
  <c r="BN165" i="10"/>
  <c r="BN197" i="10"/>
  <c r="BN180" i="10"/>
  <c r="BN154" i="10"/>
  <c r="BN161" i="10"/>
  <c r="BN194" i="10"/>
  <c r="BN205" i="10"/>
  <c r="BN132" i="10"/>
  <c r="BN164" i="10"/>
  <c r="BN139" i="10"/>
  <c r="BN130" i="10"/>
  <c r="BN125" i="10"/>
  <c r="BN169" i="10"/>
  <c r="BN150" i="10"/>
  <c r="BN184" i="10"/>
  <c r="BN167" i="10"/>
  <c r="BN166" i="10"/>
  <c r="BN199" i="10"/>
  <c r="BN204" i="10"/>
  <c r="K204" i="10"/>
  <c r="K198" i="10"/>
  <c r="K171" i="10"/>
  <c r="K184" i="10"/>
  <c r="K154" i="10"/>
  <c r="K169" i="10"/>
  <c r="K182" i="10"/>
  <c r="K153" i="10"/>
  <c r="K121" i="10"/>
  <c r="K122" i="10"/>
  <c r="K131" i="10"/>
  <c r="K144" i="10"/>
  <c r="K112" i="10"/>
  <c r="AT202" i="10"/>
  <c r="AT193" i="10"/>
  <c r="AT180" i="10"/>
  <c r="AT185" i="10"/>
  <c r="AT194" i="10"/>
  <c r="AT163" i="10"/>
  <c r="AT179" i="10"/>
  <c r="AT143" i="10"/>
  <c r="AT111" i="10"/>
  <c r="AT116" i="10"/>
  <c r="AT121" i="10"/>
  <c r="AT142" i="10"/>
  <c r="AT110" i="10"/>
  <c r="AR201" i="10"/>
  <c r="AR207" i="10"/>
  <c r="AR179" i="10"/>
  <c r="AR148" i="10"/>
  <c r="AR150" i="10"/>
  <c r="AR169" i="10"/>
  <c r="AR174" i="10"/>
  <c r="AR138" i="10"/>
  <c r="AR147" i="10"/>
  <c r="AR115" i="10"/>
  <c r="AR120" i="10"/>
  <c r="AR145" i="10"/>
  <c r="AR113" i="10"/>
  <c r="I200" i="10"/>
  <c r="I165" i="10"/>
  <c r="I166" i="10"/>
  <c r="I179" i="10"/>
  <c r="I188" i="10"/>
  <c r="I157" i="10"/>
  <c r="I181" i="10"/>
  <c r="I144" i="10"/>
  <c r="I112" i="10"/>
  <c r="I113" i="10"/>
  <c r="I118" i="10"/>
  <c r="I135" i="10"/>
  <c r="BK202" i="10"/>
  <c r="BK205" i="10"/>
  <c r="BK165" i="10"/>
  <c r="BK178" i="10"/>
  <c r="BK144" i="10"/>
  <c r="BK167" i="10"/>
  <c r="BK180" i="10"/>
  <c r="BK132" i="10"/>
  <c r="E184" i="10"/>
  <c r="E191" i="10"/>
  <c r="E132" i="10"/>
  <c r="AH178" i="10"/>
  <c r="AH177" i="10"/>
  <c r="AH119" i="10"/>
  <c r="H174" i="10"/>
  <c r="H132" i="10"/>
  <c r="H135" i="10"/>
  <c r="S200" i="10"/>
  <c r="S193" i="10"/>
  <c r="S113" i="10"/>
  <c r="BN191" i="10"/>
  <c r="BN158" i="10"/>
  <c r="BN143" i="10"/>
  <c r="AK180" i="10"/>
  <c r="AK195" i="10"/>
  <c r="AK117" i="10"/>
  <c r="AK149" i="10"/>
  <c r="AK136" i="10"/>
  <c r="AK131" i="10"/>
  <c r="AK130" i="10"/>
  <c r="AK167" i="10"/>
  <c r="AK200" i="10"/>
  <c r="AK178" i="10"/>
  <c r="AK163" i="10"/>
  <c r="AK143" i="10"/>
  <c r="AK184" i="10"/>
  <c r="AK201" i="10"/>
  <c r="AK202" i="10"/>
  <c r="AK121" i="10"/>
  <c r="AK153" i="10"/>
  <c r="AK140" i="10"/>
  <c r="AK135" i="10"/>
  <c r="AK134" i="10"/>
  <c r="AK171" i="10"/>
  <c r="AK155" i="10"/>
  <c r="AK182" i="10"/>
  <c r="AK169" i="10"/>
  <c r="AK152" i="10"/>
  <c r="AK188" i="10"/>
  <c r="AK203" i="10"/>
  <c r="AK125" i="10"/>
  <c r="AK112" i="10"/>
  <c r="AK144" i="10"/>
  <c r="AK139" i="10"/>
  <c r="AK138" i="10"/>
  <c r="AK175" i="10"/>
  <c r="AK160" i="10"/>
  <c r="AK186" i="10"/>
  <c r="AK173" i="10"/>
  <c r="AK157" i="10"/>
  <c r="AK156" i="10"/>
  <c r="AK207" i="10"/>
  <c r="AK129" i="10"/>
  <c r="AK116" i="10"/>
  <c r="AK111" i="10"/>
  <c r="AK110" i="10"/>
  <c r="AK142" i="10"/>
  <c r="AK179" i="10"/>
  <c r="AK162" i="10"/>
  <c r="AK190" i="10"/>
  <c r="AK177" i="10"/>
  <c r="AK164" i="10"/>
  <c r="AK161" i="10"/>
  <c r="AK199" i="10"/>
  <c r="AK133" i="10"/>
  <c r="AK120" i="10"/>
  <c r="AK115" i="10"/>
  <c r="AK114" i="10"/>
  <c r="AK146" i="10"/>
  <c r="AK183" i="10"/>
  <c r="AK148" i="10"/>
  <c r="AK194" i="10"/>
  <c r="AK181" i="10"/>
  <c r="AK168" i="10"/>
  <c r="AK165" i="10"/>
  <c r="AK206" i="10"/>
  <c r="AK137" i="10"/>
  <c r="AK124" i="10"/>
  <c r="AK119" i="10"/>
  <c r="AK118" i="10"/>
  <c r="AK150" i="10"/>
  <c r="AK187" i="10"/>
  <c r="AK166" i="10"/>
  <c r="AK147" i="10"/>
  <c r="AK185" i="10"/>
  <c r="AK172" i="10"/>
  <c r="AK204" i="10"/>
  <c r="AK198" i="10"/>
  <c r="K201" i="10"/>
  <c r="K207" i="10"/>
  <c r="K167" i="10"/>
  <c r="K180" i="10"/>
  <c r="K197" i="10"/>
  <c r="K151" i="10"/>
  <c r="K178" i="10"/>
  <c r="K149" i="10"/>
  <c r="K117" i="10"/>
  <c r="K118" i="10"/>
  <c r="K127" i="10"/>
  <c r="AT206" i="10"/>
  <c r="AT204" i="10"/>
  <c r="AT176" i="10"/>
  <c r="AT181" i="10"/>
  <c r="AT190" i="10"/>
  <c r="AT152" i="10"/>
  <c r="AT175" i="10"/>
  <c r="AT139" i="10"/>
  <c r="AT144" i="10"/>
  <c r="AT112" i="10"/>
  <c r="AT117" i="10"/>
  <c r="AR205" i="10"/>
  <c r="AR203" i="10"/>
  <c r="AR175" i="10"/>
  <c r="AR146" i="10"/>
  <c r="AR156" i="10"/>
  <c r="AR164" i="10"/>
  <c r="AR170" i="10"/>
  <c r="AR134" i="10"/>
  <c r="AR143" i="10"/>
  <c r="AR111" i="10"/>
  <c r="AR116" i="10"/>
  <c r="I204" i="10"/>
  <c r="I158" i="10"/>
  <c r="I150" i="10"/>
  <c r="I175" i="10"/>
  <c r="I184" i="10"/>
  <c r="I154" i="10"/>
  <c r="I177" i="10"/>
  <c r="I140" i="10"/>
  <c r="I141" i="10"/>
  <c r="I146" i="10"/>
  <c r="I114" i="10"/>
  <c r="BK200" i="10"/>
  <c r="BK162" i="10"/>
  <c r="BK152" i="10"/>
  <c r="BK174" i="10"/>
  <c r="BK195" i="10"/>
  <c r="BK163" i="10"/>
  <c r="BK176" i="10"/>
  <c r="BK141" i="10"/>
  <c r="E143" i="10"/>
  <c r="E162" i="10"/>
  <c r="E149" i="10"/>
  <c r="AH155" i="10"/>
  <c r="AH141" i="10"/>
  <c r="AH148" i="10"/>
  <c r="H207" i="10"/>
  <c r="H195" i="10"/>
  <c r="H141" i="10"/>
  <c r="S207" i="10"/>
  <c r="S162" i="10"/>
  <c r="S118" i="10"/>
  <c r="BN174" i="10"/>
  <c r="BN177" i="10"/>
  <c r="BN115" i="10"/>
  <c r="AK176" i="10"/>
  <c r="AK191" i="10"/>
  <c r="AK128" i="10"/>
  <c r="O197" i="10"/>
  <c r="O200" i="10"/>
  <c r="O181" i="10"/>
  <c r="O190" i="10"/>
  <c r="O158" i="10"/>
  <c r="O175" i="10"/>
  <c r="O168" i="10"/>
  <c r="O139" i="10"/>
  <c r="O140" i="10"/>
  <c r="O145" i="10"/>
  <c r="O113" i="10"/>
  <c r="O126" i="10"/>
  <c r="V194" i="10"/>
  <c r="V119" i="10"/>
  <c r="V118" i="10"/>
  <c r="AI188" i="10"/>
  <c r="AI170" i="10"/>
  <c r="AI111" i="10"/>
  <c r="O189" i="10"/>
  <c r="O177" i="10"/>
  <c r="O186" i="10"/>
  <c r="O171" i="10"/>
  <c r="O196" i="10"/>
  <c r="O163" i="10"/>
  <c r="O135" i="10"/>
  <c r="O136" i="10"/>
  <c r="O141" i="10"/>
  <c r="O154" i="10"/>
  <c r="O122" i="10"/>
  <c r="V174" i="10"/>
  <c r="V136" i="10"/>
  <c r="AI204" i="10"/>
  <c r="AI168" i="10"/>
  <c r="AI149" i="10"/>
  <c r="AI136" i="10"/>
  <c r="O207" i="10"/>
  <c r="O205" i="10"/>
  <c r="O173" i="10"/>
  <c r="O182" i="10"/>
  <c r="O167" i="10"/>
  <c r="O192" i="10"/>
  <c r="O152" i="10"/>
  <c r="O131" i="10"/>
  <c r="O132" i="10"/>
  <c r="O137" i="10"/>
  <c r="O150" i="10"/>
  <c r="O118" i="10"/>
  <c r="V197" i="10"/>
  <c r="V149" i="10"/>
  <c r="V124" i="10"/>
  <c r="AI146" i="10"/>
  <c r="AI137" i="10"/>
  <c r="AI124" i="10"/>
  <c r="O203" i="10"/>
  <c r="O161" i="10"/>
  <c r="O169" i="10"/>
  <c r="O178" i="10"/>
  <c r="O195" i="10"/>
  <c r="O164" i="10"/>
  <c r="O188" i="10"/>
  <c r="O159" i="10"/>
  <c r="O127" i="10"/>
  <c r="O128" i="10"/>
  <c r="O133" i="10"/>
  <c r="O146" i="10"/>
  <c r="O114" i="10"/>
  <c r="V192" i="10"/>
  <c r="V141" i="10"/>
  <c r="AI200" i="10"/>
  <c r="AI189" i="10"/>
  <c r="AI117" i="10"/>
  <c r="O149" i="10"/>
  <c r="O157" i="10"/>
  <c r="O170" i="10"/>
  <c r="O187" i="10"/>
  <c r="O160" i="10"/>
  <c r="O180" i="10"/>
  <c r="O151" i="10"/>
  <c r="O119" i="10"/>
  <c r="O120" i="10"/>
  <c r="O125" i="10"/>
  <c r="O138" i="10"/>
  <c r="V160" i="10"/>
  <c r="V171" i="10"/>
  <c r="V162" i="10"/>
  <c r="AI155" i="10"/>
  <c r="AI159" i="10"/>
  <c r="AI114" i="10"/>
  <c r="O206" i="10"/>
  <c r="O193" i="10"/>
  <c r="O144" i="10"/>
  <c r="O148" i="10"/>
  <c r="O166" i="10"/>
  <c r="O183" i="10"/>
  <c r="O201" i="10"/>
  <c r="O176" i="10"/>
  <c r="O147" i="10"/>
  <c r="O115" i="10"/>
  <c r="O116" i="10"/>
  <c r="O121" i="10"/>
  <c r="V185" i="10"/>
  <c r="V164" i="10"/>
  <c r="V150" i="10"/>
  <c r="AI183" i="10"/>
  <c r="AI143" i="10"/>
  <c r="V193" i="10"/>
  <c r="V201" i="10"/>
  <c r="V176" i="10"/>
  <c r="V181" i="10"/>
  <c r="V190" i="10"/>
  <c r="V165" i="10"/>
  <c r="V187" i="10"/>
  <c r="V159" i="10"/>
  <c r="V115" i="10"/>
  <c r="V120" i="10"/>
  <c r="V125" i="10"/>
  <c r="V146" i="10"/>
  <c r="V114" i="10"/>
  <c r="AI205" i="10"/>
  <c r="AI207" i="10"/>
  <c r="AI179" i="10"/>
  <c r="AI184" i="10"/>
  <c r="AI142" i="10"/>
  <c r="AI173" i="10"/>
  <c r="AI166" i="10"/>
  <c r="AI133" i="10"/>
  <c r="AI130" i="10"/>
  <c r="AI139" i="10"/>
  <c r="AI152" i="10"/>
  <c r="AI120" i="10"/>
  <c r="V205" i="10"/>
  <c r="V207" i="10"/>
  <c r="V172" i="10"/>
  <c r="V177" i="10"/>
  <c r="V186" i="10"/>
  <c r="V157" i="10"/>
  <c r="V183" i="10"/>
  <c r="V147" i="10"/>
  <c r="V111" i="10"/>
  <c r="V116" i="10"/>
  <c r="V121" i="10"/>
  <c r="V142" i="10"/>
  <c r="V110" i="10"/>
  <c r="AI198" i="10"/>
  <c r="AI203" i="10"/>
  <c r="AI175" i="10"/>
  <c r="AI180" i="10"/>
  <c r="AI169" i="10"/>
  <c r="AI194" i="10"/>
  <c r="AI161" i="10"/>
  <c r="AI129" i="10"/>
  <c r="AI126" i="10"/>
  <c r="AI135" i="10"/>
  <c r="AI148" i="10"/>
  <c r="AI116" i="10"/>
  <c r="V200" i="10"/>
  <c r="V203" i="10"/>
  <c r="V168" i="10"/>
  <c r="V173" i="10"/>
  <c r="V182" i="10"/>
  <c r="V151" i="10"/>
  <c r="V179" i="10"/>
  <c r="V139" i="10"/>
  <c r="V144" i="10"/>
  <c r="V112" i="10"/>
  <c r="V117" i="10"/>
  <c r="V138" i="10"/>
  <c r="AI201" i="10"/>
  <c r="AI162" i="10"/>
  <c r="AI171" i="10"/>
  <c r="AI176" i="10"/>
  <c r="AI197" i="10"/>
  <c r="AI154" i="10"/>
  <c r="AI190" i="10"/>
  <c r="AI157" i="10"/>
  <c r="AI125" i="10"/>
  <c r="AI122" i="10"/>
  <c r="AI131" i="10"/>
  <c r="AI144" i="10"/>
  <c r="AI112" i="10"/>
  <c r="V198" i="10"/>
  <c r="V196" i="10"/>
  <c r="V163" i="10"/>
  <c r="V169" i="10"/>
  <c r="V178" i="10"/>
  <c r="V143" i="10"/>
  <c r="V175" i="10"/>
  <c r="V135" i="10"/>
  <c r="V140" i="10"/>
  <c r="V145" i="10"/>
  <c r="V113" i="10"/>
  <c r="V134" i="10"/>
  <c r="AI196" i="10"/>
  <c r="AI206" i="10"/>
  <c r="AI160" i="10"/>
  <c r="AI167" i="10"/>
  <c r="AI172" i="10"/>
  <c r="AI193" i="10"/>
  <c r="AI163" i="10"/>
  <c r="AI186" i="10"/>
  <c r="AI153" i="10"/>
  <c r="AI121" i="10"/>
  <c r="AI118" i="10"/>
  <c r="AI127" i="10"/>
  <c r="AI140" i="10"/>
  <c r="V206" i="10"/>
  <c r="V204" i="10"/>
  <c r="V188" i="10"/>
  <c r="V155" i="10"/>
  <c r="V156" i="10"/>
  <c r="V170" i="10"/>
  <c r="V167" i="10"/>
  <c r="V127" i="10"/>
  <c r="V132" i="10"/>
  <c r="V137" i="10"/>
  <c r="V158" i="10"/>
  <c r="V126" i="10"/>
  <c r="AI202" i="10"/>
  <c r="AI150" i="10"/>
  <c r="AI156" i="10"/>
  <c r="AI164" i="10"/>
  <c r="AI185" i="10"/>
  <c r="AI151" i="10"/>
  <c r="AI178" i="10"/>
  <c r="AI145" i="10"/>
  <c r="AI113" i="10"/>
  <c r="AI110" i="10"/>
  <c r="AI119" i="10"/>
  <c r="AI132" i="10"/>
  <c r="V202" i="10"/>
  <c r="V199" i="10"/>
  <c r="V184" i="10"/>
  <c r="V153" i="10"/>
  <c r="V152" i="10"/>
  <c r="V166" i="10"/>
  <c r="V195" i="10"/>
  <c r="V148" i="10"/>
  <c r="V123" i="10"/>
  <c r="V128" i="10"/>
  <c r="V133" i="10"/>
  <c r="V154" i="10"/>
  <c r="AI195" i="10"/>
  <c r="AI187" i="10"/>
  <c r="AI192" i="10"/>
  <c r="AI158" i="10"/>
  <c r="AI181" i="10"/>
  <c r="AI199" i="10"/>
  <c r="AI174" i="10"/>
  <c r="AI141" i="10"/>
  <c r="AI138" i="10"/>
  <c r="AI147" i="10"/>
  <c r="AI115" i="10"/>
  <c r="I8" i="7"/>
  <c r="C16" i="51"/>
  <c r="I63" i="7"/>
  <c r="BG106" i="10"/>
  <c r="F207" i="10"/>
  <c r="F193" i="10"/>
  <c r="F180" i="10"/>
  <c r="F181" i="10"/>
  <c r="F194" i="10"/>
  <c r="F155" i="10"/>
  <c r="F187" i="10"/>
  <c r="F161" i="10"/>
  <c r="F119" i="10"/>
  <c r="F124" i="10"/>
  <c r="F129" i="10"/>
  <c r="F150" i="10"/>
  <c r="F118" i="10"/>
  <c r="BM194" i="10"/>
  <c r="BM149" i="10"/>
  <c r="BM161" i="10"/>
  <c r="BM167" i="10"/>
  <c r="BM188" i="10"/>
  <c r="BM158" i="10"/>
  <c r="BM181" i="10"/>
  <c r="BM148" i="10"/>
  <c r="BM116" i="10"/>
  <c r="BM117" i="10"/>
  <c r="BM122" i="10"/>
  <c r="BM135" i="10"/>
  <c r="AV160" i="10"/>
  <c r="AV113" i="10"/>
  <c r="F203" i="10"/>
  <c r="F201" i="10"/>
  <c r="F176" i="10"/>
  <c r="F177" i="10"/>
  <c r="F190" i="10"/>
  <c r="F164" i="10"/>
  <c r="F183" i="10"/>
  <c r="F156" i="10"/>
  <c r="F115" i="10"/>
  <c r="F120" i="10"/>
  <c r="F125" i="10"/>
  <c r="F146" i="10"/>
  <c r="F114" i="10"/>
  <c r="BM207" i="10"/>
  <c r="BM205" i="10"/>
  <c r="BM186" i="10"/>
  <c r="BM155" i="10"/>
  <c r="BM154" i="10"/>
  <c r="BM184" i="10"/>
  <c r="BM150" i="10"/>
  <c r="BM177" i="10"/>
  <c r="BM144" i="10"/>
  <c r="BM112" i="10"/>
  <c r="BM113" i="10"/>
  <c r="BM118" i="10"/>
  <c r="BM131" i="10"/>
  <c r="AV198" i="10"/>
  <c r="AV148" i="10"/>
  <c r="AV146" i="10"/>
  <c r="F205" i="10"/>
  <c r="F200" i="10"/>
  <c r="F172" i="10"/>
  <c r="F173" i="10"/>
  <c r="F186" i="10"/>
  <c r="F160" i="10"/>
  <c r="F179" i="10"/>
  <c r="F151" i="10"/>
  <c r="F111" i="10"/>
  <c r="F116" i="10"/>
  <c r="F121" i="10"/>
  <c r="F142" i="10"/>
  <c r="F110" i="10"/>
  <c r="BM203" i="10"/>
  <c r="BM199" i="10"/>
  <c r="BM182" i="10"/>
  <c r="BM191" i="10"/>
  <c r="BM163" i="10"/>
  <c r="BM180" i="10"/>
  <c r="BM198" i="10"/>
  <c r="BM173" i="10"/>
  <c r="BM140" i="10"/>
  <c r="BM141" i="10"/>
  <c r="BM146" i="10"/>
  <c r="BM114" i="10"/>
  <c r="BM127" i="10"/>
  <c r="AV177" i="10"/>
  <c r="AV176" i="10"/>
  <c r="AV118" i="10"/>
  <c r="F198" i="10"/>
  <c r="F168" i="10"/>
  <c r="F169" i="10"/>
  <c r="F182" i="10"/>
  <c r="F152" i="10"/>
  <c r="F175" i="10"/>
  <c r="F139" i="10"/>
  <c r="F144" i="10"/>
  <c r="F112" i="10"/>
  <c r="F117" i="10"/>
  <c r="F138" i="10"/>
  <c r="BM201" i="10"/>
  <c r="BM178" i="10"/>
  <c r="BM187" i="10"/>
  <c r="BM157" i="10"/>
  <c r="BM176" i="10"/>
  <c r="BM169" i="10"/>
  <c r="BM136" i="10"/>
  <c r="BM137" i="10"/>
  <c r="BM142" i="10"/>
  <c r="BM110" i="10"/>
  <c r="BM123" i="10"/>
  <c r="AV173" i="10"/>
  <c r="AV172" i="10"/>
  <c r="AV114" i="10"/>
  <c r="F189" i="10"/>
  <c r="F196" i="10"/>
  <c r="F148" i="10"/>
  <c r="F165" i="10"/>
  <c r="F178" i="10"/>
  <c r="F171" i="10"/>
  <c r="F135" i="10"/>
  <c r="F140" i="10"/>
  <c r="F145" i="10"/>
  <c r="F113" i="10"/>
  <c r="F134" i="10"/>
  <c r="BM190" i="10"/>
  <c r="BM174" i="10"/>
  <c r="BM183" i="10"/>
  <c r="BM145" i="10"/>
  <c r="BM172" i="10"/>
  <c r="BM197" i="10"/>
  <c r="BM165" i="10"/>
  <c r="BM132" i="10"/>
  <c r="BM133" i="10"/>
  <c r="BM138" i="10"/>
  <c r="BM151" i="10"/>
  <c r="BM119" i="10"/>
  <c r="AV206" i="10"/>
  <c r="AV182" i="10"/>
  <c r="AV140" i="10"/>
  <c r="AV143" i="10"/>
  <c r="F206" i="10"/>
  <c r="F204" i="10"/>
  <c r="F192" i="10"/>
  <c r="F157" i="10"/>
  <c r="F159" i="10"/>
  <c r="F174" i="10"/>
  <c r="F167" i="10"/>
  <c r="F131" i="10"/>
  <c r="F136" i="10"/>
  <c r="F141" i="10"/>
  <c r="F162" i="10"/>
  <c r="BM204" i="10"/>
  <c r="BM206" i="10"/>
  <c r="BM170" i="10"/>
  <c r="BM179" i="10"/>
  <c r="BM168" i="10"/>
  <c r="BM193" i="10"/>
  <c r="BM160" i="10"/>
  <c r="BM128" i="10"/>
  <c r="BM129" i="10"/>
  <c r="BM134" i="10"/>
  <c r="BM147" i="10"/>
  <c r="AV178" i="10"/>
  <c r="AV136" i="10"/>
  <c r="AV139" i="10"/>
  <c r="AV195" i="10"/>
  <c r="AV169" i="10"/>
  <c r="AV174" i="10"/>
  <c r="AV183" i="10"/>
  <c r="AV168" i="10"/>
  <c r="AV132" i="10"/>
  <c r="AV137" i="10"/>
  <c r="AV142" i="10"/>
  <c r="AV110" i="10"/>
  <c r="AV135" i="10"/>
  <c r="AV207" i="10"/>
  <c r="AV194" i="10"/>
  <c r="AV197" i="10"/>
  <c r="AV164" i="10"/>
  <c r="AV170" i="10"/>
  <c r="AV179" i="10"/>
  <c r="AV196" i="10"/>
  <c r="AV165" i="10"/>
  <c r="AV128" i="10"/>
  <c r="AV133" i="10"/>
  <c r="AV138" i="10"/>
  <c r="AV163" i="10"/>
  <c r="AV131" i="10"/>
  <c r="AV203" i="10"/>
  <c r="AV205" i="10"/>
  <c r="AV193" i="10"/>
  <c r="AV153" i="10"/>
  <c r="AV166" i="10"/>
  <c r="AV175" i="10"/>
  <c r="AV192" i="10"/>
  <c r="AV154" i="10"/>
  <c r="AV124" i="10"/>
  <c r="AV129" i="10"/>
  <c r="AV134" i="10"/>
  <c r="AV159" i="10"/>
  <c r="AV127" i="10"/>
  <c r="AV199" i="10"/>
  <c r="AV202" i="10"/>
  <c r="AV189" i="10"/>
  <c r="AV157" i="10"/>
  <c r="AV152" i="10"/>
  <c r="AV171" i="10"/>
  <c r="AV188" i="10"/>
  <c r="AV161" i="10"/>
  <c r="AV120" i="10"/>
  <c r="AV125" i="10"/>
  <c r="AV130" i="10"/>
  <c r="AV155" i="10"/>
  <c r="AV123" i="10"/>
  <c r="AV201" i="10"/>
  <c r="AV185" i="10"/>
  <c r="AV150" i="10"/>
  <c r="AV158" i="10"/>
  <c r="AV167" i="10"/>
  <c r="AV184" i="10"/>
  <c r="AV156" i="10"/>
  <c r="AV116" i="10"/>
  <c r="AV121" i="10"/>
  <c r="AV126" i="10"/>
  <c r="AV151" i="10"/>
  <c r="AV119" i="10"/>
  <c r="AV190" i="10"/>
  <c r="AV181" i="10"/>
  <c r="AV186" i="10"/>
  <c r="AV149" i="10"/>
  <c r="AV162" i="10"/>
  <c r="AV180" i="10"/>
  <c r="AV144" i="10"/>
  <c r="AV112" i="10"/>
  <c r="AV117" i="10"/>
  <c r="AV122" i="10"/>
  <c r="AV147" i="10"/>
  <c r="C33" i="61"/>
  <c r="AW106" i="10"/>
  <c r="AW139" i="10" s="1"/>
  <c r="I53" i="7"/>
  <c r="AN106" i="10"/>
  <c r="AN115" i="10" s="1"/>
  <c r="I44" i="7"/>
  <c r="G106" i="10"/>
  <c r="G110" i="10" s="1"/>
  <c r="I11" i="7"/>
  <c r="D106" i="10"/>
  <c r="C26" i="61"/>
  <c r="C21" i="61"/>
  <c r="C38" i="61"/>
  <c r="C17" i="61"/>
  <c r="C31" i="61"/>
  <c r="C25" i="61"/>
  <c r="C16" i="61"/>
  <c r="BZ40" i="69"/>
  <c r="BZ53" i="69"/>
  <c r="D7" i="7"/>
  <c r="C15" i="51"/>
  <c r="E7" i="7"/>
  <c r="G53" i="74" l="1"/>
  <c r="K72" i="74"/>
  <c r="K62" i="74"/>
  <c r="K17" i="74"/>
  <c r="K20" i="74"/>
  <c r="G62" i="74"/>
  <c r="G17" i="74"/>
  <c r="G20" i="74"/>
  <c r="K53" i="74"/>
  <c r="G16" i="73"/>
  <c r="G16" i="74"/>
  <c r="G61" i="51"/>
  <c r="G62" i="73"/>
  <c r="K61" i="51"/>
  <c r="K62" i="73"/>
  <c r="K71" i="51"/>
  <c r="K72" i="73"/>
  <c r="K19" i="51"/>
  <c r="K20" i="73"/>
  <c r="K16" i="51"/>
  <c r="K17" i="73"/>
  <c r="G52" i="51"/>
  <c r="G53" i="73"/>
  <c r="G19" i="51"/>
  <c r="G20" i="73"/>
  <c r="G16" i="51"/>
  <c r="G17" i="73"/>
  <c r="K52" i="51"/>
  <c r="K53" i="73"/>
  <c r="BG140" i="10"/>
  <c r="BG127" i="10"/>
  <c r="BG118" i="10"/>
  <c r="BG121" i="10"/>
  <c r="BG153" i="10"/>
  <c r="BG178" i="10"/>
  <c r="BG146" i="10"/>
  <c r="BG185" i="10"/>
  <c r="BG168" i="10"/>
  <c r="BG142" i="10"/>
  <c r="BG187" i="10"/>
  <c r="BG206" i="10"/>
  <c r="BG112" i="10"/>
  <c r="BG144" i="10"/>
  <c r="BG131" i="10"/>
  <c r="BG122" i="10"/>
  <c r="BG125" i="10"/>
  <c r="BG157" i="10"/>
  <c r="BG182" i="10"/>
  <c r="BG154" i="10"/>
  <c r="BG189" i="10"/>
  <c r="BG172" i="10"/>
  <c r="BG150" i="10"/>
  <c r="BG156" i="10"/>
  <c r="BG196" i="10"/>
  <c r="BG120" i="10"/>
  <c r="BG139" i="10"/>
  <c r="BG130" i="10"/>
  <c r="BG151" i="10"/>
  <c r="BG190" i="10"/>
  <c r="BG197" i="10"/>
  <c r="BG180" i="10"/>
  <c r="BG203" i="10"/>
  <c r="BG116" i="10"/>
  <c r="BG148" i="10"/>
  <c r="BG135" i="10"/>
  <c r="BG126" i="10"/>
  <c r="BG129" i="10"/>
  <c r="BG161" i="10"/>
  <c r="BG186" i="10"/>
  <c r="BG155" i="10"/>
  <c r="BG193" i="10"/>
  <c r="BG176" i="10"/>
  <c r="BG163" i="10"/>
  <c r="BG200" i="10"/>
  <c r="BG152" i="10"/>
  <c r="BG133" i="10"/>
  <c r="BG160" i="10"/>
  <c r="BG167" i="10"/>
  <c r="BG205" i="10"/>
  <c r="BG124" i="10"/>
  <c r="BG111" i="10"/>
  <c r="BG143" i="10"/>
  <c r="BG134" i="10"/>
  <c r="BG137" i="10"/>
  <c r="BG164" i="10"/>
  <c r="BG194" i="10"/>
  <c r="BG169" i="10"/>
  <c r="BG184" i="10"/>
  <c r="BG171" i="10"/>
  <c r="BG207" i="10"/>
  <c r="BG195" i="10"/>
  <c r="BG136" i="10"/>
  <c r="BG117" i="10"/>
  <c r="BG181" i="10"/>
  <c r="BG183" i="10"/>
  <c r="BG128" i="10"/>
  <c r="BG115" i="10"/>
  <c r="BG147" i="10"/>
  <c r="BG138" i="10"/>
  <c r="BG141" i="10"/>
  <c r="BG166" i="10"/>
  <c r="BG173" i="10"/>
  <c r="BG159" i="10"/>
  <c r="BG188" i="10"/>
  <c r="BG175" i="10"/>
  <c r="BG198" i="10"/>
  <c r="BG114" i="10"/>
  <c r="BG174" i="10"/>
  <c r="BG199" i="10"/>
  <c r="BG158" i="10"/>
  <c r="BG191" i="10"/>
  <c r="BG132" i="10"/>
  <c r="BG119" i="10"/>
  <c r="BG110" i="10"/>
  <c r="BG113" i="10"/>
  <c r="BG145" i="10"/>
  <c r="BG170" i="10"/>
  <c r="BG177" i="10"/>
  <c r="BG165" i="10"/>
  <c r="BG192" i="10"/>
  <c r="BG179" i="10"/>
  <c r="BG201" i="10"/>
  <c r="BG204" i="10"/>
  <c r="BG123" i="10"/>
  <c r="BG149" i="10"/>
  <c r="BG162" i="10"/>
  <c r="BG202" i="10"/>
  <c r="AN190" i="10"/>
  <c r="AN177" i="10"/>
  <c r="AN167" i="10"/>
  <c r="AN149" i="10"/>
  <c r="AN164" i="10"/>
  <c r="AN207" i="10"/>
  <c r="AN186" i="10"/>
  <c r="AN128" i="10"/>
  <c r="AN203" i="10"/>
  <c r="AN202" i="10"/>
  <c r="AN174" i="10"/>
  <c r="AN110" i="10"/>
  <c r="AN200" i="10"/>
  <c r="AN148" i="10"/>
  <c r="AN193" i="10"/>
  <c r="AN154" i="10"/>
  <c r="AN185" i="10"/>
  <c r="AN179" i="10"/>
  <c r="AN206" i="10"/>
  <c r="AN205" i="10"/>
  <c r="AN173" i="10"/>
  <c r="AN175" i="10"/>
  <c r="AW194" i="10"/>
  <c r="AN178" i="10"/>
  <c r="AN156" i="10"/>
  <c r="AW145" i="10"/>
  <c r="AN201" i="10"/>
  <c r="AN189" i="10"/>
  <c r="AN170" i="10"/>
  <c r="AN168" i="10"/>
  <c r="AW158" i="10"/>
  <c r="AN192" i="10"/>
  <c r="AN187" i="10"/>
  <c r="AN150" i="10"/>
  <c r="AW180" i="10"/>
  <c r="AW202" i="10"/>
  <c r="AN136" i="10"/>
  <c r="AW113" i="10"/>
  <c r="AW122" i="10"/>
  <c r="AN133" i="10"/>
  <c r="AW198" i="10"/>
  <c r="AN196" i="10"/>
  <c r="AN116" i="10"/>
  <c r="AW173" i="10"/>
  <c r="AW203" i="10"/>
  <c r="AW117" i="10"/>
  <c r="AN144" i="10"/>
  <c r="AN183" i="10"/>
  <c r="AN176" i="10"/>
  <c r="AN113" i="10"/>
  <c r="AW186" i="10"/>
  <c r="AW177" i="10"/>
  <c r="AW118" i="10"/>
  <c r="AW131" i="10"/>
  <c r="AW149" i="10"/>
  <c r="AW148" i="10"/>
  <c r="AN134" i="10"/>
  <c r="AW167" i="10"/>
  <c r="AW144" i="10"/>
  <c r="AW207" i="10"/>
  <c r="AW162" i="10"/>
  <c r="AW116" i="10"/>
  <c r="AN153" i="10"/>
  <c r="AN140" i="10"/>
  <c r="AN198" i="10"/>
  <c r="AN169" i="10"/>
  <c r="AN166" i="10"/>
  <c r="AN171" i="10"/>
  <c r="AN180" i="10"/>
  <c r="AN132" i="10"/>
  <c r="AN163" i="10"/>
  <c r="AW205" i="10"/>
  <c r="AW176" i="10"/>
  <c r="AW112" i="10"/>
  <c r="AN199" i="10"/>
  <c r="AN195" i="10"/>
  <c r="AN197" i="10"/>
  <c r="AN158" i="10"/>
  <c r="AN160" i="10"/>
  <c r="AN161" i="10"/>
  <c r="AN172" i="10"/>
  <c r="AN124" i="10"/>
  <c r="AN141" i="10"/>
  <c r="AN137" i="10"/>
  <c r="AN129" i="10"/>
  <c r="AN121" i="10"/>
  <c r="AN139" i="10"/>
  <c r="AN135" i="10"/>
  <c r="AN131" i="10"/>
  <c r="AN127" i="10"/>
  <c r="AN138" i="10"/>
  <c r="AN111" i="10"/>
  <c r="AN118" i="10"/>
  <c r="AN114" i="10"/>
  <c r="AW135" i="10"/>
  <c r="AW199" i="10"/>
  <c r="AW191" i="10"/>
  <c r="AW169" i="10"/>
  <c r="AW114" i="10"/>
  <c r="AW178" i="10"/>
  <c r="AW187" i="10"/>
  <c r="AW168" i="10"/>
  <c r="AW197" i="10"/>
  <c r="AW164" i="10"/>
  <c r="AW136" i="10"/>
  <c r="AW137" i="10"/>
  <c r="AW142" i="10"/>
  <c r="AW110" i="10"/>
  <c r="AW123" i="10"/>
  <c r="AW182" i="10"/>
  <c r="AW140" i="10"/>
  <c r="AW190" i="10"/>
  <c r="AW174" i="10"/>
  <c r="AW183" i="10"/>
  <c r="AW196" i="10"/>
  <c r="AW165" i="10"/>
  <c r="AW193" i="10"/>
  <c r="AW153" i="10"/>
  <c r="AW132" i="10"/>
  <c r="AW133" i="10"/>
  <c r="AW138" i="10"/>
  <c r="AW151" i="10"/>
  <c r="AW119" i="10"/>
  <c r="AW201" i="10"/>
  <c r="AW141" i="10"/>
  <c r="AW204" i="10"/>
  <c r="AW206" i="10"/>
  <c r="AW170" i="10"/>
  <c r="AW179" i="10"/>
  <c r="AW192" i="10"/>
  <c r="AW154" i="10"/>
  <c r="AW189" i="10"/>
  <c r="AW160" i="10"/>
  <c r="AW128" i="10"/>
  <c r="AW129" i="10"/>
  <c r="AW134" i="10"/>
  <c r="AW147" i="10"/>
  <c r="AW115" i="10"/>
  <c r="AW172" i="10"/>
  <c r="AW146" i="10"/>
  <c r="AW200" i="10"/>
  <c r="AW157" i="10"/>
  <c r="AW166" i="10"/>
  <c r="AW175" i="10"/>
  <c r="AW188" i="10"/>
  <c r="AW161" i="10"/>
  <c r="AW185" i="10"/>
  <c r="AW156" i="10"/>
  <c r="AW124" i="10"/>
  <c r="AW125" i="10"/>
  <c r="AW130" i="10"/>
  <c r="AW143" i="10"/>
  <c r="AW111" i="10"/>
  <c r="AN162" i="10"/>
  <c r="AN188" i="10"/>
  <c r="AN157" i="10"/>
  <c r="AN112" i="10"/>
  <c r="AN146" i="10"/>
  <c r="AN159" i="10"/>
  <c r="AW159" i="10"/>
  <c r="AW127" i="10"/>
  <c r="AW195" i="10"/>
  <c r="AW150" i="10"/>
  <c r="AW163" i="10"/>
  <c r="AW171" i="10"/>
  <c r="AW184" i="10"/>
  <c r="AW155" i="10"/>
  <c r="AW181" i="10"/>
  <c r="AW152" i="10"/>
  <c r="AW120" i="10"/>
  <c r="AW121" i="10"/>
  <c r="AW126" i="10"/>
  <c r="AN204" i="10"/>
  <c r="AN194" i="10"/>
  <c r="AN181" i="10"/>
  <c r="AN182" i="10"/>
  <c r="AN191" i="10"/>
  <c r="AN165" i="10"/>
  <c r="AN184" i="10"/>
  <c r="AN152" i="10"/>
  <c r="AN145" i="10"/>
  <c r="AN142" i="10"/>
  <c r="AN143" i="10"/>
  <c r="G161" i="10"/>
  <c r="G187" i="10"/>
  <c r="G184" i="10"/>
  <c r="G151" i="10"/>
  <c r="G189" i="10"/>
  <c r="G119" i="10"/>
  <c r="G185" i="10"/>
  <c r="G120" i="10"/>
  <c r="AN120" i="10"/>
  <c r="AN125" i="10"/>
  <c r="AN130" i="10"/>
  <c r="AN155" i="10"/>
  <c r="AN123" i="10"/>
  <c r="G144" i="10"/>
  <c r="G125" i="10"/>
  <c r="AN126" i="10"/>
  <c r="AN151" i="10"/>
  <c r="AN119" i="10"/>
  <c r="G166" i="10"/>
  <c r="G138" i="10"/>
  <c r="AN117" i="10"/>
  <c r="AN122" i="10"/>
  <c r="AN147" i="10"/>
  <c r="G204" i="10"/>
  <c r="G194" i="10"/>
  <c r="G183" i="10"/>
  <c r="G180" i="10"/>
  <c r="G115" i="10"/>
  <c r="G121" i="10"/>
  <c r="G199" i="10"/>
  <c r="G202" i="10"/>
  <c r="G177" i="10"/>
  <c r="G190" i="10"/>
  <c r="G160" i="10"/>
  <c r="G179" i="10"/>
  <c r="G201" i="10"/>
  <c r="G176" i="10"/>
  <c r="G143" i="10"/>
  <c r="G111" i="10"/>
  <c r="G112" i="10"/>
  <c r="G117" i="10"/>
  <c r="G130" i="10"/>
  <c r="G206" i="10"/>
  <c r="G181" i="10"/>
  <c r="G164" i="10"/>
  <c r="G156" i="10"/>
  <c r="G147" i="10"/>
  <c r="G116" i="10"/>
  <c r="G134" i="10"/>
  <c r="G197" i="10"/>
  <c r="G173" i="10"/>
  <c r="G186" i="10"/>
  <c r="G152" i="10"/>
  <c r="G175" i="10"/>
  <c r="G172" i="10"/>
  <c r="G139" i="10"/>
  <c r="G140" i="10"/>
  <c r="G145" i="10"/>
  <c r="G113" i="10"/>
  <c r="G126" i="10"/>
  <c r="G136" i="10"/>
  <c r="G169" i="10"/>
  <c r="G171" i="10"/>
  <c r="G135" i="10"/>
  <c r="G122" i="10"/>
  <c r="G203" i="10"/>
  <c r="G205" i="10"/>
  <c r="G165" i="10"/>
  <c r="G178" i="10"/>
  <c r="G167" i="10"/>
  <c r="G196" i="10"/>
  <c r="G148" i="10"/>
  <c r="G131" i="10"/>
  <c r="G132" i="10"/>
  <c r="G137" i="10"/>
  <c r="G150" i="10"/>
  <c r="G118" i="10"/>
  <c r="G193" i="10"/>
  <c r="G168" i="10"/>
  <c r="G154" i="10"/>
  <c r="G200" i="10"/>
  <c r="G162" i="10"/>
  <c r="G158" i="10"/>
  <c r="G174" i="10"/>
  <c r="G195" i="10"/>
  <c r="G149" i="10"/>
  <c r="G192" i="10"/>
  <c r="G159" i="10"/>
  <c r="G127" i="10"/>
  <c r="G128" i="10"/>
  <c r="G133" i="10"/>
  <c r="G146" i="10"/>
  <c r="G114" i="10"/>
  <c r="G207" i="10"/>
  <c r="G182" i="10"/>
  <c r="G141" i="10"/>
  <c r="G198" i="10"/>
  <c r="G157" i="10"/>
  <c r="G153" i="10"/>
  <c r="G170" i="10"/>
  <c r="G191" i="10"/>
  <c r="G163" i="10"/>
  <c r="G188" i="10"/>
  <c r="G155" i="10"/>
  <c r="G123" i="10"/>
  <c r="G124" i="10"/>
  <c r="G129" i="10"/>
  <c r="G142" i="10"/>
  <c r="D113" i="10"/>
  <c r="D117" i="10"/>
  <c r="D121" i="10"/>
  <c r="D125" i="10"/>
  <c r="D129" i="10"/>
  <c r="D133" i="10"/>
  <c r="D137" i="10"/>
  <c r="D141" i="10"/>
  <c r="D145" i="10"/>
  <c r="D149" i="10"/>
  <c r="D153" i="10"/>
  <c r="D157" i="10"/>
  <c r="D161" i="10"/>
  <c r="D165" i="10"/>
  <c r="D112" i="10"/>
  <c r="D116" i="10"/>
  <c r="D120" i="10"/>
  <c r="D124" i="10"/>
  <c r="D128" i="10"/>
  <c r="D132" i="10"/>
  <c r="D136" i="10"/>
  <c r="D140" i="10"/>
  <c r="D144" i="10"/>
  <c r="D111" i="10"/>
  <c r="D115" i="10"/>
  <c r="D119" i="10"/>
  <c r="D123" i="10"/>
  <c r="D127" i="10"/>
  <c r="D131" i="10"/>
  <c r="D135" i="10"/>
  <c r="D139" i="10"/>
  <c r="D143" i="10"/>
  <c r="D147" i="10"/>
  <c r="D110" i="10"/>
  <c r="D114" i="10"/>
  <c r="D118" i="10"/>
  <c r="D122" i="10"/>
  <c r="D126" i="10"/>
  <c r="D130" i="10"/>
  <c r="D134" i="10"/>
  <c r="D138" i="10"/>
  <c r="D142" i="10"/>
  <c r="D152" i="10"/>
  <c r="D160" i="10"/>
  <c r="D164" i="10"/>
  <c r="D155" i="10"/>
  <c r="D166" i="10"/>
  <c r="D170" i="10"/>
  <c r="D174" i="10"/>
  <c r="D178" i="10"/>
  <c r="D182" i="10"/>
  <c r="D186" i="10"/>
  <c r="D190" i="10"/>
  <c r="D194" i="10"/>
  <c r="D159" i="10"/>
  <c r="D169" i="10"/>
  <c r="D173" i="10"/>
  <c r="D177" i="10"/>
  <c r="D181" i="10"/>
  <c r="D185" i="10"/>
  <c r="D189" i="10"/>
  <c r="D193" i="10"/>
  <c r="D146" i="10"/>
  <c r="D150" i="10"/>
  <c r="D158" i="10"/>
  <c r="D148" i="10"/>
  <c r="D168" i="10"/>
  <c r="D172" i="10"/>
  <c r="D176" i="10"/>
  <c r="D180" i="10"/>
  <c r="D184" i="10"/>
  <c r="D188" i="10"/>
  <c r="D151" i="10"/>
  <c r="D156" i="10"/>
  <c r="D162" i="10"/>
  <c r="D163" i="10"/>
  <c r="D154" i="10"/>
  <c r="D167" i="10"/>
  <c r="D171" i="10"/>
  <c r="D175" i="10"/>
  <c r="D179" i="10"/>
  <c r="D183" i="10"/>
  <c r="D187" i="10"/>
  <c r="D191" i="10"/>
  <c r="D195" i="10"/>
  <c r="D200" i="10"/>
  <c r="D192" i="10"/>
  <c r="D196" i="10"/>
  <c r="D201" i="10"/>
  <c r="D203" i="10"/>
  <c r="D207" i="10"/>
  <c r="D199" i="10"/>
  <c r="D206" i="10"/>
  <c r="D198" i="10"/>
  <c r="D205" i="10"/>
  <c r="D197" i="10"/>
  <c r="D202" i="10"/>
  <c r="D204" i="10"/>
  <c r="G21" i="61"/>
  <c r="G16" i="61"/>
  <c r="G18" i="61"/>
  <c r="G25" i="61"/>
  <c r="G31" i="61"/>
  <c r="G17" i="61"/>
  <c r="G26" i="61"/>
  <c r="CA53" i="69"/>
  <c r="C15" i="61"/>
  <c r="CA40" i="69"/>
  <c r="F7" i="7"/>
  <c r="G15" i="51"/>
  <c r="G15" i="61" l="1"/>
  <c r="CB53" i="69"/>
  <c r="CB40" i="69"/>
  <c r="G79" i="74" l="1"/>
  <c r="G78" i="73"/>
  <c r="G78" i="74"/>
  <c r="G78" i="51"/>
  <c r="G79" i="73"/>
  <c r="G77" i="51"/>
  <c r="CC40" i="69"/>
  <c r="CC53" i="69"/>
  <c r="G80" i="73" l="1"/>
  <c r="G80" i="74"/>
  <c r="G79" i="51"/>
  <c r="CD53" i="69"/>
  <c r="CD40" i="69"/>
  <c r="G33" i="61" l="1"/>
  <c r="G35" i="61"/>
  <c r="G81" i="73" l="1"/>
  <c r="G81" i="74"/>
  <c r="G80" i="51"/>
  <c r="G34" i="61" s="1"/>
  <c r="G36" i="61"/>
  <c r="K46" i="61"/>
  <c r="K38" i="61"/>
  <c r="K34" i="61"/>
  <c r="K42" i="61"/>
  <c r="K36" i="61"/>
  <c r="K47" i="61"/>
  <c r="K37" i="61" l="1"/>
  <c r="K33" i="61"/>
  <c r="K44" i="61"/>
  <c r="K35" i="61"/>
  <c r="K43" i="61"/>
  <c r="K17" i="61"/>
  <c r="K26" i="61"/>
  <c r="K18" i="61"/>
  <c r="K48" i="61"/>
  <c r="K41" i="61"/>
  <c r="K21" i="61"/>
  <c r="K25" i="61"/>
  <c r="K45" i="61"/>
  <c r="K40" i="61"/>
  <c r="K15" i="51"/>
  <c r="G37" i="61" l="1"/>
  <c r="G38" i="61" l="1"/>
  <c r="CG46" i="69"/>
  <c r="CG48" i="69"/>
  <c r="CG35" i="69"/>
  <c r="CG33" i="69"/>
  <c r="CG34" i="69"/>
  <c r="CG37" i="69"/>
  <c r="CG31" i="69"/>
  <c r="CG36" i="69"/>
  <c r="CG38" i="69"/>
  <c r="CG32" i="69"/>
  <c r="K31" i="61"/>
  <c r="C66" i="74" l="1"/>
  <c r="C69" i="74"/>
  <c r="C64" i="74"/>
  <c r="C68" i="74"/>
  <c r="C63" i="73"/>
  <c r="C63" i="74"/>
  <c r="C68" i="51"/>
  <c r="C69" i="73"/>
  <c r="C65" i="51"/>
  <c r="C66" i="73"/>
  <c r="C63" i="51"/>
  <c r="C64" i="73"/>
  <c r="C67" i="51"/>
  <c r="C68" i="73"/>
  <c r="I54" i="7"/>
  <c r="C62" i="51"/>
  <c r="BD106" i="10"/>
  <c r="BD115" i="10" s="1"/>
  <c r="I60" i="7"/>
  <c r="BA106" i="10"/>
  <c r="BA117" i="10" s="1"/>
  <c r="I57" i="7"/>
  <c r="AY106" i="10"/>
  <c r="AY132" i="10" s="1"/>
  <c r="I55" i="7"/>
  <c r="BC106" i="10"/>
  <c r="BC126" i="10" s="1"/>
  <c r="I59" i="7"/>
  <c r="AX106" i="10"/>
  <c r="CG49" i="69"/>
  <c r="CG45" i="69"/>
  <c r="CG44" i="69"/>
  <c r="CG39" i="69"/>
  <c r="CG47" i="69"/>
  <c r="CG51" i="69"/>
  <c r="CE40" i="69"/>
  <c r="CG50" i="69"/>
  <c r="CE53" i="69"/>
  <c r="K69" i="74" l="1"/>
  <c r="K68" i="74"/>
  <c r="K63" i="74"/>
  <c r="G68" i="74"/>
  <c r="G69" i="74"/>
  <c r="K64" i="74"/>
  <c r="G63" i="74"/>
  <c r="G66" i="74"/>
  <c r="C70" i="74"/>
  <c r="G64" i="74"/>
  <c r="K66" i="74"/>
  <c r="C69" i="51"/>
  <c r="C29" i="61" s="1"/>
  <c r="C70" i="73"/>
  <c r="G63" i="51"/>
  <c r="G64" i="73"/>
  <c r="K65" i="51"/>
  <c r="K66" i="73"/>
  <c r="K68" i="51"/>
  <c r="K69" i="73"/>
  <c r="G65" i="51"/>
  <c r="G66" i="73"/>
  <c r="G67" i="51"/>
  <c r="G68" i="73"/>
  <c r="K67" i="51"/>
  <c r="K68" i="73"/>
  <c r="G62" i="51"/>
  <c r="G63" i="73"/>
  <c r="G68" i="51"/>
  <c r="G69" i="73"/>
  <c r="K62" i="51"/>
  <c r="K63" i="73"/>
  <c r="K63" i="51"/>
  <c r="K64" i="73"/>
  <c r="BD202" i="10"/>
  <c r="BD177" i="10"/>
  <c r="BD156" i="10"/>
  <c r="BD157" i="10"/>
  <c r="BD111" i="10"/>
  <c r="BD167" i="10"/>
  <c r="BA118" i="10"/>
  <c r="BA119" i="10"/>
  <c r="BA113" i="10"/>
  <c r="BD206" i="10"/>
  <c r="BD126" i="10"/>
  <c r="BD203" i="10"/>
  <c r="BD185" i="10"/>
  <c r="BA205" i="10"/>
  <c r="BA207" i="10"/>
  <c r="BA147" i="10"/>
  <c r="BA160" i="10"/>
  <c r="BA173" i="10"/>
  <c r="BA150" i="10"/>
  <c r="BA194" i="10"/>
  <c r="BC186" i="10"/>
  <c r="BA163" i="10"/>
  <c r="BA187" i="10"/>
  <c r="BA201" i="10"/>
  <c r="BA203" i="10"/>
  <c r="BA188" i="10"/>
  <c r="BA155" i="10"/>
  <c r="BA169" i="10"/>
  <c r="BA190" i="10"/>
  <c r="BA157" i="10"/>
  <c r="BA183" i="10"/>
  <c r="BA146" i="10"/>
  <c r="BA114" i="10"/>
  <c r="BA115" i="10"/>
  <c r="BA120" i="10"/>
  <c r="BD151" i="10"/>
  <c r="BA198" i="10"/>
  <c r="BA184" i="10"/>
  <c r="BA151" i="10"/>
  <c r="BA148" i="10"/>
  <c r="BA186" i="10"/>
  <c r="BA143" i="10"/>
  <c r="BA179" i="10"/>
  <c r="BA142" i="10"/>
  <c r="BA110" i="10"/>
  <c r="BA111" i="10"/>
  <c r="BA116" i="10"/>
  <c r="BA192" i="10"/>
  <c r="BA196" i="10"/>
  <c r="BA180" i="10"/>
  <c r="BA193" i="10"/>
  <c r="BA164" i="10"/>
  <c r="BA182" i="10"/>
  <c r="BA200" i="10"/>
  <c r="BA175" i="10"/>
  <c r="BA138" i="10"/>
  <c r="BA139" i="10"/>
  <c r="BA144" i="10"/>
  <c r="BA145" i="10"/>
  <c r="BA124" i="10"/>
  <c r="BA206" i="10"/>
  <c r="BA189" i="10"/>
  <c r="BA161" i="10"/>
  <c r="BA178" i="10"/>
  <c r="BA171" i="10"/>
  <c r="BA134" i="10"/>
  <c r="BA135" i="10"/>
  <c r="BA140" i="10"/>
  <c r="BA137" i="10"/>
  <c r="BA176" i="10"/>
  <c r="BA202" i="10"/>
  <c r="BA162" i="10"/>
  <c r="BA172" i="10"/>
  <c r="BA185" i="10"/>
  <c r="BA156" i="10"/>
  <c r="BA174" i="10"/>
  <c r="BA167" i="10"/>
  <c r="BA130" i="10"/>
  <c r="BA131" i="10"/>
  <c r="BA136" i="10"/>
  <c r="BA133" i="10"/>
  <c r="BD188" i="10"/>
  <c r="BA199" i="10"/>
  <c r="BA159" i="10"/>
  <c r="BA168" i="10"/>
  <c r="BA181" i="10"/>
  <c r="BA170" i="10"/>
  <c r="BA195" i="10"/>
  <c r="BA158" i="10"/>
  <c r="BA126" i="10"/>
  <c r="BA127" i="10"/>
  <c r="BA132" i="10"/>
  <c r="BA129" i="10"/>
  <c r="BD205" i="10"/>
  <c r="BD165" i="10"/>
  <c r="BA204" i="10"/>
  <c r="BA197" i="10"/>
  <c r="BA152" i="10"/>
  <c r="BA165" i="10"/>
  <c r="BA177" i="10"/>
  <c r="BA166" i="10"/>
  <c r="BA191" i="10"/>
  <c r="BA154" i="10"/>
  <c r="BA122" i="10"/>
  <c r="BA123" i="10"/>
  <c r="BA128" i="10"/>
  <c r="BA125" i="10"/>
  <c r="BD116" i="10"/>
  <c r="BA112" i="10"/>
  <c r="BA153" i="10"/>
  <c r="BA149" i="10"/>
  <c r="AY200" i="10"/>
  <c r="BA141" i="10"/>
  <c r="AY201" i="10"/>
  <c r="AY207" i="10"/>
  <c r="BD121" i="10"/>
  <c r="AY175" i="10"/>
  <c r="BA121" i="10"/>
  <c r="AY142" i="10"/>
  <c r="AY176" i="10"/>
  <c r="AY191" i="10"/>
  <c r="AY205" i="10"/>
  <c r="AY151" i="10"/>
  <c r="AY202" i="10"/>
  <c r="AY198" i="10"/>
  <c r="AY195" i="10"/>
  <c r="BC136" i="10"/>
  <c r="AY203" i="10"/>
  <c r="AY163" i="10"/>
  <c r="BC154" i="10"/>
  <c r="AY196" i="10"/>
  <c r="AY158" i="10"/>
  <c r="AY204" i="10"/>
  <c r="AY206" i="10"/>
  <c r="AY187" i="10"/>
  <c r="AY197" i="10"/>
  <c r="AY171" i="10"/>
  <c r="AY167" i="10"/>
  <c r="AY162" i="10"/>
  <c r="AY156" i="10"/>
  <c r="AY184" i="10"/>
  <c r="AY180" i="10"/>
  <c r="AY186" i="10"/>
  <c r="AY172" i="10"/>
  <c r="AY155" i="10"/>
  <c r="AY177" i="10"/>
  <c r="AY146" i="10"/>
  <c r="AY159" i="10"/>
  <c r="AY168" i="10"/>
  <c r="AY193" i="10"/>
  <c r="AY166" i="10"/>
  <c r="AY165" i="10"/>
  <c r="AY189" i="10"/>
  <c r="AY183" i="10"/>
  <c r="AY192" i="10"/>
  <c r="AY154" i="10"/>
  <c r="AY185" i="10"/>
  <c r="AY179" i="10"/>
  <c r="AY188" i="10"/>
  <c r="AY160" i="10"/>
  <c r="AY181" i="10"/>
  <c r="AY153" i="10"/>
  <c r="AY173" i="10"/>
  <c r="AY169" i="10"/>
  <c r="AY164" i="10"/>
  <c r="AY133" i="10"/>
  <c r="AY150" i="10"/>
  <c r="AY199" i="10"/>
  <c r="AY138" i="10"/>
  <c r="AY194" i="10"/>
  <c r="AY126" i="10"/>
  <c r="AY190" i="10"/>
  <c r="AY178" i="10"/>
  <c r="AY131" i="10"/>
  <c r="AY170" i="10"/>
  <c r="AY161" i="10"/>
  <c r="AY152" i="10"/>
  <c r="AY141" i="10"/>
  <c r="AY137" i="10"/>
  <c r="AY140" i="10"/>
  <c r="AY174" i="10"/>
  <c r="AY129" i="10"/>
  <c r="AY121" i="10"/>
  <c r="AY128" i="10"/>
  <c r="AY149" i="10"/>
  <c r="AY134" i="10"/>
  <c r="AY182" i="10"/>
  <c r="AY145" i="10"/>
  <c r="AY130" i="10"/>
  <c r="AY147" i="10"/>
  <c r="AY124" i="10"/>
  <c r="AY143" i="10"/>
  <c r="AY139" i="10"/>
  <c r="AY113" i="10"/>
  <c r="AY135" i="10"/>
  <c r="AY120" i="10"/>
  <c r="AY127" i="10"/>
  <c r="AY122" i="10"/>
  <c r="AY115" i="10"/>
  <c r="AY157" i="10"/>
  <c r="AY125" i="10"/>
  <c r="AY118" i="10"/>
  <c r="AY111" i="10"/>
  <c r="AY116" i="10"/>
  <c r="AY148" i="10"/>
  <c r="AY144" i="10"/>
  <c r="BC195" i="10"/>
  <c r="BC144" i="10"/>
  <c r="BC207" i="10"/>
  <c r="AY112" i="10"/>
  <c r="BC149" i="10"/>
  <c r="BC150" i="10"/>
  <c r="BC193" i="10"/>
  <c r="BC165" i="10"/>
  <c r="BC160" i="10"/>
  <c r="BC159" i="10"/>
  <c r="AY117" i="10"/>
  <c r="AY114" i="10"/>
  <c r="AY123" i="10"/>
  <c r="AY136" i="10"/>
  <c r="BC194" i="10"/>
  <c r="BC111" i="10"/>
  <c r="AY110" i="10"/>
  <c r="AY119" i="10"/>
  <c r="BD200" i="10"/>
  <c r="BD181" i="10"/>
  <c r="BD154" i="10"/>
  <c r="BD153" i="10"/>
  <c r="BD150" i="10"/>
  <c r="BD184" i="10"/>
  <c r="BD160" i="10"/>
  <c r="BD112" i="10"/>
  <c r="BD117" i="10"/>
  <c r="BD122" i="10"/>
  <c r="BD147" i="10"/>
  <c r="BD186" i="10"/>
  <c r="BD191" i="10"/>
  <c r="BD158" i="10"/>
  <c r="BD180" i="10"/>
  <c r="BD140" i="10"/>
  <c r="BD145" i="10"/>
  <c r="BD113" i="10"/>
  <c r="BD118" i="10"/>
  <c r="BD143" i="10"/>
  <c r="BD198" i="10"/>
  <c r="BD173" i="10"/>
  <c r="BD182" i="10"/>
  <c r="BD187" i="10"/>
  <c r="BD152" i="10"/>
  <c r="BD176" i="10"/>
  <c r="BD136" i="10"/>
  <c r="BD141" i="10"/>
  <c r="BD146" i="10"/>
  <c r="BD114" i="10"/>
  <c r="BD139" i="10"/>
  <c r="BD201" i="10"/>
  <c r="BD194" i="10"/>
  <c r="BD169" i="10"/>
  <c r="BD178" i="10"/>
  <c r="BD183" i="10"/>
  <c r="BD144" i="10"/>
  <c r="BD172" i="10"/>
  <c r="BD132" i="10"/>
  <c r="BD137" i="10"/>
  <c r="BD142" i="10"/>
  <c r="BD110" i="10"/>
  <c r="BD135" i="10"/>
  <c r="BD204" i="10"/>
  <c r="BD197" i="10"/>
  <c r="BD148" i="10"/>
  <c r="BD174" i="10"/>
  <c r="BD179" i="10"/>
  <c r="BD168" i="10"/>
  <c r="BD128" i="10"/>
  <c r="BD133" i="10"/>
  <c r="BD138" i="10"/>
  <c r="BD163" i="10"/>
  <c r="BD131" i="10"/>
  <c r="BD190" i="10"/>
  <c r="BD199" i="10"/>
  <c r="BD193" i="10"/>
  <c r="BD164" i="10"/>
  <c r="BD170" i="10"/>
  <c r="BD175" i="10"/>
  <c r="BD196" i="10"/>
  <c r="BD162" i="10"/>
  <c r="BD124" i="10"/>
  <c r="BD129" i="10"/>
  <c r="BD134" i="10"/>
  <c r="BD159" i="10"/>
  <c r="BD127" i="10"/>
  <c r="BD207" i="10"/>
  <c r="BD195" i="10"/>
  <c r="BD189" i="10"/>
  <c r="BD161" i="10"/>
  <c r="BD166" i="10"/>
  <c r="BD171" i="10"/>
  <c r="BD192" i="10"/>
  <c r="BD149" i="10"/>
  <c r="BD120" i="10"/>
  <c r="BD125" i="10"/>
  <c r="BD130" i="10"/>
  <c r="BD155" i="10"/>
  <c r="BD123" i="10"/>
  <c r="BD119" i="10"/>
  <c r="BC182" i="10"/>
  <c r="BC132" i="10"/>
  <c r="BC200" i="10"/>
  <c r="BC173" i="10"/>
  <c r="BC178" i="10"/>
  <c r="BC187" i="10"/>
  <c r="BC192" i="10"/>
  <c r="BC143" i="10"/>
  <c r="BC128" i="10"/>
  <c r="BC118" i="10"/>
  <c r="BC196" i="10"/>
  <c r="BC169" i="10"/>
  <c r="BC174" i="10"/>
  <c r="BC179" i="10"/>
  <c r="BC188" i="10"/>
  <c r="BC135" i="10"/>
  <c r="BC112" i="10"/>
  <c r="BC151" i="10"/>
  <c r="BC206" i="10"/>
  <c r="BC199" i="10"/>
  <c r="BC148" i="10"/>
  <c r="BC170" i="10"/>
  <c r="BC171" i="10"/>
  <c r="BC180" i="10"/>
  <c r="BC131" i="10"/>
  <c r="BC141" i="10"/>
  <c r="BC203" i="10"/>
  <c r="BC191" i="10"/>
  <c r="BC122" i="10"/>
  <c r="BC202" i="10"/>
  <c r="BC197" i="10"/>
  <c r="BC164" i="10"/>
  <c r="BC163" i="10"/>
  <c r="BC167" i="10"/>
  <c r="BC172" i="10"/>
  <c r="BC127" i="10"/>
  <c r="BC137" i="10"/>
  <c r="BC181" i="10"/>
  <c r="BC205" i="10"/>
  <c r="BC161" i="10"/>
  <c r="BC153" i="10"/>
  <c r="BC158" i="10"/>
  <c r="BC162" i="10"/>
  <c r="BC119" i="10"/>
  <c r="BC133" i="10"/>
  <c r="BC146" i="10"/>
  <c r="BC114" i="10"/>
  <c r="BC152" i="10"/>
  <c r="BC184" i="10"/>
  <c r="BC155" i="10"/>
  <c r="BC123" i="10"/>
  <c r="BC124" i="10"/>
  <c r="BC129" i="10"/>
  <c r="BC142" i="10"/>
  <c r="BC110" i="10"/>
  <c r="BC120" i="10"/>
  <c r="BC125" i="10"/>
  <c r="BC138" i="10"/>
  <c r="BC189" i="10"/>
  <c r="BC198" i="10"/>
  <c r="BC185" i="10"/>
  <c r="BC156" i="10"/>
  <c r="BC166" i="10"/>
  <c r="BC183" i="10"/>
  <c r="BC201" i="10"/>
  <c r="BC176" i="10"/>
  <c r="BC147" i="10"/>
  <c r="BC115" i="10"/>
  <c r="BC116" i="10"/>
  <c r="BC121" i="10"/>
  <c r="BC134" i="10"/>
  <c r="BC117" i="10"/>
  <c r="BC130" i="10"/>
  <c r="BC204" i="10"/>
  <c r="BC177" i="10"/>
  <c r="BC190" i="10"/>
  <c r="BC157" i="10"/>
  <c r="BC175" i="10"/>
  <c r="BC168" i="10"/>
  <c r="BC139" i="10"/>
  <c r="BC140" i="10"/>
  <c r="BC145" i="10"/>
  <c r="BC113" i="10"/>
  <c r="BE106" i="10"/>
  <c r="BE135" i="10" s="1"/>
  <c r="I61" i="7"/>
  <c r="AX112" i="10"/>
  <c r="AX116" i="10"/>
  <c r="AX120" i="10"/>
  <c r="AX124" i="10"/>
  <c r="AX128" i="10"/>
  <c r="AX132" i="10"/>
  <c r="AX136" i="10"/>
  <c r="AX140" i="10"/>
  <c r="AX144" i="10"/>
  <c r="AX148" i="10"/>
  <c r="AX152" i="10"/>
  <c r="AX156" i="10"/>
  <c r="AX160" i="10"/>
  <c r="AX164" i="10"/>
  <c r="AX111" i="10"/>
  <c r="AX115" i="10"/>
  <c r="AX119" i="10"/>
  <c r="AX123" i="10"/>
  <c r="AX127" i="10"/>
  <c r="AX131" i="10"/>
  <c r="AX135" i="10"/>
  <c r="AX139" i="10"/>
  <c r="AX143" i="10"/>
  <c r="AX147" i="10"/>
  <c r="AX110" i="10"/>
  <c r="AX114" i="10"/>
  <c r="AX118" i="10"/>
  <c r="AX122" i="10"/>
  <c r="AX126" i="10"/>
  <c r="AX130" i="10"/>
  <c r="AX134" i="10"/>
  <c r="AX138" i="10"/>
  <c r="AX142" i="10"/>
  <c r="AX146" i="10"/>
  <c r="AX113" i="10"/>
  <c r="AX117" i="10"/>
  <c r="AX121" i="10"/>
  <c r="AX125" i="10"/>
  <c r="AX129" i="10"/>
  <c r="AX133" i="10"/>
  <c r="AX137" i="10"/>
  <c r="AX141" i="10"/>
  <c r="AX145" i="10"/>
  <c r="AX150" i="10"/>
  <c r="AX157" i="10"/>
  <c r="AX153" i="10"/>
  <c r="AX169" i="10"/>
  <c r="AX173" i="10"/>
  <c r="AX177" i="10"/>
  <c r="AX181" i="10"/>
  <c r="AX185" i="10"/>
  <c r="AX189" i="10"/>
  <c r="AX193" i="10"/>
  <c r="AX197" i="10"/>
  <c r="AX151" i="10"/>
  <c r="AX155" i="10"/>
  <c r="AX161" i="10"/>
  <c r="AX154" i="10"/>
  <c r="AX165" i="10"/>
  <c r="AX168" i="10"/>
  <c r="AX172" i="10"/>
  <c r="AX176" i="10"/>
  <c r="AX180" i="10"/>
  <c r="AX184" i="10"/>
  <c r="AX188" i="10"/>
  <c r="AX192" i="10"/>
  <c r="AX159" i="10"/>
  <c r="AX162" i="10"/>
  <c r="AX167" i="10"/>
  <c r="AX171" i="10"/>
  <c r="AX175" i="10"/>
  <c r="AX179" i="10"/>
  <c r="AX183" i="10"/>
  <c r="AX187" i="10"/>
  <c r="AX149" i="10"/>
  <c r="AX158" i="10"/>
  <c r="AX163" i="10"/>
  <c r="AX166" i="10"/>
  <c r="AX170" i="10"/>
  <c r="AX174" i="10"/>
  <c r="AX178" i="10"/>
  <c r="AX182" i="10"/>
  <c r="AX186" i="10"/>
  <c r="AX190" i="10"/>
  <c r="AX194" i="10"/>
  <c r="AX199" i="10"/>
  <c r="AX195" i="10"/>
  <c r="AX202" i="10"/>
  <c r="AX206" i="10"/>
  <c r="AX201" i="10"/>
  <c r="AX205" i="10"/>
  <c r="AX191" i="10"/>
  <c r="AX200" i="10"/>
  <c r="AX204" i="10"/>
  <c r="AX196" i="10"/>
  <c r="AX198" i="10"/>
  <c r="AX203" i="10"/>
  <c r="AX207" i="10"/>
  <c r="C28" i="61"/>
  <c r="C27" i="61"/>
  <c r="CG52" i="69"/>
  <c r="K49" i="61"/>
  <c r="K70" i="74" l="1"/>
  <c r="G70" i="73"/>
  <c r="G70" i="74"/>
  <c r="K69" i="51"/>
  <c r="K70" i="73"/>
  <c r="G69" i="51"/>
  <c r="BE159" i="10"/>
  <c r="BE207" i="10"/>
  <c r="BE181" i="10"/>
  <c r="BE195" i="10"/>
  <c r="BE144" i="10"/>
  <c r="BE155" i="10"/>
  <c r="BE112" i="10"/>
  <c r="BE157" i="10"/>
  <c r="BE113" i="10"/>
  <c r="BE167" i="10"/>
  <c r="BE118" i="10"/>
  <c r="BE192" i="10"/>
  <c r="BE131" i="10"/>
  <c r="BE184" i="10"/>
  <c r="BE203" i="10"/>
  <c r="BE205" i="10"/>
  <c r="BE154" i="10"/>
  <c r="BE153" i="10"/>
  <c r="BE163" i="10"/>
  <c r="BE180" i="10"/>
  <c r="BE145" i="10"/>
  <c r="BE177" i="10"/>
  <c r="BE140" i="10"/>
  <c r="BE141" i="10"/>
  <c r="BE146" i="10"/>
  <c r="BE114" i="10"/>
  <c r="BE127" i="10"/>
  <c r="BE200" i="10"/>
  <c r="BE186" i="10"/>
  <c r="BE191" i="10"/>
  <c r="BE150" i="10"/>
  <c r="BE176" i="10"/>
  <c r="BE198" i="10"/>
  <c r="BE173" i="10"/>
  <c r="BE136" i="10"/>
  <c r="BE137" i="10"/>
  <c r="BE142" i="10"/>
  <c r="BE110" i="10"/>
  <c r="BE123" i="10"/>
  <c r="BE182" i="10"/>
  <c r="BE187" i="10"/>
  <c r="BE158" i="10"/>
  <c r="BE172" i="10"/>
  <c r="BE169" i="10"/>
  <c r="BE132" i="10"/>
  <c r="BE133" i="10"/>
  <c r="BE138" i="10"/>
  <c r="BE151" i="10"/>
  <c r="BE119" i="10"/>
  <c r="BE206" i="10"/>
  <c r="BE178" i="10"/>
  <c r="BE183" i="10"/>
  <c r="BE168" i="10"/>
  <c r="BE197" i="10"/>
  <c r="BE160" i="10"/>
  <c r="BE128" i="10"/>
  <c r="BE129" i="10"/>
  <c r="BE134" i="10"/>
  <c r="BE147" i="10"/>
  <c r="BE115" i="10"/>
  <c r="BE201" i="10"/>
  <c r="BE194" i="10"/>
  <c r="BE202" i="10"/>
  <c r="BE174" i="10"/>
  <c r="BE179" i="10"/>
  <c r="BE196" i="10"/>
  <c r="BE162" i="10"/>
  <c r="BE193" i="10"/>
  <c r="BE156" i="10"/>
  <c r="BE124" i="10"/>
  <c r="BE125" i="10"/>
  <c r="BE130" i="10"/>
  <c r="BE143" i="10"/>
  <c r="BE111" i="10"/>
  <c r="BE149" i="10"/>
  <c r="BE189" i="10"/>
  <c r="BE152" i="10"/>
  <c r="BE120" i="10"/>
  <c r="BE121" i="10"/>
  <c r="BE126" i="10"/>
  <c r="BE139" i="10"/>
  <c r="BE204" i="10"/>
  <c r="BE164" i="10"/>
  <c r="BE170" i="10"/>
  <c r="BE175" i="10"/>
  <c r="BE190" i="10"/>
  <c r="BE199" i="10"/>
  <c r="BE161" i="10"/>
  <c r="BE166" i="10"/>
  <c r="BE171" i="10"/>
  <c r="BE188" i="10"/>
  <c r="BE165" i="10"/>
  <c r="BE185" i="10"/>
  <c r="BE148" i="10"/>
  <c r="BE116" i="10"/>
  <c r="BE117" i="10"/>
  <c r="BE122" i="10"/>
  <c r="K28" i="61"/>
  <c r="G28" i="61"/>
  <c r="G27" i="61"/>
  <c r="K27" i="61"/>
  <c r="G40" i="61"/>
  <c r="K29" i="61" l="1"/>
  <c r="G29" i="61"/>
  <c r="K15" i="61"/>
  <c r="K16" i="61" l="1"/>
  <c r="C39" i="61" l="1"/>
  <c r="K39" i="61" l="1"/>
  <c r="G41" i="61" l="1"/>
  <c r="G39" i="61"/>
  <c r="D37" i="61" l="1"/>
  <c r="D40" i="61"/>
  <c r="D42" i="61"/>
  <c r="D48" i="61"/>
  <c r="H49" i="61"/>
  <c r="H41" i="61"/>
  <c r="H43" i="61"/>
  <c r="D35" i="61"/>
  <c r="D44" i="61"/>
  <c r="H37" i="61"/>
  <c r="H45" i="61"/>
  <c r="D49" i="61"/>
  <c r="D39" i="61"/>
  <c r="D41" i="61"/>
  <c r="D43" i="61"/>
  <c r="D46" i="61"/>
  <c r="D47" i="61"/>
  <c r="D36" i="61"/>
  <c r="D38" i="61"/>
  <c r="D45" i="61"/>
  <c r="H46" i="61"/>
  <c r="H40" i="61"/>
  <c r="H47" i="61" l="1"/>
  <c r="H39" i="61"/>
  <c r="H36" i="61"/>
  <c r="L48" i="61"/>
  <c r="L37" i="61"/>
  <c r="L47" i="61"/>
  <c r="L43" i="61"/>
  <c r="L41" i="61"/>
  <c r="L49" i="61"/>
  <c r="L45" i="61"/>
  <c r="L38" i="61"/>
  <c r="L36" i="61"/>
  <c r="H44" i="61"/>
  <c r="H35" i="61"/>
  <c r="H38" i="61"/>
  <c r="L42" i="61"/>
  <c r="L40" i="61"/>
  <c r="L46" i="61"/>
  <c r="L39" i="61"/>
  <c r="L44" i="61"/>
  <c r="L35" i="61"/>
  <c r="H48" i="61"/>
  <c r="H42" i="61"/>
  <c r="E43" i="61" l="1"/>
  <c r="F43" i="61"/>
  <c r="E44" i="61"/>
  <c r="F44" i="61"/>
  <c r="E49" i="61"/>
  <c r="F49" i="61"/>
  <c r="E45" i="61"/>
  <c r="F45" i="61"/>
  <c r="E47" i="61"/>
  <c r="F47" i="61"/>
  <c r="E46" i="61"/>
  <c r="F46" i="61"/>
  <c r="E42" i="61"/>
  <c r="F42" i="61"/>
  <c r="E48" i="61"/>
  <c r="F48" i="61"/>
  <c r="I49" i="61" l="1"/>
  <c r="J49" i="61"/>
  <c r="I47" i="61"/>
  <c r="J47" i="61"/>
  <c r="M43" i="61"/>
  <c r="N43" i="61"/>
  <c r="M44" i="61"/>
  <c r="N44" i="61"/>
  <c r="I45" i="61"/>
  <c r="J45" i="61"/>
  <c r="I46" i="61"/>
  <c r="J46" i="61"/>
  <c r="M49" i="61"/>
  <c r="N49" i="61"/>
  <c r="M48" i="61"/>
  <c r="N48" i="61"/>
  <c r="I43" i="61"/>
  <c r="J43" i="61"/>
  <c r="I42" i="61"/>
  <c r="J42" i="61"/>
  <c r="M45" i="61"/>
  <c r="N45" i="61"/>
  <c r="M46" i="61"/>
  <c r="N46" i="61"/>
  <c r="I44" i="61"/>
  <c r="J44" i="61"/>
  <c r="M47" i="61"/>
  <c r="N47" i="61"/>
  <c r="I48" i="61"/>
  <c r="J48" i="61"/>
  <c r="M42" i="61"/>
  <c r="N42" i="61"/>
  <c r="F41" i="61" l="1"/>
  <c r="E41" i="61"/>
  <c r="F37" i="61"/>
  <c r="E37" i="61"/>
  <c r="F35" i="61"/>
  <c r="E35" i="61"/>
  <c r="F36" i="61"/>
  <c r="E36" i="61"/>
  <c r="F39" i="61"/>
  <c r="E39" i="61"/>
  <c r="F40" i="61"/>
  <c r="E40" i="61"/>
  <c r="F38" i="61"/>
  <c r="E38" i="61"/>
  <c r="N36" i="61" l="1"/>
  <c r="M36" i="61"/>
  <c r="N37" i="61"/>
  <c r="M37" i="61"/>
  <c r="N39" i="61"/>
  <c r="M39" i="61"/>
  <c r="N41" i="61"/>
  <c r="M41" i="61"/>
  <c r="N38" i="61"/>
  <c r="M38" i="61"/>
  <c r="J41" i="61"/>
  <c r="I41" i="61"/>
  <c r="N35" i="61"/>
  <c r="M35" i="61"/>
  <c r="N40" i="61"/>
  <c r="M40" i="61"/>
  <c r="J38" i="61"/>
  <c r="I38" i="61"/>
  <c r="J37" i="61"/>
  <c r="I37" i="61"/>
  <c r="J39" i="61"/>
  <c r="I39" i="61"/>
  <c r="J36" i="61"/>
  <c r="I36" i="61"/>
  <c r="J35" i="61"/>
  <c r="I35" i="61"/>
  <c r="J40" i="61"/>
  <c r="I40" i="61"/>
  <c r="N24" i="50" l="1"/>
  <c r="C33" i="74" l="1"/>
  <c r="C32" i="51"/>
  <c r="C19" i="61" s="1"/>
  <c r="T106" i="10"/>
  <c r="C33" i="73"/>
  <c r="I24" i="7"/>
  <c r="N32" i="50"/>
  <c r="N40" i="50"/>
  <c r="N46" i="50"/>
  <c r="N27" i="50"/>
  <c r="N35" i="50"/>
  <c r="N37" i="50"/>
  <c r="I35" i="7" l="1"/>
  <c r="C44" i="74"/>
  <c r="C44" i="73"/>
  <c r="C43" i="51"/>
  <c r="AE106" i="10"/>
  <c r="C36" i="74"/>
  <c r="C35" i="51"/>
  <c r="W106" i="10"/>
  <c r="C36" i="73"/>
  <c r="I27" i="7"/>
  <c r="K33" i="74"/>
  <c r="K32" i="51"/>
  <c r="K19" i="61" s="1"/>
  <c r="K33" i="73"/>
  <c r="C55" i="74"/>
  <c r="C54" i="51"/>
  <c r="C24" i="61" s="1"/>
  <c r="AP106" i="10"/>
  <c r="C55" i="73"/>
  <c r="I46" i="7"/>
  <c r="T117" i="10"/>
  <c r="T143" i="10"/>
  <c r="T113" i="10"/>
  <c r="T193" i="10"/>
  <c r="T116" i="10"/>
  <c r="T138" i="10"/>
  <c r="T184" i="10"/>
  <c r="T130" i="10"/>
  <c r="T201" i="10"/>
  <c r="T135" i="10"/>
  <c r="T158" i="10"/>
  <c r="T151" i="10"/>
  <c r="T163" i="10"/>
  <c r="T121" i="10"/>
  <c r="T160" i="10"/>
  <c r="T145" i="10"/>
  <c r="T134" i="10"/>
  <c r="T205" i="10"/>
  <c r="T139" i="10"/>
  <c r="T200" i="10"/>
  <c r="T140" i="10"/>
  <c r="T122" i="10"/>
  <c r="T118" i="10"/>
  <c r="T173" i="10"/>
  <c r="T169" i="10"/>
  <c r="T197" i="10"/>
  <c r="T141" i="10"/>
  <c r="T196" i="10"/>
  <c r="T144" i="10"/>
  <c r="T167" i="10"/>
  <c r="T165" i="10"/>
  <c r="T192" i="10"/>
  <c r="T131" i="10"/>
  <c r="T206" i="10"/>
  <c r="T127" i="10"/>
  <c r="T182" i="10"/>
  <c r="T178" i="10"/>
  <c r="T171" i="10"/>
  <c r="T112" i="10"/>
  <c r="T176" i="10"/>
  <c r="T133" i="10"/>
  <c r="T195" i="10"/>
  <c r="T136" i="10"/>
  <c r="T191" i="10"/>
  <c r="T132" i="10"/>
  <c r="T146" i="10"/>
  <c r="T142" i="10"/>
  <c r="T203" i="10"/>
  <c r="T198" i="10"/>
  <c r="T180" i="10"/>
  <c r="T137" i="10"/>
  <c r="T185" i="10"/>
  <c r="T148" i="10"/>
  <c r="T161" i="10"/>
  <c r="T164" i="10"/>
  <c r="T157" i="10"/>
  <c r="T114" i="10"/>
  <c r="T204" i="10"/>
  <c r="T110" i="10"/>
  <c r="T199" i="10"/>
  <c r="T155" i="10"/>
  <c r="T162" i="10"/>
  <c r="T156" i="10"/>
  <c r="T179" i="10"/>
  <c r="T189" i="10"/>
  <c r="T194" i="10"/>
  <c r="T172" i="10"/>
  <c r="T129" i="10"/>
  <c r="T168" i="10"/>
  <c r="T125" i="10"/>
  <c r="T202" i="10"/>
  <c r="T123" i="10"/>
  <c r="T207" i="10"/>
  <c r="T119" i="10"/>
  <c r="T181" i="10"/>
  <c r="T153" i="10"/>
  <c r="T190" i="10"/>
  <c r="T177" i="10"/>
  <c r="T147" i="10"/>
  <c r="T115" i="10"/>
  <c r="T111" i="10"/>
  <c r="T186" i="10"/>
  <c r="T174" i="10"/>
  <c r="T183" i="10"/>
  <c r="T120" i="10"/>
  <c r="T175" i="10"/>
  <c r="T150" i="10"/>
  <c r="T170" i="10"/>
  <c r="T152" i="10"/>
  <c r="T154" i="10"/>
  <c r="T187" i="10"/>
  <c r="T124" i="10"/>
  <c r="T188" i="10"/>
  <c r="T166" i="10"/>
  <c r="T126" i="10"/>
  <c r="T159" i="10"/>
  <c r="T149" i="10"/>
  <c r="T128" i="10"/>
  <c r="C41" i="74"/>
  <c r="C40" i="51"/>
  <c r="AB106" i="10"/>
  <c r="C41" i="73"/>
  <c r="I32" i="7"/>
  <c r="C46" i="74"/>
  <c r="AG106" i="10"/>
  <c r="C46" i="73"/>
  <c r="I37" i="7"/>
  <c r="C45" i="51"/>
  <c r="C49" i="74"/>
  <c r="C48" i="51"/>
  <c r="C22" i="61" s="1"/>
  <c r="C49" i="73"/>
  <c r="AJ106" i="10"/>
  <c r="I40" i="7"/>
  <c r="N68" i="50"/>
  <c r="C20" i="61" l="1"/>
  <c r="K40" i="51"/>
  <c r="K41" i="73"/>
  <c r="K41" i="74"/>
  <c r="K55" i="74"/>
  <c r="K54" i="51"/>
  <c r="K24" i="61" s="1"/>
  <c r="K55" i="73"/>
  <c r="AE112" i="10"/>
  <c r="AE138" i="10"/>
  <c r="AE187" i="10"/>
  <c r="AE157" i="10"/>
  <c r="AE139" i="10"/>
  <c r="AE168" i="10"/>
  <c r="AE175" i="10"/>
  <c r="AE182" i="10"/>
  <c r="AE146" i="10"/>
  <c r="AE198" i="10"/>
  <c r="AE124" i="10"/>
  <c r="AE184" i="10"/>
  <c r="AE121" i="10"/>
  <c r="AE197" i="10"/>
  <c r="AE158" i="10"/>
  <c r="AE207" i="10"/>
  <c r="AE140" i="10"/>
  <c r="AE135" i="10"/>
  <c r="AE196" i="10"/>
  <c r="AE156" i="10"/>
  <c r="AE114" i="10"/>
  <c r="AE173" i="10"/>
  <c r="AE129" i="10"/>
  <c r="AE151" i="10"/>
  <c r="AE180" i="10"/>
  <c r="AE115" i="10"/>
  <c r="AE134" i="10"/>
  <c r="AE148" i="10"/>
  <c r="AE145" i="10"/>
  <c r="AE203" i="10"/>
  <c r="AE136" i="10"/>
  <c r="AE164" i="10"/>
  <c r="AE171" i="10"/>
  <c r="AE178" i="10"/>
  <c r="AE142" i="10"/>
  <c r="AE206" i="10"/>
  <c r="AE119" i="10"/>
  <c r="AE163" i="10"/>
  <c r="AE191" i="10"/>
  <c r="AE117" i="10"/>
  <c r="AE170" i="10"/>
  <c r="AE176" i="10"/>
  <c r="AE194" i="10"/>
  <c r="AE113" i="10"/>
  <c r="AE185" i="10"/>
  <c r="AE141" i="10"/>
  <c r="AE131" i="10"/>
  <c r="AE192" i="10"/>
  <c r="AE144" i="10"/>
  <c r="AE110" i="10"/>
  <c r="AE189" i="10"/>
  <c r="AE120" i="10"/>
  <c r="AE147" i="10"/>
  <c r="AE116" i="10"/>
  <c r="AE200" i="10"/>
  <c r="AE153" i="10"/>
  <c r="AE126" i="10"/>
  <c r="AE190" i="10"/>
  <c r="AE154" i="10"/>
  <c r="AE202" i="10"/>
  <c r="AE132" i="10"/>
  <c r="AE159" i="10"/>
  <c r="AE167" i="10"/>
  <c r="AE169" i="10"/>
  <c r="AE125" i="10"/>
  <c r="AE152" i="10"/>
  <c r="AE130" i="10"/>
  <c r="AE160" i="10"/>
  <c r="AE183" i="10"/>
  <c r="AE162" i="10"/>
  <c r="AE122" i="10"/>
  <c r="AE181" i="10"/>
  <c r="AE137" i="10"/>
  <c r="AE199" i="10"/>
  <c r="AE127" i="10"/>
  <c r="AE188" i="10"/>
  <c r="AE174" i="10"/>
  <c r="AE179" i="10"/>
  <c r="AE186" i="10"/>
  <c r="AE149" i="10"/>
  <c r="AE201" i="10"/>
  <c r="AE161" i="10"/>
  <c r="AE204" i="10"/>
  <c r="AE172" i="10"/>
  <c r="AE150" i="10"/>
  <c r="AE177" i="10"/>
  <c r="AE193" i="10"/>
  <c r="AE205" i="10"/>
  <c r="AE118" i="10"/>
  <c r="AE128" i="10"/>
  <c r="AE155" i="10"/>
  <c r="AE195" i="10"/>
  <c r="AE111" i="10"/>
  <c r="AE133" i="10"/>
  <c r="AE123" i="10"/>
  <c r="AE165" i="10"/>
  <c r="AE166" i="10"/>
  <c r="AE143" i="10"/>
  <c r="AG123" i="10"/>
  <c r="AG147" i="10"/>
  <c r="AG151" i="10"/>
  <c r="AG150" i="10"/>
  <c r="AG115" i="10"/>
  <c r="AG180" i="10"/>
  <c r="AG199" i="10"/>
  <c r="AG195" i="10"/>
  <c r="AG124" i="10"/>
  <c r="AG194" i="10"/>
  <c r="AG120" i="10"/>
  <c r="AG181" i="10"/>
  <c r="AG177" i="10"/>
  <c r="AG171" i="10"/>
  <c r="AG127" i="10"/>
  <c r="AG155" i="10"/>
  <c r="AG110" i="10"/>
  <c r="AG133" i="10"/>
  <c r="AG176" i="10"/>
  <c r="AG178" i="10"/>
  <c r="AG190" i="10"/>
  <c r="AG125" i="10"/>
  <c r="AG206" i="10"/>
  <c r="AG121" i="10"/>
  <c r="AG148" i="10"/>
  <c r="AG144" i="10"/>
  <c r="AG188" i="10"/>
  <c r="AG167" i="10"/>
  <c r="AG129" i="10"/>
  <c r="AG197" i="10"/>
  <c r="AG174" i="10"/>
  <c r="AG170" i="10"/>
  <c r="AG130" i="10"/>
  <c r="AG166" i="10"/>
  <c r="AG126" i="10"/>
  <c r="AG207" i="10"/>
  <c r="AG116" i="10"/>
  <c r="AG203" i="10"/>
  <c r="AG112" i="10"/>
  <c r="AG202" i="10"/>
  <c r="AG184" i="10"/>
  <c r="AG191" i="10"/>
  <c r="AG138" i="10"/>
  <c r="AG193" i="10"/>
  <c r="AG187" i="10"/>
  <c r="AG143" i="10"/>
  <c r="AG183" i="10"/>
  <c r="AG139" i="10"/>
  <c r="AG163" i="10"/>
  <c r="AG117" i="10"/>
  <c r="AG159" i="10"/>
  <c r="AG113" i="10"/>
  <c r="AG173" i="10"/>
  <c r="AG198" i="10"/>
  <c r="AG160" i="10"/>
  <c r="AG134" i="10"/>
  <c r="AG149" i="10"/>
  <c r="AG111" i="10"/>
  <c r="AG145" i="10"/>
  <c r="AG153" i="10"/>
  <c r="AG122" i="10"/>
  <c r="AG162" i="10"/>
  <c r="AG118" i="10"/>
  <c r="AG140" i="10"/>
  <c r="AG169" i="10"/>
  <c r="AG165" i="10"/>
  <c r="AG200" i="10"/>
  <c r="AG172" i="10"/>
  <c r="AG168" i="10"/>
  <c r="AG179" i="10"/>
  <c r="AG135" i="10"/>
  <c r="AG175" i="10"/>
  <c r="AG131" i="10"/>
  <c r="AG201" i="10"/>
  <c r="AG141" i="10"/>
  <c r="AG136" i="10"/>
  <c r="AG132" i="10"/>
  <c r="AG157" i="10"/>
  <c r="AG156" i="10"/>
  <c r="AG152" i="10"/>
  <c r="AG161" i="10"/>
  <c r="AG142" i="10"/>
  <c r="AG119" i="10"/>
  <c r="AG128" i="10"/>
  <c r="AG146" i="10"/>
  <c r="AG205" i="10"/>
  <c r="AG196" i="10"/>
  <c r="AG114" i="10"/>
  <c r="AG164" i="10"/>
  <c r="AG192" i="10"/>
  <c r="AG158" i="10"/>
  <c r="AG204" i="10"/>
  <c r="AG186" i="10"/>
  <c r="AG182" i="10"/>
  <c r="AG154" i="10"/>
  <c r="AG189" i="10"/>
  <c r="AG185" i="10"/>
  <c r="AG137" i="10"/>
  <c r="C77" i="73"/>
  <c r="BL106" i="10"/>
  <c r="I68" i="7"/>
  <c r="C77" i="74"/>
  <c r="C76" i="51"/>
  <c r="C32" i="61" s="1"/>
  <c r="C30" i="61"/>
  <c r="AP146" i="10"/>
  <c r="AP148" i="10"/>
  <c r="AP201" i="10"/>
  <c r="AP120" i="10"/>
  <c r="AP114" i="10"/>
  <c r="AP110" i="10"/>
  <c r="AP141" i="10"/>
  <c r="AP137" i="10"/>
  <c r="AP119" i="10"/>
  <c r="AP127" i="10"/>
  <c r="AP123" i="10"/>
  <c r="AP124" i="10"/>
  <c r="AP207" i="10"/>
  <c r="AP113" i="10"/>
  <c r="AP172" i="10"/>
  <c r="AP195" i="10"/>
  <c r="AP176" i="10"/>
  <c r="AP187" i="10"/>
  <c r="AP205" i="10"/>
  <c r="AP152" i="10"/>
  <c r="AP174" i="10"/>
  <c r="AP193" i="10"/>
  <c r="AP118" i="10"/>
  <c r="AP133" i="10"/>
  <c r="AP153" i="10"/>
  <c r="AP196" i="10"/>
  <c r="AP130" i="10"/>
  <c r="AP167" i="10"/>
  <c r="AP206" i="10"/>
  <c r="AP122" i="10"/>
  <c r="AP163" i="10"/>
  <c r="AP142" i="10"/>
  <c r="AP182" i="10"/>
  <c r="AP178" i="10"/>
  <c r="AP203" i="10"/>
  <c r="AP138" i="10"/>
  <c r="AP150" i="10"/>
  <c r="AP194" i="10"/>
  <c r="AP139" i="10"/>
  <c r="AP188" i="10"/>
  <c r="AP186" i="10"/>
  <c r="AP131" i="10"/>
  <c r="AP144" i="10"/>
  <c r="AP199" i="10"/>
  <c r="AP161" i="10"/>
  <c r="AP180" i="10"/>
  <c r="AP202" i="10"/>
  <c r="AP147" i="10"/>
  <c r="AP177" i="10"/>
  <c r="AP164" i="10"/>
  <c r="AP169" i="10"/>
  <c r="AP154" i="10"/>
  <c r="AP156" i="10"/>
  <c r="AP165" i="10"/>
  <c r="AP116" i="10"/>
  <c r="AP170" i="10"/>
  <c r="AP115" i="10"/>
  <c r="AP129" i="10"/>
  <c r="AP171" i="10"/>
  <c r="AP132" i="10"/>
  <c r="AP121" i="10"/>
  <c r="AP162" i="10"/>
  <c r="AP198" i="10"/>
  <c r="AP158" i="10"/>
  <c r="AP112" i="10"/>
  <c r="AP179" i="10"/>
  <c r="AP140" i="10"/>
  <c r="AP134" i="10"/>
  <c r="AP192" i="10"/>
  <c r="AP204" i="10"/>
  <c r="AP126" i="10"/>
  <c r="AP184" i="10"/>
  <c r="AP151" i="10"/>
  <c r="AP155" i="10"/>
  <c r="AP200" i="10"/>
  <c r="AP143" i="10"/>
  <c r="AP157" i="10"/>
  <c r="AP191" i="10"/>
  <c r="AP135" i="10"/>
  <c r="AP197" i="10"/>
  <c r="AP175" i="10"/>
  <c r="AP125" i="10"/>
  <c r="AP128" i="10"/>
  <c r="AP183" i="10"/>
  <c r="AP185" i="10"/>
  <c r="AP168" i="10"/>
  <c r="AP166" i="10"/>
  <c r="AP111" i="10"/>
  <c r="AP173" i="10"/>
  <c r="AP190" i="10"/>
  <c r="AP160" i="10"/>
  <c r="AP149" i="10"/>
  <c r="AP145" i="10"/>
  <c r="AP189" i="10"/>
  <c r="AP181" i="10"/>
  <c r="AP136" i="10"/>
  <c r="AP159" i="10"/>
  <c r="AP117" i="10"/>
  <c r="K36" i="74"/>
  <c r="K35" i="51"/>
  <c r="K36" i="73"/>
  <c r="K49" i="73"/>
  <c r="K48" i="51"/>
  <c r="K22" i="61" s="1"/>
  <c r="K49" i="74"/>
  <c r="K45" i="51"/>
  <c r="K46" i="73"/>
  <c r="K46" i="74"/>
  <c r="AB121" i="10"/>
  <c r="AB159" i="10"/>
  <c r="AB184" i="10"/>
  <c r="AB198" i="10"/>
  <c r="AB180" i="10"/>
  <c r="AB141" i="10"/>
  <c r="AB189" i="10"/>
  <c r="AB167" i="10"/>
  <c r="AB165" i="10"/>
  <c r="AB152" i="10"/>
  <c r="AB161" i="10"/>
  <c r="AB118" i="10"/>
  <c r="AB114" i="10"/>
  <c r="AB145" i="10"/>
  <c r="AB148" i="10"/>
  <c r="AB197" i="10"/>
  <c r="AB193" i="10"/>
  <c r="AB160" i="10"/>
  <c r="AB172" i="10"/>
  <c r="AB133" i="10"/>
  <c r="AB168" i="10"/>
  <c r="AB129" i="10"/>
  <c r="AB206" i="10"/>
  <c r="AB127" i="10"/>
  <c r="AB201" i="10"/>
  <c r="AB123" i="10"/>
  <c r="AB138" i="10"/>
  <c r="AB147" i="10"/>
  <c r="AB169" i="10"/>
  <c r="AB207" i="10"/>
  <c r="AB150" i="10"/>
  <c r="AB174" i="10"/>
  <c r="AB185" i="10"/>
  <c r="AB181" i="10"/>
  <c r="AB191" i="10"/>
  <c r="AB132" i="10"/>
  <c r="AB187" i="10"/>
  <c r="AB128" i="10"/>
  <c r="AB113" i="10"/>
  <c r="AB119" i="10"/>
  <c r="AB163" i="10"/>
  <c r="AB183" i="10"/>
  <c r="AB178" i="10"/>
  <c r="AB130" i="10"/>
  <c r="AB155" i="10"/>
  <c r="AB146" i="10"/>
  <c r="AB158" i="10"/>
  <c r="AB157" i="10"/>
  <c r="AB154" i="10"/>
  <c r="AB153" i="10"/>
  <c r="AB110" i="10"/>
  <c r="AB117" i="10"/>
  <c r="AB115" i="10"/>
  <c r="AB186" i="10"/>
  <c r="AB179" i="10"/>
  <c r="AB134" i="10"/>
  <c r="AB205" i="10"/>
  <c r="AB139" i="10"/>
  <c r="AB170" i="10"/>
  <c r="AB166" i="10"/>
  <c r="AB164" i="10"/>
  <c r="AB125" i="10"/>
  <c r="AB151" i="10"/>
  <c r="AB204" i="10"/>
  <c r="AB124" i="10"/>
  <c r="AB182" i="10"/>
  <c r="AB188" i="10"/>
  <c r="AB192" i="10"/>
  <c r="AB143" i="10"/>
  <c r="AB202" i="10"/>
  <c r="AB144" i="10"/>
  <c r="AB126" i="10"/>
  <c r="AB122" i="10"/>
  <c r="AB177" i="10"/>
  <c r="AB173" i="10"/>
  <c r="AB142" i="10"/>
  <c r="AB136" i="10"/>
  <c r="AB149" i="10"/>
  <c r="AB203" i="10"/>
  <c r="AB171" i="10"/>
  <c r="AB190" i="10"/>
  <c r="AB175" i="10"/>
  <c r="AB176" i="10"/>
  <c r="AB156" i="10"/>
  <c r="AB111" i="10"/>
  <c r="AB112" i="10"/>
  <c r="AB194" i="10"/>
  <c r="AB116" i="10"/>
  <c r="AB137" i="10"/>
  <c r="AB199" i="10"/>
  <c r="AB162" i="10"/>
  <c r="AB200" i="10"/>
  <c r="AB196" i="10"/>
  <c r="AB120" i="10"/>
  <c r="AB135" i="10"/>
  <c r="AB195" i="10"/>
  <c r="AB140" i="10"/>
  <c r="AB131" i="10"/>
  <c r="AJ113" i="10"/>
  <c r="AJ119" i="10"/>
  <c r="AJ206" i="10"/>
  <c r="AJ152" i="10"/>
  <c r="AJ142" i="10"/>
  <c r="AJ129" i="10"/>
  <c r="AJ138" i="10"/>
  <c r="AJ143" i="10"/>
  <c r="AJ156" i="10"/>
  <c r="AJ112" i="10"/>
  <c r="AJ154" i="10"/>
  <c r="AJ198" i="10"/>
  <c r="AJ118" i="10"/>
  <c r="AJ159" i="10"/>
  <c r="AJ145" i="10"/>
  <c r="AJ184" i="10"/>
  <c r="AJ170" i="10"/>
  <c r="AJ125" i="10"/>
  <c r="AJ191" i="10"/>
  <c r="AJ199" i="10"/>
  <c r="AJ197" i="10"/>
  <c r="AJ169" i="10"/>
  <c r="AJ149" i="10"/>
  <c r="AJ147" i="10"/>
  <c r="AJ111" i="10"/>
  <c r="AJ158" i="10"/>
  <c r="AJ133" i="10"/>
  <c r="AJ186" i="10"/>
  <c r="AJ196" i="10"/>
  <c r="AJ127" i="10"/>
  <c r="AJ178" i="10"/>
  <c r="AJ185" i="10"/>
  <c r="AJ182" i="10"/>
  <c r="AJ140" i="10"/>
  <c r="AJ188" i="10"/>
  <c r="AJ151" i="10"/>
  <c r="AJ115" i="10"/>
  <c r="AJ202" i="10"/>
  <c r="AJ116" i="10"/>
  <c r="AJ173" i="10"/>
  <c r="AJ160" i="10"/>
  <c r="AJ183" i="10"/>
  <c r="AJ132" i="10"/>
  <c r="AJ150" i="10"/>
  <c r="AJ166" i="10"/>
  <c r="AJ168" i="10"/>
  <c r="AJ134" i="10"/>
  <c r="AJ165" i="10"/>
  <c r="AJ175" i="10"/>
  <c r="AJ190" i="10"/>
  <c r="AJ120" i="10"/>
  <c r="AJ167" i="10"/>
  <c r="AJ137" i="10"/>
  <c r="AJ194" i="10"/>
  <c r="AJ205" i="10"/>
  <c r="AJ122" i="10"/>
  <c r="AJ180" i="10"/>
  <c r="AJ157" i="10"/>
  <c r="AJ114" i="10"/>
  <c r="AJ181" i="10"/>
  <c r="AJ207" i="10"/>
  <c r="AJ161" i="10"/>
  <c r="AJ176" i="10"/>
  <c r="AJ200" i="10"/>
  <c r="AJ174" i="10"/>
  <c r="AJ144" i="10"/>
  <c r="AJ117" i="10"/>
  <c r="AJ204" i="10"/>
  <c r="AJ162" i="10"/>
  <c r="AJ124" i="10"/>
  <c r="AJ141" i="10"/>
  <c r="AJ164" i="10"/>
  <c r="AJ148" i="10"/>
  <c r="AJ201" i="10"/>
  <c r="AJ131" i="10"/>
  <c r="AJ193" i="10"/>
  <c r="AJ121" i="10"/>
  <c r="AJ192" i="10"/>
  <c r="AJ123" i="10"/>
  <c r="AJ135" i="10"/>
  <c r="AJ139" i="10"/>
  <c r="AJ153" i="10"/>
  <c r="AJ126" i="10"/>
  <c r="AJ195" i="10"/>
  <c r="AJ155" i="10"/>
  <c r="AJ171" i="10"/>
  <c r="AJ172" i="10"/>
  <c r="AJ177" i="10"/>
  <c r="AJ130" i="10"/>
  <c r="AJ187" i="10"/>
  <c r="AJ136" i="10"/>
  <c r="AJ163" i="10"/>
  <c r="AJ179" i="10"/>
  <c r="AJ128" i="10"/>
  <c r="AJ203" i="10"/>
  <c r="AJ110" i="10"/>
  <c r="AJ146" i="10"/>
  <c r="AJ189" i="10"/>
  <c r="W134" i="10"/>
  <c r="W188" i="10"/>
  <c r="W115" i="10"/>
  <c r="W178" i="10"/>
  <c r="W173" i="10"/>
  <c r="W195" i="10"/>
  <c r="W163" i="10"/>
  <c r="W112" i="10"/>
  <c r="W207" i="10"/>
  <c r="W140" i="10"/>
  <c r="W135" i="10"/>
  <c r="W131" i="10"/>
  <c r="W159" i="10"/>
  <c r="W192" i="10"/>
  <c r="W116" i="10"/>
  <c r="W202" i="10"/>
  <c r="W182" i="10"/>
  <c r="W161" i="10"/>
  <c r="W117" i="10"/>
  <c r="W160" i="10"/>
  <c r="W145" i="10"/>
  <c r="W203" i="10"/>
  <c r="W136" i="10"/>
  <c r="W198" i="10"/>
  <c r="W132" i="10"/>
  <c r="W200" i="10"/>
  <c r="W127" i="10"/>
  <c r="W155" i="10"/>
  <c r="W110" i="10"/>
  <c r="W148" i="10"/>
  <c r="W119" i="10"/>
  <c r="W174" i="10"/>
  <c r="W130" i="10"/>
  <c r="W156" i="10"/>
  <c r="W113" i="10"/>
  <c r="W153" i="10"/>
  <c r="W141" i="10"/>
  <c r="W185" i="10"/>
  <c r="W137" i="10"/>
  <c r="W204" i="10"/>
  <c r="W128" i="10"/>
  <c r="W189" i="10"/>
  <c r="W123" i="10"/>
  <c r="W121" i="10"/>
  <c r="W205" i="10"/>
  <c r="W157" i="10"/>
  <c r="W191" i="10"/>
  <c r="W170" i="10"/>
  <c r="W126" i="10"/>
  <c r="W152" i="10"/>
  <c r="W154" i="10"/>
  <c r="W194" i="10"/>
  <c r="W150" i="10"/>
  <c r="W181" i="10"/>
  <c r="W133" i="10"/>
  <c r="W184" i="10"/>
  <c r="W120" i="10"/>
  <c r="W206" i="10"/>
  <c r="W164" i="10"/>
  <c r="W187" i="10"/>
  <c r="W166" i="10"/>
  <c r="W122" i="10"/>
  <c r="W162" i="10"/>
  <c r="W118" i="10"/>
  <c r="W190" i="10"/>
  <c r="W146" i="10"/>
  <c r="W177" i="10"/>
  <c r="W129" i="10"/>
  <c r="W125" i="10"/>
  <c r="W201" i="10"/>
  <c r="W114" i="10"/>
  <c r="W142" i="10"/>
  <c r="W167" i="10"/>
  <c r="W183" i="10"/>
  <c r="W168" i="10"/>
  <c r="W197" i="10"/>
  <c r="W144" i="10"/>
  <c r="W138" i="10"/>
  <c r="W151" i="10"/>
  <c r="W147" i="10"/>
  <c r="W158" i="10"/>
  <c r="W172" i="10"/>
  <c r="W199" i="10"/>
  <c r="W193" i="10"/>
  <c r="W176" i="10"/>
  <c r="W186" i="10"/>
  <c r="W180" i="10"/>
  <c r="W139" i="10"/>
  <c r="W149" i="10"/>
  <c r="W165" i="10"/>
  <c r="W169" i="10"/>
  <c r="W111" i="10"/>
  <c r="W179" i="10"/>
  <c r="W124" i="10"/>
  <c r="W143" i="10"/>
  <c r="W175" i="10"/>
  <c r="W171" i="10"/>
  <c r="W196" i="10"/>
  <c r="K44" i="73"/>
  <c r="K44" i="74"/>
  <c r="K43" i="51"/>
  <c r="K20" i="61" l="1"/>
  <c r="K30" i="61"/>
  <c r="K77" i="74"/>
  <c r="K76" i="51"/>
  <c r="K32" i="61" s="1"/>
  <c r="K77" i="73"/>
  <c r="BL131" i="10"/>
  <c r="BL207" i="10"/>
  <c r="BL198" i="10"/>
  <c r="BL159" i="10"/>
  <c r="BL135" i="10"/>
  <c r="BL178" i="10"/>
  <c r="BL136" i="10"/>
  <c r="BL111" i="10"/>
  <c r="BL156" i="10"/>
  <c r="BL117" i="10"/>
  <c r="BL204" i="10"/>
  <c r="BL188" i="10"/>
  <c r="BL130" i="10"/>
  <c r="BL193" i="10"/>
  <c r="BL187" i="10"/>
  <c r="BL157" i="10"/>
  <c r="BL110" i="10"/>
  <c r="BL173" i="10"/>
  <c r="BL176" i="10"/>
  <c r="BL143" i="10"/>
  <c r="BL186" i="10"/>
  <c r="BL112" i="10"/>
  <c r="BL206" i="10"/>
  <c r="BL179" i="10"/>
  <c r="BL125" i="10"/>
  <c r="BL203" i="10"/>
  <c r="BL129" i="10"/>
  <c r="BL138" i="10"/>
  <c r="BL197" i="10"/>
  <c r="BL174" i="10"/>
  <c r="BL142" i="10"/>
  <c r="BL190" i="10"/>
  <c r="BL167" i="10"/>
  <c r="BL118" i="10"/>
  <c r="BL181" i="10"/>
  <c r="BL150" i="10"/>
  <c r="BL119" i="10"/>
  <c r="BL164" i="10"/>
  <c r="BL120" i="10"/>
  <c r="BL194" i="10"/>
  <c r="BL196" i="10"/>
  <c r="BL169" i="10"/>
  <c r="BL128" i="10"/>
  <c r="BL137" i="10"/>
  <c r="BL195" i="10"/>
  <c r="BL148" i="10"/>
  <c r="BL113" i="10"/>
  <c r="BL205" i="10"/>
  <c r="BL184" i="10"/>
  <c r="BL151" i="10"/>
  <c r="BL160" i="10"/>
  <c r="BL162" i="10"/>
  <c r="BL191" i="10"/>
  <c r="BL124" i="10"/>
  <c r="BL134" i="10"/>
  <c r="BL168" i="10"/>
  <c r="BL132" i="10"/>
  <c r="BL139" i="10"/>
  <c r="BL182" i="10"/>
  <c r="BL145" i="10"/>
  <c r="BL202" i="10"/>
  <c r="BL175" i="10"/>
  <c r="BL126" i="10"/>
  <c r="BL189" i="10"/>
  <c r="BL192" i="10"/>
  <c r="BL133" i="10"/>
  <c r="BL163" i="10"/>
  <c r="BL172" i="10"/>
  <c r="BL114" i="10"/>
  <c r="BL177" i="10"/>
  <c r="BL140" i="10"/>
  <c r="BL115" i="10"/>
  <c r="BL161" i="10"/>
  <c r="BL121" i="10"/>
  <c r="BL201" i="10"/>
  <c r="BL183" i="10"/>
  <c r="BL141" i="10"/>
  <c r="BL185" i="10"/>
  <c r="BL199" i="10"/>
  <c r="BL116" i="10"/>
  <c r="BL200" i="10"/>
  <c r="BL158" i="10"/>
  <c r="BL127" i="10"/>
  <c r="BL180" i="10"/>
  <c r="BL123" i="10"/>
  <c r="BL171" i="10"/>
  <c r="BL155" i="10"/>
  <c r="BL154" i="10"/>
  <c r="BL147" i="10"/>
  <c r="BL166" i="10"/>
  <c r="BL153" i="10"/>
  <c r="BL146" i="10"/>
  <c r="BL170" i="10"/>
  <c r="BL165" i="10"/>
  <c r="BL144" i="10"/>
  <c r="BL122" i="10"/>
  <c r="BL152" i="10"/>
  <c r="BL149" i="10"/>
  <c r="G96" i="74" l="1"/>
  <c r="G95" i="51"/>
  <c r="G96" i="73"/>
  <c r="N43" i="50"/>
  <c r="G35" i="51" l="1"/>
  <c r="G36" i="74"/>
  <c r="G36" i="73"/>
  <c r="G77" i="74"/>
  <c r="G76" i="51"/>
  <c r="G77" i="73"/>
  <c r="G33" i="74"/>
  <c r="G33" i="73"/>
  <c r="G32" i="51"/>
  <c r="G41" i="74"/>
  <c r="G40" i="51"/>
  <c r="G41" i="73"/>
  <c r="G46" i="74"/>
  <c r="G45" i="51"/>
  <c r="G46" i="73"/>
  <c r="AM106" i="10"/>
  <c r="C52" i="73"/>
  <c r="I43" i="7"/>
  <c r="C52" i="74"/>
  <c r="C51" i="51"/>
  <c r="G32" i="61" l="1"/>
  <c r="G19" i="61"/>
  <c r="K52" i="74"/>
  <c r="K52" i="73"/>
  <c r="K51" i="51"/>
  <c r="G55" i="74"/>
  <c r="G54" i="51"/>
  <c r="G24" i="61" s="1"/>
  <c r="G55" i="73"/>
  <c r="G52" i="73"/>
  <c r="G51" i="51"/>
  <c r="G52" i="74"/>
  <c r="AM143" i="10"/>
  <c r="AM173" i="10"/>
  <c r="AM206" i="10"/>
  <c r="AM189" i="10"/>
  <c r="AM147" i="10"/>
  <c r="AM151" i="10"/>
  <c r="AM196" i="10"/>
  <c r="AM161" i="10"/>
  <c r="AM203" i="10"/>
  <c r="AM141" i="10"/>
  <c r="AM146" i="10"/>
  <c r="AM162" i="10"/>
  <c r="AM174" i="10"/>
  <c r="AM113" i="10"/>
  <c r="AM112" i="10"/>
  <c r="AM201" i="10"/>
  <c r="AM118" i="10"/>
  <c r="AM200" i="10"/>
  <c r="AM121" i="10"/>
  <c r="AM176" i="10"/>
  <c r="AM179" i="10"/>
  <c r="AM135" i="10"/>
  <c r="AM192" i="10"/>
  <c r="AM184" i="10"/>
  <c r="AM187" i="10"/>
  <c r="AM137" i="10"/>
  <c r="AM132" i="10"/>
  <c r="AM136" i="10"/>
  <c r="AM167" i="10"/>
  <c r="AM182" i="10"/>
  <c r="AM168" i="10"/>
  <c r="AM157" i="10"/>
  <c r="AM114" i="10"/>
  <c r="AM197" i="10"/>
  <c r="AM160" i="10"/>
  <c r="AM191" i="10"/>
  <c r="AM152" i="10"/>
  <c r="AM185" i="10"/>
  <c r="AM172" i="10"/>
  <c r="AM127" i="10"/>
  <c r="AM129" i="10"/>
  <c r="AM134" i="10"/>
  <c r="AM170" i="10"/>
  <c r="AM180" i="10"/>
  <c r="AM158" i="10"/>
  <c r="AM198" i="10"/>
  <c r="AM120" i="10"/>
  <c r="AM178" i="10"/>
  <c r="AM188" i="10"/>
  <c r="AM126" i="10"/>
  <c r="AM131" i="10"/>
  <c r="AM186" i="10"/>
  <c r="AM205" i="10"/>
  <c r="AM125" i="10"/>
  <c r="AM115" i="10"/>
  <c r="AM163" i="10"/>
  <c r="AM133" i="10"/>
  <c r="AM145" i="10"/>
  <c r="AM166" i="10"/>
  <c r="AM124" i="10"/>
  <c r="AM111" i="10"/>
  <c r="AM181" i="10"/>
  <c r="AM116" i="10"/>
  <c r="AM175" i="10"/>
  <c r="AM119" i="10"/>
  <c r="AM156" i="10"/>
  <c r="AM122" i="10"/>
  <c r="AM153" i="10"/>
  <c r="AM154" i="10"/>
  <c r="AM194" i="10"/>
  <c r="AM165" i="10"/>
  <c r="AM130" i="10"/>
  <c r="AM128" i="10"/>
  <c r="AM117" i="10"/>
  <c r="AM140" i="10"/>
  <c r="AM142" i="10"/>
  <c r="AM171" i="10"/>
  <c r="AM123" i="10"/>
  <c r="AM177" i="10"/>
  <c r="AM155" i="10"/>
  <c r="AM195" i="10"/>
  <c r="AM183" i="10"/>
  <c r="AM159" i="10"/>
  <c r="AM110" i="10"/>
  <c r="AM202" i="10"/>
  <c r="AM144" i="10"/>
  <c r="AM199" i="10"/>
  <c r="AM150" i="10"/>
  <c r="AM207" i="10"/>
  <c r="AM164" i="10"/>
  <c r="AM139" i="10"/>
  <c r="AM204" i="10"/>
  <c r="AM148" i="10"/>
  <c r="AM169" i="10"/>
  <c r="AM193" i="10"/>
  <c r="AM149" i="10"/>
  <c r="AM138" i="10"/>
  <c r="AM190" i="10"/>
  <c r="C95" i="50"/>
  <c r="B7" i="77" s="1"/>
  <c r="N42" i="50"/>
  <c r="G44" i="74"/>
  <c r="G44" i="73"/>
  <c r="G43" i="51"/>
  <c r="G30" i="61" s="1"/>
  <c r="G48" i="51"/>
  <c r="G22" i="61" s="1"/>
  <c r="G49" i="74"/>
  <c r="G49" i="73"/>
  <c r="G20" i="61"/>
  <c r="F95" i="7"/>
  <c r="AF28" i="77" s="1"/>
  <c r="N95" i="50" l="1"/>
  <c r="E95" i="7"/>
  <c r="AF21" i="77" s="1"/>
  <c r="B7" i="70"/>
  <c r="AF28" i="70"/>
  <c r="G51" i="74"/>
  <c r="G104" i="74" s="1"/>
  <c r="G51" i="73"/>
  <c r="G104" i="73" s="1"/>
  <c r="C8" i="73" s="1"/>
  <c r="G50" i="51"/>
  <c r="G103" i="51"/>
  <c r="C8" i="51" s="1"/>
  <c r="C8" i="53" s="1"/>
  <c r="C9" i="53" s="1"/>
  <c r="C10" i="73" s="1"/>
  <c r="D95" i="7"/>
  <c r="X21" i="77" s="1"/>
  <c r="X21" i="70" l="1"/>
  <c r="C10" i="74"/>
  <c r="G23" i="61"/>
  <c r="G50" i="61" s="1"/>
  <c r="C8" i="61" s="1"/>
  <c r="C8" i="74"/>
  <c r="AF21" i="70"/>
  <c r="C50" i="51"/>
  <c r="C51" i="73"/>
  <c r="C95" i="7"/>
  <c r="C14" i="77" s="1"/>
  <c r="C51" i="74"/>
  <c r="AL106" i="10"/>
  <c r="I42" i="7"/>
  <c r="BI183" i="58" l="1"/>
  <c r="BB183" i="58"/>
  <c r="BJ183" i="58"/>
  <c r="BG183" i="58"/>
  <c r="BY183" i="58"/>
  <c r="BR183" i="58"/>
  <c r="CC183" i="58"/>
  <c r="AK183" i="58"/>
  <c r="AS183" i="58"/>
  <c r="BV183" i="58"/>
  <c r="BU183" i="58"/>
  <c r="AJ183" i="58"/>
  <c r="U183" i="58"/>
  <c r="CH183" i="58"/>
  <c r="N183" i="58"/>
  <c r="AC183" i="58"/>
  <c r="V183" i="58"/>
  <c r="CE183" i="58"/>
  <c r="AA183" i="58"/>
  <c r="BE183" i="58"/>
  <c r="P183" i="58"/>
  <c r="H183" i="58"/>
  <c r="AO183" i="58"/>
  <c r="BO183" i="58"/>
  <c r="BM183" i="58"/>
  <c r="J183" i="58"/>
  <c r="CI183" i="58"/>
  <c r="D183" i="58"/>
  <c r="BT183" i="58"/>
  <c r="Z183" i="58"/>
  <c r="T183" i="58"/>
  <c r="AB183" i="58"/>
  <c r="AT183" i="58"/>
  <c r="Q183" i="58"/>
  <c r="AV183" i="58"/>
  <c r="BN183" i="58"/>
  <c r="BQ183" i="58"/>
  <c r="AH183" i="58"/>
  <c r="BS183" i="58"/>
  <c r="E183" i="58"/>
  <c r="AZ183" i="58"/>
  <c r="CL183" i="58"/>
  <c r="S183" i="58"/>
  <c r="AQ183" i="58"/>
  <c r="AE183" i="58"/>
  <c r="CK183" i="58"/>
  <c r="AY183" i="58"/>
  <c r="C183" i="58"/>
  <c r="AR183" i="58"/>
  <c r="AW183" i="58"/>
  <c r="K183" i="58"/>
  <c r="CJ183" i="58"/>
  <c r="F183" i="58"/>
  <c r="CG183" i="58"/>
  <c r="AX183" i="58"/>
  <c r="BH183" i="58"/>
  <c r="X183" i="58"/>
  <c r="BL183" i="58"/>
  <c r="AU183" i="58"/>
  <c r="BD183" i="58"/>
  <c r="BK183" i="58"/>
  <c r="BC183" i="58"/>
  <c r="L183" i="58"/>
  <c r="W183" i="58"/>
  <c r="G183" i="58"/>
  <c r="AM183" i="58"/>
  <c r="AG183" i="58"/>
  <c r="BA183" i="58"/>
  <c r="R183" i="58"/>
  <c r="AN183" i="58"/>
  <c r="BX183" i="58"/>
  <c r="BF183" i="58"/>
  <c r="Y183" i="58"/>
  <c r="AL183" i="58"/>
  <c r="AP183" i="58"/>
  <c r="AD183" i="58"/>
  <c r="BP183" i="58"/>
  <c r="AI183" i="58"/>
  <c r="CA183" i="58"/>
  <c r="BW183" i="58"/>
  <c r="CF183" i="58"/>
  <c r="O183" i="58"/>
  <c r="I183" i="58"/>
  <c r="CD183" i="58"/>
  <c r="M183" i="58"/>
  <c r="BZ183" i="58"/>
  <c r="AF183" i="58"/>
  <c r="CB183" i="58"/>
  <c r="C14" i="70"/>
  <c r="C104" i="73"/>
  <c r="C7" i="73" s="1"/>
  <c r="Z181" i="58"/>
  <c r="BA181" i="58"/>
  <c r="AV181" i="58"/>
  <c r="F181" i="58"/>
  <c r="AE181" i="58"/>
  <c r="J181" i="58"/>
  <c r="AX181" i="58"/>
  <c r="BW181" i="58"/>
  <c r="BY181" i="58"/>
  <c r="AQ181" i="58"/>
  <c r="P181" i="58"/>
  <c r="AM181" i="58"/>
  <c r="AO181" i="58"/>
  <c r="BF181" i="58"/>
  <c r="CE181" i="58"/>
  <c r="U181" i="58"/>
  <c r="T181" i="58"/>
  <c r="CH181" i="58"/>
  <c r="X181" i="58"/>
  <c r="AW181" i="58"/>
  <c r="AP181" i="58"/>
  <c r="BQ181" i="58"/>
  <c r="CG181" i="58"/>
  <c r="CK181" i="58"/>
  <c r="BD181" i="58"/>
  <c r="I181" i="58"/>
  <c r="AH181" i="58"/>
  <c r="BG181" i="58"/>
  <c r="BX181" i="58"/>
  <c r="C181" i="58"/>
  <c r="BJ181" i="58"/>
  <c r="M181" i="58"/>
  <c r="O181" i="58"/>
  <c r="BM181" i="58"/>
  <c r="BO181" i="58"/>
  <c r="G181" i="58"/>
  <c r="CF181" i="58"/>
  <c r="BR181" i="58"/>
  <c r="H181" i="58"/>
  <c r="BV181" i="58"/>
  <c r="AA181" i="58"/>
  <c r="AZ181" i="58"/>
  <c r="AK181" i="58"/>
  <c r="BC181" i="58"/>
  <c r="AL181" i="58"/>
  <c r="BZ181" i="58"/>
  <c r="CB181" i="58"/>
  <c r="R181" i="58"/>
  <c r="AI181" i="58"/>
  <c r="BH181" i="58"/>
  <c r="E181" i="58"/>
  <c r="AT181" i="58"/>
  <c r="BK181" i="58"/>
  <c r="CJ181" i="58"/>
  <c r="BL181" i="58"/>
  <c r="AB181" i="58"/>
  <c r="BP181" i="58"/>
  <c r="BN181" i="58"/>
  <c r="BB181" i="58"/>
  <c r="AG181" i="58"/>
  <c r="BU181" i="58"/>
  <c r="K181" i="58"/>
  <c r="AJ181" i="58"/>
  <c r="AS181" i="58"/>
  <c r="N181" i="58"/>
  <c r="CC181" i="58"/>
  <c r="CI181" i="58"/>
  <c r="Q181" i="58"/>
  <c r="S181" i="58"/>
  <c r="AR181" i="58"/>
  <c r="Y181" i="58"/>
  <c r="V181" i="58"/>
  <c r="AU181" i="58"/>
  <c r="BT181" i="58"/>
  <c r="AY181" i="58"/>
  <c r="D181" i="58"/>
  <c r="AD181" i="58"/>
  <c r="BI181" i="58"/>
  <c r="CA181" i="58"/>
  <c r="AF181" i="58"/>
  <c r="BE181" i="58"/>
  <c r="CD181" i="58"/>
  <c r="L181" i="58"/>
  <c r="AC181" i="58"/>
  <c r="BS181" i="58"/>
  <c r="W181" i="58"/>
  <c r="AN181" i="58"/>
  <c r="CL181" i="58"/>
  <c r="C23" i="61"/>
  <c r="C50" i="61" s="1"/>
  <c r="C7" i="61" s="1"/>
  <c r="C103" i="51"/>
  <c r="C7" i="51" s="1"/>
  <c r="C7" i="53" s="1"/>
  <c r="BA127" i="58"/>
  <c r="AS127" i="58"/>
  <c r="J127" i="58"/>
  <c r="X127" i="58"/>
  <c r="O127" i="58"/>
  <c r="T127" i="58"/>
  <c r="S127" i="58"/>
  <c r="AJ127" i="58"/>
  <c r="CH127" i="58"/>
  <c r="AB127" i="58"/>
  <c r="BI127" i="58"/>
  <c r="CF127" i="58"/>
  <c r="CI127" i="58"/>
  <c r="BS127" i="58"/>
  <c r="BC127" i="58"/>
  <c r="BU127" i="58"/>
  <c r="N127" i="58"/>
  <c r="F127" i="58"/>
  <c r="CD127" i="58"/>
  <c r="AL127" i="58"/>
  <c r="BX127" i="58"/>
  <c r="BW127" i="58"/>
  <c r="AU127" i="58"/>
  <c r="Z127" i="58"/>
  <c r="AW127" i="58"/>
  <c r="BY127" i="58"/>
  <c r="BP127" i="58"/>
  <c r="CJ127" i="58"/>
  <c r="AN127" i="58"/>
  <c r="AX127" i="58"/>
  <c r="BR127" i="58"/>
  <c r="AZ127" i="58"/>
  <c r="BN127" i="58"/>
  <c r="AV127" i="58"/>
  <c r="BD127" i="58"/>
  <c r="CK127" i="58"/>
  <c r="BH127" i="58"/>
  <c r="P127" i="58"/>
  <c r="BB127" i="58"/>
  <c r="AP127" i="58"/>
  <c r="U127" i="58"/>
  <c r="CE127" i="58"/>
  <c r="W127" i="58"/>
  <c r="AF127" i="58"/>
  <c r="AT127" i="58"/>
  <c r="Q127" i="58"/>
  <c r="BJ127" i="58"/>
  <c r="AY127" i="58"/>
  <c r="AI127" i="58"/>
  <c r="BV127" i="58"/>
  <c r="CA127" i="58"/>
  <c r="BK127" i="58"/>
  <c r="CL127" i="58"/>
  <c r="AR127" i="58"/>
  <c r="G127" i="58"/>
  <c r="AD127" i="58"/>
  <c r="I127" i="58"/>
  <c r="D127" i="58"/>
  <c r="AH127" i="58"/>
  <c r="BE127" i="58"/>
  <c r="AM127" i="58"/>
  <c r="BZ127" i="58"/>
  <c r="V127" i="58"/>
  <c r="CC127" i="58"/>
  <c r="K127" i="58"/>
  <c r="BQ127" i="58"/>
  <c r="C127" i="58"/>
  <c r="E127" i="58"/>
  <c r="BM127" i="58"/>
  <c r="Y127" i="58"/>
  <c r="CB127" i="58"/>
  <c r="R127" i="58"/>
  <c r="H127" i="58"/>
  <c r="BF127" i="58"/>
  <c r="AC127" i="58"/>
  <c r="CG127" i="58"/>
  <c r="BT127" i="58"/>
  <c r="L127" i="58"/>
  <c r="M127" i="58"/>
  <c r="AK127" i="58"/>
  <c r="BL127" i="58"/>
  <c r="AO127" i="58"/>
  <c r="AG127" i="58"/>
  <c r="AE127" i="58"/>
  <c r="BG127" i="58"/>
  <c r="AQ127" i="58"/>
  <c r="BO127" i="58"/>
  <c r="AA127" i="58"/>
  <c r="K51" i="73"/>
  <c r="K104" i="73" s="1"/>
  <c r="C9" i="73" s="1"/>
  <c r="I95" i="7"/>
  <c r="K51" i="74"/>
  <c r="K104" i="74" s="1"/>
  <c r="C9" i="74" s="1"/>
  <c r="K50" i="51"/>
  <c r="AL180" i="10"/>
  <c r="CM180" i="10" s="1"/>
  <c r="G77" i="7" s="1"/>
  <c r="H77" i="7" s="1"/>
  <c r="AL139" i="10"/>
  <c r="CM139" i="10" s="1"/>
  <c r="G36" i="7" s="1"/>
  <c r="H36" i="7" s="1"/>
  <c r="AL141" i="10"/>
  <c r="CM141" i="10" s="1"/>
  <c r="G38" i="7" s="1"/>
  <c r="H38" i="7" s="1"/>
  <c r="AL203" i="10"/>
  <c r="CM203" i="10" s="1"/>
  <c r="AL118" i="10"/>
  <c r="CM118" i="10" s="1"/>
  <c r="G15" i="7" s="1"/>
  <c r="H15" i="7" s="1"/>
  <c r="AL158" i="10"/>
  <c r="CM158" i="10" s="1"/>
  <c r="G55" i="7" s="1"/>
  <c r="H55" i="7" s="1"/>
  <c r="AL189" i="10"/>
  <c r="CM189" i="10" s="1"/>
  <c r="G86" i="7" s="1"/>
  <c r="H86" i="7" s="1"/>
  <c r="AL125" i="10"/>
  <c r="CM125" i="10" s="1"/>
  <c r="G22" i="7" s="1"/>
  <c r="H22" i="7" s="1"/>
  <c r="AL206" i="10"/>
  <c r="CM206" i="10" s="1"/>
  <c r="AL162" i="10"/>
  <c r="CM162" i="10" s="1"/>
  <c r="G59" i="7" s="1"/>
  <c r="H59" i="7" s="1"/>
  <c r="AL192" i="10"/>
  <c r="CM192" i="10" s="1"/>
  <c r="G89" i="7" s="1"/>
  <c r="H89" i="7" s="1"/>
  <c r="AL187" i="10"/>
  <c r="CM187" i="10" s="1"/>
  <c r="G84" i="7" s="1"/>
  <c r="H84" i="7" s="1"/>
  <c r="AL126" i="10"/>
  <c r="CM126" i="10" s="1"/>
  <c r="G23" i="7" s="1"/>
  <c r="H23" i="7" s="1"/>
  <c r="AL150" i="10"/>
  <c r="CM150" i="10" s="1"/>
  <c r="G47" i="7" s="1"/>
  <c r="H47" i="7" s="1"/>
  <c r="AL166" i="10"/>
  <c r="CM166" i="10" s="1"/>
  <c r="G63" i="7" s="1"/>
  <c r="H63" i="7" s="1"/>
  <c r="AL114" i="10"/>
  <c r="CM114" i="10" s="1"/>
  <c r="G11" i="7" s="1"/>
  <c r="H11" i="7" s="1"/>
  <c r="AL130" i="10"/>
  <c r="CM130" i="10" s="1"/>
  <c r="G27" i="7" s="1"/>
  <c r="H27" i="7" s="1"/>
  <c r="AL175" i="10"/>
  <c r="CM175" i="10" s="1"/>
  <c r="G72" i="7" s="1"/>
  <c r="H72" i="7" s="1"/>
  <c r="AL190" i="10"/>
  <c r="CM190" i="10" s="1"/>
  <c r="G87" i="7" s="1"/>
  <c r="H87" i="7" s="1"/>
  <c r="AL119" i="10"/>
  <c r="CM119" i="10" s="1"/>
  <c r="G16" i="7" s="1"/>
  <c r="H16" i="7" s="1"/>
  <c r="AL154" i="10"/>
  <c r="CM154" i="10" s="1"/>
  <c r="G51" i="7" s="1"/>
  <c r="H51" i="7" s="1"/>
  <c r="AL115" i="10"/>
  <c r="CM115" i="10" s="1"/>
  <c r="G12" i="7" s="1"/>
  <c r="H12" i="7" s="1"/>
  <c r="AL144" i="10"/>
  <c r="CM144" i="10" s="1"/>
  <c r="G41" i="7" s="1"/>
  <c r="H41" i="7" s="1"/>
  <c r="AL155" i="10"/>
  <c r="CM155" i="10" s="1"/>
  <c r="G52" i="7" s="1"/>
  <c r="H52" i="7" s="1"/>
  <c r="AL110" i="10"/>
  <c r="CM110" i="10" s="1"/>
  <c r="G7" i="7" s="1"/>
  <c r="H7" i="7" s="1"/>
  <c r="AL135" i="10"/>
  <c r="CM135" i="10" s="1"/>
  <c r="G32" i="7" s="1"/>
  <c r="H32" i="7" s="1"/>
  <c r="AL160" i="10"/>
  <c r="CM160" i="10" s="1"/>
  <c r="G57" i="7" s="1"/>
  <c r="H57" i="7" s="1"/>
  <c r="AL124" i="10"/>
  <c r="CM124" i="10" s="1"/>
  <c r="G21" i="7" s="1"/>
  <c r="H21" i="7" s="1"/>
  <c r="AL122" i="10"/>
  <c r="CM122" i="10" s="1"/>
  <c r="G19" i="7" s="1"/>
  <c r="H19" i="7" s="1"/>
  <c r="AL148" i="10"/>
  <c r="CM148" i="10" s="1"/>
  <c r="G45" i="7" s="1"/>
  <c r="H45" i="7" s="1"/>
  <c r="AL153" i="10"/>
  <c r="CM153" i="10" s="1"/>
  <c r="G50" i="7" s="1"/>
  <c r="H50" i="7" s="1"/>
  <c r="AL204" i="10"/>
  <c r="CM204" i="10" s="1"/>
  <c r="AL168" i="10"/>
  <c r="CM168" i="10" s="1"/>
  <c r="G65" i="7" s="1"/>
  <c r="H65" i="7" s="1"/>
  <c r="AL194" i="10"/>
  <c r="CM194" i="10" s="1"/>
  <c r="G91" i="7" s="1"/>
  <c r="H91" i="7" s="1"/>
  <c r="AL128" i="10"/>
  <c r="CM128" i="10" s="1"/>
  <c r="G25" i="7" s="1"/>
  <c r="H25" i="7" s="1"/>
  <c r="AL163" i="10"/>
  <c r="CM163" i="10" s="1"/>
  <c r="G60" i="7" s="1"/>
  <c r="H60" i="7" s="1"/>
  <c r="AL179" i="10"/>
  <c r="CM179" i="10" s="1"/>
  <c r="G76" i="7" s="1"/>
  <c r="H76" i="7" s="1"/>
  <c r="AL133" i="10"/>
  <c r="CM133" i="10" s="1"/>
  <c r="G30" i="7" s="1"/>
  <c r="H30" i="7" s="1"/>
  <c r="AL174" i="10"/>
  <c r="CM174" i="10" s="1"/>
  <c r="G71" i="7" s="1"/>
  <c r="H71" i="7" s="1"/>
  <c r="AL170" i="10"/>
  <c r="CM170" i="10" s="1"/>
  <c r="G67" i="7" s="1"/>
  <c r="H67" i="7" s="1"/>
  <c r="AL173" i="10"/>
  <c r="CM173" i="10" s="1"/>
  <c r="G70" i="7" s="1"/>
  <c r="H70" i="7" s="1"/>
  <c r="AL164" i="10"/>
  <c r="CM164" i="10" s="1"/>
  <c r="G61" i="7" s="1"/>
  <c r="H61" i="7" s="1"/>
  <c r="AL113" i="10"/>
  <c r="CM113" i="10" s="1"/>
  <c r="G10" i="7" s="1"/>
  <c r="H10" i="7" s="1"/>
  <c r="AL165" i="10"/>
  <c r="CM165" i="10" s="1"/>
  <c r="G62" i="7" s="1"/>
  <c r="H62" i="7" s="1"/>
  <c r="AL157" i="10"/>
  <c r="CM157" i="10" s="1"/>
  <c r="G54" i="7" s="1"/>
  <c r="H54" i="7" s="1"/>
  <c r="AL184" i="10"/>
  <c r="CM184" i="10" s="1"/>
  <c r="G81" i="7" s="1"/>
  <c r="H81" i="7" s="1"/>
  <c r="AL183" i="10"/>
  <c r="CM183" i="10" s="1"/>
  <c r="G80" i="7" s="1"/>
  <c r="H80" i="7" s="1"/>
  <c r="AL152" i="10"/>
  <c r="CM152" i="10" s="1"/>
  <c r="G49" i="7" s="1"/>
  <c r="H49" i="7" s="1"/>
  <c r="AL171" i="10"/>
  <c r="CM171" i="10" s="1"/>
  <c r="G68" i="7" s="1"/>
  <c r="H68" i="7" s="1"/>
  <c r="AL188" i="10"/>
  <c r="CM188" i="10" s="1"/>
  <c r="G85" i="7" s="1"/>
  <c r="H85" i="7" s="1"/>
  <c r="AL177" i="10"/>
  <c r="CM177" i="10" s="1"/>
  <c r="G74" i="7" s="1"/>
  <c r="H74" i="7" s="1"/>
  <c r="AL123" i="10"/>
  <c r="CM123" i="10" s="1"/>
  <c r="G20" i="7" s="1"/>
  <c r="H20" i="7" s="1"/>
  <c r="AL149" i="10"/>
  <c r="CM149" i="10" s="1"/>
  <c r="G46" i="7" s="1"/>
  <c r="H46" i="7" s="1"/>
  <c r="AL156" i="10"/>
  <c r="CM156" i="10" s="1"/>
  <c r="G53" i="7" s="1"/>
  <c r="H53" i="7" s="1"/>
  <c r="AL138" i="10"/>
  <c r="CM138" i="10" s="1"/>
  <c r="G35" i="7" s="1"/>
  <c r="H35" i="7" s="1"/>
  <c r="AL143" i="10"/>
  <c r="CM143" i="10" s="1"/>
  <c r="G40" i="7" s="1"/>
  <c r="H40" i="7" s="1"/>
  <c r="AL140" i="10"/>
  <c r="CM140" i="10" s="1"/>
  <c r="G37" i="7" s="1"/>
  <c r="H37" i="7" s="1"/>
  <c r="AL112" i="10"/>
  <c r="CM112" i="10" s="1"/>
  <c r="G9" i="7" s="1"/>
  <c r="H9" i="7" s="1"/>
  <c r="AL200" i="10"/>
  <c r="CM200" i="10" s="1"/>
  <c r="AL191" i="10"/>
  <c r="CM191" i="10" s="1"/>
  <c r="G88" i="7" s="1"/>
  <c r="H88" i="7" s="1"/>
  <c r="AL137" i="10"/>
  <c r="CM137" i="10" s="1"/>
  <c r="G34" i="7" s="1"/>
  <c r="H34" i="7" s="1"/>
  <c r="AL176" i="10"/>
  <c r="CM176" i="10" s="1"/>
  <c r="G73" i="7" s="1"/>
  <c r="H73" i="7" s="1"/>
  <c r="AL195" i="10"/>
  <c r="CM195" i="10" s="1"/>
  <c r="G92" i="7" s="1"/>
  <c r="H92" i="7" s="1"/>
  <c r="AL151" i="10"/>
  <c r="CM151" i="10" s="1"/>
  <c r="G48" i="7" s="1"/>
  <c r="H48" i="7" s="1"/>
  <c r="AL193" i="10"/>
  <c r="CM193" i="10" s="1"/>
  <c r="G90" i="7" s="1"/>
  <c r="H90" i="7" s="1"/>
  <c r="AL131" i="10"/>
  <c r="CM131" i="10" s="1"/>
  <c r="G28" i="7" s="1"/>
  <c r="H28" i="7" s="1"/>
  <c r="AL205" i="10"/>
  <c r="CM205" i="10" s="1"/>
  <c r="AL202" i="10"/>
  <c r="CM202" i="10" s="1"/>
  <c r="AL132" i="10"/>
  <c r="CM132" i="10" s="1"/>
  <c r="G29" i="7" s="1"/>
  <c r="H29" i="7" s="1"/>
  <c r="AL146" i="10"/>
  <c r="CM146" i="10" s="1"/>
  <c r="G43" i="7" s="1"/>
  <c r="H43" i="7" s="1"/>
  <c r="AL198" i="10"/>
  <c r="CM198" i="10" s="1"/>
  <c r="AL134" i="10"/>
  <c r="CM134" i="10" s="1"/>
  <c r="G31" i="7" s="1"/>
  <c r="H31" i="7" s="1"/>
  <c r="AL136" i="10"/>
  <c r="CM136" i="10" s="1"/>
  <c r="G33" i="7" s="1"/>
  <c r="H33" i="7" s="1"/>
  <c r="AL201" i="10"/>
  <c r="CM201" i="10" s="1"/>
  <c r="AL142" i="10"/>
  <c r="CM142" i="10" s="1"/>
  <c r="G39" i="7" s="1"/>
  <c r="H39" i="7" s="1"/>
  <c r="AL196" i="10"/>
  <c r="CM196" i="10" s="1"/>
  <c r="G93" i="7" s="1"/>
  <c r="H93" i="7" s="1"/>
  <c r="AL129" i="10"/>
  <c r="CM129" i="10" s="1"/>
  <c r="G26" i="7" s="1"/>
  <c r="H26" i="7" s="1"/>
  <c r="AL181" i="10"/>
  <c r="CM181" i="10" s="1"/>
  <c r="G78" i="7" s="1"/>
  <c r="H78" i="7" s="1"/>
  <c r="AL172" i="10"/>
  <c r="CM172" i="10" s="1"/>
  <c r="G69" i="7" s="1"/>
  <c r="H69" i="7" s="1"/>
  <c r="AL186" i="10"/>
  <c r="CM186" i="10" s="1"/>
  <c r="G83" i="7" s="1"/>
  <c r="H83" i="7" s="1"/>
  <c r="AL197" i="10"/>
  <c r="CM197" i="10" s="1"/>
  <c r="G94" i="7" s="1"/>
  <c r="H94" i="7" s="1"/>
  <c r="AL167" i="10"/>
  <c r="CM167" i="10" s="1"/>
  <c r="G64" i="7" s="1"/>
  <c r="H64" i="7" s="1"/>
  <c r="AL182" i="10"/>
  <c r="CM182" i="10" s="1"/>
  <c r="G79" i="7" s="1"/>
  <c r="H79" i="7" s="1"/>
  <c r="AL120" i="10"/>
  <c r="CM120" i="10" s="1"/>
  <c r="G17" i="7" s="1"/>
  <c r="H17" i="7" s="1"/>
  <c r="AL116" i="10"/>
  <c r="CM116" i="10" s="1"/>
  <c r="G13" i="7" s="1"/>
  <c r="H13" i="7" s="1"/>
  <c r="CM106" i="10"/>
  <c r="CN106" i="10" s="1"/>
  <c r="AL169" i="10"/>
  <c r="CM169" i="10" s="1"/>
  <c r="G66" i="7" s="1"/>
  <c r="H66" i="7" s="1"/>
  <c r="AL117" i="10"/>
  <c r="CM117" i="10" s="1"/>
  <c r="G14" i="7" s="1"/>
  <c r="H14" i="7" s="1"/>
  <c r="AL145" i="10"/>
  <c r="CM145" i="10" s="1"/>
  <c r="G42" i="7" s="1"/>
  <c r="H42" i="7" s="1"/>
  <c r="AL161" i="10"/>
  <c r="CM161" i="10" s="1"/>
  <c r="G58" i="7" s="1"/>
  <c r="H58" i="7" s="1"/>
  <c r="AL111" i="10"/>
  <c r="CM111" i="10" s="1"/>
  <c r="G8" i="7" s="1"/>
  <c r="H8" i="7" s="1"/>
  <c r="AL199" i="10"/>
  <c r="CM199" i="10" s="1"/>
  <c r="AL178" i="10"/>
  <c r="CM178" i="10" s="1"/>
  <c r="G75" i="7" s="1"/>
  <c r="H75" i="7" s="1"/>
  <c r="AL121" i="10"/>
  <c r="CM121" i="10" s="1"/>
  <c r="G18" i="7" s="1"/>
  <c r="H18" i="7" s="1"/>
  <c r="AL207" i="10"/>
  <c r="CM207" i="10" s="1"/>
  <c r="AL127" i="10"/>
  <c r="CM127" i="10" s="1"/>
  <c r="G24" i="7" s="1"/>
  <c r="H24" i="7" s="1"/>
  <c r="AL185" i="10"/>
  <c r="CM185" i="10" s="1"/>
  <c r="G82" i="7" s="1"/>
  <c r="H82" i="7" s="1"/>
  <c r="AL159" i="10"/>
  <c r="CM159" i="10" s="1"/>
  <c r="G56" i="7" s="1"/>
  <c r="H56" i="7" s="1"/>
  <c r="AL147" i="10"/>
  <c r="CM147" i="10" s="1"/>
  <c r="G44" i="7" s="1"/>
  <c r="H44" i="7" s="1"/>
  <c r="C104" i="74"/>
  <c r="G95" i="7" l="1"/>
  <c r="C21" i="77" s="1"/>
  <c r="AJ124" i="58"/>
  <c r="L124" i="58"/>
  <c r="CJ124" i="58"/>
  <c r="AN124" i="58"/>
  <c r="Q124" i="58"/>
  <c r="N124" i="58"/>
  <c r="M124" i="58"/>
  <c r="CI124" i="58"/>
  <c r="BB124" i="58"/>
  <c r="CD124" i="58"/>
  <c r="U124" i="58"/>
  <c r="BZ124" i="58"/>
  <c r="CK124" i="58"/>
  <c r="BU124" i="58"/>
  <c r="BE124" i="58"/>
  <c r="G124" i="58"/>
  <c r="BN124" i="58"/>
  <c r="BJ124" i="58"/>
  <c r="AZ124" i="58"/>
  <c r="V124" i="58"/>
  <c r="BG124" i="58"/>
  <c r="BF124" i="58"/>
  <c r="AW124" i="58"/>
  <c r="BW124" i="58"/>
  <c r="S124" i="58"/>
  <c r="AR124" i="58"/>
  <c r="AY124" i="58"/>
  <c r="BC124" i="58"/>
  <c r="J124" i="58"/>
  <c r="AH124" i="58"/>
  <c r="BQ124" i="58"/>
  <c r="AT124" i="58"/>
  <c r="AX124" i="58"/>
  <c r="R124" i="58"/>
  <c r="BO124" i="58"/>
  <c r="BT124" i="58"/>
  <c r="AQ124" i="58"/>
  <c r="CA124" i="58"/>
  <c r="E124" i="58"/>
  <c r="Z124" i="58"/>
  <c r="D124" i="58"/>
  <c r="BY124" i="58"/>
  <c r="Y124" i="58"/>
  <c r="O124" i="58"/>
  <c r="AD124" i="58"/>
  <c r="CF124" i="58"/>
  <c r="BD124" i="58"/>
  <c r="AS124" i="58"/>
  <c r="AC124" i="58"/>
  <c r="AL124" i="58"/>
  <c r="CC124" i="58"/>
  <c r="BM124" i="58"/>
  <c r="AF124" i="58"/>
  <c r="K124" i="58"/>
  <c r="I124" i="58"/>
  <c r="X124" i="58"/>
  <c r="CG124" i="58"/>
  <c r="AG124" i="58"/>
  <c r="CE124" i="58"/>
  <c r="AA124" i="58"/>
  <c r="AO124" i="58"/>
  <c r="AV124" i="58"/>
  <c r="BV124" i="58"/>
  <c r="BL124" i="58"/>
  <c r="AE124" i="58"/>
  <c r="AM124" i="58"/>
  <c r="C124" i="58"/>
  <c r="BH124" i="58"/>
  <c r="BS124" i="58"/>
  <c r="H124" i="58"/>
  <c r="BK124" i="58"/>
  <c r="BR124" i="58"/>
  <c r="CH124" i="58"/>
  <c r="AB124" i="58"/>
  <c r="CL124" i="58"/>
  <c r="BP124" i="58"/>
  <c r="AP124" i="58"/>
  <c r="BX124" i="58"/>
  <c r="CB124" i="58"/>
  <c r="T124" i="58"/>
  <c r="AU124" i="58"/>
  <c r="AI124" i="58"/>
  <c r="P124" i="58"/>
  <c r="W124" i="58"/>
  <c r="BA124" i="58"/>
  <c r="AK124" i="58"/>
  <c r="BI124" i="58"/>
  <c r="F124" i="58"/>
  <c r="BY163" i="58"/>
  <c r="C163" i="58"/>
  <c r="V163" i="58"/>
  <c r="AA163" i="58"/>
  <c r="BN163" i="58"/>
  <c r="CD163" i="58"/>
  <c r="AE163" i="58"/>
  <c r="P163" i="58"/>
  <c r="CJ163" i="58"/>
  <c r="Q163" i="58"/>
  <c r="AL163" i="58"/>
  <c r="BH163" i="58"/>
  <c r="AO163" i="58"/>
  <c r="BG163" i="58"/>
  <c r="AT163" i="58"/>
  <c r="BA163" i="58"/>
  <c r="BO163" i="58"/>
  <c r="AB163" i="58"/>
  <c r="AF163" i="58"/>
  <c r="AZ163" i="58"/>
  <c r="AN163" i="58"/>
  <c r="AS163" i="58"/>
  <c r="BL163" i="58"/>
  <c r="BZ163" i="58"/>
  <c r="AJ163" i="58"/>
  <c r="CH163" i="58"/>
  <c r="K163" i="58"/>
  <c r="BB163" i="58"/>
  <c r="G163" i="58"/>
  <c r="AX163" i="58"/>
  <c r="AG163" i="58"/>
  <c r="N163" i="58"/>
  <c r="Z163" i="58"/>
  <c r="BI163" i="58"/>
  <c r="CI163" i="58"/>
  <c r="AV163" i="58"/>
  <c r="AH163" i="58"/>
  <c r="S163" i="58"/>
  <c r="BP163" i="58"/>
  <c r="J163" i="58"/>
  <c r="CK163" i="58"/>
  <c r="CF163" i="58"/>
  <c r="R163" i="58"/>
  <c r="BU163" i="58"/>
  <c r="BW163" i="58"/>
  <c r="I163" i="58"/>
  <c r="CE163" i="58"/>
  <c r="AQ163" i="58"/>
  <c r="BV163" i="58"/>
  <c r="BS163" i="58"/>
  <c r="H163" i="58"/>
  <c r="X163" i="58"/>
  <c r="AY163" i="58"/>
  <c r="BR163" i="58"/>
  <c r="F163" i="58"/>
  <c r="BD163" i="58"/>
  <c r="AM163" i="58"/>
  <c r="AI163" i="58"/>
  <c r="BT163" i="58"/>
  <c r="CL163" i="58"/>
  <c r="E163" i="58"/>
  <c r="O163" i="58"/>
  <c r="U163" i="58"/>
  <c r="CC163" i="58"/>
  <c r="AP163" i="58"/>
  <c r="BJ163" i="58"/>
  <c r="BC163" i="58"/>
  <c r="BM163" i="58"/>
  <c r="T163" i="58"/>
  <c r="CB163" i="58"/>
  <c r="CG163" i="58"/>
  <c r="Y163" i="58"/>
  <c r="AR163" i="58"/>
  <c r="AC163" i="58"/>
  <c r="L163" i="58"/>
  <c r="CA163" i="58"/>
  <c r="D163" i="58"/>
  <c r="AW163" i="58"/>
  <c r="AU163" i="58"/>
  <c r="BQ163" i="58"/>
  <c r="AD163" i="58"/>
  <c r="AK163" i="58"/>
  <c r="BX163" i="58"/>
  <c r="BF163" i="58"/>
  <c r="BK163" i="58"/>
  <c r="BE163" i="58"/>
  <c r="M163" i="58"/>
  <c r="W163" i="58"/>
  <c r="CL171" i="58"/>
  <c r="BE171" i="58"/>
  <c r="M171" i="58"/>
  <c r="V171" i="58"/>
  <c r="BW171" i="58"/>
  <c r="AY171" i="58"/>
  <c r="BZ171" i="58"/>
  <c r="BD171" i="58"/>
  <c r="AL171" i="58"/>
  <c r="AC171" i="58"/>
  <c r="AO171" i="58"/>
  <c r="AI171" i="58"/>
  <c r="CK171" i="58"/>
  <c r="Z171" i="58"/>
  <c r="AN171" i="58"/>
  <c r="BY171" i="58"/>
  <c r="AM171" i="58"/>
  <c r="AA171" i="58"/>
  <c r="BC171" i="58"/>
  <c r="BS171" i="58"/>
  <c r="CH171" i="58"/>
  <c r="BF171" i="58"/>
  <c r="CC171" i="58"/>
  <c r="BG171" i="58"/>
  <c r="AG171" i="58"/>
  <c r="BO171" i="58"/>
  <c r="BI171" i="58"/>
  <c r="N171" i="58"/>
  <c r="AV171" i="58"/>
  <c r="H171" i="58"/>
  <c r="AW171" i="58"/>
  <c r="BB171" i="58"/>
  <c r="BK171" i="58"/>
  <c r="F171" i="58"/>
  <c r="U171" i="58"/>
  <c r="AR171" i="58"/>
  <c r="CJ171" i="58"/>
  <c r="AF171" i="58"/>
  <c r="BN171" i="58"/>
  <c r="Q171" i="58"/>
  <c r="X171" i="58"/>
  <c r="BM171" i="58"/>
  <c r="BA171" i="58"/>
  <c r="K171" i="58"/>
  <c r="L171" i="58"/>
  <c r="AE171" i="58"/>
  <c r="AZ171" i="58"/>
  <c r="AK171" i="58"/>
  <c r="AT171" i="58"/>
  <c r="CD171" i="58"/>
  <c r="CE171" i="58"/>
  <c r="CB171" i="58"/>
  <c r="O171" i="58"/>
  <c r="BX171" i="58"/>
  <c r="D171" i="58"/>
  <c r="CF171" i="58"/>
  <c r="AP171" i="58"/>
  <c r="S171" i="58"/>
  <c r="AU171" i="58"/>
  <c r="BH171" i="58"/>
  <c r="BU171" i="58"/>
  <c r="R171" i="58"/>
  <c r="AJ171" i="58"/>
  <c r="BP171" i="58"/>
  <c r="J171" i="58"/>
  <c r="CG171" i="58"/>
  <c r="BQ171" i="58"/>
  <c r="C171" i="58"/>
  <c r="BL171" i="58"/>
  <c r="AX171" i="58"/>
  <c r="BR171" i="58"/>
  <c r="AS171" i="58"/>
  <c r="BJ171" i="58"/>
  <c r="Y171" i="58"/>
  <c r="CI171" i="58"/>
  <c r="CA171" i="58"/>
  <c r="BV171" i="58"/>
  <c r="W171" i="58"/>
  <c r="E171" i="58"/>
  <c r="AQ171" i="58"/>
  <c r="AD171" i="58"/>
  <c r="AB171" i="58"/>
  <c r="I171" i="58"/>
  <c r="BT171" i="58"/>
  <c r="AH171" i="58"/>
  <c r="P171" i="58"/>
  <c r="G171" i="58"/>
  <c r="T171" i="58"/>
  <c r="BE147" i="58"/>
  <c r="S147" i="58"/>
  <c r="Z147" i="58"/>
  <c r="BU147" i="58"/>
  <c r="BP147" i="58"/>
  <c r="BL147" i="58"/>
  <c r="AV147" i="58"/>
  <c r="N147" i="58"/>
  <c r="U147" i="58"/>
  <c r="L147" i="58"/>
  <c r="AZ147" i="58"/>
  <c r="BB147" i="58"/>
  <c r="AF147" i="58"/>
  <c r="J147" i="58"/>
  <c r="BR147" i="58"/>
  <c r="AY147" i="58"/>
  <c r="AU147" i="58"/>
  <c r="BY147" i="58"/>
  <c r="BI147" i="58"/>
  <c r="V147" i="58"/>
  <c r="BM147" i="58"/>
  <c r="BG147" i="58"/>
  <c r="CA147" i="58"/>
  <c r="AN147" i="58"/>
  <c r="P147" i="58"/>
  <c r="W147" i="58"/>
  <c r="G147" i="58"/>
  <c r="T147" i="58"/>
  <c r="AA147" i="58"/>
  <c r="C147" i="58"/>
  <c r="BH147" i="58"/>
  <c r="CF147" i="58"/>
  <c r="R147" i="58"/>
  <c r="BW147" i="58"/>
  <c r="Y147" i="58"/>
  <c r="AC147" i="58"/>
  <c r="CE147" i="58"/>
  <c r="BO147" i="58"/>
  <c r="AP147" i="58"/>
  <c r="AL147" i="58"/>
  <c r="AG147" i="58"/>
  <c r="BN147" i="58"/>
  <c r="BC147" i="58"/>
  <c r="Q147" i="58"/>
  <c r="BF147" i="58"/>
  <c r="AJ147" i="58"/>
  <c r="BZ147" i="58"/>
  <c r="BV147" i="58"/>
  <c r="AO147" i="58"/>
  <c r="CK147" i="58"/>
  <c r="X147" i="58"/>
  <c r="AE147" i="58"/>
  <c r="O147" i="58"/>
  <c r="BK147" i="58"/>
  <c r="AD147" i="58"/>
  <c r="BT147" i="58"/>
  <c r="BX147" i="58"/>
  <c r="I147" i="58"/>
  <c r="CB147" i="58"/>
  <c r="CI147" i="58"/>
  <c r="BS147" i="58"/>
  <c r="AK147" i="58"/>
  <c r="D147" i="58"/>
  <c r="K147" i="58"/>
  <c r="AS147" i="58"/>
  <c r="BD147" i="58"/>
  <c r="CG147" i="58"/>
  <c r="CD147" i="58"/>
  <c r="AH147" i="58"/>
  <c r="F147" i="58"/>
  <c r="M147" i="58"/>
  <c r="AR147" i="58"/>
  <c r="CC147" i="58"/>
  <c r="CL147" i="58"/>
  <c r="CH147" i="58"/>
  <c r="AW147" i="58"/>
  <c r="AX147" i="58"/>
  <c r="AI147" i="58"/>
  <c r="BQ147" i="58"/>
  <c r="BA147" i="58"/>
  <c r="AQ147" i="58"/>
  <c r="BJ147" i="58"/>
  <c r="AT147" i="58"/>
  <c r="AB147" i="58"/>
  <c r="CJ147" i="58"/>
  <c r="H147" i="58"/>
  <c r="AM147" i="58"/>
  <c r="E147" i="58"/>
  <c r="BQ97" i="58"/>
  <c r="AN97" i="58"/>
  <c r="P97" i="58"/>
  <c r="M97" i="58"/>
  <c r="BI97" i="58"/>
  <c r="AK97" i="58"/>
  <c r="S97" i="58"/>
  <c r="BO97" i="58"/>
  <c r="AP97" i="58"/>
  <c r="BR97" i="58"/>
  <c r="N97" i="58"/>
  <c r="CJ97" i="58"/>
  <c r="BJ97" i="58"/>
  <c r="J97" i="58"/>
  <c r="CE97" i="58"/>
  <c r="BF97" i="58"/>
  <c r="CI97" i="58"/>
  <c r="BK97" i="58"/>
  <c r="BV97" i="58"/>
  <c r="BW97" i="58"/>
  <c r="AG97" i="58"/>
  <c r="G97" i="58"/>
  <c r="W97" i="58"/>
  <c r="T97" i="58"/>
  <c r="CA97" i="58"/>
  <c r="CC97" i="58"/>
  <c r="H97" i="58"/>
  <c r="BE97" i="58"/>
  <c r="AX97" i="58"/>
  <c r="AU97" i="58"/>
  <c r="E97" i="58"/>
  <c r="L97" i="58"/>
  <c r="Z97" i="58"/>
  <c r="AR97" i="58"/>
  <c r="BC97" i="58"/>
  <c r="K97" i="58"/>
  <c r="D97" i="58"/>
  <c r="BY97" i="58"/>
  <c r="AW97" i="58"/>
  <c r="Q97" i="58"/>
  <c r="AI97" i="58"/>
  <c r="AQ97" i="58"/>
  <c r="I97" i="58"/>
  <c r="X97" i="58"/>
  <c r="AD97" i="58"/>
  <c r="BL97" i="58"/>
  <c r="AO97" i="58"/>
  <c r="R97" i="58"/>
  <c r="O97" i="58"/>
  <c r="AF97" i="58"/>
  <c r="C97" i="58"/>
  <c r="BT97" i="58"/>
  <c r="F97" i="58"/>
  <c r="BG97" i="58"/>
  <c r="BM97" i="58"/>
  <c r="AC97" i="58"/>
  <c r="AJ97" i="58"/>
  <c r="CF97" i="58"/>
  <c r="BH97" i="58"/>
  <c r="CH97" i="58"/>
  <c r="AL97" i="58"/>
  <c r="AM97" i="58"/>
  <c r="CB97" i="58"/>
  <c r="BD97" i="58"/>
  <c r="BX97" i="58"/>
  <c r="AS97" i="58"/>
  <c r="AT97" i="58"/>
  <c r="CD97" i="58"/>
  <c r="BU97" i="58"/>
  <c r="AE97" i="58"/>
  <c r="AA97" i="58"/>
  <c r="BS97" i="58"/>
  <c r="BB97" i="58"/>
  <c r="V97" i="58"/>
  <c r="BN97" i="58"/>
  <c r="AY97" i="58"/>
  <c r="BZ97" i="58"/>
  <c r="CL97" i="58"/>
  <c r="AV97" i="58"/>
  <c r="CG97" i="58"/>
  <c r="CK97" i="58"/>
  <c r="BA97" i="58"/>
  <c r="AH97" i="58"/>
  <c r="BP97" i="58"/>
  <c r="AB97" i="58"/>
  <c r="Y97" i="58"/>
  <c r="AZ97" i="58"/>
  <c r="U97" i="58"/>
  <c r="BV160" i="58"/>
  <c r="F160" i="58"/>
  <c r="S160" i="58"/>
  <c r="CI160" i="58"/>
  <c r="BS160" i="58"/>
  <c r="CH160" i="58"/>
  <c r="N160" i="58"/>
  <c r="D160" i="58"/>
  <c r="CK160" i="58"/>
  <c r="AM160" i="58"/>
  <c r="AE160" i="58"/>
  <c r="BT160" i="58"/>
  <c r="AC160" i="58"/>
  <c r="BF160" i="58"/>
  <c r="CB160" i="58"/>
  <c r="BO160" i="58"/>
  <c r="CG160" i="58"/>
  <c r="AJ160" i="58"/>
  <c r="AV160" i="58"/>
  <c r="CL160" i="58"/>
  <c r="C160" i="58"/>
  <c r="CD160" i="58"/>
  <c r="AD160" i="58"/>
  <c r="L160" i="58"/>
  <c r="M160" i="58"/>
  <c r="BU160" i="58"/>
  <c r="BE160" i="58"/>
  <c r="AT160" i="58"/>
  <c r="BG160" i="58"/>
  <c r="T160" i="58"/>
  <c r="BY160" i="58"/>
  <c r="CF160" i="58"/>
  <c r="AI160" i="58"/>
  <c r="CJ160" i="58"/>
  <c r="O160" i="58"/>
  <c r="AN160" i="58"/>
  <c r="BQ160" i="58"/>
  <c r="AU160" i="58"/>
  <c r="AW160" i="58"/>
  <c r="AA160" i="58"/>
  <c r="BC160" i="58"/>
  <c r="AL160" i="58"/>
  <c r="CC160" i="58"/>
  <c r="BD160" i="58"/>
  <c r="BA160" i="58"/>
  <c r="BZ160" i="58"/>
  <c r="G160" i="58"/>
  <c r="AZ160" i="58"/>
  <c r="BM160" i="58"/>
  <c r="E160" i="58"/>
  <c r="BK160" i="58"/>
  <c r="BR160" i="58"/>
  <c r="AG160" i="58"/>
  <c r="AK160" i="58"/>
  <c r="Y160" i="58"/>
  <c r="R160" i="58"/>
  <c r="BH160" i="58"/>
  <c r="W160" i="58"/>
  <c r="BJ160" i="58"/>
  <c r="AY160" i="58"/>
  <c r="BN160" i="58"/>
  <c r="AH160" i="58"/>
  <c r="BL160" i="58"/>
  <c r="BI160" i="58"/>
  <c r="BB160" i="58"/>
  <c r="AB160" i="58"/>
  <c r="J160" i="58"/>
  <c r="Q160" i="58"/>
  <c r="AF160" i="58"/>
  <c r="CA160" i="58"/>
  <c r="U160" i="58"/>
  <c r="AX160" i="58"/>
  <c r="BP160" i="58"/>
  <c r="Z160" i="58"/>
  <c r="BX160" i="58"/>
  <c r="X160" i="58"/>
  <c r="AS160" i="58"/>
  <c r="V160" i="58"/>
  <c r="CE160" i="58"/>
  <c r="I160" i="58"/>
  <c r="P160" i="58"/>
  <c r="BW160" i="58"/>
  <c r="AQ160" i="58"/>
  <c r="AP160" i="58"/>
  <c r="H160" i="58"/>
  <c r="AO160" i="58"/>
  <c r="K160" i="58"/>
  <c r="AR160" i="58"/>
  <c r="K103" i="51"/>
  <c r="C9" i="51" s="1"/>
  <c r="K23" i="61"/>
  <c r="K50" i="61" s="1"/>
  <c r="C9" i="61" s="1"/>
  <c r="G97" i="7"/>
  <c r="C21" i="70"/>
  <c r="I182" i="58"/>
  <c r="AR182" i="58"/>
  <c r="CB182" i="58"/>
  <c r="AT182" i="58"/>
  <c r="BP182" i="58"/>
  <c r="BX182" i="58"/>
  <c r="X182" i="58"/>
  <c r="BY182" i="58"/>
  <c r="C182" i="58"/>
  <c r="BB182" i="58"/>
  <c r="AP182" i="58"/>
  <c r="BU182" i="58"/>
  <c r="AC182" i="58"/>
  <c r="AB182" i="58"/>
  <c r="S182" i="58"/>
  <c r="AI182" i="58"/>
  <c r="BA182" i="58"/>
  <c r="AH182" i="58"/>
  <c r="P182" i="58"/>
  <c r="AE182" i="58"/>
  <c r="BT182" i="58"/>
  <c r="AK182" i="58"/>
  <c r="AQ182" i="58"/>
  <c r="H182" i="58"/>
  <c r="K182" i="58"/>
  <c r="E182" i="58"/>
  <c r="AO182" i="58"/>
  <c r="AF182" i="58"/>
  <c r="BH182" i="58"/>
  <c r="BD182" i="58"/>
  <c r="CK182" i="58"/>
  <c r="AW182" i="58"/>
  <c r="BV182" i="58"/>
  <c r="BR182" i="58"/>
  <c r="W182" i="58"/>
  <c r="CG182" i="58"/>
  <c r="BL182" i="58"/>
  <c r="M182" i="58"/>
  <c r="AX182" i="58"/>
  <c r="CH182" i="58"/>
  <c r="BZ182" i="58"/>
  <c r="N182" i="58"/>
  <c r="AL182" i="58"/>
  <c r="BM182" i="58"/>
  <c r="AS182" i="58"/>
  <c r="Y182" i="58"/>
  <c r="AA182" i="58"/>
  <c r="L182" i="58"/>
  <c r="BO182" i="58"/>
  <c r="BI182" i="58"/>
  <c r="AM182" i="58"/>
  <c r="AU182" i="58"/>
  <c r="CL182" i="58"/>
  <c r="BC182" i="58"/>
  <c r="BN182" i="58"/>
  <c r="D182" i="58"/>
  <c r="BK182" i="58"/>
  <c r="O182" i="58"/>
  <c r="Z182" i="58"/>
  <c r="AN182" i="58"/>
  <c r="BS182" i="58"/>
  <c r="BQ182" i="58"/>
  <c r="CE182" i="58"/>
  <c r="U182" i="58"/>
  <c r="BJ182" i="58"/>
  <c r="Q182" i="58"/>
  <c r="AV182" i="58"/>
  <c r="CA182" i="58"/>
  <c r="AZ182" i="58"/>
  <c r="AY182" i="58"/>
  <c r="BG182" i="58"/>
  <c r="J182" i="58"/>
  <c r="G182" i="58"/>
  <c r="AG182" i="58"/>
  <c r="V182" i="58"/>
  <c r="CF182" i="58"/>
  <c r="CJ182" i="58"/>
  <c r="AJ182" i="58"/>
  <c r="CC182" i="58"/>
  <c r="T182" i="58"/>
  <c r="R182" i="58"/>
  <c r="CI182" i="58"/>
  <c r="F182" i="58"/>
  <c r="AD182" i="58"/>
  <c r="BE182" i="58"/>
  <c r="CD182" i="58"/>
  <c r="BW182" i="58"/>
  <c r="BF182" i="58"/>
  <c r="AD102" i="58"/>
  <c r="AY102" i="58"/>
  <c r="CD102" i="58"/>
  <c r="AZ102" i="58"/>
  <c r="M102" i="58"/>
  <c r="AS102" i="58"/>
  <c r="BL102" i="58"/>
  <c r="CI102" i="58"/>
  <c r="AX102" i="58"/>
  <c r="AR102" i="58"/>
  <c r="C102" i="58"/>
  <c r="G102" i="58"/>
  <c r="I102" i="58"/>
  <c r="BE102" i="58"/>
  <c r="BR102" i="58"/>
  <c r="J102" i="58"/>
  <c r="CB102" i="58"/>
  <c r="BM102" i="58"/>
  <c r="BO102" i="58"/>
  <c r="CC102" i="58"/>
  <c r="AJ102" i="58"/>
  <c r="BJ102" i="58"/>
  <c r="R102" i="58"/>
  <c r="AL102" i="58"/>
  <c r="BD102" i="58"/>
  <c r="K102" i="58"/>
  <c r="BZ102" i="58"/>
  <c r="BC102" i="58"/>
  <c r="S102" i="58"/>
  <c r="U102" i="58"/>
  <c r="CJ102" i="58"/>
  <c r="D102" i="58"/>
  <c r="BW102" i="58"/>
  <c r="BS102" i="58"/>
  <c r="BF102" i="58"/>
  <c r="BB102" i="58"/>
  <c r="BX102" i="58"/>
  <c r="AU102" i="58"/>
  <c r="BV102" i="58"/>
  <c r="CH102" i="58"/>
  <c r="H102" i="58"/>
  <c r="CK102" i="58"/>
  <c r="AA102" i="58"/>
  <c r="AF102" i="58"/>
  <c r="AW102" i="58"/>
  <c r="BT102" i="58"/>
  <c r="AK102" i="58"/>
  <c r="Q102" i="58"/>
  <c r="O102" i="58"/>
  <c r="CE102" i="58"/>
  <c r="AH102" i="58"/>
  <c r="BI102" i="58"/>
  <c r="CG102" i="58"/>
  <c r="AM102" i="58"/>
  <c r="BA102" i="58"/>
  <c r="CL102" i="58"/>
  <c r="Z102" i="58"/>
  <c r="BG102" i="58"/>
  <c r="L102" i="58"/>
  <c r="F102" i="58"/>
  <c r="AN102" i="58"/>
  <c r="W102" i="58"/>
  <c r="Y102" i="58"/>
  <c r="P102" i="58"/>
  <c r="AT102" i="58"/>
  <c r="BU102" i="58"/>
  <c r="BK102" i="58"/>
  <c r="V102" i="58"/>
  <c r="AO102" i="58"/>
  <c r="AB102" i="58"/>
  <c r="BQ102" i="58"/>
  <c r="CA102" i="58"/>
  <c r="AC102" i="58"/>
  <c r="X102" i="58"/>
  <c r="N102" i="58"/>
  <c r="AP102" i="58"/>
  <c r="AV102" i="58"/>
  <c r="AQ102" i="58"/>
  <c r="T102" i="58"/>
  <c r="BY102" i="58"/>
  <c r="BP102" i="58"/>
  <c r="E102" i="58"/>
  <c r="AG102" i="58"/>
  <c r="BN102" i="58"/>
  <c r="AI102" i="58"/>
  <c r="AE102" i="58"/>
  <c r="BH102" i="58"/>
  <c r="CF102" i="58"/>
  <c r="X108" i="58"/>
  <c r="AG108" i="58"/>
  <c r="K108" i="58"/>
  <c r="CG108" i="58"/>
  <c r="T108" i="58"/>
  <c r="S108" i="58"/>
  <c r="W108" i="58"/>
  <c r="CK108" i="58"/>
  <c r="BT108" i="58"/>
  <c r="Z108" i="58"/>
  <c r="BS108" i="58"/>
  <c r="CE108" i="58"/>
  <c r="G108" i="58"/>
  <c r="BX108" i="58"/>
  <c r="BH108" i="58"/>
  <c r="AJ108" i="58"/>
  <c r="BB108" i="58"/>
  <c r="C108" i="58"/>
  <c r="H108" i="58"/>
  <c r="AL108" i="58"/>
  <c r="AW108" i="58"/>
  <c r="AT108" i="58"/>
  <c r="AZ108" i="58"/>
  <c r="AQ108" i="58"/>
  <c r="AP108" i="58"/>
  <c r="AC108" i="58"/>
  <c r="BO108" i="58"/>
  <c r="AV108" i="58"/>
  <c r="CB108" i="58"/>
  <c r="AX108" i="58"/>
  <c r="BU108" i="58"/>
  <c r="AY108" i="58"/>
  <c r="R108" i="58"/>
  <c r="BR108" i="58"/>
  <c r="BI108" i="58"/>
  <c r="BL108" i="58"/>
  <c r="CJ108" i="58"/>
  <c r="BN108" i="58"/>
  <c r="CA108" i="58"/>
  <c r="M108" i="58"/>
  <c r="V108" i="58"/>
  <c r="CI108" i="58"/>
  <c r="AB108" i="58"/>
  <c r="BM108" i="58"/>
  <c r="Q108" i="58"/>
  <c r="BW108" i="58"/>
  <c r="BJ108" i="58"/>
  <c r="BC108" i="58"/>
  <c r="AM108" i="58"/>
  <c r="CD108" i="58"/>
  <c r="CF108" i="58"/>
  <c r="D108" i="58"/>
  <c r="N108" i="58"/>
  <c r="BQ108" i="58"/>
  <c r="AD108" i="58"/>
  <c r="AU108" i="58"/>
  <c r="I108" i="58"/>
  <c r="O108" i="58"/>
  <c r="BE108" i="58"/>
  <c r="CH108" i="58"/>
  <c r="AR108" i="58"/>
  <c r="BV108" i="58"/>
  <c r="Y108" i="58"/>
  <c r="CC108" i="58"/>
  <c r="AS108" i="58"/>
  <c r="L108" i="58"/>
  <c r="J108" i="58"/>
  <c r="BG108" i="58"/>
  <c r="BA108" i="58"/>
  <c r="U108" i="58"/>
  <c r="AI108" i="58"/>
  <c r="AA108" i="58"/>
  <c r="BZ108" i="58"/>
  <c r="P108" i="58"/>
  <c r="BY108" i="58"/>
  <c r="AF108" i="58"/>
  <c r="AN108" i="58"/>
  <c r="E108" i="58"/>
  <c r="F108" i="58"/>
  <c r="AK108" i="58"/>
  <c r="AH108" i="58"/>
  <c r="AO108" i="58"/>
  <c r="CL108" i="58"/>
  <c r="BF108" i="58"/>
  <c r="BK108" i="58"/>
  <c r="BP108" i="58"/>
  <c r="AE108" i="58"/>
  <c r="BD108" i="58"/>
  <c r="BE130" i="58"/>
  <c r="AC130" i="58"/>
  <c r="CL130" i="58"/>
  <c r="J130" i="58"/>
  <c r="AE130" i="58"/>
  <c r="X130" i="58"/>
  <c r="BZ130" i="58"/>
  <c r="BJ130" i="58"/>
  <c r="I130" i="58"/>
  <c r="BX130" i="58"/>
  <c r="BQ130" i="58"/>
  <c r="BN130" i="58"/>
  <c r="AX130" i="58"/>
  <c r="AH130" i="58"/>
  <c r="AO130" i="58"/>
  <c r="CB130" i="58"/>
  <c r="AL130" i="58"/>
  <c r="BY130" i="58"/>
  <c r="AZ130" i="58"/>
  <c r="D130" i="58"/>
  <c r="AU130" i="58"/>
  <c r="CE130" i="58"/>
  <c r="C130" i="58"/>
  <c r="BM130" i="58"/>
  <c r="CJ130" i="58"/>
  <c r="AV130" i="58"/>
  <c r="Q130" i="58"/>
  <c r="E130" i="58"/>
  <c r="AF130" i="58"/>
  <c r="BD130" i="58"/>
  <c r="AB130" i="58"/>
  <c r="W130" i="58"/>
  <c r="Z130" i="58"/>
  <c r="AG130" i="58"/>
  <c r="T130" i="58"/>
  <c r="BH130" i="58"/>
  <c r="BO130" i="58"/>
  <c r="BV130" i="58"/>
  <c r="AS130" i="58"/>
  <c r="BW130" i="58"/>
  <c r="R130" i="58"/>
  <c r="AM130" i="58"/>
  <c r="BC130" i="58"/>
  <c r="Y130" i="58"/>
  <c r="BG130" i="58"/>
  <c r="AR130" i="58"/>
  <c r="AA130" i="58"/>
  <c r="H130" i="58"/>
  <c r="N130" i="58"/>
  <c r="BF130" i="58"/>
  <c r="O130" i="58"/>
  <c r="BA130" i="58"/>
  <c r="AN130" i="58"/>
  <c r="CG130" i="58"/>
  <c r="AD130" i="58"/>
  <c r="S130" i="58"/>
  <c r="CH130" i="58"/>
  <c r="BR130" i="58"/>
  <c r="BB130" i="58"/>
  <c r="G130" i="58"/>
  <c r="BK130" i="58"/>
  <c r="BP130" i="58"/>
  <c r="CA130" i="58"/>
  <c r="BI130" i="58"/>
  <c r="CF130" i="58"/>
  <c r="AQ130" i="58"/>
  <c r="AT130" i="58"/>
  <c r="CK130" i="58"/>
  <c r="BL130" i="58"/>
  <c r="AK130" i="58"/>
  <c r="CI130" i="58"/>
  <c r="CC130" i="58"/>
  <c r="AJ130" i="58"/>
  <c r="BT130" i="58"/>
  <c r="M130" i="58"/>
  <c r="CD130" i="58"/>
  <c r="F130" i="58"/>
  <c r="U130" i="58"/>
  <c r="BU130" i="58"/>
  <c r="P130" i="58"/>
  <c r="BS130" i="58"/>
  <c r="L130" i="58"/>
  <c r="K130" i="58"/>
  <c r="AY130" i="58"/>
  <c r="AI130" i="58"/>
  <c r="AP130" i="58"/>
  <c r="V130" i="58"/>
  <c r="AW130" i="58"/>
  <c r="Y178" i="58"/>
  <c r="AF178" i="58"/>
  <c r="BX178" i="58"/>
  <c r="BF178" i="58"/>
  <c r="BD178" i="58"/>
  <c r="BT178" i="58"/>
  <c r="AJ178" i="58"/>
  <c r="CG178" i="58"/>
  <c r="BE178" i="58"/>
  <c r="AX178" i="58"/>
  <c r="J178" i="58"/>
  <c r="CF178" i="58"/>
  <c r="AG178" i="58"/>
  <c r="BG178" i="58"/>
  <c r="BS178" i="58"/>
  <c r="AT178" i="58"/>
  <c r="S178" i="58"/>
  <c r="AA178" i="58"/>
  <c r="CJ178" i="58"/>
  <c r="D178" i="58"/>
  <c r="CI178" i="58"/>
  <c r="AI178" i="58"/>
  <c r="BB178" i="58"/>
  <c r="AO178" i="58"/>
  <c r="CD178" i="58"/>
  <c r="CB178" i="58"/>
  <c r="K178" i="58"/>
  <c r="BZ178" i="58"/>
  <c r="V178" i="58"/>
  <c r="BA178" i="58"/>
  <c r="AM178" i="58"/>
  <c r="C178" i="58"/>
  <c r="AD178" i="58"/>
  <c r="CC178" i="58"/>
  <c r="M178" i="58"/>
  <c r="U178" i="58"/>
  <c r="CH178" i="58"/>
  <c r="BH178" i="58"/>
  <c r="W178" i="58"/>
  <c r="X178" i="58"/>
  <c r="Z178" i="58"/>
  <c r="BQ178" i="58"/>
  <c r="AU178" i="58"/>
  <c r="F178" i="58"/>
  <c r="AB178" i="58"/>
  <c r="AK178" i="58"/>
  <c r="BN178" i="58"/>
  <c r="BV178" i="58"/>
  <c r="E178" i="58"/>
  <c r="BL178" i="58"/>
  <c r="H178" i="58"/>
  <c r="AP178" i="58"/>
  <c r="CL178" i="58"/>
  <c r="BW178" i="58"/>
  <c r="AY178" i="58"/>
  <c r="R178" i="58"/>
  <c r="P178" i="58"/>
  <c r="AV178" i="58"/>
  <c r="AL178" i="58"/>
  <c r="AS178" i="58"/>
  <c r="AR178" i="58"/>
  <c r="AZ178" i="58"/>
  <c r="I178" i="58"/>
  <c r="AN178" i="58"/>
  <c r="CA178" i="58"/>
  <c r="BC178" i="58"/>
  <c r="BR178" i="58"/>
  <c r="O178" i="58"/>
  <c r="CE178" i="58"/>
  <c r="BJ178" i="58"/>
  <c r="BO178" i="58"/>
  <c r="Q178" i="58"/>
  <c r="BK178" i="58"/>
  <c r="CK178" i="58"/>
  <c r="AQ178" i="58"/>
  <c r="BY178" i="58"/>
  <c r="BU178" i="58"/>
  <c r="N178" i="58"/>
  <c r="BM178" i="58"/>
  <c r="AC178" i="58"/>
  <c r="G178" i="58"/>
  <c r="BP178" i="58"/>
  <c r="L178" i="58"/>
  <c r="T178" i="58"/>
  <c r="BI178" i="58"/>
  <c r="AE178" i="58"/>
  <c r="AH178" i="58"/>
  <c r="AW178" i="58"/>
  <c r="AS103" i="58"/>
  <c r="AE103" i="58"/>
  <c r="AN103" i="58"/>
  <c r="BI103" i="58"/>
  <c r="E103" i="58"/>
  <c r="BY103" i="58"/>
  <c r="CA103" i="58"/>
  <c r="AA103" i="58"/>
  <c r="AW103" i="58"/>
  <c r="Y103" i="58"/>
  <c r="BO103" i="58"/>
  <c r="AX103" i="58"/>
  <c r="AY103" i="58"/>
  <c r="BB103" i="58"/>
  <c r="BK103" i="58"/>
  <c r="BU103" i="58"/>
  <c r="CE103" i="58"/>
  <c r="H103" i="58"/>
  <c r="AK103" i="58"/>
  <c r="J103" i="58"/>
  <c r="BE103" i="58"/>
  <c r="BN103" i="58"/>
  <c r="BL103" i="58"/>
  <c r="BW103" i="58"/>
  <c r="BZ103" i="58"/>
  <c r="CI103" i="58"/>
  <c r="L103" i="58"/>
  <c r="V103" i="58"/>
  <c r="AD103" i="58"/>
  <c r="BA103" i="58"/>
  <c r="CL103" i="58"/>
  <c r="AH103" i="58"/>
  <c r="C103" i="58"/>
  <c r="CJ103" i="58"/>
  <c r="N103" i="58"/>
  <c r="BR103" i="58"/>
  <c r="AJ103" i="58"/>
  <c r="AG103" i="58"/>
  <c r="AQ103" i="58"/>
  <c r="AZ103" i="58"/>
  <c r="BJ103" i="58"/>
  <c r="BT103" i="58"/>
  <c r="CG103" i="58"/>
  <c r="CD103" i="58"/>
  <c r="P103" i="58"/>
  <c r="AI103" i="58"/>
  <c r="AU103" i="58"/>
  <c r="G103" i="58"/>
  <c r="BD103" i="58"/>
  <c r="BM103" i="58"/>
  <c r="BX103" i="58"/>
  <c r="CH103" i="58"/>
  <c r="K103" i="58"/>
  <c r="T103" i="58"/>
  <c r="BQ103" i="58"/>
  <c r="BS103" i="58"/>
  <c r="Z103" i="58"/>
  <c r="CC103" i="58"/>
  <c r="AV103" i="58"/>
  <c r="O103" i="58"/>
  <c r="AM103" i="58"/>
  <c r="F103" i="58"/>
  <c r="X103" i="58"/>
  <c r="AF103" i="58"/>
  <c r="AO103" i="58"/>
  <c r="CF103" i="58"/>
  <c r="CK103" i="58"/>
  <c r="D103" i="58"/>
  <c r="U103" i="58"/>
  <c r="BF103" i="58"/>
  <c r="AB103" i="58"/>
  <c r="CB103" i="58"/>
  <c r="BH103" i="58"/>
  <c r="AT103" i="58"/>
  <c r="BC103" i="58"/>
  <c r="AR103" i="58"/>
  <c r="W103" i="58"/>
  <c r="AC103" i="58"/>
  <c r="I103" i="58"/>
  <c r="S103" i="58"/>
  <c r="BV103" i="58"/>
  <c r="R103" i="58"/>
  <c r="BG103" i="58"/>
  <c r="Q103" i="58"/>
  <c r="BP103" i="58"/>
  <c r="AP103" i="58"/>
  <c r="M103" i="58"/>
  <c r="AL103" i="58"/>
  <c r="BN148" i="58"/>
  <c r="AX148" i="58"/>
  <c r="AH148" i="58"/>
  <c r="BV148" i="58"/>
  <c r="CC148" i="58"/>
  <c r="CI148" i="58"/>
  <c r="E148" i="58"/>
  <c r="BL148" i="58"/>
  <c r="BX148" i="58"/>
  <c r="AT148" i="58"/>
  <c r="Z148" i="58"/>
  <c r="BC148" i="58"/>
  <c r="AM148" i="58"/>
  <c r="BE148" i="58"/>
  <c r="BK148" i="58"/>
  <c r="AS148" i="58"/>
  <c r="AI148" i="58"/>
  <c r="CG148" i="58"/>
  <c r="BG148" i="58"/>
  <c r="CE148" i="58"/>
  <c r="AK148" i="58"/>
  <c r="BH148" i="58"/>
  <c r="BY148" i="58"/>
  <c r="CJ148" i="58"/>
  <c r="U148" i="58"/>
  <c r="S148" i="58"/>
  <c r="BW148" i="58"/>
  <c r="K148" i="58"/>
  <c r="L148" i="58"/>
  <c r="CD148" i="58"/>
  <c r="CK148" i="58"/>
  <c r="AF148" i="58"/>
  <c r="BU148" i="58"/>
  <c r="AN148" i="58"/>
  <c r="H148" i="58"/>
  <c r="AB148" i="58"/>
  <c r="V148" i="58"/>
  <c r="CB148" i="58"/>
  <c r="BF148" i="58"/>
  <c r="BM148" i="58"/>
  <c r="G148" i="58"/>
  <c r="BA148" i="58"/>
  <c r="BP148" i="58"/>
  <c r="AL148" i="58"/>
  <c r="T148" i="58"/>
  <c r="AW148" i="58"/>
  <c r="J148" i="58"/>
  <c r="AJ148" i="58"/>
  <c r="BR148" i="58"/>
  <c r="AO148" i="58"/>
  <c r="AU148" i="58"/>
  <c r="AC148" i="58"/>
  <c r="AD148" i="58"/>
  <c r="CH148" i="58"/>
  <c r="AG148" i="58"/>
  <c r="I148" i="58"/>
  <c r="D148" i="58"/>
  <c r="BI148" i="58"/>
  <c r="Q148" i="58"/>
  <c r="W148" i="58"/>
  <c r="C148" i="58"/>
  <c r="P148" i="58"/>
  <c r="AR148" i="58"/>
  <c r="O148" i="58"/>
  <c r="F148" i="58"/>
  <c r="BO148" i="58"/>
  <c r="AV148" i="58"/>
  <c r="CA148" i="58"/>
  <c r="N148" i="58"/>
  <c r="AY148" i="58"/>
  <c r="BJ148" i="58"/>
  <c r="BD148" i="58"/>
  <c r="X148" i="58"/>
  <c r="AZ148" i="58"/>
  <c r="AP148" i="58"/>
  <c r="BS148" i="58"/>
  <c r="BT148" i="58"/>
  <c r="AA148" i="58"/>
  <c r="CF148" i="58"/>
  <c r="CL148" i="58"/>
  <c r="AQ148" i="58"/>
  <c r="BQ148" i="58"/>
  <c r="M148" i="58"/>
  <c r="R148" i="58"/>
  <c r="Y148" i="58"/>
  <c r="AE148" i="58"/>
  <c r="BZ148" i="58"/>
  <c r="BB148" i="58"/>
  <c r="CC125" i="58"/>
  <c r="BH125" i="58"/>
  <c r="AV125" i="58"/>
  <c r="AD125" i="58"/>
  <c r="AY125" i="58"/>
  <c r="BS125" i="58"/>
  <c r="BW125" i="58"/>
  <c r="BZ125" i="58"/>
  <c r="N125" i="58"/>
  <c r="H125" i="58"/>
  <c r="AQ125" i="58"/>
  <c r="AK125" i="58"/>
  <c r="AH125" i="58"/>
  <c r="W125" i="58"/>
  <c r="AA125" i="58"/>
  <c r="AM125" i="58"/>
  <c r="I125" i="58"/>
  <c r="X125" i="58"/>
  <c r="J125" i="58"/>
  <c r="BP125" i="58"/>
  <c r="Y125" i="58"/>
  <c r="AB125" i="58"/>
  <c r="S125" i="58"/>
  <c r="F125" i="58"/>
  <c r="AR125" i="58"/>
  <c r="AF125" i="58"/>
  <c r="CF125" i="58"/>
  <c r="CD125" i="58"/>
  <c r="AP125" i="58"/>
  <c r="BL125" i="58"/>
  <c r="AJ125" i="58"/>
  <c r="CL125" i="58"/>
  <c r="AS125" i="58"/>
  <c r="CH125" i="58"/>
  <c r="T125" i="58"/>
  <c r="AO125" i="58"/>
  <c r="BX125" i="58"/>
  <c r="AL125" i="58"/>
  <c r="BG125" i="58"/>
  <c r="BR125" i="58"/>
  <c r="BF125" i="58"/>
  <c r="BC125" i="58"/>
  <c r="AU125" i="58"/>
  <c r="CE125" i="58"/>
  <c r="BJ125" i="58"/>
  <c r="AG125" i="58"/>
  <c r="P125" i="58"/>
  <c r="CI125" i="58"/>
  <c r="G125" i="58"/>
  <c r="U125" i="58"/>
  <c r="AE125" i="58"/>
  <c r="AI125" i="58"/>
  <c r="BV125" i="58"/>
  <c r="C125" i="58"/>
  <c r="CG125" i="58"/>
  <c r="CA125" i="58"/>
  <c r="BK125" i="58"/>
  <c r="Q125" i="58"/>
  <c r="BA125" i="58"/>
  <c r="BN125" i="58"/>
  <c r="K125" i="58"/>
  <c r="BU125" i="58"/>
  <c r="BI125" i="58"/>
  <c r="M125" i="58"/>
  <c r="BO125" i="58"/>
  <c r="AN125" i="58"/>
  <c r="AZ125" i="58"/>
  <c r="V125" i="58"/>
  <c r="R125" i="58"/>
  <c r="BT125" i="58"/>
  <c r="L125" i="58"/>
  <c r="BE125" i="58"/>
  <c r="Z125" i="58"/>
  <c r="CK125" i="58"/>
  <c r="AW125" i="58"/>
  <c r="BQ125" i="58"/>
  <c r="BM125" i="58"/>
  <c r="BD125" i="58"/>
  <c r="AC125" i="58"/>
  <c r="AX125" i="58"/>
  <c r="BB125" i="58"/>
  <c r="CB125" i="58"/>
  <c r="AT125" i="58"/>
  <c r="D125" i="58"/>
  <c r="E125" i="58"/>
  <c r="O125" i="58"/>
  <c r="CJ125" i="58"/>
  <c r="BY125" i="58"/>
  <c r="BF175" i="58"/>
  <c r="CK175" i="58"/>
  <c r="P175" i="58"/>
  <c r="L175" i="58"/>
  <c r="AG175" i="58"/>
  <c r="G175" i="58"/>
  <c r="E175" i="58"/>
  <c r="AN175" i="58"/>
  <c r="AF175" i="58"/>
  <c r="M175" i="58"/>
  <c r="H175" i="58"/>
  <c r="AT175" i="58"/>
  <c r="AU175" i="58"/>
  <c r="X175" i="58"/>
  <c r="T175" i="58"/>
  <c r="W175" i="58"/>
  <c r="O175" i="58"/>
  <c r="BS175" i="58"/>
  <c r="AZ175" i="58"/>
  <c r="V175" i="58"/>
  <c r="CA175" i="58"/>
  <c r="U175" i="58"/>
  <c r="C175" i="58"/>
  <c r="BU175" i="58"/>
  <c r="AM175" i="58"/>
  <c r="AH175" i="58"/>
  <c r="BE175" i="58"/>
  <c r="BG175" i="58"/>
  <c r="AP175" i="58"/>
  <c r="BZ175" i="58"/>
  <c r="BL175" i="58"/>
  <c r="CE175" i="58"/>
  <c r="CF175" i="58"/>
  <c r="Y175" i="58"/>
  <c r="CH175" i="58"/>
  <c r="AL175" i="58"/>
  <c r="CC175" i="58"/>
  <c r="CI175" i="58"/>
  <c r="AA175" i="58"/>
  <c r="BH175" i="58"/>
  <c r="I175" i="58"/>
  <c r="Z175" i="58"/>
  <c r="R175" i="58"/>
  <c r="S175" i="58"/>
  <c r="CB175" i="58"/>
  <c r="BM175" i="58"/>
  <c r="BR175" i="58"/>
  <c r="AK175" i="58"/>
  <c r="AW175" i="58"/>
  <c r="BI175" i="58"/>
  <c r="AD175" i="58"/>
  <c r="BY175" i="58"/>
  <c r="AO175" i="58"/>
  <c r="BN175" i="58"/>
  <c r="AE175" i="58"/>
  <c r="CJ175" i="58"/>
  <c r="BQ175" i="58"/>
  <c r="AX175" i="58"/>
  <c r="J175" i="58"/>
  <c r="BB175" i="58"/>
  <c r="BO175" i="58"/>
  <c r="BA175" i="58"/>
  <c r="BJ175" i="58"/>
  <c r="D175" i="58"/>
  <c r="AY175" i="58"/>
  <c r="BV175" i="58"/>
  <c r="BC175" i="58"/>
  <c r="AV175" i="58"/>
  <c r="CL175" i="58"/>
  <c r="CD175" i="58"/>
  <c r="K175" i="58"/>
  <c r="AS175" i="58"/>
  <c r="BT175" i="58"/>
  <c r="BP175" i="58"/>
  <c r="AQ175" i="58"/>
  <c r="AR175" i="58"/>
  <c r="BW175" i="58"/>
  <c r="F175" i="58"/>
  <c r="CG175" i="58"/>
  <c r="N175" i="58"/>
  <c r="AC175" i="58"/>
  <c r="Q175" i="58"/>
  <c r="BD175" i="58"/>
  <c r="AI175" i="58"/>
  <c r="BX175" i="58"/>
  <c r="BK175" i="58"/>
  <c r="AB175" i="58"/>
  <c r="AJ175" i="58"/>
  <c r="BN170" i="58"/>
  <c r="BR170" i="58"/>
  <c r="BX170" i="58"/>
  <c r="AA170" i="58"/>
  <c r="AN170" i="58"/>
  <c r="AK170" i="58"/>
  <c r="BF170" i="58"/>
  <c r="AJ170" i="58"/>
  <c r="Y170" i="58"/>
  <c r="BH170" i="58"/>
  <c r="E170" i="58"/>
  <c r="AZ170" i="58"/>
  <c r="CI170" i="58"/>
  <c r="BY170" i="58"/>
  <c r="BT170" i="58"/>
  <c r="J170" i="58"/>
  <c r="BI170" i="58"/>
  <c r="CL170" i="58"/>
  <c r="AL170" i="58"/>
  <c r="BV170" i="58"/>
  <c r="Q170" i="58"/>
  <c r="U170" i="58"/>
  <c r="CJ170" i="58"/>
  <c r="BZ170" i="58"/>
  <c r="V170" i="58"/>
  <c r="K170" i="58"/>
  <c r="BW170" i="58"/>
  <c r="I170" i="58"/>
  <c r="AW170" i="58"/>
  <c r="AV170" i="58"/>
  <c r="L170" i="58"/>
  <c r="AE170" i="58"/>
  <c r="CB170" i="58"/>
  <c r="BU170" i="58"/>
  <c r="N170" i="58"/>
  <c r="BJ170" i="58"/>
  <c r="AT170" i="58"/>
  <c r="BM170" i="58"/>
  <c r="AX170" i="58"/>
  <c r="CH170" i="58"/>
  <c r="CC170" i="58"/>
  <c r="BB170" i="58"/>
  <c r="AP170" i="58"/>
  <c r="CF170" i="58"/>
  <c r="H170" i="58"/>
  <c r="AC170" i="58"/>
  <c r="BD170" i="58"/>
  <c r="P170" i="58"/>
  <c r="CG170" i="58"/>
  <c r="BL170" i="58"/>
  <c r="CE170" i="58"/>
  <c r="C170" i="58"/>
  <c r="CD170" i="58"/>
  <c r="T170" i="58"/>
  <c r="BQ170" i="58"/>
  <c r="CA170" i="58"/>
  <c r="X170" i="58"/>
  <c r="AF170" i="58"/>
  <c r="AQ170" i="58"/>
  <c r="AH170" i="58"/>
  <c r="F170" i="58"/>
  <c r="AG170" i="58"/>
  <c r="AR170" i="58"/>
  <c r="CK170" i="58"/>
  <c r="BC170" i="58"/>
  <c r="BE170" i="58"/>
  <c r="D170" i="58"/>
  <c r="G170" i="58"/>
  <c r="M170" i="58"/>
  <c r="S170" i="58"/>
  <c r="Z170" i="58"/>
  <c r="O170" i="58"/>
  <c r="W170" i="58"/>
  <c r="AS170" i="58"/>
  <c r="BO170" i="58"/>
  <c r="AO170" i="58"/>
  <c r="AY170" i="58"/>
  <c r="AU170" i="58"/>
  <c r="AI170" i="58"/>
  <c r="BS170" i="58"/>
  <c r="BK170" i="58"/>
  <c r="AM170" i="58"/>
  <c r="R170" i="58"/>
  <c r="BP170" i="58"/>
  <c r="BG170" i="58"/>
  <c r="AD170" i="58"/>
  <c r="BA170" i="58"/>
  <c r="AB170" i="58"/>
  <c r="H142" i="58"/>
  <c r="X142" i="58"/>
  <c r="AL142" i="58"/>
  <c r="BP142" i="58"/>
  <c r="BJ142" i="58"/>
  <c r="BQ142" i="58"/>
  <c r="BF142" i="58"/>
  <c r="CE142" i="58"/>
  <c r="CL142" i="58"/>
  <c r="J142" i="58"/>
  <c r="N142" i="58"/>
  <c r="U142" i="58"/>
  <c r="AB142" i="58"/>
  <c r="CC142" i="58"/>
  <c r="AZ142" i="58"/>
  <c r="BG142" i="58"/>
  <c r="BN142" i="58"/>
  <c r="I142" i="58"/>
  <c r="CF142" i="58"/>
  <c r="AA142" i="58"/>
  <c r="K142" i="58"/>
  <c r="R142" i="58"/>
  <c r="AD142" i="58"/>
  <c r="AP142" i="58"/>
  <c r="AW142" i="58"/>
  <c r="P142" i="58"/>
  <c r="CH142" i="58"/>
  <c r="BV142" i="58"/>
  <c r="Q142" i="58"/>
  <c r="CB142" i="58"/>
  <c r="AM142" i="58"/>
  <c r="Y142" i="58"/>
  <c r="AN142" i="58"/>
  <c r="BD142" i="58"/>
  <c r="AT142" i="58"/>
  <c r="O142" i="58"/>
  <c r="AU142" i="58"/>
  <c r="BX142" i="58"/>
  <c r="BZ142" i="58"/>
  <c r="CG142" i="58"/>
  <c r="BC142" i="58"/>
  <c r="AS142" i="58"/>
  <c r="AC142" i="58"/>
  <c r="AJ142" i="58"/>
  <c r="AQ142" i="58"/>
  <c r="BB142" i="58"/>
  <c r="BI142" i="58"/>
  <c r="D142" i="58"/>
  <c r="BW142" i="58"/>
  <c r="E142" i="58"/>
  <c r="AF142" i="58"/>
  <c r="S142" i="58"/>
  <c r="Z142" i="58"/>
  <c r="AG142" i="58"/>
  <c r="AR142" i="58"/>
  <c r="AY142" i="58"/>
  <c r="W142" i="58"/>
  <c r="BM142" i="58"/>
  <c r="CD142" i="58"/>
  <c r="CK142" i="58"/>
  <c r="C142" i="58"/>
  <c r="BS142" i="58"/>
  <c r="CI142" i="58"/>
  <c r="AH142" i="58"/>
  <c r="AO142" i="58"/>
  <c r="BA142" i="58"/>
  <c r="AE142" i="58"/>
  <c r="AV142" i="58"/>
  <c r="BL142" i="58"/>
  <c r="V142" i="58"/>
  <c r="F142" i="58"/>
  <c r="M142" i="58"/>
  <c r="G142" i="58"/>
  <c r="L142" i="58"/>
  <c r="CA142" i="58"/>
  <c r="BY142" i="58"/>
  <c r="BR142" i="58"/>
  <c r="BO142" i="58"/>
  <c r="BH142" i="58"/>
  <c r="BE142" i="58"/>
  <c r="BU142" i="58"/>
  <c r="CJ142" i="58"/>
  <c r="BK142" i="58"/>
  <c r="AK142" i="58"/>
  <c r="AI142" i="58"/>
  <c r="AX142" i="58"/>
  <c r="T142" i="58"/>
  <c r="BT142" i="58"/>
  <c r="E154" i="58"/>
  <c r="CK154" i="58"/>
  <c r="AT154" i="58"/>
  <c r="M154" i="58"/>
  <c r="AJ154" i="58"/>
  <c r="F154" i="58"/>
  <c r="AV154" i="58"/>
  <c r="BX154" i="58"/>
  <c r="D154" i="58"/>
  <c r="L154" i="58"/>
  <c r="CF154" i="58"/>
  <c r="BM154" i="58"/>
  <c r="BA154" i="58"/>
  <c r="X154" i="58"/>
  <c r="CA154" i="58"/>
  <c r="AW154" i="58"/>
  <c r="AA154" i="58"/>
  <c r="BZ154" i="58"/>
  <c r="BT154" i="58"/>
  <c r="P154" i="58"/>
  <c r="AH154" i="58"/>
  <c r="AF154" i="58"/>
  <c r="BJ154" i="58"/>
  <c r="AR154" i="58"/>
  <c r="BO154" i="58"/>
  <c r="AP154" i="58"/>
  <c r="J154" i="58"/>
  <c r="AB154" i="58"/>
  <c r="BK154" i="58"/>
  <c r="BW154" i="58"/>
  <c r="BG154" i="58"/>
  <c r="G154" i="58"/>
  <c r="U154" i="58"/>
  <c r="BD154" i="58"/>
  <c r="CL154" i="58"/>
  <c r="W154" i="58"/>
  <c r="BU154" i="58"/>
  <c r="AD154" i="58"/>
  <c r="N154" i="58"/>
  <c r="BS154" i="58"/>
  <c r="CD154" i="58"/>
  <c r="BB154" i="58"/>
  <c r="V154" i="58"/>
  <c r="BH154" i="58"/>
  <c r="C154" i="58"/>
  <c r="CJ154" i="58"/>
  <c r="AU154" i="58"/>
  <c r="CI154" i="58"/>
  <c r="K154" i="58"/>
  <c r="CE154" i="58"/>
  <c r="Z154" i="58"/>
  <c r="AG154" i="58"/>
  <c r="CH154" i="58"/>
  <c r="BY154" i="58"/>
  <c r="BP154" i="58"/>
  <c r="AZ154" i="58"/>
  <c r="CC154" i="58"/>
  <c r="AL154" i="58"/>
  <c r="BQ154" i="58"/>
  <c r="BN154" i="58"/>
  <c r="AI154" i="58"/>
  <c r="AE154" i="58"/>
  <c r="BE154" i="58"/>
  <c r="AM154" i="58"/>
  <c r="Y154" i="58"/>
  <c r="O154" i="58"/>
  <c r="S154" i="58"/>
  <c r="H154" i="58"/>
  <c r="AK154" i="58"/>
  <c r="BV154" i="58"/>
  <c r="AX154" i="58"/>
  <c r="Q154" i="58"/>
  <c r="CG154" i="58"/>
  <c r="AC154" i="58"/>
  <c r="BC154" i="58"/>
  <c r="BL154" i="58"/>
  <c r="BR154" i="58"/>
  <c r="BI154" i="58"/>
  <c r="AQ154" i="58"/>
  <c r="AO154" i="58"/>
  <c r="AN154" i="58"/>
  <c r="CB154" i="58"/>
  <c r="AS154" i="58"/>
  <c r="T154" i="58"/>
  <c r="I154" i="58"/>
  <c r="R154" i="58"/>
  <c r="AY154" i="58"/>
  <c r="BF154" i="58"/>
  <c r="AT106" i="58"/>
  <c r="CD106" i="58"/>
  <c r="CC106" i="58"/>
  <c r="AC106" i="58"/>
  <c r="AS106" i="58"/>
  <c r="T106" i="58"/>
  <c r="BN106" i="58"/>
  <c r="N106" i="58"/>
  <c r="BZ106" i="58"/>
  <c r="E106" i="58"/>
  <c r="CJ106" i="58"/>
  <c r="CE106" i="58"/>
  <c r="X106" i="58"/>
  <c r="O106" i="58"/>
  <c r="BH106" i="58"/>
  <c r="BE106" i="58"/>
  <c r="G106" i="58"/>
  <c r="BJ106" i="58"/>
  <c r="AL106" i="58"/>
  <c r="BM106" i="58"/>
  <c r="AV106" i="58"/>
  <c r="BL106" i="58"/>
  <c r="BC106" i="58"/>
  <c r="M106" i="58"/>
  <c r="H106" i="58"/>
  <c r="D106" i="58"/>
  <c r="AZ106" i="58"/>
  <c r="AY106" i="58"/>
  <c r="CA106" i="58"/>
  <c r="AR106" i="58"/>
  <c r="L106" i="58"/>
  <c r="U106" i="58"/>
  <c r="BX106" i="58"/>
  <c r="BU106" i="58"/>
  <c r="BW106" i="58"/>
  <c r="AP106" i="58"/>
  <c r="BK106" i="58"/>
  <c r="BF106" i="58"/>
  <c r="CI106" i="58"/>
  <c r="AI106" i="58"/>
  <c r="AX106" i="58"/>
  <c r="Z106" i="58"/>
  <c r="C106" i="58"/>
  <c r="Q106" i="58"/>
  <c r="CL106" i="58"/>
  <c r="AH106" i="58"/>
  <c r="AB106" i="58"/>
  <c r="CF106" i="58"/>
  <c r="AK106" i="58"/>
  <c r="AD106" i="58"/>
  <c r="CH106" i="58"/>
  <c r="Y106" i="58"/>
  <c r="CB106" i="58"/>
  <c r="BY106" i="58"/>
  <c r="BG106" i="58"/>
  <c r="AQ106" i="58"/>
  <c r="BQ106" i="58"/>
  <c r="BO106" i="58"/>
  <c r="F106" i="58"/>
  <c r="BI106" i="58"/>
  <c r="AU106" i="58"/>
  <c r="I106" i="58"/>
  <c r="AN106" i="58"/>
  <c r="BA106" i="58"/>
  <c r="S106" i="58"/>
  <c r="AE106" i="58"/>
  <c r="J106" i="58"/>
  <c r="AA106" i="58"/>
  <c r="AG106" i="58"/>
  <c r="BT106" i="58"/>
  <c r="CK106" i="58"/>
  <c r="AF106" i="58"/>
  <c r="AJ106" i="58"/>
  <c r="BV106" i="58"/>
  <c r="AM106" i="58"/>
  <c r="BB106" i="58"/>
  <c r="AO106" i="58"/>
  <c r="R106" i="58"/>
  <c r="CG106" i="58"/>
  <c r="BP106" i="58"/>
  <c r="V106" i="58"/>
  <c r="BD106" i="58"/>
  <c r="AW106" i="58"/>
  <c r="P106" i="58"/>
  <c r="BR106" i="58"/>
  <c r="K106" i="58"/>
  <c r="BS106" i="58"/>
  <c r="W106" i="58"/>
  <c r="AW137" i="58"/>
  <c r="BR137" i="58"/>
  <c r="AE137" i="58"/>
  <c r="AL137" i="58"/>
  <c r="AQ137" i="58"/>
  <c r="BE137" i="58"/>
  <c r="AV137" i="58"/>
  <c r="Y137" i="58"/>
  <c r="AG137" i="58"/>
  <c r="K137" i="58"/>
  <c r="AN137" i="58"/>
  <c r="AD137" i="58"/>
  <c r="P137" i="58"/>
  <c r="AI137" i="58"/>
  <c r="BX137" i="58"/>
  <c r="BA137" i="58"/>
  <c r="AC137" i="58"/>
  <c r="CG137" i="58"/>
  <c r="BL137" i="58"/>
  <c r="CB137" i="58"/>
  <c r="R137" i="58"/>
  <c r="BV137" i="58"/>
  <c r="BN137" i="58"/>
  <c r="AK137" i="58"/>
  <c r="U137" i="58"/>
  <c r="CE137" i="58"/>
  <c r="BH137" i="58"/>
  <c r="N137" i="58"/>
  <c r="I137" i="58"/>
  <c r="BQ137" i="58"/>
  <c r="BK137" i="58"/>
  <c r="F137" i="58"/>
  <c r="CC137" i="58"/>
  <c r="BU137" i="58"/>
  <c r="AY137" i="58"/>
  <c r="AA137" i="58"/>
  <c r="E137" i="58"/>
  <c r="O137" i="58"/>
  <c r="AP137" i="58"/>
  <c r="AM137" i="58"/>
  <c r="AT137" i="58"/>
  <c r="D137" i="58"/>
  <c r="AH137" i="58"/>
  <c r="BB137" i="58"/>
  <c r="CI137" i="58"/>
  <c r="BS137" i="58"/>
  <c r="BZ137" i="58"/>
  <c r="CL137" i="58"/>
  <c r="Z137" i="58"/>
  <c r="V137" i="58"/>
  <c r="BY137" i="58"/>
  <c r="CJ137" i="58"/>
  <c r="BM137" i="58"/>
  <c r="AR137" i="58"/>
  <c r="M137" i="58"/>
  <c r="CK137" i="58"/>
  <c r="AS137" i="58"/>
  <c r="AO137" i="58"/>
  <c r="X137" i="58"/>
  <c r="CF137" i="58"/>
  <c r="BD137" i="58"/>
  <c r="AF137" i="58"/>
  <c r="J137" i="58"/>
  <c r="BT137" i="58"/>
  <c r="G137" i="58"/>
  <c r="T137" i="58"/>
  <c r="L137" i="58"/>
  <c r="BW137" i="58"/>
  <c r="AZ137" i="58"/>
  <c r="AB137" i="58"/>
  <c r="H137" i="58"/>
  <c r="BI137" i="58"/>
  <c r="BC137" i="58"/>
  <c r="Q137" i="58"/>
  <c r="W137" i="58"/>
  <c r="AJ137" i="58"/>
  <c r="AX137" i="58"/>
  <c r="S137" i="58"/>
  <c r="CD137" i="58"/>
  <c r="BG137" i="58"/>
  <c r="BF137" i="58"/>
  <c r="BJ137" i="58"/>
  <c r="CA137" i="58"/>
  <c r="CH137" i="58"/>
  <c r="C137" i="58"/>
  <c r="BP137" i="58"/>
  <c r="BO137" i="58"/>
  <c r="AU137" i="58"/>
  <c r="CJ164" i="58"/>
  <c r="T164" i="58"/>
  <c r="E164" i="58"/>
  <c r="AI164" i="58"/>
  <c r="Y164" i="58"/>
  <c r="AW164" i="58"/>
  <c r="Q164" i="58"/>
  <c r="AO164" i="58"/>
  <c r="BT164" i="58"/>
  <c r="BS164" i="58"/>
  <c r="BL164" i="58"/>
  <c r="BG164" i="58"/>
  <c r="AD164" i="58"/>
  <c r="AB164" i="58"/>
  <c r="AF164" i="58"/>
  <c r="K164" i="58"/>
  <c r="BP164" i="58"/>
  <c r="M164" i="58"/>
  <c r="AG164" i="58"/>
  <c r="BH164" i="58"/>
  <c r="AC164" i="58"/>
  <c r="AT164" i="58"/>
  <c r="AP164" i="58"/>
  <c r="CA164" i="58"/>
  <c r="BW164" i="58"/>
  <c r="AE164" i="58"/>
  <c r="P164" i="58"/>
  <c r="AQ164" i="58"/>
  <c r="BJ164" i="58"/>
  <c r="AU164" i="58"/>
  <c r="O164" i="58"/>
  <c r="BX164" i="58"/>
  <c r="AJ164" i="58"/>
  <c r="BD164" i="58"/>
  <c r="CL164" i="58"/>
  <c r="CH164" i="58"/>
  <c r="N164" i="58"/>
  <c r="G164" i="58"/>
  <c r="AA164" i="58"/>
  <c r="AS164" i="58"/>
  <c r="R164" i="58"/>
  <c r="AN164" i="58"/>
  <c r="CC164" i="58"/>
  <c r="W164" i="58"/>
  <c r="CF164" i="58"/>
  <c r="AV164" i="58"/>
  <c r="AL164" i="58"/>
  <c r="BE164" i="58"/>
  <c r="BQ164" i="58"/>
  <c r="I164" i="58"/>
  <c r="BM164" i="58"/>
  <c r="CK164" i="58"/>
  <c r="CI164" i="58"/>
  <c r="X164" i="58"/>
  <c r="AX164" i="58"/>
  <c r="BK164" i="58"/>
  <c r="CD164" i="58"/>
  <c r="J164" i="58"/>
  <c r="CB164" i="58"/>
  <c r="BB164" i="58"/>
  <c r="AH164" i="58"/>
  <c r="BU164" i="58"/>
  <c r="CG164" i="58"/>
  <c r="AM164" i="58"/>
  <c r="S164" i="58"/>
  <c r="BZ164" i="58"/>
  <c r="AR164" i="58"/>
  <c r="BY164" i="58"/>
  <c r="CE164" i="58"/>
  <c r="L164" i="58"/>
  <c r="F164" i="58"/>
  <c r="BF164" i="58"/>
  <c r="D164" i="58"/>
  <c r="AK164" i="58"/>
  <c r="BO164" i="58"/>
  <c r="H164" i="58"/>
  <c r="C164" i="58"/>
  <c r="U164" i="58"/>
  <c r="BR164" i="58"/>
  <c r="BN164" i="58"/>
  <c r="BV164" i="58"/>
  <c r="AY164" i="58"/>
  <c r="BA164" i="58"/>
  <c r="AZ164" i="58"/>
  <c r="BC164" i="58"/>
  <c r="BI164" i="58"/>
  <c r="V164" i="58"/>
  <c r="Z164" i="58"/>
  <c r="AU128" i="58"/>
  <c r="BG128" i="58"/>
  <c r="CL128" i="58"/>
  <c r="BL128" i="58"/>
  <c r="T128" i="58"/>
  <c r="BI128" i="58"/>
  <c r="BU128" i="58"/>
  <c r="BE128" i="58"/>
  <c r="BQ128" i="58"/>
  <c r="F128" i="58"/>
  <c r="AA128" i="58"/>
  <c r="BR128" i="58"/>
  <c r="BS128" i="58"/>
  <c r="AQ128" i="58"/>
  <c r="V128" i="58"/>
  <c r="U128" i="58"/>
  <c r="BD128" i="58"/>
  <c r="N128" i="58"/>
  <c r="AM128" i="58"/>
  <c r="CE128" i="58"/>
  <c r="H128" i="58"/>
  <c r="BH128" i="58"/>
  <c r="AR128" i="58"/>
  <c r="BY128" i="58"/>
  <c r="Y128" i="58"/>
  <c r="C128" i="58"/>
  <c r="BT128" i="58"/>
  <c r="E128" i="58"/>
  <c r="O128" i="58"/>
  <c r="BZ128" i="58"/>
  <c r="AJ128" i="58"/>
  <c r="X128" i="58"/>
  <c r="BN128" i="58"/>
  <c r="BM128" i="58"/>
  <c r="CB128" i="58"/>
  <c r="AI128" i="58"/>
  <c r="AD128" i="58"/>
  <c r="CD128" i="58"/>
  <c r="AL128" i="58"/>
  <c r="BB128" i="58"/>
  <c r="AS128" i="58"/>
  <c r="AC128" i="58"/>
  <c r="CA128" i="58"/>
  <c r="CC128" i="58"/>
  <c r="BO128" i="58"/>
  <c r="D128" i="58"/>
  <c r="AG128" i="58"/>
  <c r="BX128" i="58"/>
  <c r="BC128" i="58"/>
  <c r="CG128" i="58"/>
  <c r="L128" i="58"/>
  <c r="BV128" i="58"/>
  <c r="S128" i="58"/>
  <c r="AO128" i="58"/>
  <c r="AN128" i="58"/>
  <c r="BW128" i="58"/>
  <c r="AX128" i="58"/>
  <c r="W128" i="58"/>
  <c r="CK128" i="58"/>
  <c r="I128" i="58"/>
  <c r="Z128" i="58"/>
  <c r="R128" i="58"/>
  <c r="AT128" i="58"/>
  <c r="P128" i="58"/>
  <c r="CH128" i="58"/>
  <c r="AB128" i="58"/>
  <c r="BA128" i="58"/>
  <c r="AK128" i="58"/>
  <c r="AW128" i="58"/>
  <c r="BP128" i="58"/>
  <c r="CF128" i="58"/>
  <c r="AE128" i="58"/>
  <c r="BF128" i="58"/>
  <c r="CI128" i="58"/>
  <c r="AF128" i="58"/>
  <c r="AY128" i="58"/>
  <c r="AP128" i="58"/>
  <c r="M128" i="58"/>
  <c r="AZ128" i="58"/>
  <c r="AV128" i="58"/>
  <c r="J128" i="58"/>
  <c r="BJ128" i="58"/>
  <c r="CJ128" i="58"/>
  <c r="BK128" i="58"/>
  <c r="AH128" i="58"/>
  <c r="G128" i="58"/>
  <c r="Q128" i="58"/>
  <c r="K128" i="58"/>
  <c r="AN166" i="58"/>
  <c r="AJ166" i="58"/>
  <c r="BB166" i="58"/>
  <c r="T166" i="58"/>
  <c r="AL166" i="58"/>
  <c r="CL166" i="58"/>
  <c r="AG166" i="58"/>
  <c r="BL166" i="58"/>
  <c r="BH166" i="58"/>
  <c r="BD166" i="58"/>
  <c r="CB166" i="58"/>
  <c r="AR166" i="58"/>
  <c r="R166" i="58"/>
  <c r="D166" i="58"/>
  <c r="AV166" i="58"/>
  <c r="AO166" i="58"/>
  <c r="AU166" i="58"/>
  <c r="P166" i="58"/>
  <c r="BE166" i="58"/>
  <c r="L166" i="58"/>
  <c r="CF166" i="58"/>
  <c r="AZ166" i="58"/>
  <c r="E166" i="58"/>
  <c r="F166" i="58"/>
  <c r="AT166" i="58"/>
  <c r="AE166" i="58"/>
  <c r="S166" i="58"/>
  <c r="CC166" i="58"/>
  <c r="AM166" i="58"/>
  <c r="AA166" i="58"/>
  <c r="AY166" i="58"/>
  <c r="CD166" i="58"/>
  <c r="G166" i="58"/>
  <c r="BP166" i="58"/>
  <c r="AC166" i="58"/>
  <c r="I166" i="58"/>
  <c r="CJ166" i="58"/>
  <c r="N166" i="58"/>
  <c r="BN166" i="58"/>
  <c r="BY166" i="58"/>
  <c r="BX166" i="58"/>
  <c r="BV166" i="58"/>
  <c r="BR166" i="58"/>
  <c r="BU166" i="58"/>
  <c r="AD166" i="58"/>
  <c r="V166" i="58"/>
  <c r="BK166" i="58"/>
  <c r="O166" i="58"/>
  <c r="AI166" i="58"/>
  <c r="BI166" i="58"/>
  <c r="C166" i="58"/>
  <c r="AB166" i="58"/>
  <c r="BA166" i="58"/>
  <c r="M166" i="58"/>
  <c r="BC166" i="58"/>
  <c r="AW166" i="58"/>
  <c r="X166" i="58"/>
  <c r="J166" i="58"/>
  <c r="U166" i="58"/>
  <c r="BO166" i="58"/>
  <c r="CG166" i="58"/>
  <c r="AH166" i="58"/>
  <c r="AF166" i="58"/>
  <c r="Z166" i="58"/>
  <c r="BM166" i="58"/>
  <c r="CK166" i="58"/>
  <c r="BW166" i="58"/>
  <c r="BG166" i="58"/>
  <c r="W166" i="58"/>
  <c r="K166" i="58"/>
  <c r="BQ166" i="58"/>
  <c r="AS166" i="58"/>
  <c r="AP166" i="58"/>
  <c r="Q166" i="58"/>
  <c r="CA166" i="58"/>
  <c r="BS166" i="58"/>
  <c r="Y166" i="58"/>
  <c r="CE166" i="58"/>
  <c r="BF166" i="58"/>
  <c r="AX166" i="58"/>
  <c r="BZ166" i="58"/>
  <c r="AQ166" i="58"/>
  <c r="AK166" i="58"/>
  <c r="CH166" i="58"/>
  <c r="H166" i="58"/>
  <c r="BJ166" i="58"/>
  <c r="BT166" i="58"/>
  <c r="CI166" i="58"/>
  <c r="G159" i="58"/>
  <c r="M159" i="58"/>
  <c r="S159" i="58"/>
  <c r="C159" i="58"/>
  <c r="AP159" i="58"/>
  <c r="BR159" i="58"/>
  <c r="D159" i="58"/>
  <c r="BD159" i="58"/>
  <c r="BK159" i="58"/>
  <c r="CB159" i="58"/>
  <c r="BM159" i="58"/>
  <c r="BW159" i="58"/>
  <c r="AG159" i="58"/>
  <c r="BH159" i="58"/>
  <c r="CK159" i="58"/>
  <c r="CI159" i="58"/>
  <c r="AX159" i="58"/>
  <c r="AF159" i="58"/>
  <c r="AM159" i="58"/>
  <c r="CL159" i="58"/>
  <c r="AY159" i="58"/>
  <c r="BQ159" i="58"/>
  <c r="L159" i="58"/>
  <c r="AO159" i="58"/>
  <c r="BP159" i="58"/>
  <c r="CJ159" i="58"/>
  <c r="H159" i="58"/>
  <c r="O159" i="58"/>
  <c r="U159" i="58"/>
  <c r="AA159" i="58"/>
  <c r="V159" i="58"/>
  <c r="BF159" i="58"/>
  <c r="Q159" i="58"/>
  <c r="T159" i="58"/>
  <c r="W159" i="58"/>
  <c r="BS159" i="58"/>
  <c r="BY159" i="58"/>
  <c r="CE159" i="58"/>
  <c r="AT159" i="58"/>
  <c r="BX159" i="58"/>
  <c r="J159" i="58"/>
  <c r="AL159" i="58"/>
  <c r="BN159" i="58"/>
  <c r="CH159" i="58"/>
  <c r="AU159" i="58"/>
  <c r="BA159" i="58"/>
  <c r="BG159" i="58"/>
  <c r="CC159" i="58"/>
  <c r="AB159" i="58"/>
  <c r="BL159" i="58"/>
  <c r="CF159" i="58"/>
  <c r="R159" i="58"/>
  <c r="P159" i="58"/>
  <c r="AS159" i="58"/>
  <c r="AN159" i="58"/>
  <c r="AI159" i="58"/>
  <c r="N159" i="58"/>
  <c r="BV159" i="58"/>
  <c r="I159" i="58"/>
  <c r="AJ159" i="58"/>
  <c r="BT159" i="58"/>
  <c r="CA159" i="58"/>
  <c r="CG159" i="58"/>
  <c r="E159" i="58"/>
  <c r="BE159" i="58"/>
  <c r="AC159" i="58"/>
  <c r="Z159" i="58"/>
  <c r="BB159" i="58"/>
  <c r="AW159" i="58"/>
  <c r="AV159" i="58"/>
  <c r="BC159" i="58"/>
  <c r="BI159" i="58"/>
  <c r="BO159" i="58"/>
  <c r="AD159" i="58"/>
  <c r="AR159" i="58"/>
  <c r="K159" i="58"/>
  <c r="BJ159" i="58"/>
  <c r="AH159" i="58"/>
  <c r="X159" i="58"/>
  <c r="AE159" i="58"/>
  <c r="AK159" i="58"/>
  <c r="AQ159" i="58"/>
  <c r="BZ159" i="58"/>
  <c r="CD159" i="58"/>
  <c r="Y159" i="58"/>
  <c r="AZ159" i="58"/>
  <c r="BU159" i="58"/>
  <c r="F159" i="58"/>
  <c r="AI165" i="58"/>
  <c r="N165" i="58"/>
  <c r="BK165" i="58"/>
  <c r="AZ165" i="58"/>
  <c r="K165" i="58"/>
  <c r="R165" i="58"/>
  <c r="BI165" i="58"/>
  <c r="S165" i="58"/>
  <c r="O165" i="58"/>
  <c r="AT165" i="58"/>
  <c r="AA165" i="58"/>
  <c r="AE165" i="58"/>
  <c r="AB165" i="58"/>
  <c r="BP165" i="58"/>
  <c r="CH165" i="58"/>
  <c r="AY165" i="58"/>
  <c r="BT165" i="58"/>
  <c r="BD165" i="58"/>
  <c r="AJ165" i="58"/>
  <c r="BB165" i="58"/>
  <c r="CG165" i="58"/>
  <c r="BS165" i="58"/>
  <c r="X165" i="58"/>
  <c r="AH165" i="58"/>
  <c r="AU165" i="58"/>
  <c r="AV165" i="58"/>
  <c r="M165" i="58"/>
  <c r="BF165" i="58"/>
  <c r="BZ165" i="58"/>
  <c r="I165" i="58"/>
  <c r="BL165" i="58"/>
  <c r="Z165" i="58"/>
  <c r="AL165" i="58"/>
  <c r="AO165" i="58"/>
  <c r="BC165" i="58"/>
  <c r="BN165" i="58"/>
  <c r="P165" i="58"/>
  <c r="BG165" i="58"/>
  <c r="CC165" i="58"/>
  <c r="AG165" i="58"/>
  <c r="L165" i="58"/>
  <c r="V165" i="58"/>
  <c r="CJ165" i="58"/>
  <c r="BJ165" i="58"/>
  <c r="AK165" i="58"/>
  <c r="BA165" i="58"/>
  <c r="U165" i="58"/>
  <c r="CD165" i="58"/>
  <c r="D165" i="58"/>
  <c r="CI165" i="58"/>
  <c r="BE165" i="58"/>
  <c r="BX165" i="58"/>
  <c r="Q165" i="58"/>
  <c r="BM165" i="58"/>
  <c r="T165" i="58"/>
  <c r="F165" i="58"/>
  <c r="CA165" i="58"/>
  <c r="CK165" i="58"/>
  <c r="BQ165" i="58"/>
  <c r="AP165" i="58"/>
  <c r="BO165" i="58"/>
  <c r="E165" i="58"/>
  <c r="W165" i="58"/>
  <c r="AM165" i="58"/>
  <c r="AF165" i="58"/>
  <c r="G165" i="58"/>
  <c r="AQ165" i="58"/>
  <c r="AW165" i="58"/>
  <c r="AD165" i="58"/>
  <c r="BY165" i="58"/>
  <c r="AS165" i="58"/>
  <c r="BH165" i="58"/>
  <c r="BU165" i="58"/>
  <c r="BW165" i="58"/>
  <c r="H165" i="58"/>
  <c r="AN165" i="58"/>
  <c r="AX165" i="58"/>
  <c r="C165" i="58"/>
  <c r="J165" i="58"/>
  <c r="Y165" i="58"/>
  <c r="CE165" i="58"/>
  <c r="CF165" i="58"/>
  <c r="BR165" i="58"/>
  <c r="AR165" i="58"/>
  <c r="CL165" i="58"/>
  <c r="CB165" i="58"/>
  <c r="BV165" i="58"/>
  <c r="AC165" i="58"/>
  <c r="BY99" i="58"/>
  <c r="BI99" i="58"/>
  <c r="AQ99" i="58"/>
  <c r="W99" i="58"/>
  <c r="BW99" i="58"/>
  <c r="BU99" i="58"/>
  <c r="AY99" i="58"/>
  <c r="CL99" i="58"/>
  <c r="BS99" i="58"/>
  <c r="AN99" i="58"/>
  <c r="BL99" i="58"/>
  <c r="AE99" i="58"/>
  <c r="CI99" i="58"/>
  <c r="CH99" i="58"/>
  <c r="BK99" i="58"/>
  <c r="D99" i="58"/>
  <c r="CC99" i="58"/>
  <c r="BF99" i="58"/>
  <c r="AD99" i="58"/>
  <c r="AK99" i="58"/>
  <c r="BE99" i="58"/>
  <c r="BB99" i="58"/>
  <c r="BC99" i="58"/>
  <c r="V99" i="58"/>
  <c r="CD99" i="58"/>
  <c r="AU99" i="58"/>
  <c r="S99" i="58"/>
  <c r="BT99" i="58"/>
  <c r="BQ99" i="58"/>
  <c r="Y99" i="58"/>
  <c r="CK99" i="58"/>
  <c r="AW99" i="58"/>
  <c r="AL99" i="58"/>
  <c r="AX99" i="58"/>
  <c r="BN99" i="58"/>
  <c r="BO99" i="58"/>
  <c r="AT99" i="58"/>
  <c r="Z99" i="58"/>
  <c r="E99" i="58"/>
  <c r="M99" i="58"/>
  <c r="J99" i="58"/>
  <c r="I99" i="58"/>
  <c r="L99" i="58"/>
  <c r="BJ99" i="58"/>
  <c r="AJ99" i="58"/>
  <c r="CJ99" i="58"/>
  <c r="K99" i="58"/>
  <c r="X99" i="58"/>
  <c r="C99" i="58"/>
  <c r="AA99" i="58"/>
  <c r="G99" i="58"/>
  <c r="BG99" i="58"/>
  <c r="AM99" i="58"/>
  <c r="F99" i="58"/>
  <c r="U99" i="58"/>
  <c r="P99" i="58"/>
  <c r="Q99" i="58"/>
  <c r="AZ99" i="58"/>
  <c r="AB99" i="58"/>
  <c r="BH99" i="58"/>
  <c r="AI99" i="58"/>
  <c r="BZ99" i="58"/>
  <c r="BD99" i="58"/>
  <c r="AH99" i="58"/>
  <c r="AV99" i="58"/>
  <c r="AC99" i="58"/>
  <c r="CE99" i="58"/>
  <c r="BV99" i="58"/>
  <c r="BX99" i="58"/>
  <c r="CA99" i="58"/>
  <c r="AR99" i="58"/>
  <c r="O99" i="58"/>
  <c r="T99" i="58"/>
  <c r="AF99" i="58"/>
  <c r="BA99" i="58"/>
  <c r="BR99" i="58"/>
  <c r="AG99" i="58"/>
  <c r="BP99" i="58"/>
  <c r="AS99" i="58"/>
  <c r="R99" i="58"/>
  <c r="CG99" i="58"/>
  <c r="AO99" i="58"/>
  <c r="H99" i="58"/>
  <c r="CB99" i="58"/>
  <c r="BM99" i="58"/>
  <c r="CF99" i="58"/>
  <c r="N99" i="58"/>
  <c r="AP99" i="58"/>
  <c r="CE120" i="58"/>
  <c r="E120" i="58"/>
  <c r="BY120" i="58"/>
  <c r="BC120" i="58"/>
  <c r="AG120" i="58"/>
  <c r="BP120" i="58"/>
  <c r="CB120" i="58"/>
  <c r="BL120" i="58"/>
  <c r="V120" i="58"/>
  <c r="CA120" i="58"/>
  <c r="C120" i="58"/>
  <c r="AT120" i="58"/>
  <c r="L120" i="58"/>
  <c r="AY120" i="58"/>
  <c r="AR120" i="58"/>
  <c r="AB120" i="58"/>
  <c r="AM120" i="58"/>
  <c r="CD120" i="58"/>
  <c r="G120" i="58"/>
  <c r="Z120" i="58"/>
  <c r="M120" i="58"/>
  <c r="BO120" i="58"/>
  <c r="BA120" i="58"/>
  <c r="CF120" i="58"/>
  <c r="AF120" i="58"/>
  <c r="BJ120" i="58"/>
  <c r="BI120" i="58"/>
  <c r="BG120" i="58"/>
  <c r="CI120" i="58"/>
  <c r="BM120" i="58"/>
  <c r="AQ120" i="58"/>
  <c r="AN120" i="58"/>
  <c r="BV120" i="58"/>
  <c r="H120" i="58"/>
  <c r="BR120" i="58"/>
  <c r="CL120" i="58"/>
  <c r="BZ120" i="58"/>
  <c r="BE120" i="58"/>
  <c r="AH120" i="58"/>
  <c r="J120" i="58"/>
  <c r="AZ120" i="58"/>
  <c r="AJ120" i="58"/>
  <c r="W120" i="58"/>
  <c r="CJ120" i="58"/>
  <c r="BF120" i="58"/>
  <c r="AK120" i="58"/>
  <c r="AL120" i="58"/>
  <c r="CG120" i="58"/>
  <c r="AD120" i="58"/>
  <c r="I120" i="58"/>
  <c r="Y120" i="58"/>
  <c r="R120" i="58"/>
  <c r="Q120" i="58"/>
  <c r="AV120" i="58"/>
  <c r="AC120" i="58"/>
  <c r="BW120" i="58"/>
  <c r="BB120" i="58"/>
  <c r="AE120" i="58"/>
  <c r="D120" i="58"/>
  <c r="P120" i="58"/>
  <c r="BS120" i="58"/>
  <c r="U120" i="58"/>
  <c r="CK120" i="58"/>
  <c r="BN120" i="58"/>
  <c r="AW120" i="58"/>
  <c r="N120" i="58"/>
  <c r="BH120" i="58"/>
  <c r="BT120" i="58"/>
  <c r="BD120" i="58"/>
  <c r="BU120" i="58"/>
  <c r="BQ120" i="58"/>
  <c r="AU120" i="58"/>
  <c r="AI120" i="58"/>
  <c r="K120" i="58"/>
  <c r="AO120" i="58"/>
  <c r="AS120" i="58"/>
  <c r="F120" i="58"/>
  <c r="T120" i="58"/>
  <c r="AA120" i="58"/>
  <c r="AX120" i="58"/>
  <c r="CC120" i="58"/>
  <c r="BX120" i="58"/>
  <c r="CH120" i="58"/>
  <c r="BK120" i="58"/>
  <c r="AP120" i="58"/>
  <c r="O120" i="58"/>
  <c r="X120" i="58"/>
  <c r="S120" i="58"/>
  <c r="AN101" i="58"/>
  <c r="BU101" i="58"/>
  <c r="BW101" i="58"/>
  <c r="AS101" i="58"/>
  <c r="BA101" i="58"/>
  <c r="CC101" i="58"/>
  <c r="E101" i="58"/>
  <c r="J101" i="58"/>
  <c r="BX101" i="58"/>
  <c r="BN101" i="58"/>
  <c r="BH101" i="58"/>
  <c r="CK101" i="58"/>
  <c r="AI101" i="58"/>
  <c r="V101" i="58"/>
  <c r="T101" i="58"/>
  <c r="BP101" i="58"/>
  <c r="BD101" i="58"/>
  <c r="AE101" i="58"/>
  <c r="AJ101" i="58"/>
  <c r="N101" i="58"/>
  <c r="BT101" i="58"/>
  <c r="BL101" i="58"/>
  <c r="BZ101" i="58"/>
  <c r="M101" i="58"/>
  <c r="AR101" i="58"/>
  <c r="AB101" i="58"/>
  <c r="F101" i="58"/>
  <c r="W101" i="58"/>
  <c r="AZ101" i="58"/>
  <c r="AL101" i="58"/>
  <c r="AP101" i="58"/>
  <c r="CG101" i="58"/>
  <c r="CL101" i="58"/>
  <c r="AH101" i="58"/>
  <c r="AX101" i="58"/>
  <c r="AQ101" i="58"/>
  <c r="CH101" i="58"/>
  <c r="CJ101" i="58"/>
  <c r="BI101" i="58"/>
  <c r="BF101" i="58"/>
  <c r="AF101" i="58"/>
  <c r="CF101" i="58"/>
  <c r="S101" i="58"/>
  <c r="AK101" i="58"/>
  <c r="K101" i="58"/>
  <c r="BS101" i="58"/>
  <c r="AG101" i="58"/>
  <c r="P101" i="58"/>
  <c r="BY101" i="58"/>
  <c r="G101" i="58"/>
  <c r="AO101" i="58"/>
  <c r="AT101" i="58"/>
  <c r="AM101" i="58"/>
  <c r="BG101" i="58"/>
  <c r="AW101" i="58"/>
  <c r="R101" i="58"/>
  <c r="X101" i="58"/>
  <c r="BR101" i="58"/>
  <c r="AY101" i="58"/>
  <c r="AC101" i="58"/>
  <c r="CA101" i="58"/>
  <c r="AA101" i="58"/>
  <c r="BJ101" i="58"/>
  <c r="Y101" i="58"/>
  <c r="CD101" i="58"/>
  <c r="BC101" i="58"/>
  <c r="C101" i="58"/>
  <c r="AU101" i="58"/>
  <c r="BV101" i="58"/>
  <c r="D101" i="58"/>
  <c r="Q101" i="58"/>
  <c r="BQ101" i="58"/>
  <c r="H101" i="58"/>
  <c r="L101" i="58"/>
  <c r="AV101" i="58"/>
  <c r="BO101" i="58"/>
  <c r="I101" i="58"/>
  <c r="CI101" i="58"/>
  <c r="U101" i="58"/>
  <c r="BE101" i="58"/>
  <c r="O101" i="58"/>
  <c r="Z101" i="58"/>
  <c r="AD101" i="58"/>
  <c r="BM101" i="58"/>
  <c r="CB101" i="58"/>
  <c r="BK101" i="58"/>
  <c r="CE101" i="58"/>
  <c r="BB101" i="58"/>
  <c r="AT139" i="58"/>
  <c r="AZ139" i="58"/>
  <c r="L139" i="58"/>
  <c r="BW139" i="58"/>
  <c r="CD139" i="58"/>
  <c r="BN139" i="58"/>
  <c r="AW139" i="58"/>
  <c r="AL139" i="58"/>
  <c r="Y139" i="58"/>
  <c r="AF139" i="58"/>
  <c r="BE139" i="58"/>
  <c r="BK139" i="58"/>
  <c r="AY139" i="58"/>
  <c r="AE139" i="58"/>
  <c r="AC139" i="58"/>
  <c r="AN139" i="58"/>
  <c r="Q139" i="58"/>
  <c r="CJ139" i="58"/>
  <c r="BY139" i="58"/>
  <c r="BB139" i="58"/>
  <c r="AI139" i="58"/>
  <c r="CH139" i="58"/>
  <c r="AH139" i="58"/>
  <c r="BI139" i="58"/>
  <c r="W139" i="58"/>
  <c r="BQ139" i="58"/>
  <c r="BD139" i="58"/>
  <c r="AS139" i="58"/>
  <c r="V139" i="58"/>
  <c r="CE139" i="58"/>
  <c r="CL139" i="58"/>
  <c r="BT139" i="58"/>
  <c r="AA139" i="58"/>
  <c r="AV139" i="58"/>
  <c r="AK139" i="58"/>
  <c r="AQ139" i="58"/>
  <c r="M139" i="58"/>
  <c r="BU139" i="58"/>
  <c r="BG139" i="58"/>
  <c r="AG139" i="58"/>
  <c r="AD139" i="58"/>
  <c r="CF139" i="58"/>
  <c r="J139" i="58"/>
  <c r="H139" i="58"/>
  <c r="CI139" i="58"/>
  <c r="BL139" i="58"/>
  <c r="AO139" i="58"/>
  <c r="O139" i="58"/>
  <c r="AP139" i="58"/>
  <c r="T139" i="58"/>
  <c r="U139" i="58"/>
  <c r="CA139" i="58"/>
  <c r="BP139" i="58"/>
  <c r="P139" i="58"/>
  <c r="F139" i="58"/>
  <c r="I139" i="58"/>
  <c r="K139" i="58"/>
  <c r="R139" i="58"/>
  <c r="CB139" i="58"/>
  <c r="BH139" i="58"/>
  <c r="AU139" i="58"/>
  <c r="AJ139" i="58"/>
  <c r="CK139" i="58"/>
  <c r="CG139" i="58"/>
  <c r="BC139" i="58"/>
  <c r="N139" i="58"/>
  <c r="BV139" i="58"/>
  <c r="BS139" i="58"/>
  <c r="G139" i="58"/>
  <c r="AB139" i="58"/>
  <c r="X139" i="58"/>
  <c r="D139" i="58"/>
  <c r="BX139" i="58"/>
  <c r="BA139" i="58"/>
  <c r="AM139" i="58"/>
  <c r="AX139" i="58"/>
  <c r="BO139" i="58"/>
  <c r="CC139" i="58"/>
  <c r="BF139" i="58"/>
  <c r="BZ139" i="58"/>
  <c r="BM139" i="58"/>
  <c r="AR139" i="58"/>
  <c r="C139" i="58"/>
  <c r="S139" i="58"/>
  <c r="Z139" i="58"/>
  <c r="E139" i="58"/>
  <c r="BR139" i="58"/>
  <c r="BJ139" i="58"/>
  <c r="CJ167" i="58"/>
  <c r="AB167" i="58"/>
  <c r="CE167" i="58"/>
  <c r="Q167" i="58"/>
  <c r="AV167" i="58"/>
  <c r="CH167" i="58"/>
  <c r="AN167" i="58"/>
  <c r="BI167" i="58"/>
  <c r="AU167" i="58"/>
  <c r="S167" i="58"/>
  <c r="BQ167" i="58"/>
  <c r="CC167" i="58"/>
  <c r="AI167" i="58"/>
  <c r="AT167" i="58"/>
  <c r="T167" i="58"/>
  <c r="R167" i="58"/>
  <c r="BG167" i="58"/>
  <c r="BA167" i="58"/>
  <c r="G167" i="58"/>
  <c r="CG167" i="58"/>
  <c r="BK167" i="58"/>
  <c r="CD167" i="58"/>
  <c r="AG167" i="58"/>
  <c r="J167" i="58"/>
  <c r="AZ167" i="58"/>
  <c r="BY167" i="58"/>
  <c r="AH167" i="58"/>
  <c r="BL167" i="58"/>
  <c r="BD167" i="58"/>
  <c r="BS167" i="58"/>
  <c r="AE167" i="58"/>
  <c r="BU167" i="58"/>
  <c r="BT167" i="58"/>
  <c r="BO167" i="58"/>
  <c r="U167" i="58"/>
  <c r="I167" i="58"/>
  <c r="AD167" i="58"/>
  <c r="AA167" i="58"/>
  <c r="BM167" i="58"/>
  <c r="AJ167" i="58"/>
  <c r="AX167" i="58"/>
  <c r="BZ167" i="58"/>
  <c r="D167" i="58"/>
  <c r="K167" i="58"/>
  <c r="BJ167" i="58"/>
  <c r="BB167" i="58"/>
  <c r="AS167" i="58"/>
  <c r="AP167" i="58"/>
  <c r="C167" i="58"/>
  <c r="BF167" i="58"/>
  <c r="AC167" i="58"/>
  <c r="AF167" i="58"/>
  <c r="AO167" i="58"/>
  <c r="CI167" i="58"/>
  <c r="CK167" i="58"/>
  <c r="BV167" i="58"/>
  <c r="F167" i="58"/>
  <c r="W167" i="58"/>
  <c r="AQ167" i="58"/>
  <c r="AY167" i="58"/>
  <c r="BR167" i="58"/>
  <c r="E167" i="58"/>
  <c r="L167" i="58"/>
  <c r="BE167" i="58"/>
  <c r="CB167" i="58"/>
  <c r="CF167" i="58"/>
  <c r="AL167" i="58"/>
  <c r="Z167" i="58"/>
  <c r="BC167" i="58"/>
  <c r="CA167" i="58"/>
  <c r="P167" i="58"/>
  <c r="BN167" i="58"/>
  <c r="AR167" i="58"/>
  <c r="BW167" i="58"/>
  <c r="O167" i="58"/>
  <c r="BH167" i="58"/>
  <c r="BX167" i="58"/>
  <c r="H167" i="58"/>
  <c r="V167" i="58"/>
  <c r="CL167" i="58"/>
  <c r="X167" i="58"/>
  <c r="N167" i="58"/>
  <c r="AW167" i="58"/>
  <c r="AK167" i="58"/>
  <c r="BP167" i="58"/>
  <c r="M167" i="58"/>
  <c r="AM167" i="58"/>
  <c r="Y167" i="58"/>
  <c r="C7" i="74"/>
  <c r="AQ114" i="58"/>
  <c r="BI114" i="58"/>
  <c r="AD114" i="58"/>
  <c r="H114" i="58"/>
  <c r="P114" i="58"/>
  <c r="L114" i="58"/>
  <c r="R114" i="58"/>
  <c r="W114" i="58"/>
  <c r="F114" i="58"/>
  <c r="BH114" i="58"/>
  <c r="CH114" i="58"/>
  <c r="CE114" i="58"/>
  <c r="CK114" i="58"/>
  <c r="BZ114" i="58"/>
  <c r="BV114" i="58"/>
  <c r="CA114" i="58"/>
  <c r="AZ114" i="58"/>
  <c r="AR114" i="58"/>
  <c r="BY114" i="58"/>
  <c r="BU114" i="58"/>
  <c r="CG114" i="58"/>
  <c r="BA114" i="58"/>
  <c r="AT114" i="58"/>
  <c r="AX114" i="58"/>
  <c r="BK114" i="58"/>
  <c r="U114" i="58"/>
  <c r="BL114" i="58"/>
  <c r="BX114" i="58"/>
  <c r="AO114" i="58"/>
  <c r="S114" i="58"/>
  <c r="AA114" i="58"/>
  <c r="BJ114" i="58"/>
  <c r="BG114" i="58"/>
  <c r="AE114" i="58"/>
  <c r="BR114" i="58"/>
  <c r="BO114" i="58"/>
  <c r="BW114" i="58"/>
  <c r="I114" i="58"/>
  <c r="AB114" i="58"/>
  <c r="AH114" i="58"/>
  <c r="CD114" i="58"/>
  <c r="CI114" i="58"/>
  <c r="CB114" i="58"/>
  <c r="Z114" i="58"/>
  <c r="K114" i="58"/>
  <c r="CF114" i="58"/>
  <c r="BB114" i="58"/>
  <c r="BQ114" i="58"/>
  <c r="BE114" i="58"/>
  <c r="BF114" i="58"/>
  <c r="CJ114" i="58"/>
  <c r="V114" i="58"/>
  <c r="CC114" i="58"/>
  <c r="G114" i="58"/>
  <c r="BM114" i="58"/>
  <c r="AC114" i="58"/>
  <c r="AK114" i="58"/>
  <c r="Y114" i="58"/>
  <c r="Q114" i="58"/>
  <c r="AM114" i="58"/>
  <c r="AW114" i="58"/>
  <c r="BC114" i="58"/>
  <c r="AF114" i="58"/>
  <c r="T114" i="58"/>
  <c r="AG114" i="58"/>
  <c r="AP114" i="58"/>
  <c r="CL114" i="58"/>
  <c r="J114" i="58"/>
  <c r="O114" i="58"/>
  <c r="D114" i="58"/>
  <c r="AI114" i="58"/>
  <c r="X114" i="58"/>
  <c r="BT114" i="58"/>
  <c r="AY114" i="58"/>
  <c r="BP114" i="58"/>
  <c r="AL114" i="58"/>
  <c r="C114" i="58"/>
  <c r="BS114" i="58"/>
  <c r="AS114" i="58"/>
  <c r="M114" i="58"/>
  <c r="BD114" i="58"/>
  <c r="E114" i="58"/>
  <c r="AN114" i="58"/>
  <c r="AV114" i="58"/>
  <c r="AJ114" i="58"/>
  <c r="N114" i="58"/>
  <c r="AU114" i="58"/>
  <c r="BN114" i="58"/>
  <c r="AR122" i="58"/>
  <c r="BC122" i="58"/>
  <c r="AW122" i="58"/>
  <c r="CG122" i="58"/>
  <c r="AS122" i="58"/>
  <c r="BJ122" i="58"/>
  <c r="AI122" i="58"/>
  <c r="N122" i="58"/>
  <c r="P122" i="58"/>
  <c r="AT122" i="58"/>
  <c r="AN122" i="58"/>
  <c r="BA122" i="58"/>
  <c r="Q122" i="58"/>
  <c r="BD122" i="58"/>
  <c r="AD122" i="58"/>
  <c r="CK122" i="58"/>
  <c r="BT122" i="58"/>
  <c r="AM122" i="58"/>
  <c r="BQ122" i="58"/>
  <c r="CH122" i="58"/>
  <c r="T122" i="58"/>
  <c r="F122" i="58"/>
  <c r="Z122" i="58"/>
  <c r="BS122" i="58"/>
  <c r="BE122" i="58"/>
  <c r="BP122" i="58"/>
  <c r="AZ122" i="58"/>
  <c r="U122" i="58"/>
  <c r="BX122" i="58"/>
  <c r="W122" i="58"/>
  <c r="BK122" i="58"/>
  <c r="CL122" i="58"/>
  <c r="BG122" i="58"/>
  <c r="Y122" i="58"/>
  <c r="X122" i="58"/>
  <c r="AB122" i="58"/>
  <c r="BW122" i="58"/>
  <c r="BV122" i="58"/>
  <c r="AL122" i="58"/>
  <c r="K122" i="58"/>
  <c r="AC122" i="58"/>
  <c r="G122" i="58"/>
  <c r="BU122" i="58"/>
  <c r="BY122" i="58"/>
  <c r="CF122" i="58"/>
  <c r="C122" i="58"/>
  <c r="AU122" i="58"/>
  <c r="E122" i="58"/>
  <c r="L122" i="58"/>
  <c r="AQ122" i="58"/>
  <c r="I122" i="58"/>
  <c r="BO122" i="58"/>
  <c r="M122" i="58"/>
  <c r="BH122" i="58"/>
  <c r="CB122" i="58"/>
  <c r="CC122" i="58"/>
  <c r="AK122" i="58"/>
  <c r="CA122" i="58"/>
  <c r="CE122" i="58"/>
  <c r="AX122" i="58"/>
  <c r="AV122" i="58"/>
  <c r="AF122" i="58"/>
  <c r="AJ122" i="58"/>
  <c r="AH122" i="58"/>
  <c r="AG122" i="58"/>
  <c r="V122" i="58"/>
  <c r="AA122" i="58"/>
  <c r="BF122" i="58"/>
  <c r="R122" i="58"/>
  <c r="CJ122" i="58"/>
  <c r="H122" i="58"/>
  <c r="BB122" i="58"/>
  <c r="CI122" i="58"/>
  <c r="AE122" i="58"/>
  <c r="CD122" i="58"/>
  <c r="AO122" i="58"/>
  <c r="BM122" i="58"/>
  <c r="BZ122" i="58"/>
  <c r="BL122" i="58"/>
  <c r="D122" i="58"/>
  <c r="BN122" i="58"/>
  <c r="AP122" i="58"/>
  <c r="BR122" i="58"/>
  <c r="O122" i="58"/>
  <c r="J122" i="58"/>
  <c r="BI122" i="58"/>
  <c r="AY122" i="58"/>
  <c r="S122" i="58"/>
  <c r="CC132" i="58"/>
  <c r="Q132" i="58"/>
  <c r="C132" i="58"/>
  <c r="AV132" i="58"/>
  <c r="AU132" i="58"/>
  <c r="AC132" i="58"/>
  <c r="BF132" i="58"/>
  <c r="CA132" i="58"/>
  <c r="BN132" i="58"/>
  <c r="AE132" i="58"/>
  <c r="AB132" i="58"/>
  <c r="BG132" i="58"/>
  <c r="BS132" i="58"/>
  <c r="AJ132" i="58"/>
  <c r="BP132" i="58"/>
  <c r="BZ132" i="58"/>
  <c r="AX132" i="58"/>
  <c r="BE132" i="58"/>
  <c r="L132" i="58"/>
  <c r="CK132" i="58"/>
  <c r="AL132" i="58"/>
  <c r="CF132" i="58"/>
  <c r="CD132" i="58"/>
  <c r="X132" i="58"/>
  <c r="AM132" i="58"/>
  <c r="BX132" i="58"/>
  <c r="Y132" i="58"/>
  <c r="BU132" i="58"/>
  <c r="M132" i="58"/>
  <c r="AA132" i="58"/>
  <c r="K132" i="58"/>
  <c r="Z132" i="58"/>
  <c r="CL132" i="58"/>
  <c r="AG132" i="58"/>
  <c r="P132" i="58"/>
  <c r="AT132" i="58"/>
  <c r="BA132" i="58"/>
  <c r="E132" i="58"/>
  <c r="AN132" i="58"/>
  <c r="AK132" i="58"/>
  <c r="AF132" i="58"/>
  <c r="BD132" i="58"/>
  <c r="I132" i="58"/>
  <c r="AZ132" i="58"/>
  <c r="BC132" i="58"/>
  <c r="F132" i="58"/>
  <c r="BI132" i="58"/>
  <c r="CI132" i="58"/>
  <c r="N132" i="58"/>
  <c r="AW132" i="58"/>
  <c r="AY132" i="58"/>
  <c r="D132" i="58"/>
  <c r="BY132" i="58"/>
  <c r="BO132" i="58"/>
  <c r="AR132" i="58"/>
  <c r="BL132" i="58"/>
  <c r="BQ132" i="58"/>
  <c r="AS132" i="58"/>
  <c r="BT132" i="58"/>
  <c r="J132" i="58"/>
  <c r="BV132" i="58"/>
  <c r="CG132" i="58"/>
  <c r="O132" i="58"/>
  <c r="BW132" i="58"/>
  <c r="BJ132" i="58"/>
  <c r="BM132" i="58"/>
  <c r="BB132" i="58"/>
  <c r="BK132" i="58"/>
  <c r="T132" i="58"/>
  <c r="S132" i="58"/>
  <c r="H132" i="58"/>
  <c r="U132" i="58"/>
  <c r="V132" i="58"/>
  <c r="CE132" i="58"/>
  <c r="AQ132" i="58"/>
  <c r="CJ132" i="58"/>
  <c r="W132" i="58"/>
  <c r="AH132" i="58"/>
  <c r="AO132" i="58"/>
  <c r="G132" i="58"/>
  <c r="R132" i="58"/>
  <c r="AP132" i="58"/>
  <c r="CB132" i="58"/>
  <c r="AI132" i="58"/>
  <c r="BH132" i="58"/>
  <c r="CH132" i="58"/>
  <c r="AD132" i="58"/>
  <c r="BR132" i="58"/>
  <c r="S126" i="58"/>
  <c r="Z126" i="58"/>
  <c r="AC126" i="58"/>
  <c r="BN126" i="58"/>
  <c r="CJ126" i="58"/>
  <c r="AS126" i="58"/>
  <c r="AK126" i="58"/>
  <c r="AH126" i="58"/>
  <c r="AM126" i="58"/>
  <c r="C126" i="58"/>
  <c r="CK126" i="58"/>
  <c r="AG126" i="58"/>
  <c r="E126" i="58"/>
  <c r="BR126" i="58"/>
  <c r="AZ126" i="58"/>
  <c r="T126" i="58"/>
  <c r="AB126" i="58"/>
  <c r="BV126" i="58"/>
  <c r="CA126" i="58"/>
  <c r="BJ126" i="58"/>
  <c r="U126" i="58"/>
  <c r="D126" i="58"/>
  <c r="G126" i="58"/>
  <c r="AV126" i="58"/>
  <c r="BW126" i="58"/>
  <c r="L126" i="58"/>
  <c r="AY126" i="58"/>
  <c r="M126" i="58"/>
  <c r="V126" i="58"/>
  <c r="AA126" i="58"/>
  <c r="Q126" i="58"/>
  <c r="W126" i="58"/>
  <c r="AN126" i="58"/>
  <c r="H126" i="58"/>
  <c r="BB126" i="58"/>
  <c r="X126" i="58"/>
  <c r="BG126" i="58"/>
  <c r="I126" i="58"/>
  <c r="BZ126" i="58"/>
  <c r="AD126" i="58"/>
  <c r="BI126" i="58"/>
  <c r="AI126" i="58"/>
  <c r="CB126" i="58"/>
  <c r="CG126" i="58"/>
  <c r="K126" i="58"/>
  <c r="BM126" i="58"/>
  <c r="BQ126" i="58"/>
  <c r="CD126" i="58"/>
  <c r="F126" i="58"/>
  <c r="BO126" i="58"/>
  <c r="BY126" i="58"/>
  <c r="CH126" i="58"/>
  <c r="Y126" i="58"/>
  <c r="CC126" i="58"/>
  <c r="CI126" i="58"/>
  <c r="CL126" i="58"/>
  <c r="O126" i="58"/>
  <c r="AE126" i="58"/>
  <c r="BD126" i="58"/>
  <c r="AT126" i="58"/>
  <c r="BU126" i="58"/>
  <c r="BF126" i="58"/>
  <c r="AL126" i="58"/>
  <c r="AO126" i="58"/>
  <c r="AR126" i="58"/>
  <c r="AF126" i="58"/>
  <c r="BA126" i="58"/>
  <c r="AU126" i="58"/>
  <c r="CF126" i="58"/>
  <c r="BC126" i="58"/>
  <c r="BX126" i="58"/>
  <c r="AQ126" i="58"/>
  <c r="P126" i="58"/>
  <c r="BE126" i="58"/>
  <c r="AJ126" i="58"/>
  <c r="BL126" i="58"/>
  <c r="BS126" i="58"/>
  <c r="AP126" i="58"/>
  <c r="BT126" i="58"/>
  <c r="AX126" i="58"/>
  <c r="AW126" i="58"/>
  <c r="J126" i="58"/>
  <c r="BK126" i="58"/>
  <c r="BH126" i="58"/>
  <c r="N126" i="58"/>
  <c r="BP126" i="58"/>
  <c r="R126" i="58"/>
  <c r="CE126" i="58"/>
  <c r="CD144" i="58"/>
  <c r="AL144" i="58"/>
  <c r="BU144" i="58"/>
  <c r="CB144" i="58"/>
  <c r="CI144" i="58"/>
  <c r="BO144" i="58"/>
  <c r="N144" i="58"/>
  <c r="U144" i="58"/>
  <c r="BA144" i="58"/>
  <c r="BH144" i="58"/>
  <c r="BG144" i="58"/>
  <c r="BT144" i="58"/>
  <c r="AZ144" i="58"/>
  <c r="BK144" i="58"/>
  <c r="BR144" i="58"/>
  <c r="BY144" i="58"/>
  <c r="CK144" i="58"/>
  <c r="AQ144" i="58"/>
  <c r="AA144" i="58"/>
  <c r="R144" i="58"/>
  <c r="L144" i="58"/>
  <c r="I144" i="58"/>
  <c r="BJ144" i="58"/>
  <c r="AT144" i="58"/>
  <c r="BI144" i="58"/>
  <c r="S144" i="58"/>
  <c r="AJ144" i="58"/>
  <c r="BV144" i="58"/>
  <c r="CC144" i="58"/>
  <c r="CJ144" i="58"/>
  <c r="H144" i="58"/>
  <c r="J144" i="58"/>
  <c r="CH144" i="58"/>
  <c r="CF144" i="58"/>
  <c r="BX144" i="58"/>
  <c r="AR144" i="58"/>
  <c r="AX144" i="58"/>
  <c r="BE144" i="58"/>
  <c r="BL144" i="58"/>
  <c r="AD144" i="58"/>
  <c r="BZ144" i="58"/>
  <c r="CG144" i="58"/>
  <c r="AV144" i="58"/>
  <c r="BQ144" i="58"/>
  <c r="AP144" i="58"/>
  <c r="Z144" i="58"/>
  <c r="BN144" i="58"/>
  <c r="AN144" i="58"/>
  <c r="AU144" i="58"/>
  <c r="BB144" i="58"/>
  <c r="AY144" i="58"/>
  <c r="T144" i="58"/>
  <c r="BP144" i="58"/>
  <c r="AW144" i="58"/>
  <c r="C144" i="58"/>
  <c r="AF144" i="58"/>
  <c r="P144" i="58"/>
  <c r="W144" i="58"/>
  <c r="BD144" i="58"/>
  <c r="AK144" i="58"/>
  <c r="CE144" i="58"/>
  <c r="AI144" i="58"/>
  <c r="BF144" i="58"/>
  <c r="BM144" i="58"/>
  <c r="BS144" i="58"/>
  <c r="D144" i="58"/>
  <c r="V144" i="58"/>
  <c r="F144" i="58"/>
  <c r="M144" i="58"/>
  <c r="G144" i="58"/>
  <c r="AB144" i="58"/>
  <c r="AH144" i="58"/>
  <c r="AO144" i="58"/>
  <c r="Y144" i="58"/>
  <c r="BC144" i="58"/>
  <c r="AM144" i="58"/>
  <c r="AG144" i="58"/>
  <c r="E144" i="58"/>
  <c r="BW144" i="58"/>
  <c r="K144" i="58"/>
  <c r="CL144" i="58"/>
  <c r="CA144" i="58"/>
  <c r="Q144" i="58"/>
  <c r="X144" i="58"/>
  <c r="AE144" i="58"/>
  <c r="O144" i="58"/>
  <c r="AS144" i="58"/>
  <c r="AC144" i="58"/>
  <c r="BU100" i="58"/>
  <c r="BY100" i="58"/>
  <c r="C100" i="58"/>
  <c r="BB100" i="58"/>
  <c r="CD100" i="58"/>
  <c r="AY100" i="58"/>
  <c r="T100" i="58"/>
  <c r="CG100" i="58"/>
  <c r="N100" i="58"/>
  <c r="AO100" i="58"/>
  <c r="L100" i="58"/>
  <c r="Z100" i="58"/>
  <c r="BI100" i="58"/>
  <c r="AG100" i="58"/>
  <c r="Y100" i="58"/>
  <c r="BZ100" i="58"/>
  <c r="AE100" i="58"/>
  <c r="AQ100" i="58"/>
  <c r="E100" i="58"/>
  <c r="BT100" i="58"/>
  <c r="I100" i="58"/>
  <c r="BW100" i="58"/>
  <c r="BP100" i="58"/>
  <c r="AM100" i="58"/>
  <c r="AV100" i="58"/>
  <c r="Q100" i="58"/>
  <c r="CE100" i="58"/>
  <c r="CJ100" i="58"/>
  <c r="AN100" i="58"/>
  <c r="X100" i="58"/>
  <c r="AU100" i="58"/>
  <c r="CI100" i="58"/>
  <c r="CL100" i="58"/>
  <c r="H100" i="58"/>
  <c r="D100" i="58"/>
  <c r="AX100" i="58"/>
  <c r="G100" i="58"/>
  <c r="BC100" i="58"/>
  <c r="BQ100" i="58"/>
  <c r="AZ100" i="58"/>
  <c r="U100" i="58"/>
  <c r="AI100" i="58"/>
  <c r="AP100" i="58"/>
  <c r="V100" i="58"/>
  <c r="W100" i="58"/>
  <c r="BK100" i="58"/>
  <c r="CB100" i="58"/>
  <c r="BJ100" i="58"/>
  <c r="CA100" i="58"/>
  <c r="BM100" i="58"/>
  <c r="BS100" i="58"/>
  <c r="J100" i="58"/>
  <c r="AJ100" i="58"/>
  <c r="F100" i="58"/>
  <c r="BO100" i="58"/>
  <c r="BE100" i="58"/>
  <c r="CK100" i="58"/>
  <c r="AB100" i="58"/>
  <c r="R100" i="58"/>
  <c r="AW100" i="58"/>
  <c r="S100" i="58"/>
  <c r="CF100" i="58"/>
  <c r="M100" i="58"/>
  <c r="AL100" i="58"/>
  <c r="AC100" i="58"/>
  <c r="AT100" i="58"/>
  <c r="BG100" i="58"/>
  <c r="AK100" i="58"/>
  <c r="K100" i="58"/>
  <c r="AR100" i="58"/>
  <c r="CH100" i="58"/>
  <c r="AD100" i="58"/>
  <c r="AH100" i="58"/>
  <c r="BR100" i="58"/>
  <c r="BA100" i="58"/>
  <c r="BD100" i="58"/>
  <c r="BH100" i="58"/>
  <c r="AA100" i="58"/>
  <c r="BN100" i="58"/>
  <c r="P100" i="58"/>
  <c r="CC100" i="58"/>
  <c r="BL100" i="58"/>
  <c r="BF100" i="58"/>
  <c r="AS100" i="58"/>
  <c r="AF100" i="58"/>
  <c r="BV100" i="58"/>
  <c r="BX100" i="58"/>
  <c r="O100" i="58"/>
  <c r="AU141" i="58"/>
  <c r="BL141" i="58"/>
  <c r="Y141" i="58"/>
  <c r="BK141" i="58"/>
  <c r="AH141" i="58"/>
  <c r="BV141" i="58"/>
  <c r="AT141" i="58"/>
  <c r="AX141" i="58"/>
  <c r="AZ141" i="58"/>
  <c r="AC141" i="58"/>
  <c r="AI141" i="58"/>
  <c r="N141" i="58"/>
  <c r="BT141" i="58"/>
  <c r="BN141" i="58"/>
  <c r="AB141" i="58"/>
  <c r="BM141" i="58"/>
  <c r="CD141" i="58"/>
  <c r="BZ141" i="58"/>
  <c r="CC141" i="58"/>
  <c r="BH141" i="58"/>
  <c r="M141" i="58"/>
  <c r="AD141" i="58"/>
  <c r="BX141" i="58"/>
  <c r="CB141" i="58"/>
  <c r="AG141" i="58"/>
  <c r="BA141" i="58"/>
  <c r="E141" i="58"/>
  <c r="CL141" i="58"/>
  <c r="K141" i="58"/>
  <c r="O141" i="58"/>
  <c r="CE141" i="58"/>
  <c r="W141" i="58"/>
  <c r="AK141" i="58"/>
  <c r="T141" i="58"/>
  <c r="X141" i="58"/>
  <c r="AO141" i="58"/>
  <c r="V141" i="58"/>
  <c r="AN141" i="58"/>
  <c r="I141" i="58"/>
  <c r="AY141" i="58"/>
  <c r="AV141" i="58"/>
  <c r="AA141" i="58"/>
  <c r="AE141" i="58"/>
  <c r="AL141" i="58"/>
  <c r="CA141" i="58"/>
  <c r="AS141" i="58"/>
  <c r="BC141" i="58"/>
  <c r="AW141" i="58"/>
  <c r="CH141" i="58"/>
  <c r="BI141" i="58"/>
  <c r="AP141" i="58"/>
  <c r="BG141" i="58"/>
  <c r="CK141" i="58"/>
  <c r="BF141" i="58"/>
  <c r="AM141" i="58"/>
  <c r="CI141" i="58"/>
  <c r="BY141" i="58"/>
  <c r="G141" i="58"/>
  <c r="BE141" i="58"/>
  <c r="H141" i="58"/>
  <c r="BJ141" i="58"/>
  <c r="BU141" i="58"/>
  <c r="BO141" i="58"/>
  <c r="AQ141" i="58"/>
  <c r="U141" i="58"/>
  <c r="F141" i="58"/>
  <c r="D141" i="58"/>
  <c r="C141" i="58"/>
  <c r="CF141" i="58"/>
  <c r="CJ141" i="58"/>
  <c r="R141" i="58"/>
  <c r="BQ141" i="58"/>
  <c r="Q141" i="58"/>
  <c r="BW141" i="58"/>
  <c r="AJ141" i="58"/>
  <c r="CG141" i="58"/>
  <c r="BP141" i="58"/>
  <c r="P141" i="58"/>
  <c r="BD141" i="58"/>
  <c r="BS141" i="58"/>
  <c r="AF141" i="58"/>
  <c r="Z141" i="58"/>
  <c r="BR141" i="58"/>
  <c r="L141" i="58"/>
  <c r="S141" i="58"/>
  <c r="AR141" i="58"/>
  <c r="BB141" i="58"/>
  <c r="J141" i="58"/>
  <c r="CC107" i="58"/>
  <c r="BH107" i="58"/>
  <c r="AL107" i="58"/>
  <c r="T107" i="58"/>
  <c r="AX107" i="58"/>
  <c r="BI107" i="58"/>
  <c r="BV107" i="58"/>
  <c r="AU107" i="58"/>
  <c r="O107" i="58"/>
  <c r="CE107" i="58"/>
  <c r="AP107" i="58"/>
  <c r="AA107" i="58"/>
  <c r="AC107" i="58"/>
  <c r="M107" i="58"/>
  <c r="Z107" i="58"/>
  <c r="G107" i="58"/>
  <c r="L107" i="58"/>
  <c r="CI107" i="58"/>
  <c r="N107" i="58"/>
  <c r="BO107" i="58"/>
  <c r="BU107" i="58"/>
  <c r="AB107" i="58"/>
  <c r="R107" i="58"/>
  <c r="I107" i="58"/>
  <c r="AT107" i="58"/>
  <c r="AI107" i="58"/>
  <c r="AF107" i="58"/>
  <c r="AJ107" i="58"/>
  <c r="BL107" i="58"/>
  <c r="AO107" i="58"/>
  <c r="K107" i="58"/>
  <c r="CB107" i="58"/>
  <c r="Q107" i="58"/>
  <c r="D107" i="58"/>
  <c r="P107" i="58"/>
  <c r="CF107" i="58"/>
  <c r="BJ107" i="58"/>
  <c r="AM107" i="58"/>
  <c r="BZ107" i="58"/>
  <c r="BS107" i="58"/>
  <c r="AV107" i="58"/>
  <c r="AS107" i="58"/>
  <c r="BF107" i="58"/>
  <c r="CD107" i="58"/>
  <c r="AY107" i="58"/>
  <c r="AD107" i="58"/>
  <c r="BE107" i="58"/>
  <c r="BY107" i="58"/>
  <c r="CL107" i="58"/>
  <c r="AG107" i="58"/>
  <c r="U107" i="58"/>
  <c r="AH107" i="58"/>
  <c r="CA107" i="58"/>
  <c r="BN107" i="58"/>
  <c r="BD107" i="58"/>
  <c r="BQ107" i="58"/>
  <c r="BA107" i="58"/>
  <c r="AK107" i="58"/>
  <c r="Y107" i="58"/>
  <c r="BP107" i="58"/>
  <c r="J107" i="58"/>
  <c r="BX107" i="58"/>
  <c r="BM107" i="58"/>
  <c r="AQ107" i="58"/>
  <c r="BC107" i="58"/>
  <c r="AR107" i="58"/>
  <c r="X107" i="58"/>
  <c r="W107" i="58"/>
  <c r="C107" i="58"/>
  <c r="CH107" i="58"/>
  <c r="BK107" i="58"/>
  <c r="CJ107" i="58"/>
  <c r="S107" i="58"/>
  <c r="BT107" i="58"/>
  <c r="AW107" i="58"/>
  <c r="BG107" i="58"/>
  <c r="V107" i="58"/>
  <c r="BW107" i="58"/>
  <c r="BB107" i="58"/>
  <c r="AE107" i="58"/>
  <c r="H107" i="58"/>
  <c r="BR107" i="58"/>
  <c r="AN107" i="58"/>
  <c r="F107" i="58"/>
  <c r="CG107" i="58"/>
  <c r="E107" i="58"/>
  <c r="CK107" i="58"/>
  <c r="AZ107" i="58"/>
  <c r="BM158" i="58"/>
  <c r="CL158" i="58"/>
  <c r="BF158" i="58"/>
  <c r="CI158" i="58"/>
  <c r="BC158" i="58"/>
  <c r="AF158" i="58"/>
  <c r="BP158" i="58"/>
  <c r="AJ158" i="58"/>
  <c r="E158" i="58"/>
  <c r="BA158" i="58"/>
  <c r="BX158" i="58"/>
  <c r="J158" i="58"/>
  <c r="BQ158" i="58"/>
  <c r="BN158" i="58"/>
  <c r="BZ158" i="58"/>
  <c r="BJ158" i="58"/>
  <c r="AA158" i="58"/>
  <c r="V158" i="58"/>
  <c r="AC158" i="58"/>
  <c r="M158" i="58"/>
  <c r="AO158" i="58"/>
  <c r="AR158" i="58"/>
  <c r="BR158" i="58"/>
  <c r="BL158" i="58"/>
  <c r="BI158" i="58"/>
  <c r="BO158" i="58"/>
  <c r="BU158" i="58"/>
  <c r="AM158" i="58"/>
  <c r="K158" i="58"/>
  <c r="Q158" i="58"/>
  <c r="C158" i="58"/>
  <c r="BD158" i="58"/>
  <c r="AT158" i="58"/>
  <c r="BG158" i="58"/>
  <c r="U158" i="58"/>
  <c r="AW158" i="58"/>
  <c r="BK158" i="58"/>
  <c r="Z158" i="58"/>
  <c r="BE158" i="58"/>
  <c r="BV158" i="58"/>
  <c r="H158" i="58"/>
  <c r="BS158" i="58"/>
  <c r="O158" i="58"/>
  <c r="R158" i="58"/>
  <c r="BH158" i="58"/>
  <c r="CA158" i="58"/>
  <c r="AV158" i="58"/>
  <c r="G158" i="58"/>
  <c r="AH158" i="58"/>
  <c r="CJ158" i="58"/>
  <c r="CD158" i="58"/>
  <c r="CH158" i="58"/>
  <c r="F158" i="58"/>
  <c r="X158" i="58"/>
  <c r="AK158" i="58"/>
  <c r="CF158" i="58"/>
  <c r="AZ158" i="58"/>
  <c r="T158" i="58"/>
  <c r="AL158" i="58"/>
  <c r="AS158" i="58"/>
  <c r="CB158" i="58"/>
  <c r="AB158" i="58"/>
  <c r="BW158" i="58"/>
  <c r="CC158" i="58"/>
  <c r="BB158" i="58"/>
  <c r="Y158" i="58"/>
  <c r="AD158" i="58"/>
  <c r="N158" i="58"/>
  <c r="CG158" i="58"/>
  <c r="BT158" i="58"/>
  <c r="AG158" i="58"/>
  <c r="AY158" i="58"/>
  <c r="AI158" i="58"/>
  <c r="L158" i="58"/>
  <c r="AP158" i="58"/>
  <c r="CE158" i="58"/>
  <c r="P158" i="58"/>
  <c r="BY158" i="58"/>
  <c r="S158" i="58"/>
  <c r="CK158" i="58"/>
  <c r="I158" i="58"/>
  <c r="D158" i="58"/>
  <c r="AN158" i="58"/>
  <c r="AU158" i="58"/>
  <c r="AE158" i="58"/>
  <c r="W158" i="58"/>
  <c r="AX158" i="58"/>
  <c r="AQ158" i="58"/>
  <c r="AB145" i="58"/>
  <c r="L145" i="58"/>
  <c r="BJ145" i="58"/>
  <c r="BG145" i="58"/>
  <c r="BN145" i="58"/>
  <c r="AX145" i="58"/>
  <c r="BW145" i="58"/>
  <c r="R145" i="58"/>
  <c r="Y145" i="58"/>
  <c r="S145" i="58"/>
  <c r="Z145" i="58"/>
  <c r="BD145" i="58"/>
  <c r="AN145" i="58"/>
  <c r="BM145" i="58"/>
  <c r="BA145" i="58"/>
  <c r="O145" i="58"/>
  <c r="I145" i="58"/>
  <c r="P145" i="58"/>
  <c r="U145" i="58"/>
  <c r="AT145" i="58"/>
  <c r="BC145" i="58"/>
  <c r="M145" i="58"/>
  <c r="AC145" i="58"/>
  <c r="CG145" i="58"/>
  <c r="AS145" i="58"/>
  <c r="AJ145" i="58"/>
  <c r="AQ145" i="58"/>
  <c r="AK145" i="58"/>
  <c r="AZ145" i="58"/>
  <c r="CD145" i="58"/>
  <c r="BX145" i="58"/>
  <c r="CE145" i="58"/>
  <c r="CL145" i="58"/>
  <c r="AG145" i="58"/>
  <c r="AI145" i="58"/>
  <c r="AP145" i="58"/>
  <c r="AW145" i="58"/>
  <c r="CK145" i="58"/>
  <c r="BU145" i="58"/>
  <c r="CB145" i="58"/>
  <c r="AV145" i="58"/>
  <c r="AF145" i="58"/>
  <c r="H145" i="58"/>
  <c r="CA145" i="58"/>
  <c r="BK145" i="58"/>
  <c r="BB145" i="58"/>
  <c r="BZ145" i="58"/>
  <c r="N145" i="58"/>
  <c r="AM145" i="58"/>
  <c r="AL145" i="58"/>
  <c r="BQ145" i="58"/>
  <c r="BH145" i="58"/>
  <c r="W145" i="58"/>
  <c r="CH145" i="58"/>
  <c r="BY145" i="58"/>
  <c r="AE145" i="58"/>
  <c r="AY145" i="58"/>
  <c r="BI145" i="58"/>
  <c r="T145" i="58"/>
  <c r="D145" i="58"/>
  <c r="K145" i="58"/>
  <c r="AO145" i="58"/>
  <c r="BO145" i="58"/>
  <c r="J145" i="58"/>
  <c r="CC145" i="58"/>
  <c r="CJ145" i="58"/>
  <c r="BT145" i="58"/>
  <c r="BE145" i="58"/>
  <c r="CI145" i="58"/>
  <c r="G145" i="58"/>
  <c r="C145" i="58"/>
  <c r="AD145" i="58"/>
  <c r="AU145" i="58"/>
  <c r="BR145" i="58"/>
  <c r="CF145" i="58"/>
  <c r="BP145" i="58"/>
  <c r="E145" i="58"/>
  <c r="AR145" i="58"/>
  <c r="BV145" i="58"/>
  <c r="BF145" i="58"/>
  <c r="AA145" i="58"/>
  <c r="AH145" i="58"/>
  <c r="BL145" i="58"/>
  <c r="BS145" i="58"/>
  <c r="Q145" i="58"/>
  <c r="X145" i="58"/>
  <c r="V145" i="58"/>
  <c r="F145" i="58"/>
  <c r="BH143" i="58"/>
  <c r="H143" i="58"/>
  <c r="I143" i="58"/>
  <c r="AD143" i="58"/>
  <c r="CB143" i="58"/>
  <c r="AB143" i="58"/>
  <c r="AP143" i="58"/>
  <c r="Y143" i="58"/>
  <c r="U143" i="58"/>
  <c r="CD143" i="58"/>
  <c r="BP143" i="58"/>
  <c r="D143" i="58"/>
  <c r="AM143" i="58"/>
  <c r="BU143" i="58"/>
  <c r="AL143" i="58"/>
  <c r="X143" i="58"/>
  <c r="AJ143" i="58"/>
  <c r="BD143" i="58"/>
  <c r="AN143" i="58"/>
  <c r="AZ143" i="58"/>
  <c r="J143" i="58"/>
  <c r="BX143" i="58"/>
  <c r="L143" i="58"/>
  <c r="BR143" i="58"/>
  <c r="BL143" i="58"/>
  <c r="AH143" i="58"/>
  <c r="BC143" i="58"/>
  <c r="BO143" i="58"/>
  <c r="CK143" i="58"/>
  <c r="AV143" i="58"/>
  <c r="CE143" i="58"/>
  <c r="AE143" i="58"/>
  <c r="W143" i="58"/>
  <c r="BF143" i="58"/>
  <c r="N143" i="58"/>
  <c r="BT143" i="58"/>
  <c r="CC143" i="58"/>
  <c r="CH143" i="58"/>
  <c r="K143" i="58"/>
  <c r="E143" i="58"/>
  <c r="R143" i="58"/>
  <c r="AA143" i="58"/>
  <c r="BE143" i="58"/>
  <c r="BV143" i="58"/>
  <c r="AT143" i="58"/>
  <c r="BM143" i="58"/>
  <c r="AS143" i="58"/>
  <c r="P143" i="58"/>
  <c r="C143" i="58"/>
  <c r="G143" i="58"/>
  <c r="CJ143" i="58"/>
  <c r="M143" i="58"/>
  <c r="BN143" i="58"/>
  <c r="AI143" i="58"/>
  <c r="BJ143" i="58"/>
  <c r="BB143" i="58"/>
  <c r="AQ143" i="58"/>
  <c r="BA143" i="58"/>
  <c r="AU143" i="58"/>
  <c r="AY143" i="58"/>
  <c r="AG143" i="58"/>
  <c r="AF143" i="58"/>
  <c r="AR143" i="58"/>
  <c r="AO143" i="58"/>
  <c r="BI143" i="58"/>
  <c r="Z143" i="58"/>
  <c r="CG143" i="58"/>
  <c r="CF143" i="58"/>
  <c r="Q143" i="58"/>
  <c r="BZ143" i="58"/>
  <c r="BG143" i="58"/>
  <c r="AW143" i="58"/>
  <c r="BK143" i="58"/>
  <c r="BW143" i="58"/>
  <c r="BQ143" i="58"/>
  <c r="O143" i="58"/>
  <c r="F143" i="58"/>
  <c r="AC143" i="58"/>
  <c r="CI143" i="58"/>
  <c r="CA143" i="58"/>
  <c r="V143" i="58"/>
  <c r="CL143" i="58"/>
  <c r="T143" i="58"/>
  <c r="BS143" i="58"/>
  <c r="S143" i="58"/>
  <c r="BY143" i="58"/>
  <c r="AX143" i="58"/>
  <c r="AK143" i="58"/>
  <c r="AW153" i="58"/>
  <c r="AC153" i="58"/>
  <c r="G153" i="58"/>
  <c r="AB153" i="58"/>
  <c r="AV153" i="58"/>
  <c r="AK153" i="58"/>
  <c r="O153" i="58"/>
  <c r="CL153" i="58"/>
  <c r="CF153" i="58"/>
  <c r="BP153" i="58"/>
  <c r="BW153" i="58"/>
  <c r="BU153" i="58"/>
  <c r="L153" i="58"/>
  <c r="S153" i="58"/>
  <c r="C153" i="58"/>
  <c r="AR153" i="58"/>
  <c r="AH153" i="58"/>
  <c r="BN153" i="58"/>
  <c r="CI153" i="58"/>
  <c r="BG153" i="58"/>
  <c r="M153" i="58"/>
  <c r="AF153" i="58"/>
  <c r="J153" i="58"/>
  <c r="W153" i="58"/>
  <c r="CB153" i="58"/>
  <c r="BA153" i="58"/>
  <c r="AD153" i="58"/>
  <c r="CH153" i="58"/>
  <c r="BJ153" i="58"/>
  <c r="AM153" i="58"/>
  <c r="Z153" i="58"/>
  <c r="R153" i="58"/>
  <c r="CD153" i="58"/>
  <c r="BR153" i="58"/>
  <c r="BE153" i="58"/>
  <c r="H153" i="58"/>
  <c r="N153" i="58"/>
  <c r="BX153" i="58"/>
  <c r="CE153" i="58"/>
  <c r="AU153" i="58"/>
  <c r="P153" i="58"/>
  <c r="BV153" i="58"/>
  <c r="AI153" i="58"/>
  <c r="AZ153" i="58"/>
  <c r="AJ153" i="58"/>
  <c r="AG153" i="58"/>
  <c r="AT153" i="58"/>
  <c r="AA153" i="58"/>
  <c r="K153" i="58"/>
  <c r="BT153" i="58"/>
  <c r="BB153" i="58"/>
  <c r="BM153" i="58"/>
  <c r="BD153" i="58"/>
  <c r="BK153" i="58"/>
  <c r="AN153" i="58"/>
  <c r="AP153" i="58"/>
  <c r="V153" i="58"/>
  <c r="CG153" i="58"/>
  <c r="BI153" i="58"/>
  <c r="AE153" i="58"/>
  <c r="I153" i="58"/>
  <c r="E153" i="58"/>
  <c r="BQ153" i="58"/>
  <c r="AQ153" i="58"/>
  <c r="X153" i="58"/>
  <c r="AX153" i="58"/>
  <c r="D153" i="58"/>
  <c r="BL153" i="58"/>
  <c r="AO153" i="58"/>
  <c r="CC153" i="58"/>
  <c r="BY153" i="58"/>
  <c r="BF153" i="58"/>
  <c r="CA153" i="58"/>
  <c r="F153" i="58"/>
  <c r="T153" i="58"/>
  <c r="Y153" i="58"/>
  <c r="BO153" i="58"/>
  <c r="BC153" i="58"/>
  <c r="AY153" i="58"/>
  <c r="AS153" i="58"/>
  <c r="CK153" i="58"/>
  <c r="BZ153" i="58"/>
  <c r="Q153" i="58"/>
  <c r="AL153" i="58"/>
  <c r="BS153" i="58"/>
  <c r="BH153" i="58"/>
  <c r="CJ153" i="58"/>
  <c r="U153" i="58"/>
  <c r="AL179" i="58"/>
  <c r="AJ179" i="58"/>
  <c r="BM179" i="58"/>
  <c r="AT179" i="58"/>
  <c r="P179" i="58"/>
  <c r="BF179" i="58"/>
  <c r="CA179" i="58"/>
  <c r="I179" i="58"/>
  <c r="F179" i="58"/>
  <c r="BW179" i="58"/>
  <c r="CF179" i="58"/>
  <c r="BO179" i="58"/>
  <c r="CB179" i="58"/>
  <c r="CJ179" i="58"/>
  <c r="BH179" i="58"/>
  <c r="BT179" i="58"/>
  <c r="AE179" i="58"/>
  <c r="AX179" i="58"/>
  <c r="AB179" i="58"/>
  <c r="AP179" i="58"/>
  <c r="C179" i="58"/>
  <c r="T179" i="58"/>
  <c r="BI179" i="58"/>
  <c r="K179" i="58"/>
  <c r="N179" i="58"/>
  <c r="BE179" i="58"/>
  <c r="H179" i="58"/>
  <c r="AC179" i="58"/>
  <c r="BD179" i="58"/>
  <c r="BX179" i="58"/>
  <c r="L179" i="58"/>
  <c r="R179" i="58"/>
  <c r="BS179" i="58"/>
  <c r="BZ179" i="58"/>
  <c r="AU179" i="58"/>
  <c r="CD179" i="58"/>
  <c r="D179" i="58"/>
  <c r="AF179" i="58"/>
  <c r="BV179" i="58"/>
  <c r="CI179" i="58"/>
  <c r="BR179" i="58"/>
  <c r="E179" i="58"/>
  <c r="AW179" i="58"/>
  <c r="AY179" i="58"/>
  <c r="BK179" i="58"/>
  <c r="AD179" i="58"/>
  <c r="BJ179" i="58"/>
  <c r="CC179" i="58"/>
  <c r="AV179" i="58"/>
  <c r="AQ179" i="58"/>
  <c r="W179" i="58"/>
  <c r="O179" i="58"/>
  <c r="M179" i="58"/>
  <c r="BC179" i="58"/>
  <c r="BY179" i="58"/>
  <c r="AG179" i="58"/>
  <c r="AM179" i="58"/>
  <c r="X179" i="58"/>
  <c r="BL179" i="58"/>
  <c r="AA179" i="58"/>
  <c r="BN179" i="58"/>
  <c r="CE179" i="58"/>
  <c r="BB179" i="58"/>
  <c r="BA179" i="58"/>
  <c r="CL179" i="58"/>
  <c r="AR179" i="58"/>
  <c r="CK179" i="58"/>
  <c r="AK179" i="58"/>
  <c r="J179" i="58"/>
  <c r="AS179" i="58"/>
  <c r="Q179" i="58"/>
  <c r="AH179" i="58"/>
  <c r="Y179" i="58"/>
  <c r="CG179" i="58"/>
  <c r="AO179" i="58"/>
  <c r="V179" i="58"/>
  <c r="BG179" i="58"/>
  <c r="Z179" i="58"/>
  <c r="BQ179" i="58"/>
  <c r="BP179" i="58"/>
  <c r="CH179" i="58"/>
  <c r="AZ179" i="58"/>
  <c r="AI179" i="58"/>
  <c r="S179" i="58"/>
  <c r="G179" i="58"/>
  <c r="U179" i="58"/>
  <c r="AN179" i="58"/>
  <c r="BU179" i="58"/>
  <c r="C98" i="7"/>
  <c r="AW109" i="58"/>
  <c r="K109" i="58"/>
  <c r="BP109" i="58"/>
  <c r="AK109" i="58"/>
  <c r="AI109" i="58"/>
  <c r="AT109" i="58"/>
  <c r="BI109" i="58"/>
  <c r="AE109" i="58"/>
  <c r="CI109" i="58"/>
  <c r="CJ109" i="58"/>
  <c r="BS109" i="58"/>
  <c r="BX109" i="58"/>
  <c r="CB109" i="58"/>
  <c r="CC109" i="58"/>
  <c r="AC109" i="58"/>
  <c r="BC109" i="58"/>
  <c r="H109" i="58"/>
  <c r="M109" i="58"/>
  <c r="AM109" i="58"/>
  <c r="J109" i="58"/>
  <c r="AS109" i="58"/>
  <c r="AF109" i="58"/>
  <c r="P109" i="58"/>
  <c r="R109" i="58"/>
  <c r="AP109" i="58"/>
  <c r="BF109" i="58"/>
  <c r="AQ109" i="58"/>
  <c r="AA109" i="58"/>
  <c r="BG109" i="58"/>
  <c r="BM109" i="58"/>
  <c r="BR109" i="58"/>
  <c r="CA109" i="58"/>
  <c r="N109" i="58"/>
  <c r="AU109" i="58"/>
  <c r="Z109" i="58"/>
  <c r="D109" i="58"/>
  <c r="CD109" i="58"/>
  <c r="V109" i="58"/>
  <c r="U109" i="58"/>
  <c r="Y109" i="58"/>
  <c r="AV109" i="58"/>
  <c r="AY109" i="58"/>
  <c r="BU109" i="58"/>
  <c r="AZ109" i="58"/>
  <c r="CG109" i="58"/>
  <c r="I109" i="58"/>
  <c r="BZ109" i="58"/>
  <c r="BJ109" i="58"/>
  <c r="BY109" i="58"/>
  <c r="BH109" i="58"/>
  <c r="C109" i="58"/>
  <c r="AH109" i="58"/>
  <c r="AR109" i="58"/>
  <c r="BQ109" i="58"/>
  <c r="AG109" i="58"/>
  <c r="BB109" i="58"/>
  <c r="W109" i="58"/>
  <c r="T109" i="58"/>
  <c r="S109" i="58"/>
  <c r="BT109" i="58"/>
  <c r="BO109" i="58"/>
  <c r="CF109" i="58"/>
  <c r="BD109" i="58"/>
  <c r="AL109" i="58"/>
  <c r="BA109" i="58"/>
  <c r="G109" i="58"/>
  <c r="AX109" i="58"/>
  <c r="Q109" i="58"/>
  <c r="CE109" i="58"/>
  <c r="X109" i="58"/>
  <c r="CL109" i="58"/>
  <c r="AB109" i="58"/>
  <c r="AJ109" i="58"/>
  <c r="O109" i="58"/>
  <c r="CK109" i="58"/>
  <c r="AD109" i="58"/>
  <c r="BN109" i="58"/>
  <c r="AN109" i="58"/>
  <c r="L109" i="58"/>
  <c r="BL109" i="58"/>
  <c r="BE109" i="58"/>
  <c r="AO109" i="58"/>
  <c r="BW109" i="58"/>
  <c r="CH109" i="58"/>
  <c r="F109" i="58"/>
  <c r="E109" i="58"/>
  <c r="BV109" i="58"/>
  <c r="BK109" i="58"/>
  <c r="AQ155" i="58"/>
  <c r="V155" i="58"/>
  <c r="AS155" i="58"/>
  <c r="AY155" i="58"/>
  <c r="CH155" i="58"/>
  <c r="BM155" i="58"/>
  <c r="AG155" i="58"/>
  <c r="AB155" i="58"/>
  <c r="BT155" i="58"/>
  <c r="O155" i="58"/>
  <c r="AR155" i="58"/>
  <c r="AX155" i="58"/>
  <c r="AA155" i="58"/>
  <c r="D155" i="58"/>
  <c r="BN155" i="58"/>
  <c r="BJ155" i="58"/>
  <c r="CE155" i="58"/>
  <c r="AV155" i="58"/>
  <c r="BC155" i="58"/>
  <c r="BY155" i="58"/>
  <c r="BV155" i="58"/>
  <c r="BK155" i="58"/>
  <c r="I155" i="58"/>
  <c r="R155" i="58"/>
  <c r="BF155" i="58"/>
  <c r="Z155" i="58"/>
  <c r="X155" i="58"/>
  <c r="AE155" i="58"/>
  <c r="BW155" i="58"/>
  <c r="BG155" i="58"/>
  <c r="C155" i="58"/>
  <c r="BI155" i="58"/>
  <c r="BO155" i="58"/>
  <c r="N155" i="58"/>
  <c r="CB155" i="58"/>
  <c r="S155" i="58"/>
  <c r="G155" i="58"/>
  <c r="AC155" i="58"/>
  <c r="AI155" i="58"/>
  <c r="AJ155" i="58"/>
  <c r="CD155" i="58"/>
  <c r="BZ155" i="58"/>
  <c r="AT155" i="58"/>
  <c r="T155" i="58"/>
  <c r="AL155" i="58"/>
  <c r="CG155" i="58"/>
  <c r="E155" i="58"/>
  <c r="AO155" i="58"/>
  <c r="BE155" i="58"/>
  <c r="AH155" i="58"/>
  <c r="AZ155" i="58"/>
  <c r="AP155" i="58"/>
  <c r="AF155" i="58"/>
  <c r="BD155" i="58"/>
  <c r="P155" i="58"/>
  <c r="AW155" i="58"/>
  <c r="Y155" i="58"/>
  <c r="BP155" i="58"/>
  <c r="L155" i="58"/>
  <c r="BH155" i="58"/>
  <c r="CJ155" i="58"/>
  <c r="H155" i="58"/>
  <c r="BA155" i="58"/>
  <c r="AK155" i="58"/>
  <c r="U155" i="58"/>
  <c r="CI155" i="58"/>
  <c r="CL155" i="58"/>
  <c r="CA155" i="58"/>
  <c r="Q155" i="58"/>
  <c r="J155" i="58"/>
  <c r="CC155" i="58"/>
  <c r="BS155" i="58"/>
  <c r="F155" i="58"/>
  <c r="M155" i="58"/>
  <c r="BU155" i="58"/>
  <c r="BR155" i="58"/>
  <c r="W155" i="58"/>
  <c r="AM155" i="58"/>
  <c r="AD155" i="58"/>
  <c r="AN155" i="58"/>
  <c r="AU155" i="58"/>
  <c r="BQ155" i="58"/>
  <c r="K155" i="58"/>
  <c r="CK155" i="58"/>
  <c r="CF155" i="58"/>
  <c r="BL155" i="58"/>
  <c r="BX155" i="58"/>
  <c r="BB155" i="58"/>
  <c r="AL162" i="58"/>
  <c r="BA162" i="58"/>
  <c r="BE162" i="58"/>
  <c r="AF162" i="58"/>
  <c r="BF162" i="58"/>
  <c r="BH162" i="58"/>
  <c r="P162" i="58"/>
  <c r="AP162" i="58"/>
  <c r="BN162" i="58"/>
  <c r="E162" i="58"/>
  <c r="J162" i="58"/>
  <c r="Z162" i="58"/>
  <c r="AC162" i="58"/>
  <c r="CC162" i="58"/>
  <c r="AK162" i="58"/>
  <c r="BD162" i="58"/>
  <c r="V162" i="58"/>
  <c r="Y162" i="58"/>
  <c r="CJ162" i="58"/>
  <c r="AA162" i="58"/>
  <c r="BV162" i="58"/>
  <c r="CK162" i="58"/>
  <c r="Q162" i="58"/>
  <c r="CD162" i="58"/>
  <c r="BI162" i="58"/>
  <c r="AR162" i="58"/>
  <c r="N162" i="58"/>
  <c r="BM162" i="58"/>
  <c r="U162" i="58"/>
  <c r="L162" i="58"/>
  <c r="F162" i="58"/>
  <c r="AE162" i="58"/>
  <c r="CG162" i="58"/>
  <c r="H162" i="58"/>
  <c r="BY162" i="58"/>
  <c r="BK162" i="58"/>
  <c r="G162" i="58"/>
  <c r="AB162" i="58"/>
  <c r="CE162" i="58"/>
  <c r="AQ162" i="58"/>
  <c r="AY162" i="58"/>
  <c r="CB162" i="58"/>
  <c r="D162" i="58"/>
  <c r="M162" i="58"/>
  <c r="AD162" i="58"/>
  <c r="CA162" i="58"/>
  <c r="AT162" i="58"/>
  <c r="BQ162" i="58"/>
  <c r="W162" i="58"/>
  <c r="BR162" i="58"/>
  <c r="AW162" i="58"/>
  <c r="CH162" i="58"/>
  <c r="CL162" i="58"/>
  <c r="X162" i="58"/>
  <c r="BX162" i="58"/>
  <c r="AV162" i="58"/>
  <c r="BT162" i="58"/>
  <c r="AM162" i="58"/>
  <c r="BG162" i="58"/>
  <c r="R162" i="58"/>
  <c r="BC162" i="58"/>
  <c r="AS162" i="58"/>
  <c r="BS162" i="58"/>
  <c r="AH162" i="58"/>
  <c r="BU162" i="58"/>
  <c r="C162" i="58"/>
  <c r="BB162" i="58"/>
  <c r="BP162" i="58"/>
  <c r="T162" i="58"/>
  <c r="S162" i="58"/>
  <c r="BW162" i="58"/>
  <c r="K162" i="58"/>
  <c r="BL162" i="58"/>
  <c r="AX162" i="58"/>
  <c r="AJ162" i="58"/>
  <c r="AI162" i="58"/>
  <c r="I162" i="58"/>
  <c r="BZ162" i="58"/>
  <c r="CI162" i="58"/>
  <c r="BJ162" i="58"/>
  <c r="CF162" i="58"/>
  <c r="O162" i="58"/>
  <c r="BO162" i="58"/>
  <c r="AO162" i="58"/>
  <c r="AU162" i="58"/>
  <c r="AZ162" i="58"/>
  <c r="AG162" i="58"/>
  <c r="AN162" i="58"/>
  <c r="D96" i="58"/>
  <c r="E96" i="58"/>
  <c r="CK96" i="58"/>
  <c r="AA96" i="58"/>
  <c r="R96" i="58"/>
  <c r="CI96" i="58"/>
  <c r="W96" i="58"/>
  <c r="AF96" i="58"/>
  <c r="BA96" i="58"/>
  <c r="BV96" i="58"/>
  <c r="BU96" i="58"/>
  <c r="K96" i="58"/>
  <c r="AZ96" i="58"/>
  <c r="L96" i="58"/>
  <c r="G96" i="58"/>
  <c r="AP96" i="58"/>
  <c r="H96" i="58"/>
  <c r="AC96" i="58"/>
  <c r="BG96" i="58"/>
  <c r="F96" i="58"/>
  <c r="BH96" i="58"/>
  <c r="AG96" i="58"/>
  <c r="AE96" i="58"/>
  <c r="CB96" i="58"/>
  <c r="AY96" i="58"/>
  <c r="CJ96" i="58"/>
  <c r="AB96" i="58"/>
  <c r="N96" i="58"/>
  <c r="P96" i="58"/>
  <c r="AL96" i="58"/>
  <c r="AX96" i="58"/>
  <c r="AR96" i="58"/>
  <c r="AH96" i="58"/>
  <c r="AU96" i="58"/>
  <c r="BN96" i="58"/>
  <c r="S96" i="58"/>
  <c r="BC96" i="58"/>
  <c r="AM96" i="58"/>
  <c r="O96" i="58"/>
  <c r="BI96" i="58"/>
  <c r="BL96" i="58"/>
  <c r="CC96" i="58"/>
  <c r="I96" i="58"/>
  <c r="CL96" i="58"/>
  <c r="AO96" i="58"/>
  <c r="AJ96" i="58"/>
  <c r="CG96" i="58"/>
  <c r="BY96" i="58"/>
  <c r="AK96" i="58"/>
  <c r="BF96" i="58"/>
  <c r="V96" i="58"/>
  <c r="CF96" i="58"/>
  <c r="T96" i="58"/>
  <c r="BT96" i="58"/>
  <c r="BZ96" i="58"/>
  <c r="C96" i="58"/>
  <c r="AW96" i="58"/>
  <c r="BQ96" i="58"/>
  <c r="CH96" i="58"/>
  <c r="BK96" i="58"/>
  <c r="J96" i="58"/>
  <c r="BD96" i="58"/>
  <c r="AN96" i="58"/>
  <c r="AQ96" i="58"/>
  <c r="CE96" i="58"/>
  <c r="BO96" i="58"/>
  <c r="BS96" i="58"/>
  <c r="CD96" i="58"/>
  <c r="AS96" i="58"/>
  <c r="Z96" i="58"/>
  <c r="BM96" i="58"/>
  <c r="AI96" i="58"/>
  <c r="BP96" i="58"/>
  <c r="BX96" i="58"/>
  <c r="BB96" i="58"/>
  <c r="U96" i="58"/>
  <c r="AV96" i="58"/>
  <c r="AD96" i="58"/>
  <c r="X96" i="58"/>
  <c r="BJ96" i="58"/>
  <c r="Q96" i="58"/>
  <c r="BR96" i="58"/>
  <c r="BW96" i="58"/>
  <c r="AT96" i="58"/>
  <c r="Y96" i="58"/>
  <c r="CA96" i="58"/>
  <c r="BE96" i="58"/>
  <c r="M96" i="58"/>
  <c r="CG117" i="58"/>
  <c r="BW117" i="58"/>
  <c r="AP117" i="58"/>
  <c r="W117" i="58"/>
  <c r="AE117" i="58"/>
  <c r="I117" i="58"/>
  <c r="BU117" i="58"/>
  <c r="AU117" i="58"/>
  <c r="X117" i="58"/>
  <c r="CH117" i="58"/>
  <c r="BP117" i="58"/>
  <c r="AY117" i="58"/>
  <c r="AB117" i="58"/>
  <c r="CF117" i="58"/>
  <c r="BH117" i="58"/>
  <c r="AK117" i="58"/>
  <c r="O117" i="58"/>
  <c r="BY117" i="58"/>
  <c r="CL117" i="58"/>
  <c r="J117" i="58"/>
  <c r="C117" i="58"/>
  <c r="BR117" i="58"/>
  <c r="CC117" i="58"/>
  <c r="BE117" i="58"/>
  <c r="AI117" i="58"/>
  <c r="F117" i="58"/>
  <c r="BT117" i="58"/>
  <c r="BB117" i="58"/>
  <c r="BN117" i="58"/>
  <c r="AX117" i="58"/>
  <c r="CI117" i="58"/>
  <c r="AO117" i="58"/>
  <c r="S117" i="58"/>
  <c r="CJ117" i="58"/>
  <c r="BQ117" i="58"/>
  <c r="R117" i="58"/>
  <c r="AD117" i="58"/>
  <c r="N117" i="58"/>
  <c r="L117" i="58"/>
  <c r="AG117" i="58"/>
  <c r="AF117" i="58"/>
  <c r="D117" i="58"/>
  <c r="AV117" i="58"/>
  <c r="Y117" i="58"/>
  <c r="E117" i="58"/>
  <c r="AR117" i="58"/>
  <c r="AZ117" i="58"/>
  <c r="BL117" i="58"/>
  <c r="BC117" i="58"/>
  <c r="BI117" i="58"/>
  <c r="AM117" i="58"/>
  <c r="P117" i="58"/>
  <c r="CA117" i="58"/>
  <c r="BJ117" i="58"/>
  <c r="BV117" i="58"/>
  <c r="T117" i="58"/>
  <c r="CE117" i="58"/>
  <c r="BG117" i="58"/>
  <c r="AC117" i="58"/>
  <c r="G117" i="58"/>
  <c r="AH117" i="58"/>
  <c r="AS117" i="58"/>
  <c r="AL117" i="58"/>
  <c r="V117" i="58"/>
  <c r="U117" i="58"/>
  <c r="BX117" i="58"/>
  <c r="AA117" i="58"/>
  <c r="CK117" i="58"/>
  <c r="BS117" i="58"/>
  <c r="AJ117" i="58"/>
  <c r="M117" i="58"/>
  <c r="BZ117" i="58"/>
  <c r="Z117" i="58"/>
  <c r="BM117" i="58"/>
  <c r="K117" i="58"/>
  <c r="AQ117" i="58"/>
  <c r="AW117" i="58"/>
  <c r="AT117" i="58"/>
  <c r="BF117" i="58"/>
  <c r="BO117" i="58"/>
  <c r="CD117" i="58"/>
  <c r="H117" i="58"/>
  <c r="BA117" i="58"/>
  <c r="BK117" i="58"/>
  <c r="AN117" i="58"/>
  <c r="Q117" i="58"/>
  <c r="CB117" i="58"/>
  <c r="BD117" i="58"/>
  <c r="BF156" i="58"/>
  <c r="AP156" i="58"/>
  <c r="AW156" i="58"/>
  <c r="BL156" i="58"/>
  <c r="BI156" i="58"/>
  <c r="CA156" i="58"/>
  <c r="CG156" i="58"/>
  <c r="K156" i="58"/>
  <c r="CJ156" i="58"/>
  <c r="BH156" i="58"/>
  <c r="BM156" i="58"/>
  <c r="AO156" i="58"/>
  <c r="BQ156" i="58"/>
  <c r="AE156" i="58"/>
  <c r="AK156" i="58"/>
  <c r="BV156" i="58"/>
  <c r="V156" i="58"/>
  <c r="H156" i="58"/>
  <c r="BR156" i="58"/>
  <c r="AV156" i="58"/>
  <c r="P156" i="58"/>
  <c r="R156" i="58"/>
  <c r="AC156" i="58"/>
  <c r="AL156" i="58"/>
  <c r="AA156" i="58"/>
  <c r="BP156" i="58"/>
  <c r="CB156" i="58"/>
  <c r="BN156" i="58"/>
  <c r="AY156" i="58"/>
  <c r="AT156" i="58"/>
  <c r="T156" i="58"/>
  <c r="CC156" i="58"/>
  <c r="AU156" i="58"/>
  <c r="AZ156" i="58"/>
  <c r="BB156" i="58"/>
  <c r="AF156" i="58"/>
  <c r="AB156" i="58"/>
  <c r="Z156" i="58"/>
  <c r="J156" i="58"/>
  <c r="AX156" i="58"/>
  <c r="BE156" i="58"/>
  <c r="BK156" i="58"/>
  <c r="E156" i="58"/>
  <c r="G156" i="58"/>
  <c r="L156" i="58"/>
  <c r="CD156" i="58"/>
  <c r="Y156" i="58"/>
  <c r="I156" i="58"/>
  <c r="O156" i="58"/>
  <c r="AG156" i="58"/>
  <c r="AM156" i="58"/>
  <c r="AS156" i="58"/>
  <c r="BG156" i="58"/>
  <c r="D156" i="58"/>
  <c r="AQ156" i="58"/>
  <c r="CI156" i="58"/>
  <c r="BS156" i="58"/>
  <c r="N156" i="58"/>
  <c r="BW156" i="58"/>
  <c r="X156" i="58"/>
  <c r="U156" i="58"/>
  <c r="AN156" i="58"/>
  <c r="CF156" i="58"/>
  <c r="S156" i="58"/>
  <c r="BY156" i="58"/>
  <c r="CH156" i="58"/>
  <c r="BT156" i="58"/>
  <c r="C156" i="58"/>
  <c r="BD156" i="58"/>
  <c r="CE156" i="58"/>
  <c r="BZ156" i="58"/>
  <c r="AJ156" i="58"/>
  <c r="BX156" i="58"/>
  <c r="AR156" i="58"/>
  <c r="AH156" i="58"/>
  <c r="BA156" i="58"/>
  <c r="BC156" i="58"/>
  <c r="BO156" i="58"/>
  <c r="AI156" i="58"/>
  <c r="AD156" i="58"/>
  <c r="CK156" i="58"/>
  <c r="BU156" i="58"/>
  <c r="CL156" i="58"/>
  <c r="M156" i="58"/>
  <c r="Q156" i="58"/>
  <c r="W156" i="58"/>
  <c r="F156" i="58"/>
  <c r="BJ156" i="58"/>
  <c r="H95" i="7"/>
  <c r="BE172" i="58"/>
  <c r="AY172" i="58"/>
  <c r="BS172" i="58"/>
  <c r="BL172" i="58"/>
  <c r="M172" i="58"/>
  <c r="Z172" i="58"/>
  <c r="U172" i="58"/>
  <c r="CK172" i="58"/>
  <c r="L172" i="58"/>
  <c r="BC172" i="58"/>
  <c r="V172" i="58"/>
  <c r="AN172" i="58"/>
  <c r="C172" i="58"/>
  <c r="AA172" i="58"/>
  <c r="BB172" i="58"/>
  <c r="CI172" i="58"/>
  <c r="G172" i="58"/>
  <c r="AS172" i="58"/>
  <c r="W172" i="58"/>
  <c r="Q172" i="58"/>
  <c r="CD172" i="58"/>
  <c r="S172" i="58"/>
  <c r="BD172" i="58"/>
  <c r="K172" i="58"/>
  <c r="AX172" i="58"/>
  <c r="CC172" i="58"/>
  <c r="AF172" i="58"/>
  <c r="J172" i="58"/>
  <c r="Y172" i="58"/>
  <c r="BY172" i="58"/>
  <c r="AW172" i="58"/>
  <c r="BF172" i="58"/>
  <c r="BZ172" i="58"/>
  <c r="BI172" i="58"/>
  <c r="AM172" i="58"/>
  <c r="AI172" i="58"/>
  <c r="AD172" i="58"/>
  <c r="BW172" i="58"/>
  <c r="CH172" i="58"/>
  <c r="R172" i="58"/>
  <c r="BM172" i="58"/>
  <c r="D172" i="58"/>
  <c r="BQ172" i="58"/>
  <c r="AH172" i="58"/>
  <c r="CG172" i="58"/>
  <c r="BV172" i="58"/>
  <c r="N172" i="58"/>
  <c r="CL172" i="58"/>
  <c r="X172" i="58"/>
  <c r="CA172" i="58"/>
  <c r="BP172" i="58"/>
  <c r="AV172" i="58"/>
  <c r="H172" i="58"/>
  <c r="AK172" i="58"/>
  <c r="CF172" i="58"/>
  <c r="AZ172" i="58"/>
  <c r="T172" i="58"/>
  <c r="E172" i="58"/>
  <c r="AP172" i="58"/>
  <c r="BX172" i="58"/>
  <c r="BK172" i="58"/>
  <c r="BT172" i="58"/>
  <c r="AC172" i="58"/>
  <c r="I172" i="58"/>
  <c r="F172" i="58"/>
  <c r="AG172" i="58"/>
  <c r="CB172" i="58"/>
  <c r="AO172" i="58"/>
  <c r="P172" i="58"/>
  <c r="BJ172" i="58"/>
  <c r="BA172" i="58"/>
  <c r="AQ172" i="58"/>
  <c r="AB172" i="58"/>
  <c r="AU172" i="58"/>
  <c r="BO172" i="58"/>
  <c r="AJ172" i="58"/>
  <c r="AT172" i="58"/>
  <c r="AE172" i="58"/>
  <c r="CJ172" i="58"/>
  <c r="O172" i="58"/>
  <c r="BR172" i="58"/>
  <c r="CE172" i="58"/>
  <c r="BG172" i="58"/>
  <c r="AR172" i="58"/>
  <c r="BU172" i="58"/>
  <c r="BH172" i="58"/>
  <c r="BN172" i="58"/>
  <c r="AL172" i="58"/>
  <c r="AZ180" i="58"/>
  <c r="BB180" i="58"/>
  <c r="BT180" i="58"/>
  <c r="BA180" i="58"/>
  <c r="BV180" i="58"/>
  <c r="I180" i="58"/>
  <c r="AN180" i="58"/>
  <c r="BG180" i="58"/>
  <c r="BR180" i="58"/>
  <c r="AR180" i="58"/>
  <c r="AA180" i="58"/>
  <c r="CI180" i="58"/>
  <c r="BE180" i="58"/>
  <c r="CE180" i="58"/>
  <c r="AT180" i="58"/>
  <c r="BS180" i="58"/>
  <c r="CD180" i="58"/>
  <c r="BZ180" i="58"/>
  <c r="W180" i="58"/>
  <c r="AV180" i="58"/>
  <c r="M180" i="58"/>
  <c r="CF180" i="58"/>
  <c r="AM180" i="58"/>
  <c r="BF180" i="58"/>
  <c r="AQ180" i="58"/>
  <c r="N180" i="58"/>
  <c r="BX180" i="58"/>
  <c r="C180" i="58"/>
  <c r="BH180" i="58"/>
  <c r="AU180" i="58"/>
  <c r="Q180" i="58"/>
  <c r="BN180" i="58"/>
  <c r="P180" i="58"/>
  <c r="AH180" i="58"/>
  <c r="BW180" i="58"/>
  <c r="K180" i="58"/>
  <c r="H180" i="58"/>
  <c r="R180" i="58"/>
  <c r="AX180" i="58"/>
  <c r="E180" i="58"/>
  <c r="AP180" i="58"/>
  <c r="AB180" i="58"/>
  <c r="AS180" i="58"/>
  <c r="BM180" i="58"/>
  <c r="AF180" i="58"/>
  <c r="Y180" i="58"/>
  <c r="V180" i="58"/>
  <c r="CL180" i="58"/>
  <c r="D180" i="58"/>
  <c r="CA180" i="58"/>
  <c r="CH180" i="58"/>
  <c r="BU180" i="58"/>
  <c r="CG180" i="58"/>
  <c r="BD180" i="58"/>
  <c r="J180" i="58"/>
  <c r="BJ180" i="58"/>
  <c r="AE180" i="58"/>
  <c r="BO180" i="58"/>
  <c r="AY180" i="58"/>
  <c r="BC180" i="58"/>
  <c r="AJ180" i="58"/>
  <c r="AD180" i="58"/>
  <c r="AC180" i="58"/>
  <c r="CJ180" i="58"/>
  <c r="O180" i="58"/>
  <c r="G180" i="58"/>
  <c r="X180" i="58"/>
  <c r="Z180" i="58"/>
  <c r="CC180" i="58"/>
  <c r="BI180" i="58"/>
  <c r="AW180" i="58"/>
  <c r="S180" i="58"/>
  <c r="T180" i="58"/>
  <c r="AL180" i="58"/>
  <c r="AI180" i="58"/>
  <c r="BP180" i="58"/>
  <c r="BY180" i="58"/>
  <c r="BK180" i="58"/>
  <c r="L180" i="58"/>
  <c r="BQ180" i="58"/>
  <c r="BL180" i="58"/>
  <c r="AK180" i="58"/>
  <c r="F180" i="58"/>
  <c r="CK180" i="58"/>
  <c r="AO180" i="58"/>
  <c r="U180" i="58"/>
  <c r="CB180" i="58"/>
  <c r="AG180" i="58"/>
  <c r="R140" i="58"/>
  <c r="C140" i="58"/>
  <c r="AH140" i="58"/>
  <c r="W140" i="58"/>
  <c r="P140" i="58"/>
  <c r="AL140" i="58"/>
  <c r="Q140" i="58"/>
  <c r="CB140" i="58"/>
  <c r="AS140" i="58"/>
  <c r="AE140" i="58"/>
  <c r="BT140" i="58"/>
  <c r="AX140" i="58"/>
  <c r="BM140" i="58"/>
  <c r="CC140" i="58"/>
  <c r="AV140" i="58"/>
  <c r="BH140" i="58"/>
  <c r="BL140" i="58"/>
  <c r="BI140" i="58"/>
  <c r="AJ140" i="58"/>
  <c r="BV140" i="58"/>
  <c r="AB140" i="58"/>
  <c r="O140" i="58"/>
  <c r="BR140" i="58"/>
  <c r="AK140" i="58"/>
  <c r="Y140" i="58"/>
  <c r="AQ140" i="58"/>
  <c r="CL140" i="58"/>
  <c r="CK140" i="58"/>
  <c r="CG140" i="58"/>
  <c r="S140" i="58"/>
  <c r="BF140" i="58"/>
  <c r="AC140" i="58"/>
  <c r="J140" i="58"/>
  <c r="AD140" i="58"/>
  <c r="BE140" i="58"/>
  <c r="BA140" i="58"/>
  <c r="AI140" i="58"/>
  <c r="CF140" i="58"/>
  <c r="AA140" i="58"/>
  <c r="BP140" i="58"/>
  <c r="H140" i="58"/>
  <c r="BZ140" i="58"/>
  <c r="AG140" i="58"/>
  <c r="I140" i="58"/>
  <c r="AP140" i="58"/>
  <c r="AF140" i="58"/>
  <c r="BQ140" i="58"/>
  <c r="CE140" i="58"/>
  <c r="U140" i="58"/>
  <c r="CH140" i="58"/>
  <c r="AN140" i="58"/>
  <c r="BD140" i="58"/>
  <c r="BU140" i="58"/>
  <c r="BB140" i="58"/>
  <c r="AO140" i="58"/>
  <c r="E140" i="58"/>
  <c r="F140" i="58"/>
  <c r="BK140" i="58"/>
  <c r="BG140" i="58"/>
  <c r="CJ140" i="58"/>
  <c r="D140" i="58"/>
  <c r="G140" i="58"/>
  <c r="BO140" i="58"/>
  <c r="X140" i="58"/>
  <c r="BS140" i="58"/>
  <c r="AW140" i="58"/>
  <c r="K140" i="58"/>
  <c r="BX140" i="58"/>
  <c r="BJ140" i="58"/>
  <c r="T140" i="58"/>
  <c r="AY140" i="58"/>
  <c r="AM140" i="58"/>
  <c r="AU140" i="58"/>
  <c r="BW140" i="58"/>
  <c r="BC140" i="58"/>
  <c r="N140" i="58"/>
  <c r="CA140" i="58"/>
  <c r="BY140" i="58"/>
  <c r="V140" i="58"/>
  <c r="CI140" i="58"/>
  <c r="AR140" i="58"/>
  <c r="CD140" i="58"/>
  <c r="BN140" i="58"/>
  <c r="L140" i="58"/>
  <c r="Z140" i="58"/>
  <c r="AZ140" i="58"/>
  <c r="M140" i="58"/>
  <c r="AT140" i="58"/>
  <c r="BO118" i="58"/>
  <c r="W118" i="58"/>
  <c r="BP118" i="58"/>
  <c r="AX118" i="58"/>
  <c r="AG118" i="58"/>
  <c r="P118" i="58"/>
  <c r="BL118" i="58"/>
  <c r="BC118" i="58"/>
  <c r="M118" i="58"/>
  <c r="CJ118" i="58"/>
  <c r="AY118" i="58"/>
  <c r="BE118" i="58"/>
  <c r="CB118" i="58"/>
  <c r="CC118" i="58"/>
  <c r="CF118" i="58"/>
  <c r="BH118" i="58"/>
  <c r="CA118" i="58"/>
  <c r="AS118" i="58"/>
  <c r="BQ118" i="58"/>
  <c r="AL118" i="58"/>
  <c r="F118" i="58"/>
  <c r="BU118" i="58"/>
  <c r="AI118" i="58"/>
  <c r="AK118" i="58"/>
  <c r="BY118" i="58"/>
  <c r="BM118" i="58"/>
  <c r="CD118" i="58"/>
  <c r="D118" i="58"/>
  <c r="AB118" i="58"/>
  <c r="Q118" i="58"/>
  <c r="AZ118" i="58"/>
  <c r="BJ118" i="58"/>
  <c r="AP118" i="58"/>
  <c r="J118" i="58"/>
  <c r="X118" i="58"/>
  <c r="AN118" i="58"/>
  <c r="BR118" i="58"/>
  <c r="BB118" i="58"/>
  <c r="BD118" i="58"/>
  <c r="CH118" i="58"/>
  <c r="CI118" i="58"/>
  <c r="BF118" i="58"/>
  <c r="AE118" i="58"/>
  <c r="N118" i="58"/>
  <c r="AH118" i="58"/>
  <c r="R118" i="58"/>
  <c r="BG118" i="58"/>
  <c r="AM118" i="58"/>
  <c r="G118" i="58"/>
  <c r="BV118" i="58"/>
  <c r="S118" i="58"/>
  <c r="AA118" i="58"/>
  <c r="CL118" i="58"/>
  <c r="BX118" i="58"/>
  <c r="CE118" i="58"/>
  <c r="Z118" i="58"/>
  <c r="H118" i="58"/>
  <c r="AD118" i="58"/>
  <c r="AF118" i="58"/>
  <c r="BK118" i="58"/>
  <c r="T118" i="58"/>
  <c r="AV118" i="58"/>
  <c r="AU118" i="58"/>
  <c r="O118" i="58"/>
  <c r="BS118" i="58"/>
  <c r="AT118" i="58"/>
  <c r="CK118" i="58"/>
  <c r="BZ118" i="58"/>
  <c r="AR118" i="58"/>
  <c r="AQ118" i="58"/>
  <c r="K118" i="58"/>
  <c r="BN118" i="58"/>
  <c r="C118" i="58"/>
  <c r="V118" i="58"/>
  <c r="BI118" i="58"/>
  <c r="AO118" i="58"/>
  <c r="I118" i="58"/>
  <c r="BW118" i="58"/>
  <c r="AW118" i="58"/>
  <c r="L118" i="58"/>
  <c r="BA118" i="58"/>
  <c r="Y118" i="58"/>
  <c r="CG118" i="58"/>
  <c r="U118" i="58"/>
  <c r="BT118" i="58"/>
  <c r="AC118" i="58"/>
  <c r="E118" i="58"/>
  <c r="AJ118" i="58"/>
  <c r="AR135" i="58"/>
  <c r="D135" i="58"/>
  <c r="BW135" i="58"/>
  <c r="R135" i="58"/>
  <c r="X135" i="58"/>
  <c r="C135" i="58"/>
  <c r="BO135" i="58"/>
  <c r="CG135" i="58"/>
  <c r="AS135" i="58"/>
  <c r="AW135" i="58"/>
  <c r="CF135" i="58"/>
  <c r="BV135" i="58"/>
  <c r="CB135" i="58"/>
  <c r="BL135" i="58"/>
  <c r="M135" i="58"/>
  <c r="CH135" i="58"/>
  <c r="AT135" i="58"/>
  <c r="U135" i="58"/>
  <c r="BB135" i="58"/>
  <c r="AQ135" i="58"/>
  <c r="T135" i="58"/>
  <c r="AK135" i="58"/>
  <c r="AH135" i="58"/>
  <c r="BZ135" i="58"/>
  <c r="CI135" i="58"/>
  <c r="BJ135" i="58"/>
  <c r="CL135" i="58"/>
  <c r="BC135" i="58"/>
  <c r="O135" i="58"/>
  <c r="CE135" i="58"/>
  <c r="V135" i="58"/>
  <c r="AF135" i="58"/>
  <c r="AX135" i="58"/>
  <c r="N135" i="58"/>
  <c r="I135" i="58"/>
  <c r="BE135" i="58"/>
  <c r="Q135" i="58"/>
  <c r="CA135" i="58"/>
  <c r="CD135" i="58"/>
  <c r="CJ135" i="58"/>
  <c r="H135" i="58"/>
  <c r="BP135" i="58"/>
  <c r="L135" i="58"/>
  <c r="Y135" i="58"/>
  <c r="AG135" i="58"/>
  <c r="Z135" i="58"/>
  <c r="AY135" i="58"/>
  <c r="BF135" i="58"/>
  <c r="AP135" i="58"/>
  <c r="AL135" i="58"/>
  <c r="AZ135" i="58"/>
  <c r="BI135" i="58"/>
  <c r="AJ135" i="58"/>
  <c r="BQ135" i="58"/>
  <c r="BH135" i="58"/>
  <c r="AA135" i="58"/>
  <c r="K135" i="58"/>
  <c r="AN135" i="58"/>
  <c r="BY135" i="58"/>
  <c r="BM135" i="58"/>
  <c r="AM135" i="58"/>
  <c r="BR135" i="58"/>
  <c r="AD135" i="58"/>
  <c r="E135" i="58"/>
  <c r="AV135" i="58"/>
  <c r="AC135" i="58"/>
  <c r="P135" i="58"/>
  <c r="CK135" i="58"/>
  <c r="W135" i="58"/>
  <c r="BS135" i="58"/>
  <c r="AE135" i="58"/>
  <c r="F135" i="58"/>
  <c r="BG135" i="58"/>
  <c r="BN135" i="58"/>
  <c r="BT135" i="58"/>
  <c r="CC135" i="58"/>
  <c r="J135" i="58"/>
  <c r="BU135" i="58"/>
  <c r="AU135" i="58"/>
  <c r="BK135" i="58"/>
  <c r="AO135" i="58"/>
  <c r="AI135" i="58"/>
  <c r="S135" i="58"/>
  <c r="G135" i="58"/>
  <c r="AB135" i="58"/>
  <c r="BX135" i="58"/>
  <c r="BD135" i="58"/>
  <c r="BA135" i="58"/>
  <c r="BZ168" i="58"/>
  <c r="R168" i="58"/>
  <c r="AF168" i="58"/>
  <c r="BX168" i="58"/>
  <c r="BO168" i="58"/>
  <c r="AQ168" i="58"/>
  <c r="AU168" i="58"/>
  <c r="CL168" i="58"/>
  <c r="BS168" i="58"/>
  <c r="J168" i="58"/>
  <c r="CJ168" i="58"/>
  <c r="N168" i="58"/>
  <c r="AW168" i="58"/>
  <c r="T168" i="58"/>
  <c r="BB168" i="58"/>
  <c r="BW168" i="58"/>
  <c r="C168" i="58"/>
  <c r="AY168" i="58"/>
  <c r="K168" i="58"/>
  <c r="G168" i="58"/>
  <c r="BC168" i="58"/>
  <c r="AN168" i="58"/>
  <c r="AK168" i="58"/>
  <c r="CG168" i="58"/>
  <c r="M168" i="58"/>
  <c r="Y168" i="58"/>
  <c r="CE168" i="58"/>
  <c r="BG168" i="58"/>
  <c r="AT168" i="58"/>
  <c r="H168" i="58"/>
  <c r="O168" i="58"/>
  <c r="BK168" i="58"/>
  <c r="BI168" i="58"/>
  <c r="AS168" i="58"/>
  <c r="F168" i="58"/>
  <c r="U168" i="58"/>
  <c r="E168" i="58"/>
  <c r="CC168" i="58"/>
  <c r="BL168" i="58"/>
  <c r="BE168" i="58"/>
  <c r="BJ168" i="58"/>
  <c r="X168" i="58"/>
  <c r="CH168" i="58"/>
  <c r="AM168" i="58"/>
  <c r="BA168" i="58"/>
  <c r="AC168" i="58"/>
  <c r="AR168" i="58"/>
  <c r="BT168" i="58"/>
  <c r="CF168" i="58"/>
  <c r="AG168" i="58"/>
  <c r="CK168" i="58"/>
  <c r="AO168" i="58"/>
  <c r="BD168" i="58"/>
  <c r="V168" i="58"/>
  <c r="AA168" i="58"/>
  <c r="AB168" i="58"/>
  <c r="AE168" i="58"/>
  <c r="AZ168" i="58"/>
  <c r="P168" i="58"/>
  <c r="I168" i="58"/>
  <c r="AP168" i="58"/>
  <c r="BM168" i="58"/>
  <c r="BN168" i="58"/>
  <c r="W168" i="58"/>
  <c r="S168" i="58"/>
  <c r="AD168" i="58"/>
  <c r="CI168" i="58"/>
  <c r="AH168" i="58"/>
  <c r="BH168" i="58"/>
  <c r="AV168" i="58"/>
  <c r="AJ168" i="58"/>
  <c r="BQ168" i="58"/>
  <c r="D168" i="58"/>
  <c r="CA168" i="58"/>
  <c r="AX168" i="58"/>
  <c r="L168" i="58"/>
  <c r="AL168" i="58"/>
  <c r="BR168" i="58"/>
  <c r="BY168" i="58"/>
  <c r="BP168" i="58"/>
  <c r="CB168" i="58"/>
  <c r="BU168" i="58"/>
  <c r="AI168" i="58"/>
  <c r="Q168" i="58"/>
  <c r="CD168" i="58"/>
  <c r="BF168" i="58"/>
  <c r="BV168" i="58"/>
  <c r="Z168" i="58"/>
  <c r="AI115" i="58"/>
  <c r="CE115" i="58"/>
  <c r="AM115" i="58"/>
  <c r="CD115" i="58"/>
  <c r="AF115" i="58"/>
  <c r="K115" i="58"/>
  <c r="BR115" i="58"/>
  <c r="CK115" i="58"/>
  <c r="I115" i="58"/>
  <c r="BI115" i="58"/>
  <c r="BP115" i="58"/>
  <c r="AH115" i="58"/>
  <c r="BA115" i="58"/>
  <c r="AA115" i="58"/>
  <c r="CH115" i="58"/>
  <c r="BQ115" i="58"/>
  <c r="AZ115" i="58"/>
  <c r="AJ115" i="58"/>
  <c r="AW115" i="58"/>
  <c r="AN115" i="58"/>
  <c r="BS115" i="58"/>
  <c r="AK115" i="58"/>
  <c r="CB115" i="58"/>
  <c r="BL115" i="58"/>
  <c r="Q115" i="58"/>
  <c r="F115" i="58"/>
  <c r="L115" i="58"/>
  <c r="M115" i="58"/>
  <c r="BJ115" i="58"/>
  <c r="BD115" i="58"/>
  <c r="D115" i="58"/>
  <c r="AQ115" i="58"/>
  <c r="V115" i="58"/>
  <c r="BE115" i="58"/>
  <c r="H115" i="58"/>
  <c r="CJ115" i="58"/>
  <c r="CA115" i="58"/>
  <c r="BY115" i="58"/>
  <c r="AY115" i="58"/>
  <c r="AU115" i="58"/>
  <c r="N115" i="58"/>
  <c r="BV115" i="58"/>
  <c r="BH115" i="58"/>
  <c r="BU115" i="58"/>
  <c r="BT115" i="58"/>
  <c r="CI115" i="58"/>
  <c r="BB115" i="58"/>
  <c r="BC115" i="58"/>
  <c r="AX115" i="58"/>
  <c r="AG115" i="58"/>
  <c r="AL115" i="58"/>
  <c r="P115" i="58"/>
  <c r="T115" i="58"/>
  <c r="Z115" i="58"/>
  <c r="G115" i="58"/>
  <c r="AD115" i="58"/>
  <c r="CG115" i="58"/>
  <c r="O115" i="58"/>
  <c r="AE115" i="58"/>
  <c r="J115" i="58"/>
  <c r="BX115" i="58"/>
  <c r="Y115" i="58"/>
  <c r="C115" i="58"/>
  <c r="AS115" i="58"/>
  <c r="BF115" i="58"/>
  <c r="BN115" i="58"/>
  <c r="AR115" i="58"/>
  <c r="AB115" i="58"/>
  <c r="BG115" i="58"/>
  <c r="CC115" i="58"/>
  <c r="BM115" i="58"/>
  <c r="AC115" i="58"/>
  <c r="E115" i="58"/>
  <c r="R115" i="58"/>
  <c r="BO115" i="58"/>
  <c r="BW115" i="58"/>
  <c r="AV115" i="58"/>
  <c r="BZ115" i="58"/>
  <c r="AT115" i="58"/>
  <c r="AO115" i="58"/>
  <c r="X115" i="58"/>
  <c r="CL115" i="58"/>
  <c r="S115" i="58"/>
  <c r="W115" i="58"/>
  <c r="AP115" i="58"/>
  <c r="U115" i="58"/>
  <c r="CF115" i="58"/>
  <c r="BK115" i="58"/>
  <c r="N123" i="58"/>
  <c r="BR123" i="58"/>
  <c r="AV123" i="58"/>
  <c r="CK123" i="58"/>
  <c r="AC123" i="58"/>
  <c r="AX123" i="58"/>
  <c r="V123" i="58"/>
  <c r="CE123" i="58"/>
  <c r="CI123" i="58"/>
  <c r="AK123" i="58"/>
  <c r="P123" i="58"/>
  <c r="BU123" i="58"/>
  <c r="AT123" i="58"/>
  <c r="BP123" i="58"/>
  <c r="G123" i="58"/>
  <c r="BX123" i="58"/>
  <c r="BG123" i="58"/>
  <c r="Q123" i="58"/>
  <c r="AO123" i="58"/>
  <c r="BI123" i="58"/>
  <c r="Z123" i="58"/>
  <c r="BE123" i="58"/>
  <c r="CJ123" i="58"/>
  <c r="BN123" i="58"/>
  <c r="AR123" i="58"/>
  <c r="BC123" i="58"/>
  <c r="AM123" i="58"/>
  <c r="I123" i="58"/>
  <c r="AG123" i="58"/>
  <c r="R123" i="58"/>
  <c r="AP123" i="58"/>
  <c r="Y123" i="58"/>
  <c r="BM123" i="58"/>
  <c r="AA123" i="58"/>
  <c r="K123" i="58"/>
  <c r="O123" i="58"/>
  <c r="AB123" i="58"/>
  <c r="BA123" i="58"/>
  <c r="BH123" i="58"/>
  <c r="CC123" i="58"/>
  <c r="X123" i="58"/>
  <c r="CH123" i="58"/>
  <c r="L123" i="58"/>
  <c r="AE123" i="58"/>
  <c r="E123" i="58"/>
  <c r="AJ123" i="58"/>
  <c r="CL123" i="58"/>
  <c r="AW123" i="58"/>
  <c r="AQ123" i="58"/>
  <c r="AL123" i="58"/>
  <c r="BY123" i="58"/>
  <c r="BB123" i="58"/>
  <c r="J123" i="58"/>
  <c r="AU123" i="58"/>
  <c r="BS123" i="58"/>
  <c r="T123" i="58"/>
  <c r="AZ123" i="58"/>
  <c r="BF123" i="58"/>
  <c r="CB123" i="58"/>
  <c r="AS123" i="58"/>
  <c r="AI123" i="58"/>
  <c r="S123" i="58"/>
  <c r="W123" i="58"/>
  <c r="AH123" i="58"/>
  <c r="CD123" i="58"/>
  <c r="C123" i="58"/>
  <c r="BL123" i="58"/>
  <c r="BK123" i="58"/>
  <c r="M123" i="58"/>
  <c r="BW123" i="58"/>
  <c r="CA123" i="58"/>
  <c r="BJ123" i="58"/>
  <c r="D123" i="58"/>
  <c r="BZ123" i="58"/>
  <c r="AD123" i="58"/>
  <c r="U123" i="58"/>
  <c r="CF123" i="58"/>
  <c r="BO123" i="58"/>
  <c r="AY123" i="58"/>
  <c r="F123" i="58"/>
  <c r="AN123" i="58"/>
  <c r="AF123" i="58"/>
  <c r="BQ123" i="58"/>
  <c r="BT123" i="58"/>
  <c r="H123" i="58"/>
  <c r="BD123" i="58"/>
  <c r="BV123" i="58"/>
  <c r="CG123" i="58"/>
  <c r="AY134" i="58"/>
  <c r="CD134" i="58"/>
  <c r="AJ134" i="58"/>
  <c r="K134" i="58"/>
  <c r="AP134" i="58"/>
  <c r="BE134" i="58"/>
  <c r="W134" i="58"/>
  <c r="G134" i="58"/>
  <c r="BZ134" i="58"/>
  <c r="CG134" i="58"/>
  <c r="E134" i="58"/>
  <c r="Y134" i="58"/>
  <c r="I134" i="58"/>
  <c r="AI134" i="58"/>
  <c r="BD134" i="58"/>
  <c r="BK134" i="58"/>
  <c r="AU134" i="58"/>
  <c r="BB134" i="58"/>
  <c r="CF134" i="58"/>
  <c r="D134" i="58"/>
  <c r="BF134" i="58"/>
  <c r="AO134" i="58"/>
  <c r="BT134" i="58"/>
  <c r="O134" i="58"/>
  <c r="V134" i="58"/>
  <c r="P134" i="58"/>
  <c r="Z134" i="58"/>
  <c r="BA134" i="58"/>
  <c r="AK134" i="58"/>
  <c r="AR134" i="58"/>
  <c r="AQ134" i="58"/>
  <c r="CC134" i="58"/>
  <c r="BM134" i="58"/>
  <c r="BJ134" i="58"/>
  <c r="BW134" i="58"/>
  <c r="L134" i="58"/>
  <c r="F134" i="58"/>
  <c r="M134" i="58"/>
  <c r="CE134" i="58"/>
  <c r="S134" i="58"/>
  <c r="BO134" i="58"/>
  <c r="CI134" i="58"/>
  <c r="BS134" i="58"/>
  <c r="BC134" i="58"/>
  <c r="AZ134" i="58"/>
  <c r="AB134" i="58"/>
  <c r="CK134" i="58"/>
  <c r="BG134" i="58"/>
  <c r="R134" i="58"/>
  <c r="AG134" i="58"/>
  <c r="AN134" i="58"/>
  <c r="X134" i="58"/>
  <c r="AE134" i="58"/>
  <c r="BI134" i="58"/>
  <c r="BP134" i="58"/>
  <c r="J134" i="58"/>
  <c r="AW134" i="58"/>
  <c r="CA134" i="58"/>
  <c r="BU134" i="58"/>
  <c r="CB134" i="58"/>
  <c r="AT134" i="58"/>
  <c r="AD134" i="58"/>
  <c r="N134" i="58"/>
  <c r="U134" i="58"/>
  <c r="CL134" i="58"/>
  <c r="BV134" i="58"/>
  <c r="AF134" i="58"/>
  <c r="AM134" i="58"/>
  <c r="BQ134" i="58"/>
  <c r="CH134" i="58"/>
  <c r="BR134" i="58"/>
  <c r="BY134" i="58"/>
  <c r="T134" i="58"/>
  <c r="C134" i="58"/>
  <c r="AX134" i="58"/>
  <c r="BL134" i="58"/>
  <c r="AV134" i="58"/>
  <c r="AS134" i="58"/>
  <c r="AC134" i="58"/>
  <c r="BN134" i="58"/>
  <c r="BX134" i="58"/>
  <c r="BH134" i="58"/>
  <c r="AA134" i="58"/>
  <c r="AH134" i="58"/>
  <c r="Q134" i="58"/>
  <c r="CJ134" i="58"/>
  <c r="H134" i="58"/>
  <c r="AL134" i="58"/>
  <c r="AN149" i="58"/>
  <c r="BU149" i="58"/>
  <c r="BQ149" i="58"/>
  <c r="N149" i="58"/>
  <c r="AQ149" i="58"/>
  <c r="I149" i="58"/>
  <c r="CI149" i="58"/>
  <c r="S149" i="58"/>
  <c r="BJ149" i="58"/>
  <c r="O149" i="58"/>
  <c r="AH149" i="58"/>
  <c r="AY149" i="58"/>
  <c r="AJ149" i="58"/>
  <c r="BH149" i="58"/>
  <c r="BY149" i="58"/>
  <c r="AB149" i="58"/>
  <c r="CF149" i="58"/>
  <c r="U149" i="58"/>
  <c r="CD149" i="58"/>
  <c r="CJ149" i="58"/>
  <c r="CE149" i="58"/>
  <c r="BR149" i="58"/>
  <c r="CB149" i="58"/>
  <c r="AP149" i="58"/>
  <c r="W149" i="58"/>
  <c r="BT149" i="58"/>
  <c r="K149" i="58"/>
  <c r="AF149" i="58"/>
  <c r="T149" i="58"/>
  <c r="AI149" i="58"/>
  <c r="E149" i="58"/>
  <c r="CL149" i="58"/>
  <c r="AU149" i="58"/>
  <c r="BB149" i="58"/>
  <c r="X149" i="58"/>
  <c r="G149" i="58"/>
  <c r="D149" i="58"/>
  <c r="BZ149" i="58"/>
  <c r="AS149" i="58"/>
  <c r="AE149" i="58"/>
  <c r="CA149" i="58"/>
  <c r="L149" i="58"/>
  <c r="F149" i="58"/>
  <c r="Q149" i="58"/>
  <c r="M149" i="58"/>
  <c r="Y149" i="58"/>
  <c r="CC149" i="58"/>
  <c r="H149" i="58"/>
  <c r="CG149" i="58"/>
  <c r="BW149" i="58"/>
  <c r="BN149" i="58"/>
  <c r="AD149" i="58"/>
  <c r="BE149" i="58"/>
  <c r="BX149" i="58"/>
  <c r="CK149" i="58"/>
  <c r="AG149" i="58"/>
  <c r="AT149" i="58"/>
  <c r="BK149" i="58"/>
  <c r="P149" i="58"/>
  <c r="BP149" i="58"/>
  <c r="AV149" i="58"/>
  <c r="BF149" i="58"/>
  <c r="AC149" i="58"/>
  <c r="J149" i="58"/>
  <c r="BO149" i="58"/>
  <c r="BV149" i="58"/>
  <c r="Z149" i="58"/>
  <c r="BA149" i="58"/>
  <c r="BL149" i="58"/>
  <c r="AO149" i="58"/>
  <c r="C149" i="58"/>
  <c r="CH149" i="58"/>
  <c r="AZ149" i="58"/>
  <c r="AM149" i="58"/>
  <c r="AL149" i="58"/>
  <c r="AR149" i="58"/>
  <c r="BI149" i="58"/>
  <c r="BG149" i="58"/>
  <c r="BD149" i="58"/>
  <c r="AK149" i="58"/>
  <c r="AX149" i="58"/>
  <c r="R149" i="58"/>
  <c r="BS149" i="58"/>
  <c r="V149" i="58"/>
  <c r="AW149" i="58"/>
  <c r="BC149" i="58"/>
  <c r="BM149" i="58"/>
  <c r="AA149" i="58"/>
  <c r="O119" i="58"/>
  <c r="BW119" i="58"/>
  <c r="AJ119" i="58"/>
  <c r="X119" i="58"/>
  <c r="CB119" i="58"/>
  <c r="R119" i="58"/>
  <c r="AZ119" i="58"/>
  <c r="Q119" i="58"/>
  <c r="CF119" i="58"/>
  <c r="V119" i="58"/>
  <c r="AI119" i="58"/>
  <c r="BC119" i="58"/>
  <c r="T119" i="58"/>
  <c r="AT119" i="58"/>
  <c r="BI119" i="58"/>
  <c r="AM119" i="58"/>
  <c r="I119" i="58"/>
  <c r="Y119" i="58"/>
  <c r="N119" i="58"/>
  <c r="C119" i="58"/>
  <c r="BZ119" i="58"/>
  <c r="AK119" i="58"/>
  <c r="J119" i="58"/>
  <c r="BG119" i="58"/>
  <c r="CJ119" i="58"/>
  <c r="P119" i="58"/>
  <c r="AW119" i="58"/>
  <c r="BJ119" i="58"/>
  <c r="CC119" i="58"/>
  <c r="BM119" i="58"/>
  <c r="AO119" i="58"/>
  <c r="M119" i="58"/>
  <c r="BD119" i="58"/>
  <c r="BQ119" i="58"/>
  <c r="AR119" i="58"/>
  <c r="G119" i="58"/>
  <c r="BX119" i="58"/>
  <c r="F119" i="58"/>
  <c r="BE119" i="58"/>
  <c r="AB119" i="58"/>
  <c r="CD119" i="58"/>
  <c r="BA119" i="58"/>
  <c r="S119" i="58"/>
  <c r="U119" i="58"/>
  <c r="BT119" i="58"/>
  <c r="CH119" i="58"/>
  <c r="CK119" i="58"/>
  <c r="Z119" i="58"/>
  <c r="BK119" i="58"/>
  <c r="AS119" i="58"/>
  <c r="K119" i="58"/>
  <c r="BP119" i="58"/>
  <c r="AD119" i="58"/>
  <c r="AF119" i="58"/>
  <c r="BV119" i="58"/>
  <c r="AE119" i="58"/>
  <c r="E119" i="58"/>
  <c r="W119" i="58"/>
  <c r="CA119" i="58"/>
  <c r="AL119" i="58"/>
  <c r="AY119" i="58"/>
  <c r="AP119" i="58"/>
  <c r="CE119" i="58"/>
  <c r="BO119" i="58"/>
  <c r="AQ119" i="58"/>
  <c r="BF119" i="58"/>
  <c r="CG119" i="58"/>
  <c r="BH119" i="58"/>
  <c r="AA119" i="58"/>
  <c r="H119" i="58"/>
  <c r="BY119" i="58"/>
  <c r="D119" i="58"/>
  <c r="AU119" i="58"/>
  <c r="AG119" i="58"/>
  <c r="BS119" i="58"/>
  <c r="CI119" i="58"/>
  <c r="AV119" i="58"/>
  <c r="BB119" i="58"/>
  <c r="BR119" i="58"/>
  <c r="BN119" i="58"/>
  <c r="AC119" i="58"/>
  <c r="CL119" i="58"/>
  <c r="BL119" i="58"/>
  <c r="AN119" i="58"/>
  <c r="L119" i="58"/>
  <c r="AX119" i="58"/>
  <c r="AH119" i="58"/>
  <c r="BU119" i="58"/>
  <c r="AM138" i="58"/>
  <c r="T138" i="58"/>
  <c r="CK138" i="58"/>
  <c r="BK138" i="58"/>
  <c r="BQ138" i="58"/>
  <c r="BH138" i="58"/>
  <c r="AN138" i="58"/>
  <c r="F138" i="58"/>
  <c r="E138" i="58"/>
  <c r="AP138" i="58"/>
  <c r="AL138" i="58"/>
  <c r="CC138" i="58"/>
  <c r="X138" i="58"/>
  <c r="H138" i="58"/>
  <c r="C138" i="58"/>
  <c r="CA138" i="58"/>
  <c r="AS138" i="58"/>
  <c r="W138" i="58"/>
  <c r="BP138" i="58"/>
  <c r="BB138" i="58"/>
  <c r="AE138" i="58"/>
  <c r="BS138" i="58"/>
  <c r="CD138" i="58"/>
  <c r="AT138" i="58"/>
  <c r="Z138" i="58"/>
  <c r="D138" i="58"/>
  <c r="BX138" i="58"/>
  <c r="AZ138" i="58"/>
  <c r="AC138" i="58"/>
  <c r="CG138" i="58"/>
  <c r="AF138" i="58"/>
  <c r="BE138" i="58"/>
  <c r="CJ138" i="58"/>
  <c r="CI138" i="58"/>
  <c r="I138" i="58"/>
  <c r="AQ138" i="58"/>
  <c r="U138" i="58"/>
  <c r="CE138" i="58"/>
  <c r="BN138" i="58"/>
  <c r="P138" i="58"/>
  <c r="G138" i="58"/>
  <c r="Q138" i="58"/>
  <c r="AB138" i="58"/>
  <c r="AV138" i="58"/>
  <c r="K138" i="58"/>
  <c r="BV138" i="58"/>
  <c r="BM138" i="58"/>
  <c r="BT138" i="58"/>
  <c r="BD138" i="58"/>
  <c r="BI138" i="58"/>
  <c r="AJ138" i="58"/>
  <c r="AK138" i="58"/>
  <c r="BG138" i="58"/>
  <c r="BC138" i="58"/>
  <c r="AX138" i="58"/>
  <c r="AO138" i="58"/>
  <c r="Y138" i="58"/>
  <c r="BR138" i="58"/>
  <c r="AU138" i="58"/>
  <c r="CL138" i="58"/>
  <c r="BY138" i="58"/>
  <c r="BA138" i="58"/>
  <c r="N138" i="58"/>
  <c r="CH138" i="58"/>
  <c r="BF138" i="58"/>
  <c r="BZ138" i="58"/>
  <c r="AA138" i="58"/>
  <c r="R138" i="58"/>
  <c r="BU138" i="58"/>
  <c r="AR138" i="58"/>
  <c r="V138" i="58"/>
  <c r="CF138" i="58"/>
  <c r="BO138" i="58"/>
  <c r="AD138" i="58"/>
  <c r="J138" i="58"/>
  <c r="S138" i="58"/>
  <c r="O138" i="58"/>
  <c r="AH138" i="58"/>
  <c r="M138" i="58"/>
  <c r="BW138" i="58"/>
  <c r="AY138" i="58"/>
  <c r="AW138" i="58"/>
  <c r="AG138" i="58"/>
  <c r="BJ138" i="58"/>
  <c r="CB138" i="58"/>
  <c r="BL138" i="58"/>
  <c r="AI138" i="58"/>
  <c r="L138" i="58"/>
  <c r="BH161" i="58"/>
  <c r="CC161" i="58"/>
  <c r="CJ161" i="58"/>
  <c r="BP161" i="58"/>
  <c r="L161" i="58"/>
  <c r="BY161" i="58"/>
  <c r="BM161" i="58"/>
  <c r="AW161" i="58"/>
  <c r="BG161" i="58"/>
  <c r="V161" i="58"/>
  <c r="P161" i="58"/>
  <c r="CE161" i="58"/>
  <c r="BC161" i="58"/>
  <c r="AH161" i="58"/>
  <c r="X161" i="58"/>
  <c r="BV161" i="58"/>
  <c r="AA161" i="58"/>
  <c r="BZ161" i="58"/>
  <c r="U161" i="58"/>
  <c r="R161" i="58"/>
  <c r="BO161" i="58"/>
  <c r="BS161" i="58"/>
  <c r="BT161" i="58"/>
  <c r="AC161" i="58"/>
  <c r="Z161" i="58"/>
  <c r="J161" i="58"/>
  <c r="CA161" i="58"/>
  <c r="CK161" i="58"/>
  <c r="O161" i="58"/>
  <c r="E161" i="58"/>
  <c r="T161" i="58"/>
  <c r="AT161" i="58"/>
  <c r="AS161" i="58"/>
  <c r="BI161" i="58"/>
  <c r="BD161" i="58"/>
  <c r="CD161" i="58"/>
  <c r="BB161" i="58"/>
  <c r="BA161" i="58"/>
  <c r="AZ161" i="58"/>
  <c r="BJ161" i="58"/>
  <c r="N161" i="58"/>
  <c r="AQ161" i="58"/>
  <c r="M161" i="58"/>
  <c r="BE161" i="58"/>
  <c r="AF161" i="58"/>
  <c r="BQ161" i="58"/>
  <c r="AD161" i="58"/>
  <c r="AN161" i="58"/>
  <c r="CF161" i="58"/>
  <c r="AI161" i="58"/>
  <c r="AY161" i="58"/>
  <c r="AJ161" i="58"/>
  <c r="AP161" i="58"/>
  <c r="CI161" i="58"/>
  <c r="AG161" i="58"/>
  <c r="CG161" i="58"/>
  <c r="AM161" i="58"/>
  <c r="AB161" i="58"/>
  <c r="G161" i="58"/>
  <c r="F161" i="58"/>
  <c r="CB161" i="58"/>
  <c r="BL161" i="58"/>
  <c r="C161" i="58"/>
  <c r="K161" i="58"/>
  <c r="BX161" i="58"/>
  <c r="BR161" i="58"/>
  <c r="D161" i="58"/>
  <c r="CL161" i="58"/>
  <c r="BW161" i="58"/>
  <c r="AO161" i="58"/>
  <c r="Y161" i="58"/>
  <c r="BU161" i="58"/>
  <c r="AL161" i="58"/>
  <c r="AK161" i="58"/>
  <c r="AU161" i="58"/>
  <c r="BF161" i="58"/>
  <c r="AX161" i="58"/>
  <c r="CH161" i="58"/>
  <c r="S161" i="58"/>
  <c r="AE161" i="58"/>
  <c r="H161" i="58"/>
  <c r="W161" i="58"/>
  <c r="BK161" i="58"/>
  <c r="I161" i="58"/>
  <c r="BN161" i="58"/>
  <c r="Q161" i="58"/>
  <c r="AV161" i="58"/>
  <c r="AR161" i="58"/>
  <c r="M157" i="58"/>
  <c r="J157" i="58"/>
  <c r="AM157" i="58"/>
  <c r="BD157" i="58"/>
  <c r="X157" i="58"/>
  <c r="BA157" i="58"/>
  <c r="CJ157" i="58"/>
  <c r="L157" i="58"/>
  <c r="CE157" i="58"/>
  <c r="CK157" i="58"/>
  <c r="BL157" i="58"/>
  <c r="CD157" i="58"/>
  <c r="AX157" i="58"/>
  <c r="BR157" i="58"/>
  <c r="AV157" i="58"/>
  <c r="BP157" i="58"/>
  <c r="AZ157" i="58"/>
  <c r="BG157" i="58"/>
  <c r="CI157" i="58"/>
  <c r="G157" i="58"/>
  <c r="AP157" i="58"/>
  <c r="AY157" i="58"/>
  <c r="CB157" i="58"/>
  <c r="T157" i="58"/>
  <c r="AA157" i="58"/>
  <c r="AT157" i="58"/>
  <c r="BB157" i="58"/>
  <c r="BE157" i="58"/>
  <c r="AO157" i="58"/>
  <c r="AU157" i="58"/>
  <c r="BT157" i="58"/>
  <c r="F157" i="58"/>
  <c r="BQ157" i="58"/>
  <c r="BO157" i="58"/>
  <c r="U157" i="58"/>
  <c r="O157" i="58"/>
  <c r="K157" i="58"/>
  <c r="Q157" i="58"/>
  <c r="BY157" i="58"/>
  <c r="BV157" i="58"/>
  <c r="CH157" i="58"/>
  <c r="BU157" i="58"/>
  <c r="BX157" i="58"/>
  <c r="BH157" i="58"/>
  <c r="BC157" i="58"/>
  <c r="AB157" i="58"/>
  <c r="V157" i="58"/>
  <c r="AS157" i="58"/>
  <c r="BF157" i="58"/>
  <c r="E157" i="58"/>
  <c r="P157" i="58"/>
  <c r="BJ157" i="58"/>
  <c r="AJ157" i="58"/>
  <c r="BM157" i="58"/>
  <c r="BS157" i="58"/>
  <c r="H157" i="58"/>
  <c r="AK157" i="58"/>
  <c r="CF157" i="58"/>
  <c r="CG157" i="58"/>
  <c r="R157" i="58"/>
  <c r="I157" i="58"/>
  <c r="AI157" i="58"/>
  <c r="S157" i="58"/>
  <c r="Y157" i="58"/>
  <c r="Z157" i="58"/>
  <c r="AN157" i="58"/>
  <c r="BZ157" i="58"/>
  <c r="AR157" i="58"/>
  <c r="AE157" i="58"/>
  <c r="D157" i="58"/>
  <c r="BW157" i="58"/>
  <c r="CC157" i="58"/>
  <c r="W157" i="58"/>
  <c r="C157" i="58"/>
  <c r="BI157" i="58"/>
  <c r="CL157" i="58"/>
  <c r="AF157" i="58"/>
  <c r="AW157" i="58"/>
  <c r="AG157" i="58"/>
  <c r="N157" i="58"/>
  <c r="CA157" i="58"/>
  <c r="BK157" i="58"/>
  <c r="AC157" i="58"/>
  <c r="AL157" i="58"/>
  <c r="BN157" i="58"/>
  <c r="AH157" i="58"/>
  <c r="AD157" i="58"/>
  <c r="AQ157" i="58"/>
  <c r="S151" i="58"/>
  <c r="BF151" i="58"/>
  <c r="O151" i="58"/>
  <c r="BC151" i="58"/>
  <c r="AN151" i="58"/>
  <c r="H151" i="58"/>
  <c r="AH151" i="58"/>
  <c r="CE151" i="58"/>
  <c r="CG151" i="58"/>
  <c r="Q151" i="58"/>
  <c r="K151" i="58"/>
  <c r="Z151" i="58"/>
  <c r="F151" i="58"/>
  <c r="BP151" i="58"/>
  <c r="AB151" i="58"/>
  <c r="AC151" i="58"/>
  <c r="BV151" i="58"/>
  <c r="P151" i="58"/>
  <c r="AQ151" i="58"/>
  <c r="BJ151" i="58"/>
  <c r="AD151" i="58"/>
  <c r="T151" i="58"/>
  <c r="AS151" i="58"/>
  <c r="BK151" i="58"/>
  <c r="BZ151" i="58"/>
  <c r="AK151" i="58"/>
  <c r="AV151" i="58"/>
  <c r="CC151" i="58"/>
  <c r="X151" i="58"/>
  <c r="BL151" i="58"/>
  <c r="D151" i="58"/>
  <c r="E151" i="58"/>
  <c r="AJ151" i="58"/>
  <c r="BB151" i="58"/>
  <c r="BU151" i="58"/>
  <c r="CL151" i="58"/>
  <c r="AW151" i="58"/>
  <c r="CA151" i="58"/>
  <c r="M151" i="58"/>
  <c r="N151" i="58"/>
  <c r="BT151" i="58"/>
  <c r="AI151" i="58"/>
  <c r="V151" i="58"/>
  <c r="Y151" i="58"/>
  <c r="BN151" i="58"/>
  <c r="G151" i="58"/>
  <c r="J151" i="58"/>
  <c r="BG151" i="58"/>
  <c r="W151" i="58"/>
  <c r="AY151" i="58"/>
  <c r="I151" i="58"/>
  <c r="CB151" i="58"/>
  <c r="AR151" i="58"/>
  <c r="CF151" i="58"/>
  <c r="BE151" i="58"/>
  <c r="BX151" i="58"/>
  <c r="R151" i="58"/>
  <c r="AP151" i="58"/>
  <c r="BQ151" i="58"/>
  <c r="AE151" i="58"/>
  <c r="AG151" i="58"/>
  <c r="BI151" i="58"/>
  <c r="CJ151" i="58"/>
  <c r="BA151" i="58"/>
  <c r="BH151" i="58"/>
  <c r="C151" i="58"/>
  <c r="CH151" i="58"/>
  <c r="AA151" i="58"/>
  <c r="AX151" i="58"/>
  <c r="CD151" i="58"/>
  <c r="AM151" i="58"/>
  <c r="BD151" i="58"/>
  <c r="AL151" i="58"/>
  <c r="BR151" i="58"/>
  <c r="BM151" i="58"/>
  <c r="CK151" i="58"/>
  <c r="BO151" i="58"/>
  <c r="AZ151" i="58"/>
  <c r="AT151" i="58"/>
  <c r="BS151" i="58"/>
  <c r="L151" i="58"/>
  <c r="AU151" i="58"/>
  <c r="CI151" i="58"/>
  <c r="AF151" i="58"/>
  <c r="U151" i="58"/>
  <c r="BW151" i="58"/>
  <c r="AO151" i="58"/>
  <c r="BY151" i="58"/>
  <c r="AM176" i="58"/>
  <c r="AF176" i="58"/>
  <c r="D176" i="58"/>
  <c r="BX176" i="58"/>
  <c r="BI176" i="58"/>
  <c r="CE176" i="58"/>
  <c r="W176" i="58"/>
  <c r="BW176" i="58"/>
  <c r="P176" i="58"/>
  <c r="AR176" i="58"/>
  <c r="CC176" i="58"/>
  <c r="C176" i="58"/>
  <c r="BR176" i="58"/>
  <c r="BQ176" i="58"/>
  <c r="O176" i="58"/>
  <c r="BP176" i="58"/>
  <c r="J176" i="58"/>
  <c r="AP176" i="58"/>
  <c r="AI176" i="58"/>
  <c r="Y176" i="58"/>
  <c r="AU176" i="58"/>
  <c r="BN176" i="58"/>
  <c r="Q176" i="58"/>
  <c r="CK176" i="58"/>
  <c r="AJ176" i="58"/>
  <c r="AY176" i="58"/>
  <c r="AE176" i="58"/>
  <c r="CD176" i="58"/>
  <c r="BC176" i="58"/>
  <c r="I176" i="58"/>
  <c r="CI176" i="58"/>
  <c r="BA176" i="58"/>
  <c r="G176" i="58"/>
  <c r="BJ176" i="58"/>
  <c r="L176" i="58"/>
  <c r="S176" i="58"/>
  <c r="CJ176" i="58"/>
  <c r="BO176" i="58"/>
  <c r="AS176" i="58"/>
  <c r="V176" i="58"/>
  <c r="BY176" i="58"/>
  <c r="CA176" i="58"/>
  <c r="BL176" i="58"/>
  <c r="BT176" i="58"/>
  <c r="BF176" i="58"/>
  <c r="K176" i="58"/>
  <c r="BG176" i="58"/>
  <c r="AD176" i="58"/>
  <c r="BS176" i="58"/>
  <c r="AK176" i="58"/>
  <c r="AB176" i="58"/>
  <c r="H176" i="58"/>
  <c r="AQ176" i="58"/>
  <c r="AX176" i="58"/>
  <c r="U176" i="58"/>
  <c r="BK176" i="58"/>
  <c r="BU176" i="58"/>
  <c r="T176" i="58"/>
  <c r="E176" i="58"/>
  <c r="AH176" i="58"/>
  <c r="BE176" i="58"/>
  <c r="CG176" i="58"/>
  <c r="X176" i="58"/>
  <c r="BM176" i="58"/>
  <c r="BD176" i="58"/>
  <c r="AC176" i="58"/>
  <c r="M176" i="58"/>
  <c r="AT176" i="58"/>
  <c r="BV176" i="58"/>
  <c r="AO176" i="58"/>
  <c r="BB176" i="58"/>
  <c r="CB176" i="58"/>
  <c r="F176" i="58"/>
  <c r="BZ176" i="58"/>
  <c r="AL176" i="58"/>
  <c r="BH176" i="58"/>
  <c r="N176" i="58"/>
  <c r="Z176" i="58"/>
  <c r="AW176" i="58"/>
  <c r="AA176" i="58"/>
  <c r="AZ176" i="58"/>
  <c r="CH176" i="58"/>
  <c r="AN176" i="58"/>
  <c r="R176" i="58"/>
  <c r="CF176" i="58"/>
  <c r="CL176" i="58"/>
  <c r="AV176" i="58"/>
  <c r="AG176" i="58"/>
  <c r="BV129" i="58"/>
  <c r="CI129" i="58"/>
  <c r="BU129" i="58"/>
  <c r="AE129" i="58"/>
  <c r="AJ129" i="58"/>
  <c r="AL129" i="58"/>
  <c r="CK129" i="58"/>
  <c r="CL129" i="58"/>
  <c r="AG129" i="58"/>
  <c r="AK129" i="58"/>
  <c r="CJ129" i="58"/>
  <c r="AU129" i="58"/>
  <c r="F129" i="58"/>
  <c r="AW129" i="58"/>
  <c r="BW129" i="58"/>
  <c r="AO129" i="58"/>
  <c r="BC129" i="58"/>
  <c r="G129" i="58"/>
  <c r="AZ129" i="58"/>
  <c r="L129" i="58"/>
  <c r="BL129" i="58"/>
  <c r="AQ129" i="58"/>
  <c r="AY129" i="58"/>
  <c r="BR129" i="58"/>
  <c r="V129" i="58"/>
  <c r="BA129" i="58"/>
  <c r="X129" i="58"/>
  <c r="BT129" i="58"/>
  <c r="AX129" i="58"/>
  <c r="J129" i="58"/>
  <c r="AM129" i="58"/>
  <c r="E129" i="58"/>
  <c r="AB129" i="58"/>
  <c r="Z129" i="58"/>
  <c r="CC129" i="58"/>
  <c r="BJ129" i="58"/>
  <c r="H129" i="58"/>
  <c r="AI129" i="58"/>
  <c r="BS129" i="58"/>
  <c r="BX129" i="58"/>
  <c r="AN129" i="58"/>
  <c r="BG129" i="58"/>
  <c r="BZ129" i="58"/>
  <c r="BI129" i="58"/>
  <c r="N129" i="58"/>
  <c r="AP129" i="58"/>
  <c r="CF129" i="58"/>
  <c r="BF129" i="58"/>
  <c r="CA129" i="58"/>
  <c r="S129" i="58"/>
  <c r="AH129" i="58"/>
  <c r="Y129" i="58"/>
  <c r="AR129" i="58"/>
  <c r="AD129" i="58"/>
  <c r="R129" i="58"/>
  <c r="CE129" i="58"/>
  <c r="CH129" i="58"/>
  <c r="C129" i="58"/>
  <c r="O129" i="58"/>
  <c r="AV129" i="58"/>
  <c r="M129" i="58"/>
  <c r="BM129" i="58"/>
  <c r="BB129" i="58"/>
  <c r="CG129" i="58"/>
  <c r="AC129" i="58"/>
  <c r="BE129" i="58"/>
  <c r="BD129" i="58"/>
  <c r="P129" i="58"/>
  <c r="I129" i="58"/>
  <c r="BN129" i="58"/>
  <c r="Q129" i="58"/>
  <c r="D129" i="58"/>
  <c r="T129" i="58"/>
  <c r="BQ129" i="58"/>
  <c r="U129" i="58"/>
  <c r="AA129" i="58"/>
  <c r="W129" i="58"/>
  <c r="CB129" i="58"/>
  <c r="BH129" i="58"/>
  <c r="AF129" i="58"/>
  <c r="BY129" i="58"/>
  <c r="AS129" i="58"/>
  <c r="BO129" i="58"/>
  <c r="AT129" i="58"/>
  <c r="K129" i="58"/>
  <c r="BP129" i="58"/>
  <c r="BK129" i="58"/>
  <c r="CD129" i="58"/>
  <c r="BA169" i="58"/>
  <c r="D169" i="58"/>
  <c r="U169" i="58"/>
  <c r="BO169" i="58"/>
  <c r="BK169" i="58"/>
  <c r="AY169" i="58"/>
  <c r="BP169" i="58"/>
  <c r="BV169" i="58"/>
  <c r="M169" i="58"/>
  <c r="AP169" i="58"/>
  <c r="CK169" i="58"/>
  <c r="CG169" i="58"/>
  <c r="G169" i="58"/>
  <c r="AV169" i="58"/>
  <c r="BG169" i="58"/>
  <c r="AF169" i="58"/>
  <c r="BT169" i="58"/>
  <c r="AQ169" i="58"/>
  <c r="Q169" i="58"/>
  <c r="CJ169" i="58"/>
  <c r="AE169" i="58"/>
  <c r="N169" i="58"/>
  <c r="CI169" i="58"/>
  <c r="F169" i="58"/>
  <c r="R169" i="58"/>
  <c r="BU169" i="58"/>
  <c r="AT169" i="58"/>
  <c r="AJ169" i="58"/>
  <c r="BM169" i="58"/>
  <c r="AZ169" i="58"/>
  <c r="CD169" i="58"/>
  <c r="H169" i="58"/>
  <c r="L169" i="58"/>
  <c r="P169" i="58"/>
  <c r="Z169" i="58"/>
  <c r="AD169" i="58"/>
  <c r="I169" i="58"/>
  <c r="X169" i="58"/>
  <c r="CE169" i="58"/>
  <c r="BF169" i="58"/>
  <c r="CH169" i="58"/>
  <c r="Y169" i="58"/>
  <c r="CF169" i="58"/>
  <c r="AK169" i="58"/>
  <c r="J169" i="58"/>
  <c r="AS169" i="58"/>
  <c r="BS169" i="58"/>
  <c r="W169" i="58"/>
  <c r="BH169" i="58"/>
  <c r="AB169" i="58"/>
  <c r="BJ169" i="58"/>
  <c r="V169" i="58"/>
  <c r="BD169" i="58"/>
  <c r="CL169" i="58"/>
  <c r="AC169" i="58"/>
  <c r="BZ169" i="58"/>
  <c r="S169" i="58"/>
  <c r="BR169" i="58"/>
  <c r="CA169" i="58"/>
  <c r="BN169" i="58"/>
  <c r="AH169" i="58"/>
  <c r="AM169" i="58"/>
  <c r="AI169" i="58"/>
  <c r="BC169" i="58"/>
  <c r="AG169" i="58"/>
  <c r="BE169" i="58"/>
  <c r="K169" i="58"/>
  <c r="BB169" i="58"/>
  <c r="AR169" i="58"/>
  <c r="AW169" i="58"/>
  <c r="AA169" i="58"/>
  <c r="CB169" i="58"/>
  <c r="AL169" i="58"/>
  <c r="AO169" i="58"/>
  <c r="AU169" i="58"/>
  <c r="BX169" i="58"/>
  <c r="CC169" i="58"/>
  <c r="AX169" i="58"/>
  <c r="O169" i="58"/>
  <c r="T169" i="58"/>
  <c r="BY169" i="58"/>
  <c r="AN169" i="58"/>
  <c r="BQ169" i="58"/>
  <c r="C169" i="58"/>
  <c r="E169" i="58"/>
  <c r="BW169" i="58"/>
  <c r="BL169" i="58"/>
  <c r="BI169" i="58"/>
  <c r="BO174" i="58"/>
  <c r="AE174" i="58"/>
  <c r="BI174" i="58"/>
  <c r="C174" i="58"/>
  <c r="BC174" i="58"/>
  <c r="Z174" i="58"/>
  <c r="AC174" i="58"/>
  <c r="T174" i="58"/>
  <c r="BV174" i="58"/>
  <c r="BB174" i="58"/>
  <c r="N174" i="58"/>
  <c r="D174" i="58"/>
  <c r="AM174" i="58"/>
  <c r="CA174" i="58"/>
  <c r="CI174" i="58"/>
  <c r="E174" i="58"/>
  <c r="S174" i="58"/>
  <c r="AS174" i="58"/>
  <c r="BF174" i="58"/>
  <c r="M174" i="58"/>
  <c r="L174" i="58"/>
  <c r="BK174" i="58"/>
  <c r="BX174" i="58"/>
  <c r="X174" i="58"/>
  <c r="W174" i="58"/>
  <c r="AR174" i="58"/>
  <c r="O174" i="58"/>
  <c r="AW174" i="58"/>
  <c r="G174" i="58"/>
  <c r="CJ174" i="58"/>
  <c r="BR174" i="58"/>
  <c r="R174" i="58"/>
  <c r="AL174" i="58"/>
  <c r="AK174" i="58"/>
  <c r="CB174" i="58"/>
  <c r="U174" i="58"/>
  <c r="P174" i="58"/>
  <c r="CG174" i="58"/>
  <c r="BE174" i="58"/>
  <c r="CL174" i="58"/>
  <c r="AX174" i="58"/>
  <c r="AP174" i="58"/>
  <c r="BN174" i="58"/>
  <c r="Y174" i="58"/>
  <c r="AF174" i="58"/>
  <c r="AU174" i="58"/>
  <c r="AN174" i="58"/>
  <c r="Q174" i="58"/>
  <c r="BY174" i="58"/>
  <c r="CD174" i="58"/>
  <c r="J174" i="58"/>
  <c r="I174" i="58"/>
  <c r="AZ174" i="58"/>
  <c r="K174" i="58"/>
  <c r="AY174" i="58"/>
  <c r="BT174" i="58"/>
  <c r="AT174" i="58"/>
  <c r="BP174" i="58"/>
  <c r="CF174" i="58"/>
  <c r="BL174" i="58"/>
  <c r="F174" i="58"/>
  <c r="AJ174" i="58"/>
  <c r="CK174" i="58"/>
  <c r="BH174" i="58"/>
  <c r="V174" i="58"/>
  <c r="BZ174" i="58"/>
  <c r="BW174" i="58"/>
  <c r="CH174" i="58"/>
  <c r="AH174" i="58"/>
  <c r="AG174" i="58"/>
  <c r="AI174" i="58"/>
  <c r="H174" i="58"/>
  <c r="BQ174" i="58"/>
  <c r="BJ174" i="58"/>
  <c r="CC174" i="58"/>
  <c r="AD174" i="58"/>
  <c r="AQ174" i="58"/>
  <c r="AA174" i="58"/>
  <c r="BM174" i="58"/>
  <c r="CE174" i="58"/>
  <c r="BS174" i="58"/>
  <c r="BU174" i="58"/>
  <c r="BD174" i="58"/>
  <c r="AB174" i="58"/>
  <c r="AO174" i="58"/>
  <c r="AV174" i="58"/>
  <c r="BG174" i="58"/>
  <c r="BA174" i="58"/>
  <c r="S146" i="58"/>
  <c r="Z146" i="58"/>
  <c r="AG146" i="58"/>
  <c r="H146" i="58"/>
  <c r="AM146" i="58"/>
  <c r="BB146" i="58"/>
  <c r="BI146" i="58"/>
  <c r="D146" i="58"/>
  <c r="BW146" i="58"/>
  <c r="E146" i="58"/>
  <c r="BF146" i="58"/>
  <c r="CK146" i="58"/>
  <c r="C146" i="58"/>
  <c r="CA146" i="58"/>
  <c r="AF146" i="58"/>
  <c r="AD146" i="58"/>
  <c r="AK146" i="58"/>
  <c r="AR146" i="58"/>
  <c r="AY146" i="58"/>
  <c r="AN146" i="58"/>
  <c r="BM146" i="58"/>
  <c r="CD146" i="58"/>
  <c r="BT146" i="58"/>
  <c r="V146" i="58"/>
  <c r="F146" i="58"/>
  <c r="M146" i="58"/>
  <c r="T146" i="58"/>
  <c r="AX146" i="58"/>
  <c r="AH146" i="58"/>
  <c r="AO146" i="58"/>
  <c r="BX146" i="58"/>
  <c r="BS146" i="58"/>
  <c r="BD146" i="58"/>
  <c r="BQ146" i="58"/>
  <c r="W146" i="58"/>
  <c r="CE146" i="58"/>
  <c r="CL146" i="58"/>
  <c r="J146" i="58"/>
  <c r="CB146" i="58"/>
  <c r="P146" i="58"/>
  <c r="BL146" i="58"/>
  <c r="AL146" i="58"/>
  <c r="BP146" i="58"/>
  <c r="BJ146" i="58"/>
  <c r="BG146" i="58"/>
  <c r="BN146" i="58"/>
  <c r="I146" i="58"/>
  <c r="CI146" i="58"/>
  <c r="O146" i="58"/>
  <c r="AE146" i="58"/>
  <c r="N146" i="58"/>
  <c r="U146" i="58"/>
  <c r="AB146" i="58"/>
  <c r="Q146" i="58"/>
  <c r="AZ146" i="58"/>
  <c r="AW146" i="58"/>
  <c r="X146" i="58"/>
  <c r="CH146" i="58"/>
  <c r="BR146" i="58"/>
  <c r="BY146" i="58"/>
  <c r="CF146" i="58"/>
  <c r="AA146" i="58"/>
  <c r="K146" i="58"/>
  <c r="R146" i="58"/>
  <c r="BA146" i="58"/>
  <c r="AP146" i="58"/>
  <c r="G146" i="58"/>
  <c r="AT146" i="58"/>
  <c r="AI146" i="58"/>
  <c r="BH146" i="58"/>
  <c r="BO146" i="58"/>
  <c r="BV146" i="58"/>
  <c r="CC146" i="58"/>
  <c r="CJ146" i="58"/>
  <c r="AU146" i="58"/>
  <c r="Y146" i="58"/>
  <c r="AV146" i="58"/>
  <c r="AC146" i="58"/>
  <c r="AJ146" i="58"/>
  <c r="AQ146" i="58"/>
  <c r="BU146" i="58"/>
  <c r="BE146" i="58"/>
  <c r="BC146" i="58"/>
  <c r="L146" i="58"/>
  <c r="BZ146" i="58"/>
  <c r="CG146" i="58"/>
  <c r="BK146" i="58"/>
  <c r="AS146" i="58"/>
  <c r="BK131" i="58"/>
  <c r="AM131" i="58"/>
  <c r="Q131" i="58"/>
  <c r="CL131" i="58"/>
  <c r="BO131" i="58"/>
  <c r="BA131" i="58"/>
  <c r="BH131" i="58"/>
  <c r="AR131" i="58"/>
  <c r="AW131" i="58"/>
  <c r="AE131" i="58"/>
  <c r="CJ131" i="58"/>
  <c r="CB131" i="58"/>
  <c r="AP131" i="58"/>
  <c r="AH131" i="58"/>
  <c r="N131" i="58"/>
  <c r="M131" i="58"/>
  <c r="BC131" i="58"/>
  <c r="BV131" i="58"/>
  <c r="CE131" i="58"/>
  <c r="BJ131" i="58"/>
  <c r="AV131" i="58"/>
  <c r="AZ131" i="58"/>
  <c r="CG131" i="58"/>
  <c r="BQ131" i="58"/>
  <c r="L131" i="58"/>
  <c r="C131" i="58"/>
  <c r="AQ131" i="58"/>
  <c r="BE131" i="58"/>
  <c r="AA131" i="58"/>
  <c r="F131" i="58"/>
  <c r="CA131" i="58"/>
  <c r="CF131" i="58"/>
  <c r="AF131" i="58"/>
  <c r="BM131" i="58"/>
  <c r="W131" i="58"/>
  <c r="AO131" i="58"/>
  <c r="R131" i="58"/>
  <c r="CC131" i="58"/>
  <c r="BR131" i="58"/>
  <c r="AT131" i="58"/>
  <c r="AK131" i="58"/>
  <c r="U131" i="58"/>
  <c r="AX131" i="58"/>
  <c r="Z131" i="58"/>
  <c r="I131" i="58"/>
  <c r="BT131" i="58"/>
  <c r="V131" i="58"/>
  <c r="AI131" i="58"/>
  <c r="O131" i="58"/>
  <c r="BY131" i="58"/>
  <c r="T131" i="58"/>
  <c r="BB131" i="58"/>
  <c r="CI131" i="58"/>
  <c r="CH131" i="58"/>
  <c r="AS131" i="58"/>
  <c r="Y131" i="58"/>
  <c r="CK131" i="58"/>
  <c r="BN131" i="58"/>
  <c r="BX131" i="58"/>
  <c r="H131" i="58"/>
  <c r="BL131" i="58"/>
  <c r="BF131" i="58"/>
  <c r="AD131" i="58"/>
  <c r="G131" i="58"/>
  <c r="AN131" i="58"/>
  <c r="E131" i="58"/>
  <c r="BP131" i="58"/>
  <c r="AC131" i="58"/>
  <c r="AJ131" i="58"/>
  <c r="BW131" i="58"/>
  <c r="S131" i="58"/>
  <c r="CD131" i="58"/>
  <c r="BG131" i="58"/>
  <c r="AU131" i="58"/>
  <c r="X131" i="58"/>
  <c r="BS131" i="58"/>
  <c r="K131" i="58"/>
  <c r="AB131" i="58"/>
  <c r="AG131" i="58"/>
  <c r="J131" i="58"/>
  <c r="BU131" i="58"/>
  <c r="BD131" i="58"/>
  <c r="AL131" i="58"/>
  <c r="P131" i="58"/>
  <c r="BZ131" i="58"/>
  <c r="AY131" i="58"/>
  <c r="D131" i="58"/>
  <c r="BI131" i="58"/>
  <c r="Y133" i="58"/>
  <c r="BZ133" i="58"/>
  <c r="BU133" i="58"/>
  <c r="BT133" i="58"/>
  <c r="BQ133" i="58"/>
  <c r="S133" i="58"/>
  <c r="U133" i="58"/>
  <c r="CF133" i="58"/>
  <c r="CH133" i="58"/>
  <c r="BX133" i="58"/>
  <c r="AX133" i="58"/>
  <c r="BJ133" i="58"/>
  <c r="AL133" i="58"/>
  <c r="AA133" i="58"/>
  <c r="AC133" i="58"/>
  <c r="BB133" i="58"/>
  <c r="G133" i="58"/>
  <c r="AV133" i="58"/>
  <c r="W133" i="58"/>
  <c r="E133" i="58"/>
  <c r="AI133" i="58"/>
  <c r="BV133" i="58"/>
  <c r="K133" i="58"/>
  <c r="BD133" i="58"/>
  <c r="CB133" i="58"/>
  <c r="CI133" i="58"/>
  <c r="BO133" i="58"/>
  <c r="AQ133" i="58"/>
  <c r="AS133" i="58"/>
  <c r="AU133" i="58"/>
  <c r="BY133" i="58"/>
  <c r="Q133" i="58"/>
  <c r="AM133" i="58"/>
  <c r="P133" i="58"/>
  <c r="AE133" i="58"/>
  <c r="BA133" i="58"/>
  <c r="BC133" i="58"/>
  <c r="BE133" i="58"/>
  <c r="AW133" i="58"/>
  <c r="CC133" i="58"/>
  <c r="CE133" i="58"/>
  <c r="CG133" i="58"/>
  <c r="BI133" i="58"/>
  <c r="O133" i="58"/>
  <c r="AK133" i="58"/>
  <c r="Z133" i="58"/>
  <c r="I133" i="58"/>
  <c r="D133" i="58"/>
  <c r="F133" i="58"/>
  <c r="R133" i="58"/>
  <c r="BS133" i="58"/>
  <c r="CK133" i="58"/>
  <c r="AH133" i="58"/>
  <c r="BG133" i="58"/>
  <c r="BW133" i="58"/>
  <c r="AT133" i="58"/>
  <c r="BL133" i="58"/>
  <c r="CA133" i="58"/>
  <c r="X133" i="58"/>
  <c r="AP133" i="58"/>
  <c r="AR133" i="58"/>
  <c r="T133" i="58"/>
  <c r="V133" i="58"/>
  <c r="AG133" i="58"/>
  <c r="AO133" i="58"/>
  <c r="AF133" i="58"/>
  <c r="BK133" i="58"/>
  <c r="AZ133" i="58"/>
  <c r="AJ133" i="58"/>
  <c r="AD133" i="58"/>
  <c r="BM133" i="58"/>
  <c r="AY133" i="58"/>
  <c r="C133" i="58"/>
  <c r="BF133" i="58"/>
  <c r="BH133" i="58"/>
  <c r="N133" i="58"/>
  <c r="CJ133" i="58"/>
  <c r="L133" i="58"/>
  <c r="AB133" i="58"/>
  <c r="CL133" i="58"/>
  <c r="BN133" i="58"/>
  <c r="BP133" i="58"/>
  <c r="BR133" i="58"/>
  <c r="M133" i="58"/>
  <c r="AN133" i="58"/>
  <c r="J133" i="58"/>
  <c r="H133" i="58"/>
  <c r="CD133" i="58"/>
  <c r="Q136" i="58"/>
  <c r="BV136" i="58"/>
  <c r="AV136" i="58"/>
  <c r="BU136" i="58"/>
  <c r="BA136" i="58"/>
  <c r="BB136" i="58"/>
  <c r="O136" i="58"/>
  <c r="AT136" i="58"/>
  <c r="AS136" i="58"/>
  <c r="BO136" i="58"/>
  <c r="BH136" i="58"/>
  <c r="CF136" i="58"/>
  <c r="BM136" i="58"/>
  <c r="CD136" i="58"/>
  <c r="AQ136" i="58"/>
  <c r="U136" i="58"/>
  <c r="D136" i="58"/>
  <c r="AN136" i="58"/>
  <c r="E136" i="58"/>
  <c r="J136" i="58"/>
  <c r="CH136" i="58"/>
  <c r="AJ136" i="58"/>
  <c r="C136" i="58"/>
  <c r="L136" i="58"/>
  <c r="X136" i="58"/>
  <c r="BY136" i="58"/>
  <c r="P136" i="58"/>
  <c r="I136" i="58"/>
  <c r="K136" i="58"/>
  <c r="AU136" i="58"/>
  <c r="CA136" i="58"/>
  <c r="W136" i="58"/>
  <c r="AY136" i="58"/>
  <c r="BW136" i="58"/>
  <c r="BJ136" i="58"/>
  <c r="BR136" i="58"/>
  <c r="AA136" i="58"/>
  <c r="BF136" i="58"/>
  <c r="AW136" i="58"/>
  <c r="CB136" i="58"/>
  <c r="AO136" i="58"/>
  <c r="T136" i="58"/>
  <c r="AP136" i="58"/>
  <c r="R136" i="58"/>
  <c r="CL136" i="58"/>
  <c r="BN136" i="58"/>
  <c r="BK136" i="58"/>
  <c r="F136" i="58"/>
  <c r="AZ136" i="58"/>
  <c r="BE136" i="58"/>
  <c r="BC136" i="58"/>
  <c r="BP136" i="58"/>
  <c r="CC136" i="58"/>
  <c r="V136" i="58"/>
  <c r="AF136" i="58"/>
  <c r="BG136" i="58"/>
  <c r="BS136" i="58"/>
  <c r="CG136" i="58"/>
  <c r="BX136" i="58"/>
  <c r="AM136" i="58"/>
  <c r="CJ136" i="58"/>
  <c r="AE136" i="58"/>
  <c r="AI136" i="58"/>
  <c r="AC136" i="58"/>
  <c r="BQ136" i="58"/>
  <c r="BI136" i="58"/>
  <c r="AL136" i="58"/>
  <c r="H136" i="58"/>
  <c r="AD136" i="58"/>
  <c r="CI136" i="58"/>
  <c r="AH136" i="58"/>
  <c r="Y136" i="58"/>
  <c r="AB136" i="58"/>
  <c r="BL136" i="58"/>
  <c r="Z136" i="58"/>
  <c r="N136" i="58"/>
  <c r="AR136" i="58"/>
  <c r="CE136" i="58"/>
  <c r="AK136" i="58"/>
  <c r="M136" i="58"/>
  <c r="BZ136" i="58"/>
  <c r="S136" i="58"/>
  <c r="AG136" i="58"/>
  <c r="BT136" i="58"/>
  <c r="AX136" i="58"/>
  <c r="G136" i="58"/>
  <c r="BD136" i="58"/>
  <c r="CK136" i="58"/>
  <c r="AB152" i="58"/>
  <c r="G152" i="58"/>
  <c r="BJ152" i="58"/>
  <c r="AL152" i="58"/>
  <c r="O152" i="58"/>
  <c r="CJ152" i="58"/>
  <c r="BY152" i="58"/>
  <c r="CK152" i="58"/>
  <c r="I152" i="58"/>
  <c r="BD152" i="58"/>
  <c r="BW152" i="58"/>
  <c r="BG152" i="58"/>
  <c r="BC152" i="58"/>
  <c r="AI152" i="58"/>
  <c r="BQ152" i="58"/>
  <c r="AV152" i="58"/>
  <c r="BF152" i="58"/>
  <c r="AP152" i="58"/>
  <c r="AW152" i="58"/>
  <c r="BB152" i="58"/>
  <c r="T152" i="58"/>
  <c r="BE152" i="58"/>
  <c r="CL152" i="58"/>
  <c r="BO152" i="58"/>
  <c r="Q152" i="58"/>
  <c r="M152" i="58"/>
  <c r="R152" i="58"/>
  <c r="AF152" i="58"/>
  <c r="AE152" i="58"/>
  <c r="BT152" i="58"/>
  <c r="AZ152" i="58"/>
  <c r="AA152" i="58"/>
  <c r="C152" i="58"/>
  <c r="AR152" i="58"/>
  <c r="U152" i="58"/>
  <c r="AD152" i="58"/>
  <c r="CG152" i="58"/>
  <c r="BK152" i="58"/>
  <c r="AM152" i="58"/>
  <c r="P152" i="58"/>
  <c r="CA152" i="58"/>
  <c r="BP152" i="58"/>
  <c r="BN152" i="58"/>
  <c r="CF152" i="58"/>
  <c r="CE152" i="58"/>
  <c r="BI152" i="58"/>
  <c r="AK152" i="58"/>
  <c r="H152" i="58"/>
  <c r="BR152" i="58"/>
  <c r="AY152" i="58"/>
  <c r="AS152" i="58"/>
  <c r="W152" i="58"/>
  <c r="Z152" i="58"/>
  <c r="BX152" i="58"/>
  <c r="F152" i="58"/>
  <c r="E152" i="58"/>
  <c r="BZ152" i="58"/>
  <c r="AU152" i="58"/>
  <c r="X152" i="58"/>
  <c r="D152" i="58"/>
  <c r="CD152" i="58"/>
  <c r="Y152" i="58"/>
  <c r="CH152" i="58"/>
  <c r="V152" i="58"/>
  <c r="J152" i="58"/>
  <c r="AX152" i="58"/>
  <c r="BU152" i="58"/>
  <c r="AH152" i="58"/>
  <c r="BV152" i="58"/>
  <c r="CC152" i="58"/>
  <c r="BM152" i="58"/>
  <c r="AQ152" i="58"/>
  <c r="AN152" i="58"/>
  <c r="S152" i="58"/>
  <c r="CB152" i="58"/>
  <c r="AC152" i="58"/>
  <c r="BH152" i="58"/>
  <c r="BA152" i="58"/>
  <c r="BL152" i="58"/>
  <c r="AO152" i="58"/>
  <c r="L152" i="58"/>
  <c r="K152" i="58"/>
  <c r="BS152" i="58"/>
  <c r="AG152" i="58"/>
  <c r="AJ152" i="58"/>
  <c r="N152" i="58"/>
  <c r="CI152" i="58"/>
  <c r="AT152" i="58"/>
  <c r="CK116" i="58"/>
  <c r="CF116" i="58"/>
  <c r="BC116" i="58"/>
  <c r="CB116" i="58"/>
  <c r="AS116" i="58"/>
  <c r="BB116" i="58"/>
  <c r="AL116" i="58"/>
  <c r="AQ116" i="58"/>
  <c r="BP116" i="58"/>
  <c r="AU116" i="58"/>
  <c r="AV116" i="58"/>
  <c r="I116" i="58"/>
  <c r="S116" i="58"/>
  <c r="M116" i="58"/>
  <c r="H116" i="58"/>
  <c r="N116" i="58"/>
  <c r="BK116" i="58"/>
  <c r="CA116" i="58"/>
  <c r="CI116" i="58"/>
  <c r="AB116" i="58"/>
  <c r="U116" i="58"/>
  <c r="BS116" i="58"/>
  <c r="CD116" i="58"/>
  <c r="BR116" i="58"/>
  <c r="K116" i="58"/>
  <c r="BL116" i="58"/>
  <c r="Q116" i="58"/>
  <c r="AK116" i="58"/>
  <c r="BQ116" i="58"/>
  <c r="G116" i="58"/>
  <c r="BD116" i="58"/>
  <c r="CE116" i="58"/>
  <c r="CJ116" i="58"/>
  <c r="AY116" i="58"/>
  <c r="AG116" i="58"/>
  <c r="AE116" i="58"/>
  <c r="CG116" i="58"/>
  <c r="Z116" i="58"/>
  <c r="AZ116" i="58"/>
  <c r="AN116" i="58"/>
  <c r="R116" i="58"/>
  <c r="V116" i="58"/>
  <c r="J116" i="58"/>
  <c r="AT116" i="58"/>
  <c r="P116" i="58"/>
  <c r="AP116" i="58"/>
  <c r="AH116" i="58"/>
  <c r="E116" i="58"/>
  <c r="L116" i="58"/>
  <c r="BZ116" i="58"/>
  <c r="BJ116" i="58"/>
  <c r="CL116" i="58"/>
  <c r="BX116" i="58"/>
  <c r="AA116" i="58"/>
  <c r="AW116" i="58"/>
  <c r="Y116" i="58"/>
  <c r="BN116" i="58"/>
  <c r="BI116" i="58"/>
  <c r="BW116" i="58"/>
  <c r="BG116" i="58"/>
  <c r="AJ116" i="58"/>
  <c r="BV116" i="58"/>
  <c r="O116" i="58"/>
  <c r="AO116" i="58"/>
  <c r="BF116" i="58"/>
  <c r="BA116" i="58"/>
  <c r="AC116" i="58"/>
  <c r="AD116" i="58"/>
  <c r="AI116" i="58"/>
  <c r="BH116" i="58"/>
  <c r="AF116" i="58"/>
  <c r="BE116" i="58"/>
  <c r="CC116" i="58"/>
  <c r="X116" i="58"/>
  <c r="W116" i="58"/>
  <c r="BM116" i="58"/>
  <c r="AX116" i="58"/>
  <c r="F116" i="58"/>
  <c r="C116" i="58"/>
  <c r="T116" i="58"/>
  <c r="BU116" i="58"/>
  <c r="AR116" i="58"/>
  <c r="AM116" i="58"/>
  <c r="BY116" i="58"/>
  <c r="BT116" i="58"/>
  <c r="D116" i="58"/>
  <c r="BO116" i="58"/>
  <c r="CH116" i="58"/>
  <c r="CD112" i="58"/>
  <c r="BO112" i="58"/>
  <c r="CB112" i="58"/>
  <c r="AM112" i="58"/>
  <c r="BN112" i="58"/>
  <c r="G112" i="58"/>
  <c r="J112" i="58"/>
  <c r="AC112" i="58"/>
  <c r="AZ112" i="58"/>
  <c r="AJ112" i="58"/>
  <c r="S112" i="58"/>
  <c r="BV112" i="58"/>
  <c r="CC112" i="58"/>
  <c r="BT112" i="58"/>
  <c r="BQ112" i="58"/>
  <c r="AU112" i="58"/>
  <c r="AH112" i="58"/>
  <c r="H112" i="58"/>
  <c r="CH112" i="58"/>
  <c r="AA112" i="58"/>
  <c r="X112" i="58"/>
  <c r="CJ112" i="58"/>
  <c r="AP112" i="58"/>
  <c r="BL112" i="58"/>
  <c r="CL112" i="58"/>
  <c r="AY112" i="58"/>
  <c r="BF112" i="58"/>
  <c r="AO112" i="58"/>
  <c r="U112" i="58"/>
  <c r="BK112" i="58"/>
  <c r="R112" i="58"/>
  <c r="BC112" i="58"/>
  <c r="BI112" i="58"/>
  <c r="CI112" i="58"/>
  <c r="BW112" i="58"/>
  <c r="AF112" i="58"/>
  <c r="T112" i="58"/>
  <c r="AQ112" i="58"/>
  <c r="BE112" i="58"/>
  <c r="BS112" i="58"/>
  <c r="L112" i="58"/>
  <c r="BZ112" i="58"/>
  <c r="Q112" i="58"/>
  <c r="CK112" i="58"/>
  <c r="Z112" i="58"/>
  <c r="BY112" i="58"/>
  <c r="C112" i="58"/>
  <c r="BG112" i="58"/>
  <c r="BU112" i="58"/>
  <c r="AI112" i="58"/>
  <c r="Y112" i="58"/>
  <c r="BB112" i="58"/>
  <c r="I112" i="58"/>
  <c r="BR112" i="58"/>
  <c r="BJ112" i="58"/>
  <c r="D112" i="58"/>
  <c r="BD112" i="58"/>
  <c r="BM112" i="58"/>
  <c r="AX112" i="58"/>
  <c r="AD112" i="58"/>
  <c r="AW112" i="58"/>
  <c r="AK112" i="58"/>
  <c r="W112" i="58"/>
  <c r="CG112" i="58"/>
  <c r="E112" i="58"/>
  <c r="AN112" i="58"/>
  <c r="AB112" i="58"/>
  <c r="CA112" i="58"/>
  <c r="CE112" i="58"/>
  <c r="AG112" i="58"/>
  <c r="CF112" i="58"/>
  <c r="V112" i="58"/>
  <c r="AV112" i="58"/>
  <c r="AS112" i="58"/>
  <c r="AR112" i="58"/>
  <c r="BX112" i="58"/>
  <c r="AT112" i="58"/>
  <c r="F112" i="58"/>
  <c r="O112" i="58"/>
  <c r="BA112" i="58"/>
  <c r="BP112" i="58"/>
  <c r="K112" i="58"/>
  <c r="AL112" i="58"/>
  <c r="BH112" i="58"/>
  <c r="N112" i="58"/>
  <c r="P112" i="58"/>
  <c r="M112" i="58"/>
  <c r="AE112" i="58"/>
  <c r="BQ110" i="58"/>
  <c r="AG110" i="58"/>
  <c r="E110" i="58"/>
  <c r="BF110" i="58"/>
  <c r="AD110" i="58"/>
  <c r="CE110" i="58"/>
  <c r="CJ110" i="58"/>
  <c r="H110" i="58"/>
  <c r="AV110" i="58"/>
  <c r="BM110" i="58"/>
  <c r="AI110" i="58"/>
  <c r="BI110" i="58"/>
  <c r="BP110" i="58"/>
  <c r="BY110" i="58"/>
  <c r="BG110" i="58"/>
  <c r="AQ110" i="58"/>
  <c r="BE110" i="58"/>
  <c r="CD110" i="58"/>
  <c r="V110" i="58"/>
  <c r="BZ110" i="58"/>
  <c r="R110" i="58"/>
  <c r="Z110" i="58"/>
  <c r="AY110" i="58"/>
  <c r="W110" i="58"/>
  <c r="AN110" i="58"/>
  <c r="N110" i="58"/>
  <c r="BA110" i="58"/>
  <c r="AU110" i="58"/>
  <c r="T110" i="58"/>
  <c r="BU110" i="58"/>
  <c r="AR110" i="58"/>
  <c r="M110" i="58"/>
  <c r="L110" i="58"/>
  <c r="CG110" i="58"/>
  <c r="Y110" i="58"/>
  <c r="CA110" i="58"/>
  <c r="U110" i="58"/>
  <c r="BV110" i="58"/>
  <c r="AT110" i="58"/>
  <c r="CI110" i="58"/>
  <c r="BO110" i="58"/>
  <c r="BT110" i="58"/>
  <c r="AC110" i="58"/>
  <c r="AX110" i="58"/>
  <c r="G110" i="58"/>
  <c r="I110" i="58"/>
  <c r="O110" i="58"/>
  <c r="BR110" i="58"/>
  <c r="BC110" i="58"/>
  <c r="AH110" i="58"/>
  <c r="AA110" i="58"/>
  <c r="BB110" i="58"/>
  <c r="BS110" i="58"/>
  <c r="P110" i="58"/>
  <c r="BX110" i="58"/>
  <c r="BH110" i="58"/>
  <c r="AL110" i="58"/>
  <c r="Q110" i="58"/>
  <c r="S110" i="58"/>
  <c r="X110" i="58"/>
  <c r="C110" i="58"/>
  <c r="BK110" i="58"/>
  <c r="AJ110" i="58"/>
  <c r="CK110" i="58"/>
  <c r="AK110" i="58"/>
  <c r="F110" i="58"/>
  <c r="K110" i="58"/>
  <c r="CB110" i="58"/>
  <c r="BL110" i="58"/>
  <c r="AP110" i="58"/>
  <c r="AZ110" i="58"/>
  <c r="CL110" i="58"/>
  <c r="BJ110" i="58"/>
  <c r="CC110" i="58"/>
  <c r="BN110" i="58"/>
  <c r="CH110" i="58"/>
  <c r="AS110" i="58"/>
  <c r="BD110" i="58"/>
  <c r="J110" i="58"/>
  <c r="AO110" i="58"/>
  <c r="AM110" i="58"/>
  <c r="AE110" i="58"/>
  <c r="D110" i="58"/>
  <c r="AW110" i="58"/>
  <c r="AB110" i="58"/>
  <c r="CF110" i="58"/>
  <c r="AF110" i="58"/>
  <c r="BW110" i="58"/>
  <c r="BN98" i="58"/>
  <c r="AR98" i="58"/>
  <c r="X98" i="58"/>
  <c r="BE98" i="58"/>
  <c r="AD98" i="58"/>
  <c r="AU98" i="58"/>
  <c r="AE98" i="58"/>
  <c r="D98" i="58"/>
  <c r="T98" i="58"/>
  <c r="CC98" i="58"/>
  <c r="BP98" i="58"/>
  <c r="L98" i="58"/>
  <c r="O98" i="58"/>
  <c r="CH98" i="58"/>
  <c r="F98" i="58"/>
  <c r="CE98" i="58"/>
  <c r="CK98" i="58"/>
  <c r="BW98" i="58"/>
  <c r="BM98" i="58"/>
  <c r="BT98" i="58"/>
  <c r="M98" i="58"/>
  <c r="J98" i="58"/>
  <c r="BJ98" i="58"/>
  <c r="BL98" i="58"/>
  <c r="BH98" i="58"/>
  <c r="AS98" i="58"/>
  <c r="Q98" i="58"/>
  <c r="K98" i="58"/>
  <c r="AB98" i="58"/>
  <c r="CF98" i="58"/>
  <c r="AW98" i="58"/>
  <c r="BI98" i="58"/>
  <c r="CA98" i="58"/>
  <c r="R98" i="58"/>
  <c r="AG98" i="58"/>
  <c r="AA98" i="58"/>
  <c r="AZ98" i="58"/>
  <c r="Y98" i="58"/>
  <c r="CG98" i="58"/>
  <c r="BD98" i="58"/>
  <c r="AC98" i="58"/>
  <c r="I98" i="58"/>
  <c r="AL98" i="58"/>
  <c r="AM98" i="58"/>
  <c r="AK98" i="58"/>
  <c r="AN98" i="58"/>
  <c r="BU98" i="58"/>
  <c r="BK98" i="58"/>
  <c r="BR98" i="58"/>
  <c r="CJ98" i="58"/>
  <c r="G98" i="58"/>
  <c r="N98" i="58"/>
  <c r="AJ98" i="58"/>
  <c r="H98" i="58"/>
  <c r="E98" i="58"/>
  <c r="BC98" i="58"/>
  <c r="S98" i="58"/>
  <c r="Z98" i="58"/>
  <c r="CB98" i="58"/>
  <c r="AX98" i="58"/>
  <c r="BB98" i="58"/>
  <c r="U98" i="58"/>
  <c r="BG98" i="58"/>
  <c r="AF98" i="58"/>
  <c r="W98" i="58"/>
  <c r="V98" i="58"/>
  <c r="BY98" i="58"/>
  <c r="C98" i="58"/>
  <c r="AI98" i="58"/>
  <c r="BF98" i="58"/>
  <c r="CD98" i="58"/>
  <c r="CL98" i="58"/>
  <c r="AP98" i="58"/>
  <c r="BO98" i="58"/>
  <c r="AH98" i="58"/>
  <c r="AO98" i="58"/>
  <c r="AV98" i="58"/>
  <c r="AQ98" i="58"/>
  <c r="P98" i="58"/>
  <c r="BQ98" i="58"/>
  <c r="BX98" i="58"/>
  <c r="AY98" i="58"/>
  <c r="BA98" i="58"/>
  <c r="AT98" i="58"/>
  <c r="BS98" i="58"/>
  <c r="BZ98" i="58"/>
  <c r="BV98" i="58"/>
  <c r="CI98" i="58"/>
  <c r="AP177" i="58"/>
  <c r="BO177" i="58"/>
  <c r="Z177" i="58"/>
  <c r="BN177" i="58"/>
  <c r="L177" i="58"/>
  <c r="CJ177" i="58"/>
  <c r="X177" i="58"/>
  <c r="Y177" i="58"/>
  <c r="AK177" i="58"/>
  <c r="AF177" i="58"/>
  <c r="BX177" i="58"/>
  <c r="BU177" i="58"/>
  <c r="CL177" i="58"/>
  <c r="G177" i="58"/>
  <c r="BC177" i="58"/>
  <c r="E177" i="58"/>
  <c r="AL177" i="58"/>
  <c r="BH177" i="58"/>
  <c r="AD177" i="58"/>
  <c r="AB177" i="58"/>
  <c r="BK177" i="58"/>
  <c r="AW177" i="58"/>
  <c r="C177" i="58"/>
  <c r="BS177" i="58"/>
  <c r="N177" i="58"/>
  <c r="CC177" i="58"/>
  <c r="Q177" i="58"/>
  <c r="BA177" i="58"/>
  <c r="CE177" i="58"/>
  <c r="CB177" i="58"/>
  <c r="AT177" i="58"/>
  <c r="BP177" i="58"/>
  <c r="S177" i="58"/>
  <c r="AE177" i="58"/>
  <c r="AN177" i="58"/>
  <c r="AZ177" i="58"/>
  <c r="M177" i="58"/>
  <c r="AI177" i="58"/>
  <c r="BQ177" i="58"/>
  <c r="CA177" i="58"/>
  <c r="K177" i="58"/>
  <c r="BR177" i="58"/>
  <c r="BW177" i="58"/>
  <c r="AC177" i="58"/>
  <c r="AX177" i="58"/>
  <c r="U177" i="58"/>
  <c r="AY177" i="58"/>
  <c r="BJ177" i="58"/>
  <c r="CK177" i="58"/>
  <c r="CI177" i="58"/>
  <c r="AG177" i="58"/>
  <c r="AS177" i="58"/>
  <c r="T177" i="58"/>
  <c r="H177" i="58"/>
  <c r="BZ177" i="58"/>
  <c r="AV177" i="58"/>
  <c r="O177" i="58"/>
  <c r="AR177" i="58"/>
  <c r="BF177" i="58"/>
  <c r="R177" i="58"/>
  <c r="I177" i="58"/>
  <c r="BL177" i="58"/>
  <c r="CF177" i="58"/>
  <c r="W177" i="58"/>
  <c r="AM177" i="58"/>
  <c r="BI177" i="58"/>
  <c r="CG177" i="58"/>
  <c r="CH177" i="58"/>
  <c r="AJ177" i="58"/>
  <c r="CD177" i="58"/>
  <c r="AU177" i="58"/>
  <c r="V177" i="58"/>
  <c r="AH177" i="58"/>
  <c r="AQ177" i="58"/>
  <c r="BB177" i="58"/>
  <c r="D177" i="58"/>
  <c r="BV177" i="58"/>
  <c r="BD177" i="58"/>
  <c r="BM177" i="58"/>
  <c r="BG177" i="58"/>
  <c r="BE177" i="58"/>
  <c r="F177" i="58"/>
  <c r="J177" i="58"/>
  <c r="P177" i="58"/>
  <c r="BY177" i="58"/>
  <c r="AO177" i="58"/>
  <c r="AA177" i="58"/>
  <c r="BT177" i="58"/>
  <c r="H7" i="61"/>
  <c r="H8" i="61"/>
  <c r="H9" i="61"/>
  <c r="CE173" i="58" l="1"/>
  <c r="CG173" i="58"/>
  <c r="BO173" i="58"/>
  <c r="AJ173" i="58"/>
  <c r="F173" i="58"/>
  <c r="AD173" i="58"/>
  <c r="E173" i="58"/>
  <c r="CA173" i="58"/>
  <c r="AY173" i="58"/>
  <c r="BN173" i="58"/>
  <c r="BK173" i="58"/>
  <c r="CH173" i="58"/>
  <c r="AG173" i="58"/>
  <c r="AN173" i="58"/>
  <c r="BV173" i="58"/>
  <c r="W173" i="58"/>
  <c r="U173" i="58"/>
  <c r="CL173" i="58"/>
  <c r="BX173" i="58"/>
  <c r="AW173" i="58"/>
  <c r="R173" i="58"/>
  <c r="AH173" i="58"/>
  <c r="T173" i="58"/>
  <c r="CI173" i="58"/>
  <c r="AB173" i="58"/>
  <c r="CD173" i="58"/>
  <c r="AV173" i="58"/>
  <c r="N173" i="58"/>
  <c r="BW173" i="58"/>
  <c r="BT173" i="58"/>
  <c r="BA173" i="58"/>
  <c r="BS173" i="58"/>
  <c r="BJ173" i="58"/>
  <c r="H173" i="58"/>
  <c r="S173" i="58"/>
  <c r="AQ173" i="58"/>
  <c r="AO173" i="58"/>
  <c r="BC173" i="58"/>
  <c r="CK173" i="58"/>
  <c r="BU173" i="58"/>
  <c r="AI173" i="58"/>
  <c r="AR173" i="58"/>
  <c r="BB173" i="58"/>
  <c r="O173" i="58"/>
  <c r="AT173" i="58"/>
  <c r="BG173" i="58"/>
  <c r="BR173" i="58"/>
  <c r="AA173" i="58"/>
  <c r="C173" i="58"/>
  <c r="CF173" i="58"/>
  <c r="L173" i="58"/>
  <c r="AX173" i="58"/>
  <c r="Z173" i="58"/>
  <c r="D173" i="58"/>
  <c r="CJ173" i="58"/>
  <c r="BD173" i="58"/>
  <c r="AF173" i="58"/>
  <c r="AP173" i="58"/>
  <c r="AL173" i="58"/>
  <c r="Y173" i="58"/>
  <c r="BI173" i="58"/>
  <c r="AE173" i="58"/>
  <c r="AM173" i="58"/>
  <c r="AK173" i="58"/>
  <c r="CB173" i="58"/>
  <c r="J173" i="58"/>
  <c r="BE173" i="58"/>
  <c r="BQ173" i="58"/>
  <c r="BP173" i="58"/>
  <c r="I173" i="58"/>
  <c r="P173" i="58"/>
  <c r="Q173" i="58"/>
  <c r="AC173" i="58"/>
  <c r="BF173" i="58"/>
  <c r="G173" i="58"/>
  <c r="CC173" i="58"/>
  <c r="BM173" i="58"/>
  <c r="K173" i="58"/>
  <c r="AZ173" i="58"/>
  <c r="M173" i="58"/>
  <c r="BY173" i="58"/>
  <c r="AS173" i="58"/>
  <c r="BH173" i="58"/>
  <c r="X173" i="58"/>
  <c r="BZ173" i="58"/>
  <c r="BL173" i="58"/>
  <c r="AU173" i="58"/>
  <c r="V173" i="58"/>
  <c r="CG105" i="58"/>
  <c r="AY105" i="58"/>
  <c r="CD105" i="58"/>
  <c r="BP105" i="58"/>
  <c r="AB105" i="58"/>
  <c r="G105" i="58"/>
  <c r="CA105" i="58"/>
  <c r="BN105" i="58"/>
  <c r="BE105" i="58"/>
  <c r="AO105" i="58"/>
  <c r="J105" i="58"/>
  <c r="AV105" i="58"/>
  <c r="AJ105" i="58"/>
  <c r="O105" i="58"/>
  <c r="CI105" i="58"/>
  <c r="BD105" i="58"/>
  <c r="AH105" i="58"/>
  <c r="L105" i="58"/>
  <c r="AL105" i="58"/>
  <c r="AQ105" i="58"/>
  <c r="AN105" i="58"/>
  <c r="AT105" i="58"/>
  <c r="CL105" i="58"/>
  <c r="BX105" i="58"/>
  <c r="BM105" i="58"/>
  <c r="BR105" i="58"/>
  <c r="BK105" i="58"/>
  <c r="I105" i="58"/>
  <c r="N105" i="58"/>
  <c r="BV105" i="58"/>
  <c r="CE105" i="58"/>
  <c r="AM105" i="58"/>
  <c r="P105" i="58"/>
  <c r="W105" i="58"/>
  <c r="CK105" i="58"/>
  <c r="BL105" i="58"/>
  <c r="AE105" i="58"/>
  <c r="BB105" i="58"/>
  <c r="H105" i="58"/>
  <c r="BW105" i="58"/>
  <c r="T105" i="58"/>
  <c r="BQ105" i="58"/>
  <c r="BO105" i="58"/>
  <c r="AR105" i="58"/>
  <c r="C105" i="58"/>
  <c r="AC105" i="58"/>
  <c r="AX105" i="58"/>
  <c r="AA105" i="58"/>
  <c r="BA105" i="58"/>
  <c r="BG105" i="58"/>
  <c r="AU105" i="58"/>
  <c r="AI105" i="58"/>
  <c r="M105" i="58"/>
  <c r="Q105" i="58"/>
  <c r="V105" i="58"/>
  <c r="R105" i="58"/>
  <c r="CB105" i="58"/>
  <c r="BY105" i="58"/>
  <c r="BC105" i="58"/>
  <c r="E105" i="58"/>
  <c r="CJ105" i="58"/>
  <c r="BU105" i="58"/>
  <c r="BZ105" i="58"/>
  <c r="BJ105" i="58"/>
  <c r="AF105" i="58"/>
  <c r="U105" i="58"/>
  <c r="AS105" i="58"/>
  <c r="X105" i="58"/>
  <c r="K105" i="58"/>
  <c r="AD105" i="58"/>
  <c r="AW105" i="58"/>
  <c r="AG105" i="58"/>
  <c r="BT105" i="58"/>
  <c r="BI105" i="58"/>
  <c r="CF105" i="58"/>
  <c r="BS105" i="58"/>
  <c r="BF105" i="58"/>
  <c r="CH105" i="58"/>
  <c r="F105" i="58"/>
  <c r="Y105" i="58"/>
  <c r="AZ105" i="58"/>
  <c r="AP105" i="58"/>
  <c r="S105" i="58"/>
  <c r="BH105" i="58"/>
  <c r="AK105" i="58"/>
  <c r="Z105" i="58"/>
  <c r="D105" i="58"/>
  <c r="CC105" i="58"/>
  <c r="BR104" i="58"/>
  <c r="BG104" i="58"/>
  <c r="CJ104" i="58"/>
  <c r="AD104" i="58"/>
  <c r="AU104" i="58"/>
  <c r="AE104" i="58"/>
  <c r="R104" i="58"/>
  <c r="BL104" i="58"/>
  <c r="BC104" i="58"/>
  <c r="AM104" i="58"/>
  <c r="CD104" i="58"/>
  <c r="BO104" i="58"/>
  <c r="AS104" i="58"/>
  <c r="CL104" i="58"/>
  <c r="BY104" i="58"/>
  <c r="BY185" i="58" s="1"/>
  <c r="AY104" i="58"/>
  <c r="AW104" i="58"/>
  <c r="J104" i="58"/>
  <c r="AJ104" i="58"/>
  <c r="BU104" i="58"/>
  <c r="AX104" i="58"/>
  <c r="AR104" i="58"/>
  <c r="N104" i="58"/>
  <c r="BV104" i="58"/>
  <c r="BK104" i="58"/>
  <c r="X104" i="58"/>
  <c r="CG104" i="58"/>
  <c r="AK104" i="58"/>
  <c r="P104" i="58"/>
  <c r="AA104" i="58"/>
  <c r="BI104" i="58"/>
  <c r="AV104" i="58"/>
  <c r="AI104" i="58"/>
  <c r="U104" i="58"/>
  <c r="CI104" i="58"/>
  <c r="CC104" i="58"/>
  <c r="BP104" i="58"/>
  <c r="BT104" i="58"/>
  <c r="BB104" i="58"/>
  <c r="AF104" i="58"/>
  <c r="AC104" i="58"/>
  <c r="CK104" i="58"/>
  <c r="BM104" i="58"/>
  <c r="AP104" i="58"/>
  <c r="C104" i="58"/>
  <c r="H104" i="58"/>
  <c r="BF104" i="58"/>
  <c r="I104" i="58"/>
  <c r="BQ104" i="58"/>
  <c r="G104" i="58"/>
  <c r="L104" i="58"/>
  <c r="AG104" i="58"/>
  <c r="K104" i="58"/>
  <c r="O104" i="58"/>
  <c r="T104" i="58"/>
  <c r="Z104" i="58"/>
  <c r="E104" i="58"/>
  <c r="BW104" i="58"/>
  <c r="AT104" i="58"/>
  <c r="AZ104" i="58"/>
  <c r="Q104" i="58"/>
  <c r="CE104" i="58"/>
  <c r="BX104" i="58"/>
  <c r="BH104" i="58"/>
  <c r="AO104" i="58"/>
  <c r="F104" i="58"/>
  <c r="AQ104" i="58"/>
  <c r="V104" i="58"/>
  <c r="S104" i="58"/>
  <c r="BA104" i="58"/>
  <c r="AL104" i="58"/>
  <c r="BZ104" i="58"/>
  <c r="BD104" i="58"/>
  <c r="AN104" i="58"/>
  <c r="BJ104" i="58"/>
  <c r="CB104" i="58"/>
  <c r="BN104" i="58"/>
  <c r="CF104" i="58"/>
  <c r="D104" i="58"/>
  <c r="W104" i="58"/>
  <c r="AB104" i="58"/>
  <c r="Y104" i="58"/>
  <c r="CH104" i="58"/>
  <c r="BS104" i="58"/>
  <c r="BE104" i="58"/>
  <c r="AH104" i="58"/>
  <c r="M104" i="58"/>
  <c r="CA104" i="58"/>
  <c r="E121" i="58"/>
  <c r="AI121" i="58"/>
  <c r="M121" i="58"/>
  <c r="N121" i="58"/>
  <c r="Z121" i="58"/>
  <c r="C121" i="58"/>
  <c r="CJ121" i="58"/>
  <c r="AO121" i="58"/>
  <c r="CB121" i="58"/>
  <c r="BE121" i="58"/>
  <c r="AB121" i="58"/>
  <c r="BR121" i="58"/>
  <c r="CD121" i="58"/>
  <c r="BN121" i="58"/>
  <c r="BU121" i="58"/>
  <c r="U121" i="58"/>
  <c r="BS121" i="58"/>
  <c r="AW121" i="58"/>
  <c r="BY121" i="58"/>
  <c r="BC121" i="58"/>
  <c r="BG121" i="58"/>
  <c r="V121" i="58"/>
  <c r="AD121" i="58"/>
  <c r="AY121" i="58"/>
  <c r="BT121" i="58"/>
  <c r="CK121" i="58"/>
  <c r="BI121" i="58"/>
  <c r="P121" i="58"/>
  <c r="AS121" i="58"/>
  <c r="X121" i="58"/>
  <c r="AX121" i="58"/>
  <c r="AH121" i="58"/>
  <c r="AT121" i="58"/>
  <c r="BW121" i="58"/>
  <c r="BK121" i="58"/>
  <c r="G121" i="58"/>
  <c r="Y121" i="58"/>
  <c r="D121" i="58"/>
  <c r="BZ121" i="58"/>
  <c r="CL121" i="58"/>
  <c r="J121" i="58"/>
  <c r="AK121" i="58"/>
  <c r="BA121" i="58"/>
  <c r="CA121" i="58"/>
  <c r="BH121" i="58"/>
  <c r="I121" i="58"/>
  <c r="BM121" i="58"/>
  <c r="BB121" i="58"/>
  <c r="AL121" i="58"/>
  <c r="AZ121" i="58"/>
  <c r="H121" i="58"/>
  <c r="BL121" i="58"/>
  <c r="S121" i="58"/>
  <c r="AA121" i="58"/>
  <c r="CC121" i="58"/>
  <c r="AG121" i="58"/>
  <c r="L121" i="58"/>
  <c r="AP121" i="58"/>
  <c r="AE121" i="58"/>
  <c r="T121" i="58"/>
  <c r="CI121" i="58"/>
  <c r="Q121" i="58"/>
  <c r="AJ121" i="58"/>
  <c r="O121" i="58"/>
  <c r="AC121" i="58"/>
  <c r="BD121" i="58"/>
  <c r="R121" i="58"/>
  <c r="BP121" i="58"/>
  <c r="CE121" i="58"/>
  <c r="K121" i="58"/>
  <c r="BQ121" i="58"/>
  <c r="AV121" i="58"/>
  <c r="BX121" i="58"/>
  <c r="BJ121" i="58"/>
  <c r="BV121" i="58"/>
  <c r="AM121" i="58"/>
  <c r="F121" i="58"/>
  <c r="CG121" i="58"/>
  <c r="AQ121" i="58"/>
  <c r="AQ185" i="58" s="1"/>
  <c r="CH121" i="58"/>
  <c r="BO121" i="58"/>
  <c r="AR121" i="58"/>
  <c r="W121" i="58"/>
  <c r="CF121" i="58"/>
  <c r="AF121" i="58"/>
  <c r="AN121" i="58"/>
  <c r="BF121" i="58"/>
  <c r="AU121" i="58"/>
  <c r="AY113" i="58"/>
  <c r="J113" i="58"/>
  <c r="R113" i="58"/>
  <c r="BI113" i="58"/>
  <c r="AX113" i="58"/>
  <c r="AA113" i="58"/>
  <c r="CC113" i="58"/>
  <c r="CI113" i="58"/>
  <c r="BT113" i="58"/>
  <c r="BY113" i="58"/>
  <c r="V113" i="58"/>
  <c r="BR113" i="58"/>
  <c r="BF113" i="58"/>
  <c r="AT113" i="58"/>
  <c r="AZ113" i="58"/>
  <c r="BZ113" i="58"/>
  <c r="BC113" i="58"/>
  <c r="AV113" i="58"/>
  <c r="Y113" i="58"/>
  <c r="AD113" i="58"/>
  <c r="AQ113" i="58"/>
  <c r="G113" i="58"/>
  <c r="Z113" i="58"/>
  <c r="D113" i="58"/>
  <c r="CB113" i="58"/>
  <c r="CG113" i="58"/>
  <c r="CD113" i="58"/>
  <c r="X113" i="58"/>
  <c r="AC113" i="58"/>
  <c r="CE113" i="58"/>
  <c r="AF113" i="58"/>
  <c r="BH113" i="58"/>
  <c r="AL113" i="58"/>
  <c r="BD113" i="58"/>
  <c r="AN113" i="58"/>
  <c r="CH113" i="58"/>
  <c r="BV113" i="58"/>
  <c r="E113" i="58"/>
  <c r="BW113" i="58"/>
  <c r="AO113" i="58"/>
  <c r="AB113" i="58"/>
  <c r="CF113" i="58"/>
  <c r="CK113" i="58"/>
  <c r="BN113" i="58"/>
  <c r="BB113" i="58"/>
  <c r="C113" i="58"/>
  <c r="BS113" i="58"/>
  <c r="AW113" i="58"/>
  <c r="AG113" i="58"/>
  <c r="O113" i="58"/>
  <c r="BP113" i="58"/>
  <c r="BE113" i="58"/>
  <c r="AH113" i="58"/>
  <c r="I113" i="58"/>
  <c r="AK113" i="58"/>
  <c r="AM113" i="58"/>
  <c r="Q113" i="58"/>
  <c r="AP113" i="58"/>
  <c r="BX113" i="58"/>
  <c r="AJ113" i="58"/>
  <c r="L113" i="58"/>
  <c r="CJ113" i="58"/>
  <c r="H113" i="58"/>
  <c r="M113" i="58"/>
  <c r="CL113" i="58"/>
  <c r="BM113" i="58"/>
  <c r="BO113" i="58"/>
  <c r="AR113" i="58"/>
  <c r="F113" i="58"/>
  <c r="AS113" i="58"/>
  <c r="BL113" i="58"/>
  <c r="BQ113" i="58"/>
  <c r="AE113" i="58"/>
  <c r="T113" i="58"/>
  <c r="BK113" i="58"/>
  <c r="W113" i="58"/>
  <c r="CA113" i="58"/>
  <c r="P113" i="58"/>
  <c r="U113" i="58"/>
  <c r="N113" i="58"/>
  <c r="K113" i="58"/>
  <c r="BJ113" i="58"/>
  <c r="S113" i="58"/>
  <c r="BU113" i="58"/>
  <c r="BG113" i="58"/>
  <c r="AU113" i="58"/>
  <c r="AI113" i="58"/>
  <c r="AI185" i="58" s="1"/>
  <c r="BA113" i="58"/>
  <c r="K111" i="58"/>
  <c r="BV111" i="58"/>
  <c r="AI111" i="58"/>
  <c r="AJ111" i="58"/>
  <c r="O111" i="58"/>
  <c r="AP111" i="58"/>
  <c r="BZ111" i="58"/>
  <c r="BF111" i="58"/>
  <c r="BS111" i="58"/>
  <c r="BI111" i="58"/>
  <c r="BB111" i="58"/>
  <c r="H111" i="58"/>
  <c r="CC111" i="58"/>
  <c r="AS111" i="58"/>
  <c r="AG111" i="58"/>
  <c r="AF111" i="58"/>
  <c r="AV111" i="58"/>
  <c r="BY111" i="58"/>
  <c r="W111" i="58"/>
  <c r="AB111" i="58"/>
  <c r="AA111" i="58"/>
  <c r="D111" i="58"/>
  <c r="AK111" i="58"/>
  <c r="C111" i="58"/>
  <c r="AR111" i="58"/>
  <c r="CL111" i="58"/>
  <c r="AU111" i="58"/>
  <c r="AO111" i="58"/>
  <c r="CG111" i="58"/>
  <c r="AW111" i="58"/>
  <c r="BR111" i="58"/>
  <c r="CE111" i="58"/>
  <c r="CF111" i="58"/>
  <c r="BG111" i="58"/>
  <c r="BC111" i="58"/>
  <c r="AQ111" i="58"/>
  <c r="CH111" i="58"/>
  <c r="AZ111" i="58"/>
  <c r="S111" i="58"/>
  <c r="CK111" i="58"/>
  <c r="BA111" i="58"/>
  <c r="T111" i="58"/>
  <c r="Y111" i="58"/>
  <c r="BE111" i="58"/>
  <c r="BW111" i="58"/>
  <c r="AL111" i="58"/>
  <c r="I111" i="58"/>
  <c r="BP111" i="58"/>
  <c r="BM111" i="58"/>
  <c r="AD111" i="58"/>
  <c r="CA111" i="58"/>
  <c r="AE111" i="58"/>
  <c r="Z111" i="58"/>
  <c r="BQ111" i="58"/>
  <c r="J111" i="58"/>
  <c r="BH111" i="58"/>
  <c r="AN111" i="58"/>
  <c r="U111" i="58"/>
  <c r="E111" i="58"/>
  <c r="AT111" i="58"/>
  <c r="R111" i="58"/>
  <c r="BD111" i="58"/>
  <c r="L111" i="58"/>
  <c r="CJ111" i="58"/>
  <c r="AM111" i="58"/>
  <c r="F111" i="58"/>
  <c r="AX111" i="58"/>
  <c r="AH111" i="58"/>
  <c r="CD111" i="58"/>
  <c r="Q111" i="58"/>
  <c r="N111" i="58"/>
  <c r="BL111" i="58"/>
  <c r="G111" i="58"/>
  <c r="BX111" i="58"/>
  <c r="BK111" i="58"/>
  <c r="V111" i="58"/>
  <c r="BO111" i="58"/>
  <c r="CB111" i="58"/>
  <c r="P111" i="58"/>
  <c r="BN111" i="58"/>
  <c r="X111" i="58"/>
  <c r="BT111" i="58"/>
  <c r="AY111" i="58"/>
  <c r="AC111" i="58"/>
  <c r="M111" i="58"/>
  <c r="BU111" i="58"/>
  <c r="BJ111" i="58"/>
  <c r="CI111" i="58"/>
  <c r="K95" i="7"/>
  <c r="C34" i="77" s="1"/>
  <c r="BC150" i="58"/>
  <c r="BY150" i="58"/>
  <c r="S150" i="58"/>
  <c r="V150" i="58"/>
  <c r="M150" i="58"/>
  <c r="BQ150" i="58"/>
  <c r="BA150" i="58"/>
  <c r="AX150" i="58"/>
  <c r="N150" i="58"/>
  <c r="P150" i="58"/>
  <c r="CJ150" i="58"/>
  <c r="BR150" i="58"/>
  <c r="AP150" i="58"/>
  <c r="C150" i="58"/>
  <c r="AN150" i="58"/>
  <c r="U150" i="58"/>
  <c r="BS150" i="58"/>
  <c r="CL150" i="58"/>
  <c r="BO150" i="58"/>
  <c r="BX150" i="58"/>
  <c r="AF150" i="58"/>
  <c r="J150" i="58"/>
  <c r="Q150" i="58"/>
  <c r="AU150" i="58"/>
  <c r="AI150" i="58"/>
  <c r="O150" i="58"/>
  <c r="AV150" i="58"/>
  <c r="CA150" i="58"/>
  <c r="X150" i="58"/>
  <c r="CF150" i="58"/>
  <c r="AY150" i="58"/>
  <c r="BV150" i="58"/>
  <c r="BI150" i="58"/>
  <c r="CK150" i="58"/>
  <c r="BD150" i="58"/>
  <c r="AQ150" i="58"/>
  <c r="T150" i="58"/>
  <c r="BM150" i="58"/>
  <c r="H150" i="58"/>
  <c r="H185" i="58" s="1"/>
  <c r="AT150" i="58"/>
  <c r="AD150" i="58"/>
  <c r="AC150" i="58"/>
  <c r="BW150" i="58"/>
  <c r="AA150" i="58"/>
  <c r="K150" i="58"/>
  <c r="BK150" i="58"/>
  <c r="BB150" i="58"/>
  <c r="E150" i="58"/>
  <c r="CH150" i="58"/>
  <c r="CG150" i="58"/>
  <c r="AW150" i="58"/>
  <c r="CD150" i="58"/>
  <c r="BF150" i="58"/>
  <c r="R150" i="58"/>
  <c r="AG150" i="58"/>
  <c r="AL150" i="58"/>
  <c r="AS150" i="58"/>
  <c r="BU150" i="58"/>
  <c r="Z150" i="58"/>
  <c r="BG150" i="58"/>
  <c r="BT150" i="58"/>
  <c r="AJ150" i="58"/>
  <c r="Y150" i="58"/>
  <c r="CI150" i="58"/>
  <c r="AZ150" i="58"/>
  <c r="BP150" i="58"/>
  <c r="G150" i="58"/>
  <c r="CB150" i="58"/>
  <c r="BE150" i="58"/>
  <c r="AB150" i="58"/>
  <c r="D150" i="58"/>
  <c r="D185" i="58" s="1"/>
  <c r="BN150" i="58"/>
  <c r="BZ150" i="58"/>
  <c r="AE150" i="58"/>
  <c r="I150" i="58"/>
  <c r="F150" i="58"/>
  <c r="CC150" i="58"/>
  <c r="AH150" i="58"/>
  <c r="L150" i="58"/>
  <c r="BL150" i="58"/>
  <c r="AR150" i="58"/>
  <c r="W150" i="58"/>
  <c r="CE150" i="58"/>
  <c r="BJ150" i="58"/>
  <c r="AK150" i="58"/>
  <c r="BH150" i="58"/>
  <c r="AM150" i="58"/>
  <c r="AO150" i="58"/>
  <c r="AR185" i="58" l="1"/>
  <c r="BO185" i="58"/>
  <c r="CB185" i="58"/>
  <c r="BR185" i="58"/>
  <c r="AC185" i="58"/>
  <c r="E185" i="58"/>
  <c r="AH185" i="58"/>
  <c r="L38" i="7" s="1"/>
  <c r="AK185" i="58"/>
  <c r="AK187" i="58" s="1"/>
  <c r="P41" i="7" s="1"/>
  <c r="Q41" i="7" s="1"/>
  <c r="CC185" i="58"/>
  <c r="L85" i="7" s="1"/>
  <c r="AF185" i="58"/>
  <c r="L36" i="7" s="1"/>
  <c r="M185" i="58"/>
  <c r="BX185" i="58"/>
  <c r="CJ185" i="58"/>
  <c r="CJ187" i="58" s="1"/>
  <c r="P92" i="7" s="1"/>
  <c r="Q92" i="7" s="1"/>
  <c r="BJ185" i="58"/>
  <c r="BJ187" i="58" s="1"/>
  <c r="P66" i="7" s="1"/>
  <c r="Q66" i="7" s="1"/>
  <c r="AY185" i="58"/>
  <c r="AY186" i="58" s="1"/>
  <c r="M55" i="7" s="1"/>
  <c r="N55" i="7" s="1"/>
  <c r="CH185" i="58"/>
  <c r="L90" i="7" s="1"/>
  <c r="BL185" i="58"/>
  <c r="L68" i="7" s="1"/>
  <c r="BC185" i="58"/>
  <c r="L59" i="7" s="1"/>
  <c r="BV185" i="58"/>
  <c r="BN185" i="58"/>
  <c r="BH185" i="58"/>
  <c r="BH186" i="58" s="1"/>
  <c r="M64" i="7" s="1"/>
  <c r="N64" i="7" s="1"/>
  <c r="BP185" i="58"/>
  <c r="BP187" i="58" s="1"/>
  <c r="P72" i="7" s="1"/>
  <c r="Q72" i="7" s="1"/>
  <c r="CK185" i="58"/>
  <c r="CK186" i="58" s="1"/>
  <c r="M93" i="7" s="1"/>
  <c r="N93" i="7" s="1"/>
  <c r="CE185" i="58"/>
  <c r="L87" i="7" s="1"/>
  <c r="BF185" i="58"/>
  <c r="BF187" i="58" s="1"/>
  <c r="P62" i="7" s="1"/>
  <c r="Q62" i="7" s="1"/>
  <c r="BQ185" i="58"/>
  <c r="L73" i="7" s="1"/>
  <c r="CA185" i="58"/>
  <c r="W185" i="58"/>
  <c r="BZ185" i="58"/>
  <c r="BZ186" i="58" s="1"/>
  <c r="M82" i="7" s="1"/>
  <c r="N82" i="7" s="1"/>
  <c r="Z185" i="58"/>
  <c r="Z186" i="58" s="1"/>
  <c r="M30" i="7" s="1"/>
  <c r="N30" i="7" s="1"/>
  <c r="AV185" i="58"/>
  <c r="AV186" i="58" s="1"/>
  <c r="M52" i="7" s="1"/>
  <c r="N52" i="7" s="1"/>
  <c r="I185" i="58"/>
  <c r="L13" i="7" s="1"/>
  <c r="S185" i="58"/>
  <c r="S186" i="58" s="1"/>
  <c r="M23" i="7" s="1"/>
  <c r="N23" i="7" s="1"/>
  <c r="AL185" i="58"/>
  <c r="L42" i="7" s="1"/>
  <c r="T185" i="58"/>
  <c r="N185" i="58"/>
  <c r="BU185" i="58"/>
  <c r="BU187" i="58" s="1"/>
  <c r="P77" i="7" s="1"/>
  <c r="Q77" i="7" s="1"/>
  <c r="Q185" i="58"/>
  <c r="L21" i="7" s="1"/>
  <c r="BD185" i="58"/>
  <c r="BD186" i="58" s="1"/>
  <c r="M60" i="7" s="1"/>
  <c r="N60" i="7" s="1"/>
  <c r="O185" i="58"/>
  <c r="L19" i="7" s="1"/>
  <c r="BT185" i="58"/>
  <c r="L76" i="7" s="1"/>
  <c r="AE185" i="58"/>
  <c r="L35" i="7" s="1"/>
  <c r="CD185" i="58"/>
  <c r="BW185" i="58"/>
  <c r="BE185" i="58"/>
  <c r="BE187" i="58" s="1"/>
  <c r="P61" i="7" s="1"/>
  <c r="Q61" i="7" s="1"/>
  <c r="K185" i="58"/>
  <c r="K187" i="58" s="1"/>
  <c r="P15" i="7" s="1"/>
  <c r="Q15" i="7" s="1"/>
  <c r="P185" i="58"/>
  <c r="L20" i="7" s="1"/>
  <c r="AX185" i="58"/>
  <c r="L54" i="7" s="1"/>
  <c r="AS185" i="58"/>
  <c r="L49" i="7" s="1"/>
  <c r="AO185" i="58"/>
  <c r="AO187" i="58" s="1"/>
  <c r="P45" i="7" s="1"/>
  <c r="Q45" i="7" s="1"/>
  <c r="AB185" i="58"/>
  <c r="AZ185" i="58"/>
  <c r="AG185" i="58"/>
  <c r="AG187" i="58" s="1"/>
  <c r="P37" i="7" s="1"/>
  <c r="Q37" i="7" s="1"/>
  <c r="AD185" i="58"/>
  <c r="AD186" i="58" s="1"/>
  <c r="M34" i="7" s="1"/>
  <c r="N34" i="7" s="1"/>
  <c r="BK185" i="58"/>
  <c r="BK186" i="58" s="1"/>
  <c r="M67" i="7" s="1"/>
  <c r="N67" i="7" s="1"/>
  <c r="AU185" i="58"/>
  <c r="AU187" i="58" s="1"/>
  <c r="P51" i="7" s="1"/>
  <c r="Q51" i="7" s="1"/>
  <c r="BB185" i="58"/>
  <c r="L58" i="7" s="1"/>
  <c r="AT185" i="58"/>
  <c r="AT186" i="58" s="1"/>
  <c r="M50" i="7" s="1"/>
  <c r="N50" i="7" s="1"/>
  <c r="L185" i="58"/>
  <c r="BM185" i="58"/>
  <c r="CG185" i="58"/>
  <c r="CG186" i="58" s="1"/>
  <c r="M89" i="7" s="1"/>
  <c r="N89" i="7" s="1"/>
  <c r="AJ185" i="58"/>
  <c r="AJ187" i="58" s="1"/>
  <c r="P40" i="7" s="1"/>
  <c r="Q40" i="7" s="1"/>
  <c r="U185" i="58"/>
  <c r="L25" i="7" s="1"/>
  <c r="BG185" i="58"/>
  <c r="BG186" i="58" s="1"/>
  <c r="M63" i="7" s="1"/>
  <c r="N63" i="7" s="1"/>
  <c r="CL185" i="58"/>
  <c r="CL186" i="58" s="1"/>
  <c r="M94" i="7" s="1"/>
  <c r="N94" i="7" s="1"/>
  <c r="Y185" i="58"/>
  <c r="Y186" i="58" s="1"/>
  <c r="M29" i="7" s="1"/>
  <c r="N29" i="7" s="1"/>
  <c r="AN185" i="58"/>
  <c r="F185" i="58"/>
  <c r="G185" i="58"/>
  <c r="G186" i="58" s="1"/>
  <c r="M11" i="7" s="1"/>
  <c r="N11" i="7" s="1"/>
  <c r="X185" i="58"/>
  <c r="X186" i="58" s="1"/>
  <c r="M28" i="7" s="1"/>
  <c r="N28" i="7" s="1"/>
  <c r="J185" i="58"/>
  <c r="J187" i="58" s="1"/>
  <c r="P14" i="7" s="1"/>
  <c r="Q14" i="7" s="1"/>
  <c r="AM185" i="58"/>
  <c r="AM186" i="58" s="1"/>
  <c r="M43" i="7" s="1"/>
  <c r="N43" i="7" s="1"/>
  <c r="BA185" i="58"/>
  <c r="BA187" i="58" s="1"/>
  <c r="P57" i="7" s="1"/>
  <c r="Q57" i="7" s="1"/>
  <c r="CF185" i="58"/>
  <c r="CF187" i="58" s="1"/>
  <c r="P88" i="7" s="1"/>
  <c r="Q88" i="7" s="1"/>
  <c r="BS185" i="58"/>
  <c r="L64" i="7"/>
  <c r="L62" i="7"/>
  <c r="BF186" i="58"/>
  <c r="M62" i="7" s="1"/>
  <c r="N62" i="7" s="1"/>
  <c r="CA186" i="58"/>
  <c r="M83" i="7" s="1"/>
  <c r="N83" i="7" s="1"/>
  <c r="CA187" i="58"/>
  <c r="P83" i="7" s="1"/>
  <c r="Q83" i="7" s="1"/>
  <c r="L83" i="7"/>
  <c r="W186" i="58"/>
  <c r="M27" i="7" s="1"/>
  <c r="N27" i="7" s="1"/>
  <c r="L27" i="7"/>
  <c r="W187" i="58"/>
  <c r="P27" i="7" s="1"/>
  <c r="Q27" i="7" s="1"/>
  <c r="BZ187" i="58"/>
  <c r="P82" i="7" s="1"/>
  <c r="Q82" i="7" s="1"/>
  <c r="L52" i="7"/>
  <c r="AV187" i="58"/>
  <c r="P52" i="7" s="1"/>
  <c r="Q52" i="7" s="1"/>
  <c r="BN187" i="58"/>
  <c r="P70" i="7" s="1"/>
  <c r="Q70" i="7" s="1"/>
  <c r="BN186" i="58"/>
  <c r="M70" i="7" s="1"/>
  <c r="N70" i="7" s="1"/>
  <c r="L70" i="7"/>
  <c r="CK187" i="58"/>
  <c r="P93" i="7" s="1"/>
  <c r="Q93" i="7" s="1"/>
  <c r="S187" i="58"/>
  <c r="P23" i="7" s="1"/>
  <c r="Q23" i="7" s="1"/>
  <c r="T187" i="58"/>
  <c r="P24" i="7" s="1"/>
  <c r="Q24" i="7" s="1"/>
  <c r="L24" i="7"/>
  <c r="T186" i="58"/>
  <c r="M24" i="7" s="1"/>
  <c r="N24" i="7" s="1"/>
  <c r="L18" i="7"/>
  <c r="N186" i="58"/>
  <c r="M18" i="7" s="1"/>
  <c r="N18" i="7" s="1"/>
  <c r="N187" i="58"/>
  <c r="P18" i="7" s="1"/>
  <c r="Q18" i="7" s="1"/>
  <c r="BD187" i="58"/>
  <c r="P60" i="7" s="1"/>
  <c r="Q60" i="7" s="1"/>
  <c r="O186" i="58"/>
  <c r="M19" i="7" s="1"/>
  <c r="N19" i="7" s="1"/>
  <c r="L17" i="7"/>
  <c r="M186" i="58"/>
  <c r="M17" i="7" s="1"/>
  <c r="N17" i="7" s="1"/>
  <c r="M187" i="58"/>
  <c r="P17" i="7" s="1"/>
  <c r="Q17" i="7" s="1"/>
  <c r="L86" i="7"/>
  <c r="CD187" i="58"/>
  <c r="P86" i="7" s="1"/>
  <c r="Q86" i="7" s="1"/>
  <c r="CD186" i="58"/>
  <c r="M86" i="7" s="1"/>
  <c r="N86" i="7" s="1"/>
  <c r="L79" i="7"/>
  <c r="BW186" i="58"/>
  <c r="M79" i="7" s="1"/>
  <c r="N79" i="7" s="1"/>
  <c r="BW187" i="58"/>
  <c r="P79" i="7" s="1"/>
  <c r="Q79" i="7" s="1"/>
  <c r="L61" i="7"/>
  <c r="BE186" i="58"/>
  <c r="M61" i="7" s="1"/>
  <c r="N61" i="7" s="1"/>
  <c r="AS186" i="58"/>
  <c r="M49" i="7" s="1"/>
  <c r="N49" i="7" s="1"/>
  <c r="AS187" i="58"/>
  <c r="P49" i="7" s="1"/>
  <c r="Q49" i="7" s="1"/>
  <c r="CB186" i="58"/>
  <c r="M84" i="7" s="1"/>
  <c r="N84" i="7" s="1"/>
  <c r="L84" i="7"/>
  <c r="CB187" i="58"/>
  <c r="P84" i="7" s="1"/>
  <c r="Q84" i="7" s="1"/>
  <c r="BX186" i="58"/>
  <c r="M80" i="7" s="1"/>
  <c r="N80" i="7" s="1"/>
  <c r="BX187" i="58"/>
  <c r="P80" i="7" s="1"/>
  <c r="Q80" i="7" s="1"/>
  <c r="L80" i="7"/>
  <c r="BR187" i="58"/>
  <c r="P74" i="7" s="1"/>
  <c r="Q74" i="7" s="1"/>
  <c r="BR186" i="58"/>
  <c r="M74" i="7" s="1"/>
  <c r="N74" i="7" s="1"/>
  <c r="L74" i="7"/>
  <c r="AB187" i="58"/>
  <c r="P32" i="7" s="1"/>
  <c r="Q32" i="7" s="1"/>
  <c r="L32" i="7"/>
  <c r="AB186" i="58"/>
  <c r="M32" i="7" s="1"/>
  <c r="N32" i="7" s="1"/>
  <c r="AZ186" i="58"/>
  <c r="M56" i="7" s="1"/>
  <c r="N56" i="7" s="1"/>
  <c r="L56" i="7"/>
  <c r="AZ187" i="58"/>
  <c r="P56" i="7" s="1"/>
  <c r="Q56" i="7" s="1"/>
  <c r="L92" i="7"/>
  <c r="CJ186" i="58"/>
  <c r="M92" i="7" s="1"/>
  <c r="N92" i="7" s="1"/>
  <c r="L187" i="58"/>
  <c r="P16" i="7" s="1"/>
  <c r="Q16" i="7" s="1"/>
  <c r="L16" i="7"/>
  <c r="L186" i="58"/>
  <c r="M16" i="7" s="1"/>
  <c r="N16" i="7" s="1"/>
  <c r="L69" i="7"/>
  <c r="BM186" i="58"/>
  <c r="M69" i="7" s="1"/>
  <c r="N69" i="7" s="1"/>
  <c r="BM187" i="58"/>
  <c r="P69" i="7" s="1"/>
  <c r="Q69" i="7" s="1"/>
  <c r="L94" i="7"/>
  <c r="CL187" i="58"/>
  <c r="P94" i="7" s="1"/>
  <c r="Q94" i="7" s="1"/>
  <c r="L44" i="7"/>
  <c r="AN187" i="58"/>
  <c r="P44" i="7" s="1"/>
  <c r="Q44" i="7" s="1"/>
  <c r="AN186" i="58"/>
  <c r="M44" i="7" s="1"/>
  <c r="N44" i="7" s="1"/>
  <c r="L10" i="7"/>
  <c r="F187" i="58"/>
  <c r="P10" i="7" s="1"/>
  <c r="Q10" i="7" s="1"/>
  <c r="F186" i="58"/>
  <c r="M10" i="7" s="1"/>
  <c r="N10" i="7" s="1"/>
  <c r="L71" i="7"/>
  <c r="BO186" i="58"/>
  <c r="M71" i="7" s="1"/>
  <c r="N71" i="7" s="1"/>
  <c r="BO187" i="58"/>
  <c r="P71" i="7" s="1"/>
  <c r="Q71" i="7" s="1"/>
  <c r="AC187" i="58"/>
  <c r="P33" i="7" s="1"/>
  <c r="Q33" i="7" s="1"/>
  <c r="L33" i="7"/>
  <c r="AC186" i="58"/>
  <c r="M33" i="7" s="1"/>
  <c r="N33" i="7" s="1"/>
  <c r="L75" i="7"/>
  <c r="BS187" i="58"/>
  <c r="P75" i="7" s="1"/>
  <c r="Q75" i="7" s="1"/>
  <c r="BS186" i="58"/>
  <c r="M75" i="7" s="1"/>
  <c r="N75" i="7" s="1"/>
  <c r="BY187" i="58"/>
  <c r="P81" i="7" s="1"/>
  <c r="Q81" i="7" s="1"/>
  <c r="L81" i="7"/>
  <c r="BY186" i="58"/>
  <c r="M81" i="7" s="1"/>
  <c r="N81" i="7" s="1"/>
  <c r="AY187" i="58"/>
  <c r="P55" i="7" s="1"/>
  <c r="Q55" i="7" s="1"/>
  <c r="L55" i="7"/>
  <c r="E186" i="58"/>
  <c r="M9" i="7" s="1"/>
  <c r="N9" i="7" s="1"/>
  <c r="E187" i="58"/>
  <c r="P9" i="7" s="1"/>
  <c r="Q9" i="7" s="1"/>
  <c r="L9" i="7"/>
  <c r="BI185" i="58"/>
  <c r="V185" i="58"/>
  <c r="AA185" i="58"/>
  <c r="CI185" i="58"/>
  <c r="AH186" i="58"/>
  <c r="M38" i="7" s="1"/>
  <c r="N38" i="7" s="1"/>
  <c r="L78" i="7"/>
  <c r="BV187" i="58"/>
  <c r="P78" i="7" s="1"/>
  <c r="Q78" i="7" s="1"/>
  <c r="BV186" i="58"/>
  <c r="M78" i="7" s="1"/>
  <c r="N78" i="7" s="1"/>
  <c r="AP185" i="58"/>
  <c r="R185" i="58"/>
  <c r="AI186" i="58"/>
  <c r="M39" i="7" s="1"/>
  <c r="N39" i="7" s="1"/>
  <c r="AI187" i="58"/>
  <c r="P39" i="7" s="1"/>
  <c r="Q39" i="7" s="1"/>
  <c r="L39" i="7"/>
  <c r="AW185" i="58"/>
  <c r="L8" i="7"/>
  <c r="D186" i="58"/>
  <c r="M8" i="7" s="1"/>
  <c r="N8" i="7" s="1"/>
  <c r="D187" i="58"/>
  <c r="P8" i="7" s="1"/>
  <c r="Q8" i="7" s="1"/>
  <c r="L47" i="7"/>
  <c r="AQ187" i="58"/>
  <c r="P47" i="7" s="1"/>
  <c r="Q47" i="7" s="1"/>
  <c r="AQ186" i="58"/>
  <c r="M47" i="7" s="1"/>
  <c r="N47" i="7" s="1"/>
  <c r="L48" i="7"/>
  <c r="AR187" i="58"/>
  <c r="P48" i="7" s="1"/>
  <c r="Q48" i="7" s="1"/>
  <c r="AR186" i="58"/>
  <c r="M48" i="7" s="1"/>
  <c r="N48" i="7" s="1"/>
  <c r="H187" i="58"/>
  <c r="P12" i="7" s="1"/>
  <c r="Q12" i="7" s="1"/>
  <c r="H186" i="58"/>
  <c r="M12" i="7" s="1"/>
  <c r="N12" i="7" s="1"/>
  <c r="L12" i="7"/>
  <c r="C34" i="70"/>
  <c r="C185" i="58"/>
  <c r="CH186" i="58" l="1"/>
  <c r="M90" i="7" s="1"/>
  <c r="N90" i="7" s="1"/>
  <c r="CH187" i="58"/>
  <c r="P90" i="7" s="1"/>
  <c r="Q90" i="7" s="1"/>
  <c r="L93" i="7"/>
  <c r="J186" i="58"/>
  <c r="M14" i="7" s="1"/>
  <c r="N14" i="7" s="1"/>
  <c r="CE187" i="58"/>
  <c r="P87" i="7" s="1"/>
  <c r="Q87" i="7" s="1"/>
  <c r="L63" i="7"/>
  <c r="L14" i="7"/>
  <c r="L51" i="7"/>
  <c r="D60" i="74" s="1"/>
  <c r="U186" i="58"/>
  <c r="M25" i="7" s="1"/>
  <c r="N25" i="7" s="1"/>
  <c r="AU186" i="58"/>
  <c r="M51" i="7" s="1"/>
  <c r="N51" i="7" s="1"/>
  <c r="L41" i="7"/>
  <c r="AH187" i="58"/>
  <c r="P38" i="7" s="1"/>
  <c r="Q38" i="7" s="1"/>
  <c r="AK186" i="58"/>
  <c r="M41" i="7" s="1"/>
  <c r="N41" i="7" s="1"/>
  <c r="O187" i="58"/>
  <c r="P19" i="7" s="1"/>
  <c r="Q19" i="7" s="1"/>
  <c r="BH187" i="58"/>
  <c r="P64" i="7" s="1"/>
  <c r="Q64" i="7" s="1"/>
  <c r="BL186" i="58"/>
  <c r="M68" i="7" s="1"/>
  <c r="N68" i="7" s="1"/>
  <c r="L43" i="7"/>
  <c r="BC187" i="58"/>
  <c r="P59" i="7" s="1"/>
  <c r="Q59" i="7" s="1"/>
  <c r="AX187" i="58"/>
  <c r="P54" i="7" s="1"/>
  <c r="Q54" i="7" s="1"/>
  <c r="L23" i="7"/>
  <c r="CE186" i="58"/>
  <c r="M87" i="7" s="1"/>
  <c r="N87" i="7" s="1"/>
  <c r="BG187" i="58"/>
  <c r="P63" i="7" s="1"/>
  <c r="Q63" i="7" s="1"/>
  <c r="BL187" i="58"/>
  <c r="P68" i="7" s="1"/>
  <c r="Q68" i="7" s="1"/>
  <c r="BA186" i="58"/>
  <c r="M57" i="7" s="1"/>
  <c r="N57" i="7" s="1"/>
  <c r="AM187" i="58"/>
  <c r="P43" i="7" s="1"/>
  <c r="Q43" i="7" s="1"/>
  <c r="AF187" i="58"/>
  <c r="P36" i="7" s="1"/>
  <c r="Q36" i="7" s="1"/>
  <c r="AT187" i="58"/>
  <c r="P50" i="7" s="1"/>
  <c r="Q50" i="7" s="1"/>
  <c r="AX186" i="58"/>
  <c r="M54" i="7" s="1"/>
  <c r="N54" i="7" s="1"/>
  <c r="BT187" i="58"/>
  <c r="P76" i="7" s="1"/>
  <c r="Q76" i="7" s="1"/>
  <c r="I187" i="58"/>
  <c r="P13" i="7" s="1"/>
  <c r="Q13" i="7" s="1"/>
  <c r="L57" i="7"/>
  <c r="D65" i="51" s="1"/>
  <c r="AF186" i="58"/>
  <c r="M36" i="7" s="1"/>
  <c r="N36" i="7" s="1"/>
  <c r="BB186" i="58"/>
  <c r="M58" i="7" s="1"/>
  <c r="N58" i="7" s="1"/>
  <c r="CC186" i="58"/>
  <c r="M85" i="7" s="1"/>
  <c r="N85" i="7" s="1"/>
  <c r="BT186" i="58"/>
  <c r="M76" i="7" s="1"/>
  <c r="N76" i="7" s="1"/>
  <c r="I186" i="58"/>
  <c r="M13" i="7" s="1"/>
  <c r="N13" i="7" s="1"/>
  <c r="L29" i="7"/>
  <c r="BB187" i="58"/>
  <c r="P58" i="7" s="1"/>
  <c r="Q58" i="7" s="1"/>
  <c r="CC187" i="58"/>
  <c r="P85" i="7" s="1"/>
  <c r="Q85" i="7" s="1"/>
  <c r="L30" i="7"/>
  <c r="D39" i="73" s="1"/>
  <c r="Q186" i="58"/>
  <c r="M21" i="7" s="1"/>
  <c r="N21" i="7" s="1"/>
  <c r="AJ186" i="58"/>
  <c r="M40" i="7" s="1"/>
  <c r="N40" i="7" s="1"/>
  <c r="BJ186" i="58"/>
  <c r="M66" i="7" s="1"/>
  <c r="N66" i="7" s="1"/>
  <c r="L72" i="7"/>
  <c r="Q187" i="58"/>
  <c r="P21" i="7" s="1"/>
  <c r="Q21" i="7" s="1"/>
  <c r="X187" i="58"/>
  <c r="P28" i="7" s="1"/>
  <c r="Q28" i="7" s="1"/>
  <c r="U187" i="58"/>
  <c r="P25" i="7" s="1"/>
  <c r="Q25" i="7" s="1"/>
  <c r="L89" i="7"/>
  <c r="D98" i="74" s="1"/>
  <c r="AD187" i="58"/>
  <c r="P34" i="7" s="1"/>
  <c r="Q34" i="7" s="1"/>
  <c r="P187" i="58"/>
  <c r="P20" i="7" s="1"/>
  <c r="Q20" i="7" s="1"/>
  <c r="L82" i="7"/>
  <c r="O82" i="7" s="1"/>
  <c r="L28" i="7"/>
  <c r="O28" i="7" s="1"/>
  <c r="CG187" i="58"/>
  <c r="P89" i="7" s="1"/>
  <c r="Q89" i="7" s="1"/>
  <c r="BK187" i="58"/>
  <c r="P67" i="7" s="1"/>
  <c r="Q67" i="7" s="1"/>
  <c r="L34" i="7"/>
  <c r="D42" i="51" s="1"/>
  <c r="P186" i="58"/>
  <c r="M20" i="7" s="1"/>
  <c r="N20" i="7" s="1"/>
  <c r="L77" i="7"/>
  <c r="G187" i="58"/>
  <c r="P11" i="7" s="1"/>
  <c r="Q11" i="7" s="1"/>
  <c r="L67" i="7"/>
  <c r="D76" i="73" s="1"/>
  <c r="L37" i="7"/>
  <c r="R37" i="7" s="1"/>
  <c r="BU186" i="58"/>
  <c r="M77" i="7" s="1"/>
  <c r="N77" i="7" s="1"/>
  <c r="L40" i="7"/>
  <c r="D49" i="74" s="1"/>
  <c r="L11" i="7"/>
  <c r="AG186" i="58"/>
  <c r="M37" i="7" s="1"/>
  <c r="N37" i="7" s="1"/>
  <c r="K186" i="58"/>
  <c r="M15" i="7" s="1"/>
  <c r="N15" i="7" s="1"/>
  <c r="L60" i="7"/>
  <c r="L66" i="7"/>
  <c r="D75" i="74" s="1"/>
  <c r="L15" i="7"/>
  <c r="D24" i="73" s="1"/>
  <c r="BP186" i="58"/>
  <c r="M72" i="7" s="1"/>
  <c r="N72" i="7" s="1"/>
  <c r="Z187" i="58"/>
  <c r="P30" i="7" s="1"/>
  <c r="Q30" i="7" s="1"/>
  <c r="BC186" i="58"/>
  <c r="M59" i="7" s="1"/>
  <c r="N59" i="7" s="1"/>
  <c r="AE186" i="58"/>
  <c r="M35" i="7" s="1"/>
  <c r="N35" i="7" s="1"/>
  <c r="CF186" i="58"/>
  <c r="M88" i="7" s="1"/>
  <c r="N88" i="7" s="1"/>
  <c r="AE187" i="58"/>
  <c r="P35" i="7" s="1"/>
  <c r="Q35" i="7" s="1"/>
  <c r="BQ187" i="58"/>
  <c r="P73" i="7" s="1"/>
  <c r="Q73" i="7" s="1"/>
  <c r="L88" i="7"/>
  <c r="R88" i="7" s="1"/>
  <c r="BQ186" i="58"/>
  <c r="M73" i="7" s="1"/>
  <c r="N73" i="7" s="1"/>
  <c r="L45" i="7"/>
  <c r="R45" i="7" s="1"/>
  <c r="AL187" i="58"/>
  <c r="P42" i="7" s="1"/>
  <c r="Q42" i="7" s="1"/>
  <c r="AO186" i="58"/>
  <c r="M45" i="7" s="1"/>
  <c r="N45" i="7" s="1"/>
  <c r="AL186" i="58"/>
  <c r="M42" i="7" s="1"/>
  <c r="N42" i="7" s="1"/>
  <c r="Y187" i="58"/>
  <c r="P29" i="7" s="1"/>
  <c r="Q29" i="7" s="1"/>
  <c r="L50" i="7"/>
  <c r="R50" i="7" s="1"/>
  <c r="L7" i="7"/>
  <c r="C187" i="58"/>
  <c r="C186" i="58"/>
  <c r="CM185" i="58"/>
  <c r="R78" i="7"/>
  <c r="D87" i="73"/>
  <c r="D86" i="51"/>
  <c r="O78" i="7"/>
  <c r="D87" i="74"/>
  <c r="D18" i="74"/>
  <c r="D17" i="51"/>
  <c r="O9" i="7"/>
  <c r="D18" i="73"/>
  <c r="R9" i="7"/>
  <c r="D34" i="74"/>
  <c r="D34" i="73"/>
  <c r="D33" i="51"/>
  <c r="R25" i="7"/>
  <c r="O25" i="7"/>
  <c r="D93" i="74"/>
  <c r="O84" i="7"/>
  <c r="D92" i="51"/>
  <c r="D93" i="73"/>
  <c r="R84" i="7"/>
  <c r="D29" i="74"/>
  <c r="D29" i="73"/>
  <c r="R20" i="7"/>
  <c r="D28" i="51"/>
  <c r="D50" i="73"/>
  <c r="O41" i="7"/>
  <c r="R41" i="7"/>
  <c r="D49" i="51"/>
  <c r="D50" i="74"/>
  <c r="D84" i="51"/>
  <c r="R76" i="7"/>
  <c r="D85" i="73"/>
  <c r="O76" i="7"/>
  <c r="D85" i="74"/>
  <c r="O42" i="7"/>
  <c r="D50" i="51"/>
  <c r="D51" i="74"/>
  <c r="D51" i="73"/>
  <c r="R42" i="7"/>
  <c r="D102" i="74"/>
  <c r="D102" i="73"/>
  <c r="R93" i="7"/>
  <c r="O93" i="7"/>
  <c r="D101" i="51"/>
  <c r="O12" i="7"/>
  <c r="D20" i="51"/>
  <c r="D21" i="74"/>
  <c r="D21" i="73"/>
  <c r="R12" i="7"/>
  <c r="R47" i="7"/>
  <c r="D56" i="74"/>
  <c r="D55" i="51"/>
  <c r="D56" i="73"/>
  <c r="O47" i="7"/>
  <c r="R186" i="58"/>
  <c r="M22" i="7" s="1"/>
  <c r="N22" i="7" s="1"/>
  <c r="L22" i="7"/>
  <c r="R187" i="58"/>
  <c r="P22" i="7" s="1"/>
  <c r="Q22" i="7" s="1"/>
  <c r="D42" i="73"/>
  <c r="R33" i="7"/>
  <c r="D42" i="74"/>
  <c r="D41" i="51"/>
  <c r="O33" i="7"/>
  <c r="D38" i="73"/>
  <c r="O29" i="7"/>
  <c r="R29" i="7"/>
  <c r="D37" i="51"/>
  <c r="D38" i="74"/>
  <c r="D45" i="74"/>
  <c r="R36" i="7"/>
  <c r="D44" i="51"/>
  <c r="D45" i="73"/>
  <c r="D100" i="51"/>
  <c r="D101" i="74"/>
  <c r="D101" i="73"/>
  <c r="R92" i="7"/>
  <c r="O92" i="7"/>
  <c r="D64" i="51"/>
  <c r="R56" i="7"/>
  <c r="D65" i="73"/>
  <c r="O56" i="7"/>
  <c r="D65" i="74"/>
  <c r="D82" i="51"/>
  <c r="D83" i="73"/>
  <c r="O74" i="7"/>
  <c r="R74" i="7"/>
  <c r="D83" i="74"/>
  <c r="D88" i="74"/>
  <c r="D87" i="51"/>
  <c r="O79" i="7"/>
  <c r="D88" i="73"/>
  <c r="R79" i="7"/>
  <c r="D27" i="51"/>
  <c r="D28" i="74"/>
  <c r="D28" i="73"/>
  <c r="R19" i="7"/>
  <c r="O19" i="7"/>
  <c r="D30" i="73"/>
  <c r="O21" i="7"/>
  <c r="R21" i="7"/>
  <c r="D29" i="51"/>
  <c r="D30" i="74"/>
  <c r="D92" i="74"/>
  <c r="D92" i="73"/>
  <c r="R83" i="7"/>
  <c r="D91" i="51"/>
  <c r="O83" i="7"/>
  <c r="D71" i="74"/>
  <c r="D71" i="73"/>
  <c r="R62" i="7"/>
  <c r="D70" i="51"/>
  <c r="O62" i="7"/>
  <c r="AP186" i="58"/>
  <c r="M46" i="7" s="1"/>
  <c r="N46" i="7" s="1"/>
  <c r="L46" i="7"/>
  <c r="AP187" i="58"/>
  <c r="P46" i="7" s="1"/>
  <c r="Q46" i="7" s="1"/>
  <c r="D47" i="73"/>
  <c r="D46" i="51"/>
  <c r="O38" i="7"/>
  <c r="D47" i="74"/>
  <c r="R38" i="7"/>
  <c r="R59" i="7"/>
  <c r="D68" i="74"/>
  <c r="D67" i="51"/>
  <c r="D68" i="73"/>
  <c r="D58" i="74"/>
  <c r="R49" i="7"/>
  <c r="D57" i="51"/>
  <c r="O49" i="7"/>
  <c r="D58" i="73"/>
  <c r="D23" i="51"/>
  <c r="R77" i="7"/>
  <c r="D85" i="51"/>
  <c r="O77" i="7"/>
  <c r="D86" i="73"/>
  <c r="D86" i="74"/>
  <c r="D27" i="74"/>
  <c r="D26" i="51"/>
  <c r="D27" i="73"/>
  <c r="O18" i="7"/>
  <c r="R18" i="7"/>
  <c r="D79" i="74"/>
  <c r="O70" i="7"/>
  <c r="R70" i="7"/>
  <c r="D78" i="51"/>
  <c r="D79" i="73"/>
  <c r="O75" i="7"/>
  <c r="D84" i="74"/>
  <c r="D83" i="51"/>
  <c r="D84" i="73"/>
  <c r="R75" i="7"/>
  <c r="D22" i="51"/>
  <c r="R14" i="7"/>
  <c r="D23" i="73"/>
  <c r="O14" i="7"/>
  <c r="D23" i="74"/>
  <c r="D31" i="51"/>
  <c r="D32" i="74"/>
  <c r="D32" i="73"/>
  <c r="R23" i="7"/>
  <c r="O23" i="7"/>
  <c r="O55" i="7"/>
  <c r="R55" i="7"/>
  <c r="D64" i="74"/>
  <c r="D63" i="51"/>
  <c r="D64" i="73"/>
  <c r="O8" i="7"/>
  <c r="D17" i="74"/>
  <c r="D17" i="73"/>
  <c r="D16" i="51"/>
  <c r="R8" i="7"/>
  <c r="CI187" i="58"/>
  <c r="P91" i="7" s="1"/>
  <c r="Q91" i="7" s="1"/>
  <c r="CI186" i="58"/>
  <c r="M91" i="7" s="1"/>
  <c r="N91" i="7" s="1"/>
  <c r="L91" i="7"/>
  <c r="D98" i="51"/>
  <c r="O90" i="7"/>
  <c r="R90" i="7"/>
  <c r="D99" i="74"/>
  <c r="D99" i="73"/>
  <c r="D19" i="74"/>
  <c r="D18" i="51"/>
  <c r="O10" i="7"/>
  <c r="D19" i="73"/>
  <c r="R10" i="7"/>
  <c r="D78" i="74"/>
  <c r="R69" i="7"/>
  <c r="D77" i="51"/>
  <c r="D78" i="73"/>
  <c r="O69" i="7"/>
  <c r="D43" i="74"/>
  <c r="O32" i="7"/>
  <c r="D40" i="51"/>
  <c r="D41" i="74"/>
  <c r="D41" i="73"/>
  <c r="R32" i="7"/>
  <c r="R80" i="7"/>
  <c r="D89" i="74"/>
  <c r="D88" i="51"/>
  <c r="D89" i="73"/>
  <c r="O80" i="7"/>
  <c r="D94" i="51"/>
  <c r="D95" i="73"/>
  <c r="D95" i="74"/>
  <c r="R86" i="7"/>
  <c r="O86" i="7"/>
  <c r="D68" i="51"/>
  <c r="D69" i="74"/>
  <c r="D69" i="73"/>
  <c r="R60" i="7"/>
  <c r="O60" i="7"/>
  <c r="D32" i="51"/>
  <c r="O24" i="7"/>
  <c r="R24" i="7"/>
  <c r="D33" i="74"/>
  <c r="D33" i="73"/>
  <c r="D91" i="73"/>
  <c r="D90" i="51"/>
  <c r="R87" i="7"/>
  <c r="D95" i="51"/>
  <c r="D96" i="73"/>
  <c r="D96" i="74"/>
  <c r="O87" i="7"/>
  <c r="AW186" i="58"/>
  <c r="M53" i="7" s="1"/>
  <c r="N53" i="7" s="1"/>
  <c r="AW187" i="58"/>
  <c r="P53" i="7" s="1"/>
  <c r="Q53" i="7" s="1"/>
  <c r="L53" i="7"/>
  <c r="D77" i="74"/>
  <c r="R68" i="7"/>
  <c r="D76" i="51"/>
  <c r="D77" i="73"/>
  <c r="AA186" i="58"/>
  <c r="M31" i="7" s="1"/>
  <c r="N31" i="7" s="1"/>
  <c r="L31" i="7"/>
  <c r="AA187" i="58"/>
  <c r="P31" i="7" s="1"/>
  <c r="Q31" i="7" s="1"/>
  <c r="O88" i="7"/>
  <c r="O63" i="7"/>
  <c r="R63" i="7"/>
  <c r="D72" i="74"/>
  <c r="D71" i="51"/>
  <c r="D72" i="73"/>
  <c r="R71" i="7"/>
  <c r="D80" i="73"/>
  <c r="D79" i="51"/>
  <c r="O71" i="7"/>
  <c r="D80" i="74"/>
  <c r="O94" i="7"/>
  <c r="R94" i="7"/>
  <c r="D102" i="51"/>
  <c r="D103" i="73"/>
  <c r="D103" i="74"/>
  <c r="D67" i="74"/>
  <c r="D67" i="73"/>
  <c r="R58" i="7"/>
  <c r="D66" i="51"/>
  <c r="O58" i="7"/>
  <c r="O54" i="7"/>
  <c r="D63" i="73"/>
  <c r="R54" i="7"/>
  <c r="D63" i="74"/>
  <c r="D62" i="51"/>
  <c r="R61" i="7"/>
  <c r="D69" i="51"/>
  <c r="D70" i="74"/>
  <c r="D70" i="73"/>
  <c r="O61" i="7"/>
  <c r="R35" i="7"/>
  <c r="D44" i="74"/>
  <c r="D44" i="73"/>
  <c r="D43" i="51"/>
  <c r="D73" i="74"/>
  <c r="R64" i="7"/>
  <c r="D72" i="51"/>
  <c r="D73" i="73"/>
  <c r="O64" i="7"/>
  <c r="R48" i="7"/>
  <c r="O48" i="7"/>
  <c r="D56" i="51"/>
  <c r="D57" i="74"/>
  <c r="D57" i="73"/>
  <c r="R39" i="7"/>
  <c r="O39" i="7"/>
  <c r="D48" i="74"/>
  <c r="D47" i="51"/>
  <c r="D48" i="73"/>
  <c r="V187" i="58"/>
  <c r="P26" i="7" s="1"/>
  <c r="Q26" i="7" s="1"/>
  <c r="V186" i="58"/>
  <c r="M26" i="7" s="1"/>
  <c r="N26" i="7" s="1"/>
  <c r="L26" i="7"/>
  <c r="D52" i="74"/>
  <c r="O43" i="7"/>
  <c r="R43" i="7"/>
  <c r="D51" i="51"/>
  <c r="D52" i="73"/>
  <c r="D36" i="51"/>
  <c r="D25" i="73"/>
  <c r="R16" i="7"/>
  <c r="O16" i="7"/>
  <c r="D25" i="74"/>
  <c r="D24" i="51"/>
  <c r="O51" i="7"/>
  <c r="D54" i="73"/>
  <c r="D21" i="51"/>
  <c r="O13" i="7"/>
  <c r="D22" i="73"/>
  <c r="R13" i="7"/>
  <c r="D22" i="74"/>
  <c r="O73" i="7"/>
  <c r="D82" i="73"/>
  <c r="R73" i="7"/>
  <c r="D82" i="74"/>
  <c r="D81" i="51"/>
  <c r="BI187" i="58"/>
  <c r="P65" i="7" s="1"/>
  <c r="Q65" i="7" s="1"/>
  <c r="BI186" i="58"/>
  <c r="M65" i="7" s="1"/>
  <c r="N65" i="7" s="1"/>
  <c r="L65" i="7"/>
  <c r="D90" i="73"/>
  <c r="D90" i="74"/>
  <c r="O81" i="7"/>
  <c r="D89" i="51"/>
  <c r="R81" i="7"/>
  <c r="R44" i="7"/>
  <c r="O44" i="7"/>
  <c r="D52" i="51"/>
  <c r="D53" i="74"/>
  <c r="D53" i="73"/>
  <c r="D94" i="73"/>
  <c r="D93" i="51"/>
  <c r="O85" i="7"/>
  <c r="D94" i="74"/>
  <c r="R85" i="7"/>
  <c r="O17" i="7"/>
  <c r="D25" i="51"/>
  <c r="D26" i="74"/>
  <c r="R17" i="7"/>
  <c r="D26" i="73"/>
  <c r="D80" i="51"/>
  <c r="D81" i="73"/>
  <c r="R72" i="7"/>
  <c r="O72" i="7"/>
  <c r="D81" i="74"/>
  <c r="O52" i="7"/>
  <c r="D60" i="51"/>
  <c r="D61" i="73"/>
  <c r="R52" i="7"/>
  <c r="D61" i="74"/>
  <c r="D36" i="74"/>
  <c r="O27" i="7"/>
  <c r="R27" i="7"/>
  <c r="D35" i="51"/>
  <c r="D36" i="73"/>
  <c r="R51" i="7" l="1"/>
  <c r="D60" i="73"/>
  <c r="R57" i="7"/>
  <c r="D59" i="51"/>
  <c r="O30" i="7"/>
  <c r="D66" i="73"/>
  <c r="O57" i="7"/>
  <c r="H65" i="51" s="1"/>
  <c r="D98" i="73"/>
  <c r="D49" i="73"/>
  <c r="D75" i="51"/>
  <c r="D75" i="73"/>
  <c r="D66" i="74"/>
  <c r="AW66" i="74" s="1"/>
  <c r="D97" i="51"/>
  <c r="O45" i="7"/>
  <c r="H54" i="73" s="1"/>
  <c r="D76" i="74"/>
  <c r="O68" i="7"/>
  <c r="H77" i="74" s="1"/>
  <c r="D38" i="51"/>
  <c r="D74" i="51"/>
  <c r="R89" i="7"/>
  <c r="L98" i="74" s="1"/>
  <c r="D39" i="74"/>
  <c r="O36" i="7"/>
  <c r="O20" i="7"/>
  <c r="H28" i="51" s="1"/>
  <c r="O89" i="7"/>
  <c r="H98" i="74" s="1"/>
  <c r="O35" i="7"/>
  <c r="H44" i="73" s="1"/>
  <c r="R30" i="7"/>
  <c r="L38" i="51" s="1"/>
  <c r="O11" i="7"/>
  <c r="H20" i="73" s="1"/>
  <c r="R11" i="7"/>
  <c r="D20" i="73"/>
  <c r="D53" i="51"/>
  <c r="R40" i="7"/>
  <c r="L49" i="74" s="1"/>
  <c r="D19" i="51"/>
  <c r="R34" i="7"/>
  <c r="L43" i="74" s="1"/>
  <c r="D20" i="74"/>
  <c r="D54" i="74"/>
  <c r="AW54" i="74" s="1"/>
  <c r="O40" i="7"/>
  <c r="O34" i="7"/>
  <c r="D48" i="51"/>
  <c r="D43" i="73"/>
  <c r="O59" i="7"/>
  <c r="H67" i="51" s="1"/>
  <c r="D59" i="74"/>
  <c r="AW59" i="74" s="1"/>
  <c r="D37" i="73"/>
  <c r="D46" i="73"/>
  <c r="R67" i="7"/>
  <c r="D97" i="74"/>
  <c r="D91" i="74"/>
  <c r="R66" i="7"/>
  <c r="L75" i="73" s="1"/>
  <c r="D37" i="74"/>
  <c r="AW37" i="74" s="1"/>
  <c r="O37" i="7"/>
  <c r="H46" i="74" s="1"/>
  <c r="D24" i="74"/>
  <c r="O66" i="7"/>
  <c r="D58" i="51"/>
  <c r="D26" i="61" s="1"/>
  <c r="D97" i="73"/>
  <c r="D45" i="51"/>
  <c r="O67" i="7"/>
  <c r="H76" i="74" s="1"/>
  <c r="D59" i="73"/>
  <c r="R15" i="7"/>
  <c r="L23" i="51" s="1"/>
  <c r="O50" i="7"/>
  <c r="H58" i="51" s="1"/>
  <c r="R28" i="7"/>
  <c r="D46" i="74"/>
  <c r="D96" i="51"/>
  <c r="R82" i="7"/>
  <c r="O15" i="7"/>
  <c r="H23" i="51" s="1"/>
  <c r="H97" i="51"/>
  <c r="H98" i="73"/>
  <c r="H80" i="51"/>
  <c r="H81" i="73"/>
  <c r="H81" i="74"/>
  <c r="L26" i="74"/>
  <c r="L25" i="51"/>
  <c r="L26" i="73"/>
  <c r="H94" i="74"/>
  <c r="H93" i="51"/>
  <c r="H94" i="73"/>
  <c r="O65" i="7"/>
  <c r="D74" i="74"/>
  <c r="D74" i="73"/>
  <c r="R65" i="7"/>
  <c r="D73" i="51"/>
  <c r="D31" i="61" s="1"/>
  <c r="L81" i="73"/>
  <c r="L81" i="74"/>
  <c r="L80" i="51"/>
  <c r="AW26" i="74"/>
  <c r="AW98" i="74"/>
  <c r="H82" i="74"/>
  <c r="H81" i="51"/>
  <c r="H82" i="73"/>
  <c r="L59" i="51"/>
  <c r="L60" i="73"/>
  <c r="L60" i="74"/>
  <c r="AW25" i="74"/>
  <c r="H49" i="74"/>
  <c r="H49" i="73"/>
  <c r="H48" i="51"/>
  <c r="H52" i="74"/>
  <c r="H51" i="51"/>
  <c r="H52" i="73"/>
  <c r="H56" i="51"/>
  <c r="H57" i="73"/>
  <c r="H57" i="74"/>
  <c r="AW73" i="74"/>
  <c r="AW76" i="74"/>
  <c r="L67" i="73"/>
  <c r="L67" i="74"/>
  <c r="L66" i="51"/>
  <c r="L103" i="74"/>
  <c r="L102" i="51"/>
  <c r="L103" i="73"/>
  <c r="L77" i="74"/>
  <c r="L77" i="73"/>
  <c r="L76" i="51"/>
  <c r="H33" i="74"/>
  <c r="H33" i="73"/>
  <c r="H32" i="51"/>
  <c r="L41" i="73"/>
  <c r="L41" i="74"/>
  <c r="L40" i="51"/>
  <c r="H43" i="74"/>
  <c r="H43" i="73"/>
  <c r="H42" i="51"/>
  <c r="H19" i="74"/>
  <c r="H18" i="51"/>
  <c r="H19" i="73"/>
  <c r="H99" i="74"/>
  <c r="H99" i="73"/>
  <c r="H98" i="51"/>
  <c r="L63" i="51"/>
  <c r="L64" i="73"/>
  <c r="L64" i="74"/>
  <c r="H27" i="74"/>
  <c r="H26" i="51"/>
  <c r="H27" i="73"/>
  <c r="AW58" i="74"/>
  <c r="R46" i="7"/>
  <c r="D55" i="73"/>
  <c r="D54" i="51"/>
  <c r="O46" i="7"/>
  <c r="D55" i="74"/>
  <c r="H28" i="74"/>
  <c r="H27" i="51"/>
  <c r="H28" i="73"/>
  <c r="L88" i="74"/>
  <c r="L87" i="51"/>
  <c r="L88" i="73"/>
  <c r="O22" i="7"/>
  <c r="D31" i="73"/>
  <c r="D31" i="74"/>
  <c r="R22" i="7"/>
  <c r="D30" i="51"/>
  <c r="L56" i="74"/>
  <c r="L55" i="51"/>
  <c r="L56" i="73"/>
  <c r="L51" i="74"/>
  <c r="L50" i="51"/>
  <c r="L51" i="73"/>
  <c r="H85" i="73"/>
  <c r="H84" i="51"/>
  <c r="H85" i="74"/>
  <c r="L29" i="74"/>
  <c r="L28" i="51"/>
  <c r="L29" i="73"/>
  <c r="AW93" i="74"/>
  <c r="L59" i="74"/>
  <c r="L58" i="51"/>
  <c r="L59" i="73"/>
  <c r="H87" i="73"/>
  <c r="H86" i="51"/>
  <c r="H87" i="74"/>
  <c r="L61" i="74"/>
  <c r="L60" i="51"/>
  <c r="L61" i="73"/>
  <c r="L90" i="74"/>
  <c r="L89" i="51"/>
  <c r="L90" i="73"/>
  <c r="H25" i="73"/>
  <c r="H25" i="74"/>
  <c r="H24" i="51"/>
  <c r="AW52" i="74"/>
  <c r="AW48" i="74"/>
  <c r="L57" i="74"/>
  <c r="L56" i="51"/>
  <c r="L57" i="73"/>
  <c r="L75" i="51"/>
  <c r="L76" i="73"/>
  <c r="L76" i="74"/>
  <c r="L80" i="73"/>
  <c r="L79" i="51"/>
  <c r="L80" i="74"/>
  <c r="O31" i="7"/>
  <c r="D40" i="74"/>
  <c r="R31" i="7"/>
  <c r="D40" i="73"/>
  <c r="D39" i="51"/>
  <c r="AW77" i="74"/>
  <c r="AW91" i="74"/>
  <c r="AW17" i="74"/>
  <c r="H63" i="51"/>
  <c r="H64" i="73"/>
  <c r="H64" i="74"/>
  <c r="H86" i="74"/>
  <c r="H85" i="51"/>
  <c r="H86" i="73"/>
  <c r="L47" i="74"/>
  <c r="L47" i="73"/>
  <c r="L46" i="51"/>
  <c r="AW30" i="74"/>
  <c r="L28" i="74"/>
  <c r="L28" i="73"/>
  <c r="L27" i="51"/>
  <c r="H83" i="73"/>
  <c r="H83" i="74"/>
  <c r="H82" i="51"/>
  <c r="L64" i="51"/>
  <c r="L65" i="73"/>
  <c r="L65" i="74"/>
  <c r="H42" i="74"/>
  <c r="H41" i="51"/>
  <c r="H42" i="73"/>
  <c r="L50" i="73"/>
  <c r="L50" i="74"/>
  <c r="L49" i="51"/>
  <c r="L66" i="74"/>
  <c r="L66" i="73"/>
  <c r="L65" i="51"/>
  <c r="L36" i="74"/>
  <c r="L35" i="51"/>
  <c r="L36" i="73"/>
  <c r="H26" i="74"/>
  <c r="H25" i="51"/>
  <c r="H26" i="73"/>
  <c r="AW22" i="74"/>
  <c r="L24" i="51"/>
  <c r="L25" i="73"/>
  <c r="L25" i="74"/>
  <c r="AW49" i="74"/>
  <c r="R26" i="7"/>
  <c r="D35" i="74"/>
  <c r="D34" i="51"/>
  <c r="O26" i="7"/>
  <c r="D35" i="73"/>
  <c r="H47" i="51"/>
  <c r="H48" i="73"/>
  <c r="H48" i="74"/>
  <c r="H70" i="73"/>
  <c r="H70" i="74"/>
  <c r="H69" i="51"/>
  <c r="AW63" i="74"/>
  <c r="AW67" i="74"/>
  <c r="H102" i="51"/>
  <c r="H103" i="73"/>
  <c r="H103" i="74"/>
  <c r="D62" i="74"/>
  <c r="D62" i="73"/>
  <c r="O53" i="7"/>
  <c r="R53" i="7"/>
  <c r="D61" i="51"/>
  <c r="D27" i="61" s="1"/>
  <c r="H95" i="74"/>
  <c r="H94" i="51"/>
  <c r="H95" i="73"/>
  <c r="H89" i="74"/>
  <c r="H88" i="51"/>
  <c r="H89" i="73"/>
  <c r="AW41" i="74"/>
  <c r="L77" i="51"/>
  <c r="L78" i="73"/>
  <c r="L78" i="74"/>
  <c r="AW19" i="74"/>
  <c r="R91" i="7"/>
  <c r="D100" i="74"/>
  <c r="D99" i="51"/>
  <c r="D100" i="73"/>
  <c r="O91" i="7"/>
  <c r="L84" i="74"/>
  <c r="L83" i="51"/>
  <c r="L84" i="73"/>
  <c r="AW39" i="74"/>
  <c r="D33" i="61"/>
  <c r="D17" i="61"/>
  <c r="AW47" i="74"/>
  <c r="H92" i="74"/>
  <c r="H92" i="73"/>
  <c r="H91" i="51"/>
  <c r="H87" i="51"/>
  <c r="H88" i="74"/>
  <c r="H88" i="73"/>
  <c r="AW38" i="74"/>
  <c r="D21" i="61"/>
  <c r="L21" i="74"/>
  <c r="L21" i="73"/>
  <c r="L20" i="51"/>
  <c r="H102" i="74"/>
  <c r="H101" i="51"/>
  <c r="H102" i="73"/>
  <c r="L85" i="74"/>
  <c r="L85" i="73"/>
  <c r="L84" i="51"/>
  <c r="H49" i="51"/>
  <c r="H50" i="73"/>
  <c r="H50" i="74"/>
  <c r="AW29" i="74"/>
  <c r="L20" i="74"/>
  <c r="L19" i="51"/>
  <c r="L20" i="73"/>
  <c r="H18" i="73"/>
  <c r="H18" i="74"/>
  <c r="H17" i="51"/>
  <c r="D34" i="61"/>
  <c r="AW53" i="74"/>
  <c r="H90" i="74"/>
  <c r="H89" i="51"/>
  <c r="H90" i="73"/>
  <c r="L22" i="74"/>
  <c r="L21" i="51"/>
  <c r="L22" i="73"/>
  <c r="D24" i="61"/>
  <c r="H59" i="51"/>
  <c r="H60" i="73"/>
  <c r="H60" i="74"/>
  <c r="L48" i="73"/>
  <c r="L48" i="74"/>
  <c r="L47" i="51"/>
  <c r="L63" i="73"/>
  <c r="L63" i="74"/>
  <c r="L62" i="51"/>
  <c r="L97" i="74"/>
  <c r="L96" i="51"/>
  <c r="L97" i="73"/>
  <c r="L96" i="74"/>
  <c r="L95" i="51"/>
  <c r="L96" i="73"/>
  <c r="H69" i="74"/>
  <c r="H68" i="51"/>
  <c r="H69" i="73"/>
  <c r="L95" i="74"/>
  <c r="L94" i="51"/>
  <c r="L95" i="73"/>
  <c r="AW43" i="74"/>
  <c r="AW78" i="74"/>
  <c r="H17" i="74"/>
  <c r="H16" i="51"/>
  <c r="H17" i="73"/>
  <c r="L79" i="74"/>
  <c r="L78" i="51"/>
  <c r="L79" i="73"/>
  <c r="L86" i="73"/>
  <c r="L86" i="74"/>
  <c r="L85" i="51"/>
  <c r="AW75" i="74"/>
  <c r="H68" i="73"/>
  <c r="H68" i="74"/>
  <c r="H47" i="73"/>
  <c r="H47" i="74"/>
  <c r="H46" i="51"/>
  <c r="H71" i="74"/>
  <c r="H70" i="51"/>
  <c r="H71" i="73"/>
  <c r="D19" i="61"/>
  <c r="AW28" i="74"/>
  <c r="AW42" i="74"/>
  <c r="H56" i="74"/>
  <c r="H56" i="73"/>
  <c r="H55" i="51"/>
  <c r="L102" i="73"/>
  <c r="L101" i="51"/>
  <c r="L102" i="74"/>
  <c r="AW51" i="74"/>
  <c r="H33" i="51"/>
  <c r="H34" i="73"/>
  <c r="H34" i="74"/>
  <c r="L87" i="74"/>
  <c r="L86" i="51"/>
  <c r="L87" i="73"/>
  <c r="H35" i="51"/>
  <c r="H36" i="73"/>
  <c r="H36" i="74"/>
  <c r="H61" i="74"/>
  <c r="H61" i="73"/>
  <c r="H60" i="51"/>
  <c r="L94" i="74"/>
  <c r="L93" i="51"/>
  <c r="L94" i="73"/>
  <c r="AW90" i="74"/>
  <c r="AW82" i="74"/>
  <c r="H72" i="51"/>
  <c r="H73" i="73"/>
  <c r="H73" i="74"/>
  <c r="AW70" i="74"/>
  <c r="AW46" i="74"/>
  <c r="AW80" i="74"/>
  <c r="H97" i="74"/>
  <c r="H96" i="51"/>
  <c r="H97" i="73"/>
  <c r="L69" i="73"/>
  <c r="L69" i="74"/>
  <c r="L68" i="51"/>
  <c r="AW95" i="74"/>
  <c r="H41" i="74"/>
  <c r="H40" i="51"/>
  <c r="H41" i="73"/>
  <c r="H32" i="74"/>
  <c r="H31" i="51"/>
  <c r="H32" i="73"/>
  <c r="AW23" i="74"/>
  <c r="H79" i="74"/>
  <c r="H78" i="51"/>
  <c r="H79" i="73"/>
  <c r="AW27" i="74"/>
  <c r="L30" i="74"/>
  <c r="L29" i="51"/>
  <c r="L30" i="73"/>
  <c r="AW88" i="74"/>
  <c r="H101" i="73"/>
  <c r="H101" i="74"/>
  <c r="H100" i="51"/>
  <c r="L38" i="74"/>
  <c r="L38" i="73"/>
  <c r="L37" i="51"/>
  <c r="L42" i="73"/>
  <c r="L42" i="74"/>
  <c r="L41" i="51"/>
  <c r="AW21" i="74"/>
  <c r="D23" i="61"/>
  <c r="L93" i="73"/>
  <c r="L92" i="51"/>
  <c r="L93" i="74"/>
  <c r="L34" i="74"/>
  <c r="L33" i="51"/>
  <c r="L34" i="73"/>
  <c r="AW18" i="74"/>
  <c r="AW94" i="74"/>
  <c r="H53" i="74"/>
  <c r="H53" i="73"/>
  <c r="H52" i="51"/>
  <c r="AW60" i="74"/>
  <c r="H36" i="51"/>
  <c r="H37" i="73"/>
  <c r="H37" i="74"/>
  <c r="AW44" i="74"/>
  <c r="H63" i="74"/>
  <c r="H62" i="51"/>
  <c r="H63" i="73"/>
  <c r="L46" i="74"/>
  <c r="L46" i="73"/>
  <c r="L45" i="51"/>
  <c r="AW103" i="74"/>
  <c r="AW72" i="74"/>
  <c r="L91" i="74"/>
  <c r="L90" i="51"/>
  <c r="L91" i="73"/>
  <c r="AW89" i="74"/>
  <c r="L31" i="51"/>
  <c r="L32" i="73"/>
  <c r="L32" i="74"/>
  <c r="H22" i="51"/>
  <c r="H23" i="73"/>
  <c r="H23" i="74"/>
  <c r="AW84" i="74"/>
  <c r="H39" i="74"/>
  <c r="H38" i="51"/>
  <c r="H39" i="73"/>
  <c r="AW79" i="74"/>
  <c r="AW24" i="74"/>
  <c r="H58" i="74"/>
  <c r="H58" i="73"/>
  <c r="H57" i="51"/>
  <c r="D22" i="61"/>
  <c r="L71" i="74"/>
  <c r="L70" i="51"/>
  <c r="L71" i="73"/>
  <c r="L92" i="73"/>
  <c r="L91" i="51"/>
  <c r="L92" i="74"/>
  <c r="H29" i="51"/>
  <c r="H30" i="73"/>
  <c r="H30" i="74"/>
  <c r="AW65" i="74"/>
  <c r="L100" i="51"/>
  <c r="L101" i="73"/>
  <c r="L101" i="74"/>
  <c r="H45" i="73"/>
  <c r="H44" i="51"/>
  <c r="H45" i="74"/>
  <c r="H38" i="74"/>
  <c r="H37" i="51"/>
  <c r="H38" i="73"/>
  <c r="AW102" i="74"/>
  <c r="H51" i="74"/>
  <c r="H51" i="73"/>
  <c r="H50" i="51"/>
  <c r="D18" i="61"/>
  <c r="D30" i="61"/>
  <c r="AW20" i="74"/>
  <c r="M7" i="7"/>
  <c r="CM186" i="58"/>
  <c r="AW81" i="74"/>
  <c r="L53" i="74"/>
  <c r="L52" i="51"/>
  <c r="L53" i="73"/>
  <c r="L81" i="51"/>
  <c r="L82" i="73"/>
  <c r="L82" i="74"/>
  <c r="H22" i="73"/>
  <c r="H22" i="74"/>
  <c r="H21" i="51"/>
  <c r="L54" i="74"/>
  <c r="L53" i="51"/>
  <c r="L54" i="73"/>
  <c r="AW57" i="74"/>
  <c r="L43" i="51"/>
  <c r="L44" i="73"/>
  <c r="L44" i="74"/>
  <c r="D29" i="61"/>
  <c r="H67" i="74"/>
  <c r="H66" i="51"/>
  <c r="H67" i="73"/>
  <c r="H80" i="74"/>
  <c r="H79" i="51"/>
  <c r="H80" i="73"/>
  <c r="L72" i="74"/>
  <c r="L71" i="51"/>
  <c r="L72" i="73"/>
  <c r="AW97" i="74"/>
  <c r="D32" i="61"/>
  <c r="H96" i="74"/>
  <c r="H96" i="73"/>
  <c r="H95" i="51"/>
  <c r="H90" i="51"/>
  <c r="H91" i="74"/>
  <c r="H91" i="73"/>
  <c r="AW33" i="74"/>
  <c r="AW69" i="74"/>
  <c r="L89" i="74"/>
  <c r="L88" i="51"/>
  <c r="L89" i="73"/>
  <c r="H77" i="51"/>
  <c r="H78" i="74"/>
  <c r="H78" i="73"/>
  <c r="L19" i="74"/>
  <c r="L18" i="51"/>
  <c r="L19" i="73"/>
  <c r="AW99" i="74"/>
  <c r="L17" i="74"/>
  <c r="L16" i="51"/>
  <c r="L17" i="73"/>
  <c r="AW86" i="74"/>
  <c r="AW68" i="74"/>
  <c r="AW83" i="74"/>
  <c r="L44" i="51"/>
  <c r="L45" i="73"/>
  <c r="L45" i="74"/>
  <c r="D25" i="61"/>
  <c r="D16" i="61"/>
  <c r="AW50" i="74"/>
  <c r="H29" i="74"/>
  <c r="AW87" i="74"/>
  <c r="P7" i="7"/>
  <c r="CM187" i="58"/>
  <c r="AW36" i="74"/>
  <c r="AW61" i="74"/>
  <c r="L37" i="74"/>
  <c r="L37" i="73"/>
  <c r="L36" i="51"/>
  <c r="L52" i="74"/>
  <c r="L51" i="51"/>
  <c r="L52" i="73"/>
  <c r="L73" i="74"/>
  <c r="L73" i="73"/>
  <c r="L72" i="51"/>
  <c r="L70" i="74"/>
  <c r="L70" i="73"/>
  <c r="L69" i="51"/>
  <c r="D28" i="61"/>
  <c r="H72" i="74"/>
  <c r="H72" i="73"/>
  <c r="H71" i="51"/>
  <c r="AW96" i="74"/>
  <c r="L33" i="74"/>
  <c r="L32" i="51"/>
  <c r="L33" i="73"/>
  <c r="L99" i="73"/>
  <c r="L99" i="74"/>
  <c r="L98" i="51"/>
  <c r="AW64" i="74"/>
  <c r="AW32" i="74"/>
  <c r="L23" i="74"/>
  <c r="L23" i="73"/>
  <c r="L22" i="51"/>
  <c r="H83" i="51"/>
  <c r="H84" i="73"/>
  <c r="H84" i="74"/>
  <c r="L27" i="74"/>
  <c r="L26" i="51"/>
  <c r="L27" i="73"/>
  <c r="L58" i="73"/>
  <c r="L57" i="51"/>
  <c r="L58" i="74"/>
  <c r="H75" i="74"/>
  <c r="H75" i="73"/>
  <c r="H74" i="51"/>
  <c r="L67" i="51"/>
  <c r="L68" i="74"/>
  <c r="L68" i="73"/>
  <c r="AW71" i="74"/>
  <c r="AW92" i="74"/>
  <c r="L83" i="74"/>
  <c r="L82" i="51"/>
  <c r="L83" i="73"/>
  <c r="H65" i="73"/>
  <c r="H64" i="51"/>
  <c r="H65" i="74"/>
  <c r="AW101" i="74"/>
  <c r="AW45" i="74"/>
  <c r="AW56" i="74"/>
  <c r="H21" i="74"/>
  <c r="H20" i="51"/>
  <c r="H21" i="73"/>
  <c r="AW85" i="74"/>
  <c r="H92" i="51"/>
  <c r="H93" i="74"/>
  <c r="H93" i="73"/>
  <c r="H59" i="73"/>
  <c r="AW34" i="74"/>
  <c r="L17" i="51"/>
  <c r="L18" i="73"/>
  <c r="L18" i="74"/>
  <c r="D16" i="73"/>
  <c r="D16" i="74"/>
  <c r="R7" i="7"/>
  <c r="D15" i="51"/>
  <c r="L95" i="7"/>
  <c r="C41" i="77" s="1"/>
  <c r="O7" i="7"/>
  <c r="H76" i="51" l="1"/>
  <c r="H32" i="61" s="1"/>
  <c r="H77" i="73"/>
  <c r="H66" i="73"/>
  <c r="H43" i="51"/>
  <c r="H18" i="61"/>
  <c r="H66" i="74"/>
  <c r="L74" i="51"/>
  <c r="H76" i="73"/>
  <c r="H24" i="73"/>
  <c r="L75" i="74"/>
  <c r="L49" i="73"/>
  <c r="H75" i="51"/>
  <c r="H53" i="51"/>
  <c r="L48" i="51"/>
  <c r="L22" i="61" s="1"/>
  <c r="H54" i="74"/>
  <c r="H29" i="73"/>
  <c r="D20" i="61"/>
  <c r="H24" i="74"/>
  <c r="H19" i="51"/>
  <c r="L98" i="73"/>
  <c r="H20" i="74"/>
  <c r="L43" i="73"/>
  <c r="L97" i="51"/>
  <c r="L39" i="74"/>
  <c r="L42" i="51"/>
  <c r="L39" i="73"/>
  <c r="H44" i="74"/>
  <c r="H59" i="74"/>
  <c r="H46" i="73"/>
  <c r="H45" i="51"/>
  <c r="H30" i="61" s="1"/>
  <c r="L24" i="74"/>
  <c r="L24" i="73"/>
  <c r="C41" i="70"/>
  <c r="L99" i="7"/>
  <c r="L97" i="7"/>
  <c r="H23" i="61"/>
  <c r="L30" i="61"/>
  <c r="H33" i="61"/>
  <c r="L33" i="61"/>
  <c r="AW62" i="74"/>
  <c r="L18" i="61"/>
  <c r="P95" i="7"/>
  <c r="K48" i="77" s="1"/>
  <c r="Q7" i="7"/>
  <c r="Q95" i="7" s="1"/>
  <c r="K55" i="77" s="1"/>
  <c r="AF34" i="77" s="1"/>
  <c r="L16" i="61"/>
  <c r="H21" i="61"/>
  <c r="L40" i="73"/>
  <c r="L39" i="51"/>
  <c r="L40" i="74"/>
  <c r="L26" i="61"/>
  <c r="L23" i="61"/>
  <c r="L55" i="74"/>
  <c r="L54" i="51"/>
  <c r="L24" i="61" s="1"/>
  <c r="L55" i="73"/>
  <c r="H16" i="61"/>
  <c r="H28" i="61"/>
  <c r="H25" i="61"/>
  <c r="AW100" i="74"/>
  <c r="H35" i="74"/>
  <c r="H35" i="73"/>
  <c r="H34" i="51"/>
  <c r="L28" i="61"/>
  <c r="L74" i="74"/>
  <c r="L73" i="51"/>
  <c r="L31" i="61" s="1"/>
  <c r="L74" i="73"/>
  <c r="L29" i="61"/>
  <c r="N7" i="7"/>
  <c r="M95" i="7"/>
  <c r="M97" i="7" s="1"/>
  <c r="L100" i="74"/>
  <c r="L99" i="51"/>
  <c r="L100" i="73"/>
  <c r="AW40" i="74"/>
  <c r="L31" i="74"/>
  <c r="L31" i="73"/>
  <c r="L30" i="51"/>
  <c r="L19" i="61" s="1"/>
  <c r="H17" i="61"/>
  <c r="L34" i="61"/>
  <c r="D103" i="51"/>
  <c r="D7" i="51" s="1"/>
  <c r="D15" i="61"/>
  <c r="AW35" i="74"/>
  <c r="H40" i="74"/>
  <c r="H39" i="51"/>
  <c r="H40" i="73"/>
  <c r="AW31" i="74"/>
  <c r="L32" i="61"/>
  <c r="AW74" i="74"/>
  <c r="AW16" i="74"/>
  <c r="D104" i="74"/>
  <c r="L21" i="61"/>
  <c r="L62" i="74"/>
  <c r="L62" i="73"/>
  <c r="L61" i="51"/>
  <c r="L27" i="61" s="1"/>
  <c r="H29" i="61"/>
  <c r="L35" i="74"/>
  <c r="L34" i="51"/>
  <c r="L35" i="73"/>
  <c r="AW55" i="74"/>
  <c r="H74" i="74"/>
  <c r="H73" i="51"/>
  <c r="H31" i="61" s="1"/>
  <c r="H74" i="73"/>
  <c r="L16" i="74"/>
  <c r="L15" i="51"/>
  <c r="L15" i="61" s="1"/>
  <c r="L16" i="73"/>
  <c r="R95" i="7"/>
  <c r="H22" i="61"/>
  <c r="H62" i="74"/>
  <c r="H61" i="51"/>
  <c r="H27" i="61" s="1"/>
  <c r="H62" i="73"/>
  <c r="L25" i="61"/>
  <c r="H54" i="51"/>
  <c r="H24" i="61" s="1"/>
  <c r="H55" i="73"/>
  <c r="H55" i="74"/>
  <c r="H34" i="61"/>
  <c r="D104" i="73"/>
  <c r="D7" i="73" s="1"/>
  <c r="H16" i="73"/>
  <c r="H16" i="74"/>
  <c r="O95" i="7"/>
  <c r="C48" i="77" s="1"/>
  <c r="H15" i="51"/>
  <c r="L17" i="61"/>
  <c r="H26" i="61"/>
  <c r="H100" i="74"/>
  <c r="H99" i="51"/>
  <c r="H100" i="73"/>
  <c r="H31" i="74"/>
  <c r="H30" i="51"/>
  <c r="H19" i="61" s="1"/>
  <c r="H31" i="73"/>
  <c r="D50" i="61" l="1"/>
  <c r="D7" i="61" s="1"/>
  <c r="AW104" i="74"/>
  <c r="H20" i="61"/>
  <c r="N95" i="7"/>
  <c r="L103" i="51"/>
  <c r="D9" i="51" s="1"/>
  <c r="L20" i="61"/>
  <c r="L50" i="61" s="1"/>
  <c r="D9" i="61" s="1"/>
  <c r="D7" i="53"/>
  <c r="L104" i="74"/>
  <c r="D9" i="74" s="1"/>
  <c r="C48" i="70"/>
  <c r="H104" i="74"/>
  <c r="H104" i="73"/>
  <c r="D8" i="73" s="1"/>
  <c r="K55" i="70"/>
  <c r="AF34" i="70" s="1"/>
  <c r="Q99" i="7"/>
  <c r="T55" i="7"/>
  <c r="T94" i="7"/>
  <c r="T44" i="7"/>
  <c r="T90" i="7"/>
  <c r="T8" i="7"/>
  <c r="T11" i="7"/>
  <c r="T33" i="7"/>
  <c r="T23" i="7"/>
  <c r="T24" i="7"/>
  <c r="T34" i="7"/>
  <c r="T20" i="7"/>
  <c r="T53" i="7"/>
  <c r="T78" i="7"/>
  <c r="T13" i="7"/>
  <c r="T35" i="7"/>
  <c r="T82" i="7"/>
  <c r="T52" i="7"/>
  <c r="T70" i="7"/>
  <c r="T10" i="7"/>
  <c r="T68" i="7"/>
  <c r="T40" i="7"/>
  <c r="T36" i="7"/>
  <c r="T64" i="7"/>
  <c r="T32" i="7"/>
  <c r="T83" i="7"/>
  <c r="T17" i="7"/>
  <c r="T73" i="7"/>
  <c r="T38" i="7"/>
  <c r="T60" i="7"/>
  <c r="T57" i="7"/>
  <c r="T74" i="7"/>
  <c r="T65" i="7"/>
  <c r="T92" i="7"/>
  <c r="T26" i="7"/>
  <c r="T56" i="7"/>
  <c r="T18" i="7"/>
  <c r="T47" i="7"/>
  <c r="T30" i="7"/>
  <c r="T25" i="7"/>
  <c r="T66" i="7"/>
  <c r="T48" i="7"/>
  <c r="T50" i="7"/>
  <c r="T88" i="7"/>
  <c r="T37" i="7"/>
  <c r="T22" i="7"/>
  <c r="T19" i="7"/>
  <c r="T81" i="7"/>
  <c r="T49" i="7"/>
  <c r="T62" i="7"/>
  <c r="T9" i="7"/>
  <c r="T80" i="7"/>
  <c r="T28" i="7"/>
  <c r="T42" i="7"/>
  <c r="T14" i="7"/>
  <c r="T41" i="7"/>
  <c r="T27" i="7"/>
  <c r="T84" i="7"/>
  <c r="T75" i="7"/>
  <c r="T46" i="7"/>
  <c r="T31" i="7"/>
  <c r="T76" i="7"/>
  <c r="T29" i="7"/>
  <c r="T43" i="7"/>
  <c r="T67" i="7"/>
  <c r="T87" i="7"/>
  <c r="T7" i="7"/>
  <c r="T61" i="7"/>
  <c r="T21" i="7"/>
  <c r="T54" i="7"/>
  <c r="T63" i="7"/>
  <c r="T91" i="7"/>
  <c r="T77" i="7"/>
  <c r="T16" i="7"/>
  <c r="T39" i="7"/>
  <c r="T85" i="7"/>
  <c r="T12" i="7"/>
  <c r="T71" i="7"/>
  <c r="T86" i="7"/>
  <c r="T69" i="7"/>
  <c r="T15" i="7"/>
  <c r="T45" i="7"/>
  <c r="T51" i="7"/>
  <c r="T72" i="7"/>
  <c r="T79" i="7"/>
  <c r="T93" i="7"/>
  <c r="T89" i="7"/>
  <c r="T58" i="7"/>
  <c r="T59" i="7"/>
  <c r="H15" i="61"/>
  <c r="H50" i="61" s="1"/>
  <c r="D8" i="61" s="1"/>
  <c r="H103" i="51"/>
  <c r="D8" i="51" s="1"/>
  <c r="D7" i="74"/>
  <c r="K48" i="70"/>
  <c r="P97" i="7"/>
  <c r="E97" i="7"/>
  <c r="L104" i="73"/>
  <c r="D9" i="73" s="1"/>
  <c r="D8" i="53" l="1"/>
  <c r="D9" i="53" s="1"/>
  <c r="D10" i="73" s="1"/>
  <c r="U51" i="7"/>
  <c r="V51" i="7"/>
  <c r="V39" i="7"/>
  <c r="U39" i="7"/>
  <c r="T95" i="7"/>
  <c r="AF41" i="77" s="1"/>
  <c r="U7" i="7"/>
  <c r="V7" i="7"/>
  <c r="V75" i="7"/>
  <c r="U75" i="7"/>
  <c r="U9" i="7"/>
  <c r="V9" i="7"/>
  <c r="U50" i="7"/>
  <c r="V50" i="7"/>
  <c r="U26" i="7"/>
  <c r="V26" i="7"/>
  <c r="U17" i="7"/>
  <c r="V17" i="7"/>
  <c r="U70" i="7"/>
  <c r="V70" i="7"/>
  <c r="V34" i="7"/>
  <c r="U34" i="7"/>
  <c r="V94" i="7"/>
  <c r="U94" i="7"/>
  <c r="D8" i="74"/>
  <c r="U45" i="7"/>
  <c r="V45" i="7"/>
  <c r="U16" i="7"/>
  <c r="V16" i="7"/>
  <c r="U87" i="7"/>
  <c r="V87" i="7"/>
  <c r="V84" i="7"/>
  <c r="U84" i="7"/>
  <c r="V62" i="7"/>
  <c r="U62" i="7"/>
  <c r="V48" i="7"/>
  <c r="U48" i="7"/>
  <c r="U92" i="7"/>
  <c r="V92" i="7"/>
  <c r="V83" i="7"/>
  <c r="U83" i="7"/>
  <c r="U52" i="7"/>
  <c r="V52" i="7"/>
  <c r="U24" i="7"/>
  <c r="V24" i="7"/>
  <c r="V55" i="7"/>
  <c r="U55" i="7"/>
  <c r="U59" i="7"/>
  <c r="V59" i="7"/>
  <c r="V15" i="7"/>
  <c r="U15" i="7"/>
  <c r="U77" i="7"/>
  <c r="V77" i="7"/>
  <c r="U67" i="7"/>
  <c r="V67" i="7"/>
  <c r="U27" i="7"/>
  <c r="V27" i="7"/>
  <c r="U49" i="7"/>
  <c r="V49" i="7"/>
  <c r="V66" i="7"/>
  <c r="U66" i="7"/>
  <c r="U65" i="7"/>
  <c r="V65" i="7"/>
  <c r="V32" i="7"/>
  <c r="U32" i="7"/>
  <c r="V82" i="7"/>
  <c r="U82" i="7"/>
  <c r="V23" i="7"/>
  <c r="U23" i="7"/>
  <c r="V58" i="7"/>
  <c r="U58" i="7"/>
  <c r="U69" i="7"/>
  <c r="V69" i="7"/>
  <c r="V91" i="7"/>
  <c r="U91" i="7"/>
  <c r="U43" i="7"/>
  <c r="V43" i="7"/>
  <c r="V41" i="7"/>
  <c r="U41" i="7"/>
  <c r="U81" i="7"/>
  <c r="V81" i="7"/>
  <c r="U25" i="7"/>
  <c r="V25" i="7"/>
  <c r="V74" i="7"/>
  <c r="U74" i="7"/>
  <c r="V64" i="7"/>
  <c r="U64" i="7"/>
  <c r="V35" i="7"/>
  <c r="U35" i="7"/>
  <c r="V33" i="7"/>
  <c r="U33" i="7"/>
  <c r="V89" i="7"/>
  <c r="U89" i="7"/>
  <c r="V63" i="7"/>
  <c r="U63" i="7"/>
  <c r="U14" i="7"/>
  <c r="V14" i="7"/>
  <c r="U19" i="7"/>
  <c r="V19" i="7"/>
  <c r="U30" i="7"/>
  <c r="V30" i="7"/>
  <c r="U57" i="7"/>
  <c r="V57" i="7"/>
  <c r="V36" i="7"/>
  <c r="U36" i="7"/>
  <c r="V13" i="7"/>
  <c r="U13" i="7"/>
  <c r="U11" i="7"/>
  <c r="V11" i="7"/>
  <c r="V86" i="7"/>
  <c r="U86" i="7"/>
  <c r="V29" i="7"/>
  <c r="U29" i="7"/>
  <c r="U93" i="7"/>
  <c r="V93" i="7"/>
  <c r="U71" i="7"/>
  <c r="V71" i="7"/>
  <c r="V54" i="7"/>
  <c r="U54" i="7"/>
  <c r="V76" i="7"/>
  <c r="U76" i="7"/>
  <c r="U42" i="7"/>
  <c r="V42" i="7"/>
  <c r="U22" i="7"/>
  <c r="V22" i="7"/>
  <c r="U47" i="7"/>
  <c r="V47" i="7"/>
  <c r="U60" i="7"/>
  <c r="V60" i="7"/>
  <c r="U40" i="7"/>
  <c r="V40" i="7"/>
  <c r="V78" i="7"/>
  <c r="U78" i="7"/>
  <c r="U8" i="7"/>
  <c r="V8" i="7"/>
  <c r="U79" i="7"/>
  <c r="V79" i="7"/>
  <c r="V12" i="7"/>
  <c r="U12" i="7"/>
  <c r="U21" i="7"/>
  <c r="V21" i="7"/>
  <c r="U31" i="7"/>
  <c r="V31" i="7"/>
  <c r="V28" i="7"/>
  <c r="U28" i="7"/>
  <c r="U37" i="7"/>
  <c r="V37" i="7"/>
  <c r="V18" i="7"/>
  <c r="U18" i="7"/>
  <c r="V38" i="7"/>
  <c r="U38" i="7"/>
  <c r="U68" i="7"/>
  <c r="V68" i="7"/>
  <c r="U53" i="7"/>
  <c r="V53" i="7"/>
  <c r="U90" i="7"/>
  <c r="V90" i="7"/>
  <c r="V72" i="7"/>
  <c r="U72" i="7"/>
  <c r="U85" i="7"/>
  <c r="V85" i="7"/>
  <c r="V61" i="7"/>
  <c r="U61" i="7"/>
  <c r="V46" i="7"/>
  <c r="U46" i="7"/>
  <c r="U80" i="7"/>
  <c r="V80" i="7"/>
  <c r="U88" i="7"/>
  <c r="V88" i="7"/>
  <c r="U56" i="7"/>
  <c r="V56" i="7"/>
  <c r="V73" i="7"/>
  <c r="U73" i="7"/>
  <c r="V10" i="7"/>
  <c r="U10" i="7"/>
  <c r="V20" i="7"/>
  <c r="U20" i="7"/>
  <c r="U44" i="7"/>
  <c r="V44" i="7"/>
  <c r="BH197" i="58" l="1"/>
  <c r="BY197" i="58"/>
  <c r="AQ197" i="58"/>
  <c r="D197" i="58"/>
  <c r="K197" i="58"/>
  <c r="R197" i="58"/>
  <c r="BT197" i="58"/>
  <c r="BM197" i="58"/>
  <c r="Q197" i="58"/>
  <c r="AT197" i="58"/>
  <c r="BA197" i="58"/>
  <c r="AX197" i="58"/>
  <c r="BO197" i="58"/>
  <c r="BV197" i="58"/>
  <c r="BD197" i="58"/>
  <c r="H197" i="58"/>
  <c r="CI197" i="58"/>
  <c r="C197" i="58"/>
  <c r="V197" i="58"/>
  <c r="AC197" i="58"/>
  <c r="AJ197" i="58"/>
  <c r="BN197" i="58"/>
  <c r="CJ197" i="58"/>
  <c r="BU197" i="58"/>
  <c r="AV197" i="58"/>
  <c r="W197" i="58"/>
  <c r="BZ197" i="58"/>
  <c r="CG197" i="58"/>
  <c r="E197" i="58"/>
  <c r="L197" i="58"/>
  <c r="S197" i="58"/>
  <c r="Z197" i="58"/>
  <c r="AL197" i="58"/>
  <c r="BE197" i="58"/>
  <c r="AD197" i="58"/>
  <c r="AN197" i="58"/>
  <c r="BB197" i="58"/>
  <c r="I197" i="58"/>
  <c r="BP197" i="58"/>
  <c r="BW197" i="58"/>
  <c r="CD197" i="58"/>
  <c r="CA197" i="58"/>
  <c r="AE197" i="58"/>
  <c r="X197" i="58"/>
  <c r="M197" i="58"/>
  <c r="Y197" i="58"/>
  <c r="AK197" i="58"/>
  <c r="AR197" i="58"/>
  <c r="AY197" i="58"/>
  <c r="BF197" i="58"/>
  <c r="O197" i="58"/>
  <c r="BS197" i="58"/>
  <c r="CF197" i="58"/>
  <c r="CH197" i="58"/>
  <c r="F197" i="58"/>
  <c r="CL197" i="58"/>
  <c r="AM197" i="58"/>
  <c r="AA197" i="58"/>
  <c r="AH197" i="58"/>
  <c r="AF197" i="58"/>
  <c r="G197" i="58"/>
  <c r="BK197" i="58"/>
  <c r="BJ197" i="58"/>
  <c r="BQ197" i="58"/>
  <c r="BX197" i="58"/>
  <c r="CE197" i="58"/>
  <c r="CK197" i="58"/>
  <c r="J197" i="58"/>
  <c r="AW197" i="58"/>
  <c r="AU197" i="58"/>
  <c r="CB197" i="58"/>
  <c r="T197" i="58"/>
  <c r="AS197" i="58"/>
  <c r="AZ197" i="58"/>
  <c r="BG197" i="58"/>
  <c r="AO197" i="58"/>
  <c r="AG197" i="58"/>
  <c r="BR197" i="58"/>
  <c r="BL197" i="58"/>
  <c r="P197" i="58"/>
  <c r="N197" i="58"/>
  <c r="U197" i="58"/>
  <c r="AB197" i="58"/>
  <c r="AI197" i="58"/>
  <c r="AP197" i="58"/>
  <c r="BC197" i="58"/>
  <c r="BI197" i="58"/>
  <c r="CC197" i="58"/>
  <c r="AN274" i="58"/>
  <c r="AU274" i="58"/>
  <c r="R274" i="58"/>
  <c r="BI274" i="58"/>
  <c r="BP274" i="58"/>
  <c r="CG274" i="58"/>
  <c r="AT274" i="58"/>
  <c r="L274" i="58"/>
  <c r="S274" i="58"/>
  <c r="Z274" i="58"/>
  <c r="BQ274" i="58"/>
  <c r="AD274" i="58"/>
  <c r="AK274" i="58"/>
  <c r="AR274" i="58"/>
  <c r="BD274" i="58"/>
  <c r="BF274" i="58"/>
  <c r="BW274" i="58"/>
  <c r="AJ274" i="58"/>
  <c r="CK274" i="58"/>
  <c r="I274" i="58"/>
  <c r="P274" i="58"/>
  <c r="BB274" i="58"/>
  <c r="T274" i="58"/>
  <c r="AA274" i="58"/>
  <c r="AH274" i="58"/>
  <c r="W274" i="58"/>
  <c r="AV274" i="58"/>
  <c r="BM274" i="58"/>
  <c r="BT274" i="58"/>
  <c r="CA274" i="58"/>
  <c r="CH274" i="58"/>
  <c r="F274" i="58"/>
  <c r="E274" i="58"/>
  <c r="CL274" i="58"/>
  <c r="CD274" i="58"/>
  <c r="Q274" i="58"/>
  <c r="X274" i="58"/>
  <c r="M274" i="58"/>
  <c r="AL274" i="58"/>
  <c r="BC274" i="58"/>
  <c r="BJ274" i="58"/>
  <c r="BL274" i="58"/>
  <c r="BX274" i="58"/>
  <c r="CE274" i="58"/>
  <c r="CB274" i="58"/>
  <c r="AG274" i="58"/>
  <c r="G274" i="58"/>
  <c r="N274" i="58"/>
  <c r="U274" i="58"/>
  <c r="AY274" i="58"/>
  <c r="AS274" i="58"/>
  <c r="AZ274" i="58"/>
  <c r="AE274" i="58"/>
  <c r="BN274" i="58"/>
  <c r="BU274" i="58"/>
  <c r="BR274" i="58"/>
  <c r="CI274" i="58"/>
  <c r="CF274" i="58"/>
  <c r="D274" i="58"/>
  <c r="K274" i="58"/>
  <c r="AO274" i="58"/>
  <c r="AI274" i="58"/>
  <c r="AP274" i="58"/>
  <c r="AW274" i="58"/>
  <c r="BV274" i="58"/>
  <c r="BK274" i="58"/>
  <c r="BH274" i="58"/>
  <c r="BO274" i="58"/>
  <c r="BY274" i="58"/>
  <c r="CC274" i="58"/>
  <c r="CJ274" i="58"/>
  <c r="C274" i="58"/>
  <c r="Y274" i="58"/>
  <c r="AF274" i="58"/>
  <c r="AM274" i="58"/>
  <c r="BG274" i="58"/>
  <c r="BA274" i="58"/>
  <c r="AX274" i="58"/>
  <c r="BE274" i="58"/>
  <c r="AB274" i="58"/>
  <c r="BS274" i="58"/>
  <c r="BZ274" i="58"/>
  <c r="H274" i="58"/>
  <c r="O274" i="58"/>
  <c r="V274" i="58"/>
  <c r="AC274" i="58"/>
  <c r="J274" i="58"/>
  <c r="AQ274" i="58"/>
  <c r="BZ259" i="58"/>
  <c r="CG259" i="58"/>
  <c r="AG259" i="58"/>
  <c r="V259" i="58"/>
  <c r="AC259" i="58"/>
  <c r="AJ259" i="58"/>
  <c r="AQ259" i="58"/>
  <c r="AX259" i="58"/>
  <c r="BE259" i="58"/>
  <c r="BL259" i="58"/>
  <c r="BS259" i="58"/>
  <c r="BP259" i="58"/>
  <c r="BW259" i="58"/>
  <c r="E259" i="58"/>
  <c r="L259" i="58"/>
  <c r="S259" i="58"/>
  <c r="Z259" i="58"/>
  <c r="AB259" i="58"/>
  <c r="AN259" i="58"/>
  <c r="AU259" i="58"/>
  <c r="BB259" i="58"/>
  <c r="J259" i="58"/>
  <c r="BF259" i="58"/>
  <c r="BM259" i="58"/>
  <c r="CD259" i="58"/>
  <c r="CK259" i="58"/>
  <c r="I259" i="58"/>
  <c r="P259" i="58"/>
  <c r="W259" i="58"/>
  <c r="AD259" i="58"/>
  <c r="AK259" i="58"/>
  <c r="AR259" i="58"/>
  <c r="CA259" i="58"/>
  <c r="AO259" i="58"/>
  <c r="AV259" i="58"/>
  <c r="BC259" i="58"/>
  <c r="BT259" i="58"/>
  <c r="AY259" i="58"/>
  <c r="CH259" i="58"/>
  <c r="F259" i="58"/>
  <c r="M259" i="58"/>
  <c r="T259" i="58"/>
  <c r="AA259" i="58"/>
  <c r="AH259" i="58"/>
  <c r="AE259" i="58"/>
  <c r="BV259" i="58"/>
  <c r="AS259" i="58"/>
  <c r="BJ259" i="58"/>
  <c r="BQ259" i="58"/>
  <c r="BX259" i="58"/>
  <c r="CE259" i="58"/>
  <c r="CL259" i="58"/>
  <c r="O259" i="58"/>
  <c r="Q259" i="58"/>
  <c r="X259" i="58"/>
  <c r="U259" i="58"/>
  <c r="BD259" i="58"/>
  <c r="AI259" i="58"/>
  <c r="AZ259" i="58"/>
  <c r="BG259" i="58"/>
  <c r="BN259" i="58"/>
  <c r="BU259" i="58"/>
  <c r="CB259" i="58"/>
  <c r="CI259" i="58"/>
  <c r="G259" i="58"/>
  <c r="N259" i="58"/>
  <c r="K259" i="58"/>
  <c r="R259" i="58"/>
  <c r="Y259" i="58"/>
  <c r="AP259" i="58"/>
  <c r="AW259" i="58"/>
  <c r="AL259" i="58"/>
  <c r="BK259" i="58"/>
  <c r="BR259" i="58"/>
  <c r="BY259" i="58"/>
  <c r="CF259" i="58"/>
  <c r="D259" i="58"/>
  <c r="CJ259" i="58"/>
  <c r="H259" i="58"/>
  <c r="BI259" i="58"/>
  <c r="AF259" i="58"/>
  <c r="AM259" i="58"/>
  <c r="AT259" i="58"/>
  <c r="BA259" i="58"/>
  <c r="BH259" i="58"/>
  <c r="BO259" i="58"/>
  <c r="C259" i="58"/>
  <c r="CC259" i="58"/>
  <c r="G208" i="58"/>
  <c r="N208" i="58"/>
  <c r="AW208" i="58"/>
  <c r="AL208" i="58"/>
  <c r="AS208" i="58"/>
  <c r="AZ208" i="58"/>
  <c r="CD208" i="58"/>
  <c r="BN208" i="58"/>
  <c r="BU208" i="58"/>
  <c r="CB208" i="58"/>
  <c r="W208" i="58"/>
  <c r="CF208" i="58"/>
  <c r="D208" i="58"/>
  <c r="U208" i="58"/>
  <c r="AB208" i="58"/>
  <c r="AI208" i="58"/>
  <c r="AP208" i="58"/>
  <c r="BB208" i="58"/>
  <c r="BD208" i="58"/>
  <c r="BK208" i="58"/>
  <c r="BR208" i="58"/>
  <c r="M208" i="58"/>
  <c r="BV208" i="58"/>
  <c r="CC208" i="58"/>
  <c r="K208" i="58"/>
  <c r="AO208" i="58"/>
  <c r="Y208" i="58"/>
  <c r="AF208" i="58"/>
  <c r="AM208" i="58"/>
  <c r="BQ208" i="58"/>
  <c r="BA208" i="58"/>
  <c r="BH208" i="58"/>
  <c r="H208" i="58"/>
  <c r="BE208" i="58"/>
  <c r="CI208" i="58"/>
  <c r="BS208" i="58"/>
  <c r="CJ208" i="58"/>
  <c r="BO208" i="58"/>
  <c r="O208" i="58"/>
  <c r="V208" i="58"/>
  <c r="AC208" i="58"/>
  <c r="BG208" i="58"/>
  <c r="AQ208" i="58"/>
  <c r="AX208" i="58"/>
  <c r="AU208" i="58"/>
  <c r="CL208" i="58"/>
  <c r="BI208" i="58"/>
  <c r="BZ208" i="58"/>
  <c r="CG208" i="58"/>
  <c r="C208" i="58"/>
  <c r="L208" i="58"/>
  <c r="S208" i="58"/>
  <c r="AR208" i="58"/>
  <c r="AG208" i="58"/>
  <c r="AN208" i="58"/>
  <c r="AK208" i="58"/>
  <c r="BT208" i="58"/>
  <c r="AY208" i="58"/>
  <c r="BP208" i="58"/>
  <c r="BW208" i="58"/>
  <c r="R208" i="58"/>
  <c r="CK208" i="58"/>
  <c r="I208" i="58"/>
  <c r="P208" i="58"/>
  <c r="AT208" i="58"/>
  <c r="AD208" i="58"/>
  <c r="AA208" i="58"/>
  <c r="AH208" i="58"/>
  <c r="BL208" i="58"/>
  <c r="BF208" i="58"/>
  <c r="BM208" i="58"/>
  <c r="Z208" i="58"/>
  <c r="CA208" i="58"/>
  <c r="CH208" i="58"/>
  <c r="F208" i="58"/>
  <c r="AJ208" i="58"/>
  <c r="T208" i="58"/>
  <c r="Q208" i="58"/>
  <c r="X208" i="58"/>
  <c r="BY208" i="58"/>
  <c r="AV208" i="58"/>
  <c r="BC208" i="58"/>
  <c r="BJ208" i="58"/>
  <c r="E208" i="58"/>
  <c r="BX208" i="58"/>
  <c r="CE208" i="58"/>
  <c r="AE208" i="58"/>
  <c r="J208" i="58"/>
  <c r="O251" i="58"/>
  <c r="V251" i="58"/>
  <c r="AC251" i="58"/>
  <c r="AT251" i="58"/>
  <c r="BA251" i="58"/>
  <c r="BZ251" i="58"/>
  <c r="BO251" i="58"/>
  <c r="BV251" i="58"/>
  <c r="CC251" i="58"/>
  <c r="CJ251" i="58"/>
  <c r="H251" i="58"/>
  <c r="E251" i="58"/>
  <c r="L251" i="58"/>
  <c r="AK251" i="58"/>
  <c r="AJ251" i="58"/>
  <c r="AQ251" i="58"/>
  <c r="AX251" i="58"/>
  <c r="BE251" i="58"/>
  <c r="BL251" i="58"/>
  <c r="BS251" i="58"/>
  <c r="AP251" i="58"/>
  <c r="CG251" i="58"/>
  <c r="CD251" i="58"/>
  <c r="CK251" i="58"/>
  <c r="C251" i="58"/>
  <c r="Z251" i="58"/>
  <c r="AG251" i="58"/>
  <c r="AN251" i="58"/>
  <c r="AU251" i="58"/>
  <c r="BB251" i="58"/>
  <c r="BI251" i="58"/>
  <c r="BP251" i="58"/>
  <c r="BW251" i="58"/>
  <c r="BT251" i="58"/>
  <c r="CA251" i="58"/>
  <c r="I251" i="58"/>
  <c r="P251" i="58"/>
  <c r="W251" i="58"/>
  <c r="AD251" i="58"/>
  <c r="BM251" i="58"/>
  <c r="AR251" i="58"/>
  <c r="AY251" i="58"/>
  <c r="BF251" i="58"/>
  <c r="CE251" i="58"/>
  <c r="BJ251" i="58"/>
  <c r="BQ251" i="58"/>
  <c r="CH251" i="58"/>
  <c r="F251" i="58"/>
  <c r="M251" i="58"/>
  <c r="T251" i="58"/>
  <c r="AA251" i="58"/>
  <c r="AH251" i="58"/>
  <c r="AO251" i="58"/>
  <c r="AV251" i="58"/>
  <c r="S251" i="58"/>
  <c r="AS251" i="58"/>
  <c r="AZ251" i="58"/>
  <c r="BG251" i="58"/>
  <c r="BX251" i="58"/>
  <c r="N251" i="58"/>
  <c r="CL251" i="58"/>
  <c r="J251" i="58"/>
  <c r="Q251" i="58"/>
  <c r="X251" i="58"/>
  <c r="AE251" i="58"/>
  <c r="AL251" i="58"/>
  <c r="AI251" i="58"/>
  <c r="BH251" i="58"/>
  <c r="AW251" i="58"/>
  <c r="BN251" i="58"/>
  <c r="BU251" i="58"/>
  <c r="CB251" i="58"/>
  <c r="CI251" i="58"/>
  <c r="G251" i="58"/>
  <c r="BC251" i="58"/>
  <c r="U251" i="58"/>
  <c r="AB251" i="58"/>
  <c r="Y251" i="58"/>
  <c r="AF251" i="58"/>
  <c r="AM251" i="58"/>
  <c r="BD251" i="58"/>
  <c r="BK251" i="58"/>
  <c r="BR251" i="58"/>
  <c r="BY251" i="58"/>
  <c r="CF251" i="58"/>
  <c r="D251" i="58"/>
  <c r="K251" i="58"/>
  <c r="R251" i="58"/>
  <c r="AE233" i="58"/>
  <c r="AL233" i="58"/>
  <c r="AS233" i="58"/>
  <c r="AZ233" i="58"/>
  <c r="BG233" i="58"/>
  <c r="BA233" i="58"/>
  <c r="CJ233" i="58"/>
  <c r="CL233" i="58"/>
  <c r="J233" i="58"/>
  <c r="CC233" i="58"/>
  <c r="S233" i="58"/>
  <c r="U233" i="58"/>
  <c r="AB233" i="58"/>
  <c r="L233" i="58"/>
  <c r="AA233" i="58"/>
  <c r="AW233" i="58"/>
  <c r="BN233" i="58"/>
  <c r="BU233" i="58"/>
  <c r="CB233" i="58"/>
  <c r="CI233" i="58"/>
  <c r="G233" i="58"/>
  <c r="I233" i="58"/>
  <c r="K233" i="58"/>
  <c r="R233" i="58"/>
  <c r="Y233" i="58"/>
  <c r="BM233" i="58"/>
  <c r="AM233" i="58"/>
  <c r="BD233" i="58"/>
  <c r="AN233" i="58"/>
  <c r="BR233" i="58"/>
  <c r="BY233" i="58"/>
  <c r="CF233" i="58"/>
  <c r="AP233" i="58"/>
  <c r="BF233" i="58"/>
  <c r="N233" i="58"/>
  <c r="H233" i="58"/>
  <c r="O233" i="58"/>
  <c r="BC233" i="58"/>
  <c r="AC233" i="58"/>
  <c r="AT233" i="58"/>
  <c r="AD233" i="58"/>
  <c r="CE233" i="58"/>
  <c r="BO233" i="58"/>
  <c r="BV233" i="58"/>
  <c r="BS233" i="58"/>
  <c r="D233" i="58"/>
  <c r="CG233" i="58"/>
  <c r="E233" i="58"/>
  <c r="BX233" i="58"/>
  <c r="V233" i="58"/>
  <c r="AJ233" i="58"/>
  <c r="AQ233" i="58"/>
  <c r="BP233" i="58"/>
  <c r="BE233" i="58"/>
  <c r="BL233" i="58"/>
  <c r="BI233" i="58"/>
  <c r="AK233" i="58"/>
  <c r="BW233" i="58"/>
  <c r="CD233" i="58"/>
  <c r="CK233" i="58"/>
  <c r="BH233" i="58"/>
  <c r="Z233" i="58"/>
  <c r="AG233" i="58"/>
  <c r="Q233" i="58"/>
  <c r="X233" i="58"/>
  <c r="BB233" i="58"/>
  <c r="AY233" i="58"/>
  <c r="AI233" i="58"/>
  <c r="AF233" i="58"/>
  <c r="BT233" i="58"/>
  <c r="CA233" i="58"/>
  <c r="AX233" i="58"/>
  <c r="P233" i="58"/>
  <c r="W233" i="58"/>
  <c r="C233" i="58"/>
  <c r="BZ233" i="58"/>
  <c r="AR233" i="58"/>
  <c r="AO233" i="58"/>
  <c r="AV233" i="58"/>
  <c r="CH233" i="58"/>
  <c r="BJ233" i="58"/>
  <c r="BQ233" i="58"/>
  <c r="BK233" i="58"/>
  <c r="F233" i="58"/>
  <c r="M233" i="58"/>
  <c r="T233" i="58"/>
  <c r="AU233" i="58"/>
  <c r="AH233" i="58"/>
  <c r="BY211" i="58"/>
  <c r="G211" i="58"/>
  <c r="CE211" i="58"/>
  <c r="U211" i="58"/>
  <c r="AB211" i="58"/>
  <c r="AI211" i="58"/>
  <c r="BM211" i="58"/>
  <c r="AW211" i="58"/>
  <c r="BD211" i="58"/>
  <c r="BK211" i="58"/>
  <c r="F211" i="58"/>
  <c r="BO211" i="58"/>
  <c r="CF211" i="58"/>
  <c r="D211" i="58"/>
  <c r="C211" i="58"/>
  <c r="R211" i="58"/>
  <c r="Y211" i="58"/>
  <c r="AX211" i="58"/>
  <c r="AM211" i="58"/>
  <c r="AT211" i="58"/>
  <c r="BA211" i="58"/>
  <c r="S211" i="58"/>
  <c r="BE211" i="58"/>
  <c r="BV211" i="58"/>
  <c r="CC211" i="58"/>
  <c r="X211" i="58"/>
  <c r="H211" i="58"/>
  <c r="O211" i="58"/>
  <c r="V211" i="58"/>
  <c r="AZ211" i="58"/>
  <c r="AJ211" i="58"/>
  <c r="AQ211" i="58"/>
  <c r="N211" i="58"/>
  <c r="AN211" i="58"/>
  <c r="BR211" i="58"/>
  <c r="BL211" i="58"/>
  <c r="BS211" i="58"/>
  <c r="BU211" i="58"/>
  <c r="CG211" i="58"/>
  <c r="E211" i="58"/>
  <c r="L211" i="58"/>
  <c r="AP211" i="58"/>
  <c r="Z211" i="58"/>
  <c r="AG211" i="58"/>
  <c r="AD211" i="58"/>
  <c r="I211" i="58"/>
  <c r="BB211" i="58"/>
  <c r="BI211" i="58"/>
  <c r="BP211" i="58"/>
  <c r="K211" i="58"/>
  <c r="CD211" i="58"/>
  <c r="CK211" i="58"/>
  <c r="BC211" i="58"/>
  <c r="P211" i="58"/>
  <c r="W211" i="58"/>
  <c r="T211" i="58"/>
  <c r="BZ211" i="58"/>
  <c r="AR211" i="58"/>
  <c r="AY211" i="58"/>
  <c r="BF211" i="58"/>
  <c r="CJ211" i="58"/>
  <c r="BT211" i="58"/>
  <c r="CA211" i="58"/>
  <c r="CH211" i="58"/>
  <c r="AC211" i="58"/>
  <c r="M211" i="58"/>
  <c r="J211" i="58"/>
  <c r="AA211" i="58"/>
  <c r="AH211" i="58"/>
  <c r="AO211" i="58"/>
  <c r="AV211" i="58"/>
  <c r="BH211" i="58"/>
  <c r="BJ211" i="58"/>
  <c r="BQ211" i="58"/>
  <c r="BX211" i="58"/>
  <c r="AF211" i="58"/>
  <c r="CL211" i="58"/>
  <c r="CI211" i="58"/>
  <c r="Q211" i="58"/>
  <c r="AU211" i="58"/>
  <c r="AE211" i="58"/>
  <c r="AL211" i="58"/>
  <c r="AS211" i="58"/>
  <c r="BW211" i="58"/>
  <c r="BG211" i="58"/>
  <c r="BN211" i="58"/>
  <c r="AK211" i="58"/>
  <c r="CB211" i="58"/>
  <c r="CJ192" i="58"/>
  <c r="G192" i="58"/>
  <c r="U95" i="7"/>
  <c r="AF48" i="77" s="1"/>
  <c r="BU192" i="58"/>
  <c r="AG192" i="58"/>
  <c r="U192" i="58"/>
  <c r="AI192" i="58"/>
  <c r="BH192" i="58"/>
  <c r="BJ192" i="58"/>
  <c r="O192" i="58"/>
  <c r="M192" i="58"/>
  <c r="BZ192" i="58"/>
  <c r="K192" i="58"/>
  <c r="BI192" i="58"/>
  <c r="AL192" i="58"/>
  <c r="S192" i="58"/>
  <c r="BL192" i="58"/>
  <c r="CK192" i="58"/>
  <c r="W192" i="58"/>
  <c r="CB192" i="58"/>
  <c r="AQ192" i="58"/>
  <c r="AS192" i="58"/>
  <c r="AF192" i="58"/>
  <c r="CH192" i="58"/>
  <c r="BO192" i="58"/>
  <c r="CC192" i="58"/>
  <c r="AD192" i="58"/>
  <c r="AC192" i="58"/>
  <c r="AO192" i="58"/>
  <c r="D192" i="58"/>
  <c r="BR192" i="58"/>
  <c r="AW192" i="58"/>
  <c r="BB192" i="58"/>
  <c r="BC192" i="58"/>
  <c r="BM192" i="58"/>
  <c r="BV192" i="58"/>
  <c r="AV192" i="58"/>
  <c r="AX192" i="58"/>
  <c r="AT192" i="58"/>
  <c r="H192" i="58"/>
  <c r="BS192" i="58"/>
  <c r="CI192" i="58"/>
  <c r="AE192" i="58"/>
  <c r="J192" i="58"/>
  <c r="Z192" i="58"/>
  <c r="AN192" i="58"/>
  <c r="AU192" i="58"/>
  <c r="BW192" i="58"/>
  <c r="CA192" i="58"/>
  <c r="AY192" i="58"/>
  <c r="CE192" i="58"/>
  <c r="CG192" i="58"/>
  <c r="BX192" i="58"/>
  <c r="AK192" i="58"/>
  <c r="BE192" i="58"/>
  <c r="T192" i="58"/>
  <c r="L192" i="58"/>
  <c r="BG192" i="58"/>
  <c r="I192" i="58"/>
  <c r="BA192" i="58"/>
  <c r="AR192" i="58"/>
  <c r="BF192" i="58"/>
  <c r="BD192" i="58"/>
  <c r="P192" i="58"/>
  <c r="BN192" i="58"/>
  <c r="R192" i="58"/>
  <c r="AM192" i="58"/>
  <c r="AH192" i="58"/>
  <c r="CF192" i="58"/>
  <c r="BK192" i="58"/>
  <c r="AP192" i="58"/>
  <c r="BQ192" i="58"/>
  <c r="Y192" i="58"/>
  <c r="AA192" i="58"/>
  <c r="F192" i="58"/>
  <c r="BY192" i="58"/>
  <c r="BP192" i="58"/>
  <c r="X192" i="58"/>
  <c r="C192" i="58"/>
  <c r="CL192" i="58"/>
  <c r="Q192" i="58"/>
  <c r="V192" i="58"/>
  <c r="AZ192" i="58"/>
  <c r="AB192" i="58"/>
  <c r="E192" i="58"/>
  <c r="CD192" i="58"/>
  <c r="BT192" i="58"/>
  <c r="AJ192" i="58"/>
  <c r="N192" i="58"/>
  <c r="BE273" i="58"/>
  <c r="R273" i="58"/>
  <c r="BF273" i="58"/>
  <c r="S273" i="58"/>
  <c r="AG273" i="58"/>
  <c r="AB273" i="58"/>
  <c r="BU273" i="58"/>
  <c r="AC273" i="58"/>
  <c r="BY273" i="58"/>
  <c r="O273" i="58"/>
  <c r="N273" i="58"/>
  <c r="CA273" i="58"/>
  <c r="AE273" i="58"/>
  <c r="G273" i="58"/>
  <c r="AF273" i="58"/>
  <c r="BW273" i="58"/>
  <c r="AT273" i="58"/>
  <c r="CH273" i="58"/>
  <c r="AU273" i="58"/>
  <c r="CL273" i="58"/>
  <c r="BN273" i="58"/>
  <c r="D273" i="58"/>
  <c r="BM273" i="58"/>
  <c r="U273" i="58"/>
  <c r="CF273" i="58"/>
  <c r="E273" i="58"/>
  <c r="F273" i="58"/>
  <c r="AJ273" i="58"/>
  <c r="BX273" i="58"/>
  <c r="AK273" i="58"/>
  <c r="P273" i="58"/>
  <c r="BL273" i="58"/>
  <c r="Q273" i="58"/>
  <c r="BZ273" i="58"/>
  <c r="AH273" i="58"/>
  <c r="CD273" i="58"/>
  <c r="AI273" i="58"/>
  <c r="CE273" i="58"/>
  <c r="AW273" i="58"/>
  <c r="Y273" i="58"/>
  <c r="AX273" i="58"/>
  <c r="C273" i="58"/>
  <c r="BD273" i="58"/>
  <c r="BQ273" i="58"/>
  <c r="BP273" i="58"/>
  <c r="J273" i="58"/>
  <c r="H273" i="58"/>
  <c r="BS273" i="58"/>
  <c r="I273" i="58"/>
  <c r="BJ273" i="58"/>
  <c r="W273" i="58"/>
  <c r="BK273" i="58"/>
  <c r="X273" i="58"/>
  <c r="BO273" i="58"/>
  <c r="AQ273" i="58"/>
  <c r="AO273" i="58"/>
  <c r="CC273" i="58"/>
  <c r="AP273" i="58"/>
  <c r="CG273" i="58"/>
  <c r="BI273" i="58"/>
  <c r="V273" i="58"/>
  <c r="AZ273" i="58"/>
  <c r="M273" i="58"/>
  <c r="BA273" i="58"/>
  <c r="BV273" i="58"/>
  <c r="CB273" i="58"/>
  <c r="BB273" i="58"/>
  <c r="AD273" i="58"/>
  <c r="BC273" i="58"/>
  <c r="K273" i="58"/>
  <c r="BG273" i="58"/>
  <c r="L273" i="58"/>
  <c r="BR273" i="58"/>
  <c r="Z273" i="58"/>
  <c r="CK273" i="58"/>
  <c r="AA273" i="58"/>
  <c r="AL273" i="58"/>
  <c r="AR273" i="58"/>
  <c r="T273" i="58"/>
  <c r="AS273" i="58"/>
  <c r="AY273" i="58"/>
  <c r="BT273" i="58"/>
  <c r="AV273" i="58"/>
  <c r="BH273" i="58"/>
  <c r="AM273" i="58"/>
  <c r="CI273" i="58"/>
  <c r="AN273" i="58"/>
  <c r="CJ273" i="58"/>
  <c r="BJ225" i="58"/>
  <c r="AS225" i="58"/>
  <c r="T225" i="58"/>
  <c r="CD225" i="58"/>
  <c r="BU225" i="58"/>
  <c r="BL225" i="58"/>
  <c r="AV225" i="58"/>
  <c r="CJ225" i="58"/>
  <c r="BS225" i="58"/>
  <c r="P225" i="58"/>
  <c r="L225" i="58"/>
  <c r="BO225" i="58"/>
  <c r="BF225" i="58"/>
  <c r="AW225" i="58"/>
  <c r="AN225" i="58"/>
  <c r="AG225" i="58"/>
  <c r="F225" i="58"/>
  <c r="AC225" i="58"/>
  <c r="O225" i="58"/>
  <c r="S225" i="58"/>
  <c r="AL225" i="58"/>
  <c r="CF225" i="58"/>
  <c r="U225" i="58"/>
  <c r="CA225" i="58"/>
  <c r="I225" i="58"/>
  <c r="AU225" i="58"/>
  <c r="BR225" i="58"/>
  <c r="BA225" i="58"/>
  <c r="J225" i="58"/>
  <c r="BY225" i="58"/>
  <c r="BH225" i="58"/>
  <c r="AQ225" i="58"/>
  <c r="X225" i="58"/>
  <c r="BC225" i="58"/>
  <c r="W225" i="58"/>
  <c r="AA225" i="58"/>
  <c r="AT225" i="58"/>
  <c r="H225" i="58"/>
  <c r="BW225" i="58"/>
  <c r="BN225" i="58"/>
  <c r="AJ225" i="58"/>
  <c r="CL225" i="58"/>
  <c r="CC225" i="58"/>
  <c r="BT225" i="58"/>
  <c r="R225" i="58"/>
  <c r="CG225" i="58"/>
  <c r="BP225" i="58"/>
  <c r="AY225" i="58"/>
  <c r="AP225" i="58"/>
  <c r="AF225" i="58"/>
  <c r="CI225" i="58"/>
  <c r="BE225" i="58"/>
  <c r="AO225" i="58"/>
  <c r="AD225" i="58"/>
  <c r="N225" i="58"/>
  <c r="AR225" i="58"/>
  <c r="Z225" i="58"/>
  <c r="CK225" i="58"/>
  <c r="CB225" i="58"/>
  <c r="BK225" i="58"/>
  <c r="C225" i="58"/>
  <c r="D225" i="58"/>
  <c r="Q225" i="58"/>
  <c r="E225" i="58"/>
  <c r="BZ225" i="58"/>
  <c r="BI225" i="58"/>
  <c r="BM225" i="58"/>
  <c r="BD225" i="58"/>
  <c r="AM225" i="58"/>
  <c r="G225" i="58"/>
  <c r="K225" i="58"/>
  <c r="AB225" i="58"/>
  <c r="BX225" i="58"/>
  <c r="BB225" i="58"/>
  <c r="AK225" i="58"/>
  <c r="CE225" i="58"/>
  <c r="BV225" i="58"/>
  <c r="Y225" i="58"/>
  <c r="M225" i="58"/>
  <c r="CH225" i="58"/>
  <c r="BQ225" i="58"/>
  <c r="AZ225" i="58"/>
  <c r="AI225" i="58"/>
  <c r="V225" i="58"/>
  <c r="BG225" i="58"/>
  <c r="AX225" i="58"/>
  <c r="AH225" i="58"/>
  <c r="AE225" i="58"/>
  <c r="BT227" i="58"/>
  <c r="CA227" i="58"/>
  <c r="CH227" i="58"/>
  <c r="AC227" i="58"/>
  <c r="M227" i="58"/>
  <c r="T227" i="58"/>
  <c r="I227" i="58"/>
  <c r="AR227" i="58"/>
  <c r="AY227" i="58"/>
  <c r="BF227" i="58"/>
  <c r="CJ227" i="58"/>
  <c r="BJ227" i="58"/>
  <c r="BQ227" i="58"/>
  <c r="BX227" i="58"/>
  <c r="CE227" i="58"/>
  <c r="CL227" i="58"/>
  <c r="J227" i="58"/>
  <c r="AA227" i="58"/>
  <c r="AH227" i="58"/>
  <c r="AO227" i="58"/>
  <c r="AV227" i="58"/>
  <c r="N227" i="58"/>
  <c r="AS227" i="58"/>
  <c r="BW227" i="58"/>
  <c r="BG227" i="58"/>
  <c r="BN227" i="58"/>
  <c r="BC227" i="58"/>
  <c r="CB227" i="58"/>
  <c r="CI227" i="58"/>
  <c r="Q227" i="58"/>
  <c r="AU227" i="58"/>
  <c r="AE227" i="58"/>
  <c r="AL227" i="58"/>
  <c r="AI227" i="58"/>
  <c r="BM227" i="58"/>
  <c r="AW227" i="58"/>
  <c r="BD227" i="58"/>
  <c r="BK227" i="58"/>
  <c r="F227" i="58"/>
  <c r="BY227" i="58"/>
  <c r="G227" i="58"/>
  <c r="AX227" i="58"/>
  <c r="U227" i="58"/>
  <c r="AB227" i="58"/>
  <c r="Y227" i="58"/>
  <c r="BZ227" i="58"/>
  <c r="AM227" i="58"/>
  <c r="AT227" i="58"/>
  <c r="BA227" i="58"/>
  <c r="BU227" i="58"/>
  <c r="BO227" i="58"/>
  <c r="CF227" i="58"/>
  <c r="D227" i="58"/>
  <c r="C227" i="58"/>
  <c r="R227" i="58"/>
  <c r="O227" i="58"/>
  <c r="V227" i="58"/>
  <c r="AZ227" i="58"/>
  <c r="AJ227" i="58"/>
  <c r="AQ227" i="58"/>
  <c r="AF227" i="58"/>
  <c r="BE227" i="58"/>
  <c r="BV227" i="58"/>
  <c r="CC227" i="58"/>
  <c r="X227" i="58"/>
  <c r="H227" i="58"/>
  <c r="E227" i="58"/>
  <c r="L227" i="58"/>
  <c r="AP227" i="58"/>
  <c r="Z227" i="58"/>
  <c r="AG227" i="58"/>
  <c r="AN227" i="58"/>
  <c r="BR227" i="58"/>
  <c r="BL227" i="58"/>
  <c r="BS227" i="58"/>
  <c r="AK227" i="58"/>
  <c r="CG227" i="58"/>
  <c r="CD227" i="58"/>
  <c r="CK227" i="58"/>
  <c r="S227" i="58"/>
  <c r="P227" i="58"/>
  <c r="W227" i="58"/>
  <c r="AD227" i="58"/>
  <c r="BH227" i="58"/>
  <c r="BB227" i="58"/>
  <c r="BI227" i="58"/>
  <c r="BP227" i="58"/>
  <c r="K227" i="58"/>
  <c r="BW278" i="58"/>
  <c r="BY278" i="58"/>
  <c r="AV278" i="58"/>
  <c r="BM278" i="58"/>
  <c r="BO278" i="58"/>
  <c r="E278" i="58"/>
  <c r="AS278" i="58"/>
  <c r="AU278" i="58"/>
  <c r="H278" i="58"/>
  <c r="AG278" i="58"/>
  <c r="BU278" i="58"/>
  <c r="X278" i="58"/>
  <c r="Z278" i="58"/>
  <c r="AL278" i="58"/>
  <c r="BC278" i="58"/>
  <c r="P278" i="58"/>
  <c r="R278" i="58"/>
  <c r="BN278" i="58"/>
  <c r="CE278" i="58"/>
  <c r="CG278" i="58"/>
  <c r="W278" i="58"/>
  <c r="BK278" i="58"/>
  <c r="CF278" i="58"/>
  <c r="N278" i="58"/>
  <c r="AN278" i="58"/>
  <c r="AY278" i="58"/>
  <c r="D278" i="58"/>
  <c r="F278" i="58"/>
  <c r="C278" i="58"/>
  <c r="L278" i="58"/>
  <c r="AF278" i="58"/>
  <c r="AH278" i="58"/>
  <c r="AJ278" i="58"/>
  <c r="J278" i="58"/>
  <c r="AX278" i="58"/>
  <c r="AZ278" i="58"/>
  <c r="BL278" i="58"/>
  <c r="Y278" i="58"/>
  <c r="AP278" i="58"/>
  <c r="AR278" i="58"/>
  <c r="BQ278" i="58"/>
  <c r="V278" i="58"/>
  <c r="BF278" i="58"/>
  <c r="BT278" i="58"/>
  <c r="CI278" i="58"/>
  <c r="Q278" i="58"/>
  <c r="CJ278" i="58"/>
  <c r="BB278" i="58"/>
  <c r="O278" i="58"/>
  <c r="CC278" i="58"/>
  <c r="CB278" i="58"/>
  <c r="CD278" i="58"/>
  <c r="AQ278" i="58"/>
  <c r="BH278" i="58"/>
  <c r="BJ278" i="58"/>
  <c r="M278" i="58"/>
  <c r="BI278" i="58"/>
  <c r="BZ278" i="58"/>
  <c r="CL278" i="58"/>
  <c r="AB278" i="58"/>
  <c r="BP278" i="58"/>
  <c r="BR278" i="58"/>
  <c r="BX278" i="58"/>
  <c r="BD278" i="58"/>
  <c r="I278" i="58"/>
  <c r="K278" i="58"/>
  <c r="AW278" i="58"/>
  <c r="BV278" i="58"/>
  <c r="AA278" i="58"/>
  <c r="BA278" i="58"/>
  <c r="AO278" i="58"/>
  <c r="CK278" i="58"/>
  <c r="S278" i="58"/>
  <c r="U278" i="58"/>
  <c r="AT278" i="58"/>
  <c r="CH278" i="58"/>
  <c r="G278" i="58"/>
  <c r="AM278" i="58"/>
  <c r="AI278" i="58"/>
  <c r="AD278" i="58"/>
  <c r="AC278" i="58"/>
  <c r="AE278" i="58"/>
  <c r="CA278" i="58"/>
  <c r="BS278" i="58"/>
  <c r="BE278" i="58"/>
  <c r="BG278" i="58"/>
  <c r="T278" i="58"/>
  <c r="AK278" i="58"/>
  <c r="AQ196" i="58"/>
  <c r="AX196" i="58"/>
  <c r="BE196" i="58"/>
  <c r="BG196" i="58"/>
  <c r="O196" i="58"/>
  <c r="BS196" i="58"/>
  <c r="H196" i="58"/>
  <c r="AU196" i="58"/>
  <c r="BR196" i="58"/>
  <c r="AC196" i="58"/>
  <c r="AE196" i="58"/>
  <c r="Z196" i="58"/>
  <c r="AG196" i="58"/>
  <c r="AN196" i="58"/>
  <c r="G196" i="58"/>
  <c r="R196" i="58"/>
  <c r="V196" i="58"/>
  <c r="BP196" i="58"/>
  <c r="AT196" i="58"/>
  <c r="E196" i="58"/>
  <c r="L196" i="58"/>
  <c r="S196" i="58"/>
  <c r="P196" i="58"/>
  <c r="BZ196" i="58"/>
  <c r="W196" i="58"/>
  <c r="AK196" i="58"/>
  <c r="AR196" i="58"/>
  <c r="AY196" i="58"/>
  <c r="BF196" i="58"/>
  <c r="BW196" i="58"/>
  <c r="AL196" i="58"/>
  <c r="CK196" i="58"/>
  <c r="I196" i="58"/>
  <c r="BB196" i="58"/>
  <c r="AO196" i="58"/>
  <c r="T196" i="58"/>
  <c r="AA196" i="58"/>
  <c r="AH196" i="58"/>
  <c r="AJ196" i="58"/>
  <c r="AV196" i="58"/>
  <c r="BM196" i="58"/>
  <c r="BT196" i="58"/>
  <c r="BI196" i="58"/>
  <c r="AS196" i="58"/>
  <c r="CE196" i="58"/>
  <c r="CL196" i="58"/>
  <c r="J196" i="58"/>
  <c r="Q196" i="58"/>
  <c r="X196" i="58"/>
  <c r="CD196" i="58"/>
  <c r="BK196" i="58"/>
  <c r="BC196" i="58"/>
  <c r="BQ196" i="58"/>
  <c r="AD196" i="58"/>
  <c r="BX196" i="58"/>
  <c r="BU196" i="58"/>
  <c r="CB196" i="58"/>
  <c r="CH196" i="58"/>
  <c r="BY196" i="58"/>
  <c r="BJ196" i="58"/>
  <c r="U196" i="58"/>
  <c r="AB196" i="58"/>
  <c r="F196" i="58"/>
  <c r="AZ196" i="58"/>
  <c r="BL196" i="58"/>
  <c r="BN196" i="58"/>
  <c r="CG196" i="58"/>
  <c r="AM196" i="58"/>
  <c r="BA196" i="58"/>
  <c r="CF196" i="58"/>
  <c r="D196" i="58"/>
  <c r="K196" i="58"/>
  <c r="M196" i="58"/>
  <c r="AI196" i="58"/>
  <c r="AP196" i="58"/>
  <c r="AW196" i="58"/>
  <c r="BD196" i="58"/>
  <c r="N196" i="58"/>
  <c r="BH196" i="58"/>
  <c r="BO196" i="58"/>
  <c r="BV196" i="58"/>
  <c r="CC196" i="58"/>
  <c r="CJ196" i="58"/>
  <c r="C196" i="58"/>
  <c r="Y196" i="58"/>
  <c r="AF196" i="58"/>
  <c r="CA196" i="58"/>
  <c r="CI196" i="58"/>
  <c r="BG215" i="58"/>
  <c r="BN215" i="58"/>
  <c r="BU215" i="58"/>
  <c r="CB215" i="58"/>
  <c r="CI215" i="58"/>
  <c r="Q215" i="58"/>
  <c r="AU215" i="58"/>
  <c r="AE215" i="58"/>
  <c r="AL215" i="58"/>
  <c r="AS215" i="58"/>
  <c r="BW215" i="58"/>
  <c r="AW215" i="58"/>
  <c r="BD215" i="58"/>
  <c r="BK215" i="58"/>
  <c r="F215" i="58"/>
  <c r="BY215" i="58"/>
  <c r="G215" i="58"/>
  <c r="AK215" i="58"/>
  <c r="U215" i="58"/>
  <c r="AB215" i="58"/>
  <c r="AI215" i="58"/>
  <c r="BM215" i="58"/>
  <c r="AM215" i="58"/>
  <c r="AT215" i="58"/>
  <c r="BA215" i="58"/>
  <c r="BZ215" i="58"/>
  <c r="BO215" i="58"/>
  <c r="CF215" i="58"/>
  <c r="D215" i="58"/>
  <c r="C215" i="58"/>
  <c r="R215" i="58"/>
  <c r="Y215" i="58"/>
  <c r="I215" i="58"/>
  <c r="V215" i="58"/>
  <c r="AZ215" i="58"/>
  <c r="AJ215" i="58"/>
  <c r="AQ215" i="58"/>
  <c r="BH215" i="58"/>
  <c r="BE215" i="58"/>
  <c r="BV215" i="58"/>
  <c r="CC215" i="58"/>
  <c r="X215" i="58"/>
  <c r="H215" i="58"/>
  <c r="O215" i="58"/>
  <c r="L215" i="58"/>
  <c r="AP215" i="58"/>
  <c r="Z215" i="58"/>
  <c r="AG215" i="58"/>
  <c r="AN215" i="58"/>
  <c r="BR215" i="58"/>
  <c r="BL215" i="58"/>
  <c r="BS215" i="58"/>
  <c r="AF215" i="58"/>
  <c r="CG215" i="58"/>
  <c r="E215" i="58"/>
  <c r="CK215" i="58"/>
  <c r="CE215" i="58"/>
  <c r="P215" i="58"/>
  <c r="W215" i="58"/>
  <c r="AD215" i="58"/>
  <c r="BC215" i="58"/>
  <c r="BB215" i="58"/>
  <c r="BI215" i="58"/>
  <c r="BP215" i="58"/>
  <c r="K215" i="58"/>
  <c r="CD215" i="58"/>
  <c r="CA215" i="58"/>
  <c r="CH215" i="58"/>
  <c r="AC215" i="58"/>
  <c r="M215" i="58"/>
  <c r="T215" i="58"/>
  <c r="AX215" i="58"/>
  <c r="AR215" i="58"/>
  <c r="AY215" i="58"/>
  <c r="BF215" i="58"/>
  <c r="CJ215" i="58"/>
  <c r="BT215" i="58"/>
  <c r="BQ215" i="58"/>
  <c r="BX215" i="58"/>
  <c r="N215" i="58"/>
  <c r="CL215" i="58"/>
  <c r="J215" i="58"/>
  <c r="AA215" i="58"/>
  <c r="AH215" i="58"/>
  <c r="AO215" i="58"/>
  <c r="AV215" i="58"/>
  <c r="S215" i="58"/>
  <c r="BJ215" i="58"/>
  <c r="K228" i="58"/>
  <c r="R228" i="58"/>
  <c r="CH228" i="58"/>
  <c r="AF228" i="58"/>
  <c r="AM228" i="58"/>
  <c r="AT228" i="58"/>
  <c r="Q228" i="58"/>
  <c r="BH228" i="58"/>
  <c r="BO228" i="58"/>
  <c r="BI228" i="58"/>
  <c r="D228" i="58"/>
  <c r="CJ228" i="58"/>
  <c r="H228" i="58"/>
  <c r="CA228" i="58"/>
  <c r="BF228" i="58"/>
  <c r="AC228" i="58"/>
  <c r="AJ228" i="58"/>
  <c r="G228" i="58"/>
  <c r="AX228" i="58"/>
  <c r="BE228" i="58"/>
  <c r="AY228" i="58"/>
  <c r="AI228" i="58"/>
  <c r="BZ228" i="58"/>
  <c r="CG228" i="58"/>
  <c r="E228" i="58"/>
  <c r="AQ228" i="58"/>
  <c r="S228" i="58"/>
  <c r="Z228" i="58"/>
  <c r="J228" i="58"/>
  <c r="AS228" i="58"/>
  <c r="AU228" i="58"/>
  <c r="BL228" i="58"/>
  <c r="Y228" i="58"/>
  <c r="AL228" i="58"/>
  <c r="BP228" i="58"/>
  <c r="BW228" i="58"/>
  <c r="CD228" i="58"/>
  <c r="CC228" i="58"/>
  <c r="I228" i="58"/>
  <c r="P228" i="58"/>
  <c r="W228" i="58"/>
  <c r="L228" i="58"/>
  <c r="AK228" i="58"/>
  <c r="BB228" i="58"/>
  <c r="AB228" i="58"/>
  <c r="BA228" i="58"/>
  <c r="BM228" i="58"/>
  <c r="BT228" i="58"/>
  <c r="BD228" i="58"/>
  <c r="BS228" i="58"/>
  <c r="F228" i="58"/>
  <c r="M228" i="58"/>
  <c r="CK228" i="58"/>
  <c r="AA228" i="58"/>
  <c r="AR228" i="58"/>
  <c r="AO228" i="58"/>
  <c r="T228" i="58"/>
  <c r="BC228" i="58"/>
  <c r="BJ228" i="58"/>
  <c r="BQ228" i="58"/>
  <c r="V228" i="58"/>
  <c r="CE228" i="58"/>
  <c r="CL228" i="58"/>
  <c r="BV228" i="58"/>
  <c r="AN228" i="58"/>
  <c r="AH228" i="58"/>
  <c r="AE228" i="58"/>
  <c r="O228" i="58"/>
  <c r="BK228" i="58"/>
  <c r="AZ228" i="58"/>
  <c r="BG228" i="58"/>
  <c r="BX228" i="58"/>
  <c r="BU228" i="58"/>
  <c r="CB228" i="58"/>
  <c r="CI228" i="58"/>
  <c r="AD228" i="58"/>
  <c r="X228" i="58"/>
  <c r="U228" i="58"/>
  <c r="C228" i="58"/>
  <c r="AV228" i="58"/>
  <c r="AP228" i="58"/>
  <c r="AW228" i="58"/>
  <c r="AG228" i="58"/>
  <c r="BN228" i="58"/>
  <c r="BR228" i="58"/>
  <c r="BY228" i="58"/>
  <c r="CF228" i="58"/>
  <c r="N228" i="58"/>
  <c r="AK262" i="58"/>
  <c r="AM262" i="58"/>
  <c r="AY262" i="58"/>
  <c r="AA262" i="58"/>
  <c r="AZ262" i="58"/>
  <c r="AE262" i="58"/>
  <c r="BS262" i="58"/>
  <c r="I262" i="58"/>
  <c r="C262" i="58"/>
  <c r="BG262" i="58"/>
  <c r="L262" i="58"/>
  <c r="AQ262" i="58"/>
  <c r="K262" i="58"/>
  <c r="AO262" i="58"/>
  <c r="Q262" i="58"/>
  <c r="AP262" i="58"/>
  <c r="BO262" i="58"/>
  <c r="BQ262" i="58"/>
  <c r="AS262" i="58"/>
  <c r="BR262" i="58"/>
  <c r="AW262" i="58"/>
  <c r="CK262" i="58"/>
  <c r="CI262" i="58"/>
  <c r="BK262" i="58"/>
  <c r="CJ262" i="58"/>
  <c r="BY262" i="58"/>
  <c r="AD262" i="58"/>
  <c r="BC262" i="58"/>
  <c r="BE262" i="58"/>
  <c r="BI262" i="58"/>
  <c r="CA262" i="58"/>
  <c r="CE262" i="58"/>
  <c r="CG262" i="58"/>
  <c r="AJ262" i="58"/>
  <c r="BX262" i="58"/>
  <c r="N262" i="58"/>
  <c r="T262" i="58"/>
  <c r="AB262" i="58"/>
  <c r="D262" i="58"/>
  <c r="AC262" i="58"/>
  <c r="H262" i="58"/>
  <c r="AV262" i="58"/>
  <c r="BU262" i="58"/>
  <c r="CF262" i="58"/>
  <c r="Z262" i="58"/>
  <c r="BN262" i="58"/>
  <c r="BD262" i="58"/>
  <c r="P262" i="58"/>
  <c r="R262" i="58"/>
  <c r="CC262" i="58"/>
  <c r="AL262" i="58"/>
  <c r="AR262" i="58"/>
  <c r="AT262" i="58"/>
  <c r="V262" i="58"/>
  <c r="AU262" i="58"/>
  <c r="BJ262" i="58"/>
  <c r="BL262" i="58"/>
  <c r="AN262" i="58"/>
  <c r="BW262" i="58"/>
  <c r="BB262" i="58"/>
  <c r="G262" i="58"/>
  <c r="AF262" i="58"/>
  <c r="AH262" i="58"/>
  <c r="J262" i="58"/>
  <c r="AI262" i="58"/>
  <c r="BH262" i="58"/>
  <c r="BV262" i="58"/>
  <c r="M262" i="58"/>
  <c r="BA262" i="58"/>
  <c r="BM262" i="58"/>
  <c r="AG262" i="58"/>
  <c r="E262" i="58"/>
  <c r="BP262" i="58"/>
  <c r="F262" i="58"/>
  <c r="BT262" i="58"/>
  <c r="Y262" i="58"/>
  <c r="AX262" i="58"/>
  <c r="X262" i="58"/>
  <c r="CL262" i="58"/>
  <c r="O262" i="58"/>
  <c r="BZ262" i="58"/>
  <c r="CB262" i="58"/>
  <c r="CD262" i="58"/>
  <c r="BF262" i="58"/>
  <c r="S262" i="58"/>
  <c r="U262" i="58"/>
  <c r="W262" i="58"/>
  <c r="CH262" i="58"/>
  <c r="BJ209" i="58"/>
  <c r="BQ209" i="58"/>
  <c r="BK209" i="58"/>
  <c r="F209" i="58"/>
  <c r="M209" i="58"/>
  <c r="T209" i="58"/>
  <c r="D209" i="58"/>
  <c r="AH209" i="58"/>
  <c r="AO209" i="58"/>
  <c r="AV209" i="58"/>
  <c r="V209" i="58"/>
  <c r="AZ209" i="58"/>
  <c r="BG209" i="58"/>
  <c r="BA209" i="58"/>
  <c r="X209" i="58"/>
  <c r="CL209" i="58"/>
  <c r="J209" i="58"/>
  <c r="CC209" i="58"/>
  <c r="AP209" i="58"/>
  <c r="AE209" i="58"/>
  <c r="AL209" i="58"/>
  <c r="BH209" i="58"/>
  <c r="L209" i="58"/>
  <c r="AX209" i="58"/>
  <c r="AW209" i="58"/>
  <c r="BN209" i="58"/>
  <c r="BZ209" i="58"/>
  <c r="CB209" i="58"/>
  <c r="CI209" i="58"/>
  <c r="G209" i="58"/>
  <c r="AF209" i="58"/>
  <c r="U209" i="58"/>
  <c r="AB209" i="58"/>
  <c r="Y209" i="58"/>
  <c r="CJ209" i="58"/>
  <c r="AM209" i="58"/>
  <c r="BD209" i="58"/>
  <c r="AN209" i="58"/>
  <c r="BR209" i="58"/>
  <c r="BY209" i="58"/>
  <c r="CF209" i="58"/>
  <c r="CH209" i="58"/>
  <c r="K209" i="58"/>
  <c r="R209" i="58"/>
  <c r="O209" i="58"/>
  <c r="BU209" i="58"/>
  <c r="AC209" i="58"/>
  <c r="AT209" i="58"/>
  <c r="AD209" i="58"/>
  <c r="S209" i="58"/>
  <c r="BO209" i="58"/>
  <c r="BV209" i="58"/>
  <c r="BF209" i="58"/>
  <c r="AK209" i="58"/>
  <c r="H209" i="58"/>
  <c r="E209" i="58"/>
  <c r="BX209" i="58"/>
  <c r="AS209" i="58"/>
  <c r="AJ209" i="58"/>
  <c r="AQ209" i="58"/>
  <c r="I209" i="58"/>
  <c r="BE209" i="58"/>
  <c r="BL209" i="58"/>
  <c r="BS209" i="58"/>
  <c r="AA209" i="58"/>
  <c r="CG209" i="58"/>
  <c r="CD209" i="58"/>
  <c r="CK209" i="58"/>
  <c r="CE209" i="58"/>
  <c r="Z209" i="58"/>
  <c r="AG209" i="58"/>
  <c r="Q209" i="58"/>
  <c r="AU209" i="58"/>
  <c r="BB209" i="58"/>
  <c r="BI209" i="58"/>
  <c r="BM209" i="58"/>
  <c r="BW209" i="58"/>
  <c r="BT209" i="58"/>
  <c r="CA209" i="58"/>
  <c r="BP209" i="58"/>
  <c r="P209" i="58"/>
  <c r="W209" i="58"/>
  <c r="C209" i="58"/>
  <c r="N209" i="58"/>
  <c r="AR209" i="58"/>
  <c r="AY209" i="58"/>
  <c r="AI209" i="58"/>
  <c r="BC209" i="58"/>
  <c r="AN201" i="58"/>
  <c r="AP201" i="58"/>
  <c r="CD201" i="58"/>
  <c r="AY201" i="58"/>
  <c r="BP201" i="58"/>
  <c r="AH201" i="58"/>
  <c r="BV201" i="58"/>
  <c r="AE201" i="58"/>
  <c r="BH201" i="58"/>
  <c r="BJ201" i="58"/>
  <c r="O201" i="58"/>
  <c r="BA201" i="58"/>
  <c r="BZ201" i="58"/>
  <c r="CB201" i="58"/>
  <c r="AG201" i="58"/>
  <c r="BF201" i="58"/>
  <c r="BR201" i="58"/>
  <c r="W201" i="58"/>
  <c r="Y201" i="58"/>
  <c r="AX201" i="58"/>
  <c r="BB201" i="58"/>
  <c r="Z201" i="58"/>
  <c r="AA201" i="58"/>
  <c r="H201" i="58"/>
  <c r="AC201" i="58"/>
  <c r="BQ201" i="58"/>
  <c r="BS201" i="58"/>
  <c r="AJ201" i="58"/>
  <c r="U201" i="58"/>
  <c r="BI201" i="58"/>
  <c r="CH201" i="58"/>
  <c r="CJ201" i="58"/>
  <c r="AO201" i="58"/>
  <c r="AM201" i="58"/>
  <c r="CA201" i="58"/>
  <c r="Q201" i="58"/>
  <c r="BW201" i="58"/>
  <c r="AQ201" i="58"/>
  <c r="T201" i="58"/>
  <c r="I201" i="58"/>
  <c r="K201" i="58"/>
  <c r="AI201" i="58"/>
  <c r="L201" i="58"/>
  <c r="AK201" i="58"/>
  <c r="CL201" i="58"/>
  <c r="AB201" i="58"/>
  <c r="AD201" i="58"/>
  <c r="BC201" i="58"/>
  <c r="BE201" i="58"/>
  <c r="J201" i="58"/>
  <c r="AS201" i="58"/>
  <c r="AU201" i="58"/>
  <c r="CI201" i="58"/>
  <c r="CK201" i="58"/>
  <c r="S201" i="58"/>
  <c r="BM201" i="58"/>
  <c r="R201" i="58"/>
  <c r="BY201" i="58"/>
  <c r="D201" i="58"/>
  <c r="F201" i="58"/>
  <c r="AT201" i="58"/>
  <c r="CE201" i="58"/>
  <c r="AW201" i="58"/>
  <c r="CG201" i="58"/>
  <c r="AL201" i="58"/>
  <c r="BK201" i="58"/>
  <c r="N201" i="58"/>
  <c r="P201" i="58"/>
  <c r="BD201" i="58"/>
  <c r="CC201" i="58"/>
  <c r="BO201" i="58"/>
  <c r="BT201" i="58"/>
  <c r="AV201" i="58"/>
  <c r="BU201" i="58"/>
  <c r="BG201" i="58"/>
  <c r="M201" i="58"/>
  <c r="BX201" i="58"/>
  <c r="C201" i="58"/>
  <c r="AZ201" i="58"/>
  <c r="E201" i="58"/>
  <c r="G201" i="58"/>
  <c r="AF201" i="58"/>
  <c r="AR201" i="58"/>
  <c r="CF201" i="58"/>
  <c r="V201" i="58"/>
  <c r="X201" i="58"/>
  <c r="BL201" i="58"/>
  <c r="BN201" i="58"/>
  <c r="CE219" i="58"/>
  <c r="BV219" i="58"/>
  <c r="E219" i="58"/>
  <c r="BU219" i="58"/>
  <c r="AC219" i="58"/>
  <c r="BY219" i="58"/>
  <c r="BA219" i="58"/>
  <c r="N219" i="58"/>
  <c r="BE219" i="58"/>
  <c r="R219" i="58"/>
  <c r="CC219" i="58"/>
  <c r="AF219" i="58"/>
  <c r="BW219" i="58"/>
  <c r="AT219" i="58"/>
  <c r="V219" i="58"/>
  <c r="X219" i="58"/>
  <c r="CL219" i="58"/>
  <c r="BN219" i="58"/>
  <c r="D219" i="58"/>
  <c r="J219" i="58"/>
  <c r="AE219" i="58"/>
  <c r="G219" i="58"/>
  <c r="CA219" i="58"/>
  <c r="BR219" i="58"/>
  <c r="AJ219" i="58"/>
  <c r="L219" i="58"/>
  <c r="AL219" i="58"/>
  <c r="P219" i="58"/>
  <c r="BL219" i="58"/>
  <c r="AN219" i="58"/>
  <c r="AP219" i="58"/>
  <c r="U219" i="58"/>
  <c r="CF219" i="58"/>
  <c r="CD219" i="58"/>
  <c r="BF219" i="58"/>
  <c r="BH219" i="58"/>
  <c r="AW219" i="58"/>
  <c r="Y219" i="58"/>
  <c r="AX219" i="58"/>
  <c r="C219" i="58"/>
  <c r="AG219" i="58"/>
  <c r="BD219" i="58"/>
  <c r="BZ219" i="58"/>
  <c r="AH219" i="58"/>
  <c r="H219" i="58"/>
  <c r="BS219" i="58"/>
  <c r="I219" i="58"/>
  <c r="BJ219" i="58"/>
  <c r="W219" i="58"/>
  <c r="CH219" i="58"/>
  <c r="CJ219" i="58"/>
  <c r="BO219" i="58"/>
  <c r="AQ219" i="58"/>
  <c r="BP219" i="58"/>
  <c r="AY219" i="58"/>
  <c r="CG219" i="58"/>
  <c r="BI219" i="58"/>
  <c r="BQ219" i="58"/>
  <c r="AZ219" i="58"/>
  <c r="M219" i="58"/>
  <c r="BX219" i="58"/>
  <c r="AB219" i="58"/>
  <c r="CB219" i="58"/>
  <c r="AO219" i="58"/>
  <c r="Q219" i="58"/>
  <c r="S219" i="58"/>
  <c r="K219" i="58"/>
  <c r="BG219" i="58"/>
  <c r="AI219" i="58"/>
  <c r="AU219" i="58"/>
  <c r="Z219" i="58"/>
  <c r="CK219" i="58"/>
  <c r="AA219" i="58"/>
  <c r="O219" i="58"/>
  <c r="BB219" i="58"/>
  <c r="AD219" i="58"/>
  <c r="BC219" i="58"/>
  <c r="F219" i="58"/>
  <c r="BT219" i="58"/>
  <c r="AV219" i="58"/>
  <c r="AK219" i="58"/>
  <c r="AM219" i="58"/>
  <c r="CI219" i="58"/>
  <c r="BK219" i="58"/>
  <c r="BM219" i="58"/>
  <c r="AR219" i="58"/>
  <c r="T219" i="58"/>
  <c r="AS219" i="58"/>
  <c r="AF41" i="70"/>
  <c r="BU205" i="58"/>
  <c r="CL205" i="58"/>
  <c r="AT205" i="58"/>
  <c r="Q205" i="58"/>
  <c r="X205" i="58"/>
  <c r="AE205" i="58"/>
  <c r="BI205" i="58"/>
  <c r="AS205" i="58"/>
  <c r="AZ205" i="58"/>
  <c r="BG205" i="58"/>
  <c r="CK205" i="58"/>
  <c r="BK205" i="58"/>
  <c r="CB205" i="58"/>
  <c r="CI205" i="58"/>
  <c r="C205" i="58"/>
  <c r="N205" i="58"/>
  <c r="U205" i="58"/>
  <c r="O205" i="58"/>
  <c r="AI205" i="58"/>
  <c r="AP205" i="58"/>
  <c r="AW205" i="58"/>
  <c r="J205" i="58"/>
  <c r="BA205" i="58"/>
  <c r="BR205" i="58"/>
  <c r="BY205" i="58"/>
  <c r="T205" i="58"/>
  <c r="D205" i="58"/>
  <c r="K205" i="58"/>
  <c r="R205" i="58"/>
  <c r="AV205" i="58"/>
  <c r="AF205" i="58"/>
  <c r="AM205" i="58"/>
  <c r="CA205" i="58"/>
  <c r="AJ205" i="58"/>
  <c r="BN205" i="58"/>
  <c r="BH205" i="58"/>
  <c r="BO205" i="58"/>
  <c r="AY205" i="58"/>
  <c r="CC205" i="58"/>
  <c r="CJ205" i="58"/>
  <c r="H205" i="58"/>
  <c r="AL205" i="58"/>
  <c r="V205" i="58"/>
  <c r="AC205" i="58"/>
  <c r="Z205" i="58"/>
  <c r="BV205" i="58"/>
  <c r="AX205" i="58"/>
  <c r="BE205" i="58"/>
  <c r="BL205" i="58"/>
  <c r="G205" i="58"/>
  <c r="BZ205" i="58"/>
  <c r="CG205" i="58"/>
  <c r="E205" i="58"/>
  <c r="L205" i="58"/>
  <c r="S205" i="58"/>
  <c r="P205" i="58"/>
  <c r="BQ205" i="58"/>
  <c r="AN205" i="58"/>
  <c r="AU205" i="58"/>
  <c r="BB205" i="58"/>
  <c r="CF205" i="58"/>
  <c r="BP205" i="58"/>
  <c r="BW205" i="58"/>
  <c r="CD205" i="58"/>
  <c r="Y205" i="58"/>
  <c r="I205" i="58"/>
  <c r="F205" i="58"/>
  <c r="W205" i="58"/>
  <c r="AD205" i="58"/>
  <c r="AK205" i="58"/>
  <c r="AR205" i="58"/>
  <c r="AB205" i="58"/>
  <c r="BF205" i="58"/>
  <c r="BM205" i="58"/>
  <c r="BT205" i="58"/>
  <c r="AG205" i="58"/>
  <c r="CH205" i="58"/>
  <c r="CE205" i="58"/>
  <c r="M205" i="58"/>
  <c r="AQ205" i="58"/>
  <c r="AA205" i="58"/>
  <c r="AH205" i="58"/>
  <c r="AO205" i="58"/>
  <c r="BS205" i="58"/>
  <c r="BC205" i="58"/>
  <c r="BJ205" i="58"/>
  <c r="BD205" i="58"/>
  <c r="BX205" i="58"/>
  <c r="CF257" i="58"/>
  <c r="D257" i="58"/>
  <c r="BE257" i="58"/>
  <c r="AB257" i="58"/>
  <c r="AI257" i="58"/>
  <c r="S257" i="58"/>
  <c r="CL257" i="58"/>
  <c r="BD257" i="58"/>
  <c r="BK257" i="58"/>
  <c r="P257" i="58"/>
  <c r="BY257" i="58"/>
  <c r="BV257" i="58"/>
  <c r="CC257" i="58"/>
  <c r="X257" i="58"/>
  <c r="R257" i="58"/>
  <c r="Y257" i="58"/>
  <c r="C257" i="58"/>
  <c r="BW257" i="58"/>
  <c r="AT257" i="58"/>
  <c r="BA257" i="58"/>
  <c r="AK257" i="58"/>
  <c r="K257" i="58"/>
  <c r="BL257" i="58"/>
  <c r="BS257" i="58"/>
  <c r="BM257" i="58"/>
  <c r="H257" i="58"/>
  <c r="O257" i="58"/>
  <c r="V257" i="58"/>
  <c r="Z257" i="58"/>
  <c r="AJ257" i="58"/>
  <c r="AQ257" i="58"/>
  <c r="AX257" i="58"/>
  <c r="AR257" i="58"/>
  <c r="BB257" i="58"/>
  <c r="BI257" i="58"/>
  <c r="BC257" i="58"/>
  <c r="BO257" i="58"/>
  <c r="E257" i="58"/>
  <c r="L257" i="58"/>
  <c r="CE257" i="58"/>
  <c r="CG257" i="58"/>
  <c r="AG257" i="58"/>
  <c r="AN257" i="58"/>
  <c r="AH257" i="58"/>
  <c r="N257" i="58"/>
  <c r="F257" i="58"/>
  <c r="AY257" i="58"/>
  <c r="BP257" i="58"/>
  <c r="AZ257" i="58"/>
  <c r="CD257" i="58"/>
  <c r="CK257" i="58"/>
  <c r="I257" i="58"/>
  <c r="BR257" i="58"/>
  <c r="W257" i="58"/>
  <c r="AD257" i="58"/>
  <c r="AA257" i="58"/>
  <c r="AM257" i="58"/>
  <c r="AO257" i="58"/>
  <c r="BF257" i="58"/>
  <c r="AP257" i="58"/>
  <c r="BT257" i="58"/>
  <c r="CA257" i="58"/>
  <c r="CH257" i="58"/>
  <c r="U257" i="58"/>
  <c r="M257" i="58"/>
  <c r="T257" i="58"/>
  <c r="Q257" i="58"/>
  <c r="AC257" i="58"/>
  <c r="AE257" i="58"/>
  <c r="AV257" i="58"/>
  <c r="AF257" i="58"/>
  <c r="BJ257" i="58"/>
  <c r="BQ257" i="58"/>
  <c r="BX257" i="58"/>
  <c r="BH257" i="58"/>
  <c r="CB257" i="58"/>
  <c r="J257" i="58"/>
  <c r="G257" i="58"/>
  <c r="BZ257" i="58"/>
  <c r="CJ257" i="58"/>
  <c r="AL257" i="58"/>
  <c r="AS257" i="58"/>
  <c r="AU257" i="58"/>
  <c r="BG257" i="58"/>
  <c r="BN257" i="58"/>
  <c r="BU257" i="58"/>
  <c r="AW257" i="58"/>
  <c r="CI257" i="58"/>
  <c r="BT213" i="58"/>
  <c r="CA213" i="58"/>
  <c r="AS213" i="58"/>
  <c r="P213" i="58"/>
  <c r="W213" i="58"/>
  <c r="C213" i="58"/>
  <c r="BZ213" i="58"/>
  <c r="AR213" i="58"/>
  <c r="AY213" i="58"/>
  <c r="AI213" i="58"/>
  <c r="AF213" i="58"/>
  <c r="BJ213" i="58"/>
  <c r="BQ213" i="58"/>
  <c r="BK213" i="58"/>
  <c r="F213" i="58"/>
  <c r="M213" i="58"/>
  <c r="T213" i="58"/>
  <c r="AU213" i="58"/>
  <c r="AH213" i="58"/>
  <c r="AO213" i="58"/>
  <c r="AV213" i="58"/>
  <c r="CH213" i="58"/>
  <c r="AZ213" i="58"/>
  <c r="BG213" i="58"/>
  <c r="BA213" i="58"/>
  <c r="CJ213" i="58"/>
  <c r="CL213" i="58"/>
  <c r="J213" i="58"/>
  <c r="CC213" i="58"/>
  <c r="S213" i="58"/>
  <c r="AE213" i="58"/>
  <c r="AL213" i="58"/>
  <c r="BC213" i="58"/>
  <c r="L213" i="58"/>
  <c r="AA213" i="58"/>
  <c r="AW213" i="58"/>
  <c r="BN213" i="58"/>
  <c r="BU213" i="58"/>
  <c r="CB213" i="58"/>
  <c r="CI213" i="58"/>
  <c r="G213" i="58"/>
  <c r="I213" i="58"/>
  <c r="U213" i="58"/>
  <c r="AB213" i="58"/>
  <c r="Y213" i="58"/>
  <c r="BM213" i="58"/>
  <c r="AM213" i="58"/>
  <c r="BD213" i="58"/>
  <c r="AN213" i="58"/>
  <c r="BR213" i="58"/>
  <c r="BY213" i="58"/>
  <c r="CF213" i="58"/>
  <c r="AP213" i="58"/>
  <c r="K213" i="58"/>
  <c r="R213" i="58"/>
  <c r="O213" i="58"/>
  <c r="AX213" i="58"/>
  <c r="AC213" i="58"/>
  <c r="AT213" i="58"/>
  <c r="AD213" i="58"/>
  <c r="CE213" i="58"/>
  <c r="BO213" i="58"/>
  <c r="BV213" i="58"/>
  <c r="BF213" i="58"/>
  <c r="N213" i="58"/>
  <c r="H213" i="58"/>
  <c r="E213" i="58"/>
  <c r="BX213" i="58"/>
  <c r="V213" i="58"/>
  <c r="AJ213" i="58"/>
  <c r="AQ213" i="58"/>
  <c r="BP213" i="58"/>
  <c r="BE213" i="58"/>
  <c r="BL213" i="58"/>
  <c r="BS213" i="58"/>
  <c r="D213" i="58"/>
  <c r="CG213" i="58"/>
  <c r="CD213" i="58"/>
  <c r="CK213" i="58"/>
  <c r="BH213" i="58"/>
  <c r="Z213" i="58"/>
  <c r="AG213" i="58"/>
  <c r="Q213" i="58"/>
  <c r="X213" i="58"/>
  <c r="BB213" i="58"/>
  <c r="BI213" i="58"/>
  <c r="AK213" i="58"/>
  <c r="BW213" i="58"/>
  <c r="Q261" i="58"/>
  <c r="CE261" i="58"/>
  <c r="CG261" i="58"/>
  <c r="BI261" i="58"/>
  <c r="CH261" i="58"/>
  <c r="BW261" i="58"/>
  <c r="AB261" i="58"/>
  <c r="BX261" i="58"/>
  <c r="BC261" i="58"/>
  <c r="AO261" i="58"/>
  <c r="BB261" i="58"/>
  <c r="G261" i="58"/>
  <c r="R261" i="58"/>
  <c r="AH261" i="58"/>
  <c r="BV261" i="58"/>
  <c r="AI261" i="58"/>
  <c r="CD261" i="58"/>
  <c r="Z261" i="58"/>
  <c r="CK261" i="58"/>
  <c r="AA261" i="58"/>
  <c r="F261" i="58"/>
  <c r="AT261" i="58"/>
  <c r="AR261" i="58"/>
  <c r="T261" i="58"/>
  <c r="AS261" i="58"/>
  <c r="X261" i="58"/>
  <c r="BL261" i="58"/>
  <c r="AJ261" i="58"/>
  <c r="N261" i="58"/>
  <c r="P261" i="58"/>
  <c r="CA261" i="58"/>
  <c r="BG261" i="58"/>
  <c r="AP261" i="58"/>
  <c r="M261" i="58"/>
  <c r="AG261" i="58"/>
  <c r="CC261" i="58"/>
  <c r="BH261" i="58"/>
  <c r="BJ261" i="58"/>
  <c r="AL261" i="58"/>
  <c r="BU261" i="58"/>
  <c r="AZ261" i="58"/>
  <c r="E261" i="58"/>
  <c r="BA261" i="58"/>
  <c r="AF261" i="58"/>
  <c r="BR261" i="58"/>
  <c r="W261" i="58"/>
  <c r="BS261" i="58"/>
  <c r="AE261" i="58"/>
  <c r="K261" i="58"/>
  <c r="AY261" i="58"/>
  <c r="BK261" i="58"/>
  <c r="H261" i="58"/>
  <c r="CL261" i="58"/>
  <c r="BN261" i="58"/>
  <c r="D261" i="58"/>
  <c r="S261" i="58"/>
  <c r="U261" i="58"/>
  <c r="CF261" i="58"/>
  <c r="V261" i="58"/>
  <c r="CJ261" i="58"/>
  <c r="BY261" i="58"/>
  <c r="L261" i="58"/>
  <c r="BZ261" i="58"/>
  <c r="CB261" i="58"/>
  <c r="BD261" i="58"/>
  <c r="BT261" i="58"/>
  <c r="C261" i="58"/>
  <c r="BE261" i="58"/>
  <c r="J261" i="58"/>
  <c r="BF261" i="58"/>
  <c r="AK261" i="58"/>
  <c r="AW261" i="58"/>
  <c r="Y261" i="58"/>
  <c r="AX261" i="58"/>
  <c r="AC261" i="58"/>
  <c r="BQ261" i="58"/>
  <c r="AD261" i="58"/>
  <c r="BP261" i="58"/>
  <c r="AU261" i="58"/>
  <c r="CI261" i="58"/>
  <c r="AV261" i="58"/>
  <c r="I261" i="58"/>
  <c r="AM261" i="58"/>
  <c r="O261" i="58"/>
  <c r="AN261" i="58"/>
  <c r="BM261" i="58"/>
  <c r="BO261" i="58"/>
  <c r="AQ261" i="58"/>
  <c r="H198" i="58"/>
  <c r="AC198" i="58"/>
  <c r="BV198" i="58"/>
  <c r="BA198" i="58"/>
  <c r="AB198" i="58"/>
  <c r="S198" i="58"/>
  <c r="BX198" i="58"/>
  <c r="AT198" i="58"/>
  <c r="K198" i="58"/>
  <c r="CA198" i="58"/>
  <c r="E198" i="58"/>
  <c r="BQ198" i="58"/>
  <c r="AH198" i="58"/>
  <c r="D198" i="58"/>
  <c r="BP198" i="58"/>
  <c r="AG198" i="58"/>
  <c r="CK198" i="58"/>
  <c r="BU198" i="58"/>
  <c r="BC198" i="58"/>
  <c r="V198" i="58"/>
  <c r="AE198" i="58"/>
  <c r="CF198" i="58"/>
  <c r="BF198" i="58"/>
  <c r="AA198" i="58"/>
  <c r="CD198" i="58"/>
  <c r="G198" i="58"/>
  <c r="AP198" i="58"/>
  <c r="I198" i="58"/>
  <c r="AN198" i="58"/>
  <c r="BK198" i="58"/>
  <c r="AJ198" i="58"/>
  <c r="AI198" i="58"/>
  <c r="BN198" i="58"/>
  <c r="CB198" i="58"/>
  <c r="BS198" i="58"/>
  <c r="AL198" i="58"/>
  <c r="CI198" i="58"/>
  <c r="CG198" i="58"/>
  <c r="P198" i="58"/>
  <c r="AK198" i="58"/>
  <c r="L198" i="58"/>
  <c r="O198" i="58"/>
  <c r="AW198" i="58"/>
  <c r="N198" i="58"/>
  <c r="AV198" i="58"/>
  <c r="X198" i="58"/>
  <c r="AR198" i="58"/>
  <c r="AM198" i="58"/>
  <c r="M198" i="58"/>
  <c r="BY198" i="58"/>
  <c r="AX198" i="58"/>
  <c r="CL198" i="58"/>
  <c r="C198" i="58"/>
  <c r="BD198" i="58"/>
  <c r="Y198" i="58"/>
  <c r="T198" i="58"/>
  <c r="BR198" i="58"/>
  <c r="BG198" i="58"/>
  <c r="AY198" i="58"/>
  <c r="CE198" i="58"/>
  <c r="BL198" i="58"/>
  <c r="AQ198" i="58"/>
  <c r="J198" i="58"/>
  <c r="BZ198" i="58"/>
  <c r="BO198" i="58"/>
  <c r="AS198" i="58"/>
  <c r="Q198" i="58"/>
  <c r="CC198" i="58"/>
  <c r="BW198" i="58"/>
  <c r="AD198" i="58"/>
  <c r="CJ198" i="58"/>
  <c r="AF198" i="58"/>
  <c r="BB198" i="58"/>
  <c r="AU198" i="58"/>
  <c r="U198" i="58"/>
  <c r="BT198" i="58"/>
  <c r="BH198" i="58"/>
  <c r="Z198" i="58"/>
  <c r="CH198" i="58"/>
  <c r="BM198" i="58"/>
  <c r="AO198" i="58"/>
  <c r="F198" i="58"/>
  <c r="W198" i="58"/>
  <c r="AZ198" i="58"/>
  <c r="BI198" i="58"/>
  <c r="R198" i="58"/>
  <c r="BJ198" i="58"/>
  <c r="BE198" i="58"/>
  <c r="BS218" i="58"/>
  <c r="Y218" i="58"/>
  <c r="BN218" i="58"/>
  <c r="AT218" i="58"/>
  <c r="BI218" i="58"/>
  <c r="O218" i="58"/>
  <c r="BK218" i="58"/>
  <c r="AJ218" i="58"/>
  <c r="BP218" i="58"/>
  <c r="V218" i="58"/>
  <c r="BA218" i="58"/>
  <c r="Z218" i="58"/>
  <c r="Q218" i="58"/>
  <c r="BF218" i="58"/>
  <c r="L218" i="58"/>
  <c r="AQ218" i="58"/>
  <c r="P218" i="58"/>
  <c r="G218" i="58"/>
  <c r="AV218" i="58"/>
  <c r="CK218" i="58"/>
  <c r="AN218" i="58"/>
  <c r="F218" i="58"/>
  <c r="CF218" i="58"/>
  <c r="AL218" i="58"/>
  <c r="CA218" i="58"/>
  <c r="AD218" i="58"/>
  <c r="CE218" i="58"/>
  <c r="D218" i="58"/>
  <c r="AS218" i="58"/>
  <c r="CH218" i="58"/>
  <c r="T218" i="58"/>
  <c r="BC218" i="58"/>
  <c r="CC218" i="58"/>
  <c r="AI218" i="58"/>
  <c r="BX218" i="58"/>
  <c r="BD218" i="58"/>
  <c r="AG218" i="58"/>
  <c r="W218" i="58"/>
  <c r="CI218" i="58"/>
  <c r="BL218" i="58"/>
  <c r="AO218" i="58"/>
  <c r="H218" i="58"/>
  <c r="BJ218" i="58"/>
  <c r="AC218" i="58"/>
  <c r="M218" i="58"/>
  <c r="BY218" i="58"/>
  <c r="BB218" i="58"/>
  <c r="AE218" i="58"/>
  <c r="CG218" i="58"/>
  <c r="AZ218" i="58"/>
  <c r="S218" i="58"/>
  <c r="CL218" i="58"/>
  <c r="BO218" i="58"/>
  <c r="AR218" i="58"/>
  <c r="U218" i="58"/>
  <c r="BW218" i="58"/>
  <c r="AP218" i="58"/>
  <c r="BZ218" i="58"/>
  <c r="CB218" i="58"/>
  <c r="BE218" i="58"/>
  <c r="AH218" i="58"/>
  <c r="K218" i="58"/>
  <c r="BM218" i="58"/>
  <c r="C218" i="58"/>
  <c r="BR218" i="58"/>
  <c r="AU218" i="58"/>
  <c r="X218" i="58"/>
  <c r="CJ218" i="58"/>
  <c r="N218" i="58"/>
  <c r="BQ218" i="58"/>
  <c r="BH218" i="58"/>
  <c r="AX218" i="58"/>
  <c r="AK218" i="58"/>
  <c r="AA218" i="58"/>
  <c r="E218" i="58"/>
  <c r="BG218" i="58"/>
  <c r="AF218" i="58"/>
  <c r="I218" i="58"/>
  <c r="BU218" i="58"/>
  <c r="AB218" i="58"/>
  <c r="CD218" i="58"/>
  <c r="AW218" i="58"/>
  <c r="J218" i="58"/>
  <c r="BV218" i="58"/>
  <c r="AY218" i="58"/>
  <c r="R218" i="58"/>
  <c r="BT218" i="58"/>
  <c r="AM218" i="58"/>
  <c r="BB276" i="58"/>
  <c r="AC276" i="58"/>
  <c r="E276" i="58"/>
  <c r="AD276" i="58"/>
  <c r="I276" i="58"/>
  <c r="AR276" i="58"/>
  <c r="T276" i="58"/>
  <c r="V276" i="58"/>
  <c r="CJ276" i="58"/>
  <c r="BL276" i="58"/>
  <c r="CK276" i="58"/>
  <c r="AN276" i="58"/>
  <c r="S276" i="58"/>
  <c r="CD276" i="58"/>
  <c r="BY276" i="58"/>
  <c r="BP276" i="58"/>
  <c r="AH276" i="58"/>
  <c r="J276" i="58"/>
  <c r="AJ276" i="58"/>
  <c r="AK276" i="58"/>
  <c r="BJ276" i="58"/>
  <c r="AL276" i="58"/>
  <c r="BX276" i="58"/>
  <c r="BC276" i="58"/>
  <c r="CB276" i="58"/>
  <c r="BD276" i="58"/>
  <c r="BF276" i="58"/>
  <c r="AU276" i="58"/>
  <c r="W276" i="58"/>
  <c r="AV276" i="58"/>
  <c r="AA276" i="58"/>
  <c r="AE276" i="58"/>
  <c r="H276" i="58"/>
  <c r="BN276" i="58"/>
  <c r="BO276" i="58"/>
  <c r="F276" i="58"/>
  <c r="BQ276" i="58"/>
  <c r="G276" i="58"/>
  <c r="Z276" i="58"/>
  <c r="U276" i="58"/>
  <c r="CF276" i="58"/>
  <c r="CH276" i="58"/>
  <c r="BM276" i="58"/>
  <c r="AO276" i="58"/>
  <c r="AM276" i="58"/>
  <c r="O276" i="58"/>
  <c r="Q276" i="58"/>
  <c r="CE276" i="58"/>
  <c r="BG276" i="58"/>
  <c r="CL276" i="58"/>
  <c r="BU276" i="58"/>
  <c r="K276" i="58"/>
  <c r="BV276" i="58"/>
  <c r="AW276" i="58"/>
  <c r="N276" i="58"/>
  <c r="AZ276" i="58"/>
  <c r="AB276" i="58"/>
  <c r="BA276" i="58"/>
  <c r="AF276" i="58"/>
  <c r="BE276" i="58"/>
  <c r="AG276" i="58"/>
  <c r="AS276" i="58"/>
  <c r="X276" i="58"/>
  <c r="CI276" i="58"/>
  <c r="Y276" i="58"/>
  <c r="C276" i="58"/>
  <c r="AP276" i="58"/>
  <c r="R276" i="58"/>
  <c r="AQ276" i="58"/>
  <c r="D276" i="58"/>
  <c r="BR276" i="58"/>
  <c r="AT276" i="58"/>
  <c r="AI276" i="58"/>
  <c r="BH276" i="58"/>
  <c r="CG276" i="58"/>
  <c r="BI276" i="58"/>
  <c r="BK276" i="58"/>
  <c r="BZ276" i="58"/>
  <c r="P276" i="58"/>
  <c r="CA276" i="58"/>
  <c r="CC276" i="58"/>
  <c r="M276" i="58"/>
  <c r="BT276" i="58"/>
  <c r="BS276" i="58"/>
  <c r="AX276" i="58"/>
  <c r="BW276" i="58"/>
  <c r="AY276" i="58"/>
  <c r="L276" i="58"/>
  <c r="AU267" i="58"/>
  <c r="AL267" i="58"/>
  <c r="BE267" i="58"/>
  <c r="BJ267" i="58"/>
  <c r="AC267" i="58"/>
  <c r="BQ267" i="58"/>
  <c r="CL267" i="58"/>
  <c r="BL267" i="58"/>
  <c r="D267" i="58"/>
  <c r="Z267" i="58"/>
  <c r="G267" i="58"/>
  <c r="BT267" i="58"/>
  <c r="CH267" i="58"/>
  <c r="E267" i="58"/>
  <c r="BZ267" i="58"/>
  <c r="BD267" i="58"/>
  <c r="BI267" i="58"/>
  <c r="F267" i="58"/>
  <c r="AW267" i="58"/>
  <c r="P267" i="58"/>
  <c r="W267" i="58"/>
  <c r="C267" i="58"/>
  <c r="BV267" i="58"/>
  <c r="L267" i="58"/>
  <c r="BM267" i="58"/>
  <c r="BK267" i="58"/>
  <c r="K267" i="58"/>
  <c r="Y267" i="58"/>
  <c r="CA267" i="58"/>
  <c r="AA267" i="58"/>
  <c r="AK267" i="58"/>
  <c r="CB267" i="58"/>
  <c r="N267" i="58"/>
  <c r="AQ267" i="58"/>
  <c r="AI267" i="58"/>
  <c r="X267" i="58"/>
  <c r="AH267" i="58"/>
  <c r="AV267" i="58"/>
  <c r="BC267" i="58"/>
  <c r="AT267" i="58"/>
  <c r="M267" i="58"/>
  <c r="BS267" i="58"/>
  <c r="BN267" i="58"/>
  <c r="BU267" i="58"/>
  <c r="CI267" i="58"/>
  <c r="AN267" i="58"/>
  <c r="AS267" i="58"/>
  <c r="AE267" i="58"/>
  <c r="V267" i="58"/>
  <c r="CC267" i="58"/>
  <c r="BF267" i="58"/>
  <c r="BW267" i="58"/>
  <c r="J267" i="58"/>
  <c r="S267" i="58"/>
  <c r="AG267" i="58"/>
  <c r="U267" i="58"/>
  <c r="R267" i="58"/>
  <c r="BX267" i="58"/>
  <c r="CK267" i="58"/>
  <c r="BO267" i="58"/>
  <c r="AJ267" i="58"/>
  <c r="T267" i="58"/>
  <c r="AP267" i="58"/>
  <c r="I267" i="58"/>
  <c r="CJ267" i="58"/>
  <c r="BB267" i="58"/>
  <c r="CF267" i="58"/>
  <c r="AZ267" i="58"/>
  <c r="BG267" i="58"/>
  <c r="CD267" i="58"/>
  <c r="AY267" i="58"/>
  <c r="BA267" i="58"/>
  <c r="AF267" i="58"/>
  <c r="AM267" i="58"/>
  <c r="AD267" i="58"/>
  <c r="AR267" i="58"/>
  <c r="BP267" i="58"/>
  <c r="AX267" i="58"/>
  <c r="Q267" i="58"/>
  <c r="CE267" i="58"/>
  <c r="AO267" i="58"/>
  <c r="H267" i="58"/>
  <c r="O267" i="58"/>
  <c r="BR267" i="58"/>
  <c r="BH267" i="58"/>
  <c r="BY267" i="58"/>
  <c r="CG267" i="58"/>
  <c r="AB267" i="58"/>
  <c r="AF200" i="58"/>
  <c r="AM200" i="58"/>
  <c r="BQ200" i="58"/>
  <c r="BK200" i="58"/>
  <c r="BR200" i="58"/>
  <c r="M200" i="58"/>
  <c r="CF200" i="58"/>
  <c r="D200" i="58"/>
  <c r="K200" i="58"/>
  <c r="I200" i="58"/>
  <c r="BE200" i="58"/>
  <c r="V200" i="58"/>
  <c r="AC200" i="58"/>
  <c r="AJ200" i="58"/>
  <c r="BA200" i="58"/>
  <c r="BH200" i="58"/>
  <c r="BO200" i="58"/>
  <c r="J200" i="58"/>
  <c r="CK200" i="58"/>
  <c r="CJ200" i="58"/>
  <c r="AE200" i="58"/>
  <c r="O200" i="58"/>
  <c r="L200" i="58"/>
  <c r="S200" i="58"/>
  <c r="H200" i="58"/>
  <c r="AQ200" i="58"/>
  <c r="AX200" i="58"/>
  <c r="Q200" i="58"/>
  <c r="CI200" i="58"/>
  <c r="BS200" i="58"/>
  <c r="BZ200" i="58"/>
  <c r="CG200" i="58"/>
  <c r="AB200" i="58"/>
  <c r="AG200" i="58"/>
  <c r="AO200" i="58"/>
  <c r="Z200" i="58"/>
  <c r="BM200" i="58"/>
  <c r="AN200" i="58"/>
  <c r="AU200" i="58"/>
  <c r="BY200" i="58"/>
  <c r="BI200" i="58"/>
  <c r="BP200" i="58"/>
  <c r="BW200" i="58"/>
  <c r="BG200" i="58"/>
  <c r="CA200" i="58"/>
  <c r="CH200" i="58"/>
  <c r="P200" i="58"/>
  <c r="AT200" i="58"/>
  <c r="AD200" i="58"/>
  <c r="AK200" i="58"/>
  <c r="AR200" i="58"/>
  <c r="BV200" i="58"/>
  <c r="BF200" i="58"/>
  <c r="CC200" i="58"/>
  <c r="BT200" i="58"/>
  <c r="BJ200" i="58"/>
  <c r="E200" i="58"/>
  <c r="BX200" i="58"/>
  <c r="F200" i="58"/>
  <c r="CD200" i="58"/>
  <c r="T200" i="58"/>
  <c r="AA200" i="58"/>
  <c r="AH200" i="58"/>
  <c r="BL200" i="58"/>
  <c r="AV200" i="58"/>
  <c r="BC200" i="58"/>
  <c r="AZ200" i="58"/>
  <c r="BU200" i="58"/>
  <c r="BN200" i="58"/>
  <c r="CE200" i="58"/>
  <c r="CL200" i="58"/>
  <c r="C200" i="58"/>
  <c r="AW200" i="58"/>
  <c r="X200" i="58"/>
  <c r="BB200" i="58"/>
  <c r="AL200" i="58"/>
  <c r="AS200" i="58"/>
  <c r="AP200" i="58"/>
  <c r="R200" i="58"/>
  <c r="BD200" i="58"/>
  <c r="Y200" i="58"/>
  <c r="CB200" i="58"/>
  <c r="W200" i="58"/>
  <c r="G200" i="58"/>
  <c r="N200" i="58"/>
  <c r="U200" i="58"/>
  <c r="AY200" i="58"/>
  <c r="AI200" i="58"/>
  <c r="BX247" i="58"/>
  <c r="BH247" i="58"/>
  <c r="BW247" i="58"/>
  <c r="J247" i="58"/>
  <c r="Q247" i="58"/>
  <c r="CJ247" i="58"/>
  <c r="AE247" i="58"/>
  <c r="AV247" i="58"/>
  <c r="AF247" i="58"/>
  <c r="BE247" i="58"/>
  <c r="BQ247" i="58"/>
  <c r="BN247" i="58"/>
  <c r="BU247" i="58"/>
  <c r="Z247" i="58"/>
  <c r="CI247" i="58"/>
  <c r="G247" i="58"/>
  <c r="BZ247" i="58"/>
  <c r="AR247" i="58"/>
  <c r="AL247" i="58"/>
  <c r="AS247" i="58"/>
  <c r="X247" i="58"/>
  <c r="BG247" i="58"/>
  <c r="BD247" i="58"/>
  <c r="BK247" i="58"/>
  <c r="CB247" i="58"/>
  <c r="BY247" i="58"/>
  <c r="CF247" i="58"/>
  <c r="D247" i="58"/>
  <c r="AH247" i="58"/>
  <c r="AB247" i="58"/>
  <c r="AI247" i="58"/>
  <c r="S247" i="58"/>
  <c r="BO247" i="58"/>
  <c r="AT247" i="58"/>
  <c r="BA247" i="58"/>
  <c r="AK247" i="58"/>
  <c r="BR247" i="58"/>
  <c r="BV247" i="58"/>
  <c r="CC247" i="58"/>
  <c r="K247" i="58"/>
  <c r="R247" i="58"/>
  <c r="Y247" i="58"/>
  <c r="C247" i="58"/>
  <c r="AZ247" i="58"/>
  <c r="AJ247" i="58"/>
  <c r="AQ247" i="58"/>
  <c r="AX247" i="58"/>
  <c r="U247" i="58"/>
  <c r="BL247" i="58"/>
  <c r="BS247" i="58"/>
  <c r="BM247" i="58"/>
  <c r="H247" i="58"/>
  <c r="O247" i="58"/>
  <c r="V247" i="58"/>
  <c r="CL247" i="58"/>
  <c r="CE247" i="58"/>
  <c r="BJ247" i="58"/>
  <c r="AG247" i="58"/>
  <c r="AN247" i="58"/>
  <c r="F247" i="58"/>
  <c r="BB247" i="58"/>
  <c r="BI247" i="58"/>
  <c r="BC247" i="58"/>
  <c r="AM247" i="58"/>
  <c r="E247" i="58"/>
  <c r="L247" i="58"/>
  <c r="I247" i="58"/>
  <c r="AU247" i="58"/>
  <c r="W247" i="58"/>
  <c r="AD247" i="58"/>
  <c r="N247" i="58"/>
  <c r="AW247" i="58"/>
  <c r="AY247" i="58"/>
  <c r="BP247" i="58"/>
  <c r="AC247" i="58"/>
  <c r="CD247" i="58"/>
  <c r="CK247" i="58"/>
  <c r="CH247" i="58"/>
  <c r="CG247" i="58"/>
  <c r="M247" i="58"/>
  <c r="T247" i="58"/>
  <c r="AA247" i="58"/>
  <c r="P247" i="58"/>
  <c r="AO247" i="58"/>
  <c r="BF247" i="58"/>
  <c r="AP247" i="58"/>
  <c r="BT247" i="58"/>
  <c r="CA247" i="58"/>
  <c r="BL235" i="58"/>
  <c r="BS235" i="58"/>
  <c r="CJ235" i="58"/>
  <c r="H235" i="58"/>
  <c r="O235" i="58"/>
  <c r="V235" i="58"/>
  <c r="AC235" i="58"/>
  <c r="AJ235" i="58"/>
  <c r="AQ235" i="58"/>
  <c r="AX235" i="58"/>
  <c r="C235" i="58"/>
  <c r="AU235" i="58"/>
  <c r="BB235" i="58"/>
  <c r="BI235" i="58"/>
  <c r="BZ235" i="58"/>
  <c r="BO235" i="58"/>
  <c r="E235" i="58"/>
  <c r="L235" i="58"/>
  <c r="S235" i="58"/>
  <c r="Z235" i="58"/>
  <c r="AG235" i="58"/>
  <c r="AN235" i="58"/>
  <c r="AK235" i="58"/>
  <c r="P235" i="58"/>
  <c r="AY235" i="58"/>
  <c r="BP235" i="58"/>
  <c r="BW235" i="58"/>
  <c r="CD235" i="58"/>
  <c r="CK235" i="58"/>
  <c r="I235" i="58"/>
  <c r="AH235" i="58"/>
  <c r="W235" i="58"/>
  <c r="AD235" i="58"/>
  <c r="AA235" i="58"/>
  <c r="CG235" i="58"/>
  <c r="AO235" i="58"/>
  <c r="BF235" i="58"/>
  <c r="BM235" i="58"/>
  <c r="BT235" i="58"/>
  <c r="CA235" i="58"/>
  <c r="CH235" i="58"/>
  <c r="F235" i="58"/>
  <c r="M235" i="58"/>
  <c r="T235" i="58"/>
  <c r="Q235" i="58"/>
  <c r="X235" i="58"/>
  <c r="AE235" i="58"/>
  <c r="AV235" i="58"/>
  <c r="BC235" i="58"/>
  <c r="BE235" i="58"/>
  <c r="BQ235" i="58"/>
  <c r="BX235" i="58"/>
  <c r="CE235" i="58"/>
  <c r="CL235" i="58"/>
  <c r="J235" i="58"/>
  <c r="G235" i="58"/>
  <c r="N235" i="58"/>
  <c r="CB235" i="58"/>
  <c r="AL235" i="58"/>
  <c r="AS235" i="58"/>
  <c r="AZ235" i="58"/>
  <c r="BG235" i="58"/>
  <c r="BN235" i="58"/>
  <c r="BU235" i="58"/>
  <c r="U235" i="58"/>
  <c r="CI235" i="58"/>
  <c r="CF235" i="58"/>
  <c r="D235" i="58"/>
  <c r="BJ235" i="58"/>
  <c r="AB235" i="58"/>
  <c r="AI235" i="58"/>
  <c r="AP235" i="58"/>
  <c r="AW235" i="58"/>
  <c r="BD235" i="58"/>
  <c r="BK235" i="58"/>
  <c r="BR235" i="58"/>
  <c r="BY235" i="58"/>
  <c r="BV235" i="58"/>
  <c r="CC235" i="58"/>
  <c r="K235" i="58"/>
  <c r="R235" i="58"/>
  <c r="Y235" i="58"/>
  <c r="AF235" i="58"/>
  <c r="AR235" i="58"/>
  <c r="AT235" i="58"/>
  <c r="BA235" i="58"/>
  <c r="BH235" i="58"/>
  <c r="AM235" i="58"/>
  <c r="CG224" i="58"/>
  <c r="CI224" i="58"/>
  <c r="BA224" i="58"/>
  <c r="BW224" i="58"/>
  <c r="BB224" i="58"/>
  <c r="CA224" i="58"/>
  <c r="BC224" i="58"/>
  <c r="P224" i="58"/>
  <c r="CD224" i="58"/>
  <c r="T224" i="58"/>
  <c r="CE224" i="58"/>
  <c r="AH224" i="58"/>
  <c r="M224" i="58"/>
  <c r="AV224" i="58"/>
  <c r="X224" i="58"/>
  <c r="Z224" i="58"/>
  <c r="AB224" i="58"/>
  <c r="BP224" i="58"/>
  <c r="F224" i="58"/>
  <c r="Q224" i="58"/>
  <c r="BD224" i="58"/>
  <c r="I224" i="58"/>
  <c r="AI224" i="58"/>
  <c r="BT224" i="58"/>
  <c r="AL224" i="58"/>
  <c r="N224" i="58"/>
  <c r="CC224" i="58"/>
  <c r="AO224" i="58"/>
  <c r="BN224" i="58"/>
  <c r="AP224" i="58"/>
  <c r="AR224" i="58"/>
  <c r="AT224" i="58"/>
  <c r="CH224" i="58"/>
  <c r="CF224" i="58"/>
  <c r="BH224" i="58"/>
  <c r="BJ224" i="58"/>
  <c r="BV224" i="58"/>
  <c r="AA224" i="58"/>
  <c r="AZ224" i="58"/>
  <c r="AE224" i="58"/>
  <c r="AN224" i="58"/>
  <c r="L224" i="58"/>
  <c r="CB224" i="58"/>
  <c r="BG224" i="58"/>
  <c r="AG224" i="58"/>
  <c r="BU224" i="58"/>
  <c r="K224" i="58"/>
  <c r="BF224" i="58"/>
  <c r="Y224" i="58"/>
  <c r="CJ224" i="58"/>
  <c r="CL224" i="58"/>
  <c r="E224" i="58"/>
  <c r="AS224" i="58"/>
  <c r="BR224" i="58"/>
  <c r="BS224" i="58"/>
  <c r="W224" i="58"/>
  <c r="BK224" i="58"/>
  <c r="G224" i="58"/>
  <c r="BY224" i="58"/>
  <c r="O224" i="58"/>
  <c r="BZ224" i="58"/>
  <c r="AD224" i="58"/>
  <c r="R224" i="58"/>
  <c r="AQ224" i="58"/>
  <c r="S224" i="58"/>
  <c r="U224" i="58"/>
  <c r="AJ224" i="58"/>
  <c r="BI224" i="58"/>
  <c r="AK224" i="58"/>
  <c r="AW224" i="58"/>
  <c r="AY224" i="58"/>
  <c r="D224" i="58"/>
  <c r="AC224" i="58"/>
  <c r="C224" i="58"/>
  <c r="BX224" i="58"/>
  <c r="AF224" i="58"/>
  <c r="BE224" i="58"/>
  <c r="H224" i="58"/>
  <c r="J224" i="58"/>
  <c r="AX224" i="58"/>
  <c r="AM224" i="58"/>
  <c r="BL224" i="58"/>
  <c r="CK224" i="58"/>
  <c r="BM224" i="58"/>
  <c r="BO224" i="58"/>
  <c r="BQ224" i="58"/>
  <c r="V224" i="58"/>
  <c r="AU224" i="58"/>
  <c r="J222" i="58"/>
  <c r="Q222" i="58"/>
  <c r="X222" i="58"/>
  <c r="AO222" i="58"/>
  <c r="AV222" i="58"/>
  <c r="AF222" i="58"/>
  <c r="BJ222" i="58"/>
  <c r="BQ222" i="58"/>
  <c r="BX222" i="58"/>
  <c r="CE222" i="58"/>
  <c r="CL222" i="58"/>
  <c r="CI222" i="58"/>
  <c r="G222" i="58"/>
  <c r="BZ222" i="58"/>
  <c r="AE222" i="58"/>
  <c r="AL222" i="58"/>
  <c r="AS222" i="58"/>
  <c r="AZ222" i="58"/>
  <c r="BG222" i="58"/>
  <c r="BN222" i="58"/>
  <c r="BH222" i="58"/>
  <c r="CB222" i="58"/>
  <c r="BY222" i="58"/>
  <c r="CF222" i="58"/>
  <c r="AA222" i="58"/>
  <c r="U222" i="58"/>
  <c r="AB222" i="58"/>
  <c r="AI222" i="58"/>
  <c r="AP222" i="58"/>
  <c r="AW222" i="58"/>
  <c r="BD222" i="58"/>
  <c r="BK222" i="58"/>
  <c r="BR222" i="58"/>
  <c r="BO222" i="58"/>
  <c r="BV222" i="58"/>
  <c r="D222" i="58"/>
  <c r="K222" i="58"/>
  <c r="R222" i="58"/>
  <c r="Y222" i="58"/>
  <c r="I222" i="58"/>
  <c r="AM222" i="58"/>
  <c r="AT222" i="58"/>
  <c r="BA222" i="58"/>
  <c r="N222" i="58"/>
  <c r="AK222" i="58"/>
  <c r="BE222" i="58"/>
  <c r="BL222" i="58"/>
  <c r="CC222" i="58"/>
  <c r="CJ222" i="58"/>
  <c r="H222" i="58"/>
  <c r="O222" i="58"/>
  <c r="V222" i="58"/>
  <c r="AC222" i="58"/>
  <c r="AJ222" i="58"/>
  <c r="AQ222" i="58"/>
  <c r="AN222" i="58"/>
  <c r="AU222" i="58"/>
  <c r="BB222" i="58"/>
  <c r="BS222" i="58"/>
  <c r="BC222" i="58"/>
  <c r="CG222" i="58"/>
  <c r="E222" i="58"/>
  <c r="L222" i="58"/>
  <c r="S222" i="58"/>
  <c r="Z222" i="58"/>
  <c r="AG222" i="58"/>
  <c r="AD222" i="58"/>
  <c r="C222" i="58"/>
  <c r="AR222" i="58"/>
  <c r="BI222" i="58"/>
  <c r="BP222" i="58"/>
  <c r="BW222" i="58"/>
  <c r="CD222" i="58"/>
  <c r="CK222" i="58"/>
  <c r="BU222" i="58"/>
  <c r="P222" i="58"/>
  <c r="W222" i="58"/>
  <c r="T222" i="58"/>
  <c r="AX222" i="58"/>
  <c r="AH222" i="58"/>
  <c r="AY222" i="58"/>
  <c r="BF222" i="58"/>
  <c r="BM222" i="58"/>
  <c r="BT222" i="58"/>
  <c r="CA222" i="58"/>
  <c r="CH222" i="58"/>
  <c r="F222" i="58"/>
  <c r="M222" i="58"/>
  <c r="BG265" i="58"/>
  <c r="BX265" i="58"/>
  <c r="C265" i="58"/>
  <c r="CL265" i="58"/>
  <c r="J265" i="58"/>
  <c r="Q265" i="58"/>
  <c r="X265" i="58"/>
  <c r="AE265" i="58"/>
  <c r="AL265" i="58"/>
  <c r="AS265" i="58"/>
  <c r="AW265" i="58"/>
  <c r="BN265" i="58"/>
  <c r="BU265" i="58"/>
  <c r="CB265" i="58"/>
  <c r="CI265" i="58"/>
  <c r="G265" i="58"/>
  <c r="AK265" i="58"/>
  <c r="U265" i="58"/>
  <c r="AB265" i="58"/>
  <c r="AI265" i="58"/>
  <c r="AM265" i="58"/>
  <c r="BD265" i="58"/>
  <c r="BK265" i="58"/>
  <c r="BR265" i="58"/>
  <c r="BY265" i="58"/>
  <c r="CF265" i="58"/>
  <c r="D265" i="58"/>
  <c r="K265" i="58"/>
  <c r="R265" i="58"/>
  <c r="V265" i="58"/>
  <c r="AC265" i="58"/>
  <c r="AT265" i="58"/>
  <c r="BA265" i="58"/>
  <c r="CE265" i="58"/>
  <c r="BO265" i="58"/>
  <c r="BV265" i="58"/>
  <c r="CC265" i="58"/>
  <c r="CJ265" i="58"/>
  <c r="H265" i="58"/>
  <c r="L265" i="58"/>
  <c r="S265" i="58"/>
  <c r="AJ265" i="58"/>
  <c r="AQ265" i="58"/>
  <c r="AX265" i="58"/>
  <c r="BE265" i="58"/>
  <c r="BL265" i="58"/>
  <c r="BS265" i="58"/>
  <c r="N265" i="58"/>
  <c r="CG265" i="58"/>
  <c r="CK265" i="58"/>
  <c r="BC265" i="58"/>
  <c r="Z265" i="58"/>
  <c r="AG265" i="58"/>
  <c r="AN265" i="58"/>
  <c r="AU265" i="58"/>
  <c r="BB265" i="58"/>
  <c r="BI265" i="58"/>
  <c r="BP265" i="58"/>
  <c r="BW265" i="58"/>
  <c r="CA265" i="58"/>
  <c r="I265" i="58"/>
  <c r="P265" i="58"/>
  <c r="W265" i="58"/>
  <c r="AD265" i="58"/>
  <c r="BH265" i="58"/>
  <c r="AR265" i="58"/>
  <c r="AY265" i="58"/>
  <c r="BF265" i="58"/>
  <c r="AP265" i="58"/>
  <c r="BQ265" i="58"/>
  <c r="CH265" i="58"/>
  <c r="F265" i="58"/>
  <c r="M265" i="58"/>
  <c r="T265" i="58"/>
  <c r="AA265" i="58"/>
  <c r="AH265" i="58"/>
  <c r="AO265" i="58"/>
  <c r="AV265" i="58"/>
  <c r="BM265" i="58"/>
  <c r="Y265" i="58"/>
  <c r="BZ265" i="58"/>
  <c r="O265" i="58"/>
  <c r="E265" i="58"/>
  <c r="CD265" i="58"/>
  <c r="BT265" i="58"/>
  <c r="BJ265" i="58"/>
  <c r="AZ265" i="58"/>
  <c r="AF265" i="58"/>
  <c r="D253" i="58"/>
  <c r="P253" i="58"/>
  <c r="C253" i="58"/>
  <c r="Q253" i="58"/>
  <c r="F253" i="58"/>
  <c r="AN253" i="58"/>
  <c r="CH253" i="58"/>
  <c r="BQ253" i="58"/>
  <c r="AZ253" i="58"/>
  <c r="AI253" i="58"/>
  <c r="CK253" i="58"/>
  <c r="BT253" i="58"/>
  <c r="BC253" i="58"/>
  <c r="E253" i="58"/>
  <c r="CA253" i="58"/>
  <c r="BJ253" i="58"/>
  <c r="AS253" i="58"/>
  <c r="O253" i="58"/>
  <c r="CD253" i="58"/>
  <c r="BM253" i="58"/>
  <c r="Z253" i="58"/>
  <c r="AH253" i="58"/>
  <c r="BY253" i="58"/>
  <c r="BH253" i="58"/>
  <c r="AL253" i="58"/>
  <c r="CF253" i="58"/>
  <c r="BO253" i="58"/>
  <c r="BF253" i="58"/>
  <c r="AO253" i="58"/>
  <c r="Y253" i="58"/>
  <c r="N253" i="58"/>
  <c r="AV253" i="58"/>
  <c r="AF253" i="58"/>
  <c r="AJ253" i="58"/>
  <c r="CL253" i="58"/>
  <c r="BU253" i="58"/>
  <c r="AQ253" i="58"/>
  <c r="AC253" i="58"/>
  <c r="L253" i="58"/>
  <c r="X253" i="58"/>
  <c r="M253" i="58"/>
  <c r="CI253" i="58"/>
  <c r="BR253" i="58"/>
  <c r="BA253" i="58"/>
  <c r="AW253" i="58"/>
  <c r="AA253" i="58"/>
  <c r="V253" i="58"/>
  <c r="K253" i="58"/>
  <c r="W253" i="58"/>
  <c r="CB253" i="58"/>
  <c r="BK253" i="58"/>
  <c r="AT253" i="58"/>
  <c r="AE253" i="58"/>
  <c r="BW253" i="58"/>
  <c r="BN253" i="58"/>
  <c r="U253" i="58"/>
  <c r="AG253" i="58"/>
  <c r="BZ253" i="58"/>
  <c r="BD253" i="58"/>
  <c r="AM253" i="58"/>
  <c r="CG253" i="58"/>
  <c r="BP253" i="58"/>
  <c r="AY253" i="58"/>
  <c r="AP253" i="58"/>
  <c r="T253" i="58"/>
  <c r="I253" i="58"/>
  <c r="BB253" i="58"/>
  <c r="AK253" i="58"/>
  <c r="CE253" i="58"/>
  <c r="BI253" i="58"/>
  <c r="AR253" i="58"/>
  <c r="AD253" i="58"/>
  <c r="CC253" i="58"/>
  <c r="S253" i="58"/>
  <c r="H253" i="58"/>
  <c r="CJ253" i="58"/>
  <c r="BS253" i="58"/>
  <c r="BG253" i="58"/>
  <c r="AX253" i="58"/>
  <c r="AB253" i="58"/>
  <c r="BV253" i="58"/>
  <c r="BE253" i="58"/>
  <c r="R253" i="58"/>
  <c r="G253" i="58"/>
  <c r="BL253" i="58"/>
  <c r="AU253" i="58"/>
  <c r="J253" i="58"/>
  <c r="BX253" i="58"/>
  <c r="T264" i="58"/>
  <c r="AS264" i="58"/>
  <c r="BJ264" i="58"/>
  <c r="W264" i="58"/>
  <c r="AV264" i="58"/>
  <c r="AK264" i="58"/>
  <c r="BB264" i="58"/>
  <c r="O264" i="58"/>
  <c r="AN264" i="58"/>
  <c r="BM264" i="58"/>
  <c r="CD264" i="58"/>
  <c r="AG264" i="58"/>
  <c r="BF264" i="58"/>
  <c r="CE264" i="58"/>
  <c r="M264" i="58"/>
  <c r="AL264" i="58"/>
  <c r="BU264" i="58"/>
  <c r="CL264" i="58"/>
  <c r="E264" i="58"/>
  <c r="AD264" i="58"/>
  <c r="AM264" i="58"/>
  <c r="AE264" i="58"/>
  <c r="P264" i="58"/>
  <c r="G264" i="58"/>
  <c r="AF264" i="58"/>
  <c r="AW264" i="58"/>
  <c r="AY264" i="58"/>
  <c r="K264" i="58"/>
  <c r="X264" i="58"/>
  <c r="AO264" i="58"/>
  <c r="BN264" i="58"/>
  <c r="D264" i="58"/>
  <c r="U264" i="58"/>
  <c r="AP264" i="58"/>
  <c r="BG264" i="58"/>
  <c r="CF264" i="58"/>
  <c r="V264" i="58"/>
  <c r="CB264" i="58"/>
  <c r="CI264" i="58"/>
  <c r="BX264" i="58"/>
  <c r="N264" i="58"/>
  <c r="BE264" i="58"/>
  <c r="CA264" i="58"/>
  <c r="Q264" i="58"/>
  <c r="AZ264" i="58"/>
  <c r="H264" i="58"/>
  <c r="J264" i="58"/>
  <c r="AI264" i="58"/>
  <c r="BH264" i="58"/>
  <c r="BY264" i="58"/>
  <c r="Y264" i="58"/>
  <c r="AX264" i="58"/>
  <c r="BO264" i="58"/>
  <c r="BQ264" i="58"/>
  <c r="C264" i="58"/>
  <c r="BP264" i="58"/>
  <c r="CG264" i="58"/>
  <c r="AC264" i="58"/>
  <c r="BS264" i="58"/>
  <c r="I264" i="58"/>
  <c r="Z264" i="58"/>
  <c r="BW264" i="58"/>
  <c r="BK264" i="58"/>
  <c r="CJ264" i="58"/>
  <c r="R264" i="58"/>
  <c r="AQ264" i="58"/>
  <c r="CC264" i="58"/>
  <c r="S264" i="58"/>
  <c r="AJ264" i="58"/>
  <c r="BI264" i="58"/>
  <c r="CH264" i="58"/>
  <c r="F264" i="58"/>
  <c r="AB264" i="58"/>
  <c r="BA264" i="58"/>
  <c r="BZ264" i="58"/>
  <c r="BR264" i="58"/>
  <c r="BD264" i="58"/>
  <c r="AH264" i="58"/>
  <c r="BC264" i="58"/>
  <c r="BT264" i="58"/>
  <c r="BV264" i="58"/>
  <c r="L264" i="58"/>
  <c r="AU264" i="58"/>
  <c r="BL264" i="58"/>
  <c r="CK264" i="58"/>
  <c r="AA264" i="58"/>
  <c r="AR264" i="58"/>
  <c r="AT264" i="58"/>
  <c r="BF245" i="58"/>
  <c r="X245" i="58"/>
  <c r="H245" i="58"/>
  <c r="BN245" i="58"/>
  <c r="AF245" i="58"/>
  <c r="AS245" i="58"/>
  <c r="AO245" i="58"/>
  <c r="G245" i="58"/>
  <c r="CE245" i="58"/>
  <c r="CG245" i="58"/>
  <c r="C245" i="58"/>
  <c r="Y245" i="58"/>
  <c r="BZ245" i="58"/>
  <c r="E245" i="58"/>
  <c r="AG245" i="58"/>
  <c r="CH245" i="58"/>
  <c r="K245" i="58"/>
  <c r="CL245" i="58"/>
  <c r="CF245" i="58"/>
  <c r="AX245" i="58"/>
  <c r="AM245" i="58"/>
  <c r="BG245" i="58"/>
  <c r="CA245" i="58"/>
  <c r="BP245" i="58"/>
  <c r="AK245" i="58"/>
  <c r="CI245" i="58"/>
  <c r="BX245" i="58"/>
  <c r="AP245" i="58"/>
  <c r="BY245" i="58"/>
  <c r="AY245" i="58"/>
  <c r="Q245" i="58"/>
  <c r="BR245" i="58"/>
  <c r="AR245" i="58"/>
  <c r="AC245" i="58"/>
  <c r="AT245" i="58"/>
  <c r="AI245" i="58"/>
  <c r="BE245" i="58"/>
  <c r="BT245" i="58"/>
  <c r="AQ245" i="58"/>
  <c r="I245" i="58"/>
  <c r="V245" i="58"/>
  <c r="R245" i="58"/>
  <c r="BS245" i="58"/>
  <c r="BH245" i="58"/>
  <c r="P245" i="58"/>
  <c r="AJ245" i="58"/>
  <c r="CK245" i="58"/>
  <c r="CJ245" i="58"/>
  <c r="BQ245" i="58"/>
  <c r="J245" i="58"/>
  <c r="BK245" i="58"/>
  <c r="BW245" i="58"/>
  <c r="BO245" i="58"/>
  <c r="AL245" i="58"/>
  <c r="AA245" i="58"/>
  <c r="AU245" i="58"/>
  <c r="AE245" i="58"/>
  <c r="BD245" i="58"/>
  <c r="BC245" i="58"/>
  <c r="N245" i="58"/>
  <c r="BL245" i="58"/>
  <c r="AD245" i="58"/>
  <c r="S245" i="58"/>
  <c r="U245" i="58"/>
  <c r="AB245" i="58"/>
  <c r="CC245" i="58"/>
  <c r="BA245" i="58"/>
  <c r="F245" i="58"/>
  <c r="W245" i="58"/>
  <c r="BI245" i="58"/>
  <c r="AH245" i="58"/>
  <c r="Z245" i="58"/>
  <c r="T245" i="58"/>
  <c r="BU245" i="58"/>
  <c r="BJ245" i="58"/>
  <c r="CD245" i="58"/>
  <c r="AV245" i="58"/>
  <c r="D245" i="58"/>
  <c r="CB245" i="58"/>
  <c r="AW245" i="58"/>
  <c r="L245" i="58"/>
  <c r="BM245" i="58"/>
  <c r="M245" i="58"/>
  <c r="BV245" i="58"/>
  <c r="AN245" i="58"/>
  <c r="AZ245" i="58"/>
  <c r="BB245" i="58"/>
  <c r="O245" i="58"/>
  <c r="CK204" i="58"/>
  <c r="D204" i="58"/>
  <c r="CB204" i="58"/>
  <c r="BA204" i="58"/>
  <c r="M204" i="58"/>
  <c r="V204" i="58"/>
  <c r="R204" i="58"/>
  <c r="C204" i="58"/>
  <c r="BI204" i="58"/>
  <c r="AH204" i="58"/>
  <c r="AL204" i="58"/>
  <c r="P204" i="58"/>
  <c r="CL204" i="58"/>
  <c r="F204" i="58"/>
  <c r="BD204" i="58"/>
  <c r="BO204" i="58"/>
  <c r="AZ204" i="58"/>
  <c r="Y204" i="58"/>
  <c r="CI204" i="58"/>
  <c r="BC204" i="58"/>
  <c r="AX204" i="58"/>
  <c r="AU204" i="58"/>
  <c r="AK204" i="58"/>
  <c r="BY204" i="58"/>
  <c r="AJ204" i="58"/>
  <c r="CC204" i="58"/>
  <c r="BJ204" i="58"/>
  <c r="O204" i="58"/>
  <c r="X204" i="58"/>
  <c r="L204" i="58"/>
  <c r="CJ204" i="58"/>
  <c r="AB204" i="58"/>
  <c r="AV204" i="58"/>
  <c r="BK204" i="58"/>
  <c r="AN204" i="58"/>
  <c r="BP204" i="58"/>
  <c r="CH204" i="58"/>
  <c r="H204" i="58"/>
  <c r="AI204" i="58"/>
  <c r="BX204" i="58"/>
  <c r="G204" i="58"/>
  <c r="AG204" i="58"/>
  <c r="N204" i="58"/>
  <c r="AY204" i="58"/>
  <c r="AA204" i="58"/>
  <c r="BL204" i="58"/>
  <c r="AO204" i="58"/>
  <c r="Z204" i="58"/>
  <c r="E204" i="58"/>
  <c r="CD204" i="58"/>
  <c r="BS204" i="58"/>
  <c r="AS204" i="58"/>
  <c r="CG204" i="58"/>
  <c r="AR204" i="58"/>
  <c r="AD204" i="58"/>
  <c r="BV204" i="58"/>
  <c r="U204" i="58"/>
  <c r="BM204" i="58"/>
  <c r="AP204" i="58"/>
  <c r="I204" i="58"/>
  <c r="BQ204" i="58"/>
  <c r="AC204" i="58"/>
  <c r="K204" i="58"/>
  <c r="BB204" i="58"/>
  <c r="AM204" i="58"/>
  <c r="BH204" i="58"/>
  <c r="BR204" i="58"/>
  <c r="BW204" i="58"/>
  <c r="W204" i="58"/>
  <c r="S204" i="58"/>
  <c r="T204" i="58"/>
  <c r="BE204" i="58"/>
  <c r="CE204" i="58"/>
  <c r="BT204" i="58"/>
  <c r="BF204" i="58"/>
  <c r="BG204" i="58"/>
  <c r="AF204" i="58"/>
  <c r="J204" i="58"/>
  <c r="CA204" i="58"/>
  <c r="CF204" i="58"/>
  <c r="BN204" i="58"/>
  <c r="AQ204" i="58"/>
  <c r="Q204" i="58"/>
  <c r="BZ204" i="58"/>
  <c r="AE204" i="58"/>
  <c r="BU204" i="58"/>
  <c r="AW204" i="58"/>
  <c r="AT204" i="58"/>
  <c r="AO210" i="58"/>
  <c r="BQ210" i="58"/>
  <c r="BD210" i="58"/>
  <c r="AV210" i="58"/>
  <c r="AE210" i="58"/>
  <c r="CC210" i="58"/>
  <c r="BN210" i="58"/>
  <c r="BB210" i="58"/>
  <c r="AK210" i="58"/>
  <c r="T210" i="58"/>
  <c r="F210" i="58"/>
  <c r="CL210" i="58"/>
  <c r="X210" i="58"/>
  <c r="G210" i="58"/>
  <c r="N210" i="58"/>
  <c r="AZ210" i="58"/>
  <c r="AD210" i="58"/>
  <c r="CJ210" i="58"/>
  <c r="BG210" i="58"/>
  <c r="AP210" i="58"/>
  <c r="Q210" i="58"/>
  <c r="K210" i="58"/>
  <c r="BJ210" i="58"/>
  <c r="AS210" i="58"/>
  <c r="AB210" i="58"/>
  <c r="D210" i="58"/>
  <c r="AW210" i="58"/>
  <c r="AI210" i="58"/>
  <c r="R210" i="58"/>
  <c r="CB210" i="58"/>
  <c r="BO210" i="58"/>
  <c r="CK210" i="58"/>
  <c r="C210" i="58"/>
  <c r="U210" i="58"/>
  <c r="BV210" i="58"/>
  <c r="AX210" i="58"/>
  <c r="Y210" i="58"/>
  <c r="M210" i="58"/>
  <c r="BL210" i="58"/>
  <c r="CA210" i="58"/>
  <c r="BM210" i="58"/>
  <c r="BR210" i="58"/>
  <c r="AM210" i="58"/>
  <c r="AL210" i="58"/>
  <c r="Z210" i="58"/>
  <c r="BZ210" i="58"/>
  <c r="BX210" i="58"/>
  <c r="BU210" i="58"/>
  <c r="H210" i="58"/>
  <c r="CE210" i="58"/>
  <c r="AF210" i="58"/>
  <c r="O210" i="58"/>
  <c r="L210" i="58"/>
  <c r="BH210" i="58"/>
  <c r="AQ210" i="58"/>
  <c r="BW210" i="58"/>
  <c r="E210" i="58"/>
  <c r="AU210" i="58"/>
  <c r="AT210" i="58"/>
  <c r="AC210" i="58"/>
  <c r="BC210" i="58"/>
  <c r="BA210" i="58"/>
  <c r="AJ210" i="58"/>
  <c r="S210" i="58"/>
  <c r="BE210" i="58"/>
  <c r="CI210" i="58"/>
  <c r="W210" i="58"/>
  <c r="V210" i="58"/>
  <c r="J210" i="58"/>
  <c r="AY210" i="58"/>
  <c r="AH210" i="58"/>
  <c r="BT210" i="58"/>
  <c r="BF210" i="58"/>
  <c r="AG210" i="58"/>
  <c r="CH210" i="58"/>
  <c r="BP210" i="58"/>
  <c r="AN210" i="58"/>
  <c r="AR210" i="58"/>
  <c r="AA210" i="58"/>
  <c r="BY210" i="58"/>
  <c r="BS210" i="58"/>
  <c r="CF210" i="58"/>
  <c r="I210" i="58"/>
  <c r="CG210" i="58"/>
  <c r="CD210" i="58"/>
  <c r="P210" i="58"/>
  <c r="BK210" i="58"/>
  <c r="BI210" i="58"/>
  <c r="BL234" i="58"/>
  <c r="BS234" i="58"/>
  <c r="AU234" i="58"/>
  <c r="CG234" i="58"/>
  <c r="E234" i="58"/>
  <c r="L234" i="58"/>
  <c r="BR234" i="58"/>
  <c r="AJ234" i="58"/>
  <c r="AQ234" i="58"/>
  <c r="AX234" i="58"/>
  <c r="AH234" i="58"/>
  <c r="BB234" i="58"/>
  <c r="BI234" i="58"/>
  <c r="BP234" i="58"/>
  <c r="AP234" i="58"/>
  <c r="CD234" i="58"/>
  <c r="CK234" i="58"/>
  <c r="BM234" i="58"/>
  <c r="Z234" i="58"/>
  <c r="AG234" i="58"/>
  <c r="AN234" i="58"/>
  <c r="CJ234" i="58"/>
  <c r="AR234" i="58"/>
  <c r="AY234" i="58"/>
  <c r="BF234" i="58"/>
  <c r="C234" i="58"/>
  <c r="BT234" i="58"/>
  <c r="CA234" i="58"/>
  <c r="I234" i="58"/>
  <c r="P234" i="58"/>
  <c r="W234" i="58"/>
  <c r="AD234" i="58"/>
  <c r="BE234" i="58"/>
  <c r="AA234" i="58"/>
  <c r="AC234" i="58"/>
  <c r="AO234" i="58"/>
  <c r="AV234" i="58"/>
  <c r="BC234" i="58"/>
  <c r="BJ234" i="58"/>
  <c r="BQ234" i="58"/>
  <c r="CH234" i="58"/>
  <c r="K234" i="58"/>
  <c r="M234" i="58"/>
  <c r="T234" i="58"/>
  <c r="Q234" i="58"/>
  <c r="S234" i="58"/>
  <c r="AE234" i="58"/>
  <c r="AL234" i="58"/>
  <c r="AS234" i="58"/>
  <c r="AK234" i="58"/>
  <c r="BG234" i="58"/>
  <c r="BX234" i="58"/>
  <c r="CE234" i="58"/>
  <c r="CL234" i="58"/>
  <c r="J234" i="58"/>
  <c r="G234" i="58"/>
  <c r="AZ234" i="58"/>
  <c r="U234" i="58"/>
  <c r="AB234" i="58"/>
  <c r="AI234" i="58"/>
  <c r="BW234" i="58"/>
  <c r="AW234" i="58"/>
  <c r="BN234" i="58"/>
  <c r="BU234" i="58"/>
  <c r="CB234" i="58"/>
  <c r="CI234" i="58"/>
  <c r="CF234" i="58"/>
  <c r="D234" i="58"/>
  <c r="X234" i="58"/>
  <c r="R234" i="58"/>
  <c r="Y234" i="58"/>
  <c r="BH234" i="58"/>
  <c r="AM234" i="58"/>
  <c r="BD234" i="58"/>
  <c r="BK234" i="58"/>
  <c r="F234" i="58"/>
  <c r="BY234" i="58"/>
  <c r="BV234" i="58"/>
  <c r="CC234" i="58"/>
  <c r="N234" i="58"/>
  <c r="H234" i="58"/>
  <c r="O234" i="58"/>
  <c r="V234" i="58"/>
  <c r="AF234" i="58"/>
  <c r="AT234" i="58"/>
  <c r="BA234" i="58"/>
  <c r="BZ234" i="58"/>
  <c r="BO234" i="58"/>
  <c r="AQ237" i="58"/>
  <c r="BP237" i="58"/>
  <c r="BJ237" i="58"/>
  <c r="BR237" i="58"/>
  <c r="BS237" i="58"/>
  <c r="AK237" i="58"/>
  <c r="BY237" i="58"/>
  <c r="AH237" i="58"/>
  <c r="BK237" i="58"/>
  <c r="BM237" i="58"/>
  <c r="R237" i="58"/>
  <c r="BD237" i="58"/>
  <c r="CC237" i="58"/>
  <c r="CE237" i="58"/>
  <c r="AJ237" i="58"/>
  <c r="BI237" i="58"/>
  <c r="I237" i="58"/>
  <c r="CL237" i="58"/>
  <c r="AB237" i="58"/>
  <c r="BA237" i="58"/>
  <c r="CB237" i="58"/>
  <c r="AE237" i="58"/>
  <c r="AT237" i="58"/>
  <c r="BW237" i="58"/>
  <c r="BC237" i="58"/>
  <c r="AW237" i="58"/>
  <c r="BV237" i="58"/>
  <c r="CH237" i="58"/>
  <c r="X237" i="58"/>
  <c r="BL237" i="58"/>
  <c r="CK237" i="58"/>
  <c r="AA237" i="58"/>
  <c r="U237" i="58"/>
  <c r="AP237" i="58"/>
  <c r="CD237" i="58"/>
  <c r="T237" i="58"/>
  <c r="AS237" i="58"/>
  <c r="AM237" i="58"/>
  <c r="W237" i="58"/>
  <c r="L237" i="58"/>
  <c r="N237" i="58"/>
  <c r="BB237" i="58"/>
  <c r="O237" i="58"/>
  <c r="AN237" i="58"/>
  <c r="K237" i="58"/>
  <c r="H237" i="58"/>
  <c r="AG237" i="58"/>
  <c r="BF237" i="58"/>
  <c r="BH237" i="58"/>
  <c r="M237" i="58"/>
  <c r="AV237" i="58"/>
  <c r="BU237" i="58"/>
  <c r="BO237" i="58"/>
  <c r="E237" i="58"/>
  <c r="AD237" i="58"/>
  <c r="D237" i="58"/>
  <c r="CG237" i="58"/>
  <c r="P237" i="58"/>
  <c r="G237" i="58"/>
  <c r="AF237" i="58"/>
  <c r="Z237" i="58"/>
  <c r="AL237" i="58"/>
  <c r="BE237" i="58"/>
  <c r="CJ237" i="58"/>
  <c r="AO237" i="58"/>
  <c r="BN237" i="58"/>
  <c r="Q237" i="58"/>
  <c r="S237" i="58"/>
  <c r="BG237" i="58"/>
  <c r="CF237" i="58"/>
  <c r="V237" i="58"/>
  <c r="F237" i="58"/>
  <c r="AY237" i="58"/>
  <c r="BX237" i="58"/>
  <c r="BZ237" i="58"/>
  <c r="AZ237" i="58"/>
  <c r="CA237" i="58"/>
  <c r="C237" i="58"/>
  <c r="AC237" i="58"/>
  <c r="BT237" i="58"/>
  <c r="J237" i="58"/>
  <c r="AI237" i="58"/>
  <c r="AU237" i="58"/>
  <c r="CI237" i="58"/>
  <c r="Y237" i="58"/>
  <c r="AX237" i="58"/>
  <c r="AR237" i="58"/>
  <c r="BQ237" i="58"/>
  <c r="U230" i="58"/>
  <c r="H230" i="58"/>
  <c r="CD230" i="58"/>
  <c r="BQ230" i="58"/>
  <c r="BD230" i="58"/>
  <c r="AQ230" i="58"/>
  <c r="AD230" i="58"/>
  <c r="Q230" i="58"/>
  <c r="AF230" i="58"/>
  <c r="BE230" i="58"/>
  <c r="BH230" i="58"/>
  <c r="D230" i="58"/>
  <c r="X230" i="58"/>
  <c r="CG230" i="58"/>
  <c r="BT230" i="58"/>
  <c r="BG230" i="58"/>
  <c r="AT230" i="58"/>
  <c r="AG230" i="58"/>
  <c r="T230" i="58"/>
  <c r="G230" i="58"/>
  <c r="BR230" i="58"/>
  <c r="S230" i="58"/>
  <c r="CC230" i="58"/>
  <c r="BP230" i="58"/>
  <c r="AP230" i="58"/>
  <c r="BJ230" i="58"/>
  <c r="AW230" i="58"/>
  <c r="AJ230" i="58"/>
  <c r="W230" i="58"/>
  <c r="J230" i="58"/>
  <c r="CF230" i="58"/>
  <c r="BC230" i="58"/>
  <c r="AZ230" i="58"/>
  <c r="BS230" i="58"/>
  <c r="BF230" i="58"/>
  <c r="AS230" i="58"/>
  <c r="AK230" i="58"/>
  <c r="AM230" i="58"/>
  <c r="Z230" i="58"/>
  <c r="M230" i="58"/>
  <c r="CI230" i="58"/>
  <c r="BV230" i="58"/>
  <c r="K230" i="58"/>
  <c r="N230" i="58"/>
  <c r="BI230" i="58"/>
  <c r="AV230" i="58"/>
  <c r="AI230" i="58"/>
  <c r="V230" i="58"/>
  <c r="I230" i="58"/>
  <c r="P230" i="58"/>
  <c r="CL230" i="58"/>
  <c r="BY230" i="58"/>
  <c r="BL230" i="58"/>
  <c r="CE230" i="58"/>
  <c r="AU230" i="58"/>
  <c r="AY230" i="58"/>
  <c r="AL230" i="58"/>
  <c r="Y230" i="58"/>
  <c r="L230" i="58"/>
  <c r="CH230" i="58"/>
  <c r="BU230" i="58"/>
  <c r="CB230" i="58"/>
  <c r="BO230" i="58"/>
  <c r="BB230" i="58"/>
  <c r="F230" i="58"/>
  <c r="C230" i="58"/>
  <c r="AO230" i="58"/>
  <c r="AB230" i="58"/>
  <c r="O230" i="58"/>
  <c r="CK230" i="58"/>
  <c r="BX230" i="58"/>
  <c r="BK230" i="58"/>
  <c r="AX230" i="58"/>
  <c r="AH230" i="58"/>
  <c r="AR230" i="58"/>
  <c r="BZ230" i="58"/>
  <c r="BM230" i="58"/>
  <c r="AE230" i="58"/>
  <c r="R230" i="58"/>
  <c r="E230" i="58"/>
  <c r="CA230" i="58"/>
  <c r="BN230" i="58"/>
  <c r="BA230" i="58"/>
  <c r="AN230" i="58"/>
  <c r="AA230" i="58"/>
  <c r="AC230" i="58"/>
  <c r="CJ230" i="58"/>
  <c r="BW230" i="58"/>
  <c r="BP270" i="58"/>
  <c r="BO270" i="58"/>
  <c r="BE270" i="58"/>
  <c r="V270" i="58"/>
  <c r="AS270" i="58"/>
  <c r="BV270" i="58"/>
  <c r="BQ270" i="58"/>
  <c r="BU270" i="58"/>
  <c r="BT270" i="58"/>
  <c r="BS270" i="58"/>
  <c r="D270" i="58"/>
  <c r="AN270" i="58"/>
  <c r="I270" i="58"/>
  <c r="S270" i="58"/>
  <c r="U270" i="58"/>
  <c r="BI270" i="58"/>
  <c r="Q270" i="58"/>
  <c r="AT270" i="58"/>
  <c r="AR270" i="58"/>
  <c r="BH270" i="58"/>
  <c r="AP270" i="58"/>
  <c r="AO270" i="58"/>
  <c r="BY270" i="58"/>
  <c r="BR270" i="58"/>
  <c r="CC270" i="58"/>
  <c r="CB270" i="58"/>
  <c r="CA270" i="58"/>
  <c r="R270" i="58"/>
  <c r="P270" i="58"/>
  <c r="O270" i="58"/>
  <c r="AZ270" i="58"/>
  <c r="L270" i="58"/>
  <c r="CE270" i="58"/>
  <c r="BB270" i="58"/>
  <c r="Z270" i="58"/>
  <c r="AY270" i="58"/>
  <c r="AX270" i="58"/>
  <c r="AW270" i="58"/>
  <c r="AQ270" i="58"/>
  <c r="BX270" i="58"/>
  <c r="BN270" i="58"/>
  <c r="BD270" i="58"/>
  <c r="AL270" i="58"/>
  <c r="BC270" i="58"/>
  <c r="X270" i="58"/>
  <c r="W270" i="58"/>
  <c r="AU270" i="58"/>
  <c r="K270" i="58"/>
  <c r="CG270" i="58"/>
  <c r="N270" i="58"/>
  <c r="AB270" i="58"/>
  <c r="AC270" i="58"/>
  <c r="AA270" i="58"/>
  <c r="CD270" i="58"/>
  <c r="Y270" i="58"/>
  <c r="BW270" i="58"/>
  <c r="BM270" i="58"/>
  <c r="C270" i="58"/>
  <c r="BL270" i="58"/>
  <c r="BK270" i="58"/>
  <c r="E270" i="58"/>
  <c r="CL270" i="58"/>
  <c r="CK270" i="58"/>
  <c r="CJ270" i="58"/>
  <c r="BA270" i="58"/>
  <c r="CH270" i="58"/>
  <c r="AK270" i="58"/>
  <c r="AJ270" i="58"/>
  <c r="AI270" i="58"/>
  <c r="AH270" i="58"/>
  <c r="AG270" i="58"/>
  <c r="BJ270" i="58"/>
  <c r="AD270" i="58"/>
  <c r="BG270" i="58"/>
  <c r="BF270" i="58"/>
  <c r="AV270" i="58"/>
  <c r="BZ270" i="58"/>
  <c r="H270" i="58"/>
  <c r="G270" i="58"/>
  <c r="F270" i="58"/>
  <c r="CI270" i="58"/>
  <c r="CF270" i="58"/>
  <c r="AF270" i="58"/>
  <c r="AE270" i="58"/>
  <c r="T270" i="58"/>
  <c r="J270" i="58"/>
  <c r="M270" i="58"/>
  <c r="AM270" i="58"/>
  <c r="BU195" i="58"/>
  <c r="BE195" i="58"/>
  <c r="AJ195" i="58"/>
  <c r="G195" i="58"/>
  <c r="N195" i="58"/>
  <c r="BO195" i="58"/>
  <c r="AB195" i="58"/>
  <c r="BY195" i="58"/>
  <c r="BQ195" i="58"/>
  <c r="R195" i="58"/>
  <c r="BN195" i="58"/>
  <c r="BK195" i="58"/>
  <c r="BR195" i="58"/>
  <c r="Z195" i="58"/>
  <c r="CF195" i="58"/>
  <c r="D195" i="58"/>
  <c r="BW195" i="58"/>
  <c r="AR195" i="58"/>
  <c r="AI195" i="58"/>
  <c r="AP195" i="58"/>
  <c r="H195" i="58"/>
  <c r="BD195" i="58"/>
  <c r="U195" i="58"/>
  <c r="BH195" i="58"/>
  <c r="BL195" i="58"/>
  <c r="BV195" i="58"/>
  <c r="CC195" i="58"/>
  <c r="CJ195" i="58"/>
  <c r="CD195" i="58"/>
  <c r="Y195" i="58"/>
  <c r="AF195" i="58"/>
  <c r="P195" i="58"/>
  <c r="AT195" i="58"/>
  <c r="AQ195" i="58"/>
  <c r="AX195" i="58"/>
  <c r="AH195" i="58"/>
  <c r="BB195" i="58"/>
  <c r="BS195" i="58"/>
  <c r="BZ195" i="58"/>
  <c r="BT195" i="58"/>
  <c r="O195" i="58"/>
  <c r="V195" i="58"/>
  <c r="C195" i="58"/>
  <c r="BI195" i="58"/>
  <c r="AG195" i="58"/>
  <c r="AN195" i="58"/>
  <c r="AU195" i="58"/>
  <c r="E195" i="58"/>
  <c r="CG195" i="58"/>
  <c r="BP195" i="58"/>
  <c r="BJ195" i="58"/>
  <c r="BA195" i="58"/>
  <c r="L195" i="58"/>
  <c r="S195" i="58"/>
  <c r="CL195" i="58"/>
  <c r="CB195" i="58"/>
  <c r="AO195" i="58"/>
  <c r="AD195" i="58"/>
  <c r="M195" i="58"/>
  <c r="BG195" i="58"/>
  <c r="AY195" i="58"/>
  <c r="BF195" i="58"/>
  <c r="AZ195" i="58"/>
  <c r="W195" i="58"/>
  <c r="CK195" i="58"/>
  <c r="I195" i="58"/>
  <c r="F195" i="58"/>
  <c r="AE195" i="58"/>
  <c r="T195" i="58"/>
  <c r="AA195" i="58"/>
  <c r="K195" i="58"/>
  <c r="AW195" i="58"/>
  <c r="AV195" i="58"/>
  <c r="BM195" i="58"/>
  <c r="AK195" i="58"/>
  <c r="CA195" i="58"/>
  <c r="CH195" i="58"/>
  <c r="CE195" i="58"/>
  <c r="AS195" i="58"/>
  <c r="J195" i="58"/>
  <c r="Q195" i="58"/>
  <c r="X195" i="58"/>
  <c r="CI195" i="58"/>
  <c r="AL195" i="58"/>
  <c r="BC195" i="58"/>
  <c r="AM195" i="58"/>
  <c r="AC195" i="58"/>
  <c r="BX195" i="58"/>
  <c r="X258" i="58"/>
  <c r="AW258" i="58"/>
  <c r="BN258" i="58"/>
  <c r="AA258" i="58"/>
  <c r="AZ258" i="58"/>
  <c r="AO258" i="58"/>
  <c r="BF258" i="58"/>
  <c r="AG258" i="58"/>
  <c r="AR258" i="58"/>
  <c r="BQ258" i="58"/>
  <c r="CH258" i="58"/>
  <c r="BH258" i="58"/>
  <c r="BJ258" i="58"/>
  <c r="CI258" i="58"/>
  <c r="Q258" i="58"/>
  <c r="AP258" i="58"/>
  <c r="BY258" i="58"/>
  <c r="G258" i="58"/>
  <c r="AF258" i="58"/>
  <c r="AH258" i="58"/>
  <c r="AQ258" i="58"/>
  <c r="AI258" i="58"/>
  <c r="AX258" i="58"/>
  <c r="K258" i="58"/>
  <c r="AJ258" i="58"/>
  <c r="BA258" i="58"/>
  <c r="BZ258" i="58"/>
  <c r="AL258" i="58"/>
  <c r="AB258" i="58"/>
  <c r="AS258" i="58"/>
  <c r="BR258" i="58"/>
  <c r="H258" i="58"/>
  <c r="Y258" i="58"/>
  <c r="AT258" i="58"/>
  <c r="BK258" i="58"/>
  <c r="CJ258" i="58"/>
  <c r="Z258" i="58"/>
  <c r="BI258" i="58"/>
  <c r="D258" i="58"/>
  <c r="CB258" i="58"/>
  <c r="R258" i="58"/>
  <c r="T258" i="58"/>
  <c r="S258" i="58"/>
  <c r="U258" i="58"/>
  <c r="BD258" i="58"/>
  <c r="L258" i="58"/>
  <c r="AK258" i="58"/>
  <c r="AM258" i="58"/>
  <c r="BL258" i="58"/>
  <c r="CC258" i="58"/>
  <c r="AC258" i="58"/>
  <c r="BB258" i="58"/>
  <c r="BS258" i="58"/>
  <c r="I258" i="58"/>
  <c r="C258" i="58"/>
  <c r="BT258" i="58"/>
  <c r="CK258" i="58"/>
  <c r="O258" i="58"/>
  <c r="BW258" i="58"/>
  <c r="M258" i="58"/>
  <c r="AD258" i="58"/>
  <c r="CF258" i="58"/>
  <c r="BO258" i="58"/>
  <c r="E258" i="58"/>
  <c r="V258" i="58"/>
  <c r="AU258" i="58"/>
  <c r="CG258" i="58"/>
  <c r="W258" i="58"/>
  <c r="AN258" i="58"/>
  <c r="BM258" i="58"/>
  <c r="CL258" i="58"/>
  <c r="J258" i="58"/>
  <c r="BC258" i="58"/>
  <c r="BE258" i="58"/>
  <c r="CD258" i="58"/>
  <c r="BV258" i="58"/>
  <c r="CE258" i="58"/>
  <c r="CA258" i="58"/>
  <c r="BG258" i="58"/>
  <c r="BX258" i="58"/>
  <c r="N258" i="58"/>
  <c r="P258" i="58"/>
  <c r="AY258" i="58"/>
  <c r="BP258" i="58"/>
  <c r="F258" i="58"/>
  <c r="AE258" i="58"/>
  <c r="AV258" i="58"/>
  <c r="BU258" i="58"/>
  <c r="AM231" i="58"/>
  <c r="CG231" i="58"/>
  <c r="AI231" i="58"/>
  <c r="BU231" i="58"/>
  <c r="AW231" i="58"/>
  <c r="BY231" i="58"/>
  <c r="BN231" i="58"/>
  <c r="C231" i="58"/>
  <c r="F231" i="58"/>
  <c r="AQ231" i="58"/>
  <c r="BK231" i="58"/>
  <c r="AU231" i="58"/>
  <c r="CI231" i="58"/>
  <c r="BI231" i="58"/>
  <c r="CC231" i="58"/>
  <c r="BE231" i="58"/>
  <c r="AZ231" i="58"/>
  <c r="AA231" i="58"/>
  <c r="BD231" i="58"/>
  <c r="BH231" i="58"/>
  <c r="BQ231" i="58"/>
  <c r="G231" i="58"/>
  <c r="AS231" i="58"/>
  <c r="AF231" i="58"/>
  <c r="H231" i="58"/>
  <c r="AJ231" i="58"/>
  <c r="Y231" i="58"/>
  <c r="BM231" i="58"/>
  <c r="R231" i="58"/>
  <c r="BA231" i="58"/>
  <c r="S231" i="58"/>
  <c r="AG231" i="58"/>
  <c r="AR231" i="58"/>
  <c r="T231" i="58"/>
  <c r="AN231" i="58"/>
  <c r="P231" i="58"/>
  <c r="K231" i="58"/>
  <c r="L231" i="58"/>
  <c r="AX231" i="58"/>
  <c r="Z231" i="58"/>
  <c r="AB231" i="58"/>
  <c r="BV231" i="58"/>
  <c r="CA231" i="58"/>
  <c r="AK231" i="58"/>
  <c r="AT231" i="58"/>
  <c r="BS231" i="58"/>
  <c r="X231" i="58"/>
  <c r="BL231" i="58"/>
  <c r="AL231" i="58"/>
  <c r="BF231" i="58"/>
  <c r="AH231" i="58"/>
  <c r="BB231" i="58"/>
  <c r="D231" i="58"/>
  <c r="BZ231" i="58"/>
  <c r="N231" i="58"/>
  <c r="U231" i="58"/>
  <c r="V231" i="58"/>
  <c r="I231" i="58"/>
  <c r="BT231" i="58"/>
  <c r="M231" i="58"/>
  <c r="CK231" i="58"/>
  <c r="AP231" i="58"/>
  <c r="AC231" i="58"/>
  <c r="AD231" i="58"/>
  <c r="CH231" i="58"/>
  <c r="BJ231" i="58"/>
  <c r="W231" i="58"/>
  <c r="CF231" i="58"/>
  <c r="Q231" i="58"/>
  <c r="CB231" i="58"/>
  <c r="BW231" i="58"/>
  <c r="BX231" i="58"/>
  <c r="J231" i="58"/>
  <c r="CD231" i="58"/>
  <c r="E231" i="58"/>
  <c r="CE231" i="58"/>
  <c r="BR231" i="58"/>
  <c r="AE231" i="58"/>
  <c r="BG231" i="58"/>
  <c r="AV231" i="58"/>
  <c r="CJ231" i="58"/>
  <c r="AO231" i="58"/>
  <c r="AY231" i="58"/>
  <c r="O231" i="58"/>
  <c r="CL231" i="58"/>
  <c r="BO231" i="58"/>
  <c r="BP231" i="58"/>
  <c r="BC231" i="58"/>
  <c r="AN223" i="58"/>
  <c r="AU223" i="58"/>
  <c r="R223" i="58"/>
  <c r="BI223" i="58"/>
  <c r="BP223" i="58"/>
  <c r="BJ223" i="58"/>
  <c r="E223" i="58"/>
  <c r="L223" i="58"/>
  <c r="S223" i="58"/>
  <c r="CI223" i="58"/>
  <c r="AG223" i="58"/>
  <c r="AD223" i="58"/>
  <c r="AK223" i="58"/>
  <c r="H223" i="58"/>
  <c r="AY223" i="58"/>
  <c r="BF223" i="58"/>
  <c r="AZ223" i="58"/>
  <c r="AJ223" i="58"/>
  <c r="CK223" i="58"/>
  <c r="I223" i="58"/>
  <c r="CB223" i="58"/>
  <c r="BG223" i="58"/>
  <c r="T223" i="58"/>
  <c r="AA223" i="58"/>
  <c r="K223" i="58"/>
  <c r="AT223" i="58"/>
  <c r="AV223" i="58"/>
  <c r="BM223" i="58"/>
  <c r="Z223" i="58"/>
  <c r="CA223" i="58"/>
  <c r="CH223" i="58"/>
  <c r="F223" i="58"/>
  <c r="AR223" i="58"/>
  <c r="J223" i="58"/>
  <c r="Q223" i="58"/>
  <c r="X223" i="58"/>
  <c r="M223" i="58"/>
  <c r="AL223" i="58"/>
  <c r="BC223" i="58"/>
  <c r="AM223" i="58"/>
  <c r="BQ223" i="58"/>
  <c r="BX223" i="58"/>
  <c r="CE223" i="58"/>
  <c r="CD223" i="58"/>
  <c r="BE223" i="58"/>
  <c r="BT223" i="58"/>
  <c r="G223" i="58"/>
  <c r="N223" i="58"/>
  <c r="CL223" i="58"/>
  <c r="AB223" i="58"/>
  <c r="AS223" i="58"/>
  <c r="AC223" i="58"/>
  <c r="BB223" i="58"/>
  <c r="BN223" i="58"/>
  <c r="BU223" i="58"/>
  <c r="BR223" i="58"/>
  <c r="W223" i="58"/>
  <c r="CF223" i="58"/>
  <c r="D223" i="58"/>
  <c r="BW223" i="58"/>
  <c r="AO223" i="58"/>
  <c r="AI223" i="58"/>
  <c r="AP223" i="58"/>
  <c r="U223" i="58"/>
  <c r="BD223" i="58"/>
  <c r="BK223" i="58"/>
  <c r="BH223" i="58"/>
  <c r="BY223" i="58"/>
  <c r="BV223" i="58"/>
  <c r="CC223" i="58"/>
  <c r="CJ223" i="58"/>
  <c r="AE223" i="58"/>
  <c r="Y223" i="58"/>
  <c r="AF223" i="58"/>
  <c r="P223" i="58"/>
  <c r="BL223" i="58"/>
  <c r="BA223" i="58"/>
  <c r="AX223" i="58"/>
  <c r="AH223" i="58"/>
  <c r="BO223" i="58"/>
  <c r="BS223" i="58"/>
  <c r="BZ223" i="58"/>
  <c r="CG223" i="58"/>
  <c r="O223" i="58"/>
  <c r="V223" i="58"/>
  <c r="C223" i="58"/>
  <c r="AW223" i="58"/>
  <c r="AQ223" i="58"/>
  <c r="BM239" i="58"/>
  <c r="AB239" i="58"/>
  <c r="I239" i="58"/>
  <c r="AU239" i="58"/>
  <c r="AD239" i="58"/>
  <c r="M239" i="58"/>
  <c r="CI239" i="58"/>
  <c r="BR239" i="58"/>
  <c r="AR239" i="58"/>
  <c r="R239" i="58"/>
  <c r="CD239" i="58"/>
  <c r="AS239" i="58"/>
  <c r="W239" i="58"/>
  <c r="F239" i="58"/>
  <c r="CB239" i="58"/>
  <c r="BH239" i="58"/>
  <c r="AH239" i="58"/>
  <c r="BJ239" i="58"/>
  <c r="BW239" i="58"/>
  <c r="AZ239" i="58"/>
  <c r="Z239" i="58"/>
  <c r="D239" i="58"/>
  <c r="BZ239" i="58"/>
  <c r="AX239" i="58"/>
  <c r="X239" i="58"/>
  <c r="CG239" i="58"/>
  <c r="BP239" i="58"/>
  <c r="AP239" i="58"/>
  <c r="P239" i="58"/>
  <c r="BC239" i="58"/>
  <c r="AL239" i="58"/>
  <c r="U239" i="58"/>
  <c r="CK239" i="58"/>
  <c r="S239" i="58"/>
  <c r="CE239" i="58"/>
  <c r="BF239" i="58"/>
  <c r="AF239" i="58"/>
  <c r="BI239" i="58"/>
  <c r="BU239" i="58"/>
  <c r="AE239" i="58"/>
  <c r="N239" i="58"/>
  <c r="CJ239" i="58"/>
  <c r="BS239" i="58"/>
  <c r="AV239" i="58"/>
  <c r="AA239" i="58"/>
  <c r="H239" i="58"/>
  <c r="BN239" i="58"/>
  <c r="AN239" i="58"/>
  <c r="G239" i="58"/>
  <c r="BA239" i="58"/>
  <c r="BL239" i="58"/>
  <c r="AI239" i="58"/>
  <c r="K239" i="58"/>
  <c r="BX239" i="58"/>
  <c r="BD239" i="58"/>
  <c r="V239" i="58"/>
  <c r="C239" i="58"/>
  <c r="AT239" i="58"/>
  <c r="AC239" i="58"/>
  <c r="Y239" i="58"/>
  <c r="CH239" i="58"/>
  <c r="BQ239" i="58"/>
  <c r="AQ239" i="58"/>
  <c r="Q239" i="58"/>
  <c r="CC239" i="58"/>
  <c r="AM239" i="58"/>
  <c r="AW239" i="58"/>
  <c r="E239" i="58"/>
  <c r="CA239" i="58"/>
  <c r="BG239" i="58"/>
  <c r="AG239" i="58"/>
  <c r="J239" i="58"/>
  <c r="BV239" i="58"/>
  <c r="AY239" i="58"/>
  <c r="O239" i="58"/>
  <c r="CL239" i="58"/>
  <c r="BT239" i="58"/>
  <c r="BE239" i="58"/>
  <c r="T239" i="58"/>
  <c r="CF239" i="58"/>
  <c r="BO239" i="58"/>
  <c r="AO239" i="58"/>
  <c r="L239" i="58"/>
  <c r="BB239" i="58"/>
  <c r="AK239" i="58"/>
  <c r="AJ239" i="58"/>
  <c r="BK239" i="58"/>
  <c r="BY239" i="58"/>
  <c r="CA214" i="58"/>
  <c r="I214" i="58"/>
  <c r="P214" i="58"/>
  <c r="W214" i="58"/>
  <c r="AD214" i="58"/>
  <c r="C214" i="58"/>
  <c r="AR214" i="58"/>
  <c r="AY214" i="58"/>
  <c r="BF214" i="58"/>
  <c r="BM214" i="58"/>
  <c r="BT214" i="58"/>
  <c r="BQ214" i="58"/>
  <c r="CH214" i="58"/>
  <c r="F214" i="58"/>
  <c r="M214" i="58"/>
  <c r="T214" i="58"/>
  <c r="AA214" i="58"/>
  <c r="AH214" i="58"/>
  <c r="AO214" i="58"/>
  <c r="AV214" i="58"/>
  <c r="AK214" i="58"/>
  <c r="BJ214" i="58"/>
  <c r="BG214" i="58"/>
  <c r="BX214" i="58"/>
  <c r="AF214" i="58"/>
  <c r="CL214" i="58"/>
  <c r="J214" i="58"/>
  <c r="Q214" i="58"/>
  <c r="X214" i="58"/>
  <c r="AE214" i="58"/>
  <c r="AL214" i="58"/>
  <c r="AS214" i="58"/>
  <c r="AZ214" i="58"/>
  <c r="AW214" i="58"/>
  <c r="BN214" i="58"/>
  <c r="BU214" i="58"/>
  <c r="CB214" i="58"/>
  <c r="CI214" i="58"/>
  <c r="G214" i="58"/>
  <c r="CE214" i="58"/>
  <c r="U214" i="58"/>
  <c r="AB214" i="58"/>
  <c r="AI214" i="58"/>
  <c r="BC214" i="58"/>
  <c r="AM214" i="58"/>
  <c r="BD214" i="58"/>
  <c r="BK214" i="58"/>
  <c r="BR214" i="58"/>
  <c r="BY214" i="58"/>
  <c r="CF214" i="58"/>
  <c r="D214" i="58"/>
  <c r="K214" i="58"/>
  <c r="R214" i="58"/>
  <c r="Y214" i="58"/>
  <c r="N214" i="58"/>
  <c r="V214" i="58"/>
  <c r="AC214" i="58"/>
  <c r="AT214" i="58"/>
  <c r="BA214" i="58"/>
  <c r="S214" i="58"/>
  <c r="BO214" i="58"/>
  <c r="BV214" i="58"/>
  <c r="CC214" i="58"/>
  <c r="CJ214" i="58"/>
  <c r="H214" i="58"/>
  <c r="O214" i="58"/>
  <c r="L214" i="58"/>
  <c r="AP214" i="58"/>
  <c r="AJ214" i="58"/>
  <c r="AQ214" i="58"/>
  <c r="AX214" i="58"/>
  <c r="BE214" i="58"/>
  <c r="BL214" i="58"/>
  <c r="BS214" i="58"/>
  <c r="BH214" i="58"/>
  <c r="CG214" i="58"/>
  <c r="E214" i="58"/>
  <c r="CK214" i="58"/>
  <c r="BZ214" i="58"/>
  <c r="Z214" i="58"/>
  <c r="AG214" i="58"/>
  <c r="AN214" i="58"/>
  <c r="AU214" i="58"/>
  <c r="BB214" i="58"/>
  <c r="BI214" i="58"/>
  <c r="BP214" i="58"/>
  <c r="BW214" i="58"/>
  <c r="CD214" i="58"/>
  <c r="AJ221" i="58"/>
  <c r="BI221" i="58"/>
  <c r="CH221" i="58"/>
  <c r="P221" i="58"/>
  <c r="AO221" i="58"/>
  <c r="BA221" i="58"/>
  <c r="F221" i="58"/>
  <c r="H221" i="58"/>
  <c r="AG221" i="58"/>
  <c r="AK221" i="58"/>
  <c r="AH221" i="58"/>
  <c r="S221" i="58"/>
  <c r="J221" i="58"/>
  <c r="L221" i="58"/>
  <c r="AZ221" i="58"/>
  <c r="BB221" i="58"/>
  <c r="I221" i="58"/>
  <c r="AA221" i="58"/>
  <c r="AR221" i="58"/>
  <c r="BQ221" i="58"/>
  <c r="BS221" i="58"/>
  <c r="X221" i="58"/>
  <c r="AS221" i="58"/>
  <c r="BJ221" i="58"/>
  <c r="CI221" i="58"/>
  <c r="CK221" i="58"/>
  <c r="AP221" i="58"/>
  <c r="CL221" i="58"/>
  <c r="CA221" i="58"/>
  <c r="Q221" i="58"/>
  <c r="CE221" i="58"/>
  <c r="CD221" i="58"/>
  <c r="T221" i="58"/>
  <c r="BF221" i="58"/>
  <c r="K221" i="58"/>
  <c r="M221" i="58"/>
  <c r="AL221" i="58"/>
  <c r="BK221" i="58"/>
  <c r="CB221" i="58"/>
  <c r="AB221" i="58"/>
  <c r="AD221" i="58"/>
  <c r="BR221" i="58"/>
  <c r="BT221" i="58"/>
  <c r="C221" i="58"/>
  <c r="AV221" i="58"/>
  <c r="CJ221" i="58"/>
  <c r="BU221" i="58"/>
  <c r="BV221" i="58"/>
  <c r="BX221" i="58"/>
  <c r="AC221" i="58"/>
  <c r="N221" i="58"/>
  <c r="BN221" i="58"/>
  <c r="D221" i="58"/>
  <c r="U221" i="58"/>
  <c r="AT221" i="58"/>
  <c r="CF221" i="58"/>
  <c r="V221" i="58"/>
  <c r="AM221" i="58"/>
  <c r="BL221" i="58"/>
  <c r="BH221" i="58"/>
  <c r="BC221" i="58"/>
  <c r="AE221" i="58"/>
  <c r="BD221" i="58"/>
  <c r="CC221" i="58"/>
  <c r="AF221" i="58"/>
  <c r="BG221" i="58"/>
  <c r="BZ221" i="58"/>
  <c r="AI221" i="58"/>
  <c r="BW221" i="58"/>
  <c r="BY221" i="58"/>
  <c r="O221" i="58"/>
  <c r="AX221" i="58"/>
  <c r="BO221" i="58"/>
  <c r="E221" i="58"/>
  <c r="G221" i="58"/>
  <c r="AU221" i="58"/>
  <c r="AW221" i="58"/>
  <c r="W221" i="58"/>
  <c r="Y221" i="58"/>
  <c r="BM221" i="58"/>
  <c r="Z221" i="58"/>
  <c r="AY221" i="58"/>
  <c r="AN221" i="58"/>
  <c r="BE221" i="58"/>
  <c r="R221" i="58"/>
  <c r="AQ221" i="58"/>
  <c r="BP221" i="58"/>
  <c r="CG221" i="58"/>
  <c r="BH220" i="58"/>
  <c r="BO220" i="58"/>
  <c r="BV220" i="58"/>
  <c r="CC220" i="58"/>
  <c r="AX220" i="58"/>
  <c r="BE220" i="58"/>
  <c r="BG220" i="58"/>
  <c r="BS220" i="58"/>
  <c r="AN220" i="58"/>
  <c r="AU220" i="58"/>
  <c r="R220" i="58"/>
  <c r="BI220" i="58"/>
  <c r="AD220" i="58"/>
  <c r="AK220" i="58"/>
  <c r="AR220" i="58"/>
  <c r="T220" i="58"/>
  <c r="AA220" i="58"/>
  <c r="AH220" i="58"/>
  <c r="CL220" i="58"/>
  <c r="J220" i="58"/>
  <c r="Q220" i="58"/>
  <c r="X220" i="58"/>
  <c r="CB220" i="58"/>
  <c r="CI220" i="58"/>
  <c r="G220" i="58"/>
  <c r="N220" i="58"/>
  <c r="BR220" i="58"/>
  <c r="AE220" i="58"/>
  <c r="CF220" i="58"/>
  <c r="D220" i="58"/>
  <c r="AY220" i="58"/>
  <c r="BF220" i="58"/>
  <c r="BW220" i="58"/>
  <c r="BY220" i="58"/>
  <c r="CK220" i="58"/>
  <c r="I220" i="58"/>
  <c r="P220" i="58"/>
  <c r="W220" i="58"/>
  <c r="AJ220" i="58"/>
  <c r="AV220" i="58"/>
  <c r="BM220" i="58"/>
  <c r="BT220" i="58"/>
  <c r="CA220" i="58"/>
  <c r="CH220" i="58"/>
  <c r="F220" i="58"/>
  <c r="AO220" i="58"/>
  <c r="C220" i="58"/>
  <c r="AL220" i="58"/>
  <c r="BC220" i="58"/>
  <c r="BJ220" i="58"/>
  <c r="BQ220" i="58"/>
  <c r="BX220" i="58"/>
  <c r="CE220" i="58"/>
  <c r="U220" i="58"/>
  <c r="AB220" i="58"/>
  <c r="AS220" i="58"/>
  <c r="AZ220" i="58"/>
  <c r="BL220" i="58"/>
  <c r="BN220" i="58"/>
  <c r="BU220" i="58"/>
  <c r="K220" i="58"/>
  <c r="M220" i="58"/>
  <c r="AI220" i="58"/>
  <c r="AP220" i="58"/>
  <c r="AW220" i="58"/>
  <c r="BD220" i="58"/>
  <c r="BK220" i="58"/>
  <c r="CJ220" i="58"/>
  <c r="CD220" i="58"/>
  <c r="Y220" i="58"/>
  <c r="AF220" i="58"/>
  <c r="AM220" i="58"/>
  <c r="AT220" i="58"/>
  <c r="BA220" i="58"/>
  <c r="BZ220" i="58"/>
  <c r="H220" i="58"/>
  <c r="O220" i="58"/>
  <c r="V220" i="58"/>
  <c r="AC220" i="58"/>
  <c r="BB220" i="58"/>
  <c r="AQ220" i="58"/>
  <c r="BP220" i="58"/>
  <c r="CG220" i="58"/>
  <c r="E220" i="58"/>
  <c r="L220" i="58"/>
  <c r="S220" i="58"/>
  <c r="Z220" i="58"/>
  <c r="AG220" i="58"/>
  <c r="T217" i="58"/>
  <c r="CH217" i="58"/>
  <c r="AH217" i="58"/>
  <c r="J217" i="58"/>
  <c r="BX217" i="58"/>
  <c r="BZ217" i="58"/>
  <c r="BB217" i="58"/>
  <c r="F217" i="58"/>
  <c r="Q217" i="58"/>
  <c r="S217" i="58"/>
  <c r="CD217" i="58"/>
  <c r="BD217" i="58"/>
  <c r="AI217" i="58"/>
  <c r="AU217" i="58"/>
  <c r="W217" i="58"/>
  <c r="AV217" i="58"/>
  <c r="AA217" i="58"/>
  <c r="BO217" i="58"/>
  <c r="AB217" i="58"/>
  <c r="C217" i="58"/>
  <c r="BC217" i="58"/>
  <c r="H217" i="58"/>
  <c r="AT217" i="58"/>
  <c r="G217" i="58"/>
  <c r="AK217" i="58"/>
  <c r="M217" i="58"/>
  <c r="AL217" i="58"/>
  <c r="BK217" i="58"/>
  <c r="BM217" i="58"/>
  <c r="AO217" i="58"/>
  <c r="BN217" i="58"/>
  <c r="AS217" i="58"/>
  <c r="CG217" i="58"/>
  <c r="CE217" i="58"/>
  <c r="BG217" i="58"/>
  <c r="CF217" i="58"/>
  <c r="BU217" i="58"/>
  <c r="Z217" i="58"/>
  <c r="BV217" i="58"/>
  <c r="BA217" i="58"/>
  <c r="P217" i="58"/>
  <c r="BW217" i="58"/>
  <c r="O217" i="58"/>
  <c r="CC217" i="58"/>
  <c r="AF217" i="58"/>
  <c r="BT217" i="58"/>
  <c r="AG217" i="58"/>
  <c r="AM217" i="58"/>
  <c r="X217" i="58"/>
  <c r="CI217" i="58"/>
  <c r="Y217" i="58"/>
  <c r="D217" i="58"/>
  <c r="AR217" i="58"/>
  <c r="E217" i="58"/>
  <c r="BE217" i="58"/>
  <c r="V217" i="58"/>
  <c r="BJ217" i="58"/>
  <c r="K217" i="58"/>
  <c r="L217" i="58"/>
  <c r="N217" i="58"/>
  <c r="BY217" i="58"/>
  <c r="CB217" i="58"/>
  <c r="AN217" i="58"/>
  <c r="AP217" i="58"/>
  <c r="R217" i="58"/>
  <c r="AQ217" i="58"/>
  <c r="BF217" i="58"/>
  <c r="BH217" i="58"/>
  <c r="AJ217" i="58"/>
  <c r="BS217" i="58"/>
  <c r="AX217" i="58"/>
  <c r="CL217" i="58"/>
  <c r="AY217" i="58"/>
  <c r="AD217" i="58"/>
  <c r="AC217" i="58"/>
  <c r="AE217" i="58"/>
  <c r="CA217" i="58"/>
  <c r="BR217" i="58"/>
  <c r="I217" i="58"/>
  <c r="AW217" i="58"/>
  <c r="BI217" i="58"/>
  <c r="AZ217" i="58"/>
  <c r="CJ217" i="58"/>
  <c r="BL217" i="58"/>
  <c r="CK217" i="58"/>
  <c r="BP217" i="58"/>
  <c r="U217" i="58"/>
  <c r="BQ217" i="58"/>
  <c r="CA268" i="58"/>
  <c r="CC268" i="58"/>
  <c r="CI268" i="58"/>
  <c r="CH268" i="58"/>
  <c r="CG268" i="58"/>
  <c r="BW268" i="58"/>
  <c r="BL268" i="58"/>
  <c r="U268" i="58"/>
  <c r="K268" i="58"/>
  <c r="AQ268" i="58"/>
  <c r="CB268" i="58"/>
  <c r="BH268" i="58"/>
  <c r="BG268" i="58"/>
  <c r="C268" i="58"/>
  <c r="AU268" i="58"/>
  <c r="AK268" i="58"/>
  <c r="AA268" i="58"/>
  <c r="BM268" i="58"/>
  <c r="BB268" i="58"/>
  <c r="BA268" i="58"/>
  <c r="AZ268" i="58"/>
  <c r="BE268" i="58"/>
  <c r="AD268" i="58"/>
  <c r="T268" i="58"/>
  <c r="J268" i="58"/>
  <c r="CL268" i="58"/>
  <c r="CJ268" i="58"/>
  <c r="CK268" i="58"/>
  <c r="BV268" i="58"/>
  <c r="X268" i="58"/>
  <c r="AG268" i="58"/>
  <c r="AF268" i="58"/>
  <c r="AE268" i="58"/>
  <c r="BK268" i="58"/>
  <c r="BJ268" i="58"/>
  <c r="BI268" i="58"/>
  <c r="BN268" i="58"/>
  <c r="BQ268" i="58"/>
  <c r="BP268" i="58"/>
  <c r="I268" i="58"/>
  <c r="E268" i="58"/>
  <c r="D268" i="58"/>
  <c r="CF268" i="58"/>
  <c r="W268" i="58"/>
  <c r="AI268" i="58"/>
  <c r="AH268" i="58"/>
  <c r="AO268" i="58"/>
  <c r="AP268" i="58"/>
  <c r="H268" i="58"/>
  <c r="AM268" i="58"/>
  <c r="AC268" i="58"/>
  <c r="BO268" i="58"/>
  <c r="BD268" i="58"/>
  <c r="AT268" i="58"/>
  <c r="AJ268" i="58"/>
  <c r="Q268" i="58"/>
  <c r="N268" i="58"/>
  <c r="M268" i="58"/>
  <c r="L268" i="58"/>
  <c r="CE268" i="58"/>
  <c r="BT268" i="58"/>
  <c r="BS268" i="58"/>
  <c r="S268" i="58"/>
  <c r="AN268" i="58"/>
  <c r="G268" i="58"/>
  <c r="F268" i="58"/>
  <c r="BX268" i="58"/>
  <c r="Z268" i="58"/>
  <c r="BC268" i="58"/>
  <c r="AS268" i="58"/>
  <c r="AR268" i="58"/>
  <c r="BF268" i="58"/>
  <c r="AW268" i="58"/>
  <c r="BR268" i="58"/>
  <c r="BU268" i="58"/>
  <c r="BZ268" i="58"/>
  <c r="BY268" i="58"/>
  <c r="AB268" i="58"/>
  <c r="R268" i="58"/>
  <c r="P268" i="58"/>
  <c r="O268" i="58"/>
  <c r="Y268" i="58"/>
  <c r="CD268" i="58"/>
  <c r="V268" i="58"/>
  <c r="AY268" i="58"/>
  <c r="AX268" i="58"/>
  <c r="AV268" i="58"/>
  <c r="AL268" i="58"/>
  <c r="G269" i="58"/>
  <c r="AB269" i="58"/>
  <c r="BM269" i="58"/>
  <c r="AM269" i="58"/>
  <c r="K269" i="58"/>
  <c r="W269" i="58"/>
  <c r="AZ269" i="58"/>
  <c r="AD269" i="58"/>
  <c r="BV269" i="58"/>
  <c r="N269" i="58"/>
  <c r="BH269" i="58"/>
  <c r="S269" i="58"/>
  <c r="AF269" i="58"/>
  <c r="BA269" i="58"/>
  <c r="H269" i="58"/>
  <c r="AT269" i="58"/>
  <c r="CG269" i="58"/>
  <c r="I269" i="58"/>
  <c r="P269" i="58"/>
  <c r="AK269" i="58"/>
  <c r="BX269" i="58"/>
  <c r="AR269" i="58"/>
  <c r="BC269" i="58"/>
  <c r="C269" i="58"/>
  <c r="BG269" i="58"/>
  <c r="CH269" i="58"/>
  <c r="AX269" i="58"/>
  <c r="BS269" i="58"/>
  <c r="AY269" i="58"/>
  <c r="D269" i="58"/>
  <c r="AO269" i="58"/>
  <c r="BJ269" i="58"/>
  <c r="CL269" i="58"/>
  <c r="CI269" i="58"/>
  <c r="AP269" i="58"/>
  <c r="CB269" i="58"/>
  <c r="T269" i="58"/>
  <c r="BE269" i="58"/>
  <c r="Z269" i="58"/>
  <c r="BW269" i="58"/>
  <c r="J269" i="58"/>
  <c r="BD269" i="58"/>
  <c r="E269" i="58"/>
  <c r="BO269" i="58"/>
  <c r="BI269" i="58"/>
  <c r="AI269" i="58"/>
  <c r="CE269" i="58"/>
  <c r="O269" i="58"/>
  <c r="AJ269" i="58"/>
  <c r="CC269" i="58"/>
  <c r="AL269" i="58"/>
  <c r="F269" i="58"/>
  <c r="AH269" i="58"/>
  <c r="CK269" i="58"/>
  <c r="AC269" i="58"/>
  <c r="AS269" i="58"/>
  <c r="BU269" i="58"/>
  <c r="AU269" i="58"/>
  <c r="V269" i="58"/>
  <c r="AN269" i="58"/>
  <c r="BQ269" i="58"/>
  <c r="AG269" i="58"/>
  <c r="BZ269" i="58"/>
  <c r="AE269" i="58"/>
  <c r="BY269" i="58"/>
  <c r="X269" i="58"/>
  <c r="AW269" i="58"/>
  <c r="BR269" i="58"/>
  <c r="Y269" i="58"/>
  <c r="BK269" i="58"/>
  <c r="L269" i="58"/>
  <c r="AQ269" i="58"/>
  <c r="AA269" i="58"/>
  <c r="BB269" i="58"/>
  <c r="CF269" i="58"/>
  <c r="AV269" i="58"/>
  <c r="BN269" i="58"/>
  <c r="U269" i="58"/>
  <c r="CD269" i="58"/>
  <c r="M269" i="58"/>
  <c r="BP269" i="58"/>
  <c r="CJ269" i="58"/>
  <c r="R269" i="58"/>
  <c r="BL269" i="58"/>
  <c r="BF269" i="58"/>
  <c r="CA269" i="58"/>
  <c r="Q269" i="58"/>
  <c r="BT269" i="58"/>
  <c r="BH255" i="58"/>
  <c r="BO255" i="58"/>
  <c r="BS255" i="58"/>
  <c r="CC255" i="58"/>
  <c r="CJ255" i="58"/>
  <c r="H255" i="58"/>
  <c r="CK255" i="58"/>
  <c r="AF255" i="58"/>
  <c r="AM255" i="58"/>
  <c r="AT255" i="58"/>
  <c r="BA255" i="58"/>
  <c r="AX255" i="58"/>
  <c r="BE255" i="58"/>
  <c r="BL255" i="58"/>
  <c r="AQ255" i="58"/>
  <c r="BZ255" i="58"/>
  <c r="CG255" i="58"/>
  <c r="BV255" i="58"/>
  <c r="V255" i="58"/>
  <c r="AC255" i="58"/>
  <c r="AJ255" i="58"/>
  <c r="T255" i="58"/>
  <c r="AN255" i="58"/>
  <c r="AU255" i="58"/>
  <c r="BB255" i="58"/>
  <c r="AB255" i="58"/>
  <c r="BP255" i="58"/>
  <c r="BW255" i="58"/>
  <c r="E255" i="58"/>
  <c r="L255" i="58"/>
  <c r="S255" i="58"/>
  <c r="Z255" i="58"/>
  <c r="J255" i="58"/>
  <c r="W255" i="58"/>
  <c r="AD255" i="58"/>
  <c r="AK255" i="58"/>
  <c r="AR255" i="58"/>
  <c r="BN255" i="58"/>
  <c r="BF255" i="58"/>
  <c r="BM255" i="58"/>
  <c r="CD255" i="58"/>
  <c r="BI255" i="58"/>
  <c r="I255" i="58"/>
  <c r="P255" i="58"/>
  <c r="M255" i="58"/>
  <c r="AL255" i="58"/>
  <c r="AA255" i="58"/>
  <c r="AH255" i="58"/>
  <c r="AO255" i="58"/>
  <c r="BD255" i="58"/>
  <c r="BC255" i="58"/>
  <c r="BT255" i="58"/>
  <c r="CF255" i="58"/>
  <c r="CH255" i="58"/>
  <c r="F255" i="58"/>
  <c r="CL255" i="58"/>
  <c r="C255" i="58"/>
  <c r="Q255" i="58"/>
  <c r="X255" i="58"/>
  <c r="AE255" i="58"/>
  <c r="G255" i="58"/>
  <c r="AS255" i="58"/>
  <c r="BJ255" i="58"/>
  <c r="BQ255" i="58"/>
  <c r="BX255" i="58"/>
  <c r="CE255" i="58"/>
  <c r="CB255" i="58"/>
  <c r="CI255" i="58"/>
  <c r="AV255" i="58"/>
  <c r="N255" i="58"/>
  <c r="U255" i="58"/>
  <c r="CA255" i="58"/>
  <c r="AI255" i="58"/>
  <c r="AZ255" i="58"/>
  <c r="BG255" i="58"/>
  <c r="Y255" i="58"/>
  <c r="BU255" i="58"/>
  <c r="BR255" i="58"/>
  <c r="BY255" i="58"/>
  <c r="AG255" i="58"/>
  <c r="D255" i="58"/>
  <c r="K255" i="58"/>
  <c r="R255" i="58"/>
  <c r="AY255" i="58"/>
  <c r="AP255" i="58"/>
  <c r="AW255" i="58"/>
  <c r="O255" i="58"/>
  <c r="BK255" i="58"/>
  <c r="CC194" i="58"/>
  <c r="BB194" i="58"/>
  <c r="Z194" i="58"/>
  <c r="BS194" i="58"/>
  <c r="AX194" i="58"/>
  <c r="K194" i="58"/>
  <c r="AE194" i="58"/>
  <c r="L194" i="58"/>
  <c r="BZ194" i="58"/>
  <c r="P194" i="58"/>
  <c r="BD194" i="58"/>
  <c r="AD194" i="58"/>
  <c r="I194" i="58"/>
  <c r="AR194" i="58"/>
  <c r="CF194" i="58"/>
  <c r="V194" i="58"/>
  <c r="CJ194" i="58"/>
  <c r="AO194" i="58"/>
  <c r="CK194" i="58"/>
  <c r="M194" i="58"/>
  <c r="AC194" i="58"/>
  <c r="BQ194" i="58"/>
  <c r="BT194" i="58"/>
  <c r="BP194" i="58"/>
  <c r="AH194" i="58"/>
  <c r="BV194" i="58"/>
  <c r="AJ194" i="58"/>
  <c r="AK194" i="58"/>
  <c r="BJ194" i="58"/>
  <c r="O194" i="58"/>
  <c r="AN194" i="58"/>
  <c r="CE194" i="58"/>
  <c r="BG194" i="58"/>
  <c r="CB194" i="58"/>
  <c r="AG194" i="58"/>
  <c r="BF194" i="58"/>
  <c r="AU194" i="58"/>
  <c r="CI194" i="58"/>
  <c r="AV194" i="58"/>
  <c r="AA194" i="58"/>
  <c r="H194" i="58"/>
  <c r="AB194" i="58"/>
  <c r="BX194" i="58"/>
  <c r="BC194" i="58"/>
  <c r="F194" i="58"/>
  <c r="AT194" i="58"/>
  <c r="G194" i="58"/>
  <c r="BO194" i="58"/>
  <c r="U194" i="58"/>
  <c r="BI194" i="58"/>
  <c r="CH194" i="58"/>
  <c r="BM194" i="58"/>
  <c r="R194" i="58"/>
  <c r="BN194" i="58"/>
  <c r="CL194" i="58"/>
  <c r="BW194" i="58"/>
  <c r="BY194" i="58"/>
  <c r="T194" i="58"/>
  <c r="BU194" i="58"/>
  <c r="S194" i="58"/>
  <c r="AY194" i="58"/>
  <c r="AW194" i="58"/>
  <c r="N194" i="58"/>
  <c r="AM194" i="58"/>
  <c r="CA194" i="58"/>
  <c r="Q194" i="58"/>
  <c r="AF194" i="58"/>
  <c r="BE194" i="58"/>
  <c r="J194" i="58"/>
  <c r="AS194" i="58"/>
  <c r="X194" i="58"/>
  <c r="BL194" i="58"/>
  <c r="Y194" i="58"/>
  <c r="C194" i="58"/>
  <c r="AZ194" i="58"/>
  <c r="E194" i="58"/>
  <c r="BA194" i="58"/>
  <c r="D194" i="58"/>
  <c r="BR194" i="58"/>
  <c r="W194" i="58"/>
  <c r="AI194" i="58"/>
  <c r="BH194" i="58"/>
  <c r="CG194" i="58"/>
  <c r="AL194" i="58"/>
  <c r="BK194" i="58"/>
  <c r="AP194" i="58"/>
  <c r="CD194" i="58"/>
  <c r="AQ194" i="58"/>
  <c r="BG238" i="58"/>
  <c r="Y238" i="58"/>
  <c r="AK238" i="58"/>
  <c r="AW238" i="58"/>
  <c r="CL238" i="58"/>
  <c r="CJ238" i="58"/>
  <c r="CH238" i="58"/>
  <c r="BR238" i="58"/>
  <c r="AL238" i="58"/>
  <c r="AS238" i="58"/>
  <c r="AZ238" i="58"/>
  <c r="BZ238" i="58"/>
  <c r="BU238" i="58"/>
  <c r="BS238" i="58"/>
  <c r="H238" i="58"/>
  <c r="AU238" i="58"/>
  <c r="AF238" i="58"/>
  <c r="BV238" i="58"/>
  <c r="U238" i="58"/>
  <c r="AB238" i="58"/>
  <c r="AI238" i="58"/>
  <c r="CB238" i="58"/>
  <c r="CC238" i="58"/>
  <c r="G238" i="58"/>
  <c r="BA238" i="58"/>
  <c r="AG238" i="58"/>
  <c r="BY238" i="58"/>
  <c r="CF238" i="58"/>
  <c r="D238" i="58"/>
  <c r="K238" i="58"/>
  <c r="AO238" i="58"/>
  <c r="AM238" i="58"/>
  <c r="BH238" i="58"/>
  <c r="V238" i="58"/>
  <c r="AC238" i="58"/>
  <c r="AJ238" i="58"/>
  <c r="AQ238" i="58"/>
  <c r="N238" i="58"/>
  <c r="BO238" i="58"/>
  <c r="J238" i="58"/>
  <c r="BM238" i="58"/>
  <c r="BK238" i="58"/>
  <c r="BF238" i="58"/>
  <c r="AP238" i="58"/>
  <c r="L238" i="58"/>
  <c r="P238" i="58"/>
  <c r="BC238" i="58"/>
  <c r="AX238" i="58"/>
  <c r="I238" i="58"/>
  <c r="CK238" i="58"/>
  <c r="CI238" i="58"/>
  <c r="CD238" i="58"/>
  <c r="CE238" i="58"/>
  <c r="CG238" i="58"/>
  <c r="E238" i="58"/>
  <c r="CA238" i="58"/>
  <c r="C238" i="58"/>
  <c r="BT238" i="58"/>
  <c r="BD238" i="58"/>
  <c r="AV238" i="58"/>
  <c r="AT238" i="58"/>
  <c r="O238" i="58"/>
  <c r="BI238" i="58"/>
  <c r="BP238" i="58"/>
  <c r="BW238" i="58"/>
  <c r="R238" i="58"/>
  <c r="AE238" i="58"/>
  <c r="X238" i="58"/>
  <c r="F238" i="58"/>
  <c r="M238" i="58"/>
  <c r="AD238" i="58"/>
  <c r="S238" i="58"/>
  <c r="AR238" i="58"/>
  <c r="AY238" i="58"/>
  <c r="Q238" i="58"/>
  <c r="AN238" i="58"/>
  <c r="AH238" i="58"/>
  <c r="BQ238" i="58"/>
  <c r="BX238" i="58"/>
  <c r="BE238" i="58"/>
  <c r="Z238" i="58"/>
  <c r="T238" i="58"/>
  <c r="AA238" i="58"/>
  <c r="BN238" i="58"/>
  <c r="BL238" i="58"/>
  <c r="BJ238" i="58"/>
  <c r="BB238" i="58"/>
  <c r="W238" i="58"/>
  <c r="AK216" i="58"/>
  <c r="AR216" i="58"/>
  <c r="C216" i="58"/>
  <c r="BF216" i="58"/>
  <c r="BM216" i="58"/>
  <c r="CD216" i="58"/>
  <c r="AQ216" i="58"/>
  <c r="I216" i="58"/>
  <c r="Z216" i="58"/>
  <c r="M216" i="58"/>
  <c r="AY216" i="58"/>
  <c r="AA216" i="58"/>
  <c r="AH216" i="58"/>
  <c r="AO216" i="58"/>
  <c r="BA216" i="58"/>
  <c r="BC216" i="58"/>
  <c r="BT216" i="58"/>
  <c r="AG216" i="58"/>
  <c r="CH216" i="58"/>
  <c r="P216" i="58"/>
  <c r="CL216" i="58"/>
  <c r="CK216" i="58"/>
  <c r="Q216" i="58"/>
  <c r="X216" i="58"/>
  <c r="AE216" i="58"/>
  <c r="T216" i="58"/>
  <c r="AS216" i="58"/>
  <c r="BJ216" i="58"/>
  <c r="BQ216" i="58"/>
  <c r="BX216" i="58"/>
  <c r="F216" i="58"/>
  <c r="CB216" i="58"/>
  <c r="G216" i="58"/>
  <c r="CI216" i="58"/>
  <c r="CA216" i="58"/>
  <c r="N216" i="58"/>
  <c r="U216" i="58"/>
  <c r="J216" i="58"/>
  <c r="AI216" i="58"/>
  <c r="AZ216" i="58"/>
  <c r="BG216" i="58"/>
  <c r="BI216" i="58"/>
  <c r="CE216" i="58"/>
  <c r="BR216" i="58"/>
  <c r="BY216" i="58"/>
  <c r="AD216" i="58"/>
  <c r="D216" i="58"/>
  <c r="K216" i="58"/>
  <c r="R216" i="58"/>
  <c r="AV216" i="58"/>
  <c r="AP216" i="58"/>
  <c r="AW216" i="58"/>
  <c r="AB216" i="58"/>
  <c r="BU216" i="58"/>
  <c r="BH216" i="58"/>
  <c r="BO216" i="58"/>
  <c r="CF216" i="58"/>
  <c r="CC216" i="58"/>
  <c r="CJ216" i="58"/>
  <c r="H216" i="58"/>
  <c r="AL216" i="58"/>
  <c r="AF216" i="58"/>
  <c r="AM216" i="58"/>
  <c r="BD216" i="58"/>
  <c r="BK216" i="58"/>
  <c r="AX216" i="58"/>
  <c r="BE216" i="58"/>
  <c r="BL216" i="58"/>
  <c r="BV216" i="58"/>
  <c r="BZ216" i="58"/>
  <c r="CG216" i="58"/>
  <c r="O216" i="58"/>
  <c r="V216" i="58"/>
  <c r="AC216" i="58"/>
  <c r="AT216" i="58"/>
  <c r="BS216" i="58"/>
  <c r="AN216" i="58"/>
  <c r="AU216" i="58"/>
  <c r="BB216" i="58"/>
  <c r="Y216" i="58"/>
  <c r="BP216" i="58"/>
  <c r="BW216" i="58"/>
  <c r="E216" i="58"/>
  <c r="L216" i="58"/>
  <c r="S216" i="58"/>
  <c r="AJ216" i="58"/>
  <c r="W216" i="58"/>
  <c r="BN216" i="58"/>
  <c r="V193" i="58"/>
  <c r="AC193" i="58"/>
  <c r="AJ193" i="58"/>
  <c r="O193" i="58"/>
  <c r="AX193" i="58"/>
  <c r="BO193" i="58"/>
  <c r="BV193" i="58"/>
  <c r="AG193" i="58"/>
  <c r="CJ193" i="58"/>
  <c r="H193" i="58"/>
  <c r="I193" i="58"/>
  <c r="E193" i="58"/>
  <c r="L193" i="58"/>
  <c r="S193" i="58"/>
  <c r="Z193" i="58"/>
  <c r="CF193" i="58"/>
  <c r="AN193" i="58"/>
  <c r="CC193" i="58"/>
  <c r="BL193" i="58"/>
  <c r="BS193" i="58"/>
  <c r="BZ193" i="58"/>
  <c r="CG193" i="58"/>
  <c r="CD193" i="58"/>
  <c r="AO193" i="58"/>
  <c r="AW193" i="58"/>
  <c r="P193" i="58"/>
  <c r="W193" i="58"/>
  <c r="AD193" i="58"/>
  <c r="AU193" i="58"/>
  <c r="BB193" i="58"/>
  <c r="BD193" i="58"/>
  <c r="BP193" i="58"/>
  <c r="BW193" i="58"/>
  <c r="BT193" i="58"/>
  <c r="T193" i="58"/>
  <c r="CH193" i="58"/>
  <c r="F193" i="58"/>
  <c r="M193" i="58"/>
  <c r="CA193" i="58"/>
  <c r="AK193" i="58"/>
  <c r="AR193" i="58"/>
  <c r="AY193" i="58"/>
  <c r="BF193" i="58"/>
  <c r="Y193" i="58"/>
  <c r="BJ193" i="58"/>
  <c r="BQ193" i="58"/>
  <c r="BX193" i="58"/>
  <c r="CE193" i="58"/>
  <c r="CL193" i="58"/>
  <c r="BI193" i="58"/>
  <c r="AA193" i="58"/>
  <c r="AH193" i="58"/>
  <c r="BU193" i="58"/>
  <c r="AV193" i="58"/>
  <c r="BC193" i="58"/>
  <c r="AZ193" i="58"/>
  <c r="BG193" i="58"/>
  <c r="AL193" i="58"/>
  <c r="CK193" i="58"/>
  <c r="CB193" i="58"/>
  <c r="J193" i="58"/>
  <c r="BE193" i="58"/>
  <c r="X193" i="58"/>
  <c r="AE193" i="58"/>
  <c r="AQ193" i="58"/>
  <c r="AS193" i="58"/>
  <c r="AP193" i="58"/>
  <c r="Q193" i="58"/>
  <c r="C193" i="58"/>
  <c r="BK193" i="58"/>
  <c r="BR193" i="58"/>
  <c r="CI193" i="58"/>
  <c r="G193" i="58"/>
  <c r="N193" i="58"/>
  <c r="U193" i="58"/>
  <c r="AB193" i="58"/>
  <c r="AI193" i="58"/>
  <c r="AF193" i="58"/>
  <c r="AM193" i="58"/>
  <c r="AT193" i="58"/>
  <c r="BA193" i="58"/>
  <c r="BH193" i="58"/>
  <c r="BY193" i="58"/>
  <c r="BN193" i="58"/>
  <c r="D193" i="58"/>
  <c r="K193" i="58"/>
  <c r="R193" i="58"/>
  <c r="BM193" i="58"/>
  <c r="BF232" i="58"/>
  <c r="BM232" i="58"/>
  <c r="CD232" i="58"/>
  <c r="BS232" i="58"/>
  <c r="I232" i="58"/>
  <c r="P232" i="58"/>
  <c r="W232" i="58"/>
  <c r="CK232" i="58"/>
  <c r="AK232" i="58"/>
  <c r="AR232" i="58"/>
  <c r="AB232" i="58"/>
  <c r="AO232" i="58"/>
  <c r="J232" i="58"/>
  <c r="BC232" i="58"/>
  <c r="BT232" i="58"/>
  <c r="BD232" i="58"/>
  <c r="CH232" i="58"/>
  <c r="F232" i="58"/>
  <c r="M232" i="58"/>
  <c r="BV232" i="58"/>
  <c r="AA232" i="58"/>
  <c r="AH232" i="58"/>
  <c r="AE232" i="58"/>
  <c r="AQ232" i="58"/>
  <c r="AS232" i="58"/>
  <c r="BJ232" i="58"/>
  <c r="BQ232" i="58"/>
  <c r="BX232" i="58"/>
  <c r="CE232" i="58"/>
  <c r="CL232" i="58"/>
  <c r="Y232" i="58"/>
  <c r="Q232" i="58"/>
  <c r="X232" i="58"/>
  <c r="U232" i="58"/>
  <c r="AG232" i="58"/>
  <c r="AI232" i="58"/>
  <c r="AZ232" i="58"/>
  <c r="BG232" i="58"/>
  <c r="BN232" i="58"/>
  <c r="BU232" i="58"/>
  <c r="CB232" i="58"/>
  <c r="CI232" i="58"/>
  <c r="CF232" i="58"/>
  <c r="N232" i="58"/>
  <c r="K232" i="58"/>
  <c r="R232" i="58"/>
  <c r="C232" i="58"/>
  <c r="AP232" i="58"/>
  <c r="AW232" i="58"/>
  <c r="AY232" i="58"/>
  <c r="BK232" i="58"/>
  <c r="BR232" i="58"/>
  <c r="BY232" i="58"/>
  <c r="BA232" i="58"/>
  <c r="D232" i="58"/>
  <c r="CJ232" i="58"/>
  <c r="H232" i="58"/>
  <c r="BI232" i="58"/>
  <c r="AF232" i="58"/>
  <c r="AM232" i="58"/>
  <c r="AT232" i="58"/>
  <c r="G232" i="58"/>
  <c r="BH232" i="58"/>
  <c r="BO232" i="58"/>
  <c r="T232" i="58"/>
  <c r="CC232" i="58"/>
  <c r="BZ232" i="58"/>
  <c r="CG232" i="58"/>
  <c r="AL232" i="58"/>
  <c r="V232" i="58"/>
  <c r="AC232" i="58"/>
  <c r="AJ232" i="58"/>
  <c r="CA232" i="58"/>
  <c r="AX232" i="58"/>
  <c r="BE232" i="58"/>
  <c r="BL232" i="58"/>
  <c r="O232" i="58"/>
  <c r="BP232" i="58"/>
  <c r="BW232" i="58"/>
  <c r="E232" i="58"/>
  <c r="L232" i="58"/>
  <c r="S232" i="58"/>
  <c r="Z232" i="58"/>
  <c r="AD232" i="58"/>
  <c r="AN232" i="58"/>
  <c r="AU232" i="58"/>
  <c r="BB232" i="58"/>
  <c r="AV232" i="58"/>
  <c r="BF199" i="58"/>
  <c r="BW199" i="58"/>
  <c r="BK199" i="58"/>
  <c r="CK199" i="58"/>
  <c r="I199" i="58"/>
  <c r="P199" i="58"/>
  <c r="AO199" i="58"/>
  <c r="AD199" i="58"/>
  <c r="AK199" i="58"/>
  <c r="AR199" i="58"/>
  <c r="BG199" i="58"/>
  <c r="AV199" i="58"/>
  <c r="BM199" i="58"/>
  <c r="BT199" i="58"/>
  <c r="BC199" i="58"/>
  <c r="CH199" i="58"/>
  <c r="F199" i="58"/>
  <c r="C199" i="58"/>
  <c r="T199" i="58"/>
  <c r="AA199" i="58"/>
  <c r="AH199" i="58"/>
  <c r="J199" i="58"/>
  <c r="AL199" i="58"/>
  <c r="AE199" i="58"/>
  <c r="BJ199" i="58"/>
  <c r="AB199" i="58"/>
  <c r="BX199" i="58"/>
  <c r="CE199" i="58"/>
  <c r="CL199" i="58"/>
  <c r="AT199" i="58"/>
  <c r="Q199" i="58"/>
  <c r="X199" i="58"/>
  <c r="CD199" i="58"/>
  <c r="U199" i="58"/>
  <c r="BB199" i="58"/>
  <c r="AS199" i="58"/>
  <c r="AZ199" i="58"/>
  <c r="R199" i="58"/>
  <c r="BN199" i="58"/>
  <c r="BU199" i="58"/>
  <c r="CB199" i="58"/>
  <c r="AJ199" i="58"/>
  <c r="G199" i="58"/>
  <c r="N199" i="58"/>
  <c r="K199" i="58"/>
  <c r="E199" i="58"/>
  <c r="AI199" i="58"/>
  <c r="AP199" i="58"/>
  <c r="AW199" i="58"/>
  <c r="BD199" i="58"/>
  <c r="AM199" i="58"/>
  <c r="BR199" i="58"/>
  <c r="BV199" i="58"/>
  <c r="CF199" i="58"/>
  <c r="D199" i="58"/>
  <c r="CJ199" i="58"/>
  <c r="BY199" i="58"/>
  <c r="Y199" i="58"/>
  <c r="AF199" i="58"/>
  <c r="W199" i="58"/>
  <c r="O199" i="58"/>
  <c r="BA199" i="58"/>
  <c r="BH199" i="58"/>
  <c r="BO199" i="58"/>
  <c r="BL199" i="58"/>
  <c r="CC199" i="58"/>
  <c r="BZ199" i="58"/>
  <c r="H199" i="58"/>
  <c r="BS199" i="58"/>
  <c r="V199" i="58"/>
  <c r="AC199" i="58"/>
  <c r="M199" i="58"/>
  <c r="AQ199" i="58"/>
  <c r="AX199" i="58"/>
  <c r="BE199" i="58"/>
  <c r="CA199" i="58"/>
  <c r="AU199" i="58"/>
  <c r="BP199" i="58"/>
  <c r="CG199" i="58"/>
  <c r="AG199" i="58"/>
  <c r="L199" i="58"/>
  <c r="S199" i="58"/>
  <c r="Z199" i="58"/>
  <c r="AY199" i="58"/>
  <c r="AN199" i="58"/>
  <c r="CI199" i="58"/>
  <c r="BQ199" i="58"/>
  <c r="BI199" i="58"/>
  <c r="BY266" i="58"/>
  <c r="G266" i="58"/>
  <c r="AF266" i="58"/>
  <c r="U266" i="58"/>
  <c r="AB266" i="58"/>
  <c r="AI266" i="58"/>
  <c r="BM266" i="58"/>
  <c r="AW266" i="58"/>
  <c r="BD266" i="58"/>
  <c r="BK266" i="58"/>
  <c r="F266" i="58"/>
  <c r="BO266" i="58"/>
  <c r="CF266" i="58"/>
  <c r="D266" i="58"/>
  <c r="C266" i="58"/>
  <c r="R266" i="58"/>
  <c r="Y266" i="58"/>
  <c r="CE266" i="58"/>
  <c r="AM266" i="58"/>
  <c r="AT266" i="58"/>
  <c r="BA266" i="58"/>
  <c r="N266" i="58"/>
  <c r="BE266" i="58"/>
  <c r="BV266" i="58"/>
  <c r="CC266" i="58"/>
  <c r="X266" i="58"/>
  <c r="H266" i="58"/>
  <c r="O266" i="58"/>
  <c r="V266" i="58"/>
  <c r="AZ266" i="58"/>
  <c r="AJ266" i="58"/>
  <c r="AQ266" i="58"/>
  <c r="AX266" i="58"/>
  <c r="AN266" i="58"/>
  <c r="BR266" i="58"/>
  <c r="BL266" i="58"/>
  <c r="BS266" i="58"/>
  <c r="S266" i="58"/>
  <c r="CG266" i="58"/>
  <c r="E266" i="58"/>
  <c r="L266" i="58"/>
  <c r="AP266" i="58"/>
  <c r="Z266" i="58"/>
  <c r="AG266" i="58"/>
  <c r="AD266" i="58"/>
  <c r="BC266" i="58"/>
  <c r="BB266" i="58"/>
  <c r="BI266" i="58"/>
  <c r="BP266" i="58"/>
  <c r="K266" i="58"/>
  <c r="CD266" i="58"/>
  <c r="CK266" i="58"/>
  <c r="BU266" i="58"/>
  <c r="P266" i="58"/>
  <c r="W266" i="58"/>
  <c r="T266" i="58"/>
  <c r="AK266" i="58"/>
  <c r="AR266" i="58"/>
  <c r="AY266" i="58"/>
  <c r="BF266" i="58"/>
  <c r="CJ266" i="58"/>
  <c r="BT266" i="58"/>
  <c r="CA266" i="58"/>
  <c r="CH266" i="58"/>
  <c r="AC266" i="58"/>
  <c r="M266" i="58"/>
  <c r="J266" i="58"/>
  <c r="AA266" i="58"/>
  <c r="AH266" i="58"/>
  <c r="AO266" i="58"/>
  <c r="AV266" i="58"/>
  <c r="I266" i="58"/>
  <c r="BJ266" i="58"/>
  <c r="BQ266" i="58"/>
  <c r="BX266" i="58"/>
  <c r="BZ266" i="58"/>
  <c r="CL266" i="58"/>
  <c r="CI266" i="58"/>
  <c r="Q266" i="58"/>
  <c r="AU266" i="58"/>
  <c r="AE266" i="58"/>
  <c r="AL266" i="58"/>
  <c r="AS266" i="58"/>
  <c r="BW266" i="58"/>
  <c r="BG266" i="58"/>
  <c r="BN266" i="58"/>
  <c r="BH266" i="58"/>
  <c r="CB266" i="58"/>
  <c r="X254" i="58"/>
  <c r="BG254" i="58"/>
  <c r="AD254" i="58"/>
  <c r="BZ254" i="58"/>
  <c r="P254" i="58"/>
  <c r="AQ254" i="58"/>
  <c r="J254" i="58"/>
  <c r="S254" i="58"/>
  <c r="AR254" i="58"/>
  <c r="CI254" i="58"/>
  <c r="BK254" i="58"/>
  <c r="AK254" i="58"/>
  <c r="AW254" i="58"/>
  <c r="AB254" i="58"/>
  <c r="D254" i="58"/>
  <c r="AZ254" i="58"/>
  <c r="BY254" i="58"/>
  <c r="AV254" i="58"/>
  <c r="I254" i="58"/>
  <c r="AH254" i="58"/>
  <c r="BD254" i="58"/>
  <c r="BX254" i="58"/>
  <c r="CF254" i="58"/>
  <c r="BJ254" i="58"/>
  <c r="R254" i="58"/>
  <c r="CC254" i="58"/>
  <c r="AP254" i="58"/>
  <c r="AL254" i="58"/>
  <c r="AT254" i="58"/>
  <c r="V254" i="58"/>
  <c r="BR254" i="58"/>
  <c r="H254" i="58"/>
  <c r="BN254" i="58"/>
  <c r="BL254" i="58"/>
  <c r="AN254" i="58"/>
  <c r="K254" i="58"/>
  <c r="AJ254" i="58"/>
  <c r="G254" i="58"/>
  <c r="BC254" i="58"/>
  <c r="CB254" i="58"/>
  <c r="BI254" i="58"/>
  <c r="AI254" i="58"/>
  <c r="CE254" i="58"/>
  <c r="U254" i="58"/>
  <c r="BV254" i="58"/>
  <c r="BA254" i="58"/>
  <c r="CJ254" i="58"/>
  <c r="Z254" i="58"/>
  <c r="E254" i="58"/>
  <c r="BP254" i="58"/>
  <c r="AC254" i="58"/>
  <c r="BB254" i="58"/>
  <c r="Y254" i="58"/>
  <c r="BU254" i="58"/>
  <c r="C254" i="58"/>
  <c r="BT254" i="58"/>
  <c r="T254" i="58"/>
  <c r="N254" i="58"/>
  <c r="AM254" i="58"/>
  <c r="CD254" i="58"/>
  <c r="BF254" i="58"/>
  <c r="CA254" i="58"/>
  <c r="BO254" i="58"/>
  <c r="W254" i="58"/>
  <c r="CH254" i="58"/>
  <c r="AU254" i="58"/>
  <c r="CG254" i="58"/>
  <c r="AY254" i="58"/>
  <c r="AA254" i="58"/>
  <c r="BW254" i="58"/>
  <c r="M254" i="58"/>
  <c r="BS254" i="58"/>
  <c r="AF254" i="58"/>
  <c r="BE254" i="58"/>
  <c r="O254" i="58"/>
  <c r="L254" i="58"/>
  <c r="BH254" i="58"/>
  <c r="AG254" i="58"/>
  <c r="AO254" i="58"/>
  <c r="Q254" i="58"/>
  <c r="BM254" i="58"/>
  <c r="CL254" i="58"/>
  <c r="BQ254" i="58"/>
  <c r="AS254" i="58"/>
  <c r="F254" i="58"/>
  <c r="AE254" i="58"/>
  <c r="CK254" i="58"/>
  <c r="AX254" i="58"/>
  <c r="AK212" i="58"/>
  <c r="AR212" i="58"/>
  <c r="BN212" i="58"/>
  <c r="BF212" i="58"/>
  <c r="BM212" i="58"/>
  <c r="CD212" i="58"/>
  <c r="AD212" i="58"/>
  <c r="I212" i="58"/>
  <c r="P212" i="58"/>
  <c r="W212" i="58"/>
  <c r="AV212" i="58"/>
  <c r="AA212" i="58"/>
  <c r="AH212" i="58"/>
  <c r="AO212" i="58"/>
  <c r="BD212" i="58"/>
  <c r="BC212" i="58"/>
  <c r="BT212" i="58"/>
  <c r="CF212" i="58"/>
  <c r="CH212" i="58"/>
  <c r="F212" i="58"/>
  <c r="M212" i="58"/>
  <c r="AL212" i="58"/>
  <c r="Q212" i="58"/>
  <c r="X212" i="58"/>
  <c r="AE212" i="58"/>
  <c r="G212" i="58"/>
  <c r="AS212" i="58"/>
  <c r="BJ212" i="58"/>
  <c r="BQ212" i="58"/>
  <c r="BX212" i="58"/>
  <c r="CE212" i="58"/>
  <c r="CL212" i="58"/>
  <c r="C212" i="58"/>
  <c r="CI212" i="58"/>
  <c r="AQ212" i="58"/>
  <c r="N212" i="58"/>
  <c r="U212" i="58"/>
  <c r="BV212" i="58"/>
  <c r="AI212" i="58"/>
  <c r="AZ212" i="58"/>
  <c r="BG212" i="58"/>
  <c r="Y212" i="58"/>
  <c r="BU212" i="58"/>
  <c r="CB212" i="58"/>
  <c r="BY212" i="58"/>
  <c r="AG212" i="58"/>
  <c r="D212" i="58"/>
  <c r="K212" i="58"/>
  <c r="R212" i="58"/>
  <c r="AY212" i="58"/>
  <c r="AP212" i="58"/>
  <c r="AW212" i="58"/>
  <c r="O212" i="58"/>
  <c r="BK212" i="58"/>
  <c r="BR212" i="58"/>
  <c r="BO212" i="58"/>
  <c r="BS212" i="58"/>
  <c r="CC212" i="58"/>
  <c r="CJ212" i="58"/>
  <c r="H212" i="58"/>
  <c r="CK212" i="58"/>
  <c r="AF212" i="58"/>
  <c r="AM212" i="58"/>
  <c r="AT212" i="58"/>
  <c r="BA212" i="58"/>
  <c r="BH212" i="58"/>
  <c r="BE212" i="58"/>
  <c r="BL212" i="58"/>
  <c r="BI212" i="58"/>
  <c r="BZ212" i="58"/>
  <c r="CG212" i="58"/>
  <c r="CA212" i="58"/>
  <c r="V212" i="58"/>
  <c r="AC212" i="58"/>
  <c r="AJ212" i="58"/>
  <c r="T212" i="58"/>
  <c r="AX212" i="58"/>
  <c r="AU212" i="58"/>
  <c r="BB212" i="58"/>
  <c r="AB212" i="58"/>
  <c r="BP212" i="58"/>
  <c r="BW212" i="58"/>
  <c r="E212" i="58"/>
  <c r="L212" i="58"/>
  <c r="S212" i="58"/>
  <c r="Z212" i="58"/>
  <c r="J212" i="58"/>
  <c r="AN212" i="58"/>
  <c r="I244" i="58"/>
  <c r="CB244" i="58"/>
  <c r="Z244" i="58"/>
  <c r="AN244" i="58"/>
  <c r="AU244" i="58"/>
  <c r="BT244" i="58"/>
  <c r="BI244" i="58"/>
  <c r="BP244" i="58"/>
  <c r="BW244" i="58"/>
  <c r="H244" i="58"/>
  <c r="CK244" i="58"/>
  <c r="CH244" i="58"/>
  <c r="F244" i="58"/>
  <c r="BL244" i="58"/>
  <c r="AD244" i="58"/>
  <c r="AK244" i="58"/>
  <c r="U244" i="58"/>
  <c r="AB244" i="58"/>
  <c r="BF244" i="58"/>
  <c r="BM244" i="58"/>
  <c r="AO244" i="58"/>
  <c r="CA244" i="58"/>
  <c r="BX244" i="58"/>
  <c r="CE244" i="58"/>
  <c r="BG244" i="58"/>
  <c r="T244" i="58"/>
  <c r="AA244" i="58"/>
  <c r="C244" i="58"/>
  <c r="CD244" i="58"/>
  <c r="AV244" i="58"/>
  <c r="BC244" i="58"/>
  <c r="AM244" i="58"/>
  <c r="AJ244" i="58"/>
  <c r="BN244" i="58"/>
  <c r="BU244" i="58"/>
  <c r="BO244" i="58"/>
  <c r="J244" i="58"/>
  <c r="Q244" i="58"/>
  <c r="X244" i="58"/>
  <c r="AY244" i="58"/>
  <c r="AL244" i="58"/>
  <c r="AS244" i="58"/>
  <c r="AZ244" i="58"/>
  <c r="CL244" i="58"/>
  <c r="BD244" i="58"/>
  <c r="BK244" i="58"/>
  <c r="BE244" i="58"/>
  <c r="E244" i="58"/>
  <c r="G244" i="58"/>
  <c r="N244" i="58"/>
  <c r="CG244" i="58"/>
  <c r="W244" i="58"/>
  <c r="AI244" i="58"/>
  <c r="AP244" i="58"/>
  <c r="BB244" i="58"/>
  <c r="P244" i="58"/>
  <c r="AE244" i="58"/>
  <c r="BA244" i="58"/>
  <c r="BR244" i="58"/>
  <c r="BY244" i="58"/>
  <c r="CF244" i="58"/>
  <c r="D244" i="58"/>
  <c r="K244" i="58"/>
  <c r="M244" i="58"/>
  <c r="Y244" i="58"/>
  <c r="AF244" i="58"/>
  <c r="AC244" i="58"/>
  <c r="BQ244" i="58"/>
  <c r="AQ244" i="58"/>
  <c r="BH244" i="58"/>
  <c r="AR244" i="58"/>
  <c r="BV244" i="58"/>
  <c r="CC244" i="58"/>
  <c r="CJ244" i="58"/>
  <c r="AT244" i="58"/>
  <c r="O244" i="58"/>
  <c r="V244" i="58"/>
  <c r="S244" i="58"/>
  <c r="AW244" i="58"/>
  <c r="AG244" i="58"/>
  <c r="AX244" i="58"/>
  <c r="AH244" i="58"/>
  <c r="CI244" i="58"/>
  <c r="BS244" i="58"/>
  <c r="BZ244" i="58"/>
  <c r="BJ244" i="58"/>
  <c r="R244" i="58"/>
  <c r="L244" i="58"/>
  <c r="BY260" i="58"/>
  <c r="G260" i="58"/>
  <c r="N260" i="58"/>
  <c r="U260" i="58"/>
  <c r="AB260" i="58"/>
  <c r="Q260" i="58"/>
  <c r="AP260" i="58"/>
  <c r="AW260" i="58"/>
  <c r="BD260" i="58"/>
  <c r="BX260" i="58"/>
  <c r="BR260" i="58"/>
  <c r="BO260" i="58"/>
  <c r="CF260" i="58"/>
  <c r="D260" i="58"/>
  <c r="K260" i="58"/>
  <c r="R260" i="58"/>
  <c r="Y260" i="58"/>
  <c r="AF260" i="58"/>
  <c r="AM260" i="58"/>
  <c r="AT260" i="58"/>
  <c r="BF260" i="58"/>
  <c r="BH260" i="58"/>
  <c r="BE260" i="58"/>
  <c r="BV260" i="58"/>
  <c r="AN260" i="58"/>
  <c r="CJ260" i="58"/>
  <c r="H260" i="58"/>
  <c r="O260" i="58"/>
  <c r="V260" i="58"/>
  <c r="AC260" i="58"/>
  <c r="AJ260" i="58"/>
  <c r="AQ260" i="58"/>
  <c r="AX260" i="58"/>
  <c r="AU260" i="58"/>
  <c r="BL260" i="58"/>
  <c r="BS260" i="58"/>
  <c r="BZ260" i="58"/>
  <c r="CG260" i="58"/>
  <c r="E260" i="58"/>
  <c r="C260" i="58"/>
  <c r="S260" i="58"/>
  <c r="Z260" i="58"/>
  <c r="AG260" i="58"/>
  <c r="BK260" i="58"/>
  <c r="AK260" i="58"/>
  <c r="BB260" i="58"/>
  <c r="BI260" i="58"/>
  <c r="BP260" i="58"/>
  <c r="BW260" i="58"/>
  <c r="CD260" i="58"/>
  <c r="CK260" i="58"/>
  <c r="I260" i="58"/>
  <c r="P260" i="58"/>
  <c r="W260" i="58"/>
  <c r="AI260" i="58"/>
  <c r="T260" i="58"/>
  <c r="AA260" i="58"/>
  <c r="AR260" i="58"/>
  <c r="AY260" i="58"/>
  <c r="AD260" i="58"/>
  <c r="BM260" i="58"/>
  <c r="BT260" i="58"/>
  <c r="CA260" i="58"/>
  <c r="CH260" i="58"/>
  <c r="F260" i="58"/>
  <c r="M260" i="58"/>
  <c r="J260" i="58"/>
  <c r="BA260" i="58"/>
  <c r="AH260" i="58"/>
  <c r="AO260" i="58"/>
  <c r="AV260" i="58"/>
  <c r="BC260" i="58"/>
  <c r="BJ260" i="58"/>
  <c r="BQ260" i="58"/>
  <c r="CC260" i="58"/>
  <c r="CE260" i="58"/>
  <c r="CL260" i="58"/>
  <c r="CI260" i="58"/>
  <c r="L260" i="58"/>
  <c r="X260" i="58"/>
  <c r="AE260" i="58"/>
  <c r="AL260" i="58"/>
  <c r="AS260" i="58"/>
  <c r="AZ260" i="58"/>
  <c r="BG260" i="58"/>
  <c r="BN260" i="58"/>
  <c r="BU260" i="58"/>
  <c r="CB260" i="58"/>
  <c r="BC236" i="58"/>
  <c r="BT236" i="58"/>
  <c r="BD236" i="58"/>
  <c r="CH236" i="58"/>
  <c r="F236" i="58"/>
  <c r="M236" i="58"/>
  <c r="BV236" i="58"/>
  <c r="AA236" i="58"/>
  <c r="AH236" i="58"/>
  <c r="AO236" i="58"/>
  <c r="J236" i="58"/>
  <c r="AS236" i="58"/>
  <c r="BJ236" i="58"/>
  <c r="BQ236" i="58"/>
  <c r="BX236" i="58"/>
  <c r="CE236" i="58"/>
  <c r="CL236" i="58"/>
  <c r="Y236" i="58"/>
  <c r="Q236" i="58"/>
  <c r="X236" i="58"/>
  <c r="AE236" i="58"/>
  <c r="AQ236" i="58"/>
  <c r="AI236" i="58"/>
  <c r="AZ236" i="58"/>
  <c r="BG236" i="58"/>
  <c r="BN236" i="58"/>
  <c r="BU236" i="58"/>
  <c r="CB236" i="58"/>
  <c r="CI236" i="58"/>
  <c r="CF236" i="58"/>
  <c r="N236" i="58"/>
  <c r="U236" i="58"/>
  <c r="AG236" i="58"/>
  <c r="R236" i="58"/>
  <c r="C236" i="58"/>
  <c r="AP236" i="58"/>
  <c r="AW236" i="58"/>
  <c r="AY236" i="58"/>
  <c r="BK236" i="58"/>
  <c r="BR236" i="58"/>
  <c r="BY236" i="58"/>
  <c r="BA236" i="58"/>
  <c r="D236" i="58"/>
  <c r="K236" i="58"/>
  <c r="H236" i="58"/>
  <c r="BI236" i="58"/>
  <c r="AF236" i="58"/>
  <c r="AM236" i="58"/>
  <c r="AT236" i="58"/>
  <c r="G236" i="58"/>
  <c r="BH236" i="58"/>
  <c r="BO236" i="58"/>
  <c r="T236" i="58"/>
  <c r="CC236" i="58"/>
  <c r="CJ236" i="58"/>
  <c r="CG236" i="58"/>
  <c r="AB236" i="58"/>
  <c r="V236" i="58"/>
  <c r="AC236" i="58"/>
  <c r="AJ236" i="58"/>
  <c r="CA236" i="58"/>
  <c r="AX236" i="58"/>
  <c r="BE236" i="58"/>
  <c r="BL236" i="58"/>
  <c r="O236" i="58"/>
  <c r="BZ236" i="58"/>
  <c r="BW236" i="58"/>
  <c r="E236" i="58"/>
  <c r="L236" i="58"/>
  <c r="S236" i="58"/>
  <c r="Z236" i="58"/>
  <c r="AD236" i="58"/>
  <c r="AN236" i="58"/>
  <c r="AU236" i="58"/>
  <c r="BB236" i="58"/>
  <c r="AV236" i="58"/>
  <c r="BP236" i="58"/>
  <c r="BM236" i="58"/>
  <c r="CD236" i="58"/>
  <c r="BS236" i="58"/>
  <c r="I236" i="58"/>
  <c r="P236" i="58"/>
  <c r="W236" i="58"/>
  <c r="CK236" i="58"/>
  <c r="AK236" i="58"/>
  <c r="AR236" i="58"/>
  <c r="AL236" i="58"/>
  <c r="BF236" i="58"/>
  <c r="AH271" i="58"/>
  <c r="BM271" i="58"/>
  <c r="AW271" i="58"/>
  <c r="CA271" i="58"/>
  <c r="CH271" i="58"/>
  <c r="N271" i="58"/>
  <c r="AT271" i="58"/>
  <c r="AD271" i="58"/>
  <c r="AC271" i="58"/>
  <c r="AB271" i="58"/>
  <c r="AX271" i="58"/>
  <c r="AV271" i="58"/>
  <c r="BC271" i="58"/>
  <c r="BJ271" i="58"/>
  <c r="BX271" i="58"/>
  <c r="BH271" i="58"/>
  <c r="CG271" i="58"/>
  <c r="O271" i="58"/>
  <c r="CE271" i="58"/>
  <c r="CL271" i="58"/>
  <c r="H271" i="58"/>
  <c r="BL271" i="58"/>
  <c r="AL271" i="58"/>
  <c r="AK271" i="58"/>
  <c r="AJ271" i="58"/>
  <c r="AE271" i="58"/>
  <c r="AP271" i="58"/>
  <c r="BG271" i="58"/>
  <c r="BN271" i="58"/>
  <c r="C271" i="58"/>
  <c r="P271" i="58"/>
  <c r="X271" i="58"/>
  <c r="BT271" i="58"/>
  <c r="K271" i="58"/>
  <c r="AA271" i="58"/>
  <c r="I271" i="58"/>
  <c r="Q271" i="58"/>
  <c r="S271" i="58"/>
  <c r="BD271" i="58"/>
  <c r="BU271" i="58"/>
  <c r="CB271" i="58"/>
  <c r="V271" i="58"/>
  <c r="D271" i="58"/>
  <c r="L271" i="58"/>
  <c r="BV271" i="58"/>
  <c r="AO271" i="58"/>
  <c r="Y271" i="58"/>
  <c r="AF271" i="58"/>
  <c r="AM271" i="58"/>
  <c r="BI271" i="58"/>
  <c r="BK271" i="58"/>
  <c r="BR271" i="58"/>
  <c r="E271" i="58"/>
  <c r="BP271" i="58"/>
  <c r="BO271" i="58"/>
  <c r="CJ271" i="58"/>
  <c r="AI271" i="58"/>
  <c r="M271" i="58"/>
  <c r="U271" i="58"/>
  <c r="T271" i="58"/>
  <c r="BQ271" i="58"/>
  <c r="AS271" i="58"/>
  <c r="AR271" i="58"/>
  <c r="AQ271" i="58"/>
  <c r="G271" i="58"/>
  <c r="CC271" i="58"/>
  <c r="BZ271" i="58"/>
  <c r="BY271" i="58"/>
  <c r="J271" i="58"/>
  <c r="BW271" i="58"/>
  <c r="CD271" i="58"/>
  <c r="CF271" i="58"/>
  <c r="R271" i="58"/>
  <c r="Z271" i="58"/>
  <c r="BE271" i="58"/>
  <c r="CI271" i="58"/>
  <c r="BS271" i="58"/>
  <c r="AZ271" i="58"/>
  <c r="AY271" i="58"/>
  <c r="BB271" i="58"/>
  <c r="CK271" i="58"/>
  <c r="F271" i="58"/>
  <c r="W271" i="58"/>
  <c r="AG271" i="58"/>
  <c r="AN271" i="58"/>
  <c r="AU271" i="58"/>
  <c r="BF271" i="58"/>
  <c r="BA271" i="58"/>
  <c r="CH248" i="58"/>
  <c r="F248" i="58"/>
  <c r="BG248" i="58"/>
  <c r="AD248" i="58"/>
  <c r="AK248" i="58"/>
  <c r="U248" i="58"/>
  <c r="E248" i="58"/>
  <c r="BF248" i="58"/>
  <c r="BM248" i="58"/>
  <c r="R248" i="58"/>
  <c r="CA248" i="58"/>
  <c r="BX248" i="58"/>
  <c r="CE248" i="58"/>
  <c r="Z248" i="58"/>
  <c r="T248" i="58"/>
  <c r="AA248" i="58"/>
  <c r="C248" i="58"/>
  <c r="BY248" i="58"/>
  <c r="AV248" i="58"/>
  <c r="BC248" i="58"/>
  <c r="AM248" i="58"/>
  <c r="M248" i="58"/>
  <c r="BN248" i="58"/>
  <c r="BU248" i="58"/>
  <c r="BO248" i="58"/>
  <c r="J248" i="58"/>
  <c r="Q248" i="58"/>
  <c r="X248" i="58"/>
  <c r="AB248" i="58"/>
  <c r="AL248" i="58"/>
  <c r="AS248" i="58"/>
  <c r="AZ248" i="58"/>
  <c r="AT248" i="58"/>
  <c r="BD248" i="58"/>
  <c r="BK248" i="58"/>
  <c r="BE248" i="58"/>
  <c r="BQ248" i="58"/>
  <c r="G248" i="58"/>
  <c r="N248" i="58"/>
  <c r="CG248" i="58"/>
  <c r="CI248" i="58"/>
  <c r="AI248" i="58"/>
  <c r="AP248" i="58"/>
  <c r="AJ248" i="58"/>
  <c r="P248" i="58"/>
  <c r="H248" i="58"/>
  <c r="BA248" i="58"/>
  <c r="BR248" i="58"/>
  <c r="BB248" i="58"/>
  <c r="CF248" i="58"/>
  <c r="D248" i="58"/>
  <c r="K248" i="58"/>
  <c r="BT248" i="58"/>
  <c r="Y248" i="58"/>
  <c r="AF248" i="58"/>
  <c r="AC248" i="58"/>
  <c r="AO248" i="58"/>
  <c r="AQ248" i="58"/>
  <c r="BH248" i="58"/>
  <c r="AR248" i="58"/>
  <c r="BV248" i="58"/>
  <c r="CC248" i="58"/>
  <c r="CJ248" i="58"/>
  <c r="W248" i="58"/>
  <c r="O248" i="58"/>
  <c r="V248" i="58"/>
  <c r="S248" i="58"/>
  <c r="AE248" i="58"/>
  <c r="AG248" i="58"/>
  <c r="AX248" i="58"/>
  <c r="AH248" i="58"/>
  <c r="BL248" i="58"/>
  <c r="BS248" i="58"/>
  <c r="BZ248" i="58"/>
  <c r="BJ248" i="58"/>
  <c r="CD248" i="58"/>
  <c r="L248" i="58"/>
  <c r="I248" i="58"/>
  <c r="CB248" i="58"/>
  <c r="CL248" i="58"/>
  <c r="AN248" i="58"/>
  <c r="AU248" i="58"/>
  <c r="AW248" i="58"/>
  <c r="BI248" i="58"/>
  <c r="BP248" i="58"/>
  <c r="BW248" i="58"/>
  <c r="AY248" i="58"/>
  <c r="CK248" i="58"/>
  <c r="BF249" i="58"/>
  <c r="BM249" i="58"/>
  <c r="CD249" i="58"/>
  <c r="AQ249" i="58"/>
  <c r="I249" i="58"/>
  <c r="P249" i="58"/>
  <c r="W249" i="58"/>
  <c r="BN249" i="58"/>
  <c r="AK249" i="58"/>
  <c r="AR249" i="58"/>
  <c r="O249" i="58"/>
  <c r="AO249" i="58"/>
  <c r="BA249" i="58"/>
  <c r="BC249" i="58"/>
  <c r="BT249" i="58"/>
  <c r="AG249" i="58"/>
  <c r="CH249" i="58"/>
  <c r="F249" i="58"/>
  <c r="M249" i="58"/>
  <c r="AY249" i="58"/>
  <c r="AA249" i="58"/>
  <c r="AH249" i="58"/>
  <c r="AE249" i="58"/>
  <c r="T249" i="58"/>
  <c r="AS249" i="58"/>
  <c r="BJ249" i="58"/>
  <c r="BQ249" i="58"/>
  <c r="BX249" i="58"/>
  <c r="CE249" i="58"/>
  <c r="CL249" i="58"/>
  <c r="CK249" i="58"/>
  <c r="Q249" i="58"/>
  <c r="X249" i="58"/>
  <c r="U249" i="58"/>
  <c r="J249" i="58"/>
  <c r="AI249" i="58"/>
  <c r="AZ249" i="58"/>
  <c r="BG249" i="58"/>
  <c r="BI249" i="58"/>
  <c r="BU249" i="58"/>
  <c r="CB249" i="58"/>
  <c r="CI249" i="58"/>
  <c r="CA249" i="58"/>
  <c r="N249" i="58"/>
  <c r="K249" i="58"/>
  <c r="R249" i="58"/>
  <c r="AV249" i="58"/>
  <c r="AP249" i="58"/>
  <c r="AW249" i="58"/>
  <c r="AB249" i="58"/>
  <c r="BK249" i="58"/>
  <c r="BR249" i="58"/>
  <c r="BY249" i="58"/>
  <c r="AD249" i="58"/>
  <c r="D249" i="58"/>
  <c r="CJ249" i="58"/>
  <c r="H249" i="58"/>
  <c r="AL249" i="58"/>
  <c r="AF249" i="58"/>
  <c r="AM249" i="58"/>
  <c r="AT249" i="58"/>
  <c r="BS249" i="58"/>
  <c r="BH249" i="58"/>
  <c r="BO249" i="58"/>
  <c r="CF249" i="58"/>
  <c r="CC249" i="58"/>
  <c r="BZ249" i="58"/>
  <c r="CG249" i="58"/>
  <c r="C249" i="58"/>
  <c r="V249" i="58"/>
  <c r="AC249" i="58"/>
  <c r="AJ249" i="58"/>
  <c r="BD249" i="58"/>
  <c r="AX249" i="58"/>
  <c r="BE249" i="58"/>
  <c r="BL249" i="58"/>
  <c r="BV249" i="58"/>
  <c r="BP249" i="58"/>
  <c r="BW249" i="58"/>
  <c r="E249" i="58"/>
  <c r="L249" i="58"/>
  <c r="S249" i="58"/>
  <c r="Z249" i="58"/>
  <c r="G249" i="58"/>
  <c r="AN249" i="58"/>
  <c r="AU249" i="58"/>
  <c r="BB249" i="58"/>
  <c r="Y249" i="58"/>
  <c r="AY226" i="58"/>
  <c r="BP226" i="58"/>
  <c r="AZ226" i="58"/>
  <c r="CD226" i="58"/>
  <c r="CK226" i="58"/>
  <c r="I226" i="58"/>
  <c r="BR226" i="58"/>
  <c r="W226" i="58"/>
  <c r="AD226" i="58"/>
  <c r="N226" i="58"/>
  <c r="F226" i="58"/>
  <c r="AO226" i="58"/>
  <c r="BF226" i="58"/>
  <c r="AP226" i="58"/>
  <c r="BT226" i="58"/>
  <c r="CA226" i="58"/>
  <c r="CH226" i="58"/>
  <c r="U226" i="58"/>
  <c r="M226" i="58"/>
  <c r="T226" i="58"/>
  <c r="AA226" i="58"/>
  <c r="AM226" i="58"/>
  <c r="AE226" i="58"/>
  <c r="AV226" i="58"/>
  <c r="AF226" i="58"/>
  <c r="BJ226" i="58"/>
  <c r="BQ226" i="58"/>
  <c r="BX226" i="58"/>
  <c r="BH226" i="58"/>
  <c r="CB226" i="58"/>
  <c r="J226" i="58"/>
  <c r="Q226" i="58"/>
  <c r="X226" i="58"/>
  <c r="BZ226" i="58"/>
  <c r="CJ226" i="58"/>
  <c r="AL226" i="58"/>
  <c r="AS226" i="58"/>
  <c r="AU226" i="58"/>
  <c r="BG226" i="58"/>
  <c r="BN226" i="58"/>
  <c r="BU226" i="58"/>
  <c r="AW226" i="58"/>
  <c r="CI226" i="58"/>
  <c r="G226" i="58"/>
  <c r="D226" i="58"/>
  <c r="BE226" i="58"/>
  <c r="AB226" i="58"/>
  <c r="AI226" i="58"/>
  <c r="S226" i="58"/>
  <c r="CL226" i="58"/>
  <c r="BD226" i="58"/>
  <c r="BK226" i="58"/>
  <c r="P226" i="58"/>
  <c r="BY226" i="58"/>
  <c r="CF226" i="58"/>
  <c r="CC226" i="58"/>
  <c r="AH226" i="58"/>
  <c r="R226" i="58"/>
  <c r="Y226" i="58"/>
  <c r="C226" i="58"/>
  <c r="BW226" i="58"/>
  <c r="AT226" i="58"/>
  <c r="BA226" i="58"/>
  <c r="AK226" i="58"/>
  <c r="K226" i="58"/>
  <c r="BV226" i="58"/>
  <c r="BS226" i="58"/>
  <c r="BM226" i="58"/>
  <c r="H226" i="58"/>
  <c r="O226" i="58"/>
  <c r="V226" i="58"/>
  <c r="Z226" i="58"/>
  <c r="AJ226" i="58"/>
  <c r="AQ226" i="58"/>
  <c r="AX226" i="58"/>
  <c r="AR226" i="58"/>
  <c r="BL226" i="58"/>
  <c r="BI226" i="58"/>
  <c r="BC226" i="58"/>
  <c r="BO226" i="58"/>
  <c r="E226" i="58"/>
  <c r="L226" i="58"/>
  <c r="CE226" i="58"/>
  <c r="CG226" i="58"/>
  <c r="AG226" i="58"/>
  <c r="AN226" i="58"/>
  <c r="AC226" i="58"/>
  <c r="BB226" i="58"/>
  <c r="AO243" i="58"/>
  <c r="AV243" i="58"/>
  <c r="S243" i="58"/>
  <c r="BJ243" i="58"/>
  <c r="BQ243" i="58"/>
  <c r="CH243" i="58"/>
  <c r="AU243" i="58"/>
  <c r="M243" i="58"/>
  <c r="T243" i="58"/>
  <c r="AA243" i="58"/>
  <c r="BR243" i="58"/>
  <c r="AE243" i="58"/>
  <c r="AL243" i="58"/>
  <c r="AS243" i="58"/>
  <c r="BE243" i="58"/>
  <c r="BG243" i="58"/>
  <c r="BX243" i="58"/>
  <c r="AK243" i="58"/>
  <c r="CL243" i="58"/>
  <c r="J243" i="58"/>
  <c r="Q243" i="58"/>
  <c r="BC243" i="58"/>
  <c r="U243" i="58"/>
  <c r="AB243" i="58"/>
  <c r="AI243" i="58"/>
  <c r="X243" i="58"/>
  <c r="AW243" i="58"/>
  <c r="BN243" i="58"/>
  <c r="BU243" i="58"/>
  <c r="CB243" i="58"/>
  <c r="CI243" i="58"/>
  <c r="G243" i="58"/>
  <c r="F243" i="58"/>
  <c r="D243" i="58"/>
  <c r="CE243" i="58"/>
  <c r="R243" i="58"/>
  <c r="Y243" i="58"/>
  <c r="N243" i="58"/>
  <c r="AM243" i="58"/>
  <c r="BD243" i="58"/>
  <c r="BK243" i="58"/>
  <c r="BM243" i="58"/>
  <c r="BY243" i="58"/>
  <c r="CF243" i="58"/>
  <c r="CC243" i="58"/>
  <c r="AH243" i="58"/>
  <c r="H243" i="58"/>
  <c r="O243" i="58"/>
  <c r="V243" i="58"/>
  <c r="AZ243" i="58"/>
  <c r="AT243" i="58"/>
  <c r="BA243" i="58"/>
  <c r="AF243" i="58"/>
  <c r="BO243" i="58"/>
  <c r="BV243" i="58"/>
  <c r="BS243" i="58"/>
  <c r="CJ243" i="58"/>
  <c r="CG243" i="58"/>
  <c r="E243" i="58"/>
  <c r="L243" i="58"/>
  <c r="AP243" i="58"/>
  <c r="AJ243" i="58"/>
  <c r="AQ243" i="58"/>
  <c r="AX243" i="58"/>
  <c r="BW243" i="58"/>
  <c r="BL243" i="58"/>
  <c r="BI243" i="58"/>
  <c r="BP243" i="58"/>
  <c r="BZ243" i="58"/>
  <c r="CD243" i="58"/>
  <c r="CK243" i="58"/>
  <c r="C243" i="58"/>
  <c r="Z243" i="58"/>
  <c r="AG243" i="58"/>
  <c r="AN243" i="58"/>
  <c r="BH243" i="58"/>
  <c r="BB243" i="58"/>
  <c r="AY243" i="58"/>
  <c r="BF243" i="58"/>
  <c r="AC243" i="58"/>
  <c r="BT243" i="58"/>
  <c r="CA243" i="58"/>
  <c r="I243" i="58"/>
  <c r="P243" i="58"/>
  <c r="W243" i="58"/>
  <c r="AD243" i="58"/>
  <c r="K243" i="58"/>
  <c r="AR243" i="58"/>
  <c r="L240" i="58"/>
  <c r="S240" i="58"/>
  <c r="Z240" i="58"/>
  <c r="AG240" i="58"/>
  <c r="AN240" i="58"/>
  <c r="AU240" i="58"/>
  <c r="BB240" i="58"/>
  <c r="BI240" i="58"/>
  <c r="CK240" i="58"/>
  <c r="I240" i="58"/>
  <c r="CB240" i="58"/>
  <c r="W240" i="58"/>
  <c r="AD240" i="58"/>
  <c r="AK240" i="58"/>
  <c r="C240" i="58"/>
  <c r="AY240" i="58"/>
  <c r="BP240" i="58"/>
  <c r="CA240" i="58"/>
  <c r="CH240" i="58"/>
  <c r="F240" i="58"/>
  <c r="M240" i="58"/>
  <c r="T240" i="58"/>
  <c r="AA240" i="58"/>
  <c r="AR240" i="58"/>
  <c r="AO240" i="58"/>
  <c r="BQ240" i="58"/>
  <c r="BX240" i="58"/>
  <c r="CE240" i="58"/>
  <c r="CL240" i="58"/>
  <c r="J240" i="58"/>
  <c r="Q240" i="58"/>
  <c r="X240" i="58"/>
  <c r="AE240" i="58"/>
  <c r="AZ240" i="58"/>
  <c r="BG240" i="58"/>
  <c r="BN240" i="58"/>
  <c r="BU240" i="58"/>
  <c r="BO240" i="58"/>
  <c r="CI240" i="58"/>
  <c r="G240" i="58"/>
  <c r="N240" i="58"/>
  <c r="CG240" i="58"/>
  <c r="AP240" i="58"/>
  <c r="AW240" i="58"/>
  <c r="BD240" i="58"/>
  <c r="BK240" i="58"/>
  <c r="BR240" i="58"/>
  <c r="BY240" i="58"/>
  <c r="CF240" i="58"/>
  <c r="D240" i="58"/>
  <c r="AH240" i="58"/>
  <c r="AF240" i="58"/>
  <c r="P240" i="58"/>
  <c r="AT240" i="58"/>
  <c r="BA240" i="58"/>
  <c r="BH240" i="58"/>
  <c r="U240" i="58"/>
  <c r="BV240" i="58"/>
  <c r="CC240" i="58"/>
  <c r="K240" i="58"/>
  <c r="V240" i="58"/>
  <c r="AC240" i="58"/>
  <c r="AJ240" i="58"/>
  <c r="AQ240" i="58"/>
  <c r="AX240" i="58"/>
  <c r="BE240" i="58"/>
  <c r="BL240" i="58"/>
  <c r="BS240" i="58"/>
  <c r="CJ240" i="58"/>
  <c r="BZ240" i="58"/>
  <c r="BW240" i="58"/>
  <c r="CD240" i="58"/>
  <c r="BF240" i="58"/>
  <c r="BM240" i="58"/>
  <c r="BT240" i="58"/>
  <c r="AV240" i="58"/>
  <c r="BC240" i="58"/>
  <c r="AM240" i="58"/>
  <c r="AL240" i="58"/>
  <c r="AS240" i="58"/>
  <c r="AB240" i="58"/>
  <c r="AI240" i="58"/>
  <c r="R240" i="58"/>
  <c r="Y240" i="58"/>
  <c r="H240" i="58"/>
  <c r="O240" i="58"/>
  <c r="BJ240" i="58"/>
  <c r="E240" i="58"/>
  <c r="BN202" i="58"/>
  <c r="CE202" i="58"/>
  <c r="CL202" i="58"/>
  <c r="J202" i="58"/>
  <c r="Q202" i="58"/>
  <c r="X202" i="58"/>
  <c r="AE202" i="58"/>
  <c r="AL202" i="58"/>
  <c r="M202" i="58"/>
  <c r="BW202" i="58"/>
  <c r="BG202" i="58"/>
  <c r="BD202" i="58"/>
  <c r="BU202" i="58"/>
  <c r="C202" i="58"/>
  <c r="CI202" i="58"/>
  <c r="G202" i="58"/>
  <c r="N202" i="58"/>
  <c r="BI202" i="58"/>
  <c r="AB202" i="58"/>
  <c r="AI202" i="58"/>
  <c r="AP202" i="58"/>
  <c r="AW202" i="58"/>
  <c r="AT202" i="58"/>
  <c r="BK202" i="58"/>
  <c r="BR202" i="58"/>
  <c r="AC202" i="58"/>
  <c r="CF202" i="58"/>
  <c r="D202" i="58"/>
  <c r="AH202" i="58"/>
  <c r="R202" i="58"/>
  <c r="Y202" i="58"/>
  <c r="AF202" i="58"/>
  <c r="E202" i="58"/>
  <c r="AJ202" i="58"/>
  <c r="BY202" i="58"/>
  <c r="BH202" i="58"/>
  <c r="BO202" i="58"/>
  <c r="BV202" i="58"/>
  <c r="CC202" i="58"/>
  <c r="CJ202" i="58"/>
  <c r="H202" i="58"/>
  <c r="O202" i="58"/>
  <c r="V202" i="58"/>
  <c r="AZ202" i="58"/>
  <c r="S202" i="58"/>
  <c r="Z202" i="58"/>
  <c r="AQ202" i="58"/>
  <c r="AX202" i="58"/>
  <c r="CB202" i="58"/>
  <c r="BL202" i="58"/>
  <c r="BS202" i="58"/>
  <c r="BZ202" i="58"/>
  <c r="AK202" i="58"/>
  <c r="AS202" i="58"/>
  <c r="L202" i="58"/>
  <c r="I202" i="58"/>
  <c r="P202" i="58"/>
  <c r="AG202" i="58"/>
  <c r="AN202" i="58"/>
  <c r="AU202" i="58"/>
  <c r="BB202" i="58"/>
  <c r="U202" i="58"/>
  <c r="BP202" i="58"/>
  <c r="K202" i="58"/>
  <c r="CD202" i="58"/>
  <c r="CK202" i="58"/>
  <c r="CH202" i="58"/>
  <c r="BJ202" i="58"/>
  <c r="W202" i="58"/>
  <c r="AD202" i="58"/>
  <c r="BQ202" i="58"/>
  <c r="AR202" i="58"/>
  <c r="AY202" i="58"/>
  <c r="BF202" i="58"/>
  <c r="BM202" i="58"/>
  <c r="BT202" i="58"/>
  <c r="CA202" i="58"/>
  <c r="BX202" i="58"/>
  <c r="F202" i="58"/>
  <c r="BA202" i="58"/>
  <c r="T202" i="58"/>
  <c r="AA202" i="58"/>
  <c r="BE202" i="58"/>
  <c r="AO202" i="58"/>
  <c r="AV202" i="58"/>
  <c r="BC202" i="58"/>
  <c r="AM202" i="58"/>
  <c r="CG202" i="58"/>
  <c r="S246" i="58"/>
  <c r="Z246" i="58"/>
  <c r="CA246" i="58"/>
  <c r="BX246" i="58"/>
  <c r="AU246" i="58"/>
  <c r="CI246" i="58"/>
  <c r="O246" i="58"/>
  <c r="BZ246" i="58"/>
  <c r="CG246" i="58"/>
  <c r="AY246" i="58"/>
  <c r="Q246" i="58"/>
  <c r="BS246" i="58"/>
  <c r="I246" i="58"/>
  <c r="P246" i="58"/>
  <c r="BQ246" i="58"/>
  <c r="BF246" i="58"/>
  <c r="AK246" i="58"/>
  <c r="BY246" i="58"/>
  <c r="AQ246" i="58"/>
  <c r="BP246" i="58"/>
  <c r="BW246" i="58"/>
  <c r="R246" i="58"/>
  <c r="BI246" i="58"/>
  <c r="CH246" i="58"/>
  <c r="F246" i="58"/>
  <c r="AJ246" i="58"/>
  <c r="CK246" i="58"/>
  <c r="AA246" i="58"/>
  <c r="AR246" i="58"/>
  <c r="J246" i="58"/>
  <c r="AN246" i="58"/>
  <c r="BM246" i="58"/>
  <c r="BT246" i="58"/>
  <c r="AB246" i="58"/>
  <c r="C246" i="58"/>
  <c r="CE246" i="58"/>
  <c r="CL246" i="58"/>
  <c r="BD246" i="58"/>
  <c r="BK246" i="58"/>
  <c r="AH246" i="58"/>
  <c r="BL246" i="58"/>
  <c r="W246" i="58"/>
  <c r="BC246" i="58"/>
  <c r="BJ246" i="58"/>
  <c r="CD246" i="58"/>
  <c r="AV246" i="58"/>
  <c r="BU246" i="58"/>
  <c r="CB246" i="58"/>
  <c r="AT246" i="58"/>
  <c r="AI246" i="58"/>
  <c r="X246" i="58"/>
  <c r="BB246" i="58"/>
  <c r="T246" i="58"/>
  <c r="AS246" i="58"/>
  <c r="AZ246" i="58"/>
  <c r="AW246" i="58"/>
  <c r="AL246" i="58"/>
  <c r="L246" i="58"/>
  <c r="BR246" i="58"/>
  <c r="M246" i="58"/>
  <c r="G246" i="58"/>
  <c r="N246" i="58"/>
  <c r="U246" i="58"/>
  <c r="BV246" i="58"/>
  <c r="AD246" i="58"/>
  <c r="AP246" i="58"/>
  <c r="AM246" i="58"/>
  <c r="E246" i="58"/>
  <c r="CC246" i="58"/>
  <c r="BH246" i="58"/>
  <c r="BO246" i="58"/>
  <c r="BN246" i="58"/>
  <c r="D246" i="58"/>
  <c r="K246" i="58"/>
  <c r="AO246" i="58"/>
  <c r="AE246" i="58"/>
  <c r="AF246" i="58"/>
  <c r="AC246" i="58"/>
  <c r="BG246" i="58"/>
  <c r="Y246" i="58"/>
  <c r="AX246" i="58"/>
  <c r="BE246" i="58"/>
  <c r="AG246" i="58"/>
  <c r="BA246" i="58"/>
  <c r="CJ246" i="58"/>
  <c r="H246" i="58"/>
  <c r="CF246" i="58"/>
  <c r="V246" i="58"/>
  <c r="K203" i="58"/>
  <c r="CD203" i="58"/>
  <c r="T203" i="58"/>
  <c r="AF203" i="58"/>
  <c r="AE203" i="58"/>
  <c r="BD203" i="58"/>
  <c r="BA203" i="58"/>
  <c r="BH203" i="58"/>
  <c r="BB203" i="58"/>
  <c r="CK203" i="58"/>
  <c r="D203" i="58"/>
  <c r="CJ203" i="58"/>
  <c r="H203" i="58"/>
  <c r="J203" i="58"/>
  <c r="V203" i="58"/>
  <c r="AC203" i="58"/>
  <c r="M203" i="58"/>
  <c r="AB203" i="58"/>
  <c r="AX203" i="58"/>
  <c r="BO203" i="58"/>
  <c r="BV203" i="58"/>
  <c r="CC203" i="58"/>
  <c r="BZ203" i="58"/>
  <c r="CG203" i="58"/>
  <c r="AQ203" i="58"/>
  <c r="L203" i="58"/>
  <c r="S203" i="58"/>
  <c r="Z203" i="58"/>
  <c r="BN203" i="58"/>
  <c r="AN203" i="58"/>
  <c r="BE203" i="58"/>
  <c r="AO203" i="58"/>
  <c r="BK203" i="58"/>
  <c r="BP203" i="58"/>
  <c r="BW203" i="58"/>
  <c r="BG203" i="58"/>
  <c r="CA203" i="58"/>
  <c r="I203" i="58"/>
  <c r="P203" i="58"/>
  <c r="AY203" i="58"/>
  <c r="AD203" i="58"/>
  <c r="AM203" i="58"/>
  <c r="CI203" i="58"/>
  <c r="CF203" i="58"/>
  <c r="BF203" i="58"/>
  <c r="BM203" i="58"/>
  <c r="BT203" i="58"/>
  <c r="E203" i="58"/>
  <c r="CH203" i="58"/>
  <c r="F203" i="58"/>
  <c r="BY203" i="58"/>
  <c r="W203" i="58"/>
  <c r="AK203" i="58"/>
  <c r="AR203" i="58"/>
  <c r="BQ203" i="58"/>
  <c r="R203" i="58"/>
  <c r="Y203" i="58"/>
  <c r="AU203" i="58"/>
  <c r="BJ203" i="58"/>
  <c r="AL203" i="58"/>
  <c r="BX203" i="58"/>
  <c r="CE203" i="58"/>
  <c r="CL203" i="58"/>
  <c r="BI203" i="58"/>
  <c r="AA203" i="58"/>
  <c r="AH203" i="58"/>
  <c r="C203" i="58"/>
  <c r="G203" i="58"/>
  <c r="AS203" i="58"/>
  <c r="AZ203" i="58"/>
  <c r="AJ203" i="58"/>
  <c r="AG203" i="58"/>
  <c r="BU203" i="58"/>
  <c r="CB203" i="58"/>
  <c r="AT203" i="58"/>
  <c r="Q203" i="58"/>
  <c r="X203" i="58"/>
  <c r="U203" i="58"/>
  <c r="AV203" i="58"/>
  <c r="AI203" i="58"/>
  <c r="AP203" i="58"/>
  <c r="AW203" i="58"/>
  <c r="BS203" i="58"/>
  <c r="BC203" i="58"/>
  <c r="BR203" i="58"/>
  <c r="BL203" i="58"/>
  <c r="O203" i="58"/>
  <c r="N203" i="58"/>
  <c r="O263" i="58"/>
  <c r="Q263" i="58"/>
  <c r="BE263" i="58"/>
  <c r="R263" i="58"/>
  <c r="CF263" i="58"/>
  <c r="BP263" i="58"/>
  <c r="BT263" i="58"/>
  <c r="BV263" i="58"/>
  <c r="BX263" i="58"/>
  <c r="BU263" i="58"/>
  <c r="M263" i="58"/>
  <c r="C263" i="58"/>
  <c r="BA263" i="58"/>
  <c r="BR263" i="58"/>
  <c r="AE263" i="58"/>
  <c r="AG263" i="58"/>
  <c r="AS263" i="58"/>
  <c r="CG263" i="58"/>
  <c r="AT263" i="58"/>
  <c r="Y263" i="58"/>
  <c r="AP263" i="58"/>
  <c r="CL263" i="58"/>
  <c r="BL263" i="58"/>
  <c r="AQ263" i="58"/>
  <c r="BH263" i="58"/>
  <c r="I263" i="58"/>
  <c r="E263" i="58"/>
  <c r="AI263" i="58"/>
  <c r="BW263" i="58"/>
  <c r="AJ263" i="58"/>
  <c r="BI263" i="58"/>
  <c r="BK263" i="58"/>
  <c r="P263" i="58"/>
  <c r="BY263" i="58"/>
  <c r="CA263" i="58"/>
  <c r="CC263" i="58"/>
  <c r="AH263" i="58"/>
  <c r="CD263" i="58"/>
  <c r="BS263" i="58"/>
  <c r="CJ263" i="58"/>
  <c r="AW263" i="58"/>
  <c r="AY263" i="58"/>
  <c r="AK263" i="58"/>
  <c r="AC263" i="58"/>
  <c r="BO263" i="58"/>
  <c r="BZ263" i="58"/>
  <c r="AD263" i="58"/>
  <c r="AU263" i="58"/>
  <c r="H263" i="58"/>
  <c r="BC263" i="58"/>
  <c r="V263" i="58"/>
  <c r="BJ263" i="58"/>
  <c r="W263" i="58"/>
  <c r="CK263" i="58"/>
  <c r="S263" i="58"/>
  <c r="AN263" i="58"/>
  <c r="CB263" i="58"/>
  <c r="AO263" i="58"/>
  <c r="T263" i="58"/>
  <c r="N263" i="58"/>
  <c r="U263" i="58"/>
  <c r="J263" i="58"/>
  <c r="L263" i="58"/>
  <c r="AZ263" i="58"/>
  <c r="AF263" i="58"/>
  <c r="AL263" i="58"/>
  <c r="AA263" i="58"/>
  <c r="F263" i="58"/>
  <c r="BB263" i="58"/>
  <c r="BD263" i="58"/>
  <c r="BF263" i="58"/>
  <c r="K263" i="58"/>
  <c r="BQ263" i="58"/>
  <c r="AV263" i="58"/>
  <c r="BM263" i="58"/>
  <c r="Z263" i="58"/>
  <c r="AB263" i="58"/>
  <c r="BN263" i="58"/>
  <c r="CE263" i="58"/>
  <c r="AR263" i="58"/>
  <c r="AX263" i="58"/>
  <c r="G263" i="58"/>
  <c r="X263" i="58"/>
  <c r="BG263" i="58"/>
  <c r="D263" i="58"/>
  <c r="CH263" i="58"/>
  <c r="AM263" i="58"/>
  <c r="CI263" i="58"/>
  <c r="BE229" i="58"/>
  <c r="BV229" i="58"/>
  <c r="C229" i="58"/>
  <c r="CJ229" i="58"/>
  <c r="H229" i="58"/>
  <c r="O229" i="58"/>
  <c r="V229" i="58"/>
  <c r="AC229" i="58"/>
  <c r="AJ229" i="58"/>
  <c r="AQ229" i="58"/>
  <c r="AX229" i="58"/>
  <c r="AU229" i="58"/>
  <c r="BL229" i="58"/>
  <c r="BS229" i="58"/>
  <c r="BZ229" i="58"/>
  <c r="CG229" i="58"/>
  <c r="E229" i="58"/>
  <c r="AI229" i="58"/>
  <c r="S229" i="58"/>
  <c r="Z229" i="58"/>
  <c r="AG229" i="58"/>
  <c r="AD229" i="58"/>
  <c r="AK229" i="58"/>
  <c r="BB229" i="58"/>
  <c r="BI229" i="58"/>
  <c r="BP229" i="58"/>
  <c r="BW229" i="58"/>
  <c r="CD229" i="58"/>
  <c r="CK229" i="58"/>
  <c r="I229" i="58"/>
  <c r="P229" i="58"/>
  <c r="W229" i="58"/>
  <c r="BX229" i="58"/>
  <c r="T229" i="58"/>
  <c r="AA229" i="58"/>
  <c r="AR229" i="58"/>
  <c r="AY229" i="58"/>
  <c r="CC229" i="58"/>
  <c r="BM229" i="58"/>
  <c r="BT229" i="58"/>
  <c r="CA229" i="58"/>
  <c r="CH229" i="58"/>
  <c r="F229" i="58"/>
  <c r="M229" i="58"/>
  <c r="J229" i="58"/>
  <c r="Q229" i="58"/>
  <c r="AH229" i="58"/>
  <c r="AO229" i="58"/>
  <c r="AV229" i="58"/>
  <c r="BC229" i="58"/>
  <c r="BJ229" i="58"/>
  <c r="BQ229" i="58"/>
  <c r="L229" i="58"/>
  <c r="CE229" i="58"/>
  <c r="CL229" i="58"/>
  <c r="CI229" i="58"/>
  <c r="BA229" i="58"/>
  <c r="X229" i="58"/>
  <c r="AE229" i="58"/>
  <c r="AL229" i="58"/>
  <c r="AS229" i="58"/>
  <c r="AZ229" i="58"/>
  <c r="BG229" i="58"/>
  <c r="BN229" i="58"/>
  <c r="BU229" i="58"/>
  <c r="CB229" i="58"/>
  <c r="BY229" i="58"/>
  <c r="G229" i="58"/>
  <c r="N229" i="58"/>
  <c r="U229" i="58"/>
  <c r="AB229" i="58"/>
  <c r="BF229" i="58"/>
  <c r="AP229" i="58"/>
  <c r="AW229" i="58"/>
  <c r="BD229" i="58"/>
  <c r="AN229" i="58"/>
  <c r="BR229" i="58"/>
  <c r="BO229" i="58"/>
  <c r="CF229" i="58"/>
  <c r="D229" i="58"/>
  <c r="K229" i="58"/>
  <c r="R229" i="58"/>
  <c r="Y229" i="58"/>
  <c r="AF229" i="58"/>
  <c r="AM229" i="58"/>
  <c r="AT229" i="58"/>
  <c r="BK229" i="58"/>
  <c r="BH229" i="58"/>
  <c r="AL241" i="58"/>
  <c r="Q241" i="58"/>
  <c r="CF241" i="58"/>
  <c r="BY241" i="58"/>
  <c r="BB241" i="58"/>
  <c r="AE241" i="58"/>
  <c r="H241" i="58"/>
  <c r="BT241" i="58"/>
  <c r="BJ241" i="58"/>
  <c r="AF241" i="58"/>
  <c r="S241" i="58"/>
  <c r="V241" i="58"/>
  <c r="BK241" i="58"/>
  <c r="BA241" i="58"/>
  <c r="AS241" i="58"/>
  <c r="BO241" i="58"/>
  <c r="AR241" i="58"/>
  <c r="BU241" i="58"/>
  <c r="U241" i="58"/>
  <c r="CG241" i="58"/>
  <c r="AZ241" i="58"/>
  <c r="AP241" i="58"/>
  <c r="L241" i="58"/>
  <c r="AK241" i="58"/>
  <c r="AQ241" i="58"/>
  <c r="AI241" i="58"/>
  <c r="CB241" i="58"/>
  <c r="BE241" i="58"/>
  <c r="AH241" i="58"/>
  <c r="K241" i="58"/>
  <c r="BW241" i="58"/>
  <c r="BM241" i="58"/>
  <c r="C241" i="58"/>
  <c r="AV241" i="58"/>
  <c r="CK241" i="58"/>
  <c r="CC241" i="58"/>
  <c r="BS241" i="58"/>
  <c r="F241" i="58"/>
  <c r="BR241" i="58"/>
  <c r="AU241" i="58"/>
  <c r="X241" i="58"/>
  <c r="CJ241" i="58"/>
  <c r="AB241" i="58"/>
  <c r="BL241" i="58"/>
  <c r="BI241" i="58"/>
  <c r="O241" i="58"/>
  <c r="AD241" i="58"/>
  <c r="I241" i="58"/>
  <c r="CE241" i="58"/>
  <c r="BH241" i="58"/>
  <c r="BC241" i="58"/>
  <c r="BP241" i="58"/>
  <c r="AY241" i="58"/>
  <c r="CI241" i="58"/>
  <c r="M241" i="58"/>
  <c r="CH241" i="58"/>
  <c r="AN241" i="58"/>
  <c r="T241" i="58"/>
  <c r="CA241" i="58"/>
  <c r="BD241" i="58"/>
  <c r="AG241" i="58"/>
  <c r="J241" i="58"/>
  <c r="BV241" i="58"/>
  <c r="W241" i="58"/>
  <c r="AA241" i="58"/>
  <c r="CL241" i="58"/>
  <c r="BX241" i="58"/>
  <c r="AX241" i="58"/>
  <c r="BF241" i="58"/>
  <c r="BZ241" i="58"/>
  <c r="D241" i="58"/>
  <c r="E241" i="58"/>
  <c r="BQ241" i="58"/>
  <c r="AT241" i="58"/>
  <c r="N241" i="58"/>
  <c r="Z241" i="58"/>
  <c r="P241" i="58"/>
  <c r="Y241" i="58"/>
  <c r="BN241" i="58"/>
  <c r="G241" i="58"/>
  <c r="AO241" i="58"/>
  <c r="R241" i="58"/>
  <c r="CD241" i="58"/>
  <c r="BG241" i="58"/>
  <c r="AJ241" i="58"/>
  <c r="AW241" i="58"/>
  <c r="AM241" i="58"/>
  <c r="AC241" i="58"/>
  <c r="BM275" i="58"/>
  <c r="BT275" i="58"/>
  <c r="BI275" i="58"/>
  <c r="CH275" i="58"/>
  <c r="F275" i="58"/>
  <c r="M275" i="58"/>
  <c r="AQ275" i="58"/>
  <c r="AK275" i="58"/>
  <c r="AR275" i="58"/>
  <c r="AY275" i="58"/>
  <c r="BF275" i="58"/>
  <c r="BC275" i="58"/>
  <c r="BJ275" i="58"/>
  <c r="BQ275" i="58"/>
  <c r="BX275" i="58"/>
  <c r="CE275" i="58"/>
  <c r="CL275" i="58"/>
  <c r="CA275" i="58"/>
  <c r="AA275" i="58"/>
  <c r="AH275" i="58"/>
  <c r="AO275" i="58"/>
  <c r="AV275" i="58"/>
  <c r="AS275" i="58"/>
  <c r="AZ275" i="58"/>
  <c r="BG275" i="58"/>
  <c r="BN275" i="58"/>
  <c r="BU275" i="58"/>
  <c r="CB275" i="58"/>
  <c r="J275" i="58"/>
  <c r="Q275" i="58"/>
  <c r="X275" i="58"/>
  <c r="AE275" i="58"/>
  <c r="C275" i="58"/>
  <c r="AB275" i="58"/>
  <c r="AI275" i="58"/>
  <c r="AP275" i="58"/>
  <c r="AW275" i="58"/>
  <c r="AL275" i="58"/>
  <c r="BK275" i="58"/>
  <c r="BR275" i="58"/>
  <c r="CI275" i="58"/>
  <c r="G275" i="58"/>
  <c r="N275" i="58"/>
  <c r="U275" i="58"/>
  <c r="R275" i="58"/>
  <c r="Y275" i="58"/>
  <c r="AF275" i="58"/>
  <c r="AM275" i="58"/>
  <c r="AT275" i="58"/>
  <c r="BA275" i="58"/>
  <c r="BH275" i="58"/>
  <c r="BY275" i="58"/>
  <c r="AG275" i="58"/>
  <c r="D275" i="58"/>
  <c r="K275" i="58"/>
  <c r="H275" i="58"/>
  <c r="CF275" i="58"/>
  <c r="V275" i="58"/>
  <c r="AC275" i="58"/>
  <c r="AJ275" i="58"/>
  <c r="BD275" i="58"/>
  <c r="AX275" i="58"/>
  <c r="BO275" i="58"/>
  <c r="BV275" i="58"/>
  <c r="CC275" i="58"/>
  <c r="CJ275" i="58"/>
  <c r="CG275" i="58"/>
  <c r="E275" i="58"/>
  <c r="L275" i="58"/>
  <c r="S275" i="58"/>
  <c r="Z275" i="58"/>
  <c r="O275" i="58"/>
  <c r="AN275" i="58"/>
  <c r="BE275" i="58"/>
  <c r="BL275" i="58"/>
  <c r="BS275" i="58"/>
  <c r="BZ275" i="58"/>
  <c r="BW275" i="58"/>
  <c r="CD275" i="58"/>
  <c r="CK275" i="58"/>
  <c r="I275" i="58"/>
  <c r="P275" i="58"/>
  <c r="W275" i="58"/>
  <c r="AD275" i="58"/>
  <c r="AU275" i="58"/>
  <c r="BB275" i="58"/>
  <c r="T275" i="58"/>
  <c r="BP275" i="58"/>
  <c r="BJ206" i="58"/>
  <c r="N206" i="58"/>
  <c r="AC206" i="58"/>
  <c r="K206" i="58"/>
  <c r="Z206" i="58"/>
  <c r="BM206" i="58"/>
  <c r="CJ206" i="58"/>
  <c r="P206" i="58"/>
  <c r="BC206" i="58"/>
  <c r="CG206" i="58"/>
  <c r="AK206" i="58"/>
  <c r="AZ206" i="58"/>
  <c r="BO206" i="58"/>
  <c r="AH206" i="58"/>
  <c r="AW206" i="58"/>
  <c r="BY206" i="58"/>
  <c r="R206" i="58"/>
  <c r="X206" i="58"/>
  <c r="AM206" i="58"/>
  <c r="BZ206" i="58"/>
  <c r="F206" i="58"/>
  <c r="BH206" i="58"/>
  <c r="BW206" i="58"/>
  <c r="CL206" i="58"/>
  <c r="I206" i="58"/>
  <c r="AO206" i="58"/>
  <c r="CB206" i="58"/>
  <c r="AP206" i="58"/>
  <c r="BE206" i="58"/>
  <c r="AY206" i="58"/>
  <c r="BT206" i="58"/>
  <c r="AJ206" i="58"/>
  <c r="T206" i="58"/>
  <c r="W206" i="58"/>
  <c r="AI206" i="58"/>
  <c r="AF206" i="58"/>
  <c r="AU206" i="58"/>
  <c r="BG206" i="58"/>
  <c r="AX206" i="58"/>
  <c r="AD206" i="58"/>
  <c r="H206" i="58"/>
  <c r="AS206" i="58"/>
  <c r="M206" i="58"/>
  <c r="AR206" i="58"/>
  <c r="CE206" i="58"/>
  <c r="BU206" i="58"/>
  <c r="AN206" i="58"/>
  <c r="AQ206" i="58"/>
  <c r="AT206" i="58"/>
  <c r="BF206" i="58"/>
  <c r="AL206" i="58"/>
  <c r="AE206" i="58"/>
  <c r="BB206" i="58"/>
  <c r="BK206" i="58"/>
  <c r="BA206" i="58"/>
  <c r="CD206" i="58"/>
  <c r="BP206" i="58"/>
  <c r="AV206" i="58"/>
  <c r="BV206" i="58"/>
  <c r="BR206" i="58"/>
  <c r="CH206" i="58"/>
  <c r="BX206" i="58"/>
  <c r="BN206" i="58"/>
  <c r="BQ206" i="58"/>
  <c r="CC206" i="58"/>
  <c r="BI206" i="58"/>
  <c r="BL206" i="58"/>
  <c r="S206" i="58"/>
  <c r="L206" i="58"/>
  <c r="CK206" i="58"/>
  <c r="BD206" i="58"/>
  <c r="D206" i="58"/>
  <c r="BS206" i="58"/>
  <c r="J206" i="58"/>
  <c r="C206" i="58"/>
  <c r="Y206" i="58"/>
  <c r="CA206" i="58"/>
  <c r="E206" i="58"/>
  <c r="Q206" i="58"/>
  <c r="CF206" i="58"/>
  <c r="CI206" i="58"/>
  <c r="U206" i="58"/>
  <c r="O206" i="58"/>
  <c r="AB206" i="58"/>
  <c r="AA206" i="58"/>
  <c r="G206" i="58"/>
  <c r="AG206" i="58"/>
  <c r="V206" i="58"/>
  <c r="Q207" i="58"/>
  <c r="X207" i="58"/>
  <c r="C207" i="58"/>
  <c r="AV207" i="58"/>
  <c r="BC207" i="58"/>
  <c r="BE207" i="58"/>
  <c r="BQ207" i="58"/>
  <c r="BX207" i="58"/>
  <c r="CE207" i="58"/>
  <c r="BG207" i="58"/>
  <c r="J207" i="58"/>
  <c r="G207" i="58"/>
  <c r="N207" i="58"/>
  <c r="BO207" i="58"/>
  <c r="AL207" i="58"/>
  <c r="AS207" i="58"/>
  <c r="AZ207" i="58"/>
  <c r="M207" i="58"/>
  <c r="BN207" i="58"/>
  <c r="BU207" i="58"/>
  <c r="Z207" i="58"/>
  <c r="CI207" i="58"/>
  <c r="CF207" i="58"/>
  <c r="D207" i="58"/>
  <c r="AM207" i="58"/>
  <c r="AB207" i="58"/>
  <c r="AI207" i="58"/>
  <c r="AP207" i="58"/>
  <c r="CG207" i="58"/>
  <c r="BD207" i="58"/>
  <c r="BK207" i="58"/>
  <c r="BR207" i="58"/>
  <c r="U207" i="58"/>
  <c r="BV207" i="58"/>
  <c r="CC207" i="58"/>
  <c r="K207" i="58"/>
  <c r="R207" i="58"/>
  <c r="Y207" i="58"/>
  <c r="AF207" i="58"/>
  <c r="AJ207" i="58"/>
  <c r="AT207" i="58"/>
  <c r="BA207" i="58"/>
  <c r="BH207" i="58"/>
  <c r="BB207" i="58"/>
  <c r="BL207" i="58"/>
  <c r="BS207" i="58"/>
  <c r="CJ207" i="58"/>
  <c r="BY207" i="58"/>
  <c r="O207" i="58"/>
  <c r="V207" i="58"/>
  <c r="AC207" i="58"/>
  <c r="H207" i="58"/>
  <c r="AQ207" i="58"/>
  <c r="AX207" i="58"/>
  <c r="AR207" i="58"/>
  <c r="AU207" i="58"/>
  <c r="P207" i="58"/>
  <c r="BI207" i="58"/>
  <c r="BZ207" i="58"/>
  <c r="BJ207" i="58"/>
  <c r="E207" i="58"/>
  <c r="L207" i="58"/>
  <c r="S207" i="58"/>
  <c r="CB207" i="58"/>
  <c r="AG207" i="58"/>
  <c r="AN207" i="58"/>
  <c r="AK207" i="58"/>
  <c r="AW207" i="58"/>
  <c r="AY207" i="58"/>
  <c r="BP207" i="58"/>
  <c r="BW207" i="58"/>
  <c r="CD207" i="58"/>
  <c r="CK207" i="58"/>
  <c r="I207" i="58"/>
  <c r="AE207" i="58"/>
  <c r="W207" i="58"/>
  <c r="AD207" i="58"/>
  <c r="AA207" i="58"/>
  <c r="AH207" i="58"/>
  <c r="AO207" i="58"/>
  <c r="BF207" i="58"/>
  <c r="BM207" i="58"/>
  <c r="BT207" i="58"/>
  <c r="CA207" i="58"/>
  <c r="CH207" i="58"/>
  <c r="F207" i="58"/>
  <c r="CL207" i="58"/>
  <c r="T207" i="58"/>
  <c r="CL256" i="58"/>
  <c r="J256" i="58"/>
  <c r="BK256" i="58"/>
  <c r="AH256" i="58"/>
  <c r="AO256" i="58"/>
  <c r="AV256" i="58"/>
  <c r="I256" i="58"/>
  <c r="BJ256" i="58"/>
  <c r="BQ256" i="58"/>
  <c r="V256" i="58"/>
  <c r="CE256" i="58"/>
  <c r="CB256" i="58"/>
  <c r="CI256" i="58"/>
  <c r="AD256" i="58"/>
  <c r="X256" i="58"/>
  <c r="AE256" i="58"/>
  <c r="AL256" i="58"/>
  <c r="CC256" i="58"/>
  <c r="AZ256" i="58"/>
  <c r="BG256" i="58"/>
  <c r="BN256" i="58"/>
  <c r="Q256" i="58"/>
  <c r="BR256" i="58"/>
  <c r="BY256" i="58"/>
  <c r="G256" i="58"/>
  <c r="N256" i="58"/>
  <c r="U256" i="58"/>
  <c r="AB256" i="58"/>
  <c r="AF256" i="58"/>
  <c r="AP256" i="58"/>
  <c r="AW256" i="58"/>
  <c r="BD256" i="58"/>
  <c r="AX256" i="58"/>
  <c r="BH256" i="58"/>
  <c r="BO256" i="58"/>
  <c r="CF256" i="58"/>
  <c r="BU256" i="58"/>
  <c r="K256" i="58"/>
  <c r="R256" i="58"/>
  <c r="Y256" i="58"/>
  <c r="D256" i="58"/>
  <c r="AM256" i="58"/>
  <c r="AT256" i="58"/>
  <c r="AN256" i="58"/>
  <c r="AQ256" i="58"/>
  <c r="L256" i="58"/>
  <c r="BE256" i="58"/>
  <c r="BV256" i="58"/>
  <c r="BF256" i="58"/>
  <c r="CJ256" i="58"/>
  <c r="H256" i="58"/>
  <c r="O256" i="58"/>
  <c r="BX256" i="58"/>
  <c r="AC256" i="58"/>
  <c r="AJ256" i="58"/>
  <c r="AG256" i="58"/>
  <c r="AS256" i="58"/>
  <c r="AU256" i="58"/>
  <c r="BL256" i="58"/>
  <c r="BS256" i="58"/>
  <c r="BZ256" i="58"/>
  <c r="CG256" i="58"/>
  <c r="E256" i="58"/>
  <c r="AA256" i="58"/>
  <c r="S256" i="58"/>
  <c r="Z256" i="58"/>
  <c r="W256" i="58"/>
  <c r="AI256" i="58"/>
  <c r="AK256" i="58"/>
  <c r="BB256" i="58"/>
  <c r="BI256" i="58"/>
  <c r="BP256" i="58"/>
  <c r="BW256" i="58"/>
  <c r="CD256" i="58"/>
  <c r="CK256" i="58"/>
  <c r="CH256" i="58"/>
  <c r="P256" i="58"/>
  <c r="M256" i="58"/>
  <c r="T256" i="58"/>
  <c r="C256" i="58"/>
  <c r="AR256" i="58"/>
  <c r="AY256" i="58"/>
  <c r="BA256" i="58"/>
  <c r="BM256" i="58"/>
  <c r="BT256" i="58"/>
  <c r="CA256" i="58"/>
  <c r="BC256" i="58"/>
  <c r="F256" i="58"/>
  <c r="AC242" i="58"/>
  <c r="AT242" i="58"/>
  <c r="AD242" i="58"/>
  <c r="S242" i="58"/>
  <c r="BO242" i="58"/>
  <c r="BV242" i="58"/>
  <c r="BF242" i="58"/>
  <c r="AK242" i="58"/>
  <c r="H242" i="58"/>
  <c r="O242" i="58"/>
  <c r="BU242" i="58"/>
  <c r="BX242" i="58"/>
  <c r="AS242" i="58"/>
  <c r="AJ242" i="58"/>
  <c r="AQ242" i="58"/>
  <c r="I242" i="58"/>
  <c r="BE242" i="58"/>
  <c r="BL242" i="58"/>
  <c r="BS242" i="58"/>
  <c r="AA242" i="58"/>
  <c r="CG242" i="58"/>
  <c r="E242" i="58"/>
  <c r="CK242" i="58"/>
  <c r="CE242" i="58"/>
  <c r="Z242" i="58"/>
  <c r="AG242" i="58"/>
  <c r="Q242" i="58"/>
  <c r="AU242" i="58"/>
  <c r="BB242" i="58"/>
  <c r="BI242" i="58"/>
  <c r="BM242" i="58"/>
  <c r="BW242" i="58"/>
  <c r="CD242" i="58"/>
  <c r="CA242" i="58"/>
  <c r="BP242" i="58"/>
  <c r="P242" i="58"/>
  <c r="W242" i="58"/>
  <c r="C242" i="58"/>
  <c r="N242" i="58"/>
  <c r="AR242" i="58"/>
  <c r="AY242" i="58"/>
  <c r="AI242" i="58"/>
  <c r="BC242" i="58"/>
  <c r="BT242" i="58"/>
  <c r="BQ242" i="58"/>
  <c r="BK242" i="58"/>
  <c r="F242" i="58"/>
  <c r="M242" i="58"/>
  <c r="T242" i="58"/>
  <c r="D242" i="58"/>
  <c r="AH242" i="58"/>
  <c r="AO242" i="58"/>
  <c r="AV242" i="58"/>
  <c r="V242" i="58"/>
  <c r="BJ242" i="58"/>
  <c r="BG242" i="58"/>
  <c r="BA242" i="58"/>
  <c r="X242" i="58"/>
  <c r="CL242" i="58"/>
  <c r="J242" i="58"/>
  <c r="CC242" i="58"/>
  <c r="AP242" i="58"/>
  <c r="AE242" i="58"/>
  <c r="AL242" i="58"/>
  <c r="BH242" i="58"/>
  <c r="AZ242" i="58"/>
  <c r="AW242" i="58"/>
  <c r="BN242" i="58"/>
  <c r="BZ242" i="58"/>
  <c r="CB242" i="58"/>
  <c r="CI242" i="58"/>
  <c r="G242" i="58"/>
  <c r="AF242" i="58"/>
  <c r="U242" i="58"/>
  <c r="AB242" i="58"/>
  <c r="L242" i="58"/>
  <c r="AX242" i="58"/>
  <c r="AM242" i="58"/>
  <c r="BD242" i="58"/>
  <c r="AN242" i="58"/>
  <c r="BR242" i="58"/>
  <c r="BY242" i="58"/>
  <c r="CF242" i="58"/>
  <c r="CH242" i="58"/>
  <c r="K242" i="58"/>
  <c r="R242" i="58"/>
  <c r="Y242" i="58"/>
  <c r="CJ242" i="58"/>
  <c r="AP250" i="58"/>
  <c r="CA250" i="58"/>
  <c r="AC250" i="58"/>
  <c r="BA250" i="58"/>
  <c r="H250" i="58"/>
  <c r="V250" i="58"/>
  <c r="M250" i="58"/>
  <c r="AX250" i="58"/>
  <c r="CI250" i="58"/>
  <c r="Q250" i="58"/>
  <c r="BQ250" i="58"/>
  <c r="L250" i="58"/>
  <c r="R250" i="58"/>
  <c r="N250" i="58"/>
  <c r="AL250" i="58"/>
  <c r="AH250" i="58"/>
  <c r="AV250" i="58"/>
  <c r="BJ250" i="58"/>
  <c r="BF250" i="58"/>
  <c r="Z250" i="58"/>
  <c r="D250" i="58"/>
  <c r="CL250" i="58"/>
  <c r="CF250" i="58"/>
  <c r="CB250" i="58"/>
  <c r="BP250" i="58"/>
  <c r="BG250" i="58"/>
  <c r="I250" i="58"/>
  <c r="J250" i="58"/>
  <c r="AN250" i="58"/>
  <c r="AB250" i="58"/>
  <c r="CJ250" i="58"/>
  <c r="BN250" i="58"/>
  <c r="BW250" i="58"/>
  <c r="AT250" i="58"/>
  <c r="BC250" i="58"/>
  <c r="G250" i="58"/>
  <c r="U250" i="58"/>
  <c r="AD250" i="58"/>
  <c r="BT250" i="58"/>
  <c r="CE250" i="58"/>
  <c r="BY250" i="58"/>
  <c r="CC250" i="58"/>
  <c r="BL250" i="58"/>
  <c r="AS250" i="58"/>
  <c r="BO250" i="58"/>
  <c r="BX250" i="58"/>
  <c r="BD250" i="58"/>
  <c r="F250" i="58"/>
  <c r="BV250" i="58"/>
  <c r="AU250" i="58"/>
  <c r="Y250" i="58"/>
  <c r="BK250" i="58"/>
  <c r="AQ250" i="58"/>
  <c r="AM250" i="58"/>
  <c r="CH250" i="58"/>
  <c r="O250" i="58"/>
  <c r="AZ250" i="58"/>
  <c r="BI250" i="58"/>
  <c r="AE250" i="58"/>
  <c r="AA250" i="58"/>
  <c r="AJ250" i="58"/>
  <c r="BU250" i="58"/>
  <c r="W250" i="58"/>
  <c r="AK250" i="58"/>
  <c r="E250" i="58"/>
  <c r="BM250" i="58"/>
  <c r="AO250" i="58"/>
  <c r="S250" i="58"/>
  <c r="CD250" i="58"/>
  <c r="BE250" i="58"/>
  <c r="BS250" i="58"/>
  <c r="CG250" i="58"/>
  <c r="C250" i="58"/>
  <c r="AW250" i="58"/>
  <c r="BZ250" i="58"/>
  <c r="BB250" i="58"/>
  <c r="AI250" i="58"/>
  <c r="P250" i="58"/>
  <c r="BH250" i="58"/>
  <c r="AR250" i="58"/>
  <c r="AF250" i="58"/>
  <c r="AG250" i="58"/>
  <c r="BR250" i="58"/>
  <c r="AY250" i="58"/>
  <c r="X250" i="58"/>
  <c r="CK250" i="58"/>
  <c r="K250" i="58"/>
  <c r="T250" i="58"/>
  <c r="AQ252" i="58"/>
  <c r="AX252" i="58"/>
  <c r="AR252" i="58"/>
  <c r="BL252" i="58"/>
  <c r="BS252" i="58"/>
  <c r="CJ252" i="58"/>
  <c r="BY252" i="58"/>
  <c r="O252" i="58"/>
  <c r="V252" i="58"/>
  <c r="AC252" i="58"/>
  <c r="H252" i="58"/>
  <c r="AG252" i="58"/>
  <c r="AN252" i="58"/>
  <c r="AU252" i="58"/>
  <c r="P252" i="58"/>
  <c r="BI252" i="58"/>
  <c r="BZ252" i="58"/>
  <c r="BJ252" i="58"/>
  <c r="E252" i="58"/>
  <c r="L252" i="58"/>
  <c r="S252" i="58"/>
  <c r="CB252" i="58"/>
  <c r="W252" i="58"/>
  <c r="AD252" i="58"/>
  <c r="AK252" i="58"/>
  <c r="AW252" i="58"/>
  <c r="AY252" i="58"/>
  <c r="BP252" i="58"/>
  <c r="BW252" i="58"/>
  <c r="CD252" i="58"/>
  <c r="CK252" i="58"/>
  <c r="I252" i="58"/>
  <c r="AE252" i="58"/>
  <c r="F252" i="58"/>
  <c r="CL252" i="58"/>
  <c r="T252" i="58"/>
  <c r="AA252" i="58"/>
  <c r="AM252" i="58"/>
  <c r="AO252" i="58"/>
  <c r="BF252" i="58"/>
  <c r="BM252" i="58"/>
  <c r="BT252" i="58"/>
  <c r="CA252" i="58"/>
  <c r="CH252" i="58"/>
  <c r="CE252" i="58"/>
  <c r="BG252" i="58"/>
  <c r="J252" i="58"/>
  <c r="Q252" i="58"/>
  <c r="X252" i="58"/>
  <c r="C252" i="58"/>
  <c r="AV252" i="58"/>
  <c r="BC252" i="58"/>
  <c r="BE252" i="58"/>
  <c r="BQ252" i="58"/>
  <c r="BX252" i="58"/>
  <c r="BU252" i="58"/>
  <c r="Z252" i="58"/>
  <c r="CI252" i="58"/>
  <c r="G252" i="58"/>
  <c r="N252" i="58"/>
  <c r="BO252" i="58"/>
  <c r="AL252" i="58"/>
  <c r="AS252" i="58"/>
  <c r="AZ252" i="58"/>
  <c r="M252" i="58"/>
  <c r="BN252" i="58"/>
  <c r="BK252" i="58"/>
  <c r="BR252" i="58"/>
  <c r="U252" i="58"/>
  <c r="CF252" i="58"/>
  <c r="D252" i="58"/>
  <c r="AH252" i="58"/>
  <c r="AB252" i="58"/>
  <c r="AI252" i="58"/>
  <c r="AP252" i="58"/>
  <c r="CG252" i="58"/>
  <c r="BD252" i="58"/>
  <c r="BA252" i="58"/>
  <c r="BH252" i="58"/>
  <c r="BB252" i="58"/>
  <c r="BV252" i="58"/>
  <c r="CC252" i="58"/>
  <c r="K252" i="58"/>
  <c r="R252" i="58"/>
  <c r="Y252" i="58"/>
  <c r="AF252" i="58"/>
  <c r="AJ252" i="58"/>
  <c r="AT252" i="58"/>
  <c r="Y277" i="58"/>
  <c r="AF277" i="58"/>
  <c r="BT277" i="58"/>
  <c r="AT277" i="58"/>
  <c r="BK277" i="58"/>
  <c r="BR277" i="58"/>
  <c r="BY277" i="58"/>
  <c r="CF277" i="58"/>
  <c r="D277" i="58"/>
  <c r="AW277" i="58"/>
  <c r="R277" i="58"/>
  <c r="O277" i="58"/>
  <c r="V277" i="58"/>
  <c r="BE277" i="58"/>
  <c r="AJ277" i="58"/>
  <c r="BA277" i="58"/>
  <c r="BH277" i="58"/>
  <c r="CL277" i="58"/>
  <c r="BV277" i="58"/>
  <c r="CC277" i="58"/>
  <c r="CJ277" i="58"/>
  <c r="U277" i="58"/>
  <c r="E277" i="58"/>
  <c r="L277" i="58"/>
  <c r="S277" i="58"/>
  <c r="AC277" i="58"/>
  <c r="AQ277" i="58"/>
  <c r="AX277" i="58"/>
  <c r="BW277" i="58"/>
  <c r="BL277" i="58"/>
  <c r="BS277" i="58"/>
  <c r="BZ277" i="58"/>
  <c r="K277" i="58"/>
  <c r="CD277" i="58"/>
  <c r="CK277" i="58"/>
  <c r="I277" i="58"/>
  <c r="BO277" i="58"/>
  <c r="AG277" i="58"/>
  <c r="AN277" i="58"/>
  <c r="AU277" i="58"/>
  <c r="AE277" i="58"/>
  <c r="BI277" i="58"/>
  <c r="BP277" i="58"/>
  <c r="AR277" i="58"/>
  <c r="BM277" i="58"/>
  <c r="AM277" i="58"/>
  <c r="CA277" i="58"/>
  <c r="CH277" i="58"/>
  <c r="AZ277" i="58"/>
  <c r="W277" i="58"/>
  <c r="AD277" i="58"/>
  <c r="AK277" i="58"/>
  <c r="CG277" i="58"/>
  <c r="AY277" i="58"/>
  <c r="BF277" i="58"/>
  <c r="BC277" i="58"/>
  <c r="C277" i="58"/>
  <c r="BQ277" i="58"/>
  <c r="BX277" i="58"/>
  <c r="F277" i="58"/>
  <c r="M277" i="58"/>
  <c r="T277" i="58"/>
  <c r="AA277" i="58"/>
  <c r="BB277" i="58"/>
  <c r="AO277" i="58"/>
  <c r="AV277" i="58"/>
  <c r="AS277" i="58"/>
  <c r="BJ277" i="58"/>
  <c r="BG277" i="58"/>
  <c r="BN277" i="58"/>
  <c r="CE277" i="58"/>
  <c r="H277" i="58"/>
  <c r="J277" i="58"/>
  <c r="Q277" i="58"/>
  <c r="X277" i="58"/>
  <c r="Z277" i="58"/>
  <c r="AL277" i="58"/>
  <c r="AI277" i="58"/>
  <c r="AP277" i="58"/>
  <c r="AH277" i="58"/>
  <c r="BD277" i="58"/>
  <c r="BU277" i="58"/>
  <c r="CB277" i="58"/>
  <c r="CI277" i="58"/>
  <c r="G277" i="58"/>
  <c r="N277" i="58"/>
  <c r="P277" i="58"/>
  <c r="AB277" i="58"/>
  <c r="BO272" i="58"/>
  <c r="AC272" i="58"/>
  <c r="AT272" i="58"/>
  <c r="BF272" i="58"/>
  <c r="H272" i="58"/>
  <c r="CG272" i="58"/>
  <c r="AL272" i="58"/>
  <c r="CH272" i="58"/>
  <c r="CJ272" i="58"/>
  <c r="R272" i="58"/>
  <c r="AQ272" i="58"/>
  <c r="Q272" i="58"/>
  <c r="S272" i="58"/>
  <c r="AE272" i="58"/>
  <c r="BS272" i="58"/>
  <c r="BU272" i="58"/>
  <c r="BW272" i="58"/>
  <c r="M272" i="58"/>
  <c r="L272" i="58"/>
  <c r="N272" i="58"/>
  <c r="P272" i="58"/>
  <c r="BD272" i="58"/>
  <c r="AD272" i="58"/>
  <c r="AF272" i="58"/>
  <c r="AR272" i="58"/>
  <c r="CF272" i="58"/>
  <c r="AS272" i="58"/>
  <c r="AU272" i="58"/>
  <c r="BL272" i="58"/>
  <c r="CK272" i="58"/>
  <c r="C272" i="58"/>
  <c r="AW272" i="58"/>
  <c r="E272" i="58"/>
  <c r="BB272" i="58"/>
  <c r="D272" i="58"/>
  <c r="AH272" i="58"/>
  <c r="BV272" i="58"/>
  <c r="AI272" i="58"/>
  <c r="BH272" i="58"/>
  <c r="BJ272" i="58"/>
  <c r="O272" i="58"/>
  <c r="BK272" i="58"/>
  <c r="BM272" i="58"/>
  <c r="CD272" i="58"/>
  <c r="CB272" i="58"/>
  <c r="AG272" i="58"/>
  <c r="CC272" i="58"/>
  <c r="F272" i="58"/>
  <c r="W272" i="58"/>
  <c r="AV272" i="58"/>
  <c r="AX272" i="58"/>
  <c r="BY272" i="58"/>
  <c r="CL272" i="58"/>
  <c r="BX272" i="58"/>
  <c r="BZ272" i="58"/>
  <c r="AZ272" i="58"/>
  <c r="BQ272" i="58"/>
  <c r="G272" i="58"/>
  <c r="CE272" i="58"/>
  <c r="U272" i="58"/>
  <c r="BI272" i="58"/>
  <c r="V272" i="58"/>
  <c r="X272" i="58"/>
  <c r="AO272" i="58"/>
  <c r="BN272" i="58"/>
  <c r="AJ272" i="58"/>
  <c r="AP272" i="58"/>
  <c r="BG272" i="58"/>
  <c r="T272" i="58"/>
  <c r="I272" i="58"/>
  <c r="K272" i="58"/>
  <c r="AY272" i="58"/>
  <c r="Z272" i="58"/>
  <c r="AK272" i="58"/>
  <c r="AM272" i="58"/>
  <c r="CA272" i="58"/>
  <c r="AN272" i="58"/>
  <c r="BC272" i="58"/>
  <c r="BE272" i="58"/>
  <c r="J272" i="58"/>
  <c r="BP272" i="58"/>
  <c r="BR272" i="58"/>
  <c r="CI272" i="58"/>
  <c r="Y272" i="58"/>
  <c r="AA272" i="58"/>
  <c r="BT272" i="58"/>
  <c r="AB272" i="58"/>
  <c r="BA272" i="58"/>
  <c r="AP279" i="58"/>
  <c r="AW279" i="58"/>
  <c r="BI279" i="58"/>
  <c r="BK279" i="58"/>
  <c r="BR279" i="58"/>
  <c r="CI279" i="58"/>
  <c r="G279" i="58"/>
  <c r="N279" i="58"/>
  <c r="U279" i="58"/>
  <c r="AB279" i="58"/>
  <c r="AI279" i="58"/>
  <c r="AF279" i="58"/>
  <c r="AM279" i="58"/>
  <c r="AT279" i="58"/>
  <c r="BA279" i="58"/>
  <c r="BH279" i="58"/>
  <c r="BY279" i="58"/>
  <c r="AQ279" i="58"/>
  <c r="D279" i="58"/>
  <c r="K279" i="58"/>
  <c r="R279" i="58"/>
  <c r="Y279" i="58"/>
  <c r="V279" i="58"/>
  <c r="AC279" i="58"/>
  <c r="AJ279" i="58"/>
  <c r="BN279" i="58"/>
  <c r="AX279" i="58"/>
  <c r="BO279" i="58"/>
  <c r="BV279" i="58"/>
  <c r="CC279" i="58"/>
  <c r="CJ279" i="58"/>
  <c r="H279" i="58"/>
  <c r="C279" i="58"/>
  <c r="E279" i="58"/>
  <c r="L279" i="58"/>
  <c r="S279" i="58"/>
  <c r="Z279" i="58"/>
  <c r="AL279" i="58"/>
  <c r="AN279" i="58"/>
  <c r="BE279" i="58"/>
  <c r="BL279" i="58"/>
  <c r="BS279" i="58"/>
  <c r="BZ279" i="58"/>
  <c r="CG279" i="58"/>
  <c r="CD279" i="58"/>
  <c r="CK279" i="58"/>
  <c r="I279" i="58"/>
  <c r="P279" i="58"/>
  <c r="W279" i="58"/>
  <c r="AD279" i="58"/>
  <c r="AU279" i="58"/>
  <c r="BB279" i="58"/>
  <c r="AG279" i="58"/>
  <c r="BP279" i="58"/>
  <c r="BW279" i="58"/>
  <c r="BT279" i="58"/>
  <c r="CF279" i="58"/>
  <c r="CH279" i="58"/>
  <c r="F279" i="58"/>
  <c r="M279" i="58"/>
  <c r="BD279" i="58"/>
  <c r="AK279" i="58"/>
  <c r="AR279" i="58"/>
  <c r="AY279" i="58"/>
  <c r="BF279" i="58"/>
  <c r="BM279" i="58"/>
  <c r="BJ279" i="58"/>
  <c r="BQ279" i="58"/>
  <c r="BX279" i="58"/>
  <c r="CE279" i="58"/>
  <c r="CL279" i="58"/>
  <c r="O279" i="58"/>
  <c r="AA279" i="58"/>
  <c r="AH279" i="58"/>
  <c r="AO279" i="58"/>
  <c r="AV279" i="58"/>
  <c r="BC279" i="58"/>
  <c r="AZ279" i="58"/>
  <c r="BG279" i="58"/>
  <c r="CA279" i="58"/>
  <c r="BU279" i="58"/>
  <c r="CB279" i="58"/>
  <c r="J279" i="58"/>
  <c r="Q279" i="58"/>
  <c r="X279" i="58"/>
  <c r="AE279" i="58"/>
  <c r="T279" i="58"/>
  <c r="AS279" i="58"/>
  <c r="V95" i="7"/>
  <c r="D10" i="74"/>
  <c r="AJ281" i="58" l="1"/>
  <c r="CL281" i="58"/>
  <c r="BQ281" i="58"/>
  <c r="P281" i="58"/>
  <c r="T281" i="58"/>
  <c r="BW281" i="58"/>
  <c r="H281" i="58"/>
  <c r="AW281" i="58"/>
  <c r="CH281" i="58"/>
  <c r="S281" i="58"/>
  <c r="BH281" i="58"/>
  <c r="BT281" i="58"/>
  <c r="C281" i="58"/>
  <c r="AP281" i="58"/>
  <c r="BD281" i="58"/>
  <c r="BE281" i="58"/>
  <c r="AU281" i="58"/>
  <c r="AT281" i="58"/>
  <c r="BR281" i="58"/>
  <c r="AF281" i="58"/>
  <c r="AL281" i="58"/>
  <c r="AI281" i="58"/>
  <c r="CD281" i="58"/>
  <c r="X281" i="58"/>
  <c r="BK281" i="58"/>
  <c r="BF281" i="58"/>
  <c r="AK281" i="58"/>
  <c r="AN281" i="58"/>
  <c r="AX281" i="58"/>
  <c r="D281" i="58"/>
  <c r="AS281" i="58"/>
  <c r="BI281" i="58"/>
  <c r="U281" i="58"/>
  <c r="E281" i="58"/>
  <c r="BP281" i="58"/>
  <c r="CF281" i="58"/>
  <c r="AR281" i="58"/>
  <c r="BX281" i="58"/>
  <c r="Z281" i="58"/>
  <c r="AV281" i="58"/>
  <c r="AO281" i="58"/>
  <c r="AQ281" i="58"/>
  <c r="K281" i="58"/>
  <c r="AG281" i="58"/>
  <c r="AB281" i="58"/>
  <c r="BY281" i="58"/>
  <c r="AH281" i="58"/>
  <c r="BA281" i="58"/>
  <c r="CG281" i="58"/>
  <c r="J281" i="58"/>
  <c r="BV281" i="58"/>
  <c r="AC281" i="58"/>
  <c r="CB281" i="58"/>
  <c r="BZ281" i="58"/>
  <c r="BU281" i="58"/>
  <c r="AZ281" i="58"/>
  <c r="F281" i="58"/>
  <c r="AM281" i="58"/>
  <c r="I281" i="58"/>
  <c r="CE281" i="58"/>
  <c r="AE281" i="58"/>
  <c r="BM281" i="58"/>
  <c r="AD281" i="58"/>
  <c r="W281" i="58"/>
  <c r="M281" i="58"/>
  <c r="AF48" i="70"/>
  <c r="V281" i="58"/>
  <c r="AA281" i="58"/>
  <c r="R281" i="58"/>
  <c r="BG281" i="58"/>
  <c r="AY281" i="58"/>
  <c r="CI281" i="58"/>
  <c r="BC281" i="58"/>
  <c r="CC281" i="58"/>
  <c r="CK281" i="58"/>
  <c r="O281" i="58"/>
  <c r="G281" i="58"/>
  <c r="N281" i="58"/>
  <c r="Q281" i="58"/>
  <c r="Y281" i="58"/>
  <c r="BN281" i="58"/>
  <c r="L281" i="58"/>
  <c r="CA281" i="58"/>
  <c r="BS281" i="58"/>
  <c r="BB281" i="58"/>
  <c r="BO281" i="58"/>
  <c r="BL281" i="58"/>
  <c r="BJ281" i="58"/>
  <c r="CJ281" i="58"/>
  <c r="W68" i="7" l="1"/>
  <c r="BL283" i="58"/>
  <c r="BL282" i="58"/>
  <c r="Q283" i="58"/>
  <c r="Q282" i="58"/>
  <c r="W21" i="7"/>
  <c r="W55" i="7"/>
  <c r="AY282" i="58"/>
  <c r="AY283" i="58"/>
  <c r="W283" i="58"/>
  <c r="W282" i="58"/>
  <c r="W27" i="7"/>
  <c r="W56" i="7"/>
  <c r="AZ283" i="58"/>
  <c r="AZ282" i="58"/>
  <c r="BA283" i="58"/>
  <c r="BA282" i="58"/>
  <c r="W57" i="7"/>
  <c r="W52" i="7"/>
  <c r="AV283" i="58"/>
  <c r="AV282" i="58"/>
  <c r="BI282" i="58"/>
  <c r="BI283" i="58"/>
  <c r="W65" i="7"/>
  <c r="W28" i="7"/>
  <c r="X283" i="58"/>
  <c r="X282" i="58"/>
  <c r="BE283" i="58"/>
  <c r="BE282" i="58"/>
  <c r="W61" i="7"/>
  <c r="AW282" i="58"/>
  <c r="W53" i="7"/>
  <c r="AW283" i="58"/>
  <c r="N283" i="58"/>
  <c r="N282" i="58"/>
  <c r="W18" i="7"/>
  <c r="W63" i="7"/>
  <c r="BG282" i="58"/>
  <c r="BG283" i="58"/>
  <c r="W34" i="7"/>
  <c r="AD283" i="58"/>
  <c r="AD282" i="58"/>
  <c r="BU283" i="58"/>
  <c r="BU282" i="58"/>
  <c r="W77" i="7"/>
  <c r="AH282" i="58"/>
  <c r="AH283" i="58"/>
  <c r="W38" i="7"/>
  <c r="Z283" i="58"/>
  <c r="Z282" i="58"/>
  <c r="W30" i="7"/>
  <c r="AS282" i="58"/>
  <c r="AS283" i="58"/>
  <c r="W49" i="7"/>
  <c r="W86" i="7"/>
  <c r="CD283" i="58"/>
  <c r="CD282" i="58"/>
  <c r="BD283" i="58"/>
  <c r="BD282" i="58"/>
  <c r="W60" i="7"/>
  <c r="W12" i="7"/>
  <c r="H283" i="58"/>
  <c r="H282" i="58"/>
  <c r="G283" i="58"/>
  <c r="G282" i="58"/>
  <c r="W11" i="7"/>
  <c r="R283" i="58"/>
  <c r="W22" i="7"/>
  <c r="R282" i="58"/>
  <c r="W69" i="7"/>
  <c r="BM282" i="58"/>
  <c r="BM283" i="58"/>
  <c r="BZ282" i="58"/>
  <c r="BZ283" i="58"/>
  <c r="W82" i="7"/>
  <c r="W81" i="7"/>
  <c r="BY283" i="58"/>
  <c r="BY282" i="58"/>
  <c r="W80" i="7"/>
  <c r="BX282" i="58"/>
  <c r="BX283" i="58"/>
  <c r="W8" i="7"/>
  <c r="D283" i="58"/>
  <c r="D282" i="58"/>
  <c r="AI283" i="58"/>
  <c r="W39" i="7"/>
  <c r="AI282" i="58"/>
  <c r="AP283" i="58"/>
  <c r="AP282" i="58"/>
  <c r="W46" i="7"/>
  <c r="W79" i="7"/>
  <c r="BW282" i="58"/>
  <c r="BW283" i="58"/>
  <c r="W75" i="7"/>
  <c r="BS283" i="58"/>
  <c r="BS282" i="58"/>
  <c r="O283" i="58"/>
  <c r="O282" i="58"/>
  <c r="W19" i="7"/>
  <c r="W31" i="7"/>
  <c r="AA282" i="58"/>
  <c r="AA283" i="58"/>
  <c r="W35" i="7"/>
  <c r="AE283" i="58"/>
  <c r="AE282" i="58"/>
  <c r="CB282" i="58"/>
  <c r="CB283" i="58"/>
  <c r="W84" i="7"/>
  <c r="W32" i="7"/>
  <c r="AB282" i="58"/>
  <c r="AB283" i="58"/>
  <c r="AR282" i="58"/>
  <c r="W48" i="7"/>
  <c r="AR283" i="58"/>
  <c r="AX283" i="58"/>
  <c r="AX282" i="58"/>
  <c r="W54" i="7"/>
  <c r="W42" i="7"/>
  <c r="AL283" i="58"/>
  <c r="AL282" i="58"/>
  <c r="C283" i="58"/>
  <c r="C282" i="58"/>
  <c r="W7" i="7"/>
  <c r="CM281" i="58"/>
  <c r="T282" i="58"/>
  <c r="T283" i="58"/>
  <c r="W24" i="7"/>
  <c r="BB283" i="58"/>
  <c r="W58" i="7"/>
  <c r="BB282" i="58"/>
  <c r="CA283" i="58"/>
  <c r="W83" i="7"/>
  <c r="CA282" i="58"/>
  <c r="CK283" i="58"/>
  <c r="W93" i="7"/>
  <c r="CK282" i="58"/>
  <c r="W26" i="7"/>
  <c r="V283" i="58"/>
  <c r="V282" i="58"/>
  <c r="CE282" i="58"/>
  <c r="CE283" i="58"/>
  <c r="W87" i="7"/>
  <c r="W33" i="7"/>
  <c r="AC283" i="58"/>
  <c r="AC282" i="58"/>
  <c r="W37" i="7"/>
  <c r="AG282" i="58"/>
  <c r="AG283" i="58"/>
  <c r="CF282" i="58"/>
  <c r="CF283" i="58"/>
  <c r="W88" i="7"/>
  <c r="AN283" i="58"/>
  <c r="W44" i="7"/>
  <c r="AN282" i="58"/>
  <c r="AF282" i="58"/>
  <c r="W36" i="7"/>
  <c r="AF283" i="58"/>
  <c r="W76" i="7"/>
  <c r="BT282" i="58"/>
  <c r="BT283" i="58"/>
  <c r="W20" i="7"/>
  <c r="P282" i="58"/>
  <c r="P283" i="58"/>
  <c r="BO282" i="58"/>
  <c r="BO283" i="58"/>
  <c r="W71" i="7"/>
  <c r="L282" i="58"/>
  <c r="L283" i="58"/>
  <c r="W16" i="7"/>
  <c r="W85" i="7"/>
  <c r="CC282" i="58"/>
  <c r="CC283" i="58"/>
  <c r="W13" i="7"/>
  <c r="I283" i="58"/>
  <c r="I282" i="58"/>
  <c r="BV283" i="58"/>
  <c r="W78" i="7"/>
  <c r="BV282" i="58"/>
  <c r="K282" i="58"/>
  <c r="K283" i="58"/>
  <c r="W15" i="7"/>
  <c r="W72" i="7"/>
  <c r="BP282" i="58"/>
  <c r="BP283" i="58"/>
  <c r="AK282" i="58"/>
  <c r="AK283" i="58"/>
  <c r="W41" i="7"/>
  <c r="BR283" i="58"/>
  <c r="BR282" i="58"/>
  <c r="W74" i="7"/>
  <c r="W64" i="7"/>
  <c r="BH282" i="58"/>
  <c r="BH283" i="58"/>
  <c r="BQ282" i="58"/>
  <c r="W73" i="7"/>
  <c r="BQ283" i="58"/>
  <c r="CJ282" i="58"/>
  <c r="CJ283" i="58"/>
  <c r="W92" i="7"/>
  <c r="BN283" i="58"/>
  <c r="W70" i="7"/>
  <c r="BN282" i="58"/>
  <c r="BC283" i="58"/>
  <c r="BC282" i="58"/>
  <c r="W59" i="7"/>
  <c r="AM282" i="58"/>
  <c r="W43" i="7"/>
  <c r="AM283" i="58"/>
  <c r="W14" i="7"/>
  <c r="J283" i="58"/>
  <c r="J282" i="58"/>
  <c r="W47" i="7"/>
  <c r="AQ282" i="58"/>
  <c r="AQ283" i="58"/>
  <c r="E282" i="58"/>
  <c r="E283" i="58"/>
  <c r="W9" i="7"/>
  <c r="BF283" i="58"/>
  <c r="BF282" i="58"/>
  <c r="W62" i="7"/>
  <c r="AT283" i="58"/>
  <c r="AT282" i="58"/>
  <c r="W50" i="7"/>
  <c r="W23" i="7"/>
  <c r="S282" i="58"/>
  <c r="S283" i="58"/>
  <c r="CL283" i="58"/>
  <c r="CL282" i="58"/>
  <c r="W94" i="7"/>
  <c r="W66" i="7"/>
  <c r="BJ282" i="58"/>
  <c r="BJ283" i="58"/>
  <c r="Y282" i="58"/>
  <c r="Y283" i="58"/>
  <c r="W29" i="7"/>
  <c r="CI283" i="58"/>
  <c r="CI282" i="58"/>
  <c r="W91" i="7"/>
  <c r="M283" i="58"/>
  <c r="M282" i="58"/>
  <c r="W17" i="7"/>
  <c r="F283" i="58"/>
  <c r="W10" i="7"/>
  <c r="F282" i="58"/>
  <c r="CG283" i="58"/>
  <c r="W89" i="7"/>
  <c r="CG282" i="58"/>
  <c r="W45" i="7"/>
  <c r="AO282" i="58"/>
  <c r="AO283" i="58"/>
  <c r="U283" i="58"/>
  <c r="U282" i="58"/>
  <c r="W25" i="7"/>
  <c r="BK283" i="58"/>
  <c r="BK282" i="58"/>
  <c r="W67" i="7"/>
  <c r="AU282" i="58"/>
  <c r="W51" i="7"/>
  <c r="AU283" i="58"/>
  <c r="CH283" i="58"/>
  <c r="W90" i="7"/>
  <c r="CH282" i="58"/>
  <c r="AJ283" i="58"/>
  <c r="AJ282" i="58"/>
  <c r="W40" i="7"/>
  <c r="Z91" i="7" l="1"/>
  <c r="AC91" i="7"/>
  <c r="E99" i="51"/>
  <c r="F99" i="51" s="1"/>
  <c r="AA91" i="7"/>
  <c r="AH91" i="7" s="1"/>
  <c r="AN91" i="7" s="1"/>
  <c r="E100" i="74"/>
  <c r="E100" i="73"/>
  <c r="X91" i="7"/>
  <c r="Y91" i="7" s="1"/>
  <c r="AB91" i="7" s="1"/>
  <c r="AG91" i="7" s="1"/>
  <c r="AM91" i="7" s="1"/>
  <c r="AE91" i="7"/>
  <c r="AK91" i="7" s="1"/>
  <c r="E26" i="74"/>
  <c r="AA17" i="7"/>
  <c r="AH17" i="7" s="1"/>
  <c r="AN17" i="7" s="1"/>
  <c r="Z17" i="7"/>
  <c r="X17" i="7"/>
  <c r="Y17" i="7" s="1"/>
  <c r="AB17" i="7" s="1"/>
  <c r="AG17" i="7" s="1"/>
  <c r="AM17" i="7" s="1"/>
  <c r="E25" i="51"/>
  <c r="F25" i="51" s="1"/>
  <c r="E26" i="73"/>
  <c r="AC17" i="7"/>
  <c r="AE17" i="7"/>
  <c r="AK17" i="7" s="1"/>
  <c r="E75" i="51"/>
  <c r="F75" i="51" s="1"/>
  <c r="X67" i="7"/>
  <c r="Y67" i="7" s="1"/>
  <c r="AB67" i="7" s="1"/>
  <c r="AG67" i="7" s="1"/>
  <c r="AM67" i="7" s="1"/>
  <c r="Z67" i="7"/>
  <c r="AA67" i="7"/>
  <c r="AH67" i="7" s="1"/>
  <c r="AN67" i="7" s="1"/>
  <c r="E76" i="73"/>
  <c r="E76" i="74"/>
  <c r="AC67" i="7"/>
  <c r="AE67" i="7"/>
  <c r="AK67" i="7" s="1"/>
  <c r="E53" i="51"/>
  <c r="E54" i="74"/>
  <c r="E54" i="73"/>
  <c r="AA45" i="7"/>
  <c r="AH45" i="7" s="1"/>
  <c r="AN45" i="7" s="1"/>
  <c r="Z45" i="7"/>
  <c r="AC45" i="7"/>
  <c r="X45" i="7"/>
  <c r="Y45" i="7" s="1"/>
  <c r="AB45" i="7" s="1"/>
  <c r="AG45" i="7" s="1"/>
  <c r="AM45" i="7" s="1"/>
  <c r="AE45" i="7"/>
  <c r="AK45" i="7" s="1"/>
  <c r="AA23" i="7"/>
  <c r="AH23" i="7" s="1"/>
  <c r="AN23" i="7" s="1"/>
  <c r="E31" i="51"/>
  <c r="F31" i="51" s="1"/>
  <c r="E32" i="74"/>
  <c r="E32" i="73"/>
  <c r="Z23" i="7"/>
  <c r="X23" i="7"/>
  <c r="Y23" i="7" s="1"/>
  <c r="AB23" i="7" s="1"/>
  <c r="AG23" i="7" s="1"/>
  <c r="AM23" i="7" s="1"/>
  <c r="AC23" i="7"/>
  <c r="AE23" i="7"/>
  <c r="AK23" i="7" s="1"/>
  <c r="E46" i="51"/>
  <c r="E47" i="73"/>
  <c r="AC38" i="7"/>
  <c r="E47" i="74"/>
  <c r="Z38" i="7"/>
  <c r="AA38" i="7"/>
  <c r="AH38" i="7" s="1"/>
  <c r="AN38" i="7" s="1"/>
  <c r="X38" i="7"/>
  <c r="Y38" i="7" s="1"/>
  <c r="AB38" i="7" s="1"/>
  <c r="AG38" i="7" s="1"/>
  <c r="AM38" i="7" s="1"/>
  <c r="AE38" i="7"/>
  <c r="AK38" i="7" s="1"/>
  <c r="Z34" i="7"/>
  <c r="E43" i="74"/>
  <c r="X34" i="7"/>
  <c r="Y34" i="7" s="1"/>
  <c r="AB34" i="7" s="1"/>
  <c r="AG34" i="7" s="1"/>
  <c r="AM34" i="7" s="1"/>
  <c r="E43" i="73"/>
  <c r="AA34" i="7"/>
  <c r="AH34" i="7" s="1"/>
  <c r="AN34" i="7" s="1"/>
  <c r="AC34" i="7"/>
  <c r="E42" i="51"/>
  <c r="F42" i="51" s="1"/>
  <c r="AE34" i="7"/>
  <c r="AK34" i="7" s="1"/>
  <c r="X53" i="7"/>
  <c r="Y53" i="7" s="1"/>
  <c r="AB53" i="7" s="1"/>
  <c r="AG53" i="7" s="1"/>
  <c r="AM53" i="7" s="1"/>
  <c r="E62" i="74"/>
  <c r="Z53" i="7"/>
  <c r="AA53" i="7"/>
  <c r="AH53" i="7" s="1"/>
  <c r="AN53" i="7" s="1"/>
  <c r="AC53" i="7"/>
  <c r="E61" i="51"/>
  <c r="F61" i="51" s="1"/>
  <c r="E62" i="73"/>
  <c r="AE53" i="7"/>
  <c r="AK53" i="7" s="1"/>
  <c r="X65" i="7"/>
  <c r="Y65" i="7" s="1"/>
  <c r="AB65" i="7" s="1"/>
  <c r="AG65" i="7" s="1"/>
  <c r="AM65" i="7" s="1"/>
  <c r="AA65" i="7"/>
  <c r="AH65" i="7" s="1"/>
  <c r="AN65" i="7" s="1"/>
  <c r="Z65" i="7"/>
  <c r="E74" i="74"/>
  <c r="AC65" i="7"/>
  <c r="E74" i="73"/>
  <c r="E73" i="51"/>
  <c r="F73" i="51" s="1"/>
  <c r="AE65" i="7"/>
  <c r="AK65" i="7" s="1"/>
  <c r="AA50" i="7"/>
  <c r="AH50" i="7" s="1"/>
  <c r="AN50" i="7" s="1"/>
  <c r="E59" i="74"/>
  <c r="E58" i="51"/>
  <c r="F58" i="51" s="1"/>
  <c r="E59" i="73"/>
  <c r="Z50" i="7"/>
  <c r="AC50" i="7"/>
  <c r="X50" i="7"/>
  <c r="Y50" i="7" s="1"/>
  <c r="AB50" i="7" s="1"/>
  <c r="AG50" i="7" s="1"/>
  <c r="AM50" i="7" s="1"/>
  <c r="AE50" i="7"/>
  <c r="AK50" i="7" s="1"/>
  <c r="E51" i="51"/>
  <c r="F51" i="51" s="1"/>
  <c r="E52" i="73"/>
  <c r="AC43" i="7"/>
  <c r="AA43" i="7"/>
  <c r="AH43" i="7" s="1"/>
  <c r="AN43" i="7" s="1"/>
  <c r="E52" i="74"/>
  <c r="X43" i="7"/>
  <c r="Y43" i="7" s="1"/>
  <c r="AB43" i="7" s="1"/>
  <c r="AG43" i="7" s="1"/>
  <c r="AM43" i="7" s="1"/>
  <c r="Z43" i="7"/>
  <c r="AE43" i="7"/>
  <c r="AK43" i="7" s="1"/>
  <c r="AC92" i="7"/>
  <c r="X92" i="7"/>
  <c r="Y92" i="7" s="1"/>
  <c r="AB92" i="7" s="1"/>
  <c r="AG92" i="7" s="1"/>
  <c r="AM92" i="7" s="1"/>
  <c r="E100" i="51"/>
  <c r="F100" i="51" s="1"/>
  <c r="AA92" i="7"/>
  <c r="AH92" i="7" s="1"/>
  <c r="AN92" i="7" s="1"/>
  <c r="E101" i="73"/>
  <c r="E101" i="74"/>
  <c r="Z92" i="7"/>
  <c r="AE92" i="7"/>
  <c r="AK92" i="7" s="1"/>
  <c r="E72" i="51"/>
  <c r="Z64" i="7"/>
  <c r="E73" i="73"/>
  <c r="E73" i="74"/>
  <c r="AA64" i="7"/>
  <c r="AH64" i="7" s="1"/>
  <c r="AN64" i="7" s="1"/>
  <c r="AC64" i="7"/>
  <c r="X64" i="7"/>
  <c r="Y64" i="7" s="1"/>
  <c r="AB64" i="7" s="1"/>
  <c r="AG64" i="7" s="1"/>
  <c r="AM64" i="7" s="1"/>
  <c r="AE64" i="7"/>
  <c r="AK64" i="7" s="1"/>
  <c r="E97" i="74"/>
  <c r="E96" i="51"/>
  <c r="F96" i="51" s="1"/>
  <c r="X88" i="7"/>
  <c r="Y88" i="7" s="1"/>
  <c r="AB88" i="7" s="1"/>
  <c r="AG88" i="7" s="1"/>
  <c r="AM88" i="7" s="1"/>
  <c r="E97" i="73"/>
  <c r="AA88" i="7"/>
  <c r="AH88" i="7" s="1"/>
  <c r="AN88" i="7" s="1"/>
  <c r="Z88" i="7"/>
  <c r="AC88" i="7"/>
  <c r="AE88" i="7"/>
  <c r="AK88" i="7" s="1"/>
  <c r="E41" i="51"/>
  <c r="Z33" i="7"/>
  <c r="E42" i="74"/>
  <c r="E42" i="73"/>
  <c r="X33" i="7"/>
  <c r="Y33" i="7" s="1"/>
  <c r="AB33" i="7" s="1"/>
  <c r="AG33" i="7" s="1"/>
  <c r="AM33" i="7" s="1"/>
  <c r="AC33" i="7"/>
  <c r="AA33" i="7"/>
  <c r="AH33" i="7" s="1"/>
  <c r="AN33" i="7" s="1"/>
  <c r="AE33" i="7"/>
  <c r="AK33" i="7" s="1"/>
  <c r="AA93" i="7"/>
  <c r="AH93" i="7" s="1"/>
  <c r="AN93" i="7" s="1"/>
  <c r="E101" i="51"/>
  <c r="F101" i="51" s="1"/>
  <c r="AC93" i="7"/>
  <c r="E102" i="74"/>
  <c r="X93" i="7"/>
  <c r="Y93" i="7" s="1"/>
  <c r="AB93" i="7" s="1"/>
  <c r="AG93" i="7" s="1"/>
  <c r="AM93" i="7" s="1"/>
  <c r="E102" i="73"/>
  <c r="Z93" i="7"/>
  <c r="AE93" i="7"/>
  <c r="AK93" i="7" s="1"/>
  <c r="E33" i="73"/>
  <c r="E32" i="51"/>
  <c r="F32" i="51" s="1"/>
  <c r="X24" i="7"/>
  <c r="Y24" i="7" s="1"/>
  <c r="AB24" i="7" s="1"/>
  <c r="AG24" i="7" s="1"/>
  <c r="AM24" i="7" s="1"/>
  <c r="E33" i="74"/>
  <c r="AC24" i="7"/>
  <c r="AA24" i="7"/>
  <c r="AH24" i="7" s="1"/>
  <c r="AN24" i="7" s="1"/>
  <c r="Z24" i="7"/>
  <c r="AE24" i="7"/>
  <c r="AK24" i="7" s="1"/>
  <c r="X35" i="7"/>
  <c r="Y35" i="7" s="1"/>
  <c r="AB35" i="7" s="1"/>
  <c r="AG35" i="7" s="1"/>
  <c r="AM35" i="7" s="1"/>
  <c r="AA35" i="7"/>
  <c r="AH35" i="7" s="1"/>
  <c r="AN35" i="7" s="1"/>
  <c r="Z35" i="7"/>
  <c r="E44" i="73"/>
  <c r="AC35" i="7"/>
  <c r="E44" i="74"/>
  <c r="E43" i="51"/>
  <c r="F43" i="51" s="1"/>
  <c r="AE35" i="7"/>
  <c r="AK35" i="7" s="1"/>
  <c r="Z80" i="7"/>
  <c r="AA80" i="7"/>
  <c r="AH80" i="7" s="1"/>
  <c r="AN80" i="7" s="1"/>
  <c r="AC80" i="7"/>
  <c r="X80" i="7"/>
  <c r="Y80" i="7" s="1"/>
  <c r="AB80" i="7" s="1"/>
  <c r="AG80" i="7" s="1"/>
  <c r="AM80" i="7" s="1"/>
  <c r="E88" i="51"/>
  <c r="F88" i="51" s="1"/>
  <c r="E89" i="74"/>
  <c r="E89" i="73"/>
  <c r="AE80" i="7"/>
  <c r="AK80" i="7" s="1"/>
  <c r="E95" i="73"/>
  <c r="AA86" i="7"/>
  <c r="AH86" i="7" s="1"/>
  <c r="AN86" i="7" s="1"/>
  <c r="AC86" i="7"/>
  <c r="X86" i="7"/>
  <c r="Y86" i="7" s="1"/>
  <c r="AB86" i="7" s="1"/>
  <c r="AG86" i="7" s="1"/>
  <c r="AM86" i="7" s="1"/>
  <c r="Z86" i="7"/>
  <c r="E95" i="74"/>
  <c r="E94" i="51"/>
  <c r="F94" i="51" s="1"/>
  <c r="AE86" i="7"/>
  <c r="AK86" i="7" s="1"/>
  <c r="X55" i="7"/>
  <c r="Y55" i="7" s="1"/>
  <c r="AB55" i="7" s="1"/>
  <c r="AG55" i="7" s="1"/>
  <c r="AM55" i="7" s="1"/>
  <c r="AC55" i="7"/>
  <c r="E63" i="51"/>
  <c r="F63" i="51" s="1"/>
  <c r="Z55" i="7"/>
  <c r="E64" i="74"/>
  <c r="AA55" i="7"/>
  <c r="AH55" i="7" s="1"/>
  <c r="AN55" i="7" s="1"/>
  <c r="E64" i="73"/>
  <c r="AE55" i="7"/>
  <c r="AK55" i="7" s="1"/>
  <c r="E82" i="51"/>
  <c r="F82" i="51" s="1"/>
  <c r="E83" i="74"/>
  <c r="Z74" i="7"/>
  <c r="X74" i="7"/>
  <c r="Y74" i="7" s="1"/>
  <c r="AB74" i="7" s="1"/>
  <c r="AG74" i="7" s="1"/>
  <c r="AM74" i="7" s="1"/>
  <c r="E83" i="73"/>
  <c r="AA74" i="7"/>
  <c r="AH74" i="7" s="1"/>
  <c r="AN74" i="7" s="1"/>
  <c r="AC74" i="7"/>
  <c r="AE74" i="7"/>
  <c r="AK74" i="7" s="1"/>
  <c r="AA72" i="7"/>
  <c r="AH72" i="7" s="1"/>
  <c r="AN72" i="7" s="1"/>
  <c r="E81" i="74"/>
  <c r="AC72" i="7"/>
  <c r="E80" i="51"/>
  <c r="E81" i="73"/>
  <c r="Z72" i="7"/>
  <c r="X72" i="7"/>
  <c r="Y72" i="7" s="1"/>
  <c r="AB72" i="7" s="1"/>
  <c r="AG72" i="7" s="1"/>
  <c r="AM72" i="7" s="1"/>
  <c r="AE72" i="7"/>
  <c r="AK72" i="7" s="1"/>
  <c r="E79" i="51"/>
  <c r="F79" i="51" s="1"/>
  <c r="E80" i="73"/>
  <c r="AC71" i="7"/>
  <c r="X71" i="7"/>
  <c r="Y71" i="7" s="1"/>
  <c r="AB71" i="7" s="1"/>
  <c r="AG71" i="7" s="1"/>
  <c r="AM71" i="7" s="1"/>
  <c r="E80" i="74"/>
  <c r="AA71" i="7"/>
  <c r="AH71" i="7" s="1"/>
  <c r="AN71" i="7" s="1"/>
  <c r="Z71" i="7"/>
  <c r="AE71" i="7"/>
  <c r="AK71" i="7" s="1"/>
  <c r="AC76" i="7"/>
  <c r="Z76" i="7"/>
  <c r="X76" i="7"/>
  <c r="Y76" i="7" s="1"/>
  <c r="AB76" i="7" s="1"/>
  <c r="AG76" i="7" s="1"/>
  <c r="AM76" i="7" s="1"/>
  <c r="E85" i="74"/>
  <c r="E84" i="51"/>
  <c r="F84" i="51" s="1"/>
  <c r="E85" i="73"/>
  <c r="AA76" i="7"/>
  <c r="AH76" i="7" s="1"/>
  <c r="AN76" i="7" s="1"/>
  <c r="AE76" i="7"/>
  <c r="AK76" i="7" s="1"/>
  <c r="Z87" i="7"/>
  <c r="E96" i="74"/>
  <c r="E95" i="51"/>
  <c r="F95" i="51" s="1"/>
  <c r="E96" i="73"/>
  <c r="X87" i="7"/>
  <c r="Y87" i="7" s="1"/>
  <c r="AB87" i="7" s="1"/>
  <c r="AG87" i="7" s="1"/>
  <c r="AM87" i="7" s="1"/>
  <c r="AC87" i="7"/>
  <c r="AA87" i="7"/>
  <c r="AH87" i="7" s="1"/>
  <c r="AN87" i="7" s="1"/>
  <c r="AE87" i="7"/>
  <c r="AK87" i="7" s="1"/>
  <c r="AC42" i="7"/>
  <c r="E51" i="74"/>
  <c r="E50" i="51"/>
  <c r="E51" i="73"/>
  <c r="Z42" i="7"/>
  <c r="X42" i="7"/>
  <c r="Y42" i="7" s="1"/>
  <c r="AB42" i="7" s="1"/>
  <c r="AG42" i="7" s="1"/>
  <c r="AM42" i="7" s="1"/>
  <c r="AA42" i="7"/>
  <c r="AH42" i="7" s="1"/>
  <c r="AN42" i="7" s="1"/>
  <c r="AE42" i="7"/>
  <c r="AK42" i="7" s="1"/>
  <c r="E84" i="74"/>
  <c r="X75" i="7"/>
  <c r="Y75" i="7" s="1"/>
  <c r="AB75" i="7" s="1"/>
  <c r="AG75" i="7" s="1"/>
  <c r="AM75" i="7" s="1"/>
  <c r="E84" i="73"/>
  <c r="E83" i="51"/>
  <c r="F83" i="51" s="1"/>
  <c r="Z75" i="7"/>
  <c r="AA75" i="7"/>
  <c r="AH75" i="7" s="1"/>
  <c r="AN75" i="7" s="1"/>
  <c r="AC75" i="7"/>
  <c r="AE75" i="7"/>
  <c r="AK75" i="7" s="1"/>
  <c r="Z39" i="7"/>
  <c r="X39" i="7"/>
  <c r="Y39" i="7" s="1"/>
  <c r="AB39" i="7" s="1"/>
  <c r="AG39" i="7" s="1"/>
  <c r="AM39" i="7" s="1"/>
  <c r="E48" i="73"/>
  <c r="AC39" i="7"/>
  <c r="E48" i="74"/>
  <c r="E47" i="51"/>
  <c r="F47" i="51" s="1"/>
  <c r="AA39" i="7"/>
  <c r="AH39" i="7" s="1"/>
  <c r="AN39" i="7" s="1"/>
  <c r="AE39" i="7"/>
  <c r="AK39" i="7" s="1"/>
  <c r="X69" i="7"/>
  <c r="Y69" i="7" s="1"/>
  <c r="AB69" i="7" s="1"/>
  <c r="AG69" i="7" s="1"/>
  <c r="AM69" i="7" s="1"/>
  <c r="Z69" i="7"/>
  <c r="AA69" i="7"/>
  <c r="AH69" i="7" s="1"/>
  <c r="AN69" i="7" s="1"/>
  <c r="E78" i="74"/>
  <c r="AC69" i="7"/>
  <c r="E77" i="51"/>
  <c r="F77" i="51" s="1"/>
  <c r="E78" i="73"/>
  <c r="AE69" i="7"/>
  <c r="AK69" i="7" s="1"/>
  <c r="E58" i="73"/>
  <c r="AC49" i="7"/>
  <c r="AA49" i="7"/>
  <c r="AH49" i="7" s="1"/>
  <c r="AN49" i="7" s="1"/>
  <c r="Z49" i="7"/>
  <c r="X49" i="7"/>
  <c r="Y49" i="7" s="1"/>
  <c r="AB49" i="7" s="1"/>
  <c r="AG49" i="7" s="1"/>
  <c r="AM49" i="7" s="1"/>
  <c r="E58" i="74"/>
  <c r="E57" i="51"/>
  <c r="AE49" i="7"/>
  <c r="AK49" i="7" s="1"/>
  <c r="E69" i="51"/>
  <c r="E70" i="73"/>
  <c r="Z61" i="7"/>
  <c r="X61" i="7"/>
  <c r="Y61" i="7" s="1"/>
  <c r="AB61" i="7" s="1"/>
  <c r="AG61" i="7" s="1"/>
  <c r="AM61" i="7" s="1"/>
  <c r="AA61" i="7"/>
  <c r="AH61" i="7" s="1"/>
  <c r="AN61" i="7" s="1"/>
  <c r="AC61" i="7"/>
  <c r="E70" i="74"/>
  <c r="AE61" i="7"/>
  <c r="AK61" i="7" s="1"/>
  <c r="AC21" i="7"/>
  <c r="E30" i="73"/>
  <c r="E29" i="51"/>
  <c r="E30" i="74"/>
  <c r="X21" i="7"/>
  <c r="Y21" i="7" s="1"/>
  <c r="AB21" i="7" s="1"/>
  <c r="AG21" i="7" s="1"/>
  <c r="AM21" i="7" s="1"/>
  <c r="Z21" i="7"/>
  <c r="AA21" i="7"/>
  <c r="AH21" i="7" s="1"/>
  <c r="AN21" i="7" s="1"/>
  <c r="AE21" i="7"/>
  <c r="AK21" i="7" s="1"/>
  <c r="E98" i="51"/>
  <c r="F98" i="51" s="1"/>
  <c r="Z90" i="7"/>
  <c r="E99" i="73"/>
  <c r="X90" i="7"/>
  <c r="Y90" i="7" s="1"/>
  <c r="AB90" i="7" s="1"/>
  <c r="AG90" i="7" s="1"/>
  <c r="AM90" i="7" s="1"/>
  <c r="AA90" i="7"/>
  <c r="AH90" i="7" s="1"/>
  <c r="AN90" i="7" s="1"/>
  <c r="E99" i="74"/>
  <c r="AC90" i="7"/>
  <c r="AE90" i="7"/>
  <c r="AK90" i="7" s="1"/>
  <c r="E103" i="73"/>
  <c r="AA94" i="7"/>
  <c r="AH94" i="7" s="1"/>
  <c r="AN94" i="7" s="1"/>
  <c r="Z94" i="7"/>
  <c r="X94" i="7"/>
  <c r="Y94" i="7" s="1"/>
  <c r="AB94" i="7" s="1"/>
  <c r="AG94" i="7" s="1"/>
  <c r="AM94" i="7" s="1"/>
  <c r="AC94" i="7"/>
  <c r="E102" i="51"/>
  <c r="F102" i="51" s="1"/>
  <c r="E103" i="74"/>
  <c r="AE94" i="7"/>
  <c r="AK94" i="7" s="1"/>
  <c r="E67" i="51"/>
  <c r="F67" i="51" s="1"/>
  <c r="E68" i="73"/>
  <c r="Z59" i="7"/>
  <c r="X59" i="7"/>
  <c r="Y59" i="7" s="1"/>
  <c r="AB59" i="7" s="1"/>
  <c r="AG59" i="7" s="1"/>
  <c r="AM59" i="7" s="1"/>
  <c r="E68" i="74"/>
  <c r="AA59" i="7"/>
  <c r="AH59" i="7" s="1"/>
  <c r="AN59" i="7" s="1"/>
  <c r="AC59" i="7"/>
  <c r="AE59" i="7"/>
  <c r="AK59" i="7" s="1"/>
  <c r="E24" i="74"/>
  <c r="AC15" i="7"/>
  <c r="AA15" i="7"/>
  <c r="AH15" i="7" s="1"/>
  <c r="AN15" i="7" s="1"/>
  <c r="E23" i="51"/>
  <c r="X15" i="7"/>
  <c r="Y15" i="7" s="1"/>
  <c r="AB15" i="7" s="1"/>
  <c r="AG15" i="7" s="1"/>
  <c r="AM15" i="7" s="1"/>
  <c r="Z15" i="7"/>
  <c r="E24" i="73"/>
  <c r="AE15" i="7"/>
  <c r="AK15" i="7" s="1"/>
  <c r="Z13" i="7"/>
  <c r="E22" i="73"/>
  <c r="AA13" i="7"/>
  <c r="AH13" i="7" s="1"/>
  <c r="AN13" i="7" s="1"/>
  <c r="E22" i="74"/>
  <c r="AC13" i="7"/>
  <c r="X13" i="7"/>
  <c r="Y13" i="7" s="1"/>
  <c r="AB13" i="7" s="1"/>
  <c r="AG13" i="7" s="1"/>
  <c r="AM13" i="7" s="1"/>
  <c r="E21" i="51"/>
  <c r="F21" i="51" s="1"/>
  <c r="AE13" i="7"/>
  <c r="AK13" i="7" s="1"/>
  <c r="Z54" i="7"/>
  <c r="AA54" i="7"/>
  <c r="AH54" i="7" s="1"/>
  <c r="AN54" i="7" s="1"/>
  <c r="E63" i="74"/>
  <c r="E62" i="51"/>
  <c r="F62" i="51" s="1"/>
  <c r="AC54" i="7"/>
  <c r="X54" i="7"/>
  <c r="Y54" i="7" s="1"/>
  <c r="AB54" i="7" s="1"/>
  <c r="AG54" i="7" s="1"/>
  <c r="AM54" i="7" s="1"/>
  <c r="E63" i="73"/>
  <c r="AE54" i="7"/>
  <c r="AK54" i="7" s="1"/>
  <c r="AC32" i="7"/>
  <c r="E40" i="51"/>
  <c r="F40" i="51" s="1"/>
  <c r="Z32" i="7"/>
  <c r="E41" i="74"/>
  <c r="X32" i="7"/>
  <c r="Y32" i="7" s="1"/>
  <c r="AB32" i="7" s="1"/>
  <c r="AG32" i="7" s="1"/>
  <c r="AM32" i="7" s="1"/>
  <c r="AA32" i="7"/>
  <c r="AH32" i="7" s="1"/>
  <c r="AN32" i="7" s="1"/>
  <c r="E41" i="73"/>
  <c r="AE32" i="7"/>
  <c r="AK32" i="7" s="1"/>
  <c r="E20" i="51"/>
  <c r="E21" i="74"/>
  <c r="AC12" i="7"/>
  <c r="Z12" i="7"/>
  <c r="AA12" i="7"/>
  <c r="AH12" i="7" s="1"/>
  <c r="AN12" i="7" s="1"/>
  <c r="X12" i="7"/>
  <c r="Y12" i="7" s="1"/>
  <c r="AB12" i="7" s="1"/>
  <c r="AG12" i="7" s="1"/>
  <c r="AM12" i="7" s="1"/>
  <c r="E21" i="73"/>
  <c r="AE12" i="7"/>
  <c r="AK12" i="7" s="1"/>
  <c r="AC77" i="7"/>
  <c r="E86" i="74"/>
  <c r="E85" i="51"/>
  <c r="F85" i="51" s="1"/>
  <c r="Z77" i="7"/>
  <c r="E86" i="73"/>
  <c r="AA77" i="7"/>
  <c r="AH77" i="7" s="1"/>
  <c r="AN77" i="7" s="1"/>
  <c r="X77" i="7"/>
  <c r="Y77" i="7" s="1"/>
  <c r="AB77" i="7" s="1"/>
  <c r="AG77" i="7" s="1"/>
  <c r="AM77" i="7" s="1"/>
  <c r="AE77" i="7"/>
  <c r="AK77" i="7" s="1"/>
  <c r="X63" i="7"/>
  <c r="Y63" i="7" s="1"/>
  <c r="AB63" i="7" s="1"/>
  <c r="AG63" i="7" s="1"/>
  <c r="AM63" i="7" s="1"/>
  <c r="E72" i="73"/>
  <c r="AA63" i="7"/>
  <c r="AH63" i="7" s="1"/>
  <c r="AN63" i="7" s="1"/>
  <c r="E71" i="51"/>
  <c r="F71" i="51" s="1"/>
  <c r="Z63" i="7"/>
  <c r="E72" i="74"/>
  <c r="AC63" i="7"/>
  <c r="AE63" i="7"/>
  <c r="AK63" i="7" s="1"/>
  <c r="AA56" i="7"/>
  <c r="AH56" i="7" s="1"/>
  <c r="AN56" i="7" s="1"/>
  <c r="X56" i="7"/>
  <c r="Y56" i="7" s="1"/>
  <c r="AB56" i="7" s="1"/>
  <c r="AG56" i="7" s="1"/>
  <c r="AM56" i="7" s="1"/>
  <c r="E64" i="51"/>
  <c r="F64" i="51" s="1"/>
  <c r="E65" i="73"/>
  <c r="Z56" i="7"/>
  <c r="AC56" i="7"/>
  <c r="E65" i="74"/>
  <c r="AE56" i="7"/>
  <c r="AK56" i="7" s="1"/>
  <c r="E75" i="74"/>
  <c r="Z66" i="7"/>
  <c r="AC66" i="7"/>
  <c r="E74" i="51"/>
  <c r="F74" i="51" s="1"/>
  <c r="X66" i="7"/>
  <c r="Y66" i="7" s="1"/>
  <c r="AB66" i="7" s="1"/>
  <c r="AG66" i="7" s="1"/>
  <c r="AM66" i="7" s="1"/>
  <c r="E75" i="73"/>
  <c r="AA66" i="7"/>
  <c r="AH66" i="7" s="1"/>
  <c r="AN66" i="7" s="1"/>
  <c r="AE66" i="7"/>
  <c r="AK66" i="7" s="1"/>
  <c r="E71" i="74"/>
  <c r="E70" i="51"/>
  <c r="F70" i="51" s="1"/>
  <c r="E71" i="73"/>
  <c r="AA62" i="7"/>
  <c r="AH62" i="7" s="1"/>
  <c r="AN62" i="7" s="1"/>
  <c r="AC62" i="7"/>
  <c r="Z62" i="7"/>
  <c r="X62" i="7"/>
  <c r="Y62" i="7" s="1"/>
  <c r="AB62" i="7" s="1"/>
  <c r="AG62" i="7" s="1"/>
  <c r="AM62" i="7" s="1"/>
  <c r="AE62" i="7"/>
  <c r="AK62" i="7" s="1"/>
  <c r="X47" i="7"/>
  <c r="Y47" i="7" s="1"/>
  <c r="AB47" i="7" s="1"/>
  <c r="AG47" i="7" s="1"/>
  <c r="AM47" i="7" s="1"/>
  <c r="AC47" i="7"/>
  <c r="E56" i="73"/>
  <c r="AA47" i="7"/>
  <c r="AH47" i="7" s="1"/>
  <c r="AN47" i="7" s="1"/>
  <c r="E56" i="74"/>
  <c r="Z47" i="7"/>
  <c r="E55" i="51"/>
  <c r="AE47" i="7"/>
  <c r="AK47" i="7" s="1"/>
  <c r="Z36" i="7"/>
  <c r="AC36" i="7"/>
  <c r="X36" i="7"/>
  <c r="Y36" i="7" s="1"/>
  <c r="AB36" i="7" s="1"/>
  <c r="AG36" i="7" s="1"/>
  <c r="AM36" i="7" s="1"/>
  <c r="E45" i="74"/>
  <c r="AA36" i="7"/>
  <c r="AH36" i="7" s="1"/>
  <c r="AN36" i="7" s="1"/>
  <c r="E44" i="51"/>
  <c r="F44" i="51" s="1"/>
  <c r="E45" i="73"/>
  <c r="AE36" i="7"/>
  <c r="AK36" i="7" s="1"/>
  <c r="AA83" i="7"/>
  <c r="AH83" i="7" s="1"/>
  <c r="AN83" i="7" s="1"/>
  <c r="X83" i="7"/>
  <c r="Y83" i="7" s="1"/>
  <c r="AB83" i="7" s="1"/>
  <c r="AG83" i="7" s="1"/>
  <c r="AM83" i="7" s="1"/>
  <c r="E91" i="51"/>
  <c r="F91" i="51" s="1"/>
  <c r="E92" i="74"/>
  <c r="E92" i="73"/>
  <c r="Z83" i="7"/>
  <c r="AC83" i="7"/>
  <c r="AE83" i="7"/>
  <c r="AK83" i="7" s="1"/>
  <c r="Z84" i="7"/>
  <c r="AC84" i="7"/>
  <c r="E93" i="73"/>
  <c r="X84" i="7"/>
  <c r="Y84" i="7" s="1"/>
  <c r="AB84" i="7" s="1"/>
  <c r="AG84" i="7" s="1"/>
  <c r="AM84" i="7" s="1"/>
  <c r="E92" i="51"/>
  <c r="F92" i="51" s="1"/>
  <c r="E93" i="74"/>
  <c r="AA84" i="7"/>
  <c r="AH84" i="7" s="1"/>
  <c r="AN84" i="7" s="1"/>
  <c r="AE84" i="7"/>
  <c r="AK84" i="7" s="1"/>
  <c r="AC31" i="7"/>
  <c r="E39" i="51"/>
  <c r="F39" i="51" s="1"/>
  <c r="E40" i="73"/>
  <c r="E40" i="74"/>
  <c r="AA31" i="7"/>
  <c r="AH31" i="7" s="1"/>
  <c r="AN31" i="7" s="1"/>
  <c r="Z31" i="7"/>
  <c r="X31" i="7"/>
  <c r="Y31" i="7" s="1"/>
  <c r="AB31" i="7" s="1"/>
  <c r="AG31" i="7" s="1"/>
  <c r="AM31" i="7" s="1"/>
  <c r="AE31" i="7"/>
  <c r="AK31" i="7" s="1"/>
  <c r="AA81" i="7"/>
  <c r="AH81" i="7" s="1"/>
  <c r="AN81" i="7" s="1"/>
  <c r="E89" i="51"/>
  <c r="F89" i="51" s="1"/>
  <c r="E90" i="73"/>
  <c r="X81" i="7"/>
  <c r="Y81" i="7" s="1"/>
  <c r="AB81" i="7" s="1"/>
  <c r="AG81" i="7" s="1"/>
  <c r="AM81" i="7" s="1"/>
  <c r="E90" i="74"/>
  <c r="AC81" i="7"/>
  <c r="Z81" i="7"/>
  <c r="AE81" i="7"/>
  <c r="AK81" i="7" s="1"/>
  <c r="E31" i="73"/>
  <c r="AC22" i="7"/>
  <c r="E31" i="74"/>
  <c r="AA22" i="7"/>
  <c r="AH22" i="7" s="1"/>
  <c r="AN22" i="7" s="1"/>
  <c r="E30" i="51"/>
  <c r="F30" i="51" s="1"/>
  <c r="X22" i="7"/>
  <c r="Y22" i="7" s="1"/>
  <c r="AB22" i="7" s="1"/>
  <c r="AG22" i="7" s="1"/>
  <c r="AM22" i="7" s="1"/>
  <c r="Z22" i="7"/>
  <c r="AE22" i="7"/>
  <c r="AK22" i="7" s="1"/>
  <c r="E69" i="73"/>
  <c r="AC60" i="7"/>
  <c r="X60" i="7"/>
  <c r="Y60" i="7" s="1"/>
  <c r="AB60" i="7" s="1"/>
  <c r="AG60" i="7" s="1"/>
  <c r="AM60" i="7" s="1"/>
  <c r="E68" i="51"/>
  <c r="F68" i="51" s="1"/>
  <c r="Z60" i="7"/>
  <c r="E69" i="74"/>
  <c r="AA60" i="7"/>
  <c r="AH60" i="7" s="1"/>
  <c r="AN60" i="7" s="1"/>
  <c r="AE60" i="7"/>
  <c r="AK60" i="7" s="1"/>
  <c r="X18" i="7"/>
  <c r="Y18" i="7" s="1"/>
  <c r="AB18" i="7" s="1"/>
  <c r="AG18" i="7" s="1"/>
  <c r="AM18" i="7" s="1"/>
  <c r="AC18" i="7"/>
  <c r="Z18" i="7"/>
  <c r="AA18" i="7"/>
  <c r="AH18" i="7" s="1"/>
  <c r="AN18" i="7" s="1"/>
  <c r="E27" i="74"/>
  <c r="E26" i="51"/>
  <c r="F26" i="51" s="1"/>
  <c r="E27" i="73"/>
  <c r="AE18" i="7"/>
  <c r="AK18" i="7" s="1"/>
  <c r="E36" i="73"/>
  <c r="X27" i="7"/>
  <c r="Y27" i="7" s="1"/>
  <c r="AB27" i="7" s="1"/>
  <c r="AG27" i="7" s="1"/>
  <c r="AM27" i="7" s="1"/>
  <c r="Z27" i="7"/>
  <c r="AA27" i="7"/>
  <c r="AH27" i="7" s="1"/>
  <c r="AN27" i="7" s="1"/>
  <c r="E35" i="51"/>
  <c r="F35" i="51" s="1"/>
  <c r="AC27" i="7"/>
  <c r="E36" i="74"/>
  <c r="AE27" i="7"/>
  <c r="AK27" i="7" s="1"/>
  <c r="E34" i="74"/>
  <c r="AA25" i="7"/>
  <c r="AH25" i="7" s="1"/>
  <c r="AN25" i="7" s="1"/>
  <c r="Z25" i="7"/>
  <c r="E33" i="51"/>
  <c r="AC25" i="7"/>
  <c r="E34" i="73"/>
  <c r="X25" i="7"/>
  <c r="Y25" i="7" s="1"/>
  <c r="AB25" i="7" s="1"/>
  <c r="AG25" i="7" s="1"/>
  <c r="AM25" i="7" s="1"/>
  <c r="AE25" i="7"/>
  <c r="AK25" i="7" s="1"/>
  <c r="AC10" i="7"/>
  <c r="AA10" i="7"/>
  <c r="AH10" i="7" s="1"/>
  <c r="AN10" i="7" s="1"/>
  <c r="E18" i="51"/>
  <c r="F18" i="51" s="1"/>
  <c r="Z10" i="7"/>
  <c r="E19" i="73"/>
  <c r="E19" i="74"/>
  <c r="X10" i="7"/>
  <c r="Y10" i="7" s="1"/>
  <c r="AB10" i="7" s="1"/>
  <c r="AG10" i="7" s="1"/>
  <c r="AM10" i="7" s="1"/>
  <c r="AE10" i="7"/>
  <c r="AK10" i="7" s="1"/>
  <c r="X29" i="7"/>
  <c r="Y29" i="7" s="1"/>
  <c r="AB29" i="7" s="1"/>
  <c r="AG29" i="7" s="1"/>
  <c r="AM29" i="7" s="1"/>
  <c r="E37" i="51"/>
  <c r="F37" i="51" s="1"/>
  <c r="AA29" i="7"/>
  <c r="AH29" i="7" s="1"/>
  <c r="AN29" i="7" s="1"/>
  <c r="E38" i="73"/>
  <c r="Z29" i="7"/>
  <c r="AC29" i="7"/>
  <c r="E38" i="74"/>
  <c r="AE29" i="7"/>
  <c r="AK29" i="7" s="1"/>
  <c r="E81" i="51"/>
  <c r="F81" i="51" s="1"/>
  <c r="X73" i="7"/>
  <c r="Y73" i="7" s="1"/>
  <c r="AB73" i="7" s="1"/>
  <c r="AG73" i="7" s="1"/>
  <c r="AM73" i="7" s="1"/>
  <c r="AA73" i="7"/>
  <c r="AH73" i="7" s="1"/>
  <c r="AN73" i="7" s="1"/>
  <c r="Z73" i="7"/>
  <c r="E82" i="74"/>
  <c r="AC73" i="7"/>
  <c r="E82" i="73"/>
  <c r="AE73" i="7"/>
  <c r="AK73" i="7" s="1"/>
  <c r="E50" i="73"/>
  <c r="AA41" i="7"/>
  <c r="AH41" i="7" s="1"/>
  <c r="AN41" i="7" s="1"/>
  <c r="Z41" i="7"/>
  <c r="AC41" i="7"/>
  <c r="E50" i="74"/>
  <c r="E49" i="51"/>
  <c r="F49" i="51" s="1"/>
  <c r="X41" i="7"/>
  <c r="Y41" i="7" s="1"/>
  <c r="AB41" i="7" s="1"/>
  <c r="AG41" i="7" s="1"/>
  <c r="AM41" i="7" s="1"/>
  <c r="AE41" i="7"/>
  <c r="AK41" i="7" s="1"/>
  <c r="AC7" i="7"/>
  <c r="E16" i="73"/>
  <c r="AA7" i="7"/>
  <c r="X7" i="7"/>
  <c r="E16" i="74"/>
  <c r="E15" i="51"/>
  <c r="W95" i="7"/>
  <c r="C61" i="77" s="1"/>
  <c r="Z7" i="7"/>
  <c r="AE7" i="7"/>
  <c r="AC19" i="7"/>
  <c r="E28" i="74"/>
  <c r="X19" i="7"/>
  <c r="Y19" i="7" s="1"/>
  <c r="AB19" i="7" s="1"/>
  <c r="AG19" i="7" s="1"/>
  <c r="AM19" i="7" s="1"/>
  <c r="Z19" i="7"/>
  <c r="AA19" i="7"/>
  <c r="AH19" i="7" s="1"/>
  <c r="AN19" i="7" s="1"/>
  <c r="E27" i="51"/>
  <c r="E28" i="73"/>
  <c r="AE19" i="7"/>
  <c r="AK19" i="7" s="1"/>
  <c r="X79" i="7"/>
  <c r="Y79" i="7" s="1"/>
  <c r="AB79" i="7" s="1"/>
  <c r="AG79" i="7" s="1"/>
  <c r="AM79" i="7" s="1"/>
  <c r="AC79" i="7"/>
  <c r="AA79" i="7"/>
  <c r="AH79" i="7" s="1"/>
  <c r="AN79" i="7" s="1"/>
  <c r="E87" i="51"/>
  <c r="F87" i="51" s="1"/>
  <c r="Z79" i="7"/>
  <c r="E88" i="73"/>
  <c r="E88" i="74"/>
  <c r="AE79" i="7"/>
  <c r="AK79" i="7" s="1"/>
  <c r="Z82" i="7"/>
  <c r="E91" i="74"/>
  <c r="E91" i="73"/>
  <c r="AA82" i="7"/>
  <c r="AH82" i="7" s="1"/>
  <c r="AN82" i="7" s="1"/>
  <c r="X82" i="7"/>
  <c r="Y82" i="7" s="1"/>
  <c r="AB82" i="7" s="1"/>
  <c r="AG82" i="7" s="1"/>
  <c r="AM82" i="7" s="1"/>
  <c r="AC82" i="7"/>
  <c r="E90" i="51"/>
  <c r="F90" i="51" s="1"/>
  <c r="AE82" i="7"/>
  <c r="AK82" i="7" s="1"/>
  <c r="Z30" i="7"/>
  <c r="AC30" i="7"/>
  <c r="E39" i="74"/>
  <c r="E38" i="51"/>
  <c r="F38" i="51" s="1"/>
  <c r="X30" i="7"/>
  <c r="Y30" i="7" s="1"/>
  <c r="AB30" i="7" s="1"/>
  <c r="AG30" i="7" s="1"/>
  <c r="AM30" i="7" s="1"/>
  <c r="AA30" i="7"/>
  <c r="AH30" i="7" s="1"/>
  <c r="AN30" i="7" s="1"/>
  <c r="E39" i="73"/>
  <c r="AE30" i="7"/>
  <c r="AK30" i="7" s="1"/>
  <c r="X52" i="7"/>
  <c r="Y52" i="7" s="1"/>
  <c r="AB52" i="7" s="1"/>
  <c r="AG52" i="7" s="1"/>
  <c r="AM52" i="7" s="1"/>
  <c r="AC52" i="7"/>
  <c r="E61" i="74"/>
  <c r="AA52" i="7"/>
  <c r="AH52" i="7" s="1"/>
  <c r="AN52" i="7" s="1"/>
  <c r="E60" i="51"/>
  <c r="F60" i="51" s="1"/>
  <c r="E61" i="73"/>
  <c r="Z52" i="7"/>
  <c r="AE52" i="7"/>
  <c r="AK52" i="7" s="1"/>
  <c r="AA51" i="7"/>
  <c r="AH51" i="7" s="1"/>
  <c r="AN51" i="7" s="1"/>
  <c r="X51" i="7"/>
  <c r="Y51" i="7" s="1"/>
  <c r="AB51" i="7" s="1"/>
  <c r="AG51" i="7" s="1"/>
  <c r="AM51" i="7" s="1"/>
  <c r="E59" i="51"/>
  <c r="E60" i="73"/>
  <c r="AC51" i="7"/>
  <c r="E60" i="74"/>
  <c r="Z51" i="7"/>
  <c r="AE51" i="7"/>
  <c r="AK51" i="7" s="1"/>
  <c r="E94" i="74"/>
  <c r="E93" i="51"/>
  <c r="F93" i="51" s="1"/>
  <c r="E94" i="73"/>
  <c r="X85" i="7"/>
  <c r="Y85" i="7" s="1"/>
  <c r="AB85" i="7" s="1"/>
  <c r="AG85" i="7" s="1"/>
  <c r="AM85" i="7" s="1"/>
  <c r="AC85" i="7"/>
  <c r="Z85" i="7"/>
  <c r="AA85" i="7"/>
  <c r="AH85" i="7" s="1"/>
  <c r="AN85" i="7" s="1"/>
  <c r="AE85" i="7"/>
  <c r="AK85" i="7" s="1"/>
  <c r="E46" i="74"/>
  <c r="X37" i="7"/>
  <c r="Y37" i="7" s="1"/>
  <c r="AB37" i="7" s="1"/>
  <c r="AG37" i="7" s="1"/>
  <c r="AM37" i="7" s="1"/>
  <c r="Z37" i="7"/>
  <c r="AA37" i="7"/>
  <c r="AH37" i="7" s="1"/>
  <c r="AN37" i="7" s="1"/>
  <c r="AC37" i="7"/>
  <c r="E46" i="73"/>
  <c r="E45" i="51"/>
  <c r="F45" i="51" s="1"/>
  <c r="AE37" i="7"/>
  <c r="AK37" i="7" s="1"/>
  <c r="CM282" i="58"/>
  <c r="AA46" i="7"/>
  <c r="AH46" i="7" s="1"/>
  <c r="AN46" i="7" s="1"/>
  <c r="Z46" i="7"/>
  <c r="X46" i="7"/>
  <c r="Y46" i="7" s="1"/>
  <c r="AB46" i="7" s="1"/>
  <c r="AG46" i="7" s="1"/>
  <c r="AM46" i="7" s="1"/>
  <c r="E55" i="74"/>
  <c r="E54" i="51"/>
  <c r="F54" i="51" s="1"/>
  <c r="AC46" i="7"/>
  <c r="E55" i="73"/>
  <c r="AE46" i="7"/>
  <c r="AK46" i="7" s="1"/>
  <c r="X8" i="7"/>
  <c r="Y8" i="7" s="1"/>
  <c r="AB8" i="7" s="1"/>
  <c r="AG8" i="7" s="1"/>
  <c r="AM8" i="7" s="1"/>
  <c r="E17" i="74"/>
  <c r="E16" i="51"/>
  <c r="F16" i="51" s="1"/>
  <c r="AC8" i="7"/>
  <c r="E17" i="73"/>
  <c r="Z8" i="7"/>
  <c r="AA8" i="7"/>
  <c r="AH8" i="7" s="1"/>
  <c r="AN8" i="7" s="1"/>
  <c r="AE8" i="7"/>
  <c r="AK8" i="7" s="1"/>
  <c r="Z11" i="7"/>
  <c r="AC11" i="7"/>
  <c r="X11" i="7"/>
  <c r="Y11" i="7" s="1"/>
  <c r="AB11" i="7" s="1"/>
  <c r="AG11" i="7" s="1"/>
  <c r="AM11" i="7" s="1"/>
  <c r="E19" i="51"/>
  <c r="F19" i="51" s="1"/>
  <c r="AA11" i="7"/>
  <c r="AH11" i="7" s="1"/>
  <c r="AN11" i="7" s="1"/>
  <c r="E20" i="74"/>
  <c r="E20" i="73"/>
  <c r="AE11" i="7"/>
  <c r="AK11" i="7" s="1"/>
  <c r="E66" i="73"/>
  <c r="Z57" i="7"/>
  <c r="E66" i="74"/>
  <c r="X57" i="7"/>
  <c r="Y57" i="7" s="1"/>
  <c r="AB57" i="7" s="1"/>
  <c r="AG57" i="7" s="1"/>
  <c r="AM57" i="7" s="1"/>
  <c r="AA57" i="7"/>
  <c r="AH57" i="7" s="1"/>
  <c r="AN57" i="7" s="1"/>
  <c r="E65" i="51"/>
  <c r="F65" i="51" s="1"/>
  <c r="AC57" i="7"/>
  <c r="AE57" i="7"/>
  <c r="AK57" i="7" s="1"/>
  <c r="AC89" i="7"/>
  <c r="E98" i="73"/>
  <c r="X89" i="7"/>
  <c r="Y89" i="7" s="1"/>
  <c r="AB89" i="7" s="1"/>
  <c r="AG89" i="7" s="1"/>
  <c r="AM89" i="7" s="1"/>
  <c r="E97" i="51"/>
  <c r="F97" i="51" s="1"/>
  <c r="E98" i="74"/>
  <c r="AA89" i="7"/>
  <c r="AH89" i="7" s="1"/>
  <c r="AN89" i="7" s="1"/>
  <c r="Z89" i="7"/>
  <c r="AE89" i="7"/>
  <c r="AK89" i="7" s="1"/>
  <c r="E49" i="73"/>
  <c r="E48" i="51"/>
  <c r="F48" i="51" s="1"/>
  <c r="X40" i="7"/>
  <c r="Y40" i="7" s="1"/>
  <c r="AB40" i="7" s="1"/>
  <c r="AG40" i="7" s="1"/>
  <c r="AM40" i="7" s="1"/>
  <c r="AA40" i="7"/>
  <c r="AH40" i="7" s="1"/>
  <c r="AN40" i="7" s="1"/>
  <c r="E49" i="74"/>
  <c r="Z40" i="7"/>
  <c r="AC40" i="7"/>
  <c r="AE40" i="7"/>
  <c r="AK40" i="7" s="1"/>
  <c r="Z9" i="7"/>
  <c r="E18" i="74"/>
  <c r="E17" i="51"/>
  <c r="F17" i="51" s="1"/>
  <c r="AC9" i="7"/>
  <c r="E18" i="73"/>
  <c r="X9" i="7"/>
  <c r="Y9" i="7" s="1"/>
  <c r="AB9" i="7" s="1"/>
  <c r="AG9" i="7" s="1"/>
  <c r="AM9" i="7" s="1"/>
  <c r="AA9" i="7"/>
  <c r="AH9" i="7" s="1"/>
  <c r="AN9" i="7" s="1"/>
  <c r="AE9" i="7"/>
  <c r="AK9" i="7" s="1"/>
  <c r="E22" i="51"/>
  <c r="F22" i="51" s="1"/>
  <c r="E23" i="73"/>
  <c r="AC14" i="7"/>
  <c r="AA14" i="7"/>
  <c r="AH14" i="7" s="1"/>
  <c r="AN14" i="7" s="1"/>
  <c r="X14" i="7"/>
  <c r="Y14" i="7" s="1"/>
  <c r="AB14" i="7" s="1"/>
  <c r="AG14" i="7" s="1"/>
  <c r="AM14" i="7" s="1"/>
  <c r="Z14" i="7"/>
  <c r="E23" i="74"/>
  <c r="AE14" i="7"/>
  <c r="AK14" i="7" s="1"/>
  <c r="E79" i="73"/>
  <c r="Z70" i="7"/>
  <c r="X70" i="7"/>
  <c r="Y70" i="7" s="1"/>
  <c r="AB70" i="7" s="1"/>
  <c r="AG70" i="7" s="1"/>
  <c r="AM70" i="7" s="1"/>
  <c r="AC70" i="7"/>
  <c r="E79" i="74"/>
  <c r="E78" i="51"/>
  <c r="AA70" i="7"/>
  <c r="AH70" i="7" s="1"/>
  <c r="AN70" i="7" s="1"/>
  <c r="AE70" i="7"/>
  <c r="AK70" i="7" s="1"/>
  <c r="AC78" i="7"/>
  <c r="X78" i="7"/>
  <c r="Y78" i="7" s="1"/>
  <c r="AB78" i="7" s="1"/>
  <c r="AG78" i="7" s="1"/>
  <c r="AM78" i="7" s="1"/>
  <c r="AA78" i="7"/>
  <c r="AH78" i="7" s="1"/>
  <c r="AN78" i="7" s="1"/>
  <c r="E87" i="74"/>
  <c r="Z78" i="7"/>
  <c r="E86" i="51"/>
  <c r="F86" i="51" s="1"/>
  <c r="E87" i="73"/>
  <c r="AE78" i="7"/>
  <c r="AK78" i="7" s="1"/>
  <c r="AC16" i="7"/>
  <c r="E25" i="74"/>
  <c r="E24" i="51"/>
  <c r="F24" i="51" s="1"/>
  <c r="E25" i="73"/>
  <c r="X16" i="7"/>
  <c r="Y16" i="7" s="1"/>
  <c r="AB16" i="7" s="1"/>
  <c r="AG16" i="7" s="1"/>
  <c r="AM16" i="7" s="1"/>
  <c r="Z16" i="7"/>
  <c r="AA16" i="7"/>
  <c r="AH16" i="7" s="1"/>
  <c r="AN16" i="7" s="1"/>
  <c r="AE16" i="7"/>
  <c r="AK16" i="7" s="1"/>
  <c r="X20" i="7"/>
  <c r="Y20" i="7" s="1"/>
  <c r="AB20" i="7" s="1"/>
  <c r="AG20" i="7" s="1"/>
  <c r="AM20" i="7" s="1"/>
  <c r="E28" i="51"/>
  <c r="F28" i="51" s="1"/>
  <c r="E29" i="73"/>
  <c r="E29" i="74"/>
  <c r="AA20" i="7"/>
  <c r="AH20" i="7" s="1"/>
  <c r="AN20" i="7" s="1"/>
  <c r="Z20" i="7"/>
  <c r="AC20" i="7"/>
  <c r="AE20" i="7"/>
  <c r="AK20" i="7" s="1"/>
  <c r="X44" i="7"/>
  <c r="Y44" i="7" s="1"/>
  <c r="AB44" i="7" s="1"/>
  <c r="AG44" i="7" s="1"/>
  <c r="AM44" i="7" s="1"/>
  <c r="AA44" i="7"/>
  <c r="AH44" i="7" s="1"/>
  <c r="AN44" i="7" s="1"/>
  <c r="E53" i="74"/>
  <c r="Z44" i="7"/>
  <c r="E52" i="51"/>
  <c r="F52" i="51" s="1"/>
  <c r="AC44" i="7"/>
  <c r="E53" i="73"/>
  <c r="AE44" i="7"/>
  <c r="AK44" i="7" s="1"/>
  <c r="X26" i="7"/>
  <c r="Y26" i="7" s="1"/>
  <c r="AB26" i="7" s="1"/>
  <c r="AG26" i="7" s="1"/>
  <c r="AM26" i="7" s="1"/>
  <c r="E35" i="74"/>
  <c r="AC26" i="7"/>
  <c r="E34" i="51"/>
  <c r="Z26" i="7"/>
  <c r="E35" i="73"/>
  <c r="AA26" i="7"/>
  <c r="AH26" i="7" s="1"/>
  <c r="AN26" i="7" s="1"/>
  <c r="AE26" i="7"/>
  <c r="AK26" i="7" s="1"/>
  <c r="AC58" i="7"/>
  <c r="Z58" i="7"/>
  <c r="E67" i="74"/>
  <c r="AA58" i="7"/>
  <c r="AH58" i="7" s="1"/>
  <c r="AN58" i="7" s="1"/>
  <c r="E67" i="73"/>
  <c r="X58" i="7"/>
  <c r="Y58" i="7" s="1"/>
  <c r="AB58" i="7" s="1"/>
  <c r="AG58" i="7" s="1"/>
  <c r="AM58" i="7" s="1"/>
  <c r="E66" i="51"/>
  <c r="AE58" i="7"/>
  <c r="AK58" i="7" s="1"/>
  <c r="CM283" i="58"/>
  <c r="AC48" i="7"/>
  <c r="E57" i="74"/>
  <c r="Z48" i="7"/>
  <c r="X48" i="7"/>
  <c r="Y48" i="7" s="1"/>
  <c r="AB48" i="7" s="1"/>
  <c r="AG48" i="7" s="1"/>
  <c r="AM48" i="7" s="1"/>
  <c r="E56" i="51"/>
  <c r="F56" i="51" s="1"/>
  <c r="E57" i="73"/>
  <c r="AA48" i="7"/>
  <c r="AH48" i="7" s="1"/>
  <c r="AN48" i="7" s="1"/>
  <c r="AE48" i="7"/>
  <c r="AK48" i="7" s="1"/>
  <c r="AC28" i="7"/>
  <c r="E37" i="74"/>
  <c r="AA28" i="7"/>
  <c r="AH28" i="7" s="1"/>
  <c r="AN28" i="7" s="1"/>
  <c r="X28" i="7"/>
  <c r="Y28" i="7" s="1"/>
  <c r="AB28" i="7" s="1"/>
  <c r="AG28" i="7" s="1"/>
  <c r="AM28" i="7" s="1"/>
  <c r="E36" i="51"/>
  <c r="F36" i="51" s="1"/>
  <c r="E37" i="73"/>
  <c r="Z28" i="7"/>
  <c r="AE28" i="7"/>
  <c r="AK28" i="7" s="1"/>
  <c r="Z68" i="7"/>
  <c r="AC68" i="7"/>
  <c r="E77" i="73"/>
  <c r="X68" i="7"/>
  <c r="Y68" i="7" s="1"/>
  <c r="AB68" i="7" s="1"/>
  <c r="AG68" i="7" s="1"/>
  <c r="AM68" i="7" s="1"/>
  <c r="E77" i="74"/>
  <c r="AA68" i="7"/>
  <c r="AH68" i="7" s="1"/>
  <c r="AN68" i="7" s="1"/>
  <c r="E76" i="51"/>
  <c r="AE68" i="7"/>
  <c r="AK68" i="7" s="1"/>
  <c r="I36" i="51" l="1"/>
  <c r="J36" i="51" s="1"/>
  <c r="I37" i="73"/>
  <c r="J37" i="73" s="1"/>
  <c r="I37" i="74"/>
  <c r="J37" i="74" s="1"/>
  <c r="AF28" i="7"/>
  <c r="AL28" i="7" s="1"/>
  <c r="AX35" i="74"/>
  <c r="F35" i="74"/>
  <c r="I53" i="73"/>
  <c r="J53" i="73" s="1"/>
  <c r="I53" i="74"/>
  <c r="J53" i="74" s="1"/>
  <c r="I52" i="51"/>
  <c r="J52" i="51" s="1"/>
  <c r="AF44" i="7"/>
  <c r="AL44" i="7" s="1"/>
  <c r="AX29" i="74"/>
  <c r="F29" i="74"/>
  <c r="I25" i="74"/>
  <c r="J25" i="74" s="1"/>
  <c r="I24" i="51"/>
  <c r="J24" i="51" s="1"/>
  <c r="I25" i="73"/>
  <c r="J25" i="73" s="1"/>
  <c r="AF16" i="7"/>
  <c r="AL16" i="7" s="1"/>
  <c r="I17" i="51"/>
  <c r="J17" i="51" s="1"/>
  <c r="I18" i="74"/>
  <c r="J18" i="74" s="1"/>
  <c r="I18" i="73"/>
  <c r="J18" i="73" s="1"/>
  <c r="AF9" i="7"/>
  <c r="AL9" i="7" s="1"/>
  <c r="I17" i="73"/>
  <c r="J17" i="73" s="1"/>
  <c r="I16" i="51"/>
  <c r="J16" i="51" s="1"/>
  <c r="I17" i="74"/>
  <c r="J17" i="74" s="1"/>
  <c r="AF8" i="7"/>
  <c r="AL8" i="7" s="1"/>
  <c r="F55" i="73"/>
  <c r="F94" i="73"/>
  <c r="E27" i="61"/>
  <c r="F59" i="51"/>
  <c r="F27" i="61" s="1"/>
  <c r="M90" i="51"/>
  <c r="N90" i="51" s="1"/>
  <c r="M91" i="74"/>
  <c r="N91" i="74" s="1"/>
  <c r="M91" i="73"/>
  <c r="N91" i="73" s="1"/>
  <c r="AI82" i="7"/>
  <c r="AX88" i="74"/>
  <c r="F88" i="74"/>
  <c r="M28" i="74"/>
  <c r="N28" i="74" s="1"/>
  <c r="M27" i="51"/>
  <c r="M28" i="73"/>
  <c r="N28" i="73" s="1"/>
  <c r="AI19" i="7"/>
  <c r="AA95" i="7"/>
  <c r="I68" i="77" s="1"/>
  <c r="AH7" i="7"/>
  <c r="M49" i="51"/>
  <c r="N49" i="51" s="1"/>
  <c r="M50" i="73"/>
  <c r="N50" i="73" s="1"/>
  <c r="M50" i="74"/>
  <c r="N50" i="74" s="1"/>
  <c r="AI41" i="7"/>
  <c r="I82" i="74"/>
  <c r="J82" i="74" s="1"/>
  <c r="I81" i="51"/>
  <c r="J81" i="51" s="1"/>
  <c r="I82" i="73"/>
  <c r="J82" i="73" s="1"/>
  <c r="AF73" i="7"/>
  <c r="AL73" i="7" s="1"/>
  <c r="I38" i="74"/>
  <c r="J38" i="74" s="1"/>
  <c r="I37" i="51"/>
  <c r="J37" i="51" s="1"/>
  <c r="I38" i="73"/>
  <c r="J38" i="73" s="1"/>
  <c r="AF29" i="7"/>
  <c r="AL29" i="7" s="1"/>
  <c r="AX19" i="74"/>
  <c r="F19" i="74"/>
  <c r="F36" i="73"/>
  <c r="AX31" i="74"/>
  <c r="F31" i="74"/>
  <c r="AX93" i="74"/>
  <c r="F93" i="74"/>
  <c r="M92" i="73"/>
  <c r="N92" i="73" s="1"/>
  <c r="M91" i="51"/>
  <c r="N91" i="51" s="1"/>
  <c r="M92" i="74"/>
  <c r="N92" i="74" s="1"/>
  <c r="AI83" i="7"/>
  <c r="I45" i="73"/>
  <c r="J45" i="73" s="1"/>
  <c r="I45" i="74"/>
  <c r="J45" i="74" s="1"/>
  <c r="I44" i="51"/>
  <c r="J44" i="51" s="1"/>
  <c r="AF36" i="7"/>
  <c r="AL36" i="7" s="1"/>
  <c r="M56" i="74"/>
  <c r="N56" i="74" s="1"/>
  <c r="M56" i="73"/>
  <c r="N56" i="73" s="1"/>
  <c r="M55" i="51"/>
  <c r="AI47" i="7"/>
  <c r="F71" i="73"/>
  <c r="F65" i="73"/>
  <c r="AX72" i="74"/>
  <c r="F72" i="74"/>
  <c r="M41" i="73"/>
  <c r="N41" i="73" s="1"/>
  <c r="M40" i="51"/>
  <c r="N40" i="51" s="1"/>
  <c r="M41" i="74"/>
  <c r="N41" i="74" s="1"/>
  <c r="AI32" i="7"/>
  <c r="E17" i="61"/>
  <c r="F23" i="51"/>
  <c r="F17" i="61" s="1"/>
  <c r="M103" i="73"/>
  <c r="N103" i="73" s="1"/>
  <c r="M102" i="51"/>
  <c r="N102" i="51" s="1"/>
  <c r="M103" i="74"/>
  <c r="N103" i="74" s="1"/>
  <c r="AI94" i="7"/>
  <c r="AX99" i="74"/>
  <c r="F99" i="74"/>
  <c r="E29" i="61"/>
  <c r="F69" i="51"/>
  <c r="F29" i="61" s="1"/>
  <c r="M58" i="74"/>
  <c r="N58" i="74" s="1"/>
  <c r="M58" i="73"/>
  <c r="N58" i="73" s="1"/>
  <c r="M57" i="51"/>
  <c r="AI49" i="7"/>
  <c r="I78" i="73"/>
  <c r="J78" i="73" s="1"/>
  <c r="I78" i="74"/>
  <c r="J78" i="74" s="1"/>
  <c r="I77" i="51"/>
  <c r="J77" i="51" s="1"/>
  <c r="AF69" i="7"/>
  <c r="AL69" i="7" s="1"/>
  <c r="I83" i="51"/>
  <c r="J83" i="51" s="1"/>
  <c r="I84" i="73"/>
  <c r="J84" i="73" s="1"/>
  <c r="I84" i="74"/>
  <c r="J84" i="74" s="1"/>
  <c r="AF75" i="7"/>
  <c r="AL75" i="7" s="1"/>
  <c r="AX81" i="74"/>
  <c r="F81" i="74"/>
  <c r="AX83" i="74"/>
  <c r="F83" i="74"/>
  <c r="AX89" i="74"/>
  <c r="F89" i="74"/>
  <c r="I41" i="51"/>
  <c r="I42" i="73"/>
  <c r="J42" i="73" s="1"/>
  <c r="I42" i="74"/>
  <c r="J42" i="74" s="1"/>
  <c r="AF33" i="7"/>
  <c r="AL33" i="7" s="1"/>
  <c r="AX73" i="74"/>
  <c r="F73" i="74"/>
  <c r="F101" i="73"/>
  <c r="AX52" i="74"/>
  <c r="F52" i="74"/>
  <c r="M58" i="51"/>
  <c r="N58" i="51" s="1"/>
  <c r="M59" i="73"/>
  <c r="N59" i="73" s="1"/>
  <c r="M59" i="74"/>
  <c r="N59" i="74" s="1"/>
  <c r="AI50" i="7"/>
  <c r="I42" i="51"/>
  <c r="J42" i="51" s="1"/>
  <c r="I43" i="73"/>
  <c r="J43" i="73" s="1"/>
  <c r="I43" i="74"/>
  <c r="J43" i="74" s="1"/>
  <c r="AF34" i="7"/>
  <c r="AL34" i="7" s="1"/>
  <c r="AX32" i="74"/>
  <c r="F32" i="74"/>
  <c r="F26" i="73"/>
  <c r="AX77" i="74"/>
  <c r="F77" i="74"/>
  <c r="F37" i="73"/>
  <c r="F57" i="73"/>
  <c r="M67" i="74"/>
  <c r="N67" i="74" s="1"/>
  <c r="M67" i="73"/>
  <c r="N67" i="73" s="1"/>
  <c r="M66" i="51"/>
  <c r="AI58" i="7"/>
  <c r="AX53" i="74"/>
  <c r="F53" i="74"/>
  <c r="F29" i="73"/>
  <c r="I86" i="51"/>
  <c r="J86" i="51" s="1"/>
  <c r="I87" i="73"/>
  <c r="J87" i="73" s="1"/>
  <c r="I87" i="74"/>
  <c r="J87" i="74" s="1"/>
  <c r="AF78" i="7"/>
  <c r="AL78" i="7" s="1"/>
  <c r="E33" i="61"/>
  <c r="F78" i="51"/>
  <c r="F33" i="61" s="1"/>
  <c r="AX23" i="74"/>
  <c r="F23" i="74"/>
  <c r="AX66" i="74"/>
  <c r="F66" i="74"/>
  <c r="F17" i="73"/>
  <c r="M54" i="51"/>
  <c r="N54" i="51" s="1"/>
  <c r="M55" i="73"/>
  <c r="N55" i="73" s="1"/>
  <c r="M55" i="74"/>
  <c r="N55" i="74" s="1"/>
  <c r="AI46" i="7"/>
  <c r="AX46" i="74"/>
  <c r="F46" i="74"/>
  <c r="AX61" i="74"/>
  <c r="F61" i="74"/>
  <c r="F88" i="73"/>
  <c r="F28" i="73"/>
  <c r="AK7" i="7"/>
  <c r="AE95" i="7"/>
  <c r="AK95" i="7" s="1"/>
  <c r="E104" i="73"/>
  <c r="E7" i="73" s="1"/>
  <c r="F16" i="73"/>
  <c r="I49" i="51"/>
  <c r="J49" i="51" s="1"/>
  <c r="I50" i="73"/>
  <c r="J50" i="73" s="1"/>
  <c r="I50" i="74"/>
  <c r="J50" i="74" s="1"/>
  <c r="AF41" i="7"/>
  <c r="AL41" i="7" s="1"/>
  <c r="F38" i="73"/>
  <c r="F34" i="73"/>
  <c r="M69" i="73"/>
  <c r="N69" i="73" s="1"/>
  <c r="M69" i="74"/>
  <c r="N69" i="74" s="1"/>
  <c r="M68" i="51"/>
  <c r="N68" i="51" s="1"/>
  <c r="AI60" i="7"/>
  <c r="M31" i="73"/>
  <c r="N31" i="73" s="1"/>
  <c r="M31" i="74"/>
  <c r="N31" i="74" s="1"/>
  <c r="M30" i="51"/>
  <c r="N30" i="51" s="1"/>
  <c r="AI22" i="7"/>
  <c r="F90" i="73"/>
  <c r="I92" i="73"/>
  <c r="J92" i="73" s="1"/>
  <c r="I91" i="51"/>
  <c r="J91" i="51" s="1"/>
  <c r="I92" i="74"/>
  <c r="J92" i="74" s="1"/>
  <c r="AF83" i="7"/>
  <c r="AL83" i="7" s="1"/>
  <c r="F45" i="73"/>
  <c r="M74" i="51"/>
  <c r="N74" i="51" s="1"/>
  <c r="M75" i="73"/>
  <c r="N75" i="73" s="1"/>
  <c r="M75" i="74"/>
  <c r="N75" i="74" s="1"/>
  <c r="AI66" i="7"/>
  <c r="I71" i="51"/>
  <c r="J71" i="51" s="1"/>
  <c r="I72" i="73"/>
  <c r="J72" i="73" s="1"/>
  <c r="I72" i="74"/>
  <c r="J72" i="74" s="1"/>
  <c r="AF63" i="7"/>
  <c r="AL63" i="7" s="1"/>
  <c r="F21" i="73"/>
  <c r="F41" i="73"/>
  <c r="I63" i="74"/>
  <c r="J63" i="74" s="1"/>
  <c r="I62" i="51"/>
  <c r="J62" i="51" s="1"/>
  <c r="I63" i="73"/>
  <c r="J63" i="73" s="1"/>
  <c r="AF54" i="7"/>
  <c r="AL54" i="7" s="1"/>
  <c r="F22" i="73"/>
  <c r="I67" i="51"/>
  <c r="J67" i="51" s="1"/>
  <c r="I68" i="73"/>
  <c r="J68" i="73" s="1"/>
  <c r="I68" i="74"/>
  <c r="J68" i="74" s="1"/>
  <c r="AF59" i="7"/>
  <c r="AL59" i="7" s="1"/>
  <c r="I30" i="74"/>
  <c r="J30" i="74" s="1"/>
  <c r="I29" i="51"/>
  <c r="I30" i="73"/>
  <c r="J30" i="73" s="1"/>
  <c r="AF21" i="7"/>
  <c r="AL21" i="7" s="1"/>
  <c r="AX70" i="74"/>
  <c r="F70" i="74"/>
  <c r="F58" i="73"/>
  <c r="F48" i="73"/>
  <c r="I50" i="51"/>
  <c r="I51" i="73"/>
  <c r="J51" i="73" s="1"/>
  <c r="I51" i="74"/>
  <c r="J51" i="74" s="1"/>
  <c r="AF42" i="7"/>
  <c r="AL42" i="7" s="1"/>
  <c r="M95" i="51"/>
  <c r="N95" i="51" s="1"/>
  <c r="M96" i="73"/>
  <c r="N96" i="73" s="1"/>
  <c r="M96" i="74"/>
  <c r="N96" i="74" s="1"/>
  <c r="AI87" i="7"/>
  <c r="I79" i="51"/>
  <c r="J79" i="51" s="1"/>
  <c r="I80" i="74"/>
  <c r="J80" i="74" s="1"/>
  <c r="I80" i="73"/>
  <c r="J80" i="73" s="1"/>
  <c r="AF71" i="7"/>
  <c r="AL71" i="7" s="1"/>
  <c r="M63" i="51"/>
  <c r="N63" i="51" s="1"/>
  <c r="M64" i="73"/>
  <c r="N64" i="73" s="1"/>
  <c r="M64" i="74"/>
  <c r="N64" i="74" s="1"/>
  <c r="AI55" i="7"/>
  <c r="AX44" i="74"/>
  <c r="F44" i="74"/>
  <c r="I33" i="73"/>
  <c r="J33" i="73" s="1"/>
  <c r="I33" i="74"/>
  <c r="J33" i="74" s="1"/>
  <c r="I32" i="51"/>
  <c r="J32" i="51" s="1"/>
  <c r="AF24" i="7"/>
  <c r="AL24" i="7" s="1"/>
  <c r="I102" i="74"/>
  <c r="J102" i="74" s="1"/>
  <c r="I101" i="51"/>
  <c r="J101" i="51" s="1"/>
  <c r="I102" i="73"/>
  <c r="J102" i="73" s="1"/>
  <c r="AF93" i="7"/>
  <c r="AL93" i="7" s="1"/>
  <c r="E21" i="61"/>
  <c r="F41" i="51"/>
  <c r="F21" i="61" s="1"/>
  <c r="F73" i="73"/>
  <c r="I59" i="74"/>
  <c r="J59" i="74" s="1"/>
  <c r="I58" i="51"/>
  <c r="J58" i="51" s="1"/>
  <c r="I59" i="73"/>
  <c r="J59" i="73" s="1"/>
  <c r="AF50" i="7"/>
  <c r="AL50" i="7" s="1"/>
  <c r="F74" i="73"/>
  <c r="F62" i="73"/>
  <c r="F47" i="73"/>
  <c r="F54" i="73"/>
  <c r="F76" i="73"/>
  <c r="F100" i="73"/>
  <c r="F77" i="73"/>
  <c r="E28" i="61"/>
  <c r="F66" i="51"/>
  <c r="F28" i="61" s="1"/>
  <c r="F25" i="73"/>
  <c r="AX87" i="74"/>
  <c r="F87" i="74"/>
  <c r="AX79" i="74"/>
  <c r="F79" i="74"/>
  <c r="I22" i="51"/>
  <c r="J22" i="51" s="1"/>
  <c r="I23" i="74"/>
  <c r="J23" i="74" s="1"/>
  <c r="I23" i="73"/>
  <c r="J23" i="73" s="1"/>
  <c r="AF14" i="7"/>
  <c r="AL14" i="7" s="1"/>
  <c r="F49" i="73"/>
  <c r="F98" i="73"/>
  <c r="I66" i="74"/>
  <c r="J66" i="74" s="1"/>
  <c r="I66" i="73"/>
  <c r="J66" i="73" s="1"/>
  <c r="I65" i="51"/>
  <c r="J65" i="51" s="1"/>
  <c r="AF57" i="7"/>
  <c r="AL57" i="7" s="1"/>
  <c r="M17" i="73"/>
  <c r="N17" i="73" s="1"/>
  <c r="M16" i="51"/>
  <c r="N16" i="51" s="1"/>
  <c r="M17" i="74"/>
  <c r="N17" i="74" s="1"/>
  <c r="AI8" i="7"/>
  <c r="AX94" i="74"/>
  <c r="F94" i="74"/>
  <c r="M61" i="73"/>
  <c r="N61" i="73" s="1"/>
  <c r="M60" i="51"/>
  <c r="N60" i="51" s="1"/>
  <c r="M61" i="74"/>
  <c r="N61" i="74" s="1"/>
  <c r="AI52" i="7"/>
  <c r="AX39" i="74"/>
  <c r="F39" i="74"/>
  <c r="I88" i="73"/>
  <c r="J88" i="73" s="1"/>
  <c r="I88" i="74"/>
  <c r="J88" i="74" s="1"/>
  <c r="I87" i="51"/>
  <c r="J87" i="51" s="1"/>
  <c r="AF79" i="7"/>
  <c r="AL79" i="7" s="1"/>
  <c r="E18" i="61"/>
  <c r="F27" i="51"/>
  <c r="F18" i="61" s="1"/>
  <c r="Z95" i="7"/>
  <c r="C68" i="77" s="1"/>
  <c r="I16" i="74"/>
  <c r="I15" i="51"/>
  <c r="I16" i="73"/>
  <c r="AF7" i="7"/>
  <c r="M16" i="73"/>
  <c r="M16" i="74"/>
  <c r="M15" i="51"/>
  <c r="AC95" i="7"/>
  <c r="AI7" i="7"/>
  <c r="F19" i="73"/>
  <c r="AX36" i="74"/>
  <c r="F36" i="74"/>
  <c r="F27" i="73"/>
  <c r="F69" i="73"/>
  <c r="F31" i="73"/>
  <c r="AX40" i="74"/>
  <c r="F40" i="74"/>
  <c r="F92" i="73"/>
  <c r="E25" i="61"/>
  <c r="F55" i="51"/>
  <c r="F25" i="61" s="1"/>
  <c r="AX71" i="74"/>
  <c r="F71" i="74"/>
  <c r="I75" i="73"/>
  <c r="J75" i="73" s="1"/>
  <c r="I75" i="74"/>
  <c r="J75" i="74" s="1"/>
  <c r="I74" i="51"/>
  <c r="J74" i="51" s="1"/>
  <c r="AF66" i="7"/>
  <c r="AL66" i="7" s="1"/>
  <c r="F86" i="73"/>
  <c r="F63" i="73"/>
  <c r="I21" i="51"/>
  <c r="J21" i="51" s="1"/>
  <c r="I22" i="73"/>
  <c r="J22" i="73" s="1"/>
  <c r="I22" i="74"/>
  <c r="J22" i="74" s="1"/>
  <c r="AF13" i="7"/>
  <c r="AL13" i="7" s="1"/>
  <c r="M24" i="73"/>
  <c r="N24" i="73" s="1"/>
  <c r="M24" i="74"/>
  <c r="N24" i="74" s="1"/>
  <c r="M23" i="51"/>
  <c r="AI15" i="7"/>
  <c r="F68" i="73"/>
  <c r="M70" i="74"/>
  <c r="N70" i="74" s="1"/>
  <c r="M69" i="51"/>
  <c r="M70" i="73"/>
  <c r="N70" i="73" s="1"/>
  <c r="AI61" i="7"/>
  <c r="E26" i="61"/>
  <c r="F57" i="51"/>
  <c r="F26" i="61" s="1"/>
  <c r="F84" i="73"/>
  <c r="F51" i="73"/>
  <c r="F85" i="73"/>
  <c r="M95" i="73"/>
  <c r="N95" i="73" s="1"/>
  <c r="M94" i="51"/>
  <c r="N94" i="51" s="1"/>
  <c r="M95" i="74"/>
  <c r="N95" i="74" s="1"/>
  <c r="AI86" i="7"/>
  <c r="M43" i="51"/>
  <c r="N43" i="51" s="1"/>
  <c r="M44" i="73"/>
  <c r="N44" i="73" s="1"/>
  <c r="M44" i="74"/>
  <c r="N44" i="74" s="1"/>
  <c r="AI35" i="7"/>
  <c r="F102" i="73"/>
  <c r="AX97" i="74"/>
  <c r="F97" i="74"/>
  <c r="I72" i="51"/>
  <c r="I73" i="73"/>
  <c r="J73" i="73" s="1"/>
  <c r="I73" i="74"/>
  <c r="J73" i="74" s="1"/>
  <c r="AF64" i="7"/>
  <c r="AL64" i="7" s="1"/>
  <c r="M52" i="73"/>
  <c r="N52" i="73" s="1"/>
  <c r="M52" i="74"/>
  <c r="N52" i="74" s="1"/>
  <c r="M51" i="51"/>
  <c r="N51" i="51" s="1"/>
  <c r="AI43" i="7"/>
  <c r="F59" i="73"/>
  <c r="M73" i="51"/>
  <c r="N73" i="51" s="1"/>
  <c r="M74" i="73"/>
  <c r="N74" i="73" s="1"/>
  <c r="M74" i="74"/>
  <c r="N74" i="74" s="1"/>
  <c r="AI65" i="7"/>
  <c r="E22" i="61"/>
  <c r="F46" i="51"/>
  <c r="F22" i="61" s="1"/>
  <c r="AX54" i="74"/>
  <c r="F54" i="74"/>
  <c r="AX100" i="74"/>
  <c r="F100" i="74"/>
  <c r="M49" i="74"/>
  <c r="N49" i="74" s="1"/>
  <c r="M48" i="51"/>
  <c r="N48" i="51" s="1"/>
  <c r="M49" i="73"/>
  <c r="N49" i="73" s="1"/>
  <c r="AI40" i="7"/>
  <c r="M98" i="73"/>
  <c r="N98" i="73" s="1"/>
  <c r="M98" i="74"/>
  <c r="N98" i="74" s="1"/>
  <c r="M97" i="51"/>
  <c r="N97" i="51" s="1"/>
  <c r="AI89" i="7"/>
  <c r="AX55" i="74"/>
  <c r="F55" i="74"/>
  <c r="F46" i="73"/>
  <c r="F91" i="73"/>
  <c r="W99" i="7"/>
  <c r="C61" i="70"/>
  <c r="W97" i="7"/>
  <c r="F50" i="73"/>
  <c r="I19" i="73"/>
  <c r="J19" i="73" s="1"/>
  <c r="I19" i="74"/>
  <c r="J19" i="74" s="1"/>
  <c r="I18" i="51"/>
  <c r="J18" i="51" s="1"/>
  <c r="AF10" i="7"/>
  <c r="AL10" i="7" s="1"/>
  <c r="M34" i="74"/>
  <c r="N34" i="74" s="1"/>
  <c r="M33" i="51"/>
  <c r="M34" i="73"/>
  <c r="N34" i="73" s="1"/>
  <c r="AI25" i="7"/>
  <c r="M36" i="73"/>
  <c r="N36" i="73" s="1"/>
  <c r="M36" i="74"/>
  <c r="N36" i="74" s="1"/>
  <c r="M35" i="51"/>
  <c r="N35" i="51" s="1"/>
  <c r="AI27" i="7"/>
  <c r="F40" i="73"/>
  <c r="AX92" i="74"/>
  <c r="F92" i="74"/>
  <c r="I55" i="51"/>
  <c r="I56" i="73"/>
  <c r="J56" i="73" s="1"/>
  <c r="I56" i="74"/>
  <c r="J56" i="74" s="1"/>
  <c r="AF47" i="7"/>
  <c r="AL47" i="7" s="1"/>
  <c r="AX75" i="74"/>
  <c r="F75" i="74"/>
  <c r="I86" i="73"/>
  <c r="J86" i="73" s="1"/>
  <c r="I86" i="74"/>
  <c r="J86" i="74" s="1"/>
  <c r="I85" i="51"/>
  <c r="J85" i="51" s="1"/>
  <c r="AF77" i="7"/>
  <c r="AL77" i="7" s="1"/>
  <c r="AX24" i="74"/>
  <c r="F24" i="74"/>
  <c r="I102" i="51"/>
  <c r="J102" i="51" s="1"/>
  <c r="I103" i="74"/>
  <c r="J103" i="74" s="1"/>
  <c r="I103" i="73"/>
  <c r="J103" i="73" s="1"/>
  <c r="AF94" i="7"/>
  <c r="AL94" i="7" s="1"/>
  <c r="F99" i="73"/>
  <c r="AX58" i="74"/>
  <c r="F58" i="74"/>
  <c r="F78" i="73"/>
  <c r="I48" i="74"/>
  <c r="J48" i="74" s="1"/>
  <c r="I48" i="73"/>
  <c r="J48" i="73" s="1"/>
  <c r="I47" i="51"/>
  <c r="J47" i="51" s="1"/>
  <c r="AF39" i="7"/>
  <c r="AL39" i="7" s="1"/>
  <c r="E23" i="61"/>
  <c r="F50" i="51"/>
  <c r="F23" i="61" s="1"/>
  <c r="F96" i="73"/>
  <c r="AX80" i="74"/>
  <c r="F80" i="74"/>
  <c r="I80" i="51"/>
  <c r="I81" i="73"/>
  <c r="J81" i="73" s="1"/>
  <c r="I81" i="74"/>
  <c r="J81" i="74" s="1"/>
  <c r="AF72" i="7"/>
  <c r="AL72" i="7" s="1"/>
  <c r="M83" i="73"/>
  <c r="N83" i="73" s="1"/>
  <c r="M83" i="74"/>
  <c r="N83" i="74" s="1"/>
  <c r="M82" i="51"/>
  <c r="N82" i="51" s="1"/>
  <c r="AI74" i="7"/>
  <c r="M89" i="73"/>
  <c r="N89" i="73" s="1"/>
  <c r="M88" i="51"/>
  <c r="N88" i="51" s="1"/>
  <c r="M89" i="74"/>
  <c r="N89" i="74" s="1"/>
  <c r="AI80" i="7"/>
  <c r="F44" i="73"/>
  <c r="M32" i="51"/>
  <c r="N32" i="51" s="1"/>
  <c r="M33" i="73"/>
  <c r="N33" i="73" s="1"/>
  <c r="M33" i="74"/>
  <c r="N33" i="74" s="1"/>
  <c r="AI24" i="7"/>
  <c r="E31" i="61"/>
  <c r="F72" i="51"/>
  <c r="F31" i="61" s="1"/>
  <c r="F52" i="73"/>
  <c r="AX74" i="74"/>
  <c r="F74" i="74"/>
  <c r="M42" i="51"/>
  <c r="N42" i="51" s="1"/>
  <c r="M43" i="73"/>
  <c r="N43" i="73" s="1"/>
  <c r="M43" i="74"/>
  <c r="N43" i="74" s="1"/>
  <c r="AI34" i="7"/>
  <c r="E24" i="61"/>
  <c r="F53" i="51"/>
  <c r="F24" i="61" s="1"/>
  <c r="I75" i="51"/>
  <c r="J75" i="51" s="1"/>
  <c r="I76" i="73"/>
  <c r="J76" i="73" s="1"/>
  <c r="I76" i="74"/>
  <c r="J76" i="74" s="1"/>
  <c r="AF67" i="7"/>
  <c r="AL67" i="7" s="1"/>
  <c r="M79" i="73"/>
  <c r="N79" i="73" s="1"/>
  <c r="M79" i="74"/>
  <c r="N79" i="74" s="1"/>
  <c r="M78" i="51"/>
  <c r="AI70" i="7"/>
  <c r="M77" i="74"/>
  <c r="N77" i="74" s="1"/>
  <c r="M76" i="51"/>
  <c r="M77" i="73"/>
  <c r="N77" i="73" s="1"/>
  <c r="AI68" i="7"/>
  <c r="F67" i="73"/>
  <c r="F35" i="73"/>
  <c r="AX25" i="74"/>
  <c r="F25" i="74"/>
  <c r="F18" i="73"/>
  <c r="I49" i="74"/>
  <c r="J49" i="74" s="1"/>
  <c r="I49" i="73"/>
  <c r="J49" i="73" s="1"/>
  <c r="I48" i="51"/>
  <c r="J48" i="51" s="1"/>
  <c r="AF40" i="7"/>
  <c r="AL40" i="7" s="1"/>
  <c r="I98" i="74"/>
  <c r="J98" i="74" s="1"/>
  <c r="I98" i="73"/>
  <c r="J98" i="73" s="1"/>
  <c r="I97" i="51"/>
  <c r="J97" i="51" s="1"/>
  <c r="AF89" i="7"/>
  <c r="AL89" i="7" s="1"/>
  <c r="F66" i="73"/>
  <c r="M20" i="74"/>
  <c r="N20" i="74" s="1"/>
  <c r="M20" i="73"/>
  <c r="N20" i="73" s="1"/>
  <c r="M19" i="51"/>
  <c r="N19" i="51" s="1"/>
  <c r="AI11" i="7"/>
  <c r="AX17" i="74"/>
  <c r="F17" i="74"/>
  <c r="I94" i="73"/>
  <c r="J94" i="73" s="1"/>
  <c r="I94" i="74"/>
  <c r="J94" i="74" s="1"/>
  <c r="I93" i="51"/>
  <c r="J93" i="51" s="1"/>
  <c r="AF85" i="7"/>
  <c r="AL85" i="7" s="1"/>
  <c r="I60" i="73"/>
  <c r="J60" i="73" s="1"/>
  <c r="I60" i="74"/>
  <c r="J60" i="74" s="1"/>
  <c r="I59" i="51"/>
  <c r="AF51" i="7"/>
  <c r="AL51" i="7" s="1"/>
  <c r="M39" i="73"/>
  <c r="N39" i="73" s="1"/>
  <c r="M39" i="74"/>
  <c r="N39" i="74" s="1"/>
  <c r="M38" i="51"/>
  <c r="N38" i="51" s="1"/>
  <c r="AI30" i="7"/>
  <c r="AX91" i="74"/>
  <c r="F91" i="74"/>
  <c r="I27" i="51"/>
  <c r="I28" i="73"/>
  <c r="J28" i="73" s="1"/>
  <c r="I28" i="74"/>
  <c r="J28" i="74" s="1"/>
  <c r="AF19" i="7"/>
  <c r="AL19" i="7" s="1"/>
  <c r="E30" i="61"/>
  <c r="F33" i="51"/>
  <c r="F30" i="61" s="1"/>
  <c r="AX27" i="74"/>
  <c r="F27" i="74"/>
  <c r="AX69" i="74"/>
  <c r="F69" i="74"/>
  <c r="I31" i="74"/>
  <c r="J31" i="74" s="1"/>
  <c r="I30" i="51"/>
  <c r="J30" i="51" s="1"/>
  <c r="I31" i="73"/>
  <c r="J31" i="73" s="1"/>
  <c r="AF22" i="7"/>
  <c r="AL22" i="7" s="1"/>
  <c r="F93" i="73"/>
  <c r="AX45" i="74"/>
  <c r="F45" i="74"/>
  <c r="AX56" i="74"/>
  <c r="F56" i="74"/>
  <c r="I70" i="51"/>
  <c r="J70" i="51" s="1"/>
  <c r="I71" i="73"/>
  <c r="J71" i="73" s="1"/>
  <c r="I71" i="74"/>
  <c r="J71" i="74" s="1"/>
  <c r="AF62" i="7"/>
  <c r="AL62" i="7" s="1"/>
  <c r="F72" i="73"/>
  <c r="I20" i="51"/>
  <c r="I21" i="74"/>
  <c r="J21" i="74" s="1"/>
  <c r="I21" i="73"/>
  <c r="J21" i="73" s="1"/>
  <c r="AF12" i="7"/>
  <c r="AL12" i="7" s="1"/>
  <c r="AX41" i="74"/>
  <c r="F41" i="74"/>
  <c r="M62" i="51"/>
  <c r="N62" i="51" s="1"/>
  <c r="M63" i="74"/>
  <c r="N63" i="74" s="1"/>
  <c r="M63" i="73"/>
  <c r="N63" i="73" s="1"/>
  <c r="AI54" i="7"/>
  <c r="F24" i="73"/>
  <c r="I98" i="51"/>
  <c r="J98" i="51" s="1"/>
  <c r="I99" i="73"/>
  <c r="J99" i="73" s="1"/>
  <c r="I99" i="74"/>
  <c r="J99" i="74" s="1"/>
  <c r="AF90" i="7"/>
  <c r="AL90" i="7" s="1"/>
  <c r="AX30" i="74"/>
  <c r="F30" i="74"/>
  <c r="AX84" i="74"/>
  <c r="F84" i="74"/>
  <c r="AX51" i="74"/>
  <c r="F51" i="74"/>
  <c r="AX85" i="74"/>
  <c r="F85" i="74"/>
  <c r="F64" i="73"/>
  <c r="F95" i="73"/>
  <c r="I43" i="51"/>
  <c r="J43" i="51" s="1"/>
  <c r="I44" i="73"/>
  <c r="J44" i="73" s="1"/>
  <c r="I44" i="74"/>
  <c r="J44" i="74" s="1"/>
  <c r="AF35" i="7"/>
  <c r="AL35" i="7" s="1"/>
  <c r="AX33" i="74"/>
  <c r="F33" i="74"/>
  <c r="AX102" i="74"/>
  <c r="F102" i="74"/>
  <c r="M41" i="51"/>
  <c r="M42" i="73"/>
  <c r="N42" i="73" s="1"/>
  <c r="M42" i="74"/>
  <c r="N42" i="74" s="1"/>
  <c r="AI33" i="7"/>
  <c r="M96" i="51"/>
  <c r="N96" i="51" s="1"/>
  <c r="M97" i="74"/>
  <c r="N97" i="74" s="1"/>
  <c r="M97" i="73"/>
  <c r="N97" i="73" s="1"/>
  <c r="AI88" i="7"/>
  <c r="M101" i="73"/>
  <c r="N101" i="73" s="1"/>
  <c r="M101" i="74"/>
  <c r="N101" i="74" s="1"/>
  <c r="M100" i="51"/>
  <c r="N100" i="51" s="1"/>
  <c r="AI92" i="7"/>
  <c r="AX59" i="74"/>
  <c r="F59" i="74"/>
  <c r="I74" i="74"/>
  <c r="J74" i="74" s="1"/>
  <c r="I73" i="51"/>
  <c r="J73" i="51" s="1"/>
  <c r="I74" i="73"/>
  <c r="J74" i="73" s="1"/>
  <c r="AF65" i="7"/>
  <c r="AL65" i="7" s="1"/>
  <c r="M61" i="51"/>
  <c r="N61" i="51" s="1"/>
  <c r="M62" i="73"/>
  <c r="N62" i="73" s="1"/>
  <c r="M62" i="74"/>
  <c r="N62" i="74" s="1"/>
  <c r="AI53" i="7"/>
  <c r="M31" i="51"/>
  <c r="N31" i="51" s="1"/>
  <c r="M32" i="74"/>
  <c r="N32" i="74" s="1"/>
  <c r="M32" i="73"/>
  <c r="N32" i="73" s="1"/>
  <c r="AI23" i="7"/>
  <c r="I26" i="73"/>
  <c r="J26" i="73" s="1"/>
  <c r="I26" i="74"/>
  <c r="J26" i="74" s="1"/>
  <c r="I25" i="51"/>
  <c r="J25" i="51" s="1"/>
  <c r="AF17" i="7"/>
  <c r="AL17" i="7" s="1"/>
  <c r="I77" i="73"/>
  <c r="J77" i="73" s="1"/>
  <c r="I77" i="74"/>
  <c r="J77" i="74" s="1"/>
  <c r="I76" i="51"/>
  <c r="AF68" i="7"/>
  <c r="AL68" i="7" s="1"/>
  <c r="I56" i="51"/>
  <c r="J56" i="51" s="1"/>
  <c r="I57" i="73"/>
  <c r="J57" i="73" s="1"/>
  <c r="I57" i="74"/>
  <c r="J57" i="74" s="1"/>
  <c r="AF48" i="7"/>
  <c r="AL48" i="7" s="1"/>
  <c r="I34" i="51"/>
  <c r="I35" i="73"/>
  <c r="J35" i="73" s="1"/>
  <c r="I35" i="74"/>
  <c r="J35" i="74" s="1"/>
  <c r="AF26" i="7"/>
  <c r="AL26" i="7" s="1"/>
  <c r="M18" i="74"/>
  <c r="N18" i="74" s="1"/>
  <c r="M17" i="51"/>
  <c r="N17" i="51" s="1"/>
  <c r="M18" i="73"/>
  <c r="N18" i="73" s="1"/>
  <c r="AI9" i="7"/>
  <c r="M65" i="51"/>
  <c r="N65" i="51" s="1"/>
  <c r="M66" i="74"/>
  <c r="N66" i="74" s="1"/>
  <c r="M66" i="73"/>
  <c r="N66" i="73" s="1"/>
  <c r="AI57" i="7"/>
  <c r="I19" i="51"/>
  <c r="J19" i="51" s="1"/>
  <c r="I20" i="74"/>
  <c r="J20" i="74" s="1"/>
  <c r="I20" i="73"/>
  <c r="J20" i="73" s="1"/>
  <c r="AF11" i="7"/>
  <c r="AL11" i="7" s="1"/>
  <c r="M46" i="74"/>
  <c r="N46" i="74" s="1"/>
  <c r="M45" i="51"/>
  <c r="N45" i="51" s="1"/>
  <c r="M46" i="73"/>
  <c r="N46" i="73" s="1"/>
  <c r="AI37" i="7"/>
  <c r="M94" i="74"/>
  <c r="N94" i="74" s="1"/>
  <c r="M94" i="73"/>
  <c r="N94" i="73" s="1"/>
  <c r="M93" i="51"/>
  <c r="N93" i="51" s="1"/>
  <c r="AI85" i="7"/>
  <c r="AX60" i="74"/>
  <c r="F60" i="74"/>
  <c r="I60" i="51"/>
  <c r="J60" i="51" s="1"/>
  <c r="I61" i="73"/>
  <c r="J61" i="73" s="1"/>
  <c r="I61" i="74"/>
  <c r="J61" i="74" s="1"/>
  <c r="AF52" i="7"/>
  <c r="AL52" i="7" s="1"/>
  <c r="I39" i="73"/>
  <c r="J39" i="73" s="1"/>
  <c r="I39" i="74"/>
  <c r="J39" i="74" s="1"/>
  <c r="I38" i="51"/>
  <c r="J38" i="51" s="1"/>
  <c r="AF30" i="7"/>
  <c r="AL30" i="7" s="1"/>
  <c r="I91" i="73"/>
  <c r="J91" i="73" s="1"/>
  <c r="I90" i="51"/>
  <c r="J90" i="51" s="1"/>
  <c r="I91" i="74"/>
  <c r="J91" i="74" s="1"/>
  <c r="AF82" i="7"/>
  <c r="AL82" i="7" s="1"/>
  <c r="E15" i="61"/>
  <c r="E103" i="51"/>
  <c r="E7" i="51" s="1"/>
  <c r="F15" i="51"/>
  <c r="F82" i="73"/>
  <c r="I34" i="73"/>
  <c r="J34" i="73" s="1"/>
  <c r="I34" i="74"/>
  <c r="J34" i="74" s="1"/>
  <c r="I33" i="51"/>
  <c r="AF25" i="7"/>
  <c r="AL25" i="7" s="1"/>
  <c r="I89" i="51"/>
  <c r="J89" i="51" s="1"/>
  <c r="I90" i="73"/>
  <c r="J90" i="73" s="1"/>
  <c r="I90" i="74"/>
  <c r="J90" i="74" s="1"/>
  <c r="AF81" i="7"/>
  <c r="AL81" i="7" s="1"/>
  <c r="M40" i="74"/>
  <c r="N40" i="74" s="1"/>
  <c r="M39" i="51"/>
  <c r="N39" i="51" s="1"/>
  <c r="M40" i="73"/>
  <c r="N40" i="73" s="1"/>
  <c r="AI31" i="7"/>
  <c r="M92" i="51"/>
  <c r="N92" i="51" s="1"/>
  <c r="M93" i="73"/>
  <c r="N93" i="73" s="1"/>
  <c r="M93" i="74"/>
  <c r="N93" i="74" s="1"/>
  <c r="AI84" i="7"/>
  <c r="M71" i="74"/>
  <c r="N71" i="74" s="1"/>
  <c r="M71" i="73"/>
  <c r="N71" i="73" s="1"/>
  <c r="M70" i="51"/>
  <c r="N70" i="51" s="1"/>
  <c r="AI62" i="7"/>
  <c r="F75" i="73"/>
  <c r="AX65" i="74"/>
  <c r="F65" i="74"/>
  <c r="AX86" i="74"/>
  <c r="F86" i="74"/>
  <c r="M21" i="73"/>
  <c r="N21" i="73" s="1"/>
  <c r="M20" i="51"/>
  <c r="M21" i="74"/>
  <c r="N21" i="74" s="1"/>
  <c r="AI12" i="7"/>
  <c r="I41" i="73"/>
  <c r="J41" i="73" s="1"/>
  <c r="I41" i="74"/>
  <c r="J41" i="74" s="1"/>
  <c r="I40" i="51"/>
  <c r="J40" i="51" s="1"/>
  <c r="AF32" i="7"/>
  <c r="AL32" i="7" s="1"/>
  <c r="M22" i="73"/>
  <c r="N22" i="73" s="1"/>
  <c r="M22" i="74"/>
  <c r="N22" i="74" s="1"/>
  <c r="M21" i="51"/>
  <c r="N21" i="51" s="1"/>
  <c r="AI13" i="7"/>
  <c r="I24" i="73"/>
  <c r="J24" i="73" s="1"/>
  <c r="I24" i="74"/>
  <c r="J24" i="74" s="1"/>
  <c r="I23" i="51"/>
  <c r="AF15" i="7"/>
  <c r="AL15" i="7" s="1"/>
  <c r="M67" i="51"/>
  <c r="N67" i="51" s="1"/>
  <c r="M68" i="73"/>
  <c r="N68" i="73" s="1"/>
  <c r="M68" i="74"/>
  <c r="N68" i="74" s="1"/>
  <c r="AI59" i="7"/>
  <c r="F103" i="73"/>
  <c r="E19" i="61"/>
  <c r="F29" i="51"/>
  <c r="F19" i="61" s="1"/>
  <c r="M77" i="51"/>
  <c r="N77" i="51" s="1"/>
  <c r="M78" i="74"/>
  <c r="N78" i="74" s="1"/>
  <c r="M78" i="73"/>
  <c r="N78" i="73" s="1"/>
  <c r="AI69" i="7"/>
  <c r="M84" i="74"/>
  <c r="N84" i="74" s="1"/>
  <c r="M83" i="51"/>
  <c r="N83" i="51" s="1"/>
  <c r="M84" i="73"/>
  <c r="N84" i="73" s="1"/>
  <c r="AI75" i="7"/>
  <c r="M51" i="73"/>
  <c r="N51" i="73" s="1"/>
  <c r="M50" i="51"/>
  <c r="M51" i="74"/>
  <c r="N51" i="74" s="1"/>
  <c r="AI42" i="7"/>
  <c r="AX96" i="74"/>
  <c r="F96" i="74"/>
  <c r="F81" i="73"/>
  <c r="F83" i="73"/>
  <c r="I89" i="74"/>
  <c r="J89" i="74" s="1"/>
  <c r="I88" i="51"/>
  <c r="J88" i="51" s="1"/>
  <c r="I89" i="73"/>
  <c r="J89" i="73" s="1"/>
  <c r="AF80" i="7"/>
  <c r="AL80" i="7" s="1"/>
  <c r="I96" i="51"/>
  <c r="J96" i="51" s="1"/>
  <c r="I97" i="74"/>
  <c r="J97" i="74" s="1"/>
  <c r="I97" i="73"/>
  <c r="J97" i="73" s="1"/>
  <c r="AF88" i="7"/>
  <c r="AL88" i="7" s="1"/>
  <c r="M73" i="73"/>
  <c r="N73" i="73" s="1"/>
  <c r="M72" i="51"/>
  <c r="M73" i="74"/>
  <c r="N73" i="74" s="1"/>
  <c r="AI64" i="7"/>
  <c r="I101" i="73"/>
  <c r="J101" i="73" s="1"/>
  <c r="I101" i="74"/>
  <c r="J101" i="74" s="1"/>
  <c r="I100" i="51"/>
  <c r="J100" i="51" s="1"/>
  <c r="AF92" i="7"/>
  <c r="AL92" i="7" s="1"/>
  <c r="F43" i="73"/>
  <c r="I47" i="74"/>
  <c r="J47" i="74" s="1"/>
  <c r="I46" i="51"/>
  <c r="I47" i="73"/>
  <c r="J47" i="73" s="1"/>
  <c r="AF38" i="7"/>
  <c r="AL38" i="7" s="1"/>
  <c r="M100" i="74"/>
  <c r="N100" i="74" s="1"/>
  <c r="M99" i="51"/>
  <c r="N99" i="51" s="1"/>
  <c r="M100" i="73"/>
  <c r="N100" i="73" s="1"/>
  <c r="AI91" i="7"/>
  <c r="AX37" i="74"/>
  <c r="F37" i="74"/>
  <c r="F53" i="73"/>
  <c r="M29" i="74"/>
  <c r="N29" i="74" s="1"/>
  <c r="M28" i="51"/>
  <c r="N28" i="51" s="1"/>
  <c r="M29" i="73"/>
  <c r="N29" i="73" s="1"/>
  <c r="AI20" i="7"/>
  <c r="M25" i="73"/>
  <c r="N25" i="73" s="1"/>
  <c r="M24" i="51"/>
  <c r="N24" i="51" s="1"/>
  <c r="M25" i="74"/>
  <c r="N25" i="74" s="1"/>
  <c r="AI16" i="7"/>
  <c r="I79" i="73"/>
  <c r="J79" i="73" s="1"/>
  <c r="I78" i="51"/>
  <c r="I79" i="74"/>
  <c r="J79" i="74" s="1"/>
  <c r="AF70" i="7"/>
  <c r="AL70" i="7" s="1"/>
  <c r="AX49" i="74"/>
  <c r="F49" i="74"/>
  <c r="E32" i="61"/>
  <c r="F76" i="51"/>
  <c r="F32" i="61" s="1"/>
  <c r="M37" i="74"/>
  <c r="N37" i="74" s="1"/>
  <c r="M36" i="51"/>
  <c r="N36" i="51" s="1"/>
  <c r="M37" i="73"/>
  <c r="N37" i="73" s="1"/>
  <c r="AI28" i="7"/>
  <c r="AX57" i="74"/>
  <c r="F57" i="74"/>
  <c r="AX67" i="74"/>
  <c r="F67" i="74"/>
  <c r="E20" i="61"/>
  <c r="F34" i="51"/>
  <c r="F20" i="61" s="1"/>
  <c r="M52" i="51"/>
  <c r="N52" i="51" s="1"/>
  <c r="M53" i="74"/>
  <c r="N53" i="74" s="1"/>
  <c r="M53" i="73"/>
  <c r="N53" i="73" s="1"/>
  <c r="AI44" i="7"/>
  <c r="I29" i="73"/>
  <c r="J29" i="73" s="1"/>
  <c r="I29" i="74"/>
  <c r="J29" i="74" s="1"/>
  <c r="I28" i="51"/>
  <c r="J28" i="51" s="1"/>
  <c r="AF20" i="7"/>
  <c r="AL20" i="7" s="1"/>
  <c r="M87" i="74"/>
  <c r="N87" i="74" s="1"/>
  <c r="M86" i="51"/>
  <c r="N86" i="51" s="1"/>
  <c r="M87" i="73"/>
  <c r="N87" i="73" s="1"/>
  <c r="AI78" i="7"/>
  <c r="M22" i="51"/>
  <c r="N22" i="51" s="1"/>
  <c r="M23" i="73"/>
  <c r="N23" i="73" s="1"/>
  <c r="M23" i="74"/>
  <c r="N23" i="74" s="1"/>
  <c r="AI14" i="7"/>
  <c r="AX98" i="74"/>
  <c r="F98" i="74"/>
  <c r="F20" i="73"/>
  <c r="I55" i="73"/>
  <c r="J55" i="73" s="1"/>
  <c r="I55" i="74"/>
  <c r="J55" i="74" s="1"/>
  <c r="I54" i="51"/>
  <c r="J54" i="51" s="1"/>
  <c r="AF46" i="7"/>
  <c r="AL46" i="7" s="1"/>
  <c r="M60" i="74"/>
  <c r="N60" i="74" s="1"/>
  <c r="M59" i="51"/>
  <c r="M60" i="73"/>
  <c r="N60" i="73" s="1"/>
  <c r="AI51" i="7"/>
  <c r="F61" i="73"/>
  <c r="F39" i="73"/>
  <c r="M87" i="51"/>
  <c r="N87" i="51" s="1"/>
  <c r="M88" i="74"/>
  <c r="N88" i="74" s="1"/>
  <c r="M88" i="73"/>
  <c r="N88" i="73" s="1"/>
  <c r="AI79" i="7"/>
  <c r="AX28" i="74"/>
  <c r="F28" i="74"/>
  <c r="E104" i="74"/>
  <c r="AX16" i="74"/>
  <c r="F16" i="74"/>
  <c r="M82" i="73"/>
  <c r="N82" i="73" s="1"/>
  <c r="M82" i="74"/>
  <c r="N82" i="74" s="1"/>
  <c r="M81" i="51"/>
  <c r="N81" i="51" s="1"/>
  <c r="AI73" i="7"/>
  <c r="AX38" i="74"/>
  <c r="F38" i="74"/>
  <c r="M19" i="74"/>
  <c r="N19" i="74" s="1"/>
  <c r="M19" i="73"/>
  <c r="N19" i="73" s="1"/>
  <c r="M18" i="51"/>
  <c r="N18" i="51" s="1"/>
  <c r="AI10" i="7"/>
  <c r="I35" i="51"/>
  <c r="J35" i="51" s="1"/>
  <c r="I36" i="73"/>
  <c r="J36" i="73" s="1"/>
  <c r="I36" i="74"/>
  <c r="J36" i="74" s="1"/>
  <c r="AF27" i="7"/>
  <c r="AL27" i="7" s="1"/>
  <c r="I27" i="74"/>
  <c r="J27" i="74" s="1"/>
  <c r="I27" i="73"/>
  <c r="J27" i="73" s="1"/>
  <c r="I26" i="51"/>
  <c r="J26" i="51" s="1"/>
  <c r="AF18" i="7"/>
  <c r="AL18" i="7" s="1"/>
  <c r="I69" i="74"/>
  <c r="J69" i="74" s="1"/>
  <c r="I69" i="73"/>
  <c r="J69" i="73" s="1"/>
  <c r="I68" i="51"/>
  <c r="J68" i="51" s="1"/>
  <c r="AF60" i="7"/>
  <c r="AL60" i="7" s="1"/>
  <c r="M90" i="73"/>
  <c r="N90" i="73" s="1"/>
  <c r="M90" i="74"/>
  <c r="N90" i="74" s="1"/>
  <c r="M89" i="51"/>
  <c r="N89" i="51" s="1"/>
  <c r="AI81" i="7"/>
  <c r="I93" i="74"/>
  <c r="J93" i="74" s="1"/>
  <c r="I93" i="73"/>
  <c r="J93" i="73" s="1"/>
  <c r="I92" i="51"/>
  <c r="J92" i="51" s="1"/>
  <c r="AF84" i="7"/>
  <c r="AL84" i="7" s="1"/>
  <c r="F56" i="73"/>
  <c r="M65" i="74"/>
  <c r="N65" i="74" s="1"/>
  <c r="M64" i="51"/>
  <c r="N64" i="51" s="1"/>
  <c r="M65" i="73"/>
  <c r="N65" i="73" s="1"/>
  <c r="AI56" i="7"/>
  <c r="M72" i="74"/>
  <c r="N72" i="74" s="1"/>
  <c r="M71" i="51"/>
  <c r="N71" i="51" s="1"/>
  <c r="M72" i="73"/>
  <c r="N72" i="73" s="1"/>
  <c r="AI63" i="7"/>
  <c r="M85" i="51"/>
  <c r="N85" i="51" s="1"/>
  <c r="M86" i="73"/>
  <c r="N86" i="73" s="1"/>
  <c r="M86" i="74"/>
  <c r="N86" i="74" s="1"/>
  <c r="AI77" i="7"/>
  <c r="AX21" i="74"/>
  <c r="F21" i="74"/>
  <c r="AX63" i="74"/>
  <c r="F63" i="74"/>
  <c r="AX22" i="74"/>
  <c r="F22" i="74"/>
  <c r="AX103" i="74"/>
  <c r="F103" i="74"/>
  <c r="F30" i="73"/>
  <c r="I70" i="74"/>
  <c r="J70" i="74" s="1"/>
  <c r="I69" i="51"/>
  <c r="I70" i="73"/>
  <c r="J70" i="73" s="1"/>
  <c r="AF61" i="7"/>
  <c r="AL61" i="7" s="1"/>
  <c r="I58" i="74"/>
  <c r="J58" i="74" s="1"/>
  <c r="I58" i="73"/>
  <c r="J58" i="73" s="1"/>
  <c r="I57" i="51"/>
  <c r="AF49" i="7"/>
  <c r="AL49" i="7" s="1"/>
  <c r="AX78" i="74"/>
  <c r="F78" i="74"/>
  <c r="AX48" i="74"/>
  <c r="F48" i="74"/>
  <c r="I96" i="73"/>
  <c r="J96" i="73" s="1"/>
  <c r="I96" i="74"/>
  <c r="J96" i="74" s="1"/>
  <c r="I95" i="51"/>
  <c r="J95" i="51" s="1"/>
  <c r="AF87" i="7"/>
  <c r="AL87" i="7" s="1"/>
  <c r="I84" i="51"/>
  <c r="J84" i="51" s="1"/>
  <c r="I85" i="73"/>
  <c r="J85" i="73" s="1"/>
  <c r="I85" i="74"/>
  <c r="J85" i="74" s="1"/>
  <c r="AF76" i="7"/>
  <c r="AL76" i="7" s="1"/>
  <c r="M80" i="73"/>
  <c r="N80" i="73" s="1"/>
  <c r="M80" i="74"/>
  <c r="N80" i="74" s="1"/>
  <c r="M79" i="51"/>
  <c r="N79" i="51" s="1"/>
  <c r="AI71" i="7"/>
  <c r="E34" i="61"/>
  <c r="F80" i="51"/>
  <c r="F34" i="61" s="1"/>
  <c r="AX64" i="74"/>
  <c r="F64" i="74"/>
  <c r="AX95" i="74"/>
  <c r="F95" i="74"/>
  <c r="F89" i="73"/>
  <c r="M101" i="51"/>
  <c r="N101" i="51" s="1"/>
  <c r="M102" i="74"/>
  <c r="N102" i="74" s="1"/>
  <c r="M102" i="73"/>
  <c r="N102" i="73" s="1"/>
  <c r="AI93" i="7"/>
  <c r="F42" i="73"/>
  <c r="I51" i="51"/>
  <c r="J51" i="51" s="1"/>
  <c r="I52" i="74"/>
  <c r="J52" i="74" s="1"/>
  <c r="I52" i="73"/>
  <c r="J52" i="73" s="1"/>
  <c r="AF43" i="7"/>
  <c r="AL43" i="7" s="1"/>
  <c r="I62" i="74"/>
  <c r="J62" i="74" s="1"/>
  <c r="I61" i="51"/>
  <c r="J61" i="51" s="1"/>
  <c r="I62" i="73"/>
  <c r="J62" i="73" s="1"/>
  <c r="AF53" i="7"/>
  <c r="AL53" i="7" s="1"/>
  <c r="AX47" i="74"/>
  <c r="F47" i="74"/>
  <c r="I32" i="73"/>
  <c r="J32" i="73" s="1"/>
  <c r="I32" i="74"/>
  <c r="J32" i="74" s="1"/>
  <c r="I31" i="51"/>
  <c r="J31" i="51" s="1"/>
  <c r="AF23" i="7"/>
  <c r="AL23" i="7" s="1"/>
  <c r="M54" i="73"/>
  <c r="N54" i="73" s="1"/>
  <c r="M53" i="51"/>
  <c r="M54" i="74"/>
  <c r="N54" i="74" s="1"/>
  <c r="AI45" i="7"/>
  <c r="M75" i="51"/>
  <c r="N75" i="51" s="1"/>
  <c r="M76" i="73"/>
  <c r="N76" i="73" s="1"/>
  <c r="M76" i="74"/>
  <c r="N76" i="74" s="1"/>
  <c r="AI67" i="7"/>
  <c r="AX26" i="74"/>
  <c r="F26" i="74"/>
  <c r="M57" i="74"/>
  <c r="N57" i="74" s="1"/>
  <c r="M56" i="51"/>
  <c r="N56" i="51" s="1"/>
  <c r="M57" i="73"/>
  <c r="N57" i="73" s="1"/>
  <c r="AI48" i="7"/>
  <c r="I67" i="74"/>
  <c r="J67" i="74" s="1"/>
  <c r="I66" i="51"/>
  <c r="I67" i="73"/>
  <c r="J67" i="73" s="1"/>
  <c r="AF58" i="7"/>
  <c r="AL58" i="7" s="1"/>
  <c r="M34" i="51"/>
  <c r="M35" i="73"/>
  <c r="N35" i="73" s="1"/>
  <c r="M35" i="74"/>
  <c r="N35" i="74" s="1"/>
  <c r="AI26" i="7"/>
  <c r="F87" i="73"/>
  <c r="F79" i="73"/>
  <c r="F23" i="73"/>
  <c r="AX18" i="74"/>
  <c r="F18" i="74"/>
  <c r="AX20" i="74"/>
  <c r="F20" i="74"/>
  <c r="I46" i="73"/>
  <c r="J46" i="73" s="1"/>
  <c r="I46" i="74"/>
  <c r="J46" i="74" s="1"/>
  <c r="I45" i="51"/>
  <c r="J45" i="51" s="1"/>
  <c r="AF37" i="7"/>
  <c r="AL37" i="7" s="1"/>
  <c r="F60" i="73"/>
  <c r="X95" i="7"/>
  <c r="X97" i="7" s="1"/>
  <c r="Y7" i="7"/>
  <c r="AX50" i="74"/>
  <c r="F50" i="74"/>
  <c r="AX82" i="74"/>
  <c r="F82" i="74"/>
  <c r="M38" i="74"/>
  <c r="N38" i="74" s="1"/>
  <c r="M37" i="51"/>
  <c r="N37" i="51" s="1"/>
  <c r="M38" i="73"/>
  <c r="N38" i="73" s="1"/>
  <c r="AI29" i="7"/>
  <c r="AX34" i="74"/>
  <c r="F34" i="74"/>
  <c r="M26" i="51"/>
  <c r="N26" i="51" s="1"/>
  <c r="M27" i="73"/>
  <c r="N27" i="73" s="1"/>
  <c r="M27" i="74"/>
  <c r="N27" i="74" s="1"/>
  <c r="AI18" i="7"/>
  <c r="AX90" i="74"/>
  <c r="F90" i="74"/>
  <c r="I39" i="51"/>
  <c r="J39" i="51" s="1"/>
  <c r="I40" i="73"/>
  <c r="J40" i="73" s="1"/>
  <c r="I40" i="74"/>
  <c r="J40" i="74" s="1"/>
  <c r="AF31" i="7"/>
  <c r="AL31" i="7" s="1"/>
  <c r="M45" i="74"/>
  <c r="N45" i="74" s="1"/>
  <c r="M44" i="51"/>
  <c r="N44" i="51" s="1"/>
  <c r="M45" i="73"/>
  <c r="N45" i="73" s="1"/>
  <c r="AI36" i="7"/>
  <c r="I65" i="74"/>
  <c r="J65" i="74" s="1"/>
  <c r="I64" i="51"/>
  <c r="J64" i="51" s="1"/>
  <c r="I65" i="73"/>
  <c r="J65" i="73" s="1"/>
  <c r="AF56" i="7"/>
  <c r="AL56" i="7" s="1"/>
  <c r="E16" i="61"/>
  <c r="F20" i="51"/>
  <c r="F16" i="61" s="1"/>
  <c r="AX68" i="74"/>
  <c r="F68" i="74"/>
  <c r="M98" i="51"/>
  <c r="N98" i="51" s="1"/>
  <c r="M99" i="73"/>
  <c r="N99" i="73" s="1"/>
  <c r="M99" i="74"/>
  <c r="N99" i="74" s="1"/>
  <c r="AI90" i="7"/>
  <c r="M30" i="73"/>
  <c r="N30" i="73" s="1"/>
  <c r="M30" i="74"/>
  <c r="N30" i="74" s="1"/>
  <c r="M29" i="51"/>
  <c r="AI21" i="7"/>
  <c r="F70" i="73"/>
  <c r="M48" i="74"/>
  <c r="N48" i="74" s="1"/>
  <c r="M47" i="51"/>
  <c r="N47" i="51" s="1"/>
  <c r="M48" i="73"/>
  <c r="N48" i="73" s="1"/>
  <c r="AI39" i="7"/>
  <c r="M85" i="74"/>
  <c r="N85" i="74" s="1"/>
  <c r="M84" i="51"/>
  <c r="N84" i="51" s="1"/>
  <c r="M85" i="73"/>
  <c r="N85" i="73" s="1"/>
  <c r="AI76" i="7"/>
  <c r="F80" i="73"/>
  <c r="M81" i="74"/>
  <c r="N81" i="74" s="1"/>
  <c r="M80" i="51"/>
  <c r="M81" i="73"/>
  <c r="N81" i="73" s="1"/>
  <c r="AI72" i="7"/>
  <c r="I83" i="74"/>
  <c r="J83" i="74" s="1"/>
  <c r="I83" i="73"/>
  <c r="J83" i="73" s="1"/>
  <c r="I82" i="51"/>
  <c r="J82" i="51" s="1"/>
  <c r="AF74" i="7"/>
  <c r="AL74" i="7" s="1"/>
  <c r="I64" i="73"/>
  <c r="J64" i="73" s="1"/>
  <c r="I64" i="74"/>
  <c r="J64" i="74" s="1"/>
  <c r="I63" i="51"/>
  <c r="J63" i="51" s="1"/>
  <c r="AF55" i="7"/>
  <c r="AL55" i="7" s="1"/>
  <c r="I95" i="73"/>
  <c r="J95" i="73" s="1"/>
  <c r="I94" i="51"/>
  <c r="J94" i="51" s="1"/>
  <c r="I95" i="74"/>
  <c r="J95" i="74" s="1"/>
  <c r="AF86" i="7"/>
  <c r="AL86" i="7" s="1"/>
  <c r="F33" i="73"/>
  <c r="AX42" i="74"/>
  <c r="F42" i="74"/>
  <c r="F97" i="73"/>
  <c r="AX101" i="74"/>
  <c r="F101" i="74"/>
  <c r="AX62" i="74"/>
  <c r="F62" i="74"/>
  <c r="AX43" i="74"/>
  <c r="F43" i="74"/>
  <c r="M46" i="51"/>
  <c r="M47" i="73"/>
  <c r="N47" i="73" s="1"/>
  <c r="M47" i="74"/>
  <c r="N47" i="74" s="1"/>
  <c r="AI38" i="7"/>
  <c r="F32" i="73"/>
  <c r="I54" i="74"/>
  <c r="J54" i="74" s="1"/>
  <c r="I54" i="73"/>
  <c r="J54" i="73" s="1"/>
  <c r="I53" i="51"/>
  <c r="AF45" i="7"/>
  <c r="AL45" i="7" s="1"/>
  <c r="AX76" i="74"/>
  <c r="F76" i="74"/>
  <c r="M26" i="73"/>
  <c r="N26" i="73" s="1"/>
  <c r="M26" i="74"/>
  <c r="N26" i="74" s="1"/>
  <c r="M25" i="51"/>
  <c r="N25" i="51" s="1"/>
  <c r="AI17" i="7"/>
  <c r="I100" i="74"/>
  <c r="J100" i="74" s="1"/>
  <c r="I99" i="51"/>
  <c r="J99" i="51" s="1"/>
  <c r="I100" i="73"/>
  <c r="J100" i="73" s="1"/>
  <c r="AF91" i="7"/>
  <c r="AL91" i="7" s="1"/>
  <c r="AX104" i="74" l="1"/>
  <c r="AZ104" i="74" s="1"/>
  <c r="M27" i="61"/>
  <c r="N59" i="51"/>
  <c r="N27" i="61" s="1"/>
  <c r="M33" i="61"/>
  <c r="N78" i="51"/>
  <c r="N33" i="61" s="1"/>
  <c r="M29" i="61"/>
  <c r="N69" i="51"/>
  <c r="N29" i="61" s="1"/>
  <c r="AI95" i="7"/>
  <c r="I15" i="61"/>
  <c r="I103" i="51"/>
  <c r="E8" i="51" s="1"/>
  <c r="J15" i="51"/>
  <c r="I21" i="61"/>
  <c r="J41" i="51"/>
  <c r="J21" i="61" s="1"/>
  <c r="M22" i="61"/>
  <c r="N46" i="51"/>
  <c r="N22" i="61" s="1"/>
  <c r="M34" i="61"/>
  <c r="N80" i="51"/>
  <c r="N34" i="61" s="1"/>
  <c r="M24" i="61"/>
  <c r="N53" i="51"/>
  <c r="N24" i="61" s="1"/>
  <c r="I17" i="61"/>
  <c r="J23" i="51"/>
  <c r="J17" i="61" s="1"/>
  <c r="M16" i="61"/>
  <c r="N20" i="51"/>
  <c r="N16" i="61" s="1"/>
  <c r="I30" i="61"/>
  <c r="J33" i="51"/>
  <c r="J30" i="61" s="1"/>
  <c r="F103" i="51"/>
  <c r="G7" i="51" s="1"/>
  <c r="F15" i="61"/>
  <c r="F50" i="61" s="1"/>
  <c r="G7" i="61" s="1"/>
  <c r="I7" i="61" s="1"/>
  <c r="I20" i="61"/>
  <c r="J34" i="51"/>
  <c r="J20" i="61" s="1"/>
  <c r="I16" i="61"/>
  <c r="J20" i="51"/>
  <c r="J16" i="61" s="1"/>
  <c r="M30" i="61"/>
  <c r="N33" i="51"/>
  <c r="N30" i="61" s="1"/>
  <c r="I31" i="61"/>
  <c r="J72" i="51"/>
  <c r="J31" i="61" s="1"/>
  <c r="I104" i="74"/>
  <c r="J16" i="74"/>
  <c r="J104" i="74" s="1"/>
  <c r="E7" i="53"/>
  <c r="F7" i="51"/>
  <c r="F7" i="53" s="1"/>
  <c r="I32" i="61"/>
  <c r="J76" i="51"/>
  <c r="J32" i="61" s="1"/>
  <c r="I18" i="61"/>
  <c r="J27" i="51"/>
  <c r="J18" i="61" s="1"/>
  <c r="C68" i="70"/>
  <c r="I19" i="61"/>
  <c r="J29" i="51"/>
  <c r="J19" i="61" s="1"/>
  <c r="I33" i="61"/>
  <c r="J78" i="51"/>
  <c r="J33" i="61" s="1"/>
  <c r="I22" i="61"/>
  <c r="J46" i="51"/>
  <c r="J22" i="61" s="1"/>
  <c r="M31" i="61"/>
  <c r="N72" i="51"/>
  <c r="N31" i="61" s="1"/>
  <c r="M23" i="61"/>
  <c r="N50" i="51"/>
  <c r="N23" i="61" s="1"/>
  <c r="E50" i="61"/>
  <c r="E7" i="61" s="1"/>
  <c r="F7" i="61" s="1"/>
  <c r="I25" i="61"/>
  <c r="J55" i="51"/>
  <c r="J25" i="61" s="1"/>
  <c r="M17" i="61"/>
  <c r="N23" i="51"/>
  <c r="N17" i="61" s="1"/>
  <c r="M15" i="61"/>
  <c r="M103" i="51"/>
  <c r="E9" i="51" s="1"/>
  <c r="F9" i="51" s="1"/>
  <c r="N15" i="51"/>
  <c r="F104" i="73"/>
  <c r="M28" i="61"/>
  <c r="N66" i="51"/>
  <c r="N28" i="61" s="1"/>
  <c r="M26" i="61"/>
  <c r="N57" i="51"/>
  <c r="N26" i="61" s="1"/>
  <c r="AH95" i="7"/>
  <c r="AN95" i="7" s="1"/>
  <c r="AN7" i="7"/>
  <c r="I28" i="61"/>
  <c r="J66" i="51"/>
  <c r="J28" i="61" s="1"/>
  <c r="I29" i="61"/>
  <c r="J69" i="51"/>
  <c r="J29" i="61" s="1"/>
  <c r="M32" i="61"/>
  <c r="N76" i="51"/>
  <c r="N32" i="61" s="1"/>
  <c r="M104" i="74"/>
  <c r="E9" i="74" s="1"/>
  <c r="F9" i="74" s="1"/>
  <c r="G9" i="74" s="1"/>
  <c r="N16" i="74"/>
  <c r="N104" i="74" s="1"/>
  <c r="M25" i="61"/>
  <c r="N55" i="51"/>
  <c r="N25" i="61" s="1"/>
  <c r="I68" i="70"/>
  <c r="I24" i="61"/>
  <c r="J53" i="51"/>
  <c r="J24" i="61" s="1"/>
  <c r="Y95" i="7"/>
  <c r="AB7" i="7"/>
  <c r="I26" i="61"/>
  <c r="J57" i="51"/>
  <c r="J26" i="61" s="1"/>
  <c r="M104" i="73"/>
  <c r="E9" i="73" s="1"/>
  <c r="F9" i="73" s="1"/>
  <c r="G9" i="73" s="1"/>
  <c r="N16" i="73"/>
  <c r="N104" i="73" s="1"/>
  <c r="E7" i="74"/>
  <c r="F7" i="73"/>
  <c r="G7" i="73" s="1"/>
  <c r="M19" i="61"/>
  <c r="N29" i="51"/>
  <c r="N19" i="61" s="1"/>
  <c r="F104" i="74"/>
  <c r="I27" i="61"/>
  <c r="J59" i="51"/>
  <c r="J27" i="61" s="1"/>
  <c r="I34" i="61"/>
  <c r="J80" i="51"/>
  <c r="J34" i="61" s="1"/>
  <c r="AL7" i="7"/>
  <c r="AF95" i="7"/>
  <c r="AL95" i="7" s="1"/>
  <c r="I23" i="61"/>
  <c r="J50" i="51"/>
  <c r="J23" i="61" s="1"/>
  <c r="M20" i="61"/>
  <c r="N34" i="51"/>
  <c r="N20" i="61" s="1"/>
  <c r="M21" i="61"/>
  <c r="N41" i="51"/>
  <c r="N21" i="61" s="1"/>
  <c r="I104" i="73"/>
  <c r="E8" i="73" s="1"/>
  <c r="J16" i="73"/>
  <c r="J104" i="73" s="1"/>
  <c r="M18" i="61"/>
  <c r="N27" i="51"/>
  <c r="N18" i="61" s="1"/>
  <c r="AZ36" i="74" l="1"/>
  <c r="AZ70" i="74"/>
  <c r="AZ16" i="74"/>
  <c r="AZ84" i="74"/>
  <c r="AZ86" i="74"/>
  <c r="AZ54" i="74"/>
  <c r="AZ90" i="74"/>
  <c r="AZ33" i="74"/>
  <c r="AZ99" i="74"/>
  <c r="AZ64" i="74"/>
  <c r="AZ25" i="74"/>
  <c r="AZ35" i="74"/>
  <c r="AZ59" i="74"/>
  <c r="AZ67" i="74"/>
  <c r="AZ17" i="74"/>
  <c r="AZ88" i="74"/>
  <c r="AZ37" i="74"/>
  <c r="AZ32" i="74"/>
  <c r="AZ82" i="74"/>
  <c r="AZ27" i="74"/>
  <c r="AZ52" i="74"/>
  <c r="AZ24" i="74"/>
  <c r="AZ63" i="74"/>
  <c r="AZ31" i="74"/>
  <c r="AZ22" i="74"/>
  <c r="AZ45" i="74"/>
  <c r="AZ19" i="74"/>
  <c r="AZ103" i="74"/>
  <c r="AZ66" i="74"/>
  <c r="AZ29" i="74"/>
  <c r="AZ102" i="74"/>
  <c r="AZ79" i="74"/>
  <c r="AZ69" i="74"/>
  <c r="AZ68" i="74"/>
  <c r="AZ61" i="74"/>
  <c r="AZ18" i="74"/>
  <c r="AZ41" i="74"/>
  <c r="AZ93" i="74"/>
  <c r="AZ78" i="74"/>
  <c r="AZ87" i="74"/>
  <c r="AZ83" i="74"/>
  <c r="AZ21" i="74"/>
  <c r="AZ55" i="74"/>
  <c r="AZ65" i="74"/>
  <c r="AZ72" i="74"/>
  <c r="AZ40" i="74"/>
  <c r="AZ101" i="74"/>
  <c r="AZ30" i="74"/>
  <c r="AZ81" i="74"/>
  <c r="AZ34" i="74"/>
  <c r="AZ100" i="74"/>
  <c r="AZ53" i="74"/>
  <c r="AZ48" i="74"/>
  <c r="AZ49" i="74"/>
  <c r="AZ96" i="74"/>
  <c r="AZ23" i="74"/>
  <c r="AZ71" i="74"/>
  <c r="AZ73" i="74"/>
  <c r="AZ51" i="74"/>
  <c r="AZ94" i="74"/>
  <c r="AZ42" i="74"/>
  <c r="AZ56" i="74"/>
  <c r="AZ46" i="74"/>
  <c r="AZ47" i="74"/>
  <c r="AZ38" i="74"/>
  <c r="AZ57" i="74"/>
  <c r="AZ75" i="74"/>
  <c r="AZ92" i="74"/>
  <c r="AZ77" i="74"/>
  <c r="AZ60" i="74"/>
  <c r="AZ97" i="74"/>
  <c r="AZ62" i="74"/>
  <c r="AZ85" i="74"/>
  <c r="AZ44" i="74"/>
  <c r="AZ20" i="74"/>
  <c r="AZ95" i="74"/>
  <c r="AZ89" i="74"/>
  <c r="AZ98" i="74"/>
  <c r="AZ58" i="74"/>
  <c r="AZ91" i="74"/>
  <c r="AZ39" i="74"/>
  <c r="AZ50" i="74"/>
  <c r="AZ74" i="74"/>
  <c r="AZ76" i="74"/>
  <c r="AZ28" i="74"/>
  <c r="AZ80" i="74"/>
  <c r="AZ43" i="74"/>
  <c r="AZ26" i="74"/>
  <c r="F7" i="74"/>
  <c r="G7" i="74" s="1"/>
  <c r="N103" i="51"/>
  <c r="G9" i="51" s="1"/>
  <c r="N15" i="61"/>
  <c r="N50" i="61" s="1"/>
  <c r="G9" i="61" s="1"/>
  <c r="I9" i="61" s="1"/>
  <c r="I50" i="61"/>
  <c r="E8" i="61" s="1"/>
  <c r="F8" i="61" s="1"/>
  <c r="M50" i="61"/>
  <c r="E9" i="61" s="1"/>
  <c r="F9" i="61" s="1"/>
  <c r="E8" i="74"/>
  <c r="F8" i="74" s="1"/>
  <c r="G8" i="74" s="1"/>
  <c r="F8" i="73"/>
  <c r="G8" i="73" s="1"/>
  <c r="H9" i="73"/>
  <c r="I9" i="73"/>
  <c r="I7" i="73"/>
  <c r="H7" i="73"/>
  <c r="AB95" i="7"/>
  <c r="AG7" i="7"/>
  <c r="J15" i="61"/>
  <c r="J50" i="61" s="1"/>
  <c r="G8" i="61" s="1"/>
  <c r="I8" i="61" s="1"/>
  <c r="J103" i="51"/>
  <c r="G8" i="51" s="1"/>
  <c r="I9" i="74"/>
  <c r="H9" i="74"/>
  <c r="H7" i="51"/>
  <c r="G7" i="53"/>
  <c r="I7" i="51"/>
  <c r="E8" i="53"/>
  <c r="E9" i="53" s="1"/>
  <c r="E10" i="73" s="1"/>
  <c r="F8" i="51"/>
  <c r="F8" i="53" s="1"/>
  <c r="F9" i="53" s="1"/>
  <c r="G8" i="53" l="1"/>
  <c r="G9" i="53" s="1"/>
  <c r="H8" i="51"/>
  <c r="I8" i="51"/>
  <c r="E10" i="74"/>
  <c r="F10" i="74" s="1"/>
  <c r="G10" i="74" s="1"/>
  <c r="H10" i="74" s="1"/>
  <c r="F10" i="73"/>
  <c r="G10" i="73" s="1"/>
  <c r="H10" i="73" s="1"/>
  <c r="AG95" i="7"/>
  <c r="AM95" i="7" s="1"/>
  <c r="AM7" i="7"/>
  <c r="H8" i="73"/>
  <c r="I8" i="73"/>
  <c r="I8" i="74"/>
  <c r="H8" i="74"/>
  <c r="H9" i="51"/>
  <c r="I9" i="51"/>
  <c r="I7" i="74"/>
  <c r="H7" i="74"/>
  <c r="AV7" i="74"/>
  <c r="AW7" i="74"/>
  <c r="AX7" i="74"/>
</calcChain>
</file>

<file path=xl/sharedStrings.xml><?xml version="1.0" encoding="utf-8"?>
<sst xmlns="http://schemas.openxmlformats.org/spreadsheetml/2006/main" count="6948" uniqueCount="2013">
  <si>
    <t>No</t>
  </si>
  <si>
    <t>部門名</t>
  </si>
  <si>
    <t>耕種農業</t>
  </si>
  <si>
    <t>農業サービス</t>
  </si>
  <si>
    <t>林業</t>
  </si>
  <si>
    <t>漁業</t>
  </si>
  <si>
    <t>食料品</t>
  </si>
  <si>
    <t>飲料</t>
  </si>
  <si>
    <t>プラスチック製品</t>
  </si>
  <si>
    <t>ゴム製品</t>
  </si>
  <si>
    <t>水道</t>
  </si>
  <si>
    <t>廃棄物処理</t>
  </si>
  <si>
    <t>不動産仲介及び賃貸</t>
  </si>
  <si>
    <t>鉄道輸送</t>
  </si>
  <si>
    <t>水運</t>
  </si>
  <si>
    <t>航空輸送</t>
  </si>
  <si>
    <t>倉庫</t>
  </si>
  <si>
    <t>放送</t>
  </si>
  <si>
    <t>公務</t>
  </si>
  <si>
    <t>教育</t>
  </si>
  <si>
    <t>研究</t>
  </si>
  <si>
    <t>物品賃貸サービス</t>
  </si>
  <si>
    <t>その他の対事業所サービス</t>
  </si>
  <si>
    <t>娯楽サービス</t>
  </si>
  <si>
    <t>事務用品</t>
  </si>
  <si>
    <t>分類不明</t>
  </si>
  <si>
    <t>２次効果</t>
  </si>
  <si>
    <t>総波及効果</t>
  </si>
  <si>
    <t>誘発係数</t>
  </si>
  <si>
    <t>誘発額</t>
  </si>
  <si>
    <t>生産誘発額</t>
  </si>
  <si>
    <t>誘発数</t>
  </si>
  <si>
    <t>所得誘発額</t>
  </si>
  <si>
    <t>需要額</t>
  </si>
  <si>
    <t>移輸入誘発額</t>
  </si>
  <si>
    <t>誘発係数</t>
    <rPh sb="2" eb="4">
      <t>ケイスウ</t>
    </rPh>
    <phoneticPr fontId="5"/>
  </si>
  <si>
    <t>ΔＸ'</t>
  </si>
  <si>
    <t>ΔＡ'</t>
  </si>
  <si>
    <t>ΔＹ'</t>
  </si>
  <si>
    <t>移輸入係数</t>
    <rPh sb="0" eb="1">
      <t>イ</t>
    </rPh>
    <rPh sb="1" eb="3">
      <t>ユニュウ</t>
    </rPh>
    <rPh sb="3" eb="5">
      <t>ケイスウ</t>
    </rPh>
    <phoneticPr fontId="5"/>
  </si>
  <si>
    <t>生産増加額</t>
    <rPh sb="0" eb="2">
      <t>セイサン</t>
    </rPh>
    <rPh sb="2" eb="5">
      <t>ゾウカガク</t>
    </rPh>
    <phoneticPr fontId="5"/>
  </si>
  <si>
    <t>内生部門誘発額</t>
    <rPh sb="0" eb="2">
      <t>ナイセイ</t>
    </rPh>
    <rPh sb="2" eb="4">
      <t>ブモン</t>
    </rPh>
    <rPh sb="4" eb="7">
      <t>ユウハツガク</t>
    </rPh>
    <phoneticPr fontId="5"/>
  </si>
  <si>
    <t>ΔＸ''</t>
  </si>
  <si>
    <t>ΔＡ''</t>
  </si>
  <si>
    <t>ΔＹ''</t>
  </si>
  <si>
    <t>自給率</t>
    <rPh sb="0" eb="3">
      <t>ジキュウリツ</t>
    </rPh>
    <phoneticPr fontId="5"/>
  </si>
  <si>
    <t>家具・装備品</t>
  </si>
  <si>
    <t>金融・保険</t>
  </si>
  <si>
    <t>一次効果（間接）</t>
    <rPh sb="0" eb="2">
      <t>イチジ</t>
    </rPh>
    <rPh sb="2" eb="4">
      <t>コウカ</t>
    </rPh>
    <rPh sb="5" eb="7">
      <t>カンセツ</t>
    </rPh>
    <phoneticPr fontId="5"/>
  </si>
  <si>
    <t>二次効果</t>
    <rPh sb="0" eb="2">
      <t>ニジ</t>
    </rPh>
    <rPh sb="2" eb="4">
      <t>コウカ</t>
    </rPh>
    <phoneticPr fontId="5"/>
  </si>
  <si>
    <t>畜産</t>
  </si>
  <si>
    <t>住宅賃貸料（帰属家賃）</t>
  </si>
  <si>
    <t>介護</t>
  </si>
  <si>
    <t>消費構成比</t>
    <rPh sb="0" eb="2">
      <t>ショウヒ</t>
    </rPh>
    <rPh sb="2" eb="4">
      <t>コウセイ</t>
    </rPh>
    <rPh sb="4" eb="5">
      <t>ヒ</t>
    </rPh>
    <phoneticPr fontId="5"/>
  </si>
  <si>
    <t>直接効果</t>
    <rPh sb="0" eb="2">
      <t>チョクセツ</t>
    </rPh>
    <rPh sb="2" eb="4">
      <t>コウカ</t>
    </rPh>
    <phoneticPr fontId="5"/>
  </si>
  <si>
    <t>産業部門</t>
    <rPh sb="0" eb="2">
      <t>サンギョウ</t>
    </rPh>
    <rPh sb="2" eb="4">
      <t>ブモン</t>
    </rPh>
    <phoneticPr fontId="7"/>
  </si>
  <si>
    <t>総効果</t>
    <rPh sb="0" eb="3">
      <t>ソウコウカ</t>
    </rPh>
    <phoneticPr fontId="5"/>
  </si>
  <si>
    <t>１次効果</t>
    <rPh sb="1" eb="2">
      <t>ジ</t>
    </rPh>
    <rPh sb="2" eb="4">
      <t>コウカ</t>
    </rPh>
    <phoneticPr fontId="5"/>
  </si>
  <si>
    <t>雇用者所得の構成比</t>
    <rPh sb="0" eb="3">
      <t>コヨウシャ</t>
    </rPh>
    <rPh sb="3" eb="5">
      <t>ショトク</t>
    </rPh>
    <rPh sb="6" eb="9">
      <t>コウセイヒ</t>
    </rPh>
    <phoneticPr fontId="5"/>
  </si>
  <si>
    <t>自家輸送</t>
  </si>
  <si>
    <t>誘発倍率</t>
    <rPh sb="0" eb="2">
      <t>ユウハツ</t>
    </rPh>
    <rPh sb="2" eb="4">
      <t>バイリツ</t>
    </rPh>
    <phoneticPr fontId="5"/>
  </si>
  <si>
    <t>区分</t>
    <rPh sb="0" eb="2">
      <t>クブン</t>
    </rPh>
    <phoneticPr fontId="5"/>
  </si>
  <si>
    <t>（百万円、人）</t>
    <rPh sb="1" eb="2">
      <t>ヒャク</t>
    </rPh>
    <rPh sb="2" eb="4">
      <t>マンエン</t>
    </rPh>
    <rPh sb="5" eb="6">
      <t>ニン</t>
    </rPh>
    <phoneticPr fontId="5"/>
  </si>
  <si>
    <t>間接一次効果</t>
    <rPh sb="0" eb="2">
      <t>カンセツ</t>
    </rPh>
    <rPh sb="2" eb="4">
      <t>イチジ</t>
    </rPh>
    <rPh sb="4" eb="6">
      <t>コウカ</t>
    </rPh>
    <phoneticPr fontId="5"/>
  </si>
  <si>
    <t>間接二次効果</t>
    <rPh sb="0" eb="2">
      <t>カンセツ</t>
    </rPh>
    <rPh sb="2" eb="4">
      <t>ニジ</t>
    </rPh>
    <rPh sb="4" eb="6">
      <t>コウカ</t>
    </rPh>
    <phoneticPr fontId="5"/>
  </si>
  <si>
    <t>生産誘発効果</t>
    <rPh sb="0" eb="2">
      <t>セイサン</t>
    </rPh>
    <rPh sb="2" eb="4">
      <t>ユウハツ</t>
    </rPh>
    <rPh sb="4" eb="6">
      <t>コウカ</t>
    </rPh>
    <phoneticPr fontId="5"/>
  </si>
  <si>
    <t>粗付加価値誘発効果</t>
    <rPh sb="0" eb="3">
      <t>ソフカ</t>
    </rPh>
    <rPh sb="3" eb="5">
      <t>カチ</t>
    </rPh>
    <rPh sb="5" eb="7">
      <t>ユウハツ</t>
    </rPh>
    <rPh sb="7" eb="9">
      <t>コウカ</t>
    </rPh>
    <phoneticPr fontId="5"/>
  </si>
  <si>
    <t>雇用創出効果</t>
    <rPh sb="0" eb="2">
      <t>コヨウ</t>
    </rPh>
    <rPh sb="2" eb="4">
      <t>ソウシュツ</t>
    </rPh>
    <rPh sb="4" eb="6">
      <t>コウカ</t>
    </rPh>
    <phoneticPr fontId="5"/>
  </si>
  <si>
    <t>生産誘発効果</t>
    <rPh sb="0" eb="2">
      <t>セイサン</t>
    </rPh>
    <rPh sb="2" eb="4">
      <t>ユウハツ</t>
    </rPh>
    <rPh sb="4" eb="6">
      <t>コウカ</t>
    </rPh>
    <phoneticPr fontId="5"/>
  </si>
  <si>
    <t>粗付加価値誘発効果</t>
    <rPh sb="0" eb="1">
      <t>ソ</t>
    </rPh>
    <rPh sb="1" eb="3">
      <t>フカ</t>
    </rPh>
    <rPh sb="3" eb="5">
      <t>カチ</t>
    </rPh>
    <rPh sb="5" eb="7">
      <t>ユウハツ</t>
    </rPh>
    <rPh sb="7" eb="9">
      <t>コウカ</t>
    </rPh>
    <phoneticPr fontId="5"/>
  </si>
  <si>
    <t>雇用誘発効果</t>
    <rPh sb="0" eb="2">
      <t>コヨウ</t>
    </rPh>
    <rPh sb="2" eb="4">
      <t>ユウハツ</t>
    </rPh>
    <rPh sb="4" eb="6">
      <t>コウカ</t>
    </rPh>
    <phoneticPr fontId="5"/>
  </si>
  <si>
    <t>①</t>
    <phoneticPr fontId="5"/>
  </si>
  <si>
    <t>②</t>
    <phoneticPr fontId="5"/>
  </si>
  <si>
    <t>③</t>
    <phoneticPr fontId="5"/>
  </si>
  <si>
    <t>Ａ</t>
    <phoneticPr fontId="5"/>
  </si>
  <si>
    <t>Ｂ</t>
    <phoneticPr fontId="5"/>
  </si>
  <si>
    <t>Ｃ</t>
    <phoneticPr fontId="5"/>
  </si>
  <si>
    <t>経済波及効果</t>
    <rPh sb="0" eb="2">
      <t>ケイザイ</t>
    </rPh>
    <rPh sb="2" eb="4">
      <t>ハキュウ</t>
    </rPh>
    <rPh sb="4" eb="6">
      <t>コウカ</t>
    </rPh>
    <phoneticPr fontId="5"/>
  </si>
  <si>
    <t>間接効果</t>
    <rPh sb="0" eb="2">
      <t>カンセツ</t>
    </rPh>
    <rPh sb="2" eb="4">
      <t>コウカ</t>
    </rPh>
    <phoneticPr fontId="5"/>
  </si>
  <si>
    <t>間接効果合計</t>
    <rPh sb="0" eb="2">
      <t>カンセツ</t>
    </rPh>
    <rPh sb="2" eb="4">
      <t>コウカ</t>
    </rPh>
    <rPh sb="4" eb="6">
      <t>ゴウケイ</t>
    </rPh>
    <phoneticPr fontId="5"/>
  </si>
  <si>
    <t>④</t>
    <phoneticPr fontId="5"/>
  </si>
  <si>
    <t>⑤=①+④</t>
    <phoneticPr fontId="5"/>
  </si>
  <si>
    <t>⑤/Ａ①</t>
    <phoneticPr fontId="5"/>
  </si>
  <si>
    <t>再生資源回収・加工処理</t>
  </si>
  <si>
    <t>広告</t>
  </si>
  <si>
    <t>雇用者所得の付加価値に対する比率</t>
    <rPh sb="0" eb="2">
      <t>コヨウ</t>
    </rPh>
    <rPh sb="2" eb="3">
      <t>シャ</t>
    </rPh>
    <rPh sb="3" eb="5">
      <t>ショトク</t>
    </rPh>
    <rPh sb="6" eb="8">
      <t>フカ</t>
    </rPh>
    <rPh sb="8" eb="10">
      <t>カチ</t>
    </rPh>
    <rPh sb="11" eb="12">
      <t>タイ</t>
    </rPh>
    <rPh sb="14" eb="16">
      <t>ヒリツ</t>
    </rPh>
    <phoneticPr fontId="5"/>
  </si>
  <si>
    <t>産業部門</t>
    <rPh sb="0" eb="2">
      <t>サンギョウ</t>
    </rPh>
    <rPh sb="2" eb="4">
      <t>ブモン</t>
    </rPh>
    <phoneticPr fontId="5"/>
  </si>
  <si>
    <t>木材・木製品</t>
  </si>
  <si>
    <t>貨物利用運送</t>
  </si>
  <si>
    <t>情報サービス</t>
  </si>
  <si>
    <t>宿泊業</t>
  </si>
  <si>
    <t>洗濯・理容・美容・浴場業</t>
  </si>
  <si>
    <t>その他の対個人サービス</t>
  </si>
  <si>
    <t>（百万円、人）</t>
    <rPh sb="1" eb="3">
      <t>ヒャクマン</t>
    </rPh>
    <rPh sb="3" eb="4">
      <t>エン</t>
    </rPh>
    <rPh sb="5" eb="6">
      <t>ニン</t>
    </rPh>
    <phoneticPr fontId="5"/>
  </si>
  <si>
    <t>付加価値誘発額</t>
    <rPh sb="4" eb="7">
      <t>ユウハツガク</t>
    </rPh>
    <phoneticPr fontId="5"/>
  </si>
  <si>
    <t>雇用者所得誘発額</t>
    <rPh sb="5" eb="8">
      <t>ユウハツガク</t>
    </rPh>
    <phoneticPr fontId="5"/>
  </si>
  <si>
    <t>消費誘発額</t>
    <rPh sb="2" eb="5">
      <t>ユウハツガク</t>
    </rPh>
    <phoneticPr fontId="5"/>
  </si>
  <si>
    <t>内生部門生産誘発額</t>
    <rPh sb="4" eb="6">
      <t>セイサン</t>
    </rPh>
    <rPh sb="6" eb="9">
      <t>ユウハツガク</t>
    </rPh>
    <phoneticPr fontId="5"/>
  </si>
  <si>
    <t>移輸入誘発額</t>
    <rPh sb="3" eb="6">
      <t>ユウハツガク</t>
    </rPh>
    <phoneticPr fontId="5"/>
  </si>
  <si>
    <t>雇用者誘発数</t>
    <rPh sb="3" eb="5">
      <t>ユウハツ</t>
    </rPh>
    <rPh sb="5" eb="6">
      <t>スウ</t>
    </rPh>
    <phoneticPr fontId="5"/>
  </si>
  <si>
    <t>需要発生額</t>
    <phoneticPr fontId="5"/>
  </si>
  <si>
    <t>生産誘発額</t>
    <rPh sb="0" eb="2">
      <t>セイサン</t>
    </rPh>
    <rPh sb="2" eb="5">
      <t>ユウハツガク</t>
    </rPh>
    <phoneticPr fontId="5"/>
  </si>
  <si>
    <t>市内雇用者所得誘発額</t>
    <rPh sb="5" eb="7">
      <t>ショトク</t>
    </rPh>
    <rPh sb="7" eb="10">
      <t>ユウハツガク</t>
    </rPh>
    <phoneticPr fontId="5"/>
  </si>
  <si>
    <t>市内消費誘発額</t>
    <rPh sb="4" eb="7">
      <t>ユウハツガク</t>
    </rPh>
    <phoneticPr fontId="5"/>
  </si>
  <si>
    <t>消費需要誘発額</t>
    <rPh sb="4" eb="6">
      <t>ユウハツ</t>
    </rPh>
    <phoneticPr fontId="5"/>
  </si>
  <si>
    <t>市内消費需要誘発額</t>
    <rPh sb="4" eb="6">
      <t>ジュヨウ</t>
    </rPh>
    <rPh sb="6" eb="9">
      <t>ユウハツガク</t>
    </rPh>
    <phoneticPr fontId="5"/>
  </si>
  <si>
    <t>市外消費需要誘発額</t>
    <rPh sb="4" eb="6">
      <t>ジュヨウ</t>
    </rPh>
    <rPh sb="6" eb="9">
      <t>ユウハツガク</t>
    </rPh>
    <phoneticPr fontId="5"/>
  </si>
  <si>
    <t>市内生産誘発額</t>
    <rPh sb="4" eb="7">
      <t>ユウハツガク</t>
    </rPh>
    <phoneticPr fontId="5"/>
  </si>
  <si>
    <t>内生部門移輸入誘発額</t>
    <rPh sb="4" eb="5">
      <t>イ</t>
    </rPh>
    <rPh sb="5" eb="7">
      <t>ユニュウ</t>
    </rPh>
    <rPh sb="7" eb="10">
      <t>ユウハツガク</t>
    </rPh>
    <phoneticPr fontId="5"/>
  </si>
  <si>
    <t>市内生産誘発係数</t>
    <rPh sb="4" eb="6">
      <t>ユウハツ</t>
    </rPh>
    <rPh sb="6" eb="8">
      <t>ケイスウ</t>
    </rPh>
    <phoneticPr fontId="5"/>
  </si>
  <si>
    <t>付加価値誘発係数</t>
    <rPh sb="4" eb="6">
      <t>ユウハツ</t>
    </rPh>
    <rPh sb="6" eb="8">
      <t>ケイスウ</t>
    </rPh>
    <phoneticPr fontId="5"/>
  </si>
  <si>
    <t>移輸入誘発係数</t>
    <rPh sb="3" eb="5">
      <t>ユウハツ</t>
    </rPh>
    <rPh sb="5" eb="7">
      <t>ケイスウ</t>
    </rPh>
    <phoneticPr fontId="5"/>
  </si>
  <si>
    <t>雇用者所得誘発係数</t>
    <rPh sb="5" eb="7">
      <t>ユウハツ</t>
    </rPh>
    <rPh sb="7" eb="9">
      <t>ケイスウ</t>
    </rPh>
    <phoneticPr fontId="5"/>
  </si>
  <si>
    <t>中間投入計</t>
    <phoneticPr fontId="5"/>
  </si>
  <si>
    <t>粗付加価値率</t>
    <rPh sb="5" eb="6">
      <t>リツ</t>
    </rPh>
    <phoneticPr fontId="5"/>
  </si>
  <si>
    <t>雇用者所得係数</t>
    <rPh sb="5" eb="7">
      <t>ケイスウ</t>
    </rPh>
    <phoneticPr fontId="5"/>
  </si>
  <si>
    <t>市内生産額</t>
    <rPh sb="0" eb="2">
      <t>シナイ</t>
    </rPh>
    <rPh sb="2" eb="5">
      <t>セイサンガク</t>
    </rPh>
    <phoneticPr fontId="5"/>
  </si>
  <si>
    <t>無機化学工業製品</t>
  </si>
  <si>
    <t>（百万円）</t>
    <rPh sb="1" eb="2">
      <t>ヒャク</t>
    </rPh>
    <rPh sb="2" eb="4">
      <t>マンエン</t>
    </rPh>
    <phoneticPr fontId="5"/>
  </si>
  <si>
    <t>市税増収効果</t>
    <rPh sb="0" eb="2">
      <t>シゼイ</t>
    </rPh>
    <rPh sb="2" eb="4">
      <t>ゾウシュウ</t>
    </rPh>
    <rPh sb="4" eb="6">
      <t>コウカ</t>
    </rPh>
    <phoneticPr fontId="5"/>
  </si>
  <si>
    <t>（百万円、人、％）</t>
    <rPh sb="1" eb="2">
      <t>ヒャク</t>
    </rPh>
    <rPh sb="2" eb="4">
      <t>マンエン</t>
    </rPh>
    <rPh sb="5" eb="6">
      <t>ニン</t>
    </rPh>
    <phoneticPr fontId="5"/>
  </si>
  <si>
    <t>金属鉱物</t>
  </si>
  <si>
    <t>非金属鉱物</t>
  </si>
  <si>
    <t>石炭・原油・天然ガス</t>
  </si>
  <si>
    <t>飼料・有機質肥料（別掲を除く。）</t>
  </si>
  <si>
    <t>たばこ</t>
  </si>
  <si>
    <t>繊維工業製品</t>
  </si>
  <si>
    <t>衣服・その他の繊維既製品</t>
  </si>
  <si>
    <t>パルプ・紙・板紙・加工紙</t>
  </si>
  <si>
    <t>紙加工品</t>
  </si>
  <si>
    <t>印刷・製版・製本</t>
  </si>
  <si>
    <t>化学肥料</t>
  </si>
  <si>
    <t>石油化学基礎製品</t>
  </si>
  <si>
    <t>有機化学工業製品（石油化学基礎製品を除く。）</t>
  </si>
  <si>
    <t>合成樹脂</t>
  </si>
  <si>
    <t>医薬品</t>
  </si>
  <si>
    <t>化学最終製品（医薬品を除く。）</t>
  </si>
  <si>
    <t>石油製品</t>
  </si>
  <si>
    <t>石炭製品</t>
  </si>
  <si>
    <t>なめし革・毛皮・同製品</t>
  </si>
  <si>
    <t>ガラス・ガラス製品</t>
  </si>
  <si>
    <t>セメント・セメント製品</t>
  </si>
  <si>
    <t>陶磁器</t>
  </si>
  <si>
    <t>その他の窯業・土石製品</t>
  </si>
  <si>
    <t>鋳鍛造品</t>
  </si>
  <si>
    <t>その他の鉄鋼製品</t>
  </si>
  <si>
    <t>非鉄金属製錬・精製</t>
  </si>
  <si>
    <t>非鉄金属加工製品</t>
  </si>
  <si>
    <t>建設・建築用金属製品</t>
  </si>
  <si>
    <t>その他の金属製品</t>
  </si>
  <si>
    <t>一般機械</t>
    <rPh sb="0" eb="2">
      <t>イッパン</t>
    </rPh>
    <rPh sb="2" eb="4">
      <t>キカイ</t>
    </rPh>
    <phoneticPr fontId="10"/>
  </si>
  <si>
    <t>産業用電気機器</t>
  </si>
  <si>
    <t>電子応用装置・電気計測器</t>
  </si>
  <si>
    <t>民生用電気機器</t>
  </si>
  <si>
    <t>通信機械・同関連機器</t>
  </si>
  <si>
    <t>電子計算機・同附属装置</t>
  </si>
  <si>
    <t>電子部品</t>
    <rPh sb="0" eb="2">
      <t>デンシ</t>
    </rPh>
    <rPh sb="2" eb="4">
      <t>ブヒン</t>
    </rPh>
    <phoneticPr fontId="10"/>
  </si>
  <si>
    <t>船舶・同修理</t>
  </si>
  <si>
    <t>その他の輸送機械・同修理</t>
  </si>
  <si>
    <t>その他の製造工業製品</t>
  </si>
  <si>
    <t>公共事業</t>
    <rPh sb="0" eb="2">
      <t>コウキョウ</t>
    </rPh>
    <rPh sb="2" eb="4">
      <t>ジギョウ</t>
    </rPh>
    <phoneticPr fontId="10"/>
  </si>
  <si>
    <t>その他の土木建設</t>
  </si>
  <si>
    <t>電力</t>
  </si>
  <si>
    <t>ガス・熱供給</t>
  </si>
  <si>
    <t>卸売</t>
    <rPh sb="0" eb="2">
      <t>オロシウ</t>
    </rPh>
    <phoneticPr fontId="10"/>
  </si>
  <si>
    <t>小売</t>
    <rPh sb="0" eb="2">
      <t>コウリ</t>
    </rPh>
    <phoneticPr fontId="10"/>
  </si>
  <si>
    <t>住宅賃貸料</t>
  </si>
  <si>
    <t>運輸附帯サービス</t>
  </si>
  <si>
    <t>通信</t>
    <rPh sb="0" eb="2">
      <t>ツウシン</t>
    </rPh>
    <phoneticPr fontId="10"/>
  </si>
  <si>
    <t>インターネット附随サービス</t>
  </si>
  <si>
    <t>映像・音声・文字情報制作</t>
  </si>
  <si>
    <t>社会保障</t>
    <rPh sb="0" eb="2">
      <t>シャカイ</t>
    </rPh>
    <rPh sb="2" eb="4">
      <t>ホショウ</t>
    </rPh>
    <phoneticPr fontId="10"/>
  </si>
  <si>
    <t>自動車整備・機械修理</t>
  </si>
  <si>
    <t>飲食サービス</t>
  </si>
  <si>
    <t>合計</t>
    <rPh sb="0" eb="2">
      <t>ゴウケイ</t>
    </rPh>
    <phoneticPr fontId="5"/>
  </si>
  <si>
    <t>最終需要部門計</t>
  </si>
  <si>
    <t>列和</t>
    <rPh sb="0" eb="1">
      <t>レツ</t>
    </rPh>
    <rPh sb="1" eb="2">
      <t>ワ</t>
    </rPh>
    <phoneticPr fontId="11"/>
  </si>
  <si>
    <t>行和</t>
    <rPh sb="0" eb="1">
      <t>ギョウ</t>
    </rPh>
    <rPh sb="1" eb="2">
      <t>ワ</t>
    </rPh>
    <phoneticPr fontId="11"/>
  </si>
  <si>
    <t>check</t>
    <phoneticPr fontId="5"/>
  </si>
  <si>
    <t>平均消費性向</t>
    <rPh sb="0" eb="2">
      <t>ヘイキン</t>
    </rPh>
    <phoneticPr fontId="5"/>
  </si>
  <si>
    <t>経済波及効果を算出するためのインプットシート</t>
    <rPh sb="0" eb="2">
      <t>ケイザイ</t>
    </rPh>
    <rPh sb="2" eb="4">
      <t>ハキュウ</t>
    </rPh>
    <rPh sb="4" eb="6">
      <t>コウカ</t>
    </rPh>
    <rPh sb="7" eb="9">
      <t>サンシュツ</t>
    </rPh>
    <phoneticPr fontId="5"/>
  </si>
  <si>
    <t>間接一次
効果</t>
    <rPh sb="0" eb="2">
      <t>カンセツ</t>
    </rPh>
    <rPh sb="2" eb="4">
      <t>イチジ</t>
    </rPh>
    <rPh sb="5" eb="7">
      <t>コウカ</t>
    </rPh>
    <phoneticPr fontId="5"/>
  </si>
  <si>
    <t>間接二次
効果</t>
    <rPh sb="0" eb="2">
      <t>カンセツ</t>
    </rPh>
    <rPh sb="2" eb="4">
      <t>ニジ</t>
    </rPh>
    <rPh sb="5" eb="7">
      <t>コウカ</t>
    </rPh>
    <phoneticPr fontId="5"/>
  </si>
  <si>
    <t>間接効果
合計</t>
    <rPh sb="0" eb="2">
      <t>カンセツ</t>
    </rPh>
    <rPh sb="2" eb="4">
      <t>コウカ</t>
    </rPh>
    <rPh sb="5" eb="7">
      <t>ゴウケイ</t>
    </rPh>
    <phoneticPr fontId="5"/>
  </si>
  <si>
    <t>百万円</t>
    <rPh sb="0" eb="1">
      <t>ヒャク</t>
    </rPh>
    <rPh sb="1" eb="3">
      <t>マンエン</t>
    </rPh>
    <phoneticPr fontId="5"/>
  </si>
  <si>
    <t>（人）</t>
    <rPh sb="1" eb="2">
      <t>ニン</t>
    </rPh>
    <phoneticPr fontId="4"/>
  </si>
  <si>
    <t>（百万円）</t>
    <rPh sb="1" eb="4">
      <t>ヒャクマンエン</t>
    </rPh>
    <phoneticPr fontId="6"/>
  </si>
  <si>
    <t>（人／百万円）</t>
    <rPh sb="1" eb="2">
      <t>ニン</t>
    </rPh>
    <rPh sb="3" eb="6">
      <t>ヒャクマンエン</t>
    </rPh>
    <phoneticPr fontId="6"/>
  </si>
  <si>
    <t>産業部門</t>
    <rPh sb="0" eb="2">
      <t>サンギョウ</t>
    </rPh>
    <rPh sb="2" eb="4">
      <t>ブモン</t>
    </rPh>
    <phoneticPr fontId="4"/>
  </si>
  <si>
    <t>域内生産額</t>
    <rPh sb="0" eb="1">
      <t>イキ</t>
    </rPh>
    <phoneticPr fontId="6"/>
  </si>
  <si>
    <t>その他の電気機器</t>
  </si>
  <si>
    <t>小売</t>
    <rPh sb="0" eb="2">
      <t>コウリ</t>
    </rPh>
    <phoneticPr fontId="4"/>
  </si>
  <si>
    <t>逆行列表　</t>
    <rPh sb="0" eb="3">
      <t>ギャクギョウレツ</t>
    </rPh>
    <rPh sb="3" eb="4">
      <t>ヒョウ</t>
    </rPh>
    <phoneticPr fontId="5"/>
  </si>
  <si>
    <t>投入係数表　</t>
    <rPh sb="0" eb="2">
      <t>トウニュウ</t>
    </rPh>
    <rPh sb="2" eb="5">
      <t>ケイスウヒョウ</t>
    </rPh>
    <phoneticPr fontId="5"/>
  </si>
  <si>
    <t>逆行列表（転置）</t>
    <rPh sb="0" eb="3">
      <t>ギャクギョウレツ</t>
    </rPh>
    <rPh sb="3" eb="4">
      <t>ヒョウ</t>
    </rPh>
    <rPh sb="5" eb="7">
      <t>テンチ</t>
    </rPh>
    <phoneticPr fontId="5"/>
  </si>
  <si>
    <t>市域内通勤者の比率</t>
    <rPh sb="0" eb="1">
      <t>シ</t>
    </rPh>
    <rPh sb="1" eb="3">
      <t>イキナイ</t>
    </rPh>
    <rPh sb="3" eb="6">
      <t>ツウキンシャ</t>
    </rPh>
    <rPh sb="7" eb="9">
      <t>ヒリツ</t>
    </rPh>
    <phoneticPr fontId="5"/>
  </si>
  <si>
    <t>市全体に対する割合</t>
    <rPh sb="0" eb="1">
      <t>シ</t>
    </rPh>
    <rPh sb="1" eb="3">
      <t>ゼンタイ</t>
    </rPh>
    <rPh sb="4" eb="5">
      <t>タイ</t>
    </rPh>
    <rPh sb="7" eb="9">
      <t>ワリアイ</t>
    </rPh>
    <phoneticPr fontId="5"/>
  </si>
  <si>
    <t>農林水産業</t>
    <rPh sb="0" eb="2">
      <t>ノウリン</t>
    </rPh>
    <rPh sb="2" eb="5">
      <t>スイサンギョウ</t>
    </rPh>
    <phoneticPr fontId="4"/>
  </si>
  <si>
    <t>鉱業</t>
    <rPh sb="0" eb="2">
      <t>コウギョウ</t>
    </rPh>
    <phoneticPr fontId="4"/>
  </si>
  <si>
    <t>飲食料品</t>
    <rPh sb="0" eb="4">
      <t>インショクリョウヒン</t>
    </rPh>
    <phoneticPr fontId="4"/>
  </si>
  <si>
    <t>繊維製品</t>
    <rPh sb="0" eb="2">
      <t>センイ</t>
    </rPh>
    <rPh sb="2" eb="4">
      <t>セイヒン</t>
    </rPh>
    <phoneticPr fontId="4"/>
  </si>
  <si>
    <t>パルプ・紙・木製品</t>
    <rPh sb="4" eb="5">
      <t>カミ</t>
    </rPh>
    <rPh sb="6" eb="9">
      <t>モクセイヒン</t>
    </rPh>
    <phoneticPr fontId="4"/>
  </si>
  <si>
    <t>化学製品</t>
    <rPh sb="0" eb="2">
      <t>カガク</t>
    </rPh>
    <rPh sb="2" eb="4">
      <t>セイヒン</t>
    </rPh>
    <phoneticPr fontId="4"/>
  </si>
  <si>
    <t>石油・石炭製品</t>
    <rPh sb="0" eb="2">
      <t>セキユ</t>
    </rPh>
    <rPh sb="3" eb="5">
      <t>セキタン</t>
    </rPh>
    <rPh sb="5" eb="7">
      <t>セイヒン</t>
    </rPh>
    <phoneticPr fontId="4"/>
  </si>
  <si>
    <t>窯業・土石製品</t>
  </si>
  <si>
    <t>鉄鋼</t>
    <rPh sb="0" eb="2">
      <t>テッコウ</t>
    </rPh>
    <phoneticPr fontId="4"/>
  </si>
  <si>
    <t>非鉄金属</t>
    <rPh sb="0" eb="2">
      <t>ヒテツ</t>
    </rPh>
    <rPh sb="2" eb="4">
      <t>キンゾク</t>
    </rPh>
    <phoneticPr fontId="4"/>
  </si>
  <si>
    <t>金属製品</t>
    <rPh sb="0" eb="2">
      <t>キンゾク</t>
    </rPh>
    <rPh sb="2" eb="4">
      <t>セイヒン</t>
    </rPh>
    <phoneticPr fontId="4"/>
  </si>
  <si>
    <t>一般機械</t>
    <rPh sb="0" eb="2">
      <t>イッパン</t>
    </rPh>
    <rPh sb="2" eb="4">
      <t>キカイ</t>
    </rPh>
    <phoneticPr fontId="4"/>
  </si>
  <si>
    <t>電気機械</t>
    <rPh sb="0" eb="2">
      <t>デンキ</t>
    </rPh>
    <rPh sb="2" eb="4">
      <t>キカイ</t>
    </rPh>
    <phoneticPr fontId="7"/>
  </si>
  <si>
    <t>輸送機械</t>
    <rPh sb="0" eb="2">
      <t>ユソウ</t>
    </rPh>
    <rPh sb="2" eb="4">
      <t>キカイ</t>
    </rPh>
    <phoneticPr fontId="10"/>
  </si>
  <si>
    <t>精密機械</t>
    <rPh sb="0" eb="2">
      <t>セイミツ</t>
    </rPh>
    <rPh sb="2" eb="4">
      <t>キカイ</t>
    </rPh>
    <phoneticPr fontId="10"/>
  </si>
  <si>
    <t>建設</t>
    <rPh sb="0" eb="2">
      <t>ケンセツ</t>
    </rPh>
    <phoneticPr fontId="10"/>
  </si>
  <si>
    <t>電力・ガス・熱供給</t>
    <rPh sb="0" eb="2">
      <t>デンリョク</t>
    </rPh>
    <rPh sb="6" eb="9">
      <t>ネツキョウキュウ</t>
    </rPh>
    <phoneticPr fontId="10"/>
  </si>
  <si>
    <t>水道・廃棄物処理</t>
    <rPh sb="0" eb="2">
      <t>スイドウ</t>
    </rPh>
    <rPh sb="3" eb="6">
      <t>ハイキブツ</t>
    </rPh>
    <rPh sb="6" eb="8">
      <t>ショリ</t>
    </rPh>
    <phoneticPr fontId="10"/>
  </si>
  <si>
    <t>卸売</t>
    <rPh sb="0" eb="2">
      <t>オロシウリ</t>
    </rPh>
    <phoneticPr fontId="10"/>
  </si>
  <si>
    <t>金融・保険</t>
    <rPh sb="0" eb="2">
      <t>キンユウ</t>
    </rPh>
    <rPh sb="3" eb="5">
      <t>ホケン</t>
    </rPh>
    <phoneticPr fontId="10"/>
  </si>
  <si>
    <t>不動産（帰属家賃を除く）</t>
    <rPh sb="4" eb="6">
      <t>キゾク</t>
    </rPh>
    <rPh sb="6" eb="8">
      <t>ヤチン</t>
    </rPh>
    <rPh sb="9" eb="10">
      <t>ノゾ</t>
    </rPh>
    <phoneticPr fontId="3"/>
  </si>
  <si>
    <t>帰属家賃</t>
  </si>
  <si>
    <t>運輸（自家輸送を除く）</t>
    <rPh sb="0" eb="2">
      <t>ウンユ</t>
    </rPh>
    <rPh sb="3" eb="5">
      <t>ジカ</t>
    </rPh>
    <rPh sb="5" eb="7">
      <t>ユソウ</t>
    </rPh>
    <rPh sb="8" eb="9">
      <t>ノゾ</t>
    </rPh>
    <phoneticPr fontId="8"/>
  </si>
  <si>
    <t>情報通信</t>
    <rPh sb="0" eb="4">
      <t>ジョウホウツウシン</t>
    </rPh>
    <phoneticPr fontId="10"/>
  </si>
  <si>
    <t>公務</t>
    <rPh sb="0" eb="2">
      <t>コウム</t>
    </rPh>
    <phoneticPr fontId="10"/>
  </si>
  <si>
    <t>教育・研究</t>
    <rPh sb="0" eb="2">
      <t>キョウイク</t>
    </rPh>
    <rPh sb="3" eb="5">
      <t>ケンキュウ</t>
    </rPh>
    <phoneticPr fontId="10"/>
  </si>
  <si>
    <t>その他の公共サービス</t>
    <rPh sb="2" eb="3">
      <t>タ</t>
    </rPh>
    <rPh sb="4" eb="6">
      <t>コウキョウ</t>
    </rPh>
    <phoneticPr fontId="10"/>
  </si>
  <si>
    <t>対事業所サービス</t>
    <rPh sb="0" eb="1">
      <t>タイ</t>
    </rPh>
    <rPh sb="1" eb="4">
      <t>ジギョウショ</t>
    </rPh>
    <phoneticPr fontId="10"/>
  </si>
  <si>
    <t>対個人サービス</t>
    <rPh sb="0" eb="1">
      <t>タイ</t>
    </rPh>
    <rPh sb="1" eb="3">
      <t>コジン</t>
    </rPh>
    <phoneticPr fontId="10"/>
  </si>
  <si>
    <t>医療・保健・福祉</t>
    <rPh sb="0" eb="2">
      <t>イリョウ</t>
    </rPh>
    <rPh sb="3" eb="5">
      <t>ホケン</t>
    </rPh>
    <rPh sb="6" eb="8">
      <t>フクシ</t>
    </rPh>
    <phoneticPr fontId="10"/>
  </si>
  <si>
    <t>これらの列に最終需要増加額を入力する</t>
    <rPh sb="4" eb="5">
      <t>レツ</t>
    </rPh>
    <rPh sb="6" eb="8">
      <t>サイシュウ</t>
    </rPh>
    <rPh sb="8" eb="10">
      <t>ジュヨウ</t>
    </rPh>
    <rPh sb="10" eb="13">
      <t>ゾウカガク</t>
    </rPh>
    <rPh sb="14" eb="16">
      <t>ニュウリョク</t>
    </rPh>
    <phoneticPr fontId="5"/>
  </si>
  <si>
    <t>最終需要増加額</t>
    <rPh sb="0" eb="2">
      <t>サイシュウ</t>
    </rPh>
    <rPh sb="2" eb="4">
      <t>ジュヨウ</t>
    </rPh>
    <rPh sb="4" eb="7">
      <t>ゾウカガク</t>
    </rPh>
    <phoneticPr fontId="5"/>
  </si>
  <si>
    <t>生産者価格</t>
    <rPh sb="0" eb="3">
      <t>セイサンシャ</t>
    </rPh>
    <rPh sb="3" eb="5">
      <t>カカク</t>
    </rPh>
    <phoneticPr fontId="5"/>
  </si>
  <si>
    <t>購入者価格</t>
    <rPh sb="0" eb="3">
      <t>コウニュウシャ</t>
    </rPh>
    <rPh sb="3" eb="5">
      <t>カカク</t>
    </rPh>
    <phoneticPr fontId="5"/>
  </si>
  <si>
    <t>市内最終需要増加額計</t>
    <rPh sb="0" eb="2">
      <t>シナイ</t>
    </rPh>
    <rPh sb="2" eb="4">
      <t>サイシュウ</t>
    </rPh>
    <rPh sb="4" eb="6">
      <t>ジュヨウ</t>
    </rPh>
    <rPh sb="6" eb="9">
      <t>ゾウカガク</t>
    </rPh>
    <rPh sb="9" eb="10">
      <t>ケイ</t>
    </rPh>
    <phoneticPr fontId="5"/>
  </si>
  <si>
    <t>↓</t>
    <phoneticPr fontId="5"/>
  </si>
  <si>
    <t>（百万円）</t>
    <rPh sb="1" eb="2">
      <t>ヒャク</t>
    </rPh>
    <rPh sb="2" eb="4">
      <t>マンエン</t>
    </rPh>
    <phoneticPr fontId="5"/>
  </si>
  <si>
    <t>基本分類　（行518部門×列397部門）</t>
    <rPh sb="0" eb="2">
      <t>キホン</t>
    </rPh>
    <rPh sb="2" eb="4">
      <t>ブンルイ</t>
    </rPh>
    <rPh sb="6" eb="7">
      <t>ギョウ</t>
    </rPh>
    <rPh sb="10" eb="12">
      <t>ブモン</t>
    </rPh>
    <rPh sb="13" eb="14">
      <t>レツ</t>
    </rPh>
    <rPh sb="17" eb="19">
      <t>ブモン</t>
    </rPh>
    <phoneticPr fontId="12"/>
  </si>
  <si>
    <t>統合小分類　（190部門）</t>
    <rPh sb="0" eb="2">
      <t>トウゴウ</t>
    </rPh>
    <rPh sb="2" eb="5">
      <t>ショウブンルイ</t>
    </rPh>
    <rPh sb="10" eb="12">
      <t>ブモン</t>
    </rPh>
    <phoneticPr fontId="12"/>
  </si>
  <si>
    <t>102部門</t>
    <rPh sb="3" eb="5">
      <t>ブモン</t>
    </rPh>
    <phoneticPr fontId="12"/>
  </si>
  <si>
    <t>35部門</t>
    <rPh sb="2" eb="4">
      <t>ブモン</t>
    </rPh>
    <phoneticPr fontId="12"/>
  </si>
  <si>
    <t>11部門</t>
    <rPh sb="2" eb="4">
      <t>ブモン</t>
    </rPh>
    <phoneticPr fontId="12"/>
  </si>
  <si>
    <t>列部門</t>
    <rPh sb="0" eb="1">
      <t>レツ</t>
    </rPh>
    <rPh sb="1" eb="3">
      <t>ブモン</t>
    </rPh>
    <phoneticPr fontId="10"/>
  </si>
  <si>
    <t>行部門</t>
    <rPh sb="0" eb="1">
      <t>ギョウ</t>
    </rPh>
    <rPh sb="1" eb="3">
      <t>ブモン</t>
    </rPh>
    <phoneticPr fontId="10"/>
  </si>
  <si>
    <t>部　門　名</t>
    <rPh sb="0" eb="1">
      <t>ブ</t>
    </rPh>
    <rPh sb="2" eb="3">
      <t>モン</t>
    </rPh>
    <rPh sb="4" eb="5">
      <t>メイ</t>
    </rPh>
    <phoneticPr fontId="10"/>
  </si>
  <si>
    <t>分類
コード</t>
    <rPh sb="0" eb="2">
      <t>ブンルイ</t>
    </rPh>
    <phoneticPr fontId="10"/>
  </si>
  <si>
    <t>○</t>
    <phoneticPr fontId="5"/>
  </si>
  <si>
    <t>米</t>
  </si>
  <si>
    <t>穀類</t>
  </si>
  <si>
    <t>001</t>
    <phoneticPr fontId="10"/>
  </si>
  <si>
    <t>01</t>
    <phoneticPr fontId="10"/>
  </si>
  <si>
    <t>農林水産業　　　　　</t>
  </si>
  <si>
    <t>○</t>
    <phoneticPr fontId="10"/>
  </si>
  <si>
    <t>米</t>
    <rPh sb="0" eb="1">
      <t>コメ</t>
    </rPh>
    <phoneticPr fontId="10"/>
  </si>
  <si>
    <t>○</t>
    <phoneticPr fontId="5"/>
  </si>
  <si>
    <t>稲わら</t>
  </si>
  <si>
    <t>○</t>
    <phoneticPr fontId="5"/>
  </si>
  <si>
    <t>麦類</t>
  </si>
  <si>
    <t>小麦（国産）</t>
  </si>
  <si>
    <t>小麦（輸入）</t>
  </si>
  <si>
    <t>大麦（国産）</t>
  </si>
  <si>
    <t>大麦（輸入）</t>
  </si>
  <si>
    <t>いも類</t>
  </si>
  <si>
    <t>いも・豆類</t>
  </si>
  <si>
    <t>かんしょ</t>
  </si>
  <si>
    <t>ばれいしょ</t>
  </si>
  <si>
    <t>豆類</t>
  </si>
  <si>
    <t>大豆（国産）</t>
  </si>
  <si>
    <t>大豆（輸入）</t>
  </si>
  <si>
    <t>その他の豆類</t>
  </si>
  <si>
    <t>野菜</t>
  </si>
  <si>
    <t>野菜（露地）</t>
    <rPh sb="3" eb="5">
      <t>ロジ</t>
    </rPh>
    <phoneticPr fontId="10"/>
  </si>
  <si>
    <t>野菜（施設）</t>
  </si>
  <si>
    <t>○</t>
  </si>
  <si>
    <t>果実</t>
  </si>
  <si>
    <t>かんきつ</t>
  </si>
  <si>
    <t>りんご</t>
  </si>
  <si>
    <t>その他の果実</t>
  </si>
  <si>
    <t>砂糖原料作物</t>
  </si>
  <si>
    <t>その他の食用作物</t>
  </si>
  <si>
    <t>飲料用作物</t>
  </si>
  <si>
    <t>コーヒー豆・カカオ豆（輸入）</t>
  </si>
  <si>
    <t>その他の飲料用作物</t>
  </si>
  <si>
    <t>その他の食用耕種作物</t>
  </si>
  <si>
    <t>雑穀</t>
  </si>
  <si>
    <t>油糧作物</t>
  </si>
  <si>
    <t>他に分類されない食用耕種作物</t>
    <rPh sb="0" eb="1">
      <t>タ</t>
    </rPh>
    <rPh sb="2" eb="4">
      <t>ブンルイ</t>
    </rPh>
    <rPh sb="8" eb="10">
      <t>ショクヨウ</t>
    </rPh>
    <rPh sb="10" eb="12">
      <t>コウシュ</t>
    </rPh>
    <rPh sb="12" eb="14">
      <t>サクモツ</t>
    </rPh>
    <phoneticPr fontId="12"/>
  </si>
  <si>
    <t>飼料作物</t>
  </si>
  <si>
    <t>非食用作物</t>
  </si>
  <si>
    <t>種苗</t>
  </si>
  <si>
    <t>花き・花木類</t>
  </si>
  <si>
    <t>その他の非食用耕種作物</t>
  </si>
  <si>
    <t>葉たばこ</t>
  </si>
  <si>
    <t>生ゴム（輸入）</t>
  </si>
  <si>
    <t>綿花（輸入）</t>
  </si>
  <si>
    <t>他に分類されない非食用耕種作物</t>
    <rPh sb="0" eb="1">
      <t>タ</t>
    </rPh>
    <rPh sb="2" eb="4">
      <t>ブンルイ</t>
    </rPh>
    <rPh sb="8" eb="9">
      <t>ヒ</t>
    </rPh>
    <rPh sb="9" eb="11">
      <t>ショクヨウ</t>
    </rPh>
    <rPh sb="11" eb="13">
      <t>コウシュ</t>
    </rPh>
    <rPh sb="13" eb="15">
      <t>サクモツ</t>
    </rPh>
    <phoneticPr fontId="12"/>
  </si>
  <si>
    <t>酪農</t>
  </si>
  <si>
    <t>002</t>
    <phoneticPr fontId="10"/>
  </si>
  <si>
    <t>畜産</t>
    <phoneticPr fontId="10"/>
  </si>
  <si>
    <t>○</t>
    <phoneticPr fontId="5"/>
  </si>
  <si>
    <t>生乳　</t>
  </si>
  <si>
    <t>その他の酪農生産物</t>
  </si>
  <si>
    <t>肉用牛</t>
  </si>
  <si>
    <t>豚</t>
  </si>
  <si>
    <t>鶏卵</t>
  </si>
  <si>
    <t>肉鶏</t>
  </si>
  <si>
    <t>その他の畜産</t>
  </si>
  <si>
    <t>羊毛</t>
  </si>
  <si>
    <t>他に分類されない畜産</t>
    <rPh sb="0" eb="1">
      <t>タ</t>
    </rPh>
    <rPh sb="2" eb="4">
      <t>ブンルイ</t>
    </rPh>
    <rPh sb="8" eb="10">
      <t>チクサン</t>
    </rPh>
    <phoneticPr fontId="12"/>
  </si>
  <si>
    <t>獣医業</t>
  </si>
  <si>
    <t>003</t>
    <phoneticPr fontId="10"/>
  </si>
  <si>
    <t>農業サービス（獣医業を除く。）</t>
    <phoneticPr fontId="12"/>
  </si>
  <si>
    <t>○</t>
    <phoneticPr fontId="10"/>
  </si>
  <si>
    <t>育林</t>
  </si>
  <si>
    <t>004</t>
    <phoneticPr fontId="10"/>
  </si>
  <si>
    <t>素材</t>
  </si>
  <si>
    <t>素材（国産）</t>
  </si>
  <si>
    <t>素材（輸入）</t>
  </si>
  <si>
    <t>特用林産物（狩猟業を含む。）</t>
    <phoneticPr fontId="12"/>
  </si>
  <si>
    <t>特用林産物</t>
  </si>
  <si>
    <t>海面漁業</t>
    <rPh sb="0" eb="2">
      <t>カイメン</t>
    </rPh>
    <rPh sb="2" eb="4">
      <t>ギョギョウ</t>
    </rPh>
    <phoneticPr fontId="12"/>
  </si>
  <si>
    <t>海面漁業</t>
  </si>
  <si>
    <t>005</t>
    <phoneticPr fontId="10"/>
  </si>
  <si>
    <t>海面漁業（国産）</t>
  </si>
  <si>
    <t>海面漁業（輸入）</t>
  </si>
  <si>
    <t>海面養殖業</t>
  </si>
  <si>
    <t>内水面漁業・養殖業</t>
  </si>
  <si>
    <t>内水面漁業</t>
  </si>
  <si>
    <t>内水面養殖業</t>
  </si>
  <si>
    <t>006</t>
    <phoneticPr fontId="10"/>
  </si>
  <si>
    <t>02</t>
    <phoneticPr fontId="10"/>
  </si>
  <si>
    <t>鉱業</t>
    <rPh sb="0" eb="2">
      <t>コウギョウ</t>
    </rPh>
    <phoneticPr fontId="10"/>
  </si>
  <si>
    <t>鉱業産品</t>
    <rPh sb="0" eb="2">
      <t>コウギョウ</t>
    </rPh>
    <rPh sb="2" eb="4">
      <t>サンピン</t>
    </rPh>
    <phoneticPr fontId="10"/>
  </si>
  <si>
    <t>鉄鉱石</t>
  </si>
  <si>
    <t>非鉄金属鉱物</t>
  </si>
  <si>
    <t>石炭・原油・天然ガス</t>
    <phoneticPr fontId="10"/>
  </si>
  <si>
    <t>008</t>
    <phoneticPr fontId="10"/>
  </si>
  <si>
    <t>石炭</t>
    <rPh sb="0" eb="2">
      <t>セキタン</t>
    </rPh>
    <phoneticPr fontId="10"/>
  </si>
  <si>
    <t>原油</t>
  </si>
  <si>
    <t>天然ガス</t>
  </si>
  <si>
    <t>砂利・採石</t>
    <phoneticPr fontId="10"/>
  </si>
  <si>
    <t>砂利・砕石</t>
    <rPh sb="3" eb="4">
      <t>クダ</t>
    </rPh>
    <phoneticPr fontId="10"/>
  </si>
  <si>
    <t>007</t>
    <phoneticPr fontId="10"/>
  </si>
  <si>
    <t>非金属鉱物</t>
    <rPh sb="0" eb="3">
      <t>ヒキンゾク</t>
    </rPh>
    <phoneticPr fontId="10"/>
  </si>
  <si>
    <t>砕石</t>
    <rPh sb="0" eb="2">
      <t>サイセキ</t>
    </rPh>
    <phoneticPr fontId="12"/>
  </si>
  <si>
    <t>その他の鉱物</t>
    <rPh sb="2" eb="3">
      <t>タ</t>
    </rPh>
    <rPh sb="4" eb="6">
      <t>コウブツ</t>
    </rPh>
    <phoneticPr fontId="10"/>
  </si>
  <si>
    <t>石灰石</t>
  </si>
  <si>
    <t>窯業原料鉱物（石灰石を除く。）</t>
    <rPh sb="7" eb="10">
      <t>セッカイセキ</t>
    </rPh>
    <rPh sb="11" eb="12">
      <t>ノゾ</t>
    </rPh>
    <phoneticPr fontId="10"/>
  </si>
  <si>
    <t>他に分類されない鉱物</t>
    <rPh sb="0" eb="1">
      <t>タ</t>
    </rPh>
    <rPh sb="2" eb="4">
      <t>ブンルイ</t>
    </rPh>
    <phoneticPr fontId="10"/>
  </si>
  <si>
    <t>食肉</t>
    <rPh sb="0" eb="2">
      <t>ショクニク</t>
    </rPh>
    <phoneticPr fontId="12"/>
  </si>
  <si>
    <t>009</t>
    <phoneticPr fontId="10"/>
  </si>
  <si>
    <t>03</t>
    <phoneticPr fontId="10"/>
  </si>
  <si>
    <t>飲食料品　　　　　　　</t>
    <rPh sb="0" eb="2">
      <t>インショク</t>
    </rPh>
    <phoneticPr fontId="10"/>
  </si>
  <si>
    <t>工業製品</t>
    <rPh sb="0" eb="2">
      <t>コウギョウ</t>
    </rPh>
    <rPh sb="2" eb="4">
      <t>セイヒン</t>
    </rPh>
    <phoneticPr fontId="10"/>
  </si>
  <si>
    <t>牛肉</t>
    <phoneticPr fontId="12"/>
  </si>
  <si>
    <t>豚肉</t>
    <phoneticPr fontId="12"/>
  </si>
  <si>
    <t>鶏肉</t>
  </si>
  <si>
    <t>その他の食肉</t>
    <rPh sb="4" eb="5">
      <t>ショク</t>
    </rPh>
    <phoneticPr fontId="12"/>
  </si>
  <si>
    <t>と畜副産物（肉鶏処理副産物を含む。）</t>
    <phoneticPr fontId="12"/>
  </si>
  <si>
    <t>肉加工品</t>
  </si>
  <si>
    <t>畜産食料品</t>
  </si>
  <si>
    <t>畜産びん・かん詰</t>
  </si>
  <si>
    <t>酪農品</t>
  </si>
  <si>
    <t>飲用牛乳</t>
  </si>
  <si>
    <t>乳製品</t>
  </si>
  <si>
    <t>冷凍魚介類</t>
  </si>
  <si>
    <t>水産食料品</t>
  </si>
  <si>
    <t>塩・干・くん製品</t>
  </si>
  <si>
    <t>水産びん・かん詰</t>
  </si>
  <si>
    <t>ねり製品</t>
  </si>
  <si>
    <t>その他の水産食品</t>
  </si>
  <si>
    <t>精穀</t>
  </si>
  <si>
    <t>精穀・製粉</t>
    <phoneticPr fontId="12"/>
  </si>
  <si>
    <t>精米</t>
  </si>
  <si>
    <t>その他の精穀</t>
  </si>
  <si>
    <t>製粉</t>
  </si>
  <si>
    <t>小麦粉</t>
  </si>
  <si>
    <t>その他の製粉</t>
  </si>
  <si>
    <t>めん類</t>
  </si>
  <si>
    <t>めん・パン・菓子類</t>
    <phoneticPr fontId="12"/>
  </si>
  <si>
    <t>パン類</t>
  </si>
  <si>
    <t>菓子類</t>
  </si>
  <si>
    <t>農産びん・かん詰</t>
  </si>
  <si>
    <t>農産保存食料品</t>
    <phoneticPr fontId="12"/>
  </si>
  <si>
    <t>農産保存食料品（びん・かん詰を除く。）</t>
    <phoneticPr fontId="12"/>
  </si>
  <si>
    <t>砂糖</t>
  </si>
  <si>
    <t>砂糖・油脂・調味料類</t>
    <phoneticPr fontId="12"/>
  </si>
  <si>
    <t>精製糖</t>
  </si>
  <si>
    <t>その他の砂糖・副産物</t>
  </si>
  <si>
    <t>でん粉</t>
  </si>
  <si>
    <t>ぶどう糖・水あめ・異性化糖</t>
  </si>
  <si>
    <t>動植物油脂</t>
    <rPh sb="0" eb="1">
      <t>ウゴ</t>
    </rPh>
    <phoneticPr fontId="12"/>
  </si>
  <si>
    <t>植物油脂</t>
  </si>
  <si>
    <t>動物油脂</t>
    <rPh sb="0" eb="2">
      <t>ドウブツ</t>
    </rPh>
    <rPh sb="2" eb="4">
      <t>ユシ</t>
    </rPh>
    <phoneticPr fontId="12"/>
  </si>
  <si>
    <t>加工油脂</t>
  </si>
  <si>
    <t>植物原油かす</t>
  </si>
  <si>
    <t>調味料</t>
  </si>
  <si>
    <t>冷凍調理食品</t>
  </si>
  <si>
    <t>その他の食料品</t>
    <phoneticPr fontId="12"/>
  </si>
  <si>
    <t>レトルト食品</t>
  </si>
  <si>
    <t>そう菜・すし・弁当</t>
  </si>
  <si>
    <t>学校給食（国公立）★★</t>
  </si>
  <si>
    <t>学校給食（私立）★</t>
  </si>
  <si>
    <t>その他の食料品</t>
  </si>
  <si>
    <t>清酒</t>
  </si>
  <si>
    <t>酒類</t>
    <rPh sb="0" eb="1">
      <t>サケ</t>
    </rPh>
    <rPh sb="1" eb="2">
      <t>ルイ</t>
    </rPh>
    <phoneticPr fontId="10"/>
  </si>
  <si>
    <t>010</t>
    <phoneticPr fontId="10"/>
  </si>
  <si>
    <t>飲料</t>
    <rPh sb="0" eb="2">
      <t>インリョウ</t>
    </rPh>
    <phoneticPr fontId="10"/>
  </si>
  <si>
    <t>ビール類</t>
    <rPh sb="3" eb="4">
      <t>ルイ</t>
    </rPh>
    <phoneticPr fontId="10"/>
  </si>
  <si>
    <t>ウイスキー類</t>
    <phoneticPr fontId="12"/>
  </si>
  <si>
    <t>その他の酒類</t>
  </si>
  <si>
    <t>茶・コーヒー</t>
  </si>
  <si>
    <t>その他の飲料</t>
  </si>
  <si>
    <t>清涼飲料</t>
  </si>
  <si>
    <t>製氷</t>
  </si>
  <si>
    <t>飼料</t>
  </si>
  <si>
    <t>飼料・有機質肥料（別掲を除く。）</t>
    <phoneticPr fontId="10"/>
  </si>
  <si>
    <t>011</t>
    <phoneticPr fontId="10"/>
  </si>
  <si>
    <t>飼料・有機質肥料</t>
    <phoneticPr fontId="10"/>
  </si>
  <si>
    <t>有機質肥料（別掲を除く。）</t>
    <phoneticPr fontId="12"/>
  </si>
  <si>
    <t>たばこ</t>
    <phoneticPr fontId="10"/>
  </si>
  <si>
    <t>012</t>
    <phoneticPr fontId="10"/>
  </si>
  <si>
    <t>紡績糸</t>
    <phoneticPr fontId="10"/>
  </si>
  <si>
    <t>紡績</t>
    <rPh sb="0" eb="2">
      <t>ボウセキ</t>
    </rPh>
    <phoneticPr fontId="10"/>
  </si>
  <si>
    <t>013</t>
    <phoneticPr fontId="10"/>
  </si>
  <si>
    <t>04</t>
    <phoneticPr fontId="10"/>
  </si>
  <si>
    <t>繊維製品　</t>
    <phoneticPr fontId="10"/>
  </si>
  <si>
    <t>綿・スフ織物（合繊短繊維織物を含む。）</t>
    <phoneticPr fontId="12"/>
  </si>
  <si>
    <t>織物</t>
  </si>
  <si>
    <t>絹・人絹織物（合繊長繊維織物を含む。）</t>
    <phoneticPr fontId="12"/>
  </si>
  <si>
    <t>その他の織物</t>
    <phoneticPr fontId="12"/>
  </si>
  <si>
    <t>ニット生地</t>
  </si>
  <si>
    <t>染色整理</t>
  </si>
  <si>
    <t>その他の繊維工業製品</t>
  </si>
  <si>
    <t>その他の繊維工業製品</t>
    <rPh sb="2" eb="3">
      <t>タ</t>
    </rPh>
    <rPh sb="4" eb="6">
      <t>センイ</t>
    </rPh>
    <rPh sb="6" eb="8">
      <t>コウギョウ</t>
    </rPh>
    <rPh sb="8" eb="10">
      <t>セイヒン</t>
    </rPh>
    <phoneticPr fontId="10"/>
  </si>
  <si>
    <t>綱・網</t>
  </si>
  <si>
    <t>他に分類されない繊維工業製品</t>
    <rPh sb="0" eb="1">
      <t>タ</t>
    </rPh>
    <rPh sb="2" eb="4">
      <t>ブンルイ</t>
    </rPh>
    <rPh sb="8" eb="10">
      <t>センイ</t>
    </rPh>
    <rPh sb="10" eb="12">
      <t>コウギョウ</t>
    </rPh>
    <rPh sb="12" eb="14">
      <t>セイヒン</t>
    </rPh>
    <phoneticPr fontId="10"/>
  </si>
  <si>
    <t>織物製衣服</t>
  </si>
  <si>
    <t>衣服</t>
  </si>
  <si>
    <t>014</t>
    <phoneticPr fontId="10"/>
  </si>
  <si>
    <t>衣服・その他の繊維既製品</t>
    <rPh sb="9" eb="10">
      <t>スデ</t>
    </rPh>
    <phoneticPr fontId="10"/>
  </si>
  <si>
    <t>ニット製衣服</t>
  </si>
  <si>
    <t>その他の衣服・身の回り品</t>
  </si>
  <si>
    <t>寝具</t>
  </si>
  <si>
    <t>その他の繊維既製品</t>
  </si>
  <si>
    <t>じゅうたん・床敷物</t>
  </si>
  <si>
    <t>○</t>
    <phoneticPr fontId="10"/>
  </si>
  <si>
    <t>繊維製衛生材料</t>
    <phoneticPr fontId="10"/>
  </si>
  <si>
    <t>他に分類されない繊維既製品</t>
    <rPh sb="0" eb="1">
      <t>タ</t>
    </rPh>
    <rPh sb="2" eb="4">
      <t>ブンルイ</t>
    </rPh>
    <rPh sb="8" eb="10">
      <t>センイ</t>
    </rPh>
    <rPh sb="10" eb="13">
      <t>キセイヒン</t>
    </rPh>
    <phoneticPr fontId="10"/>
  </si>
  <si>
    <t>製材</t>
  </si>
  <si>
    <t>木材</t>
    <rPh sb="0" eb="2">
      <t>モクザイ</t>
    </rPh>
    <phoneticPr fontId="12"/>
  </si>
  <si>
    <t>015</t>
    <phoneticPr fontId="10"/>
  </si>
  <si>
    <t>木材・木製品</t>
    <rPh sb="0" eb="2">
      <t>モクザイ</t>
    </rPh>
    <phoneticPr fontId="12"/>
  </si>
  <si>
    <t>05</t>
    <phoneticPr fontId="10"/>
  </si>
  <si>
    <t>パルプ・紙・木製品</t>
  </si>
  <si>
    <t>合板・集成材</t>
    <rPh sb="3" eb="6">
      <t>シュウセイザイ</t>
    </rPh>
    <phoneticPr fontId="12"/>
  </si>
  <si>
    <t>木材チップ</t>
  </si>
  <si>
    <t>その他の木製品</t>
  </si>
  <si>
    <t>建設用木製品</t>
  </si>
  <si>
    <t>他に分類されない木製品</t>
    <rPh sb="0" eb="1">
      <t>タ</t>
    </rPh>
    <rPh sb="2" eb="4">
      <t>ブンルイ</t>
    </rPh>
    <rPh sb="8" eb="11">
      <t>モクセイヒン</t>
    </rPh>
    <phoneticPr fontId="12"/>
  </si>
  <si>
    <t>木製家具</t>
    <phoneticPr fontId="10"/>
  </si>
  <si>
    <t>016</t>
    <phoneticPr fontId="10"/>
  </si>
  <si>
    <t>金属製家具</t>
    <phoneticPr fontId="10"/>
  </si>
  <si>
    <t>木製建具</t>
  </si>
  <si>
    <t>その他の家具・装備品</t>
    <rPh sb="2" eb="3">
      <t>タ</t>
    </rPh>
    <phoneticPr fontId="10"/>
  </si>
  <si>
    <t>パルプ</t>
  </si>
  <si>
    <t>017</t>
    <phoneticPr fontId="10"/>
  </si>
  <si>
    <t>古紙</t>
  </si>
  <si>
    <t>洋紙・和紙</t>
  </si>
  <si>
    <t>紙・板紙</t>
  </si>
  <si>
    <t>板紙</t>
  </si>
  <si>
    <t>段ボール</t>
  </si>
  <si>
    <t>加工紙</t>
  </si>
  <si>
    <t>塗工紙・建設用加工紙</t>
  </si>
  <si>
    <t>段ボール箱</t>
  </si>
  <si>
    <t>紙製容器</t>
  </si>
  <si>
    <t>018</t>
    <phoneticPr fontId="10"/>
  </si>
  <si>
    <t>その他の紙製容器</t>
  </si>
  <si>
    <t>紙製衛生材料・用品</t>
  </si>
  <si>
    <t>その他の紙加工品</t>
  </si>
  <si>
    <t>その他のパルプ・紙・紙加工品</t>
    <rPh sb="2" eb="3">
      <t>タ</t>
    </rPh>
    <rPh sb="8" eb="9">
      <t>カミ</t>
    </rPh>
    <rPh sb="10" eb="11">
      <t>カミ</t>
    </rPh>
    <rPh sb="11" eb="14">
      <t>カコウヒン</t>
    </rPh>
    <phoneticPr fontId="10"/>
  </si>
  <si>
    <t>印刷・製版・製本</t>
    <rPh sb="3" eb="5">
      <t>セイハン</t>
    </rPh>
    <rPh sb="6" eb="8">
      <t>セイホン</t>
    </rPh>
    <phoneticPr fontId="10"/>
  </si>
  <si>
    <t>019</t>
    <phoneticPr fontId="10"/>
  </si>
  <si>
    <t>16</t>
    <phoneticPr fontId="10"/>
  </si>
  <si>
    <t>その他の製造工業製品</t>
    <phoneticPr fontId="10"/>
  </si>
  <si>
    <t>020</t>
    <phoneticPr fontId="10"/>
  </si>
  <si>
    <t>06</t>
    <phoneticPr fontId="10"/>
  </si>
  <si>
    <t>化学製品  　　　  　</t>
  </si>
  <si>
    <t>ソーダ工業製品</t>
  </si>
  <si>
    <t>021</t>
    <phoneticPr fontId="10"/>
  </si>
  <si>
    <t>無機化学工業製品</t>
    <rPh sb="4" eb="6">
      <t>コウギョウ</t>
    </rPh>
    <rPh sb="6" eb="8">
      <t>セイヒン</t>
    </rPh>
    <phoneticPr fontId="10"/>
  </si>
  <si>
    <t>ソーダ灰</t>
  </si>
  <si>
    <t>か性ソーダ</t>
  </si>
  <si>
    <t>液体塩素</t>
  </si>
  <si>
    <t>その他のソーダ工業製品</t>
  </si>
  <si>
    <t>○</t>
    <phoneticPr fontId="5"/>
  </si>
  <si>
    <t>無機顔料</t>
  </si>
  <si>
    <t>その他の無機化学工業製品</t>
    <rPh sb="8" eb="10">
      <t>コウギョウ</t>
    </rPh>
    <phoneticPr fontId="10"/>
  </si>
  <si>
    <t>酸化チタン</t>
  </si>
  <si>
    <t>カーボンブラック</t>
  </si>
  <si>
    <t>その他の無機顔料</t>
  </si>
  <si>
    <t>圧縮ガス・液化ガス</t>
  </si>
  <si>
    <t>塩</t>
  </si>
  <si>
    <t>原塩</t>
  </si>
  <si>
    <t>その他の無機化学工業製品</t>
  </si>
  <si>
    <t>石油化学基礎製品</t>
    <rPh sb="0" eb="2">
      <t>セキユ</t>
    </rPh>
    <rPh sb="2" eb="4">
      <t>カガク</t>
    </rPh>
    <rPh sb="4" eb="6">
      <t>キソ</t>
    </rPh>
    <rPh sb="6" eb="8">
      <t>セイヒン</t>
    </rPh>
    <phoneticPr fontId="10"/>
  </si>
  <si>
    <t>022</t>
    <phoneticPr fontId="10"/>
  </si>
  <si>
    <t>石油化学基礎製品</t>
    <rPh sb="0" eb="2">
      <t>セキユ</t>
    </rPh>
    <rPh sb="6" eb="8">
      <t>セイヒン</t>
    </rPh>
    <phoneticPr fontId="10"/>
  </si>
  <si>
    <t>エチレン</t>
  </si>
  <si>
    <t>プロピレン</t>
  </si>
  <si>
    <t>その他の石油化学基礎製品</t>
  </si>
  <si>
    <t>石油化学系芳香族製品</t>
  </si>
  <si>
    <t>純ベンゼン</t>
  </si>
  <si>
    <t>純トルエン</t>
  </si>
  <si>
    <t>キシレン</t>
  </si>
  <si>
    <t>その他の石油化学系芳香族製品</t>
  </si>
  <si>
    <t>脂肪族中間物</t>
  </si>
  <si>
    <t>脂肪族中間物・環式中間物</t>
    <rPh sb="0" eb="2">
      <t>シボウ</t>
    </rPh>
    <rPh sb="2" eb="3">
      <t>ゾク</t>
    </rPh>
    <rPh sb="3" eb="5">
      <t>チュウカン</t>
    </rPh>
    <rPh sb="5" eb="6">
      <t>ブツ</t>
    </rPh>
    <rPh sb="7" eb="8">
      <t>カン</t>
    </rPh>
    <rPh sb="8" eb="9">
      <t>シキ</t>
    </rPh>
    <rPh sb="9" eb="11">
      <t>チュウカン</t>
    </rPh>
    <rPh sb="11" eb="12">
      <t>ブツ</t>
    </rPh>
    <phoneticPr fontId="10"/>
  </si>
  <si>
    <t>023</t>
    <phoneticPr fontId="10"/>
  </si>
  <si>
    <t>有機化学工業製品（石油化学基礎製品を除く。）</t>
    <rPh sb="0" eb="2">
      <t>ユウキ</t>
    </rPh>
    <rPh sb="2" eb="4">
      <t>カガク</t>
    </rPh>
    <rPh sb="4" eb="6">
      <t>コウギョウ</t>
    </rPh>
    <rPh sb="6" eb="8">
      <t>セイヒン</t>
    </rPh>
    <rPh sb="9" eb="11">
      <t>セキユ</t>
    </rPh>
    <rPh sb="11" eb="13">
      <t>カガク</t>
    </rPh>
    <rPh sb="13" eb="15">
      <t>キソ</t>
    </rPh>
    <rPh sb="15" eb="17">
      <t>セイヒン</t>
    </rPh>
    <phoneticPr fontId="10"/>
  </si>
  <si>
    <t>合成アルコール類</t>
  </si>
  <si>
    <t>酢酸</t>
  </si>
  <si>
    <t>二塩化エチレン</t>
  </si>
  <si>
    <t>アクリロニトリル</t>
  </si>
  <si>
    <t>エチレングリコール</t>
  </si>
  <si>
    <t>酢酸ビニルモノマー</t>
  </si>
  <si>
    <t>その他の脂肪族中間物</t>
  </si>
  <si>
    <t>環式中間物</t>
  </si>
  <si>
    <t>スチレンモノマー</t>
  </si>
  <si>
    <t>合成石炭酸</t>
  </si>
  <si>
    <t>テレフタル酸（高純度）</t>
  </si>
  <si>
    <t>カプロラクタム</t>
  </si>
  <si>
    <t>その他の環式中間物</t>
  </si>
  <si>
    <t>合成染料・有機顔料</t>
    <rPh sb="5" eb="7">
      <t>ユウキ</t>
    </rPh>
    <rPh sb="7" eb="9">
      <t>ガンリョウ</t>
    </rPh>
    <phoneticPr fontId="10"/>
  </si>
  <si>
    <t>合成ゴム</t>
  </si>
  <si>
    <t>メタン誘導品</t>
  </si>
  <si>
    <t>その他の有機化学工業製品</t>
    <rPh sb="8" eb="10">
      <t>コウギョウ</t>
    </rPh>
    <phoneticPr fontId="10"/>
  </si>
  <si>
    <t>可塑剤</t>
  </si>
  <si>
    <t>その他の有機化学工業製品</t>
  </si>
  <si>
    <t>熱硬化性樹脂</t>
  </si>
  <si>
    <t>024</t>
    <phoneticPr fontId="10"/>
  </si>
  <si>
    <t>熱可塑性樹脂</t>
  </si>
  <si>
    <t>ポリエチレン（低密度）</t>
  </si>
  <si>
    <t>ポリエチレン（高密度）</t>
  </si>
  <si>
    <t>ポリスチレン</t>
  </si>
  <si>
    <t>ポリプロピレン</t>
  </si>
  <si>
    <t>塩化ビニル樹脂</t>
  </si>
  <si>
    <t>高機能性樹脂</t>
  </si>
  <si>
    <t>その他の合成樹脂</t>
  </si>
  <si>
    <t>レーヨン・アセテート</t>
    <phoneticPr fontId="10"/>
  </si>
  <si>
    <t>化学繊維</t>
  </si>
  <si>
    <t>繊維工業製品</t>
    <rPh sb="0" eb="2">
      <t>センイ</t>
    </rPh>
    <rPh sb="2" eb="4">
      <t>コウギョウ</t>
    </rPh>
    <rPh sb="4" eb="6">
      <t>セイヒン</t>
    </rPh>
    <phoneticPr fontId="12"/>
  </si>
  <si>
    <t>04</t>
    <phoneticPr fontId="12"/>
  </si>
  <si>
    <t>合成繊維</t>
    <rPh sb="0" eb="2">
      <t>ゴウセイ</t>
    </rPh>
    <rPh sb="2" eb="4">
      <t>センイ</t>
    </rPh>
    <phoneticPr fontId="12"/>
  </si>
  <si>
    <t>医薬品</t>
    <rPh sb="0" eb="3">
      <t>イヤクヒン</t>
    </rPh>
    <phoneticPr fontId="10"/>
  </si>
  <si>
    <t>025</t>
    <phoneticPr fontId="10"/>
  </si>
  <si>
    <t>06</t>
    <phoneticPr fontId="12"/>
  </si>
  <si>
    <t>化学製品  　　　  　</t>
    <phoneticPr fontId="12"/>
  </si>
  <si>
    <t>油脂加工製品・石けん・合成洗剤・界面活性剤</t>
    <phoneticPr fontId="10"/>
  </si>
  <si>
    <t>油脂加工製品・石けん・界面活性剤・化粧品</t>
    <phoneticPr fontId="10"/>
  </si>
  <si>
    <t>026</t>
    <phoneticPr fontId="10"/>
  </si>
  <si>
    <t>化学最終製品（医薬品を除く。）</t>
    <rPh sb="7" eb="9">
      <t>イヤク</t>
    </rPh>
    <rPh sb="9" eb="10">
      <t>ヒン</t>
    </rPh>
    <phoneticPr fontId="10"/>
  </si>
  <si>
    <t>油脂加工製品</t>
    <phoneticPr fontId="10"/>
  </si>
  <si>
    <t>石けん・合成洗剤</t>
  </si>
  <si>
    <t>界面活性剤</t>
  </si>
  <si>
    <t>化粧品・歯磨</t>
  </si>
  <si>
    <t>塗料</t>
  </si>
  <si>
    <t>塗料・印刷インキ</t>
  </si>
  <si>
    <t>印刷インキ</t>
    <phoneticPr fontId="10"/>
  </si>
  <si>
    <t>写真感光材料</t>
  </si>
  <si>
    <t>農薬</t>
  </si>
  <si>
    <t>ゼラチン・接着剤</t>
  </si>
  <si>
    <t>その他の化学最終製品</t>
  </si>
  <si>
    <t>触媒</t>
  </si>
  <si>
    <t>他に分類されない化学最終製品</t>
    <rPh sb="0" eb="1">
      <t>タ</t>
    </rPh>
    <rPh sb="2" eb="4">
      <t>ブンルイ</t>
    </rPh>
    <rPh sb="8" eb="10">
      <t>カガク</t>
    </rPh>
    <rPh sb="10" eb="12">
      <t>サイシュウ</t>
    </rPh>
    <rPh sb="12" eb="14">
      <t>セイヒン</t>
    </rPh>
    <phoneticPr fontId="12"/>
  </si>
  <si>
    <t>027</t>
    <phoneticPr fontId="10"/>
  </si>
  <si>
    <t>07</t>
    <phoneticPr fontId="10"/>
  </si>
  <si>
    <t>石油・石炭製品　　　</t>
  </si>
  <si>
    <t>ガソリン</t>
    <phoneticPr fontId="10"/>
  </si>
  <si>
    <t>ジェット燃料油</t>
  </si>
  <si>
    <t>灯油</t>
  </si>
  <si>
    <t>軽油</t>
  </si>
  <si>
    <t>Ａ重油</t>
  </si>
  <si>
    <t>Ｂ重油・Ｃ重油</t>
  </si>
  <si>
    <t>ナフサ</t>
  </si>
  <si>
    <t>液化石油ガス</t>
  </si>
  <si>
    <t>その他の石油製品</t>
  </si>
  <si>
    <t>028</t>
    <phoneticPr fontId="10"/>
  </si>
  <si>
    <t>コークス</t>
  </si>
  <si>
    <t>その他の石炭製品</t>
  </si>
  <si>
    <t>舗装材料</t>
  </si>
  <si>
    <t>029</t>
    <phoneticPr fontId="10"/>
  </si>
  <si>
    <t>16</t>
    <phoneticPr fontId="10"/>
  </si>
  <si>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</si>
  <si>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</si>
  <si>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</si>
  <si>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</si>
  <si>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</si>
  <si>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</si>
  <si>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</si>
  <si>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</si>
  <si>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タイヤ・チューブ</t>
  </si>
  <si>
    <t>030</t>
    <phoneticPr fontId="10"/>
  </si>
  <si>
    <t>ゴム製・プラスチック製履物</t>
    <phoneticPr fontId="10"/>
  </si>
  <si>
    <t>その他のゴム製品</t>
  </si>
  <si>
    <t>革製履物</t>
  </si>
  <si>
    <t>031</t>
    <phoneticPr fontId="10"/>
  </si>
  <si>
    <t>なめし革・毛皮・同製品</t>
    <phoneticPr fontId="10"/>
  </si>
  <si>
    <t>製革・毛皮</t>
  </si>
  <si>
    <t>なめし革・毛皮・その他の革製品</t>
  </si>
  <si>
    <t>かばん・袋物・その他の革製品</t>
  </si>
  <si>
    <t>板ガラス・安全ガラス</t>
  </si>
  <si>
    <t>032</t>
    <phoneticPr fontId="10"/>
  </si>
  <si>
    <t>08</t>
    <phoneticPr fontId="10"/>
  </si>
  <si>
    <t>窯業・土石製品　　</t>
  </si>
  <si>
    <t>板ガラス</t>
  </si>
  <si>
    <t>安全ガラス・複層ガラス</t>
  </si>
  <si>
    <t>ガラス繊維・同製品</t>
  </si>
  <si>
    <t>その他のガラス製品</t>
  </si>
  <si>
    <t>ガラス製加工素材</t>
  </si>
  <si>
    <t>他に分類されないガラス製品</t>
    <rPh sb="0" eb="1">
      <t>タ</t>
    </rPh>
    <rPh sb="2" eb="4">
      <t>ブンルイ</t>
    </rPh>
    <rPh sb="11" eb="13">
      <t>セイヒン</t>
    </rPh>
    <phoneticPr fontId="12"/>
  </si>
  <si>
    <t>セメント</t>
  </si>
  <si>
    <t>033</t>
    <phoneticPr fontId="10"/>
  </si>
  <si>
    <t>生コンクリート</t>
  </si>
  <si>
    <t>セメント製品</t>
  </si>
  <si>
    <t>034</t>
    <phoneticPr fontId="10"/>
  </si>
  <si>
    <t>建設用陶磁器</t>
  </si>
  <si>
    <t>工業用陶磁器</t>
  </si>
  <si>
    <t>日用陶磁器</t>
  </si>
  <si>
    <t>耐火物</t>
  </si>
  <si>
    <t>建設用土石製品</t>
    <phoneticPr fontId="10"/>
  </si>
  <si>
    <t>035</t>
    <phoneticPr fontId="10"/>
  </si>
  <si>
    <t>その他の窯業・土石製品</t>
    <phoneticPr fontId="10"/>
  </si>
  <si>
    <t>その他の建設用土石製品</t>
  </si>
  <si>
    <t>炭素・黒鉛製品</t>
  </si>
  <si>
    <t>研磨材</t>
  </si>
  <si>
    <t>銑鉄</t>
  </si>
  <si>
    <t>銑鉄・粗鋼</t>
  </si>
  <si>
    <t>036</t>
    <phoneticPr fontId="10"/>
  </si>
  <si>
    <t>銑鉄・粗鋼・鋼材</t>
    <rPh sb="6" eb="8">
      <t>コウザイ</t>
    </rPh>
    <phoneticPr fontId="12"/>
  </si>
  <si>
    <t>09</t>
    <phoneticPr fontId="10"/>
  </si>
  <si>
    <t>鉄鋼　　　　　　　　</t>
  </si>
  <si>
    <t>フェロアロイ</t>
  </si>
  <si>
    <t>粗鋼（転炉）</t>
  </si>
  <si>
    <t>粗鋼（電気炉）</t>
  </si>
  <si>
    <t>鉄屑</t>
  </si>
  <si>
    <t>熱間圧延鋼材</t>
  </si>
  <si>
    <t>普通鋼形鋼</t>
  </si>
  <si>
    <t>普通鋼鋼板</t>
  </si>
  <si>
    <t>普通鋼鋼帯</t>
  </si>
  <si>
    <t>普通鋼小棒</t>
  </si>
  <si>
    <t>その他の普通鋼熱間圧延鋼材</t>
  </si>
  <si>
    <t>特殊鋼熱間圧延鋼材</t>
  </si>
  <si>
    <t>鋼管</t>
  </si>
  <si>
    <t>普通鋼鋼管</t>
  </si>
  <si>
    <t>特殊鋼鋼管</t>
  </si>
  <si>
    <t>冷間仕上鋼材</t>
  </si>
  <si>
    <t>冷延・めっき鋼材</t>
  </si>
  <si>
    <t>普通鋼冷間仕上鋼材</t>
    <rPh sb="0" eb="2">
      <t>フツウ</t>
    </rPh>
    <rPh sb="2" eb="3">
      <t>コウ</t>
    </rPh>
    <rPh sb="3" eb="5">
      <t>レイカン</t>
    </rPh>
    <phoneticPr fontId="10"/>
  </si>
  <si>
    <t>特殊鋼冷間仕上鋼材</t>
    <rPh sb="0" eb="2">
      <t>トクシュ</t>
    </rPh>
    <rPh sb="2" eb="3">
      <t>コウ</t>
    </rPh>
    <phoneticPr fontId="10"/>
  </si>
  <si>
    <t>めっき鋼材</t>
  </si>
  <si>
    <t>鋳鍛鋼</t>
  </si>
  <si>
    <t>037</t>
    <phoneticPr fontId="10"/>
  </si>
  <si>
    <t>鋳鍛造品</t>
    <phoneticPr fontId="10"/>
  </si>
  <si>
    <t>鍛鋼</t>
  </si>
  <si>
    <t>鋳鋼</t>
  </si>
  <si>
    <t>鋳鉄管</t>
  </si>
  <si>
    <t>鋳鉄品及び鍛工品（鉄）</t>
  </si>
  <si>
    <t>鋳鉄品</t>
  </si>
  <si>
    <t>鍛工品（鉄）</t>
  </si>
  <si>
    <t>鉄鋼シャースリット業</t>
  </si>
  <si>
    <t>038</t>
    <phoneticPr fontId="10"/>
  </si>
  <si>
    <t>その他の鉄鋼製品</t>
    <rPh sb="2" eb="3">
      <t>タ</t>
    </rPh>
    <rPh sb="4" eb="6">
      <t>テッコウ</t>
    </rPh>
    <rPh sb="6" eb="8">
      <t>セイヒン</t>
    </rPh>
    <phoneticPr fontId="10"/>
  </si>
  <si>
    <t>銅</t>
  </si>
  <si>
    <t>039</t>
    <phoneticPr fontId="10"/>
  </si>
  <si>
    <t>10</t>
    <phoneticPr fontId="10"/>
  </si>
  <si>
    <t>非鉄金属　　　　　　</t>
  </si>
  <si>
    <t>鉛・亜鉛（再生を含む。）</t>
    <phoneticPr fontId="12"/>
  </si>
  <si>
    <t>アルミニウム（再生を含む。）</t>
    <phoneticPr fontId="12"/>
  </si>
  <si>
    <t>その他の非鉄金属地金</t>
  </si>
  <si>
    <t>非鉄金属屑</t>
  </si>
  <si>
    <t>電線・ケーブル</t>
  </si>
  <si>
    <t>040</t>
    <phoneticPr fontId="10"/>
  </si>
  <si>
    <t>光ファイバケーブル</t>
  </si>
  <si>
    <t>伸銅品</t>
  </si>
  <si>
    <t>その他の非鉄金属製品</t>
  </si>
  <si>
    <t>アルミ圧延製品</t>
  </si>
  <si>
    <t>非鉄金属素形材</t>
  </si>
  <si>
    <t>核燃料</t>
  </si>
  <si>
    <t>建設用金属製品</t>
  </si>
  <si>
    <t>041</t>
    <phoneticPr fontId="10"/>
  </si>
  <si>
    <t>11</t>
    <phoneticPr fontId="10"/>
  </si>
  <si>
    <t>金属製品　　　　　　</t>
  </si>
  <si>
    <t>建築用金属製品</t>
  </si>
  <si>
    <t>ガス・石油機器・暖厨房機器</t>
    <phoneticPr fontId="10"/>
  </si>
  <si>
    <t>042</t>
    <phoneticPr fontId="10"/>
  </si>
  <si>
    <t>ボルト・ナット・リベット・スプリング</t>
    <phoneticPr fontId="10"/>
  </si>
  <si>
    <t>金属製容器・製缶板金製品</t>
    <phoneticPr fontId="10"/>
  </si>
  <si>
    <t>配管工事附属品・粉末や金製品・道具類</t>
    <rPh sb="4" eb="6">
      <t>フゾク</t>
    </rPh>
    <phoneticPr fontId="10"/>
  </si>
  <si>
    <t>配管工事附属品</t>
    <rPh sb="4" eb="6">
      <t>フゾク</t>
    </rPh>
    <phoneticPr fontId="12"/>
  </si>
  <si>
    <t>粉末や金製品</t>
    <phoneticPr fontId="10"/>
  </si>
  <si>
    <t>刃物・道具類</t>
    <phoneticPr fontId="10"/>
  </si>
  <si>
    <t>金属プレス製品</t>
  </si>
  <si>
    <t>金属線製品</t>
  </si>
  <si>
    <t>他に分類されない金属製品</t>
    <rPh sb="0" eb="1">
      <t>タ</t>
    </rPh>
    <rPh sb="2" eb="4">
      <t>ブンルイ</t>
    </rPh>
    <rPh sb="8" eb="10">
      <t>キンゾク</t>
    </rPh>
    <rPh sb="10" eb="12">
      <t>セイヒン</t>
    </rPh>
    <phoneticPr fontId="12"/>
  </si>
  <si>
    <t>ボイラ</t>
  </si>
  <si>
    <t>ボイラ・原動機</t>
    <phoneticPr fontId="10"/>
  </si>
  <si>
    <t>043</t>
    <phoneticPr fontId="10"/>
  </si>
  <si>
    <t>12</t>
    <phoneticPr fontId="10"/>
  </si>
  <si>
    <t>タービン</t>
  </si>
  <si>
    <t>原動機</t>
  </si>
  <si>
    <t>ポンプ・圧縮機</t>
    <phoneticPr fontId="10"/>
  </si>
  <si>
    <t>運搬機械</t>
  </si>
  <si>
    <t>冷凍機・温湿調整装置</t>
  </si>
  <si>
    <t>ベアリング</t>
  </si>
  <si>
    <t>その他のはん用機械</t>
    <rPh sb="2" eb="3">
      <t>タ</t>
    </rPh>
    <rPh sb="6" eb="7">
      <t>ヨウ</t>
    </rPh>
    <rPh sb="7" eb="9">
      <t>キカイ</t>
    </rPh>
    <phoneticPr fontId="10"/>
  </si>
  <si>
    <t>動力伝導装置</t>
    <rPh sb="0" eb="2">
      <t>ドウリョク</t>
    </rPh>
    <rPh sb="2" eb="4">
      <t>デンドウ</t>
    </rPh>
    <rPh sb="4" eb="6">
      <t>ソウチ</t>
    </rPh>
    <phoneticPr fontId="10"/>
  </si>
  <si>
    <t>他に分類されないはん用機械</t>
    <rPh sb="0" eb="1">
      <t>タ</t>
    </rPh>
    <rPh sb="2" eb="4">
      <t>ブンルイ</t>
    </rPh>
    <rPh sb="10" eb="11">
      <t>ヨウ</t>
    </rPh>
    <rPh sb="11" eb="13">
      <t>キカイ</t>
    </rPh>
    <phoneticPr fontId="10"/>
  </si>
  <si>
    <t>農業用機械</t>
    <rPh sb="2" eb="3">
      <t>ヨウ</t>
    </rPh>
    <phoneticPr fontId="10"/>
  </si>
  <si>
    <t>建設・鉱山機械</t>
    <rPh sb="0" eb="2">
      <t>ケンセツ</t>
    </rPh>
    <rPh sb="3" eb="5">
      <t>コウザン</t>
    </rPh>
    <phoneticPr fontId="10"/>
  </si>
  <si>
    <t>繊維機械</t>
  </si>
  <si>
    <t>生活関連産業用機械</t>
    <rPh sb="7" eb="9">
      <t>キカイ</t>
    </rPh>
    <phoneticPr fontId="10"/>
  </si>
  <si>
    <t>食品機械・同装置</t>
    <rPh sb="5" eb="6">
      <t>ドウ</t>
    </rPh>
    <rPh sb="6" eb="8">
      <t>ソウチ</t>
    </rPh>
    <phoneticPr fontId="10"/>
  </si>
  <si>
    <t>木材加工機械</t>
    <rPh sb="0" eb="2">
      <t>モクザイ</t>
    </rPh>
    <rPh sb="2" eb="4">
      <t>カコウ</t>
    </rPh>
    <phoneticPr fontId="10"/>
  </si>
  <si>
    <t>パルプ装置・製紙機械</t>
  </si>
  <si>
    <t>印刷・製本・紙工機械</t>
    <phoneticPr fontId="10"/>
  </si>
  <si>
    <t>包装・荷造機械</t>
    <rPh sb="0" eb="2">
      <t>ホウソウ</t>
    </rPh>
    <rPh sb="3" eb="4">
      <t>ニ</t>
    </rPh>
    <rPh sb="4" eb="5">
      <t>ヅクリ</t>
    </rPh>
    <rPh sb="5" eb="7">
      <t>キカイ</t>
    </rPh>
    <phoneticPr fontId="10"/>
  </si>
  <si>
    <t>化学機械</t>
  </si>
  <si>
    <t>基礎素材産業用機械</t>
    <phoneticPr fontId="10"/>
  </si>
  <si>
    <t>鋳造装置・プラスチック加工機械</t>
    <phoneticPr fontId="10"/>
  </si>
  <si>
    <t>鋳造装置</t>
    <phoneticPr fontId="10"/>
  </si>
  <si>
    <t>プラスチック加工機械</t>
    <phoneticPr fontId="10"/>
  </si>
  <si>
    <t>金属工作機械</t>
  </si>
  <si>
    <t>金属加工機械</t>
    <rPh sb="0" eb="2">
      <t>キンゾク</t>
    </rPh>
    <rPh sb="2" eb="4">
      <t>カコウ</t>
    </rPh>
    <rPh sb="4" eb="6">
      <t>キカイ</t>
    </rPh>
    <phoneticPr fontId="10"/>
  </si>
  <si>
    <t>金属加工機械</t>
  </si>
  <si>
    <t>機械工具</t>
  </si>
  <si>
    <t>半導体製造装置</t>
  </si>
  <si>
    <t>金型</t>
  </si>
  <si>
    <t>その他の生産用機械</t>
    <phoneticPr fontId="10"/>
  </si>
  <si>
    <t>真空装置・真空機器</t>
    <rPh sb="0" eb="2">
      <t>シンクウ</t>
    </rPh>
    <rPh sb="2" eb="4">
      <t>ソウチ</t>
    </rPh>
    <rPh sb="5" eb="7">
      <t>シンクウ</t>
    </rPh>
    <rPh sb="7" eb="9">
      <t>キキ</t>
    </rPh>
    <phoneticPr fontId="10"/>
  </si>
  <si>
    <t>ロボット</t>
    <phoneticPr fontId="12"/>
  </si>
  <si>
    <t>その他の生産用機械</t>
    <rPh sb="4" eb="7">
      <t>セイサンヨウ</t>
    </rPh>
    <rPh sb="7" eb="9">
      <t>キカイ</t>
    </rPh>
    <phoneticPr fontId="10"/>
  </si>
  <si>
    <t>複写機</t>
  </si>
  <si>
    <t>事務用機械</t>
  </si>
  <si>
    <t>044</t>
    <phoneticPr fontId="12"/>
  </si>
  <si>
    <t>事務用・サービス用機器</t>
    <rPh sb="0" eb="3">
      <t>ジムヨウ</t>
    </rPh>
    <rPh sb="4" eb="9">
      <t>サービスヨウ</t>
    </rPh>
    <rPh sb="9" eb="11">
      <t>キキ</t>
    </rPh>
    <phoneticPr fontId="18"/>
  </si>
  <si>
    <t>その他の事務用機械</t>
  </si>
  <si>
    <t>サービス用機器　</t>
  </si>
  <si>
    <t>サービス用機器</t>
  </si>
  <si>
    <t>自動販売機</t>
  </si>
  <si>
    <t>娯楽用機器</t>
  </si>
  <si>
    <t>その他のサービス用機器</t>
    <phoneticPr fontId="10"/>
  </si>
  <si>
    <t>計測機器</t>
    <rPh sb="0" eb="2">
      <t>ケイソク</t>
    </rPh>
    <rPh sb="2" eb="4">
      <t>キキ</t>
    </rPh>
    <phoneticPr fontId="10"/>
  </si>
  <si>
    <t>055</t>
    <phoneticPr fontId="12"/>
  </si>
  <si>
    <t>精密機器</t>
    <rPh sb="0" eb="2">
      <t>セイミツ</t>
    </rPh>
    <rPh sb="2" eb="4">
      <t>キキ</t>
    </rPh>
    <phoneticPr fontId="12"/>
  </si>
  <si>
    <t>15</t>
    <phoneticPr fontId="12"/>
  </si>
  <si>
    <t>医療用機械器具</t>
  </si>
  <si>
    <t>光学機械・レンズ</t>
    <rPh sb="0" eb="2">
      <t>コウガク</t>
    </rPh>
    <rPh sb="2" eb="4">
      <t>キカイ</t>
    </rPh>
    <phoneticPr fontId="10"/>
  </si>
  <si>
    <t>武器</t>
  </si>
  <si>
    <t>056</t>
    <phoneticPr fontId="12"/>
  </si>
  <si>
    <t>その他の製造工業品</t>
    <rPh sb="2" eb="3">
      <t>タ</t>
    </rPh>
    <rPh sb="4" eb="6">
      <t>セイゾウ</t>
    </rPh>
    <rPh sb="6" eb="8">
      <t>コウギョウ</t>
    </rPh>
    <rPh sb="8" eb="9">
      <t>ヒン</t>
    </rPh>
    <phoneticPr fontId="12"/>
  </si>
  <si>
    <t>16</t>
    <phoneticPr fontId="12"/>
  </si>
  <si>
    <t>電子管</t>
  </si>
  <si>
    <t>電子デバイス</t>
    <rPh sb="0" eb="2">
      <t>デンシ</t>
    </rPh>
    <phoneticPr fontId="10"/>
  </si>
  <si>
    <t>051</t>
    <phoneticPr fontId="10"/>
  </si>
  <si>
    <t>13</t>
    <phoneticPr fontId="10"/>
  </si>
  <si>
    <t>電気機械　　　　　　</t>
    <phoneticPr fontId="10"/>
  </si>
  <si>
    <t>半導体素子</t>
  </si>
  <si>
    <t>集積回路</t>
  </si>
  <si>
    <t>液晶パネル</t>
    <phoneticPr fontId="10"/>
  </si>
  <si>
    <t>磁気テープ・磁気ディスク</t>
  </si>
  <si>
    <t>その他の電子部品</t>
    <rPh sb="2" eb="3">
      <t>タ</t>
    </rPh>
    <rPh sb="4" eb="6">
      <t>デンシ</t>
    </rPh>
    <rPh sb="6" eb="8">
      <t>ブヒン</t>
    </rPh>
    <phoneticPr fontId="10"/>
  </si>
  <si>
    <t>電子回路</t>
    <rPh sb="0" eb="2">
      <t>デンシ</t>
    </rPh>
    <rPh sb="2" eb="4">
      <t>カイロ</t>
    </rPh>
    <phoneticPr fontId="10"/>
  </si>
  <si>
    <t>その他の電子部品</t>
    <rPh sb="6" eb="7">
      <t>ブ</t>
    </rPh>
    <phoneticPr fontId="10"/>
  </si>
  <si>
    <t>回転電気機械</t>
  </si>
  <si>
    <t>産業用電気機器</t>
    <rPh sb="0" eb="3">
      <t>サンギョウヨウ</t>
    </rPh>
    <rPh sb="3" eb="5">
      <t>デンキ</t>
    </rPh>
    <rPh sb="5" eb="7">
      <t>キキ</t>
    </rPh>
    <phoneticPr fontId="10"/>
  </si>
  <si>
    <t>045</t>
    <phoneticPr fontId="10"/>
  </si>
  <si>
    <t>発電機器</t>
  </si>
  <si>
    <t>電動機</t>
  </si>
  <si>
    <t>変圧器・変成器</t>
  </si>
  <si>
    <t>開閉制御装置・配電盤</t>
    <phoneticPr fontId="10"/>
  </si>
  <si>
    <t>配線器具</t>
    <rPh sb="0" eb="2">
      <t>ハイセン</t>
    </rPh>
    <rPh sb="2" eb="4">
      <t>キグ</t>
    </rPh>
    <phoneticPr fontId="10"/>
  </si>
  <si>
    <t>内燃機関電装品</t>
    <rPh sb="0" eb="2">
      <t>ナイネン</t>
    </rPh>
    <rPh sb="2" eb="4">
      <t>キカン</t>
    </rPh>
    <rPh sb="4" eb="7">
      <t>デンソウヒン</t>
    </rPh>
    <phoneticPr fontId="10"/>
  </si>
  <si>
    <t>その他の産業用電気機器</t>
    <rPh sb="7" eb="9">
      <t>デンキ</t>
    </rPh>
    <rPh sb="9" eb="11">
      <t>キキ</t>
    </rPh>
    <phoneticPr fontId="10"/>
  </si>
  <si>
    <t>民生用エアコンディショナ</t>
    <rPh sb="0" eb="2">
      <t>ミンセイ</t>
    </rPh>
    <rPh sb="2" eb="3">
      <t>ヨウ</t>
    </rPh>
    <phoneticPr fontId="10"/>
  </si>
  <si>
    <t>民生用電気機器</t>
    <rPh sb="0" eb="3">
      <t>ミンセイヨウ</t>
    </rPh>
    <rPh sb="3" eb="5">
      <t>デンキ</t>
    </rPh>
    <rPh sb="5" eb="7">
      <t>キキ</t>
    </rPh>
    <phoneticPr fontId="10"/>
  </si>
  <si>
    <t>048</t>
    <phoneticPr fontId="10"/>
  </si>
  <si>
    <t>民生用電気機器</t>
    <rPh sb="5" eb="7">
      <t>キキ</t>
    </rPh>
    <phoneticPr fontId="10"/>
  </si>
  <si>
    <t>民生用電気機器（エアコンを除く。）</t>
    <rPh sb="0" eb="2">
      <t>ミンセイ</t>
    </rPh>
    <rPh sb="2" eb="3">
      <t>ヨウ</t>
    </rPh>
    <rPh sb="3" eb="5">
      <t>デンキ</t>
    </rPh>
    <rPh sb="5" eb="7">
      <t>キキ</t>
    </rPh>
    <phoneticPr fontId="10"/>
  </si>
  <si>
    <t>電子応用装置</t>
  </si>
  <si>
    <t>電子応用装置</t>
    <rPh sb="0" eb="2">
      <t>デンシ</t>
    </rPh>
    <rPh sb="2" eb="4">
      <t>オウヨウ</t>
    </rPh>
    <rPh sb="4" eb="6">
      <t>ソウチ</t>
    </rPh>
    <phoneticPr fontId="10"/>
  </si>
  <si>
    <t>046</t>
    <phoneticPr fontId="10"/>
  </si>
  <si>
    <t>電子応用装置・電気計測器</t>
    <rPh sb="0" eb="2">
      <t>デンシ</t>
    </rPh>
    <rPh sb="2" eb="4">
      <t>オウヨウ</t>
    </rPh>
    <rPh sb="4" eb="6">
      <t>ソウチ</t>
    </rPh>
    <rPh sb="7" eb="9">
      <t>デンキ</t>
    </rPh>
    <rPh sb="9" eb="12">
      <t>ケイソクキ</t>
    </rPh>
    <phoneticPr fontId="10"/>
  </si>
  <si>
    <t>電気計測器</t>
  </si>
  <si>
    <t>電気計測器</t>
    <rPh sb="0" eb="2">
      <t>デンキ</t>
    </rPh>
    <rPh sb="2" eb="5">
      <t>ケイソクキ</t>
    </rPh>
    <phoneticPr fontId="10"/>
  </si>
  <si>
    <t>電球類</t>
  </si>
  <si>
    <t>その他の電気機械</t>
    <rPh sb="2" eb="3">
      <t>タ</t>
    </rPh>
    <rPh sb="4" eb="6">
      <t>デンキ</t>
    </rPh>
    <rPh sb="6" eb="8">
      <t>キカイ</t>
    </rPh>
    <phoneticPr fontId="10"/>
  </si>
  <si>
    <t>047</t>
    <phoneticPr fontId="10"/>
  </si>
  <si>
    <t>電気照明器具</t>
  </si>
  <si>
    <t>電池</t>
  </si>
  <si>
    <t>その他の電気機械器具</t>
  </si>
  <si>
    <t>ビデオ機器・デジタルカメラ</t>
    <phoneticPr fontId="10"/>
  </si>
  <si>
    <t>民生用電子機器</t>
    <rPh sb="4" eb="5">
      <t>シ</t>
    </rPh>
    <phoneticPr fontId="10"/>
  </si>
  <si>
    <t>049</t>
    <phoneticPr fontId="10"/>
  </si>
  <si>
    <t>通信機械・同関連機器</t>
    <rPh sb="0" eb="2">
      <t>ツウシン</t>
    </rPh>
    <rPh sb="2" eb="4">
      <t>キカイ</t>
    </rPh>
    <rPh sb="5" eb="6">
      <t>ドウ</t>
    </rPh>
    <rPh sb="6" eb="8">
      <t>カンレン</t>
    </rPh>
    <rPh sb="8" eb="10">
      <t>キキ</t>
    </rPh>
    <phoneticPr fontId="10"/>
  </si>
  <si>
    <t>電気音響機器</t>
  </si>
  <si>
    <t>ラジオ・テレビ受信機</t>
  </si>
  <si>
    <t>有線電気通信機器</t>
  </si>
  <si>
    <t>通信機械</t>
  </si>
  <si>
    <t>携帯電話機</t>
    <rPh sb="0" eb="2">
      <t>ケイタイ</t>
    </rPh>
    <rPh sb="2" eb="4">
      <t>デンワ</t>
    </rPh>
    <rPh sb="4" eb="5">
      <t>キ</t>
    </rPh>
    <phoneticPr fontId="10"/>
  </si>
  <si>
    <t>無線電気通信機器（携帯電話機を除く。）</t>
    <rPh sb="9" eb="11">
      <t>ケイタイ</t>
    </rPh>
    <rPh sb="11" eb="13">
      <t>デンワ</t>
    </rPh>
    <rPh sb="13" eb="14">
      <t>キ</t>
    </rPh>
    <phoneticPr fontId="10"/>
  </si>
  <si>
    <t>その他の電気通信機器</t>
  </si>
  <si>
    <t>パーソナルコンピュータ</t>
    <phoneticPr fontId="10"/>
  </si>
  <si>
    <t>電子計算機・同附属装置</t>
    <rPh sb="0" eb="2">
      <t>デンシ</t>
    </rPh>
    <rPh sb="2" eb="5">
      <t>ケイサンキ</t>
    </rPh>
    <rPh sb="6" eb="7">
      <t>ドウ</t>
    </rPh>
    <rPh sb="7" eb="9">
      <t>フゾク</t>
    </rPh>
    <rPh sb="9" eb="11">
      <t>ソウチ</t>
    </rPh>
    <phoneticPr fontId="10"/>
  </si>
  <si>
    <t>050</t>
    <phoneticPr fontId="10"/>
  </si>
  <si>
    <t>電子計算機本体（パソコンを除く。）</t>
    <rPh sb="0" eb="2">
      <t>デンシ</t>
    </rPh>
    <rPh sb="2" eb="5">
      <t>ケイサンキ</t>
    </rPh>
    <rPh sb="5" eb="7">
      <t>ホンタイ</t>
    </rPh>
    <phoneticPr fontId="10"/>
  </si>
  <si>
    <t>電子計算機附属装置</t>
    <rPh sb="5" eb="7">
      <t>フゾク</t>
    </rPh>
    <phoneticPr fontId="10"/>
  </si>
  <si>
    <t>乗用車</t>
  </si>
  <si>
    <t>乗用車</t>
    <phoneticPr fontId="10"/>
  </si>
  <si>
    <t>052</t>
    <phoneticPr fontId="10"/>
  </si>
  <si>
    <t>自動車</t>
    <rPh sb="0" eb="3">
      <t>ジドウシャ</t>
    </rPh>
    <phoneticPr fontId="10"/>
  </si>
  <si>
    <t>14</t>
    <phoneticPr fontId="10"/>
  </si>
  <si>
    <t>輸送機械  　　　　　</t>
  </si>
  <si>
    <t>トラック・バス・その他の自動車</t>
  </si>
  <si>
    <t>二輪自動車</t>
  </si>
  <si>
    <t>自動車用内燃機関</t>
    <phoneticPr fontId="10"/>
  </si>
  <si>
    <t>自動車部品・同附属品</t>
    <phoneticPr fontId="10"/>
  </si>
  <si>
    <t>自動車部品</t>
  </si>
  <si>
    <t>鋼船</t>
  </si>
  <si>
    <t>053</t>
    <phoneticPr fontId="10"/>
  </si>
  <si>
    <t>その他の船舶</t>
  </si>
  <si>
    <t>舶用内燃機関</t>
  </si>
  <si>
    <t>船舶修理</t>
  </si>
  <si>
    <t>鉄道車両</t>
  </si>
  <si>
    <t>鉄道車両・同修理</t>
  </si>
  <si>
    <t>054</t>
    <phoneticPr fontId="10"/>
  </si>
  <si>
    <t>鉄道車両修理</t>
  </si>
  <si>
    <t>航空機</t>
  </si>
  <si>
    <t>航空機・同修理</t>
  </si>
  <si>
    <t>航空機修理</t>
  </si>
  <si>
    <t>自転車</t>
  </si>
  <si>
    <t>その他の輸送機械</t>
  </si>
  <si>
    <t>産業用運搬車両</t>
  </si>
  <si>
    <t>他に分類されない輸送機械</t>
    <rPh sb="0" eb="1">
      <t>タ</t>
    </rPh>
    <rPh sb="2" eb="4">
      <t>ブンルイ</t>
    </rPh>
    <rPh sb="8" eb="10">
      <t>ユソウ</t>
    </rPh>
    <rPh sb="10" eb="12">
      <t>キカイ</t>
    </rPh>
    <phoneticPr fontId="12"/>
  </si>
  <si>
    <t>がん具</t>
    <phoneticPr fontId="10"/>
  </si>
  <si>
    <t>がん具・運動用品</t>
    <rPh sb="2" eb="3">
      <t>グ</t>
    </rPh>
    <rPh sb="4" eb="6">
      <t>ウンドウ</t>
    </rPh>
    <rPh sb="6" eb="8">
      <t>ヨウヒン</t>
    </rPh>
    <phoneticPr fontId="10"/>
  </si>
  <si>
    <t>056</t>
    <phoneticPr fontId="10"/>
  </si>
  <si>
    <t>運動用品</t>
  </si>
  <si>
    <t>身辺細貨品</t>
  </si>
  <si>
    <t>その他の製造工業製品</t>
    <rPh sb="2" eb="3">
      <t>タ</t>
    </rPh>
    <rPh sb="4" eb="6">
      <t>セイゾウ</t>
    </rPh>
    <rPh sb="6" eb="8">
      <t>コウギョウ</t>
    </rPh>
    <rPh sb="8" eb="10">
      <t>セイヒン</t>
    </rPh>
    <phoneticPr fontId="10"/>
  </si>
  <si>
    <t>時計</t>
  </si>
  <si>
    <t>楽器</t>
  </si>
  <si>
    <t>筆記具・文具</t>
  </si>
  <si>
    <t>畳・わら加工品</t>
  </si>
  <si>
    <t>情報記録物</t>
  </si>
  <si>
    <t>再生資源回収・加工処理</t>
    <rPh sb="0" eb="2">
      <t>サイセイ</t>
    </rPh>
    <rPh sb="2" eb="4">
      <t>シゲン</t>
    </rPh>
    <rPh sb="4" eb="6">
      <t>カイシュウ</t>
    </rPh>
    <rPh sb="7" eb="9">
      <t>カコウ</t>
    </rPh>
    <rPh sb="9" eb="11">
      <t>ショリ</t>
    </rPh>
    <phoneticPr fontId="10"/>
  </si>
  <si>
    <t>057</t>
    <phoneticPr fontId="10"/>
  </si>
  <si>
    <t>住宅建築（木造）</t>
  </si>
  <si>
    <t>住宅建築</t>
  </si>
  <si>
    <t>058</t>
    <phoneticPr fontId="10"/>
  </si>
  <si>
    <t>建築</t>
    <phoneticPr fontId="10"/>
  </si>
  <si>
    <t>17</t>
    <phoneticPr fontId="10"/>
  </si>
  <si>
    <t>建設　　　　　　　　</t>
  </si>
  <si>
    <t>建設・土木　　　　　　　</t>
    <rPh sb="3" eb="5">
      <t>ドボク</t>
    </rPh>
    <phoneticPr fontId="12"/>
  </si>
  <si>
    <t>住宅建築（非木造）</t>
  </si>
  <si>
    <t>非住宅建築（木造）</t>
  </si>
  <si>
    <t>非住宅建築</t>
  </si>
  <si>
    <t>非住宅建築（非木造）</t>
  </si>
  <si>
    <t>建設補修</t>
  </si>
  <si>
    <t>059</t>
    <phoneticPr fontId="10"/>
  </si>
  <si>
    <t>道路関係公共事業</t>
  </si>
  <si>
    <t>公共事業</t>
  </si>
  <si>
    <t>060</t>
    <phoneticPr fontId="10"/>
  </si>
  <si>
    <t>河川・下水道・その他の公共事業</t>
  </si>
  <si>
    <t>農林関係公共事業</t>
  </si>
  <si>
    <t>鉄道軌道建設</t>
  </si>
  <si>
    <t>061</t>
    <phoneticPr fontId="10"/>
  </si>
  <si>
    <t>その他の土木建設</t>
    <rPh sb="2" eb="3">
      <t>タ</t>
    </rPh>
    <rPh sb="4" eb="6">
      <t>ドボク</t>
    </rPh>
    <rPh sb="6" eb="8">
      <t>ケンセツ</t>
    </rPh>
    <phoneticPr fontId="10"/>
  </si>
  <si>
    <t>電力施設建設</t>
  </si>
  <si>
    <t>電気通信施設建設</t>
  </si>
  <si>
    <t>事業用電力</t>
  </si>
  <si>
    <t>062</t>
    <phoneticPr fontId="10"/>
  </si>
  <si>
    <t>18</t>
    <phoneticPr fontId="10"/>
  </si>
  <si>
    <t>電力・ガス・熱供給</t>
    <phoneticPr fontId="12"/>
  </si>
  <si>
    <t>電気・ガス・熱・水道・廃棄物処理</t>
    <rPh sb="0" eb="2">
      <t>デンキ</t>
    </rPh>
    <rPh sb="6" eb="7">
      <t>ネツ</t>
    </rPh>
    <rPh sb="8" eb="10">
      <t>スイドウ</t>
    </rPh>
    <rPh sb="11" eb="14">
      <t>ハイキブツ</t>
    </rPh>
    <rPh sb="14" eb="16">
      <t>ショリ</t>
    </rPh>
    <phoneticPr fontId="12"/>
  </si>
  <si>
    <t>事業用原子力発電</t>
  </si>
  <si>
    <t>事業用火力発電</t>
  </si>
  <si>
    <t>水力・その他の事業用発電</t>
  </si>
  <si>
    <t>自家発電</t>
  </si>
  <si>
    <t>都市ガス</t>
  </si>
  <si>
    <t>063</t>
    <phoneticPr fontId="10"/>
  </si>
  <si>
    <t>熱供給業</t>
  </si>
  <si>
    <t>上水道・簡易水道</t>
  </si>
  <si>
    <t>064</t>
    <phoneticPr fontId="10"/>
  </si>
  <si>
    <t>19</t>
    <phoneticPr fontId="10"/>
  </si>
  <si>
    <t>水道・廃棄物処理</t>
    <rPh sb="3" eb="6">
      <t>ハイキブツ</t>
    </rPh>
    <rPh sb="6" eb="8">
      <t>ショリ</t>
    </rPh>
    <phoneticPr fontId="12"/>
  </si>
  <si>
    <t>工業用水</t>
  </si>
  <si>
    <t>下水道★★</t>
  </si>
  <si>
    <t>廃棄物処理（公営）★★</t>
  </si>
  <si>
    <t>065</t>
    <phoneticPr fontId="10"/>
  </si>
  <si>
    <t>廃棄物処理（産業）</t>
  </si>
  <si>
    <t>卸売</t>
  </si>
  <si>
    <t>066</t>
    <phoneticPr fontId="10"/>
  </si>
  <si>
    <t>卸売</t>
    <rPh sb="0" eb="2">
      <t>オロシウリ</t>
    </rPh>
    <phoneticPr fontId="12"/>
  </si>
  <si>
    <t>20</t>
    <phoneticPr fontId="10"/>
  </si>
  <si>
    <t>06</t>
    <phoneticPr fontId="10"/>
  </si>
  <si>
    <t>商業　　　　　　　　</t>
  </si>
  <si>
    <t>小売</t>
  </si>
  <si>
    <t>067</t>
    <phoneticPr fontId="12"/>
  </si>
  <si>
    <t>小売</t>
    <rPh sb="0" eb="2">
      <t>コウリ</t>
    </rPh>
    <phoneticPr fontId="12"/>
  </si>
  <si>
    <t>21</t>
    <phoneticPr fontId="12"/>
  </si>
  <si>
    <t>金融</t>
  </si>
  <si>
    <t>068</t>
    <phoneticPr fontId="10"/>
  </si>
  <si>
    <t>22</t>
    <phoneticPr fontId="10"/>
  </si>
  <si>
    <t>金融・保険　　　　　</t>
  </si>
  <si>
    <t>07</t>
    <phoneticPr fontId="10"/>
  </si>
  <si>
    <t>地域サービス</t>
    <rPh sb="0" eb="2">
      <t>チイキ</t>
    </rPh>
    <phoneticPr fontId="12"/>
  </si>
  <si>
    <t>公的金融（ＦＩＳＩＭ）</t>
    <phoneticPr fontId="10"/>
  </si>
  <si>
    <t>民間金融（ＦＩＳＩＭ）</t>
    <phoneticPr fontId="10"/>
  </si>
  <si>
    <t>公的金融（手数料）</t>
  </si>
  <si>
    <t>民間金融（手数料）</t>
  </si>
  <si>
    <t>生命保険</t>
  </si>
  <si>
    <t>保険</t>
  </si>
  <si>
    <t>損害保険</t>
  </si>
  <si>
    <t>不動産仲介・管理業</t>
  </si>
  <si>
    <t>069</t>
    <phoneticPr fontId="10"/>
  </si>
  <si>
    <t>23</t>
    <phoneticPr fontId="10"/>
  </si>
  <si>
    <t>不動産（帰属家賃を除く）</t>
    <rPh sb="4" eb="6">
      <t>キゾク</t>
    </rPh>
    <rPh sb="6" eb="8">
      <t>ヤチン</t>
    </rPh>
    <rPh sb="9" eb="10">
      <t>ノゾ</t>
    </rPh>
    <phoneticPr fontId="12"/>
  </si>
  <si>
    <t>不動産賃貸業</t>
  </si>
  <si>
    <t>住宅賃貸料</t>
    <phoneticPr fontId="10"/>
  </si>
  <si>
    <t>070</t>
    <phoneticPr fontId="10"/>
  </si>
  <si>
    <t>住宅賃貸料（帰属家賃）</t>
    <rPh sb="0" eb="2">
      <t>ジュウタク</t>
    </rPh>
    <rPh sb="2" eb="5">
      <t>チンタイリョウ</t>
    </rPh>
    <rPh sb="6" eb="8">
      <t>キゾク</t>
    </rPh>
    <rPh sb="8" eb="10">
      <t>ヤチン</t>
    </rPh>
    <phoneticPr fontId="10"/>
  </si>
  <si>
    <t>071</t>
    <phoneticPr fontId="10"/>
  </si>
  <si>
    <t>24</t>
    <phoneticPr fontId="12"/>
  </si>
  <si>
    <t>鉄道旅客輸送</t>
  </si>
  <si>
    <t>072</t>
    <phoneticPr fontId="10"/>
  </si>
  <si>
    <t>25</t>
    <phoneticPr fontId="10"/>
  </si>
  <si>
    <t>運輸（自家輸送を除く）</t>
    <rPh sb="0" eb="2">
      <t>ウンユ</t>
    </rPh>
    <rPh sb="3" eb="5">
      <t>ジカ</t>
    </rPh>
    <rPh sb="5" eb="7">
      <t>ユソウ</t>
    </rPh>
    <rPh sb="8" eb="9">
      <t>ノゾ</t>
    </rPh>
    <phoneticPr fontId="12"/>
  </si>
  <si>
    <t>鉄道貨物輸送</t>
  </si>
  <si>
    <t>バス</t>
  </si>
  <si>
    <t>道路旅客輸送</t>
  </si>
  <si>
    <t>073</t>
    <phoneticPr fontId="10"/>
  </si>
  <si>
    <t>道路輸送（自家輸送を除く。）</t>
    <rPh sb="7" eb="9">
      <t>ユソウ</t>
    </rPh>
    <phoneticPr fontId="10"/>
  </si>
  <si>
    <t>ハイヤー・タクシー</t>
  </si>
  <si>
    <t>道路貨物輸送（自家輸送を除く。）</t>
    <rPh sb="7" eb="9">
      <t>ジカ</t>
    </rPh>
    <rPh sb="9" eb="11">
      <t>ユソウ</t>
    </rPh>
    <phoneticPr fontId="10"/>
  </si>
  <si>
    <t>自家輸送（旅客自動車）</t>
    <rPh sb="2" eb="4">
      <t>ユソウ</t>
    </rPh>
    <rPh sb="7" eb="10">
      <t>ジドウシャ</t>
    </rPh>
    <phoneticPr fontId="10"/>
  </si>
  <si>
    <t>自家輸送（旅客自動車）</t>
    <rPh sb="7" eb="10">
      <t>ジドウシャ</t>
    </rPh>
    <phoneticPr fontId="10"/>
  </si>
  <si>
    <t>074</t>
    <phoneticPr fontId="10"/>
  </si>
  <si>
    <t>自家輸送</t>
    <phoneticPr fontId="10"/>
  </si>
  <si>
    <t>26</t>
    <phoneticPr fontId="10"/>
  </si>
  <si>
    <t>自家輸送</t>
    <rPh sb="0" eb="2">
      <t>ジカ</t>
    </rPh>
    <rPh sb="2" eb="4">
      <t>ユソウ</t>
    </rPh>
    <phoneticPr fontId="12"/>
  </si>
  <si>
    <t>○</t>
    <phoneticPr fontId="12"/>
  </si>
  <si>
    <t>自家輸送（貨物自動車）</t>
    <rPh sb="2" eb="4">
      <t>ユソウ</t>
    </rPh>
    <rPh sb="7" eb="10">
      <t>ジドウシャ</t>
    </rPh>
    <phoneticPr fontId="10"/>
  </si>
  <si>
    <t>自家輸送（貨物自動車）</t>
    <rPh sb="7" eb="10">
      <t>ジドウシャ</t>
    </rPh>
    <phoneticPr fontId="10"/>
  </si>
  <si>
    <t>外洋輸送</t>
  </si>
  <si>
    <t>075</t>
    <phoneticPr fontId="10"/>
  </si>
  <si>
    <t>沿海・内水面輸送</t>
  </si>
  <si>
    <t>沿海・内水面旅客輸送</t>
  </si>
  <si>
    <t>沿海・内水面貨物輸送</t>
  </si>
  <si>
    <t>港湾運送</t>
  </si>
  <si>
    <t>076</t>
    <phoneticPr fontId="10"/>
  </si>
  <si>
    <t>国際航空輸送</t>
  </si>
  <si>
    <t>国内航空旅客輸送</t>
  </si>
  <si>
    <t>国内航空貨物輸送</t>
  </si>
  <si>
    <t>航空機使用事業</t>
  </si>
  <si>
    <t>貨物利用運送</t>
    <rPh sb="2" eb="4">
      <t>リヨウ</t>
    </rPh>
    <rPh sb="4" eb="6">
      <t>ウンソウ</t>
    </rPh>
    <phoneticPr fontId="10"/>
  </si>
  <si>
    <t>077</t>
    <phoneticPr fontId="10"/>
  </si>
  <si>
    <t>078</t>
    <phoneticPr fontId="10"/>
  </si>
  <si>
    <t>こん包</t>
  </si>
  <si>
    <t>079</t>
    <phoneticPr fontId="10"/>
  </si>
  <si>
    <t>運輸附帯サービス</t>
    <rPh sb="2" eb="4">
      <t>フタイ</t>
    </rPh>
    <phoneticPr fontId="12"/>
  </si>
  <si>
    <t>道路輸送施設提供</t>
  </si>
  <si>
    <t>その他の運輸附帯サービス</t>
    <rPh sb="6" eb="8">
      <t>フタイ</t>
    </rPh>
    <phoneticPr fontId="12"/>
  </si>
  <si>
    <t>水運施設管理★★</t>
  </si>
  <si>
    <t>水運附帯サービス</t>
    <rPh sb="2" eb="4">
      <t>フタイ</t>
    </rPh>
    <phoneticPr fontId="10"/>
  </si>
  <si>
    <t>航空施設管理（国公営）★★</t>
  </si>
  <si>
    <t>航空施設管理（産業）</t>
  </si>
  <si>
    <t>航空附帯サービス</t>
    <rPh sb="2" eb="4">
      <t>フタイ</t>
    </rPh>
    <phoneticPr fontId="10"/>
  </si>
  <si>
    <t>旅行・その他の運輸附帯サービス</t>
    <rPh sb="9" eb="11">
      <t>フタイ</t>
    </rPh>
    <phoneticPr fontId="10"/>
  </si>
  <si>
    <t>郵便・信書便</t>
    <rPh sb="3" eb="5">
      <t>シンショ</t>
    </rPh>
    <rPh sb="5" eb="6">
      <t>ビン</t>
    </rPh>
    <phoneticPr fontId="10"/>
  </si>
  <si>
    <t>080</t>
    <phoneticPr fontId="10"/>
  </si>
  <si>
    <t>27</t>
    <phoneticPr fontId="10"/>
  </si>
  <si>
    <t>情報通信</t>
    <rPh sb="0" eb="2">
      <t>ジョウホウ</t>
    </rPh>
    <rPh sb="2" eb="4">
      <t>ツウシン</t>
    </rPh>
    <phoneticPr fontId="10"/>
  </si>
  <si>
    <t>固定電気通信</t>
    <rPh sb="0" eb="2">
      <t>コテイ</t>
    </rPh>
    <rPh sb="2" eb="4">
      <t>デンキ</t>
    </rPh>
    <rPh sb="4" eb="6">
      <t>ツウシン</t>
    </rPh>
    <phoneticPr fontId="10"/>
  </si>
  <si>
    <t>電気通信</t>
  </si>
  <si>
    <t>移動電気通信</t>
    <rPh sb="0" eb="2">
      <t>イドウ</t>
    </rPh>
    <rPh sb="2" eb="4">
      <t>デンキ</t>
    </rPh>
    <rPh sb="4" eb="6">
      <t>ツウシン</t>
    </rPh>
    <phoneticPr fontId="10"/>
  </si>
  <si>
    <t>その他の電気通信</t>
    <phoneticPr fontId="10"/>
  </si>
  <si>
    <t>その他の通信サービス</t>
  </si>
  <si>
    <t>公共放送</t>
  </si>
  <si>
    <t>081</t>
    <phoneticPr fontId="10"/>
  </si>
  <si>
    <t>民間放送</t>
  </si>
  <si>
    <t>有線放送</t>
  </si>
  <si>
    <t>情報サービス</t>
    <rPh sb="0" eb="2">
      <t>ジョウホウ</t>
    </rPh>
    <phoneticPr fontId="10"/>
  </si>
  <si>
    <t>082</t>
    <phoneticPr fontId="10"/>
  </si>
  <si>
    <t>ソフトウェア業</t>
  </si>
  <si>
    <t>情報処理・提供サービス</t>
  </si>
  <si>
    <t>インターネット附随サービス</t>
    <rPh sb="7" eb="9">
      <t>フズイ</t>
    </rPh>
    <phoneticPr fontId="10"/>
  </si>
  <si>
    <t>083</t>
    <phoneticPr fontId="10"/>
  </si>
  <si>
    <t>映像・音声・文字情報制作業</t>
    <rPh sb="0" eb="2">
      <t>エイゾウ</t>
    </rPh>
    <rPh sb="3" eb="5">
      <t>オンセイ</t>
    </rPh>
    <rPh sb="6" eb="8">
      <t>モジ</t>
    </rPh>
    <rPh sb="8" eb="10">
      <t>ジョウホウ</t>
    </rPh>
    <rPh sb="10" eb="12">
      <t>セイサク</t>
    </rPh>
    <rPh sb="12" eb="13">
      <t>ギョウ</t>
    </rPh>
    <phoneticPr fontId="10"/>
  </si>
  <si>
    <t>映像・音声・文字情報制作</t>
    <rPh sb="0" eb="2">
      <t>エイゾウ</t>
    </rPh>
    <rPh sb="3" eb="5">
      <t>オンセイ</t>
    </rPh>
    <rPh sb="6" eb="8">
      <t>モジ</t>
    </rPh>
    <rPh sb="8" eb="10">
      <t>ジョウホウ</t>
    </rPh>
    <rPh sb="10" eb="12">
      <t>セイサク</t>
    </rPh>
    <phoneticPr fontId="10"/>
  </si>
  <si>
    <t>084</t>
    <phoneticPr fontId="10"/>
  </si>
  <si>
    <t>新聞</t>
    <rPh sb="0" eb="2">
      <t>シンブン</t>
    </rPh>
    <phoneticPr fontId="10"/>
  </si>
  <si>
    <t>出版</t>
    <rPh sb="0" eb="2">
      <t>シュッパン</t>
    </rPh>
    <phoneticPr fontId="10"/>
  </si>
  <si>
    <t>公務（中央）★★</t>
  </si>
  <si>
    <t>公務（中央）</t>
  </si>
  <si>
    <t>085</t>
    <phoneticPr fontId="10"/>
  </si>
  <si>
    <t>28</t>
    <phoneticPr fontId="10"/>
  </si>
  <si>
    <t>公務　　　　　　　　</t>
  </si>
  <si>
    <t>08</t>
    <phoneticPr fontId="10"/>
  </si>
  <si>
    <t>公共サービス</t>
    <rPh sb="0" eb="2">
      <t>コウキョウ</t>
    </rPh>
    <phoneticPr fontId="12"/>
  </si>
  <si>
    <t>公務（地方）★★</t>
  </si>
  <si>
    <t>公務（地方）</t>
  </si>
  <si>
    <t>学校教育（国公立）★★</t>
  </si>
  <si>
    <t>学校教育</t>
  </si>
  <si>
    <t>086</t>
    <phoneticPr fontId="10"/>
  </si>
  <si>
    <t>29</t>
    <phoneticPr fontId="10"/>
  </si>
  <si>
    <t>教育・研究　　　　　</t>
  </si>
  <si>
    <t>学校教育（私立）★</t>
  </si>
  <si>
    <t>社会教育（国公立）★★</t>
  </si>
  <si>
    <t>社会教育・その他の教育</t>
    <phoneticPr fontId="10"/>
  </si>
  <si>
    <t>社会教育（非営利）★</t>
  </si>
  <si>
    <t>その他の教育訓練機関（国公立）★★</t>
    <phoneticPr fontId="10"/>
  </si>
  <si>
    <t>その他の教育訓練機関（産業）</t>
  </si>
  <si>
    <t>自然科学研究機関（国公立）★★</t>
  </si>
  <si>
    <t>学術研究機関</t>
  </si>
  <si>
    <t>087</t>
    <phoneticPr fontId="10"/>
  </si>
  <si>
    <t>人文科学研究機関（国公立）★★</t>
  </si>
  <si>
    <t>自然科学研究機関（非営利）★</t>
  </si>
  <si>
    <t>人文科学研究機関（非営利）★</t>
  </si>
  <si>
    <t>自然科学研究機関（産業）</t>
  </si>
  <si>
    <t>人文科学研究機関（産業）</t>
  </si>
  <si>
    <t>企業内研究開発</t>
  </si>
  <si>
    <t>医療（入院診療）</t>
    <rPh sb="3" eb="5">
      <t>ニュウイン</t>
    </rPh>
    <rPh sb="5" eb="7">
      <t>シンリョウ</t>
    </rPh>
    <phoneticPr fontId="10"/>
  </si>
  <si>
    <t>医療</t>
    <rPh sb="0" eb="2">
      <t>イリョウ</t>
    </rPh>
    <phoneticPr fontId="10"/>
  </si>
  <si>
    <t>088</t>
    <phoneticPr fontId="10"/>
  </si>
  <si>
    <t>医療・保健</t>
    <rPh sb="0" eb="2">
      <t>イリョウ</t>
    </rPh>
    <rPh sb="3" eb="5">
      <t>ホケン</t>
    </rPh>
    <phoneticPr fontId="10"/>
  </si>
  <si>
    <t>30</t>
    <phoneticPr fontId="10"/>
  </si>
  <si>
    <t>医療・保健・社会保障・介護</t>
    <rPh sb="0" eb="2">
      <t>イリョウ</t>
    </rPh>
    <rPh sb="3" eb="5">
      <t>ホケン</t>
    </rPh>
    <rPh sb="6" eb="8">
      <t>シャカイ</t>
    </rPh>
    <rPh sb="8" eb="10">
      <t>ホショウ</t>
    </rPh>
    <rPh sb="11" eb="13">
      <t>カイゴ</t>
    </rPh>
    <phoneticPr fontId="10"/>
  </si>
  <si>
    <t>医療（入院外診療）</t>
    <rPh sb="3" eb="5">
      <t>ニュウイン</t>
    </rPh>
    <rPh sb="5" eb="6">
      <t>ガイ</t>
    </rPh>
    <rPh sb="6" eb="8">
      <t>シンリョウ</t>
    </rPh>
    <phoneticPr fontId="10"/>
  </si>
  <si>
    <t>医療（歯科診療）</t>
    <rPh sb="3" eb="5">
      <t>シカ</t>
    </rPh>
    <rPh sb="5" eb="7">
      <t>シンリョウ</t>
    </rPh>
    <phoneticPr fontId="10"/>
  </si>
  <si>
    <t>医療（調剤）</t>
    <rPh sb="0" eb="2">
      <t>イリョウ</t>
    </rPh>
    <rPh sb="3" eb="5">
      <t>チョウザイ</t>
    </rPh>
    <phoneticPr fontId="12"/>
  </si>
  <si>
    <t>医療（その他の医療サービス）</t>
    <rPh sb="0" eb="2">
      <t>イリョウ</t>
    </rPh>
    <rPh sb="5" eb="6">
      <t>タ</t>
    </rPh>
    <rPh sb="7" eb="9">
      <t>イリョウ</t>
    </rPh>
    <phoneticPr fontId="10"/>
  </si>
  <si>
    <t>保健衛生（国公立）★★</t>
  </si>
  <si>
    <t>保健衛生</t>
    <rPh sb="0" eb="2">
      <t>ホケン</t>
    </rPh>
    <rPh sb="2" eb="4">
      <t>エイセイ</t>
    </rPh>
    <phoneticPr fontId="10"/>
  </si>
  <si>
    <t>保健衛生（産業）</t>
  </si>
  <si>
    <t>社会保険事業★★</t>
    <phoneticPr fontId="12"/>
  </si>
  <si>
    <t>社会保険・社会福祉</t>
    <rPh sb="0" eb="2">
      <t>シャカイ</t>
    </rPh>
    <rPh sb="2" eb="4">
      <t>ホケン</t>
    </rPh>
    <rPh sb="5" eb="7">
      <t>シャカイ</t>
    </rPh>
    <rPh sb="7" eb="9">
      <t>フクシ</t>
    </rPh>
    <phoneticPr fontId="10"/>
  </si>
  <si>
    <t>089</t>
    <phoneticPr fontId="10"/>
  </si>
  <si>
    <t>社会福祉（国公立）★★</t>
  </si>
  <si>
    <t>社会福祉（非営利）★</t>
  </si>
  <si>
    <t>社会福祉（産業）</t>
    <rPh sb="5" eb="7">
      <t>サンギョウ</t>
    </rPh>
    <phoneticPr fontId="10"/>
  </si>
  <si>
    <t>介護（施設サービス）</t>
    <rPh sb="0" eb="2">
      <t>カイゴ</t>
    </rPh>
    <rPh sb="3" eb="5">
      <t>シセツ</t>
    </rPh>
    <phoneticPr fontId="10"/>
  </si>
  <si>
    <t>介護</t>
    <rPh sb="0" eb="2">
      <t>カイゴ</t>
    </rPh>
    <phoneticPr fontId="10"/>
  </si>
  <si>
    <t>090</t>
    <phoneticPr fontId="10"/>
  </si>
  <si>
    <t>介護（施設サービスを除く。）</t>
    <rPh sb="0" eb="2">
      <t>カイゴ</t>
    </rPh>
    <rPh sb="3" eb="5">
      <t>シセツ</t>
    </rPh>
    <rPh sb="10" eb="11">
      <t>ノゾ</t>
    </rPh>
    <phoneticPr fontId="10"/>
  </si>
  <si>
    <t>対企業民間非営利団体</t>
  </si>
  <si>
    <t>その他の非営利団体サービス</t>
    <rPh sb="4" eb="7">
      <t>ヒエイリ</t>
    </rPh>
    <rPh sb="7" eb="9">
      <t>ダンタイ</t>
    </rPh>
    <phoneticPr fontId="10"/>
  </si>
  <si>
    <t>091</t>
    <phoneticPr fontId="10"/>
  </si>
  <si>
    <t>その他の公共サービス</t>
    <rPh sb="4" eb="6">
      <t>コウキョウ</t>
    </rPh>
    <phoneticPr fontId="10"/>
  </si>
  <si>
    <t>31</t>
    <phoneticPr fontId="12"/>
  </si>
  <si>
    <t>対家計民間非営利団体（別掲を除く。）★</t>
    <phoneticPr fontId="12"/>
  </si>
  <si>
    <t>○</t>
    <phoneticPr fontId="5"/>
  </si>
  <si>
    <t>物品賃貸業（貸自動車を除く。）</t>
    <phoneticPr fontId="12"/>
  </si>
  <si>
    <t>物品賃貸業（貸自動車業を除く。）</t>
    <phoneticPr fontId="10"/>
  </si>
  <si>
    <t>093</t>
    <phoneticPr fontId="10"/>
  </si>
  <si>
    <t>32</t>
    <phoneticPr fontId="10"/>
  </si>
  <si>
    <t>対事業所サービス</t>
    <phoneticPr fontId="10"/>
  </si>
  <si>
    <t>09</t>
    <phoneticPr fontId="12"/>
  </si>
  <si>
    <t>対事業所サービス</t>
    <rPh sb="0" eb="1">
      <t>タイ</t>
    </rPh>
    <rPh sb="1" eb="4">
      <t>ジギョウショ</t>
    </rPh>
    <phoneticPr fontId="12"/>
  </si>
  <si>
    <t>産業用機械器具（建設機械器具を除く。）賃貸業</t>
    <phoneticPr fontId="12"/>
  </si>
  <si>
    <t>建設機械器具賃貸業</t>
  </si>
  <si>
    <t>電子計算機・同関連機器賃貸業</t>
  </si>
  <si>
    <t>事務用機械器具（電算機等を除く。）賃貸業</t>
    <phoneticPr fontId="12"/>
  </si>
  <si>
    <t>スポーツ・娯楽用品・その他の物品賃貸業</t>
  </si>
  <si>
    <t>貸自動車業</t>
  </si>
  <si>
    <t>貸自動車業</t>
    <rPh sb="0" eb="1">
      <t>カ</t>
    </rPh>
    <rPh sb="1" eb="4">
      <t>ジドウシャ</t>
    </rPh>
    <rPh sb="4" eb="5">
      <t>ギョウ</t>
    </rPh>
    <phoneticPr fontId="10"/>
  </si>
  <si>
    <t>092</t>
    <phoneticPr fontId="10"/>
  </si>
  <si>
    <t>広告</t>
    <phoneticPr fontId="10"/>
  </si>
  <si>
    <t>テレビ・ラジオ広告</t>
  </si>
  <si>
    <t>新聞・雑誌・その他の広告</t>
  </si>
  <si>
    <t>自動車整備</t>
    <rPh sb="0" eb="3">
      <t>ジドウシャ</t>
    </rPh>
    <rPh sb="3" eb="5">
      <t>セイビ</t>
    </rPh>
    <phoneticPr fontId="12"/>
  </si>
  <si>
    <t>自動車整備</t>
    <rPh sb="0" eb="3">
      <t>ジドウシャ</t>
    </rPh>
    <rPh sb="3" eb="5">
      <t>セイビ</t>
    </rPh>
    <phoneticPr fontId="10"/>
  </si>
  <si>
    <t>094</t>
    <phoneticPr fontId="10"/>
  </si>
  <si>
    <t>自動車整備・機械修理</t>
    <phoneticPr fontId="10"/>
  </si>
  <si>
    <t>機械修理</t>
  </si>
  <si>
    <t>法務・財務・会計サービス</t>
  </si>
  <si>
    <t>その他の対事業所サービス</t>
    <rPh sb="2" eb="3">
      <t>ホカ</t>
    </rPh>
    <rPh sb="4" eb="5">
      <t>タイ</t>
    </rPh>
    <rPh sb="5" eb="8">
      <t>ジギョウショ</t>
    </rPh>
    <phoneticPr fontId="10"/>
  </si>
  <si>
    <t>095</t>
    <phoneticPr fontId="10"/>
  </si>
  <si>
    <t>土木建築サービス</t>
  </si>
  <si>
    <t>労働者派遣サービス</t>
  </si>
  <si>
    <t>建物サービス</t>
  </si>
  <si>
    <t>警備業</t>
    <rPh sb="0" eb="3">
      <t>ケイビギョウ</t>
    </rPh>
    <phoneticPr fontId="10"/>
  </si>
  <si>
    <t>宿泊業</t>
    <rPh sb="0" eb="2">
      <t>シュクハク</t>
    </rPh>
    <rPh sb="2" eb="3">
      <t>ギョウ</t>
    </rPh>
    <phoneticPr fontId="10"/>
  </si>
  <si>
    <t>098</t>
    <phoneticPr fontId="10"/>
  </si>
  <si>
    <t>33</t>
    <phoneticPr fontId="10"/>
  </si>
  <si>
    <t>対個人サービス</t>
    <rPh sb="0" eb="1">
      <t>タイ</t>
    </rPh>
    <rPh sb="1" eb="3">
      <t>コジン</t>
    </rPh>
    <phoneticPr fontId="12"/>
  </si>
  <si>
    <t>10</t>
    <phoneticPr fontId="12"/>
  </si>
  <si>
    <t>飲食サービス</t>
    <rPh sb="0" eb="2">
      <t>インショク</t>
    </rPh>
    <phoneticPr fontId="10"/>
  </si>
  <si>
    <t>097</t>
    <phoneticPr fontId="10"/>
  </si>
  <si>
    <t>洗濯業</t>
    <phoneticPr fontId="10"/>
  </si>
  <si>
    <t>洗濯・理容・美容・浴場業</t>
    <rPh sb="0" eb="2">
      <t>センタク</t>
    </rPh>
    <rPh sb="3" eb="5">
      <t>リヨウ</t>
    </rPh>
    <rPh sb="6" eb="8">
      <t>ビヨウ</t>
    </rPh>
    <rPh sb="9" eb="11">
      <t>ヨクジョウ</t>
    </rPh>
    <rPh sb="11" eb="12">
      <t>ギョウ</t>
    </rPh>
    <phoneticPr fontId="10"/>
  </si>
  <si>
    <t>099</t>
    <phoneticPr fontId="10"/>
  </si>
  <si>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</si>
  <si>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</si>
  <si>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</si>
  <si>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10"/>
  </si>
  <si>
    <t>映画館</t>
  </si>
  <si>
    <t>娯楽サービス</t>
    <rPh sb="0" eb="2">
      <t>ゴラク</t>
    </rPh>
    <phoneticPr fontId="10"/>
  </si>
  <si>
    <t>096</t>
    <phoneticPr fontId="10"/>
  </si>
  <si>
    <t>興行場（映画館を除く。）・興行団</t>
    <rPh sb="0" eb="2">
      <t>コウギョウ</t>
    </rPh>
    <rPh sb="2" eb="3">
      <t>ジョウ</t>
    </rPh>
    <rPh sb="4" eb="7">
      <t>エイガカン</t>
    </rPh>
    <rPh sb="13" eb="15">
      <t>コウギョウ</t>
    </rPh>
    <rPh sb="15" eb="16">
      <t>ダン</t>
    </rPh>
    <phoneticPr fontId="10"/>
  </si>
  <si>
    <t>競輪・競馬等の競走場・競技団</t>
  </si>
  <si>
    <t>スポーツ施設提供業・公園・遊園地</t>
  </si>
  <si>
    <t>遊戯場</t>
  </si>
  <si>
    <t>その他の娯楽</t>
  </si>
  <si>
    <t>写真業</t>
  </si>
  <si>
    <t>100</t>
    <phoneticPr fontId="12"/>
  </si>
  <si>
    <t>冠婚葬祭業</t>
  </si>
  <si>
    <t>個人教授業</t>
    <rPh sb="4" eb="5">
      <t>ギョウ</t>
    </rPh>
    <phoneticPr fontId="10"/>
  </si>
  <si>
    <t>各種修理業（別掲を除く。）</t>
    <phoneticPr fontId="12"/>
  </si>
  <si>
    <t>事務用品</t>
    <rPh sb="0" eb="2">
      <t>ジム</t>
    </rPh>
    <rPh sb="2" eb="4">
      <t>ヨウヒン</t>
    </rPh>
    <phoneticPr fontId="10"/>
  </si>
  <si>
    <t>101</t>
    <phoneticPr fontId="10"/>
  </si>
  <si>
    <t>34</t>
    <phoneticPr fontId="10"/>
  </si>
  <si>
    <t>その他</t>
    <rPh sb="2" eb="3">
      <t>タ</t>
    </rPh>
    <phoneticPr fontId="10"/>
  </si>
  <si>
    <t>分類不明</t>
    <phoneticPr fontId="10"/>
  </si>
  <si>
    <t>分類不明</t>
    <rPh sb="0" eb="2">
      <t>ブンルイ</t>
    </rPh>
    <rPh sb="2" eb="4">
      <t>フメイ</t>
    </rPh>
    <phoneticPr fontId="10"/>
  </si>
  <si>
    <t>102</t>
    <phoneticPr fontId="10"/>
  </si>
  <si>
    <t>35</t>
    <phoneticPr fontId="10"/>
  </si>
  <si>
    <t>（注）基本分類（行518部門×列397部門）と統合小分類（190分類）は平成23年産業連関表（総務省）部門分類コード表のもの。★★は政府サービス生産者、★は対家計民間非営利サービス生産者</t>
    <rPh sb="1" eb="2">
      <t>チュウ</t>
    </rPh>
    <rPh sb="3" eb="5">
      <t>キホン</t>
    </rPh>
    <rPh sb="5" eb="7">
      <t>ブンルイ</t>
    </rPh>
    <rPh sb="8" eb="9">
      <t>ギョウ</t>
    </rPh>
    <rPh sb="12" eb="14">
      <t>ブモン</t>
    </rPh>
    <rPh sb="15" eb="16">
      <t>レツ</t>
    </rPh>
    <rPh sb="19" eb="21">
      <t>ブモン</t>
    </rPh>
    <rPh sb="23" eb="25">
      <t>トウゴウ</t>
    </rPh>
    <rPh sb="25" eb="28">
      <t>ショウブンルイ</t>
    </rPh>
    <rPh sb="32" eb="34">
      <t>ブンルイ</t>
    </rPh>
    <rPh sb="36" eb="38">
      <t>ヘイセイ</t>
    </rPh>
    <rPh sb="40" eb="41">
      <t>ネン</t>
    </rPh>
    <rPh sb="41" eb="43">
      <t>サンギョウ</t>
    </rPh>
    <rPh sb="43" eb="46">
      <t>レンカンヒョウ</t>
    </rPh>
    <rPh sb="51" eb="53">
      <t>ブモン</t>
    </rPh>
    <rPh sb="53" eb="55">
      <t>ブンルイ</t>
    </rPh>
    <rPh sb="58" eb="59">
      <t>ヒョウ</t>
    </rPh>
    <rPh sb="66" eb="68">
      <t>セイフ</t>
    </rPh>
    <rPh sb="72" eb="75">
      <t>セイサンシャ</t>
    </rPh>
    <rPh sb="78" eb="79">
      <t>タイ</t>
    </rPh>
    <rPh sb="79" eb="81">
      <t>カケイ</t>
    </rPh>
    <rPh sb="81" eb="83">
      <t>ミンカン</t>
    </rPh>
    <rPh sb="83" eb="86">
      <t>ヒエイリ</t>
    </rPh>
    <rPh sb="90" eb="93">
      <t>セイサンシャ</t>
    </rPh>
    <phoneticPr fontId="12"/>
  </si>
  <si>
    <t>平成24年福山市産業連関表　部門分類表（内生部門）</t>
    <rPh sb="0" eb="2">
      <t>ヘイセイ</t>
    </rPh>
    <rPh sb="4" eb="5">
      <t>ネン</t>
    </rPh>
    <rPh sb="5" eb="8">
      <t>フクヤマシ</t>
    </rPh>
    <rPh sb="8" eb="10">
      <t>サンギョウ</t>
    </rPh>
    <rPh sb="10" eb="13">
      <t>レンカンヒョウ</t>
    </rPh>
    <rPh sb="14" eb="16">
      <t>ブモン</t>
    </rPh>
    <rPh sb="16" eb="19">
      <t>ブンルイヒョウ</t>
    </rPh>
    <rPh sb="20" eb="22">
      <t>ナイセイ</t>
    </rPh>
    <rPh sb="22" eb="24">
      <t>ブモン</t>
    </rPh>
    <phoneticPr fontId="12"/>
  </si>
  <si>
    <t>4　運賃・商業マージン表</t>
    <rPh sb="2" eb="4">
      <t>ウンチン</t>
    </rPh>
    <rPh sb="5" eb="7">
      <t>ショウギョウ</t>
    </rPh>
    <phoneticPr fontId="10"/>
  </si>
  <si>
    <t>出典：国土交通省「平成23年運輸部門を中心とした産業連関表」</t>
    <rPh sb="0" eb="2">
      <t>シュッテン</t>
    </rPh>
    <rPh sb="3" eb="5">
      <t>コクド</t>
    </rPh>
    <rPh sb="5" eb="8">
      <t>コウツウショウ</t>
    </rPh>
    <rPh sb="9" eb="11">
      <t>ヘイセイ</t>
    </rPh>
    <rPh sb="13" eb="14">
      <t>ネン</t>
    </rPh>
    <phoneticPr fontId="10"/>
  </si>
  <si>
    <t>4-（6）対生産者価格運賃・商業マージン率総括表</t>
    <rPh sb="5" eb="6">
      <t>タイ</t>
    </rPh>
    <rPh sb="6" eb="9">
      <t>セイサンシャ</t>
    </rPh>
    <rPh sb="9" eb="11">
      <t>カカク</t>
    </rPh>
    <rPh sb="11" eb="13">
      <t>ウンチン</t>
    </rPh>
    <rPh sb="14" eb="16">
      <t>ショウギョウ</t>
    </rPh>
    <rPh sb="20" eb="21">
      <t>リツ</t>
    </rPh>
    <rPh sb="21" eb="23">
      <t>ソウカツ</t>
    </rPh>
    <rPh sb="23" eb="24">
      <t>ヒョウ</t>
    </rPh>
    <phoneticPr fontId="10"/>
  </si>
  <si>
    <t>(単位：％)</t>
    <phoneticPr fontId="10"/>
  </si>
  <si>
    <t>購入者価格→生産者価格</t>
    <rPh sb="0" eb="3">
      <t>コウニュウシャ</t>
    </rPh>
    <rPh sb="3" eb="5">
      <t>カカク</t>
    </rPh>
    <rPh sb="6" eb="9">
      <t>セイサンシャ</t>
    </rPh>
    <rPh sb="9" eb="11">
      <t>カカク</t>
    </rPh>
    <phoneticPr fontId="5"/>
  </si>
  <si>
    <t>運賃マージンの産業部門別構成比</t>
    <rPh sb="0" eb="2">
      <t>ウンチン</t>
    </rPh>
    <rPh sb="7" eb="9">
      <t>サンギョウ</t>
    </rPh>
    <rPh sb="9" eb="12">
      <t>ブモンベツ</t>
    </rPh>
    <rPh sb="12" eb="15">
      <t>コウセイヒ</t>
    </rPh>
    <phoneticPr fontId="5"/>
  </si>
  <si>
    <t>商業マージン計</t>
    <rPh sb="0" eb="2">
      <t>ショウギョウ</t>
    </rPh>
    <rPh sb="6" eb="7">
      <t>ケイ</t>
    </rPh>
    <phoneticPr fontId="10"/>
  </si>
  <si>
    <t>鉄道</t>
    <rPh sb="0" eb="2">
      <t>テツドウ</t>
    </rPh>
    <phoneticPr fontId="10"/>
  </si>
  <si>
    <t>道路</t>
    <rPh sb="0" eb="2">
      <t>ドウロ</t>
    </rPh>
    <phoneticPr fontId="10"/>
  </si>
  <si>
    <t>沿海</t>
    <rPh sb="0" eb="2">
      <t>エンカイ</t>
    </rPh>
    <phoneticPr fontId="10"/>
  </si>
  <si>
    <t>港湾</t>
    <rPh sb="0" eb="2">
      <t>コウワン</t>
    </rPh>
    <phoneticPr fontId="10"/>
  </si>
  <si>
    <t>航空</t>
    <rPh sb="0" eb="2">
      <t>コウクウ</t>
    </rPh>
    <phoneticPr fontId="10"/>
  </si>
  <si>
    <t>利用輸送</t>
    <rPh sb="0" eb="2">
      <t>リヨウ</t>
    </rPh>
    <rPh sb="2" eb="4">
      <t>ユソウ</t>
    </rPh>
    <phoneticPr fontId="10"/>
  </si>
  <si>
    <t>倉庫</t>
    <rPh sb="0" eb="2">
      <t>ソウコ</t>
    </rPh>
    <phoneticPr fontId="10"/>
  </si>
  <si>
    <t>運賃計</t>
    <rPh sb="0" eb="2">
      <t>ウンチン</t>
    </rPh>
    <rPh sb="2" eb="3">
      <t>ケイ</t>
    </rPh>
    <phoneticPr fontId="10"/>
  </si>
  <si>
    <t>運賃・商業
マージン計</t>
    <rPh sb="0" eb="2">
      <t>ウンチン</t>
    </rPh>
    <rPh sb="3" eb="5">
      <t>ショウギョウ</t>
    </rPh>
    <rPh sb="10" eb="11">
      <t>ケイ</t>
    </rPh>
    <phoneticPr fontId="10"/>
  </si>
  <si>
    <t>001</t>
  </si>
  <si>
    <t>002</t>
  </si>
  <si>
    <t>003</t>
  </si>
  <si>
    <t>004</t>
  </si>
  <si>
    <t>005</t>
  </si>
  <si>
    <t>006</t>
  </si>
  <si>
    <t>007</t>
  </si>
  <si>
    <t>008</t>
  </si>
  <si>
    <t>009</t>
  </si>
  <si>
    <t>010</t>
  </si>
  <si>
    <t>011</t>
  </si>
  <si>
    <t>012</t>
  </si>
  <si>
    <t>卸売マージン</t>
    <rPh sb="0" eb="2">
      <t>オロシウ</t>
    </rPh>
    <phoneticPr fontId="10"/>
  </si>
  <si>
    <t>小売マージン</t>
    <rPh sb="0" eb="2">
      <t>コウリ</t>
    </rPh>
    <phoneticPr fontId="10"/>
  </si>
  <si>
    <t>運賃</t>
    <rPh sb="0" eb="2">
      <t>ウンチン</t>
    </rPh>
    <phoneticPr fontId="5"/>
  </si>
  <si>
    <t>運賃商業マージン計</t>
    <rPh sb="0" eb="2">
      <t>ウンチン</t>
    </rPh>
    <rPh sb="2" eb="4">
      <t>ショウギョウ</t>
    </rPh>
    <rPh sb="8" eb="9">
      <t>ケイ</t>
    </rPh>
    <phoneticPr fontId="5"/>
  </si>
  <si>
    <t>確認</t>
    <rPh sb="0" eb="2">
      <t>カクニン</t>
    </rPh>
    <phoneticPr fontId="5"/>
  </si>
  <si>
    <t>需要増加額</t>
    <rPh sb="0" eb="2">
      <t>ジュヨウ</t>
    </rPh>
    <rPh sb="2" eb="5">
      <t>ゾウカガク</t>
    </rPh>
    <phoneticPr fontId="5"/>
  </si>
  <si>
    <t>卸売マージン</t>
    <rPh sb="0" eb="2">
      <t>オロシウリ</t>
    </rPh>
    <phoneticPr fontId="5"/>
  </si>
  <si>
    <t>小売マージン</t>
    <rPh sb="0" eb="2">
      <t>コウリ</t>
    </rPh>
    <phoneticPr fontId="5"/>
  </si>
  <si>
    <t>鋼材</t>
  </si>
  <si>
    <t>はん用機械</t>
  </si>
  <si>
    <t>生産用機械</t>
  </si>
  <si>
    <t>業務用機械</t>
  </si>
  <si>
    <t>電子デバイス</t>
  </si>
  <si>
    <t>その他の電子部品</t>
  </si>
  <si>
    <t>自動車部品・同附属品</t>
  </si>
  <si>
    <t>内生部門計</t>
  </si>
  <si>
    <t>内生部門計</t>
    <phoneticPr fontId="12"/>
  </si>
  <si>
    <t>２’</t>
    <phoneticPr fontId="5"/>
  </si>
  <si>
    <t>４’’</t>
    <phoneticPr fontId="5"/>
  </si>
  <si>
    <t>２のうち市内需要額</t>
    <rPh sb="4" eb="6">
      <t>シナイ</t>
    </rPh>
    <rPh sb="6" eb="9">
      <t>ジュヨウガク</t>
    </rPh>
    <phoneticPr fontId="5"/>
  </si>
  <si>
    <t>４’のうち市内需要額</t>
    <rPh sb="5" eb="7">
      <t>シナイ</t>
    </rPh>
    <rPh sb="7" eb="10">
      <t>ジュヨウガク</t>
    </rPh>
    <phoneticPr fontId="5"/>
  </si>
  <si>
    <t>市内需要分</t>
    <rPh sb="0" eb="2">
      <t>シナイ</t>
    </rPh>
    <rPh sb="2" eb="4">
      <t>ジュヨウ</t>
    </rPh>
    <rPh sb="4" eb="5">
      <t>ブン</t>
    </rPh>
    <phoneticPr fontId="5"/>
  </si>
  <si>
    <t>内生部門計</t>
    <rPh sb="4" eb="5">
      <t>ケイ</t>
    </rPh>
    <phoneticPr fontId="12"/>
  </si>
  <si>
    <t>経済波及効果フロー図</t>
    <rPh sb="0" eb="2">
      <t>ケイザイ</t>
    </rPh>
    <rPh sb="2" eb="4">
      <t>ハキュウ</t>
    </rPh>
    <rPh sb="4" eb="6">
      <t>コウカ</t>
    </rPh>
    <rPh sb="9" eb="10">
      <t>ズ</t>
    </rPh>
    <phoneticPr fontId="5"/>
  </si>
  <si>
    <t>最終需要増加額入力データ</t>
    <rPh sb="0" eb="2">
      <t>サイシュウ</t>
    </rPh>
    <rPh sb="2" eb="4">
      <t>ジュヨウ</t>
    </rPh>
    <rPh sb="4" eb="7">
      <t>ゾウカガク</t>
    </rPh>
    <rPh sb="7" eb="9">
      <t>ニュウリョク</t>
    </rPh>
    <phoneticPr fontId="5"/>
  </si>
  <si>
    <t>生産者価格・市内への需要のみ</t>
    <rPh sb="0" eb="3">
      <t>セイサンシャ</t>
    </rPh>
    <rPh sb="3" eb="5">
      <t>カカク</t>
    </rPh>
    <rPh sb="6" eb="8">
      <t>シナイ</t>
    </rPh>
    <rPh sb="10" eb="12">
      <t>ジュヨウ</t>
    </rPh>
    <phoneticPr fontId="5"/>
  </si>
  <si>
    <t>生産者価格・市外への需要を含む</t>
    <rPh sb="0" eb="3">
      <t>セイサンシャ</t>
    </rPh>
    <rPh sb="3" eb="5">
      <t>カカク</t>
    </rPh>
    <rPh sb="6" eb="8">
      <t>シガイ</t>
    </rPh>
    <rPh sb="10" eb="12">
      <t>ジュヨウ</t>
    </rPh>
    <rPh sb="13" eb="14">
      <t>フク</t>
    </rPh>
    <phoneticPr fontId="5"/>
  </si>
  <si>
    <t>購入者価格・市内への需要のみ</t>
    <rPh sb="0" eb="3">
      <t>コウニュウシャ</t>
    </rPh>
    <rPh sb="3" eb="5">
      <t>カカク</t>
    </rPh>
    <rPh sb="6" eb="8">
      <t>シナイ</t>
    </rPh>
    <rPh sb="10" eb="12">
      <t>ジュヨウ</t>
    </rPh>
    <phoneticPr fontId="5"/>
  </si>
  <si>
    <t>購入者価格・市外への需要を含む</t>
    <rPh sb="0" eb="3">
      <t>コウニュウシャ</t>
    </rPh>
    <rPh sb="3" eb="5">
      <t>カカク</t>
    </rPh>
    <rPh sb="6" eb="8">
      <t>シガイ</t>
    </rPh>
    <rPh sb="10" eb="12">
      <t>ジュヨウ</t>
    </rPh>
    <rPh sb="13" eb="14">
      <t>フク</t>
    </rPh>
    <phoneticPr fontId="5"/>
  </si>
  <si>
    <t>生産者価格変換</t>
    <rPh sb="0" eb="3">
      <t>セイサンシャ</t>
    </rPh>
    <rPh sb="3" eb="5">
      <t>カカク</t>
    </rPh>
    <rPh sb="5" eb="7">
      <t>ヘンカン</t>
    </rPh>
    <phoneticPr fontId="5"/>
  </si>
  <si>
    <t>×市内自給率</t>
    <rPh sb="1" eb="3">
      <t>シナイ</t>
    </rPh>
    <rPh sb="3" eb="6">
      <t>ジキュウリツ</t>
    </rPh>
    <phoneticPr fontId="5"/>
  </si>
  <si>
    <t>市内需要増加額（直接）</t>
    <rPh sb="0" eb="2">
      <t>シナイ</t>
    </rPh>
    <rPh sb="2" eb="4">
      <t>ジュヨウ</t>
    </rPh>
    <rPh sb="4" eb="7">
      <t>ゾウカガク</t>
    </rPh>
    <rPh sb="8" eb="10">
      <t>チョクセツ</t>
    </rPh>
    <phoneticPr fontId="5"/>
  </si>
  <si>
    <t>×投入係数</t>
    <rPh sb="1" eb="3">
      <t>トウニュウ</t>
    </rPh>
    <rPh sb="3" eb="5">
      <t>ケイスウ</t>
    </rPh>
    <phoneticPr fontId="5"/>
  </si>
  <si>
    <t>×粗付加価値率</t>
    <phoneticPr fontId="5"/>
  </si>
  <si>
    <t>×雇用者所得率</t>
    <rPh sb="1" eb="4">
      <t>コヨウシャ</t>
    </rPh>
    <rPh sb="4" eb="7">
      <t>ショトクリツ</t>
    </rPh>
    <phoneticPr fontId="5"/>
  </si>
  <si>
    <t>内生部門生産誘発額（直接）</t>
    <rPh sb="0" eb="2">
      <t>ナイセイ</t>
    </rPh>
    <rPh sb="2" eb="4">
      <t>ブモン</t>
    </rPh>
    <rPh sb="4" eb="6">
      <t>セイサン</t>
    </rPh>
    <rPh sb="6" eb="9">
      <t>ユウハツガク</t>
    </rPh>
    <rPh sb="10" eb="12">
      <t>チョクセツ</t>
    </rPh>
    <phoneticPr fontId="5"/>
  </si>
  <si>
    <t>粗付加価値誘発額（直接）</t>
    <rPh sb="0" eb="3">
      <t>ソフカ</t>
    </rPh>
    <rPh sb="3" eb="5">
      <t>カチ</t>
    </rPh>
    <rPh sb="5" eb="8">
      <t>ユウハツガク</t>
    </rPh>
    <rPh sb="9" eb="11">
      <t>チョクセツ</t>
    </rPh>
    <phoneticPr fontId="5"/>
  </si>
  <si>
    <t>市内雇用者所得誘発額（直接）</t>
    <rPh sb="0" eb="2">
      <t>シナイ</t>
    </rPh>
    <rPh sb="2" eb="5">
      <t>コヨウシャ</t>
    </rPh>
    <rPh sb="5" eb="7">
      <t>ショトク</t>
    </rPh>
    <rPh sb="7" eb="9">
      <t>ユウハツ</t>
    </rPh>
    <rPh sb="9" eb="10">
      <t>ガク</t>
    </rPh>
    <rPh sb="11" eb="13">
      <t>チョクセツ</t>
    </rPh>
    <phoneticPr fontId="5"/>
  </si>
  <si>
    <t>×消費性向</t>
    <rPh sb="1" eb="3">
      <t>ショウヒ</t>
    </rPh>
    <rPh sb="3" eb="5">
      <t>セイコウ</t>
    </rPh>
    <phoneticPr fontId="5"/>
  </si>
  <si>
    <t>市内消費誘発額（直接）</t>
    <rPh sb="0" eb="2">
      <t>シナイ</t>
    </rPh>
    <rPh sb="2" eb="4">
      <t>ショウヒ</t>
    </rPh>
    <rPh sb="4" eb="7">
      <t>ユウハツガク</t>
    </rPh>
    <rPh sb="8" eb="10">
      <t>チョクセツ</t>
    </rPh>
    <phoneticPr fontId="5"/>
  </si>
  <si>
    <t>市内需要増加額（一次）</t>
    <rPh sb="0" eb="2">
      <t>シナイ</t>
    </rPh>
    <rPh sb="2" eb="4">
      <t>ジュヨウ</t>
    </rPh>
    <rPh sb="4" eb="6">
      <t>ゾウカ</t>
    </rPh>
    <rPh sb="6" eb="7">
      <t>ガク</t>
    </rPh>
    <rPh sb="8" eb="9">
      <t>1</t>
    </rPh>
    <rPh sb="9" eb="10">
      <t>ジ</t>
    </rPh>
    <phoneticPr fontId="5"/>
  </si>
  <si>
    <t>市内消費誘発額（直接＋一次）</t>
    <rPh sb="0" eb="2">
      <t>シナイ</t>
    </rPh>
    <rPh sb="2" eb="4">
      <t>ショウヒ</t>
    </rPh>
    <rPh sb="4" eb="7">
      <t>ユウハツガク</t>
    </rPh>
    <rPh sb="8" eb="10">
      <t>チョクセツ</t>
    </rPh>
    <rPh sb="11" eb="12">
      <t>1</t>
    </rPh>
    <rPh sb="12" eb="13">
      <t>ジ</t>
    </rPh>
    <phoneticPr fontId="5"/>
  </si>
  <si>
    <t>×産業部門別消費構成比</t>
    <rPh sb="1" eb="3">
      <t>サンギョウ</t>
    </rPh>
    <rPh sb="3" eb="6">
      <t>ブモンベツ</t>
    </rPh>
    <rPh sb="6" eb="8">
      <t>ショウヒ</t>
    </rPh>
    <rPh sb="8" eb="11">
      <t>コウセイヒ</t>
    </rPh>
    <phoneticPr fontId="5"/>
  </si>
  <si>
    <t>×逆行列係数（開放経済型）</t>
    <rPh sb="1" eb="4">
      <t>ギャクギョウレツ</t>
    </rPh>
    <rPh sb="4" eb="6">
      <t>ケイスウ</t>
    </rPh>
    <rPh sb="7" eb="9">
      <t>カイホウ</t>
    </rPh>
    <rPh sb="9" eb="11">
      <t>ケイザイ</t>
    </rPh>
    <rPh sb="11" eb="12">
      <t>ガタ</t>
    </rPh>
    <phoneticPr fontId="5"/>
  </si>
  <si>
    <t>×市内通勤者比率</t>
    <rPh sb="1" eb="3">
      <t>シナイ</t>
    </rPh>
    <rPh sb="3" eb="6">
      <t>ツウキンシャ</t>
    </rPh>
    <rPh sb="6" eb="8">
      <t>ヒリツ</t>
    </rPh>
    <phoneticPr fontId="5"/>
  </si>
  <si>
    <t>間接一次効果</t>
    <rPh sb="0" eb="2">
      <t>カンセツ</t>
    </rPh>
    <rPh sb="2" eb="3">
      <t>1</t>
    </rPh>
    <rPh sb="3" eb="4">
      <t>ジ</t>
    </rPh>
    <rPh sb="4" eb="6">
      <t>コウカ</t>
    </rPh>
    <phoneticPr fontId="5"/>
  </si>
  <si>
    <t>生産誘発額（一次）</t>
    <rPh sb="0" eb="2">
      <t>セイサン</t>
    </rPh>
    <rPh sb="2" eb="5">
      <t>ユウハツガク</t>
    </rPh>
    <rPh sb="6" eb="7">
      <t>1</t>
    </rPh>
    <rPh sb="7" eb="8">
      <t>ジ</t>
    </rPh>
    <phoneticPr fontId="5"/>
  </si>
  <si>
    <t>消費需要誘発額</t>
    <rPh sb="0" eb="2">
      <t>ショウヒ</t>
    </rPh>
    <rPh sb="2" eb="4">
      <t>ジュヨウ</t>
    </rPh>
    <rPh sb="4" eb="7">
      <t>ユウハツガク</t>
    </rPh>
    <phoneticPr fontId="5"/>
  </si>
  <si>
    <t>×粗付加価値率</t>
    <rPh sb="1" eb="4">
      <t>ソフカ</t>
    </rPh>
    <rPh sb="4" eb="7">
      <t>カチリツ</t>
    </rPh>
    <phoneticPr fontId="5"/>
  </si>
  <si>
    <t>×雇用者所得率</t>
    <rPh sb="1" eb="4">
      <t>コヨウシャ</t>
    </rPh>
    <rPh sb="4" eb="6">
      <t>ショトク</t>
    </rPh>
    <rPh sb="6" eb="7">
      <t>リツ</t>
    </rPh>
    <phoneticPr fontId="5"/>
  </si>
  <si>
    <t>粗付加価値誘発額（一次）</t>
    <rPh sb="0" eb="8">
      <t>ソフカカチユウハツガク</t>
    </rPh>
    <rPh sb="9" eb="10">
      <t>1</t>
    </rPh>
    <rPh sb="10" eb="11">
      <t>ジ</t>
    </rPh>
    <phoneticPr fontId="5"/>
  </si>
  <si>
    <t>市内需要増加額（二次）</t>
    <rPh sb="0" eb="2">
      <t>シナイ</t>
    </rPh>
    <rPh sb="2" eb="4">
      <t>ジュヨウ</t>
    </rPh>
    <rPh sb="4" eb="6">
      <t>ゾウカ</t>
    </rPh>
    <rPh sb="6" eb="7">
      <t>ガク</t>
    </rPh>
    <rPh sb="8" eb="9">
      <t>2</t>
    </rPh>
    <rPh sb="9" eb="10">
      <t>ジ</t>
    </rPh>
    <phoneticPr fontId="5"/>
  </si>
  <si>
    <t>市内雇用者所得誘発額（一次）</t>
    <rPh sb="11" eb="12">
      <t>1</t>
    </rPh>
    <rPh sb="12" eb="13">
      <t>ジ</t>
    </rPh>
    <phoneticPr fontId="5"/>
  </si>
  <si>
    <t>市内消費誘発額（一次）</t>
    <rPh sb="0" eb="2">
      <t>シナイ</t>
    </rPh>
    <rPh sb="2" eb="4">
      <t>ショウヒ</t>
    </rPh>
    <rPh sb="4" eb="7">
      <t>ユウハツガク</t>
    </rPh>
    <rPh sb="8" eb="9">
      <t>1</t>
    </rPh>
    <rPh sb="9" eb="10">
      <t>ジ</t>
    </rPh>
    <phoneticPr fontId="5"/>
  </si>
  <si>
    <t>生産誘発額（二次）</t>
    <rPh sb="0" eb="2">
      <t>セイサン</t>
    </rPh>
    <rPh sb="2" eb="5">
      <t>ユウハツガク</t>
    </rPh>
    <rPh sb="6" eb="7">
      <t>2</t>
    </rPh>
    <rPh sb="7" eb="8">
      <t>ジ</t>
    </rPh>
    <phoneticPr fontId="5"/>
  </si>
  <si>
    <t>粗付加価値誘発額（二次）</t>
    <rPh sb="0" eb="8">
      <t>ソフカカチユウハツガク</t>
    </rPh>
    <rPh sb="9" eb="10">
      <t>2</t>
    </rPh>
    <rPh sb="10" eb="11">
      <t>ジ</t>
    </rPh>
    <phoneticPr fontId="5"/>
  </si>
  <si>
    <t>市内雇用者所得誘発額（二次）</t>
    <rPh sb="11" eb="12">
      <t>2</t>
    </rPh>
    <phoneticPr fontId="5"/>
  </si>
  <si>
    <t>既存産業の最終需要が増加するケース</t>
    <rPh sb="0" eb="2">
      <t>キソン</t>
    </rPh>
    <rPh sb="2" eb="4">
      <t>サンギョウ</t>
    </rPh>
    <rPh sb="5" eb="7">
      <t>サイシュウ</t>
    </rPh>
    <rPh sb="7" eb="9">
      <t>ジュヨウ</t>
    </rPh>
    <rPh sb="10" eb="12">
      <t>ゾウカ</t>
    </rPh>
    <phoneticPr fontId="5"/>
  </si>
  <si>
    <t>A
市内への需要のみ</t>
    <rPh sb="2" eb="4">
      <t>シナイ</t>
    </rPh>
    <rPh sb="6" eb="8">
      <t>ジュヨウ</t>
    </rPh>
    <phoneticPr fontId="5"/>
  </si>
  <si>
    <t>B
市外への需要を含む</t>
    <rPh sb="2" eb="4">
      <t>シガイ</t>
    </rPh>
    <rPh sb="6" eb="8">
      <t>ジュヨウ</t>
    </rPh>
    <rPh sb="9" eb="10">
      <t>フク</t>
    </rPh>
    <phoneticPr fontId="5"/>
  </si>
  <si>
    <t>C
市内への需要のみ</t>
    <rPh sb="2" eb="4">
      <t>シナイ</t>
    </rPh>
    <rPh sb="6" eb="8">
      <t>ジュヨウ</t>
    </rPh>
    <phoneticPr fontId="5"/>
  </si>
  <si>
    <t>D
市外への需要を含む</t>
    <rPh sb="2" eb="4">
      <t>シガイ</t>
    </rPh>
    <rPh sb="6" eb="8">
      <t>ジュヨウ</t>
    </rPh>
    <rPh sb="9" eb="10">
      <t>フク</t>
    </rPh>
    <phoneticPr fontId="5"/>
  </si>
  <si>
    <t>＊計算結果（35部門）は、102部門で算出した経済波及効果を35部門に統合したものです。</t>
    <rPh sb="1" eb="3">
      <t>ケイサン</t>
    </rPh>
    <rPh sb="3" eb="5">
      <t>ケッカ</t>
    </rPh>
    <rPh sb="8" eb="10">
      <t>ブモン</t>
    </rPh>
    <rPh sb="16" eb="18">
      <t>ブモン</t>
    </rPh>
    <rPh sb="19" eb="21">
      <t>サンシュツ</t>
    </rPh>
    <rPh sb="27" eb="29">
      <t>コウカ</t>
    </rPh>
    <rPh sb="32" eb="34">
      <t>ブモン</t>
    </rPh>
    <rPh sb="35" eb="37">
      <t>トウゴウ</t>
    </rPh>
    <phoneticPr fontId="5"/>
  </si>
  <si>
    <t>百万円</t>
    <rPh sb="0" eb="1">
      <t>ヒャク</t>
    </rPh>
    <rPh sb="1" eb="3">
      <t>マンエン</t>
    </rPh>
    <phoneticPr fontId="12"/>
  </si>
  <si>
    <t>林業</t>
    <rPh sb="0" eb="2">
      <t>リンギョウ</t>
    </rPh>
    <phoneticPr fontId="1"/>
  </si>
  <si>
    <t>漁業</t>
    <rPh sb="0" eb="2">
      <t>ギョギョウ</t>
    </rPh>
    <phoneticPr fontId="1"/>
  </si>
  <si>
    <t>食料品</t>
    <rPh sb="0" eb="3">
      <t>ショクリョウヒン</t>
    </rPh>
    <phoneticPr fontId="1"/>
  </si>
  <si>
    <t>飲料・飼料・たばこ</t>
  </si>
  <si>
    <t>繊維製品</t>
    <rPh sb="0" eb="4">
      <t>センイセイヒン</t>
    </rPh>
    <phoneticPr fontId="1"/>
  </si>
  <si>
    <t>パルプ・紙・紙加工品</t>
    <rPh sb="6" eb="7">
      <t>カミ</t>
    </rPh>
    <rPh sb="7" eb="10">
      <t>カコウヒン</t>
    </rPh>
    <phoneticPr fontId="1"/>
  </si>
  <si>
    <t>化学製品</t>
    <rPh sb="0" eb="4">
      <t>カガクセイヒン</t>
    </rPh>
    <phoneticPr fontId="1"/>
  </si>
  <si>
    <t>石油・石炭製品</t>
  </si>
  <si>
    <t>鉄鋼</t>
    <rPh sb="0" eb="2">
      <t>テッコウ</t>
    </rPh>
    <phoneticPr fontId="1"/>
  </si>
  <si>
    <t>非鉄金属</t>
    <rPh sb="0" eb="4">
      <t>ヒテツキンゾク</t>
    </rPh>
    <phoneticPr fontId="1"/>
  </si>
  <si>
    <t>金属製品</t>
    <rPh sb="0" eb="4">
      <t>キンゾクセイヒン</t>
    </rPh>
    <phoneticPr fontId="1"/>
  </si>
  <si>
    <t>電子部品</t>
    <rPh sb="0" eb="4">
      <t>デンシブヒン</t>
    </rPh>
    <phoneticPr fontId="1"/>
  </si>
  <si>
    <t>電気機械</t>
    <rPh sb="0" eb="2">
      <t>デンキ</t>
    </rPh>
    <rPh sb="2" eb="4">
      <t>キカイ</t>
    </rPh>
    <phoneticPr fontId="1"/>
  </si>
  <si>
    <t>情報・通信機器</t>
    <rPh sb="0" eb="2">
      <t>ジョウホウ</t>
    </rPh>
    <rPh sb="3" eb="5">
      <t>ツウシン</t>
    </rPh>
    <rPh sb="5" eb="7">
      <t>キキ</t>
    </rPh>
    <phoneticPr fontId="1"/>
  </si>
  <si>
    <t>輸送機械</t>
    <rPh sb="0" eb="4">
      <t>ユソウキカイ</t>
    </rPh>
    <phoneticPr fontId="1"/>
  </si>
  <si>
    <t>その他の製造工業品</t>
    <rPh sb="2" eb="3">
      <t>タ</t>
    </rPh>
    <rPh sb="4" eb="9">
      <t>セイゾウコウギョウヒン</t>
    </rPh>
    <phoneticPr fontId="1"/>
  </si>
  <si>
    <t>建築</t>
  </si>
  <si>
    <t>卸売</t>
    <rPh sb="0" eb="2">
      <t>オロシウリ</t>
    </rPh>
    <phoneticPr fontId="1"/>
  </si>
  <si>
    <t>小売</t>
    <rPh sb="0" eb="2">
      <t>コウリ</t>
    </rPh>
    <phoneticPr fontId="1"/>
  </si>
  <si>
    <t>道路輸送（自家輸送除く。）</t>
  </si>
  <si>
    <t>郵便・信書便</t>
    <rPh sb="0" eb="2">
      <t>ユウビン</t>
    </rPh>
    <rPh sb="3" eb="6">
      <t>シンショビン</t>
    </rPh>
    <phoneticPr fontId="3"/>
  </si>
  <si>
    <t>通信</t>
  </si>
  <si>
    <t>医療</t>
    <rPh sb="0" eb="2">
      <t>イリョウ</t>
    </rPh>
    <phoneticPr fontId="3"/>
  </si>
  <si>
    <t>保健衛生</t>
    <rPh sb="0" eb="2">
      <t>ホケン</t>
    </rPh>
    <rPh sb="2" eb="4">
      <t>エイセイ</t>
    </rPh>
    <phoneticPr fontId="3"/>
  </si>
  <si>
    <t>社会保険・社会福祉</t>
  </si>
  <si>
    <t>その他の非営利団体サービス</t>
  </si>
  <si>
    <t>家計外消費支出（行）</t>
  </si>
  <si>
    <t>営業余剰</t>
  </si>
  <si>
    <t>資本減耗引当</t>
  </si>
  <si>
    <t>（控除）経常補助金</t>
  </si>
  <si>
    <t>粗付加価値部門計</t>
  </si>
  <si>
    <t>ΔＸ</t>
    <phoneticPr fontId="5"/>
  </si>
  <si>
    <t>ΔＶ</t>
  </si>
  <si>
    <t>ΔＹ</t>
  </si>
  <si>
    <t>ΔＣ</t>
  </si>
  <si>
    <t>ΔＡ</t>
  </si>
  <si>
    <t>ΔＭ</t>
  </si>
  <si>
    <t>ΔＬ</t>
  </si>
  <si>
    <t>ΔＦ'</t>
  </si>
  <si>
    <t>ΔＭ'</t>
  </si>
  <si>
    <t>ΔＶ'</t>
  </si>
  <si>
    <t>ΔＣ'</t>
  </si>
  <si>
    <t>ΔＬ'</t>
  </si>
  <si>
    <t>ΔＦ"</t>
  </si>
  <si>
    <t>(Ｉ－Ｍ)ΔＦ"</t>
  </si>
  <si>
    <t>ＭΔＦ"</t>
  </si>
  <si>
    <t>ΔＸ"</t>
  </si>
  <si>
    <t>ΔＡ"</t>
  </si>
  <si>
    <t>ＭΔＡ"</t>
  </si>
  <si>
    <t>ΔＶ"</t>
  </si>
  <si>
    <t>ΔＹ"</t>
  </si>
  <si>
    <t>ΔＭ"</t>
  </si>
  <si>
    <t>ΔＬ"</t>
  </si>
  <si>
    <t>浜田市経済に対する経済波及効果（総括）</t>
    <rPh sb="0" eb="2">
      <t>ハマダ</t>
    </rPh>
    <rPh sb="2" eb="3">
      <t>シ</t>
    </rPh>
    <rPh sb="3" eb="5">
      <t>ケイザイ</t>
    </rPh>
    <rPh sb="6" eb="7">
      <t>タイ</t>
    </rPh>
    <rPh sb="9" eb="11">
      <t>ケイザイ</t>
    </rPh>
    <rPh sb="11" eb="15">
      <t>ハキュウコウカ</t>
    </rPh>
    <rPh sb="16" eb="18">
      <t>ソウカツ</t>
    </rPh>
    <phoneticPr fontId="5"/>
  </si>
  <si>
    <t>浜田市経済に対する経済波及効果（産業部門別）</t>
    <rPh sb="0" eb="2">
      <t>ハマダ</t>
    </rPh>
    <rPh sb="2" eb="3">
      <t>シ</t>
    </rPh>
    <rPh sb="3" eb="5">
      <t>ケイザイ</t>
    </rPh>
    <rPh sb="6" eb="7">
      <t>タイ</t>
    </rPh>
    <rPh sb="9" eb="11">
      <t>ケイザイ</t>
    </rPh>
    <rPh sb="11" eb="15">
      <t>ハキュウコウカ</t>
    </rPh>
    <rPh sb="16" eb="18">
      <t>サンギョウ</t>
    </rPh>
    <rPh sb="18" eb="21">
      <t>ブモンベツ</t>
    </rPh>
    <phoneticPr fontId="5"/>
  </si>
  <si>
    <t>＊網掛けの部門は市内生産ゼロ。国表の投入係数を利用。自家輸送は運賃ではないためゼロ。</t>
    <rPh sb="1" eb="3">
      <t>アミカケ</t>
    </rPh>
    <rPh sb="5" eb="7">
      <t>ブモン</t>
    </rPh>
    <rPh sb="8" eb="10">
      <t>シナイ</t>
    </rPh>
    <rPh sb="10" eb="12">
      <t>セイサン</t>
    </rPh>
    <rPh sb="15" eb="16">
      <t>クニ</t>
    </rPh>
    <rPh sb="16" eb="17">
      <t>ヒョウ</t>
    </rPh>
    <rPh sb="18" eb="20">
      <t>トウニュウ</t>
    </rPh>
    <rPh sb="20" eb="22">
      <t>ケイスウ</t>
    </rPh>
    <rPh sb="23" eb="25">
      <t>リヨウ</t>
    </rPh>
    <rPh sb="26" eb="28">
      <t>ジカ</t>
    </rPh>
    <rPh sb="28" eb="30">
      <t>ユソウ</t>
    </rPh>
    <rPh sb="31" eb="33">
      <t>ウンチン</t>
    </rPh>
    <phoneticPr fontId="5"/>
  </si>
  <si>
    <t>運輸計</t>
    <rPh sb="0" eb="2">
      <t>ウンユ</t>
    </rPh>
    <rPh sb="2" eb="3">
      <t>ケイ</t>
    </rPh>
    <phoneticPr fontId="5"/>
  </si>
  <si>
    <t>構成比</t>
    <rPh sb="0" eb="3">
      <t>コウセイヒ</t>
    </rPh>
    <phoneticPr fontId="5"/>
  </si>
  <si>
    <t>マージン額３’</t>
    <rPh sb="4" eb="5">
      <t>ガク</t>
    </rPh>
    <phoneticPr fontId="5"/>
  </si>
  <si>
    <t>マージン額４’</t>
    <rPh sb="4" eb="5">
      <t>ガク</t>
    </rPh>
    <phoneticPr fontId="5"/>
  </si>
  <si>
    <t>雇用者数</t>
    <rPh sb="0" eb="3">
      <t>コヨウシャ</t>
    </rPh>
    <rPh sb="3" eb="4">
      <t>スウ</t>
    </rPh>
    <phoneticPr fontId="5"/>
  </si>
  <si>
    <t>雇用係数</t>
    <rPh sb="0" eb="2">
      <t>コヨウ</t>
    </rPh>
    <rPh sb="2" eb="4">
      <t>ケイスウ</t>
    </rPh>
    <phoneticPr fontId="5"/>
  </si>
  <si>
    <t>千円</t>
    <rPh sb="0" eb="2">
      <t>センエン</t>
    </rPh>
    <phoneticPr fontId="5"/>
  </si>
  <si>
    <t>GDP負担率</t>
    <rPh sb="3" eb="6">
      <t>フタンリツ</t>
    </rPh>
    <phoneticPr fontId="5"/>
  </si>
  <si>
    <t>４年度平均</t>
    <rPh sb="1" eb="3">
      <t>ネンド</t>
    </rPh>
    <rPh sb="3" eb="5">
      <t>ヘイキン</t>
    </rPh>
    <phoneticPr fontId="5"/>
  </si>
  <si>
    <t>資料：総務省「平成27年国勢調査」従業地・通学地集計　従業地・通学地による人口・産業等集計</t>
    <rPh sb="0" eb="2">
      <t>シリョウ</t>
    </rPh>
    <rPh sb="3" eb="6">
      <t>ソウムショウ</t>
    </rPh>
    <phoneticPr fontId="5"/>
  </si>
  <si>
    <t>市税のＧＤＰ負担率＝市税／域内生産額×100</t>
    <rPh sb="0" eb="1">
      <t>シ</t>
    </rPh>
    <rPh sb="1" eb="2">
      <t>ゼイ</t>
    </rPh>
    <rPh sb="6" eb="9">
      <t>フタンリツ</t>
    </rPh>
    <rPh sb="10" eb="12">
      <t>シゼイ</t>
    </rPh>
    <rPh sb="13" eb="15">
      <t>イキナイ</t>
    </rPh>
    <rPh sb="15" eb="18">
      <t>セイサンガク</t>
    </rPh>
    <phoneticPr fontId="5"/>
  </si>
  <si>
    <t>酒類</t>
  </si>
  <si>
    <t>郵便・信書便</t>
  </si>
  <si>
    <t>資本減耗引当（社会資本等減耗分）</t>
  </si>
  <si>
    <t>間接税（関税・輸入品商品税を除く。）</t>
  </si>
  <si>
    <t>市内生産額</t>
  </si>
  <si>
    <t>家計外消費支出（列）</t>
  </si>
  <si>
    <t>一般政府消費支出</t>
  </si>
  <si>
    <t>一般政府消費支出（社会資本等減耗分）</t>
  </si>
  <si>
    <t>市内総固定資本形成（公的）</t>
  </si>
  <si>
    <t>市内総固定資本形成（民間）</t>
  </si>
  <si>
    <t>在庫純増</t>
  </si>
  <si>
    <t>市内最終需要計</t>
  </si>
  <si>
    <t>市内需要合計</t>
  </si>
  <si>
    <t>最終需要計</t>
  </si>
  <si>
    <t>需要合計</t>
  </si>
  <si>
    <t>雇用者所得係数</t>
    <rPh sb="0" eb="5">
      <t>コヨウシャショトク</t>
    </rPh>
    <rPh sb="5" eb="7">
      <t>ケイスウ</t>
    </rPh>
    <phoneticPr fontId="5"/>
  </si>
  <si>
    <t>平成27年国勢調査従業地・通学地集計　従業地・通学地による人口・就業状態等集計（総務省統計局）</t>
  </si>
  <si>
    <t xml:space="preserve">第4表　従業地・通学地による常住市区町村，男女別15歳以上就業者数及び15歳以上通学者数(15歳未満通学者を含む通学者－特掲) － 都道府県，市区町村 </t>
  </si>
  <si>
    <t xml:space="preserve">Table 4. Employed Persons and Persons Attending School 15 Years of Age and Over, based on Place of Working or Schooling, by Shi, Ku, Machi or Mura of Usual Residence and Sex - Prefectures, Shi, Ku, Machi and Mura </t>
  </si>
  <si>
    <t>danjo.0000</t>
  </si>
  <si>
    <t>danjo.0001</t>
  </si>
  <si>
    <t>danjo.0002</t>
  </si>
  <si>
    <t>to41-0304.0000</t>
  </si>
  <si>
    <t>to41-0304.0001</t>
  </si>
  <si>
    <t>to41-0304.0002</t>
  </si>
  <si>
    <t>to41-0304.0003</t>
  </si>
  <si>
    <t>総数（男女別）</t>
  </si>
  <si>
    <t>男</t>
  </si>
  <si>
    <t>女</t>
  </si>
  <si>
    <t>※大項目</t>
  </si>
  <si>
    <t>（従業地・通学地）地域コード</t>
  </si>
  <si>
    <t>（従業地・通学地）地域識別コード</t>
  </si>
  <si>
    <t>（常住地）地域コード</t>
  </si>
  <si>
    <t>（常住地）地域識別コード</t>
  </si>
  <si>
    <t>総数（15歳以上就業者・通学者）</t>
  </si>
  <si>
    <t>15歳以上就業者</t>
  </si>
  <si>
    <t>15歳以上通学者</t>
  </si>
  <si>
    <t>（別掲）15歳未満通学者を含む通学者</t>
  </si>
  <si>
    <t xml:space="preserve">当地で従業・通学する者 </t>
  </si>
  <si>
    <t>-</t>
  </si>
  <si>
    <t xml:space="preserve">  他市区町村に常住</t>
  </si>
  <si>
    <t>gyo2A.3010</t>
  </si>
  <si>
    <t>gyo2A.3020</t>
  </si>
  <si>
    <t xml:space="preserve">  自市町村に常住</t>
  </si>
  <si>
    <t>gyo2A.3030</t>
  </si>
  <si>
    <t xml:space="preserve">    自区に常住</t>
  </si>
  <si>
    <t>gyo2A.3040</t>
  </si>
  <si>
    <t xml:space="preserve">      自宅</t>
  </si>
  <si>
    <t>gyo2A.3050</t>
  </si>
  <si>
    <t xml:space="preserve">      自宅外</t>
  </si>
  <si>
    <t>gyo2A.3060</t>
  </si>
  <si>
    <t xml:space="preserve">    自市内他区に常住</t>
  </si>
  <si>
    <t>gyo2A.3070</t>
  </si>
  <si>
    <t>gyo2A.9010</t>
  </si>
  <si>
    <t xml:space="preserve">    県内</t>
  </si>
  <si>
    <t>C’
Cを生産者価格に変換</t>
    <rPh sb="5" eb="8">
      <t>セイサンシャ</t>
    </rPh>
    <rPh sb="8" eb="10">
      <t>カカク</t>
    </rPh>
    <rPh sb="11" eb="13">
      <t>ヘンカン</t>
    </rPh>
    <phoneticPr fontId="5"/>
  </si>
  <si>
    <t>D’
Dを生産者価格に変換</t>
    <rPh sb="5" eb="8">
      <t>セイサンシャ</t>
    </rPh>
    <rPh sb="8" eb="10">
      <t>カカク</t>
    </rPh>
    <rPh sb="11" eb="13">
      <t>ヘンカン</t>
    </rPh>
    <phoneticPr fontId="5"/>
  </si>
  <si>
    <t>B’
Bのうち市内への需要額</t>
    <rPh sb="7" eb="9">
      <t>シナイ</t>
    </rPh>
    <rPh sb="11" eb="14">
      <t>ジュヨウガク</t>
    </rPh>
    <phoneticPr fontId="5"/>
  </si>
  <si>
    <t>D’’
D’のうち市内への需要額</t>
    <rPh sb="9" eb="11">
      <t>シナイ</t>
    </rPh>
    <rPh sb="13" eb="16">
      <t>ジュヨウガク</t>
    </rPh>
    <phoneticPr fontId="5"/>
  </si>
  <si>
    <t>C</t>
    <phoneticPr fontId="5"/>
  </si>
  <si>
    <t>C’</t>
    <phoneticPr fontId="5"/>
  </si>
  <si>
    <t>D</t>
    <phoneticPr fontId="5"/>
  </si>
  <si>
    <t>D’</t>
    <phoneticPr fontId="5"/>
  </si>
  <si>
    <t>Dを生産者価格に変換</t>
    <rPh sb="2" eb="5">
      <t>セイサンシャ</t>
    </rPh>
    <rPh sb="5" eb="7">
      <t>カカク</t>
    </rPh>
    <rPh sb="8" eb="10">
      <t>ヘンカン</t>
    </rPh>
    <phoneticPr fontId="5"/>
  </si>
  <si>
    <t>Cを生産者価格に変換</t>
    <rPh sb="2" eb="5">
      <t>セイサンシャ</t>
    </rPh>
    <rPh sb="5" eb="7">
      <t>カカク</t>
    </rPh>
    <rPh sb="8" eb="10">
      <t>ヘンカン</t>
    </rPh>
    <phoneticPr fontId="5"/>
  </si>
  <si>
    <t>第２表　都市階級・地方・都道府県庁所在市別</t>
    <rPh sb="0" eb="1">
      <t>ダイ</t>
    </rPh>
    <rPh sb="2" eb="3">
      <t>ヒョウ</t>
    </rPh>
    <rPh sb="4" eb="8">
      <t>トシカイキュウ</t>
    </rPh>
    <rPh sb="9" eb="11">
      <t>チホウ</t>
    </rPh>
    <rPh sb="12" eb="16">
      <t>トドウフケン</t>
    </rPh>
    <rPh sb="16" eb="17">
      <t>チョウ</t>
    </rPh>
    <rPh sb="17" eb="19">
      <t>ショザイ</t>
    </rPh>
    <rPh sb="19" eb="20">
      <t>シ</t>
    </rPh>
    <rPh sb="20" eb="21">
      <t>ベツ</t>
    </rPh>
    <phoneticPr fontId="5"/>
  </si>
  <si>
    <t>１世帯当たり１か月間の収入と支出（総世帯のうち勤労者世帯）</t>
    <rPh sb="1" eb="3">
      <t>セタイ</t>
    </rPh>
    <rPh sb="3" eb="4">
      <t>ア</t>
    </rPh>
    <phoneticPr fontId="38"/>
  </si>
  <si>
    <t>１世帯当たり１か月間の収入と支出（総世帯のうち勤労者世帯）（続き）</t>
    <rPh sb="1" eb="3">
      <t>セタイ</t>
    </rPh>
    <rPh sb="3" eb="4">
      <t>ア</t>
    </rPh>
    <phoneticPr fontId="38"/>
  </si>
  <si>
    <r>
      <t xml:space="preserve">Table 2.  Yearly  Average of  Monthly Receipts  and  Disbursements  per  Household  by City  Group, District, </t>
    </r>
    <r>
      <rPr>
        <sz val="13"/>
        <rFont val="Century"/>
        <family val="1"/>
      </rPr>
      <t xml:space="preserve">Major </t>
    </r>
    <phoneticPr fontId="38"/>
  </si>
  <si>
    <t xml:space="preserve"> Metropolitan Area and City with  Prefectural  Government (Workers' Households of Total Households) </t>
    <phoneticPr fontId="38"/>
  </si>
  <si>
    <t xml:space="preserve">Table 2.  Yearly  Average of  Monthly Receipts  and  Disbursements  per  Household  by City  Group, District, Major </t>
    <phoneticPr fontId="38"/>
  </si>
  <si>
    <r>
      <t xml:space="preserve">Metropolitan  Area and City with  Prefectural  Government (Workers' Households of Total Households) </t>
    </r>
    <r>
      <rPr>
        <sz val="13"/>
        <rFont val="ＭＳ Ｐ明朝"/>
        <family val="1"/>
        <charset val="128"/>
      </rPr>
      <t>－</t>
    </r>
    <r>
      <rPr>
        <sz val="13"/>
        <rFont val="Century"/>
        <family val="1"/>
      </rPr>
      <t xml:space="preserve"> Continued</t>
    </r>
    <phoneticPr fontId="38"/>
  </si>
  <si>
    <t>単位　円</t>
    <phoneticPr fontId="5"/>
  </si>
  <si>
    <t>In  Yen</t>
    <phoneticPr fontId="5"/>
  </si>
  <si>
    <t>項      目</t>
    <rPh sb="0" eb="1">
      <t>コウ</t>
    </rPh>
    <rPh sb="7" eb="8">
      <t>モク</t>
    </rPh>
    <phoneticPr fontId="5"/>
  </si>
  <si>
    <t xml:space="preserve">            </t>
    <phoneticPr fontId="5"/>
  </si>
  <si>
    <t>都市階級</t>
  </si>
  <si>
    <t>City group</t>
  </si>
  <si>
    <t xml:space="preserve">地   方  </t>
    <phoneticPr fontId="5"/>
  </si>
  <si>
    <t>District</t>
    <phoneticPr fontId="5"/>
  </si>
  <si>
    <t>都道府県庁所在市</t>
    <rPh sb="0" eb="4">
      <t>トドウフケン</t>
    </rPh>
    <rPh sb="4" eb="5">
      <t>チョウ</t>
    </rPh>
    <rPh sb="5" eb="7">
      <t>ショザイ</t>
    </rPh>
    <rPh sb="7" eb="8">
      <t>シ</t>
    </rPh>
    <phoneticPr fontId="38"/>
  </si>
  <si>
    <t xml:space="preserve">  City  with  Prefectural  Government</t>
    <phoneticPr fontId="38"/>
  </si>
  <si>
    <t>Item</t>
  </si>
  <si>
    <t>大都市</t>
    <rPh sb="0" eb="3">
      <t>ダイトシ</t>
    </rPh>
    <phoneticPr fontId="5"/>
  </si>
  <si>
    <t>中都市</t>
    <rPh sb="0" eb="3">
      <t>チュウトシ</t>
    </rPh>
    <phoneticPr fontId="5"/>
  </si>
  <si>
    <t>小都市Ａ</t>
    <rPh sb="0" eb="3">
      <t>ショウトシ</t>
    </rPh>
    <phoneticPr fontId="5"/>
  </si>
  <si>
    <t>小都市Ｂ</t>
    <rPh sb="0" eb="3">
      <t>ショウトシ</t>
    </rPh>
    <phoneticPr fontId="5"/>
  </si>
  <si>
    <t>北海道</t>
    <rPh sb="0" eb="3">
      <t>ホッカイドウ</t>
    </rPh>
    <phoneticPr fontId="5"/>
  </si>
  <si>
    <t>東  北</t>
    <phoneticPr fontId="10"/>
  </si>
  <si>
    <t>関  東</t>
    <rPh sb="0" eb="4">
      <t>カントウ</t>
    </rPh>
    <phoneticPr fontId="5"/>
  </si>
  <si>
    <t>北  陸</t>
    <rPh sb="0" eb="4">
      <t>ホクリク</t>
    </rPh>
    <phoneticPr fontId="5"/>
  </si>
  <si>
    <t>東  海</t>
    <phoneticPr fontId="10"/>
  </si>
  <si>
    <t>近  畿</t>
    <rPh sb="0" eb="4">
      <t>キンキ</t>
    </rPh>
    <phoneticPr fontId="5"/>
  </si>
  <si>
    <t>中  国</t>
    <rPh sb="0" eb="4">
      <t>チュウゴク</t>
    </rPh>
    <phoneticPr fontId="5"/>
  </si>
  <si>
    <t>四  国</t>
    <phoneticPr fontId="10"/>
  </si>
  <si>
    <t>九  州</t>
    <rPh sb="0" eb="4">
      <t>キュウシュウ</t>
    </rPh>
    <phoneticPr fontId="5"/>
  </si>
  <si>
    <t>沖  縄</t>
    <phoneticPr fontId="10"/>
  </si>
  <si>
    <t>札 幌 市</t>
    <rPh sb="0" eb="5">
      <t>サッポロシ</t>
    </rPh>
    <phoneticPr fontId="38"/>
  </si>
  <si>
    <t>青 森 市</t>
    <rPh sb="0" eb="5">
      <t>アオモリシ</t>
    </rPh>
    <phoneticPr fontId="38"/>
  </si>
  <si>
    <t>盛 岡 市</t>
    <rPh sb="0" eb="5">
      <t>モリオカシ</t>
    </rPh>
    <phoneticPr fontId="38"/>
  </si>
  <si>
    <t>仙 台 市</t>
    <rPh sb="0" eb="5">
      <t>センダイシ</t>
    </rPh>
    <phoneticPr fontId="38"/>
  </si>
  <si>
    <t>秋 田 市</t>
    <rPh sb="0" eb="5">
      <t>アキタシ</t>
    </rPh>
    <phoneticPr fontId="38"/>
  </si>
  <si>
    <t>山 形 市</t>
    <rPh sb="0" eb="5">
      <t>ヤマガタシ</t>
    </rPh>
    <phoneticPr fontId="38"/>
  </si>
  <si>
    <t>福 島 市</t>
    <rPh sb="0" eb="5">
      <t>フクシマシ</t>
    </rPh>
    <phoneticPr fontId="38"/>
  </si>
  <si>
    <t>水 戸 市</t>
    <rPh sb="0" eb="5">
      <t>ミトシ</t>
    </rPh>
    <phoneticPr fontId="38"/>
  </si>
  <si>
    <t>宇都宮市</t>
    <rPh sb="0" eb="4">
      <t>ウツノミヤシ</t>
    </rPh>
    <phoneticPr fontId="38"/>
  </si>
  <si>
    <t>前 橋 市</t>
    <rPh sb="0" eb="5">
      <t>マエバシシ</t>
    </rPh>
    <phoneticPr fontId="38"/>
  </si>
  <si>
    <t>さいたま市</t>
    <rPh sb="4" eb="5">
      <t>シ</t>
    </rPh>
    <phoneticPr fontId="38"/>
  </si>
  <si>
    <t>千 葉 市</t>
    <rPh sb="0" eb="5">
      <t>チバシ</t>
    </rPh>
    <phoneticPr fontId="38"/>
  </si>
  <si>
    <t>東京都区部</t>
    <rPh sb="0" eb="3">
      <t>トウキョウト</t>
    </rPh>
    <rPh sb="3" eb="4">
      <t>ク</t>
    </rPh>
    <rPh sb="4" eb="5">
      <t>ブ</t>
    </rPh>
    <phoneticPr fontId="38"/>
  </si>
  <si>
    <t>横 浜 市</t>
    <rPh sb="0" eb="5">
      <t>ヨコハマシ</t>
    </rPh>
    <phoneticPr fontId="38"/>
  </si>
  <si>
    <t>新 潟 市</t>
    <rPh sb="0" eb="5">
      <t>ニイガタシ</t>
    </rPh>
    <phoneticPr fontId="38"/>
  </si>
  <si>
    <t>富 山 市</t>
    <rPh sb="0" eb="5">
      <t>トヤマシ</t>
    </rPh>
    <phoneticPr fontId="38"/>
  </si>
  <si>
    <t>金 沢 市</t>
    <rPh sb="0" eb="5">
      <t>カナザワシ</t>
    </rPh>
    <phoneticPr fontId="38"/>
  </si>
  <si>
    <t>福 井 市</t>
    <rPh sb="0" eb="5">
      <t>フクイシ</t>
    </rPh>
    <phoneticPr fontId="38"/>
  </si>
  <si>
    <t>甲 府 市</t>
    <rPh sb="0" eb="5">
      <t>コウフシ</t>
    </rPh>
    <phoneticPr fontId="38"/>
  </si>
  <si>
    <t>長 野 市</t>
    <rPh sb="0" eb="3">
      <t>ナガノ</t>
    </rPh>
    <rPh sb="4" eb="5">
      <t>シ</t>
    </rPh>
    <phoneticPr fontId="38"/>
  </si>
  <si>
    <t>岐 阜 市</t>
    <rPh sb="0" eb="5">
      <t>ギフシ</t>
    </rPh>
    <phoneticPr fontId="38"/>
  </si>
  <si>
    <t>静 岡 市</t>
    <rPh sb="0" eb="5">
      <t>シズオカシ</t>
    </rPh>
    <phoneticPr fontId="38"/>
  </si>
  <si>
    <t>名古屋市</t>
    <rPh sb="0" eb="4">
      <t>ナゴヤシ</t>
    </rPh>
    <phoneticPr fontId="38"/>
  </si>
  <si>
    <t>津    市</t>
    <rPh sb="0" eb="6">
      <t>ツシ</t>
    </rPh>
    <phoneticPr fontId="38"/>
  </si>
  <si>
    <t>大 津 市</t>
    <rPh sb="0" eb="5">
      <t>オオツシ</t>
    </rPh>
    <phoneticPr fontId="38"/>
  </si>
  <si>
    <t>京 都 市</t>
    <rPh sb="0" eb="5">
      <t>キョウトシ</t>
    </rPh>
    <phoneticPr fontId="38"/>
  </si>
  <si>
    <t>大 阪 市</t>
    <rPh sb="0" eb="5">
      <t>オオサカシ</t>
    </rPh>
    <phoneticPr fontId="38"/>
  </si>
  <si>
    <t>神 戸 市</t>
    <rPh sb="0" eb="5">
      <t>コウベシ</t>
    </rPh>
    <phoneticPr fontId="38"/>
  </si>
  <si>
    <t>奈 良 市</t>
    <rPh sb="0" eb="5">
      <t>ナラシ</t>
    </rPh>
    <phoneticPr fontId="38"/>
  </si>
  <si>
    <t>和歌山市</t>
    <rPh sb="0" eb="4">
      <t>ワカヤマシ</t>
    </rPh>
    <phoneticPr fontId="38"/>
  </si>
  <si>
    <t>鳥 取 市</t>
    <rPh sb="0" eb="5">
      <t>トットリシ</t>
    </rPh>
    <phoneticPr fontId="38"/>
  </si>
  <si>
    <t>松 江 市</t>
    <rPh sb="0" eb="5">
      <t>マツエシ</t>
    </rPh>
    <phoneticPr fontId="38"/>
  </si>
  <si>
    <t>岡 山 市</t>
    <rPh sb="0" eb="5">
      <t>オカヤマシ</t>
    </rPh>
    <phoneticPr fontId="38"/>
  </si>
  <si>
    <t>広 島 市</t>
    <rPh sb="0" eb="5">
      <t>ヒロシマシ</t>
    </rPh>
    <phoneticPr fontId="38"/>
  </si>
  <si>
    <t>山 口 市</t>
    <rPh sb="0" eb="5">
      <t>ヤマグチシ</t>
    </rPh>
    <phoneticPr fontId="38"/>
  </si>
  <si>
    <t>徳 島 市</t>
    <rPh sb="0" eb="5">
      <t>トクシマシ</t>
    </rPh>
    <phoneticPr fontId="38"/>
  </si>
  <si>
    <t>高 松 市</t>
    <rPh sb="0" eb="5">
      <t>タカマツシ</t>
    </rPh>
    <phoneticPr fontId="38"/>
  </si>
  <si>
    <t>松 山 市</t>
    <rPh sb="0" eb="5">
      <t>マツヤマシ</t>
    </rPh>
    <phoneticPr fontId="38"/>
  </si>
  <si>
    <t>高 知 市</t>
    <rPh sb="0" eb="5">
      <t>コウチシ</t>
    </rPh>
    <phoneticPr fontId="38"/>
  </si>
  <si>
    <t>福 岡 市</t>
    <rPh sb="0" eb="5">
      <t>フクオカシ</t>
    </rPh>
    <phoneticPr fontId="38"/>
  </si>
  <si>
    <t>佐 賀 市</t>
    <rPh sb="0" eb="5">
      <t>サガシ</t>
    </rPh>
    <phoneticPr fontId="38"/>
  </si>
  <si>
    <t>長 崎 市</t>
    <rPh sb="0" eb="5">
      <t>ナガサキシ</t>
    </rPh>
    <phoneticPr fontId="38"/>
  </si>
  <si>
    <t>熊 本 市</t>
    <rPh sb="0" eb="5">
      <t>クマモトシ</t>
    </rPh>
    <phoneticPr fontId="38"/>
  </si>
  <si>
    <t>大 分 市</t>
    <rPh sb="0" eb="5">
      <t>オオイタシ</t>
    </rPh>
    <phoneticPr fontId="38"/>
  </si>
  <si>
    <t>宮 崎 市</t>
    <rPh sb="0" eb="5">
      <t>ミヤザキシ</t>
    </rPh>
    <phoneticPr fontId="38"/>
  </si>
  <si>
    <t>鹿児島市</t>
    <rPh sb="0" eb="4">
      <t>カゴシマシ</t>
    </rPh>
    <phoneticPr fontId="38"/>
  </si>
  <si>
    <t>那 覇 市</t>
    <rPh sb="0" eb="5">
      <t>ナハシ</t>
    </rPh>
    <phoneticPr fontId="38"/>
  </si>
  <si>
    <t>川 崎 市</t>
    <rPh sb="0" eb="5">
      <t>カワサキシ</t>
    </rPh>
    <phoneticPr fontId="38"/>
  </si>
  <si>
    <t>相模原市</t>
    <rPh sb="0" eb="4">
      <t>サガミハラシ</t>
    </rPh>
    <phoneticPr fontId="38"/>
  </si>
  <si>
    <t>浜 松 市</t>
    <rPh sb="0" eb="1">
      <t>ハマ</t>
    </rPh>
    <rPh sb="2" eb="3">
      <t>マツ</t>
    </rPh>
    <rPh sb="4" eb="5">
      <t>シ</t>
    </rPh>
    <phoneticPr fontId="38"/>
  </si>
  <si>
    <t>堺 市</t>
    <rPh sb="0" eb="1">
      <t>サカイ</t>
    </rPh>
    <rPh sb="2" eb="3">
      <t>シ</t>
    </rPh>
    <phoneticPr fontId="38"/>
  </si>
  <si>
    <t>北九州市</t>
    <rPh sb="0" eb="4">
      <t>キタキュウシュウシ</t>
    </rPh>
    <phoneticPr fontId="38"/>
  </si>
  <si>
    <t>・町村</t>
    <rPh sb="1" eb="3">
      <t>チョウソン</t>
    </rPh>
    <phoneticPr fontId="38"/>
  </si>
  <si>
    <t>Small citiesB,</t>
    <phoneticPr fontId="5"/>
  </si>
  <si>
    <t>Major</t>
    <phoneticPr fontId="5"/>
  </si>
  <si>
    <t>Middle</t>
    <phoneticPr fontId="5"/>
  </si>
  <si>
    <t>Small</t>
    <phoneticPr fontId="5"/>
  </si>
  <si>
    <t>towns</t>
    <phoneticPr fontId="5"/>
  </si>
  <si>
    <t>Yamagata-</t>
    <phoneticPr fontId="38"/>
  </si>
  <si>
    <t>Fukushima-</t>
    <phoneticPr fontId="38"/>
  </si>
  <si>
    <t>Utsunomiya-</t>
    <phoneticPr fontId="38"/>
  </si>
  <si>
    <t>Maebashi-</t>
    <phoneticPr fontId="38"/>
  </si>
  <si>
    <t>Ku-areas</t>
    <phoneticPr fontId="38"/>
  </si>
  <si>
    <t>Yokohama-</t>
    <phoneticPr fontId="38"/>
  </si>
  <si>
    <t>Wakayama-</t>
    <phoneticPr fontId="38"/>
  </si>
  <si>
    <t>Hiroshima-</t>
    <phoneticPr fontId="38"/>
  </si>
  <si>
    <t>Yamaguchi-</t>
    <phoneticPr fontId="38"/>
  </si>
  <si>
    <t>Tokushima-</t>
    <phoneticPr fontId="38"/>
  </si>
  <si>
    <t>Takamatsu-</t>
    <phoneticPr fontId="38"/>
  </si>
  <si>
    <t>Matsuyama-</t>
    <phoneticPr fontId="38"/>
  </si>
  <si>
    <t>Nagasaki-</t>
    <phoneticPr fontId="38"/>
  </si>
  <si>
    <t>Kumamoto-</t>
    <phoneticPr fontId="38"/>
  </si>
  <si>
    <t>Miyazaki-</t>
    <phoneticPr fontId="38"/>
  </si>
  <si>
    <t>Kagoshima-</t>
    <phoneticPr fontId="38"/>
  </si>
  <si>
    <t>Kawasaki-</t>
    <phoneticPr fontId="38"/>
  </si>
  <si>
    <t>Sagamihara-</t>
    <phoneticPr fontId="38"/>
  </si>
  <si>
    <t>Hamamatsu-</t>
    <phoneticPr fontId="38"/>
  </si>
  <si>
    <t>Kitakyushu-</t>
    <phoneticPr fontId="38"/>
  </si>
  <si>
    <t>cities</t>
    <phoneticPr fontId="5"/>
  </si>
  <si>
    <t>citiesA</t>
    <phoneticPr fontId="5"/>
  </si>
  <si>
    <t>&amp; villages</t>
    <phoneticPr fontId="38"/>
  </si>
  <si>
    <t>Hokkaido</t>
    <phoneticPr fontId="5"/>
  </si>
  <si>
    <t>Tohoku</t>
  </si>
  <si>
    <t>Kanto</t>
    <phoneticPr fontId="5"/>
  </si>
  <si>
    <t>Hokuriku</t>
    <phoneticPr fontId="5"/>
  </si>
  <si>
    <t>Tokai</t>
  </si>
  <si>
    <t>Kinki</t>
    <phoneticPr fontId="5"/>
  </si>
  <si>
    <t>Chugoku</t>
    <phoneticPr fontId="5"/>
  </si>
  <si>
    <t xml:space="preserve"> Shikoku</t>
  </si>
  <si>
    <t>Kyushu</t>
  </si>
  <si>
    <t>Okinawa</t>
  </si>
  <si>
    <t>Sapporo-shi</t>
    <phoneticPr fontId="38"/>
  </si>
  <si>
    <t>Aomori-shi</t>
    <phoneticPr fontId="38"/>
  </si>
  <si>
    <t>Morioka-shi</t>
    <phoneticPr fontId="38"/>
  </si>
  <si>
    <t>Sendai-shi</t>
    <phoneticPr fontId="38"/>
  </si>
  <si>
    <t>Akita-shi</t>
    <phoneticPr fontId="38"/>
  </si>
  <si>
    <t>shi</t>
    <phoneticPr fontId="38"/>
  </si>
  <si>
    <t>Mito-shi</t>
    <phoneticPr fontId="38"/>
  </si>
  <si>
    <t>Saitama-shi</t>
    <phoneticPr fontId="38"/>
  </si>
  <si>
    <t>Chiba-shi</t>
    <phoneticPr fontId="38"/>
  </si>
  <si>
    <t>of Tokyo</t>
    <phoneticPr fontId="38"/>
  </si>
  <si>
    <t>Niigata-shi</t>
    <phoneticPr fontId="38"/>
  </si>
  <si>
    <t>Toyama-shi</t>
    <phoneticPr fontId="38"/>
  </si>
  <si>
    <t>Kanazawa-shi</t>
    <phoneticPr fontId="38"/>
  </si>
  <si>
    <t>Fukui-shi</t>
    <phoneticPr fontId="38"/>
  </si>
  <si>
    <t>Kofu-shi</t>
    <phoneticPr fontId="38"/>
  </si>
  <si>
    <t>Nagano-shi</t>
    <phoneticPr fontId="38"/>
  </si>
  <si>
    <t>Gifu-shi</t>
    <phoneticPr fontId="38"/>
  </si>
  <si>
    <t>Shizuoka-shi</t>
    <phoneticPr fontId="38"/>
  </si>
  <si>
    <t>Nagoya-shi</t>
    <phoneticPr fontId="38"/>
  </si>
  <si>
    <t>Tsu-shi</t>
    <phoneticPr fontId="38"/>
  </si>
  <si>
    <t>Otsu-shi</t>
    <phoneticPr fontId="38"/>
  </si>
  <si>
    <t>Kyoto-shi</t>
    <phoneticPr fontId="38"/>
  </si>
  <si>
    <t>Osaka-shi</t>
    <phoneticPr fontId="38"/>
  </si>
  <si>
    <t>Kobe-shi</t>
    <phoneticPr fontId="38"/>
  </si>
  <si>
    <t>Nara-shi</t>
    <phoneticPr fontId="38"/>
  </si>
  <si>
    <t>Tottori-shi</t>
    <phoneticPr fontId="38"/>
  </si>
  <si>
    <t>Matsue-shi</t>
    <phoneticPr fontId="38"/>
  </si>
  <si>
    <t>Okayama-shi</t>
    <phoneticPr fontId="38"/>
  </si>
  <si>
    <t>Kochi-shi</t>
    <phoneticPr fontId="38"/>
  </si>
  <si>
    <t>Fukuoka-shi</t>
    <phoneticPr fontId="38"/>
  </si>
  <si>
    <t>Saga-shi</t>
    <phoneticPr fontId="38"/>
  </si>
  <si>
    <t>Oita-shi</t>
    <phoneticPr fontId="38"/>
  </si>
  <si>
    <t>Naha-shi</t>
    <phoneticPr fontId="38"/>
  </si>
  <si>
    <t>Sakai-shi</t>
    <phoneticPr fontId="38"/>
  </si>
  <si>
    <t>0220Y</t>
  </si>
  <si>
    <t xml:space="preserve">            </t>
  </si>
  <si>
    <t>01</t>
  </si>
  <si>
    <t>世   帯   数   分   布(抽出率調整)</t>
    <phoneticPr fontId="10"/>
  </si>
  <si>
    <t>Distribution of households</t>
  </si>
  <si>
    <t>集計世帯数</t>
  </si>
  <si>
    <t>Num. of tabulated households</t>
    <phoneticPr fontId="38"/>
  </si>
  <si>
    <t>世         帯         人       員(人)</t>
    <phoneticPr fontId="49"/>
  </si>
  <si>
    <t>Num. of persons per household (persons)</t>
  </si>
  <si>
    <t>有         業         人       員(人)</t>
    <phoneticPr fontId="49"/>
  </si>
  <si>
    <t>Num. of earners per household (persons)</t>
  </si>
  <si>
    <t>世    帯    主    の    年    齢(歳)</t>
    <phoneticPr fontId="49"/>
  </si>
  <si>
    <t>Age of household heads (years old)</t>
  </si>
  <si>
    <t>持             家              率(％)</t>
    <phoneticPr fontId="49"/>
  </si>
  <si>
    <t>Rate of owned dwellings (%)</t>
  </si>
  <si>
    <t>家賃・地代を支払っている世帯の割合(％)</t>
    <phoneticPr fontId="49"/>
  </si>
  <si>
    <t>Rate of rented dwellings &amp; land (%)</t>
  </si>
  <si>
    <t>受取</t>
    <phoneticPr fontId="38"/>
  </si>
  <si>
    <t>Receipts</t>
  </si>
  <si>
    <t>実収入</t>
  </si>
  <si>
    <t>Income</t>
  </si>
  <si>
    <t>経常収入</t>
  </si>
  <si>
    <t>Current income</t>
  </si>
  <si>
    <t>勤め先収入</t>
  </si>
  <si>
    <t>Wages &amp; salaries</t>
  </si>
  <si>
    <t>世帯主収入</t>
  </si>
  <si>
    <t>Household heads</t>
  </si>
  <si>
    <t>うち男</t>
  </si>
  <si>
    <t>of which Male</t>
  </si>
  <si>
    <t>定期収入</t>
  </si>
  <si>
    <t>Regular</t>
  </si>
  <si>
    <t>Temporary</t>
  </si>
  <si>
    <t>Bonuses</t>
  </si>
  <si>
    <t>世帯主の配偶者の収入</t>
  </si>
  <si>
    <t>Spouse of household heads</t>
  </si>
  <si>
    <t>うち女</t>
  </si>
  <si>
    <t>of which Female</t>
  </si>
  <si>
    <t>他の世帯員収入</t>
  </si>
  <si>
    <t>Other household members</t>
  </si>
  <si>
    <t>事業・内職収入</t>
  </si>
  <si>
    <t>Income from self-employment &amp; piecework</t>
  </si>
  <si>
    <t>家賃収入</t>
  </si>
  <si>
    <t>Houses rents</t>
  </si>
  <si>
    <t>他の事業収入</t>
  </si>
  <si>
    <t>Other self-employment</t>
  </si>
  <si>
    <t>内職収入</t>
  </si>
  <si>
    <t>Piecework</t>
  </si>
  <si>
    <t>農林漁業収入</t>
  </si>
  <si>
    <t>Income from agriculture, forestry &amp; fisheries</t>
  </si>
  <si>
    <t>他の経常収入</t>
  </si>
  <si>
    <t>Other current income</t>
  </si>
  <si>
    <t>財産収入</t>
  </si>
  <si>
    <t>Property income</t>
  </si>
  <si>
    <t>社会保障給付</t>
  </si>
  <si>
    <t>Social security benefits</t>
  </si>
  <si>
    <t>公的年金給付</t>
  </si>
  <si>
    <t>Public pension benefits</t>
  </si>
  <si>
    <t>他の社会保障給付</t>
  </si>
  <si>
    <t>Other social security benefits</t>
  </si>
  <si>
    <t>仕送り金</t>
  </si>
  <si>
    <t>Remittance</t>
  </si>
  <si>
    <t>特別収入</t>
  </si>
  <si>
    <t>Non-current income</t>
  </si>
  <si>
    <t>受贈金</t>
  </si>
  <si>
    <t>Gifts</t>
  </si>
  <si>
    <t>他の特別収入</t>
    <rPh sb="0" eb="1">
      <t>タ</t>
    </rPh>
    <rPh sb="2" eb="4">
      <t>トクベツ</t>
    </rPh>
    <rPh sb="4" eb="6">
      <t>シュウニュウ</t>
    </rPh>
    <phoneticPr fontId="38"/>
  </si>
  <si>
    <t>Other non-current income</t>
    <phoneticPr fontId="38"/>
  </si>
  <si>
    <t>実収入以外の受取(繰入金を除く)</t>
    <phoneticPr fontId="38"/>
  </si>
  <si>
    <t>Receipts other than income</t>
  </si>
  <si>
    <t>預貯金引出</t>
  </si>
  <si>
    <t>Withdraw of deposits</t>
  </si>
  <si>
    <t>保険金</t>
    <phoneticPr fontId="38"/>
  </si>
  <si>
    <t>Insurance proceeds</t>
  </si>
  <si>
    <t>個人・企業年金保険金</t>
  </si>
  <si>
    <t>Private &amp; corporate pension insurance proceeds</t>
  </si>
  <si>
    <t>他の保険金</t>
  </si>
  <si>
    <t>Other insurance proceeds</t>
  </si>
  <si>
    <t>有価証券売却</t>
  </si>
  <si>
    <t>Securities sold</t>
  </si>
  <si>
    <t>土地家屋借入金</t>
  </si>
  <si>
    <t>Loans for house &amp; land purchases</t>
  </si>
  <si>
    <t>他の借入金</t>
  </si>
  <si>
    <t>Loans for other debts</t>
  </si>
  <si>
    <t>分割払購入借入金</t>
  </si>
  <si>
    <t>Loans for installment purchases</t>
  </si>
  <si>
    <t>一括払購入借入金</t>
  </si>
  <si>
    <t>Loans for purchases in a lump sum</t>
  </si>
  <si>
    <t>財産売却</t>
  </si>
  <si>
    <t>Properties sold</t>
  </si>
  <si>
    <t>実収入以外の受取のその他</t>
    <rPh sb="0" eb="1">
      <t>ジツ</t>
    </rPh>
    <rPh sb="1" eb="3">
      <t>シュウニュウ</t>
    </rPh>
    <rPh sb="3" eb="5">
      <t>イガイ</t>
    </rPh>
    <rPh sb="6" eb="8">
      <t>ウケトリ</t>
    </rPh>
    <rPh sb="11" eb="12">
      <t>タ</t>
    </rPh>
    <phoneticPr fontId="38"/>
  </si>
  <si>
    <t>Others</t>
  </si>
  <si>
    <t>繰入金</t>
  </si>
  <si>
    <t>Carry-over from previous month</t>
  </si>
  <si>
    <t>支払</t>
    <phoneticPr fontId="38"/>
  </si>
  <si>
    <t>Disbursements</t>
  </si>
  <si>
    <t>実支出</t>
  </si>
  <si>
    <t>Expenditures</t>
  </si>
  <si>
    <t>消費支出</t>
  </si>
  <si>
    <t>Consumption expenditures</t>
  </si>
  <si>
    <t>食料</t>
  </si>
  <si>
    <t>Food</t>
  </si>
  <si>
    <t>Cereals</t>
  </si>
  <si>
    <t>米</t>
    <phoneticPr fontId="49"/>
  </si>
  <si>
    <t>Rice</t>
  </si>
  <si>
    <t>パン</t>
  </si>
  <si>
    <t>Bread</t>
  </si>
  <si>
    <t>麺類</t>
    <rPh sb="0" eb="1">
      <t>メン</t>
    </rPh>
    <phoneticPr fontId="38"/>
  </si>
  <si>
    <t>Noodles</t>
  </si>
  <si>
    <t>他の穀類</t>
  </si>
  <si>
    <t>Other cereals</t>
  </si>
  <si>
    <t>魚介類</t>
  </si>
  <si>
    <t>Fish &amp; shellfish</t>
  </si>
  <si>
    <t>生鮮魚介</t>
  </si>
  <si>
    <t>Raw fish &amp; shellfish</t>
  </si>
  <si>
    <t>塩干魚介</t>
  </si>
  <si>
    <t>Salted &amp; dried fish</t>
  </si>
  <si>
    <t>魚肉練製品</t>
  </si>
  <si>
    <t>Fish-paste products</t>
  </si>
  <si>
    <t>他の魚介加工品</t>
  </si>
  <si>
    <t>Other processed fish</t>
  </si>
  <si>
    <t>肉類</t>
  </si>
  <si>
    <t>Meat</t>
  </si>
  <si>
    <t>生鮮肉</t>
  </si>
  <si>
    <t>Raw meat</t>
  </si>
  <si>
    <t>加工肉</t>
  </si>
  <si>
    <t>Processed meat</t>
  </si>
  <si>
    <t>乳卵類</t>
  </si>
  <si>
    <t>Dairy products &amp; eggs</t>
  </si>
  <si>
    <t>牛乳</t>
  </si>
  <si>
    <t>Fresh milk</t>
  </si>
  <si>
    <t>Dairy products</t>
  </si>
  <si>
    <t>卵</t>
  </si>
  <si>
    <t>Eggs</t>
  </si>
  <si>
    <t>野菜・海藻</t>
  </si>
  <si>
    <t>Vegetables &amp; seaweeds</t>
  </si>
  <si>
    <t>生鮮野菜</t>
  </si>
  <si>
    <t>Fresh vegetables</t>
  </si>
  <si>
    <t>乾物・海藻</t>
  </si>
  <si>
    <t>Dried vegetables &amp; seaweeds</t>
  </si>
  <si>
    <t>大豆加工品</t>
  </si>
  <si>
    <t>Soybean products</t>
  </si>
  <si>
    <t>他の野菜・海藻加工品</t>
  </si>
  <si>
    <t>Other processed vegetables &amp; seaweeds</t>
  </si>
  <si>
    <t>果物</t>
  </si>
  <si>
    <t>Fruits</t>
  </si>
  <si>
    <t>生鮮果物</t>
  </si>
  <si>
    <t>Fresh fruits</t>
  </si>
  <si>
    <t>果物加工品</t>
  </si>
  <si>
    <t>Processed fruits</t>
  </si>
  <si>
    <t>油脂・調味料</t>
  </si>
  <si>
    <t>Oils, fats &amp; seasonings</t>
    <phoneticPr fontId="38"/>
  </si>
  <si>
    <t>油脂</t>
  </si>
  <si>
    <t>Oils &amp; fats</t>
  </si>
  <si>
    <t>Seasonings</t>
  </si>
  <si>
    <t>Cakes &amp; candies</t>
  </si>
  <si>
    <t>調理食品</t>
  </si>
  <si>
    <t>Cooked food</t>
  </si>
  <si>
    <t>主食的調理食品</t>
  </si>
  <si>
    <t>Cooked food with rice, bread or noodles</t>
    <phoneticPr fontId="38"/>
  </si>
  <si>
    <t>他の調理食品</t>
  </si>
  <si>
    <t>Other cooked food</t>
  </si>
  <si>
    <t>Beverages</t>
  </si>
  <si>
    <t>茶類</t>
  </si>
  <si>
    <t>Tea</t>
  </si>
  <si>
    <t>コーヒー・ココア</t>
  </si>
  <si>
    <t>Coffee &amp; cocoa</t>
  </si>
  <si>
    <t>他の飲料</t>
  </si>
  <si>
    <t>Other beverages</t>
  </si>
  <si>
    <t>Alcoholic beverages</t>
  </si>
  <si>
    <t>外食</t>
  </si>
  <si>
    <t>Meals outside the home</t>
  </si>
  <si>
    <t>一般外食</t>
  </si>
  <si>
    <t>Eating out</t>
  </si>
  <si>
    <t>学校給食</t>
  </si>
  <si>
    <t>School lunch</t>
  </si>
  <si>
    <t>賄い費</t>
    <phoneticPr fontId="10"/>
  </si>
  <si>
    <t>Charges for board</t>
  </si>
  <si>
    <t>住居</t>
  </si>
  <si>
    <t>Housing</t>
  </si>
  <si>
    <t>家賃地代</t>
  </si>
  <si>
    <t>Rents for dwelling &amp; land</t>
  </si>
  <si>
    <t>設備修繕・維持</t>
  </si>
  <si>
    <t>Repairs &amp; maintenance</t>
  </si>
  <si>
    <t>設備材料</t>
  </si>
  <si>
    <t>Tools &amp; materials for repairs &amp; maintenance</t>
  </si>
  <si>
    <t>工事その他のサービス</t>
  </si>
  <si>
    <t>Service charges for repairs &amp; maintenance</t>
  </si>
  <si>
    <t>光熱・水道</t>
  </si>
  <si>
    <t>Fuel, light &amp; water charges</t>
    <phoneticPr fontId="38"/>
  </si>
  <si>
    <t>電気代</t>
  </si>
  <si>
    <t>Electricity</t>
  </si>
  <si>
    <t>ガス代</t>
  </si>
  <si>
    <t>Gas</t>
  </si>
  <si>
    <t>他の光熱</t>
  </si>
  <si>
    <t>Other fuel &amp; light</t>
  </si>
  <si>
    <t>上下水道料</t>
  </si>
  <si>
    <t>Water &amp; sewerage charges</t>
  </si>
  <si>
    <t>家具・家事用品</t>
  </si>
  <si>
    <t>Furniture &amp; household utensils</t>
  </si>
  <si>
    <t>家庭用耐久財</t>
  </si>
  <si>
    <t>Household durable goods</t>
  </si>
  <si>
    <t>家事用耐久財</t>
  </si>
  <si>
    <t>Durable goods assisting housework</t>
  </si>
  <si>
    <t>冷暖房用器具</t>
  </si>
  <si>
    <t>Heating &amp; cooling appliances</t>
  </si>
  <si>
    <t>一般家具</t>
  </si>
  <si>
    <t>General furniture</t>
  </si>
  <si>
    <t>室内装備・装飾品</t>
  </si>
  <si>
    <t>Interior furnishings &amp; decorations</t>
  </si>
  <si>
    <t>寝具類</t>
  </si>
  <si>
    <t>Bedding</t>
  </si>
  <si>
    <t>家事雑貨</t>
  </si>
  <si>
    <t>Domestic utensils</t>
  </si>
  <si>
    <t>家事用消耗品</t>
  </si>
  <si>
    <t>Domestic non-durable goods</t>
  </si>
  <si>
    <t>家事サービス</t>
  </si>
  <si>
    <t>Domestic services</t>
  </si>
  <si>
    <t>被服及び履物</t>
  </si>
  <si>
    <t>Clothing &amp; footwear</t>
  </si>
  <si>
    <t>和服</t>
  </si>
  <si>
    <t>Japanese clothing</t>
  </si>
  <si>
    <t>洋服</t>
  </si>
  <si>
    <t>Clothing</t>
  </si>
  <si>
    <t>シャツ・セーター類</t>
  </si>
  <si>
    <t>Shirts &amp; sweaters</t>
  </si>
  <si>
    <t>下着類</t>
  </si>
  <si>
    <t>Underwear</t>
  </si>
  <si>
    <t>生地・糸類</t>
  </si>
  <si>
    <t>Cloth &amp; thread</t>
  </si>
  <si>
    <t>他の被服</t>
  </si>
  <si>
    <t>Other clothing</t>
  </si>
  <si>
    <t>履物類</t>
  </si>
  <si>
    <t>Footwear</t>
  </si>
  <si>
    <t>被服関連サービス</t>
  </si>
  <si>
    <t>Services related to clothing</t>
  </si>
  <si>
    <t>保健医療</t>
  </si>
  <si>
    <t>Medical care</t>
  </si>
  <si>
    <t>Medicines</t>
  </si>
  <si>
    <t>健康保持用摂取品</t>
  </si>
  <si>
    <t>Health fortification</t>
  </si>
  <si>
    <t>保健医療用品・器具</t>
  </si>
  <si>
    <t>Medical supplies &amp; appliances</t>
  </si>
  <si>
    <t>保健医療サービス</t>
  </si>
  <si>
    <t>Medical services</t>
  </si>
  <si>
    <t>交通・通信</t>
  </si>
  <si>
    <t>Transportation &amp; communication</t>
  </si>
  <si>
    <t>交通</t>
  </si>
  <si>
    <t>Public transportation</t>
  </si>
  <si>
    <t>自動車等関係費</t>
  </si>
  <si>
    <t>Private transportation</t>
  </si>
  <si>
    <t>自動車等購入</t>
  </si>
  <si>
    <t>Purchase of vehicles</t>
  </si>
  <si>
    <t>自転車購入</t>
  </si>
  <si>
    <t>Purchase of bicycles</t>
  </si>
  <si>
    <t>自動車等維持</t>
  </si>
  <si>
    <t>Maintenance of vehicles</t>
  </si>
  <si>
    <t>Communication</t>
  </si>
  <si>
    <t>Education</t>
  </si>
  <si>
    <t>教養娯楽</t>
  </si>
  <si>
    <t>Culture &amp; recreation</t>
  </si>
  <si>
    <t>教養娯楽用耐久財</t>
  </si>
  <si>
    <t>Recreational durable goods</t>
  </si>
  <si>
    <t>教養娯楽用品</t>
  </si>
  <si>
    <t>Recreational goods</t>
  </si>
  <si>
    <t>書籍・他の印刷物</t>
  </si>
  <si>
    <t>Books &amp; other reading materials</t>
  </si>
  <si>
    <t>教養娯楽サービス</t>
  </si>
  <si>
    <t>Recreational services</t>
  </si>
  <si>
    <t>宿泊料</t>
  </si>
  <si>
    <t>Accommodation services</t>
  </si>
  <si>
    <t>パック旅行費</t>
  </si>
  <si>
    <t>Package tours</t>
  </si>
  <si>
    <t>月謝類</t>
  </si>
  <si>
    <t>Lesson fees</t>
  </si>
  <si>
    <t>他の教養娯楽サービス</t>
  </si>
  <si>
    <t>Other recreational services</t>
  </si>
  <si>
    <t>その他の消費支出</t>
  </si>
  <si>
    <t>Other consumption expenditures</t>
  </si>
  <si>
    <t>諸雑費</t>
  </si>
  <si>
    <t>Miscellaneous</t>
  </si>
  <si>
    <t>理美容サービス</t>
  </si>
  <si>
    <t>Personal care services</t>
  </si>
  <si>
    <t>理美容用品</t>
  </si>
  <si>
    <t>Personal care goods</t>
  </si>
  <si>
    <t>身の回り用品</t>
  </si>
  <si>
    <t>Personal effects</t>
  </si>
  <si>
    <t>Tobacco</t>
  </si>
  <si>
    <t>他の諸雑費</t>
    <phoneticPr fontId="38"/>
  </si>
  <si>
    <t>Other miscellaneous</t>
  </si>
  <si>
    <t>こ   づ   か   い (使途不明)</t>
    <phoneticPr fontId="49"/>
  </si>
  <si>
    <t>Pocket money (of which, detailed uses unknown)</t>
    <phoneticPr fontId="38"/>
  </si>
  <si>
    <t>交際費</t>
    <phoneticPr fontId="49"/>
  </si>
  <si>
    <t>Social expenses</t>
  </si>
  <si>
    <t>他の物品サービス</t>
  </si>
  <si>
    <t>Other goods &amp; services</t>
  </si>
  <si>
    <t>贈与金</t>
  </si>
  <si>
    <t>Money gifts</t>
  </si>
  <si>
    <t>他の交際費</t>
  </si>
  <si>
    <t>Other social expenses</t>
  </si>
  <si>
    <t>(再掲)</t>
    <rPh sb="1" eb="3">
      <t>サイケイ</t>
    </rPh>
    <phoneticPr fontId="5"/>
  </si>
  <si>
    <t>教育関係費</t>
    <rPh sb="0" eb="2">
      <t>キョウイク</t>
    </rPh>
    <rPh sb="2" eb="5">
      <t>カンケイヒ</t>
    </rPh>
    <phoneticPr fontId="5"/>
  </si>
  <si>
    <t>(Regrouped) Expenses for education</t>
  </si>
  <si>
    <t>教養娯楽関係費</t>
    <rPh sb="0" eb="2">
      <t>キョウヨウ</t>
    </rPh>
    <rPh sb="2" eb="4">
      <t>ゴラク</t>
    </rPh>
    <rPh sb="4" eb="7">
      <t>カンケイヒ</t>
    </rPh>
    <phoneticPr fontId="5"/>
  </si>
  <si>
    <t>(Regrouped) Expenses for culture &amp; recreation</t>
  </si>
  <si>
    <t>情報通信関係費</t>
    <rPh sb="0" eb="2">
      <t>ジョウホウ</t>
    </rPh>
    <rPh sb="2" eb="4">
      <t>ツウシン</t>
    </rPh>
    <rPh sb="4" eb="7">
      <t>カンケイヒ</t>
    </rPh>
    <phoneticPr fontId="5"/>
  </si>
  <si>
    <t>(a)</t>
    <phoneticPr fontId="38"/>
  </si>
  <si>
    <t>消費支出(除く住居等) 1)</t>
    <rPh sb="0" eb="2">
      <t>ショウヒ</t>
    </rPh>
    <rPh sb="2" eb="4">
      <t>シシュツ</t>
    </rPh>
    <rPh sb="5" eb="6">
      <t>ノゾ</t>
    </rPh>
    <rPh sb="7" eb="9">
      <t>ジュウキョ</t>
    </rPh>
    <rPh sb="9" eb="10">
      <t>トウ</t>
    </rPh>
    <phoneticPr fontId="38"/>
  </si>
  <si>
    <t>(b)</t>
    <phoneticPr fontId="38"/>
  </si>
  <si>
    <t>財・サービス支出計 2)</t>
    <rPh sb="0" eb="1">
      <t>ザイ</t>
    </rPh>
    <rPh sb="6" eb="8">
      <t>シシュツ</t>
    </rPh>
    <rPh sb="8" eb="9">
      <t>ケイ</t>
    </rPh>
    <phoneticPr fontId="38"/>
  </si>
  <si>
    <t>(Regrouped) Sum of Goods &amp; Services 1)</t>
    <phoneticPr fontId="38"/>
  </si>
  <si>
    <t>財(商品)</t>
  </si>
  <si>
    <t>Goods (commodities)</t>
  </si>
  <si>
    <t>耐久財</t>
    <phoneticPr fontId="5"/>
  </si>
  <si>
    <t>Durable goods</t>
  </si>
  <si>
    <t>半耐久財</t>
    <phoneticPr fontId="5"/>
  </si>
  <si>
    <t>Semi-durable goods</t>
  </si>
  <si>
    <t>非耐久財</t>
    <phoneticPr fontId="5"/>
  </si>
  <si>
    <t>Non-durable goods</t>
  </si>
  <si>
    <t>Services</t>
  </si>
  <si>
    <t>非消費支出</t>
  </si>
  <si>
    <t>Non-consumption expenditures</t>
  </si>
  <si>
    <t>直接税</t>
  </si>
  <si>
    <t>Direct taxes</t>
  </si>
  <si>
    <t>勤労所得税</t>
  </si>
  <si>
    <t>Earned income taxes</t>
  </si>
  <si>
    <t>個人住民税</t>
  </si>
  <si>
    <t>Residence taxes</t>
  </si>
  <si>
    <t>他の税</t>
  </si>
  <si>
    <t>Other taxes</t>
  </si>
  <si>
    <t>社会保険料</t>
  </si>
  <si>
    <t>Social insurance premiums</t>
  </si>
  <si>
    <t>公的年金保険料</t>
  </si>
  <si>
    <t>Public pension insurance</t>
  </si>
  <si>
    <t>健康保険料</t>
  </si>
  <si>
    <t>Health insurance</t>
  </si>
  <si>
    <t>介護保険料</t>
    <rPh sb="0" eb="2">
      <t>カイゴ</t>
    </rPh>
    <phoneticPr fontId="38"/>
  </si>
  <si>
    <t>Nursing care insurance</t>
  </si>
  <si>
    <t>他の社会保険料</t>
  </si>
  <si>
    <t>Other social insurance</t>
  </si>
  <si>
    <t>他の非消費支出</t>
  </si>
  <si>
    <t>Other non-consumption expenditures</t>
  </si>
  <si>
    <t>実支出以外の支払(繰越金を除く)</t>
    <phoneticPr fontId="38"/>
  </si>
  <si>
    <t>Disbursements other than expenditures</t>
    <phoneticPr fontId="38"/>
  </si>
  <si>
    <t>預貯金</t>
  </si>
  <si>
    <t>Savings</t>
  </si>
  <si>
    <t>保険料</t>
  </si>
  <si>
    <t>Insurance premium payments</t>
  </si>
  <si>
    <t>個人・企業年金保険料</t>
  </si>
  <si>
    <t>(c)</t>
  </si>
  <si>
    <t>他の保険料</t>
  </si>
  <si>
    <t>Other insurance premium payments</t>
  </si>
  <si>
    <t>有価証券購入</t>
  </si>
  <si>
    <t>Purchase of securities</t>
    <phoneticPr fontId="38"/>
  </si>
  <si>
    <t>土地家屋借金返済</t>
  </si>
  <si>
    <t>Repayment of loans for house &amp; land purchases</t>
  </si>
  <si>
    <t>他の借金返済</t>
  </si>
  <si>
    <t>Repayment of loans for other debts</t>
    <phoneticPr fontId="38"/>
  </si>
  <si>
    <t>分割払購入借入金返済</t>
  </si>
  <si>
    <t>Repayment of loans for installment purchases</t>
    <phoneticPr fontId="38"/>
  </si>
  <si>
    <t>一括払購入借入金返済</t>
  </si>
  <si>
    <t>Repayment of loans for purchases in a lump sum</t>
    <phoneticPr fontId="38"/>
  </si>
  <si>
    <t>財産購入</t>
  </si>
  <si>
    <t>Purchase of properties</t>
    <phoneticPr fontId="38"/>
  </si>
  <si>
    <t>実支出以外の支払のその他</t>
    <rPh sb="0" eb="3">
      <t>ジツシシュツ</t>
    </rPh>
    <rPh sb="3" eb="5">
      <t>イガイ</t>
    </rPh>
    <rPh sb="6" eb="8">
      <t>シハライ</t>
    </rPh>
    <rPh sb="11" eb="12">
      <t>タ</t>
    </rPh>
    <phoneticPr fontId="38"/>
  </si>
  <si>
    <t>繰越金</t>
  </si>
  <si>
    <t>Carry-over to next month</t>
    <phoneticPr fontId="49"/>
  </si>
  <si>
    <t>可処分所得</t>
  </si>
  <si>
    <t>Disposable income</t>
  </si>
  <si>
    <t>黒字</t>
  </si>
  <si>
    <t>Surplus</t>
  </si>
  <si>
    <t>金融資産純増</t>
  </si>
  <si>
    <t>Net increase in financial assets</t>
    <phoneticPr fontId="38"/>
  </si>
  <si>
    <t>貯蓄純増</t>
  </si>
  <si>
    <t>Net increase in deposits &amp; insurance</t>
    <phoneticPr fontId="38"/>
  </si>
  <si>
    <t>預貯金純増</t>
  </si>
  <si>
    <t>Net increase in deposits</t>
    <phoneticPr fontId="38"/>
  </si>
  <si>
    <t>保険純増</t>
  </si>
  <si>
    <t>Net increase in insurance</t>
    <phoneticPr fontId="38"/>
  </si>
  <si>
    <t>個人・企業年金保険純増</t>
  </si>
  <si>
    <t>Net increase in private &amp; corporate pension insurance</t>
    <phoneticPr fontId="38"/>
  </si>
  <si>
    <t>他の保険純増</t>
  </si>
  <si>
    <t>Net increase in other insurance</t>
    <phoneticPr fontId="38"/>
  </si>
  <si>
    <t>有価証券純購入</t>
  </si>
  <si>
    <t>Net increase in securities</t>
    <phoneticPr fontId="38"/>
  </si>
  <si>
    <t>土地家屋借金純減</t>
  </si>
  <si>
    <t>Net decrease in loans for house &amp; land purchases</t>
    <phoneticPr fontId="38"/>
  </si>
  <si>
    <t>他の借金純減</t>
  </si>
  <si>
    <t>Net decrease in loans for other debts</t>
    <phoneticPr fontId="38"/>
  </si>
  <si>
    <t>分割払購入借入金純減</t>
  </si>
  <si>
    <t>Net decrease in loans for installment purchases</t>
    <phoneticPr fontId="38"/>
  </si>
  <si>
    <t>一括払購入借入金純減</t>
  </si>
  <si>
    <t>Net decrease in loans for purchases in a lump sum</t>
    <phoneticPr fontId="38"/>
  </si>
  <si>
    <t>財産純増</t>
  </si>
  <si>
    <t>Net increase in properties</t>
    <phoneticPr fontId="38"/>
  </si>
  <si>
    <t>その他の純増</t>
  </si>
  <si>
    <t>Net increase in others</t>
    <phoneticPr fontId="38"/>
  </si>
  <si>
    <t>繰越純増</t>
  </si>
  <si>
    <t>Net increase in carry-over</t>
    <phoneticPr fontId="49"/>
  </si>
  <si>
    <t>(Regrouped) Ratio to disposable income
Average propensity to consume (%)</t>
    <phoneticPr fontId="38"/>
  </si>
  <si>
    <t>黒             字             率(％)</t>
    <phoneticPr fontId="49"/>
  </si>
  <si>
    <t>Ratio of surplus to disposable income (%)</t>
    <phoneticPr fontId="38"/>
  </si>
  <si>
    <t>金   融  資   産   純  増  率(％)</t>
    <phoneticPr fontId="49"/>
  </si>
  <si>
    <t>(d)</t>
  </si>
  <si>
    <t>貯 蓄 純 増(平 均 貯 蓄 率)(％)</t>
    <rPh sb="8" eb="11">
      <t>ヘイキン</t>
    </rPh>
    <rPh sb="12" eb="17">
      <t>チョチクリツ</t>
    </rPh>
    <phoneticPr fontId="49"/>
  </si>
  <si>
    <t>(e)</t>
  </si>
  <si>
    <t>エ    ン    ゲ    ル    係    数(％)</t>
    <phoneticPr fontId="49"/>
  </si>
  <si>
    <t>Engel's coefficient (%)</t>
  </si>
  <si>
    <t>年間収入(万円)</t>
    <rPh sb="0" eb="2">
      <t>ネンカン</t>
    </rPh>
    <rPh sb="2" eb="4">
      <t>シュウニュウ</t>
    </rPh>
    <rPh sb="5" eb="7">
      <t>マンエン</t>
    </rPh>
    <phoneticPr fontId="38"/>
  </si>
  <si>
    <t>...</t>
  </si>
  <si>
    <t>Yearly income (in 10,000 yen)</t>
  </si>
  <si>
    <t>調整集計世帯数</t>
    <rPh sb="0" eb="2">
      <t>チョウセイ</t>
    </rPh>
    <rPh sb="2" eb="4">
      <t>シュウケイ</t>
    </rPh>
    <rPh sb="4" eb="7">
      <t>セタイスウ</t>
    </rPh>
    <phoneticPr fontId="38"/>
  </si>
  <si>
    <t>Adjusted num. of tabulated households</t>
  </si>
  <si>
    <t>(a) (Regrouped) Expenses for information &amp; communication</t>
    <phoneticPr fontId="38"/>
  </si>
  <si>
    <t>注： この表には川崎市，相模原市，浜松市，堺市及び北九州市も掲載されている。</t>
    <rPh sb="0" eb="1">
      <t>チュウ</t>
    </rPh>
    <rPh sb="12" eb="16">
      <t>サガミハラシ</t>
    </rPh>
    <rPh sb="17" eb="20">
      <t>ハママツシ</t>
    </rPh>
    <rPh sb="21" eb="23">
      <t>サカイシ</t>
    </rPh>
    <phoneticPr fontId="38"/>
  </si>
  <si>
    <t>(b) (Regrouped) Consumption expenditures excluding “Housing”, “Purchase of vehicles”, “Money gifts” &amp; “Remittance”</t>
    <phoneticPr fontId="38"/>
  </si>
  <si>
    <t xml:space="preserve">Note : Kawasaki-shi, Sagamihara-shi, Hamamatsu-shi, Sakai-shi and Kitakyushu-shi are also shown in this table.   </t>
    <phoneticPr fontId="38"/>
  </si>
  <si>
    <t>(c) Private &amp; corporate pension insurance premium payments</t>
    <phoneticPr fontId="38"/>
  </si>
  <si>
    <t>(d) Ratio of net increase in financial assets to disposable income (%)</t>
    <phoneticPr fontId="38"/>
  </si>
  <si>
    <t>(e) Ratio of net increase in deposits &amp; insurance(Ratio of savings to disposable income)(%)</t>
    <phoneticPr fontId="38"/>
  </si>
  <si>
    <t>道路輸送（自家輸送を除く。）</t>
  </si>
  <si>
    <t>雇用者所得</t>
  </si>
  <si>
    <t>民間消費支出</t>
  </si>
  <si>
    <t>不明按分</t>
    <rPh sb="0" eb="2">
      <t>フメイ</t>
    </rPh>
    <rPh sb="2" eb="4">
      <t>アンブン</t>
    </rPh>
    <phoneticPr fontId="54"/>
  </si>
  <si>
    <t>推計値</t>
    <rPh sb="0" eb="3">
      <t>スイケイチ</t>
    </rPh>
    <phoneticPr fontId="54"/>
  </si>
  <si>
    <t>市内総生産</t>
    <rPh sb="0" eb="1">
      <t>シ</t>
    </rPh>
    <rPh sb="2" eb="5">
      <t>ソウセイサン</t>
    </rPh>
    <phoneticPr fontId="5"/>
  </si>
  <si>
    <t>広島県「市町民経済計算」</t>
    <rPh sb="0" eb="2">
      <t>ヒロシマ</t>
    </rPh>
    <rPh sb="2" eb="3">
      <t>ケン</t>
    </rPh>
    <rPh sb="4" eb="5">
      <t>シ</t>
    </rPh>
    <rPh sb="5" eb="7">
      <t>チョウミン</t>
    </rPh>
    <rPh sb="7" eb="9">
      <t>ケイザイ</t>
    </rPh>
    <rPh sb="9" eb="11">
      <t>ケイサン</t>
    </rPh>
    <phoneticPr fontId="5"/>
  </si>
  <si>
    <t>地方税</t>
    <rPh sb="0" eb="3">
      <t>チホウゼイ</t>
    </rPh>
    <phoneticPr fontId="5"/>
  </si>
  <si>
    <t>広島県「広島県統計年鑑」</t>
    <rPh sb="0" eb="2">
      <t>ヒロシマ</t>
    </rPh>
    <rPh sb="2" eb="3">
      <t>ケン</t>
    </rPh>
    <rPh sb="4" eb="6">
      <t>ヒロシマ</t>
    </rPh>
    <rPh sb="6" eb="7">
      <t>ケン</t>
    </rPh>
    <rPh sb="7" eb="9">
      <t>トウケイ</t>
    </rPh>
    <rPh sb="9" eb="11">
      <t>ネンカン</t>
    </rPh>
    <phoneticPr fontId="5"/>
  </si>
  <si>
    <t>その他の鉱業</t>
  </si>
  <si>
    <t>石油化学系基礎製品</t>
  </si>
  <si>
    <t>有機化学工業製品（石油化学系基礎製品・合成樹脂を除く。）</t>
  </si>
  <si>
    <t>合成樹脂・化学繊維</t>
  </si>
  <si>
    <t>鉄鋼</t>
    <rPh sb="0" eb="2">
      <t>テッコウ</t>
    </rPh>
    <phoneticPr fontId="22"/>
  </si>
  <si>
    <t>非鉄金属</t>
    <rPh sb="0" eb="4">
      <t>ヒテツキンゾク</t>
    </rPh>
    <phoneticPr fontId="22"/>
  </si>
  <si>
    <t>建設用・建築用金属製品</t>
  </si>
  <si>
    <t>電気機械</t>
    <rPh sb="0" eb="2">
      <t>デンキ</t>
    </rPh>
    <rPh sb="2" eb="4">
      <t>キカイ</t>
    </rPh>
    <phoneticPr fontId="22"/>
  </si>
  <si>
    <t>情報通信機器</t>
    <rPh sb="0" eb="4">
      <t>ジョウホウツウシン</t>
    </rPh>
    <rPh sb="4" eb="6">
      <t>キキ</t>
    </rPh>
    <phoneticPr fontId="22"/>
  </si>
  <si>
    <t>自動車</t>
  </si>
  <si>
    <t>医療</t>
  </si>
  <si>
    <t>保健衛生</t>
  </si>
  <si>
    <t>他に分類されない会員制団体</t>
  </si>
  <si>
    <t>2018年東広島市産業連関表　取引表基本表（95部門）</t>
    <rPh sb="4" eb="5">
      <t>ネン</t>
    </rPh>
    <rPh sb="5" eb="9">
      <t>ヒガシ</t>
    </rPh>
    <rPh sb="9" eb="14">
      <t>サンギョウレンカンヒョウ</t>
    </rPh>
    <rPh sb="15" eb="17">
      <t>トリヒキ</t>
    </rPh>
    <rPh sb="17" eb="18">
      <t>オモテ</t>
    </rPh>
    <rPh sb="18" eb="20">
      <t>キホン</t>
    </rPh>
    <rPh sb="20" eb="21">
      <t>ヒョウ</t>
    </rPh>
    <phoneticPr fontId="12"/>
  </si>
  <si>
    <t>鉄鋼</t>
    <rPh sb="0" eb="2">
      <t>テッコウ</t>
    </rPh>
    <phoneticPr fontId="55"/>
  </si>
  <si>
    <t>非鉄金属</t>
    <rPh sb="0" eb="4">
      <t>ヒテツキンゾク</t>
    </rPh>
    <phoneticPr fontId="55"/>
  </si>
  <si>
    <t>電気機械</t>
    <rPh sb="0" eb="2">
      <t>デンキ</t>
    </rPh>
    <rPh sb="2" eb="4">
      <t>キカイ</t>
    </rPh>
    <phoneticPr fontId="55"/>
  </si>
  <si>
    <t>情報通信機器</t>
    <rPh sb="0" eb="4">
      <t>ジョウホウツウシン</t>
    </rPh>
    <rPh sb="4" eb="6">
      <t>キキ</t>
    </rPh>
    <phoneticPr fontId="55"/>
  </si>
  <si>
    <t>再生資源回収・加工処理</t>
    <rPh sb="0" eb="2">
      <t>サイセイ</t>
    </rPh>
    <rPh sb="2" eb="4">
      <t>シゲン</t>
    </rPh>
    <rPh sb="4" eb="6">
      <t>カイシュウ</t>
    </rPh>
    <rPh sb="7" eb="9">
      <t>カコウ</t>
    </rPh>
    <rPh sb="9" eb="11">
      <t>ショリ</t>
    </rPh>
    <phoneticPr fontId="13"/>
  </si>
  <si>
    <t>移輸出</t>
    <rPh sb="0" eb="1">
      <t>ワタル</t>
    </rPh>
    <rPh sb="1" eb="3">
      <t>ユシュツ</t>
    </rPh>
    <phoneticPr fontId="10"/>
  </si>
  <si>
    <t>（控除）移輸入</t>
    <rPh sb="4" eb="5">
      <t>ウツリ</t>
    </rPh>
    <rPh sb="5" eb="7">
      <t>ユニュウ</t>
    </rPh>
    <phoneticPr fontId="10"/>
  </si>
  <si>
    <t>34212 東広島市</t>
  </si>
  <si>
    <t>2018年</t>
    <phoneticPr fontId="38"/>
  </si>
  <si>
    <t>2018</t>
    <phoneticPr fontId="38"/>
  </si>
  <si>
    <t xml:space="preserve">2018cyA     </t>
  </si>
  <si>
    <t>臨時収入・賞与</t>
    <rPh sb="0" eb="2">
      <t>リンジ</t>
    </rPh>
    <rPh sb="2" eb="4">
      <t>シュウニュウ</t>
    </rPh>
    <rPh sb="5" eb="7">
      <t>ショウヨ</t>
    </rPh>
    <phoneticPr fontId="38"/>
  </si>
  <si>
    <t>Temporary &amp; bonuses</t>
    <phoneticPr fontId="38"/>
  </si>
  <si>
    <t>臨時収入</t>
    <rPh sb="0" eb="2">
      <t>リンジ</t>
    </rPh>
    <rPh sb="2" eb="4">
      <t>シュウニュウ</t>
    </rPh>
    <phoneticPr fontId="38"/>
  </si>
  <si>
    <t>賞与</t>
    <rPh sb="0" eb="2">
      <t>ショウヨ</t>
    </rPh>
    <phoneticPr fontId="38"/>
  </si>
  <si>
    <t>サービス</t>
    <phoneticPr fontId="5"/>
  </si>
  <si>
    <t>(再掲)可処分所得に対する割合
平    均    消    費    性    向 (％)</t>
    <phoneticPr fontId="49"/>
  </si>
  <si>
    <t>資料：総務省「家計調査年報（家計収支編）」2018年</t>
    <rPh sb="0" eb="2">
      <t>シリョウ</t>
    </rPh>
    <rPh sb="3" eb="6">
      <t>ソウムショウ</t>
    </rPh>
    <rPh sb="25" eb="26">
      <t>ネン</t>
    </rPh>
    <phoneticPr fontId="5"/>
  </si>
  <si>
    <t>可処分所得に対する割合平均消費性向(％)、中都市、１世帯あたり１ヶ月（総世帯のうち勤労者世帯）</t>
    <rPh sb="21" eb="22">
      <t>チュウ</t>
    </rPh>
    <rPh sb="22" eb="24">
      <t>トシ</t>
    </rPh>
    <phoneticPr fontId="5"/>
  </si>
  <si>
    <t>平成27年度</t>
    <phoneticPr fontId="5"/>
  </si>
  <si>
    <t>東広島市</t>
    <rPh sb="0" eb="3">
      <t>ヒガシヒロシマ</t>
    </rPh>
    <rPh sb="3" eb="4">
      <t>シ</t>
    </rPh>
    <phoneticPr fontId="5"/>
  </si>
  <si>
    <t xml:space="preserve"> 31 429 662</t>
  </si>
  <si>
    <t xml:space="preserve"> 33 199 835</t>
  </si>
  <si>
    <t xml:space="preserve"> 30 858 322</t>
  </si>
  <si>
    <t xml:space="preserve"> 29 089 515</t>
  </si>
  <si>
    <t>百万円</t>
    <rPh sb="0" eb="3">
      <t>ヒャクマンエン</t>
    </rPh>
    <phoneticPr fontId="5"/>
  </si>
  <si>
    <t>東広島市経済に対する経済波及効果（総括）</t>
    <rPh sb="0" eb="3">
      <t>ヒガシヒロシマ</t>
    </rPh>
    <rPh sb="3" eb="4">
      <t>シ</t>
    </rPh>
    <rPh sb="4" eb="6">
      <t>ケイザイ</t>
    </rPh>
    <rPh sb="7" eb="8">
      <t>タイ</t>
    </rPh>
    <rPh sb="10" eb="12">
      <t>ケイザイ</t>
    </rPh>
    <rPh sb="12" eb="16">
      <t>ハキュウコウカ</t>
    </rPh>
    <rPh sb="17" eb="19">
      <t>ソウカツ</t>
    </rPh>
    <phoneticPr fontId="5"/>
  </si>
  <si>
    <t>東広島市経済に対する経済波及効果（産業部門別）</t>
    <rPh sb="0" eb="3">
      <t>ヒガシヒロシマ</t>
    </rPh>
    <rPh sb="3" eb="4">
      <t>シ</t>
    </rPh>
    <rPh sb="4" eb="6">
      <t>ケイザイ</t>
    </rPh>
    <rPh sb="7" eb="8">
      <t>タイ</t>
    </rPh>
    <rPh sb="10" eb="12">
      <t>ケイザイ</t>
    </rPh>
    <rPh sb="12" eb="16">
      <t>ハキュウコウカ</t>
    </rPh>
    <rPh sb="17" eb="19">
      <t>サンギョウ</t>
    </rPh>
    <rPh sb="19" eb="22">
      <t>ブモンベツ</t>
    </rPh>
    <phoneticPr fontId="5"/>
  </si>
  <si>
    <t>その他の製造工業製品</t>
    <phoneticPr fontId="5"/>
  </si>
  <si>
    <t>農業</t>
    <rPh sb="0" eb="2">
      <t>ノウギョウ</t>
    </rPh>
    <phoneticPr fontId="3"/>
  </si>
  <si>
    <t>鉱業</t>
    <rPh sb="0" eb="2">
      <t>コウギョウ</t>
    </rPh>
    <phoneticPr fontId="3"/>
  </si>
  <si>
    <t>有機化学工業製品</t>
  </si>
  <si>
    <t>鉄鋼</t>
    <rPh sb="0" eb="2">
      <t>テッコウ</t>
    </rPh>
    <phoneticPr fontId="15"/>
  </si>
  <si>
    <t>非鉄金属</t>
    <rPh sb="0" eb="4">
      <t>ヒテツキンゾク</t>
    </rPh>
    <phoneticPr fontId="15"/>
  </si>
  <si>
    <t>電子部品</t>
    <rPh sb="2" eb="4">
      <t>ブヒン</t>
    </rPh>
    <phoneticPr fontId="3"/>
  </si>
  <si>
    <t>電気機械</t>
    <rPh sb="0" eb="2">
      <t>デンキ</t>
    </rPh>
    <rPh sb="2" eb="4">
      <t>キカイ</t>
    </rPh>
    <phoneticPr fontId="15"/>
  </si>
  <si>
    <t>情報通信機器</t>
    <rPh sb="0" eb="4">
      <t>ジョウホウツウシン</t>
    </rPh>
    <rPh sb="4" eb="6">
      <t>キキ</t>
    </rPh>
    <phoneticPr fontId="15"/>
  </si>
  <si>
    <t>農業</t>
    <rPh sb="0" eb="2">
      <t>ノウギョウ</t>
    </rPh>
    <phoneticPr fontId="12"/>
  </si>
  <si>
    <t>鉱業</t>
    <rPh sb="0" eb="2">
      <t>コウギョウ</t>
    </rPh>
    <phoneticPr fontId="12"/>
  </si>
  <si>
    <t>電子部品</t>
    <rPh sb="2" eb="4">
      <t>ブヒン</t>
    </rPh>
    <phoneticPr fontId="12"/>
  </si>
  <si>
    <t>その他の製造工業製品</t>
    <phoneticPr fontId="12"/>
  </si>
  <si>
    <t>農業</t>
    <rPh sb="0" eb="2">
      <t>ノウギョウ</t>
    </rPh>
    <phoneticPr fontId="4"/>
  </si>
  <si>
    <t>鉄鋼</t>
    <rPh sb="0" eb="2">
      <t>テッコウ</t>
    </rPh>
    <phoneticPr fontId="17"/>
  </si>
  <si>
    <t>非鉄金属</t>
    <rPh sb="0" eb="4">
      <t>ヒテツキンゾク</t>
    </rPh>
    <phoneticPr fontId="17"/>
  </si>
  <si>
    <t>電子部品</t>
    <rPh sb="2" eb="4">
      <t>ブヒン</t>
    </rPh>
    <phoneticPr fontId="4"/>
  </si>
  <si>
    <t>電気機械</t>
    <rPh sb="0" eb="2">
      <t>デンキ</t>
    </rPh>
    <rPh sb="2" eb="4">
      <t>キカイ</t>
    </rPh>
    <phoneticPr fontId="17"/>
  </si>
  <si>
    <t>情報通信機器</t>
    <rPh sb="0" eb="4">
      <t>ジョウホウツウシン</t>
    </rPh>
    <rPh sb="4" eb="6">
      <t>キキ</t>
    </rPh>
    <phoneticPr fontId="17"/>
  </si>
  <si>
    <t>再生資源回収・加工処理</t>
    <rPh sb="0" eb="2">
      <t>サイセイ</t>
    </rPh>
    <rPh sb="2" eb="4">
      <t>シゲン</t>
    </rPh>
    <rPh sb="4" eb="6">
      <t>カイシュウ</t>
    </rPh>
    <rPh sb="7" eb="9">
      <t>カコウ</t>
    </rPh>
    <rPh sb="9" eb="11">
      <t>ショリ</t>
    </rPh>
    <phoneticPr fontId="18"/>
  </si>
  <si>
    <t>transpose</t>
    <phoneticPr fontId="12"/>
  </si>
  <si>
    <t>農業</t>
    <rPh sb="0" eb="2">
      <t>ノウギョウ</t>
    </rPh>
    <phoneticPr fontId="18"/>
  </si>
  <si>
    <t>鉱業</t>
    <rPh sb="0" eb="2">
      <t>コウギョウ</t>
    </rPh>
    <phoneticPr fontId="18"/>
  </si>
  <si>
    <t>鉄鋼</t>
    <rPh sb="0" eb="2">
      <t>テッコウ</t>
    </rPh>
    <phoneticPr fontId="19"/>
  </si>
  <si>
    <t>非鉄金属</t>
    <rPh sb="0" eb="4">
      <t>ヒテツキンゾク</t>
    </rPh>
    <phoneticPr fontId="19"/>
  </si>
  <si>
    <t>電子部品</t>
    <rPh sb="2" eb="4">
      <t>ブヒン</t>
    </rPh>
    <phoneticPr fontId="18"/>
  </si>
  <si>
    <t>電気機械</t>
    <rPh sb="0" eb="2">
      <t>デンキ</t>
    </rPh>
    <rPh sb="2" eb="4">
      <t>キカイ</t>
    </rPh>
    <phoneticPr fontId="19"/>
  </si>
  <si>
    <t>情報通信機器</t>
    <rPh sb="0" eb="4">
      <t>ジョウホウツウシン</t>
    </rPh>
    <rPh sb="4" eb="6">
      <t>キキ</t>
    </rPh>
    <phoneticPr fontId="19"/>
  </si>
  <si>
    <t>再生資源回収・加工処理</t>
    <rPh sb="0" eb="2">
      <t>サイセイ</t>
    </rPh>
    <rPh sb="2" eb="4">
      <t>シゲン</t>
    </rPh>
    <rPh sb="4" eb="6">
      <t>カイシュウ</t>
    </rPh>
    <rPh sb="7" eb="9">
      <t>カコウ</t>
    </rPh>
    <rPh sb="9" eb="11">
      <t>ショリ</t>
    </rPh>
    <phoneticPr fontId="20"/>
  </si>
  <si>
    <t>-</t>
    <phoneticPr fontId="5"/>
  </si>
  <si>
    <r>
      <t>2018</t>
    </r>
    <r>
      <rPr>
        <sz val="10"/>
        <rFont val="ＭＳ 明朝"/>
        <family val="1"/>
        <charset val="128"/>
      </rPr>
      <t>年東広島市雇用表（</t>
    </r>
    <r>
      <rPr>
        <sz val="10"/>
        <rFont val="Times New Roman"/>
        <family val="1"/>
      </rPr>
      <t>88</t>
    </r>
    <r>
      <rPr>
        <sz val="10"/>
        <rFont val="ＭＳ 明朝"/>
        <family val="1"/>
        <charset val="128"/>
      </rPr>
      <t>部門）</t>
    </r>
    <rPh sb="15" eb="17">
      <t>ブモン</t>
    </rPh>
    <phoneticPr fontId="54"/>
  </si>
  <si>
    <t>Ｄ</t>
    <phoneticPr fontId="5"/>
  </si>
  <si>
    <t>生産誘発効果</t>
    <rPh sb="0" eb="2">
      <t>セイサン</t>
    </rPh>
    <rPh sb="2" eb="6">
      <t>ユウハツコウカ</t>
    </rPh>
    <phoneticPr fontId="5"/>
  </si>
  <si>
    <t>億円</t>
    <rPh sb="0" eb="2">
      <t>オクエン</t>
    </rPh>
    <phoneticPr fontId="5"/>
  </si>
  <si>
    <t>（億円、人、％）</t>
    <rPh sb="1" eb="2">
      <t>オク</t>
    </rPh>
    <rPh sb="2" eb="3">
      <t>エン</t>
    </rPh>
    <rPh sb="4" eb="5">
      <t>ニン</t>
    </rPh>
    <phoneticPr fontId="5"/>
  </si>
  <si>
    <t>（億円）</t>
    <rPh sb="1" eb="2">
      <t>オク</t>
    </rPh>
    <rPh sb="2" eb="3">
      <t>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</si>
</sst>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176" formatCode="#,##0.0;[Red]\-#,##0.0"/>
    <numFmt numFmtId="177" formatCode="#,##0.000;[Red]\-#,##0.000"/>
    <numFmt numFmtId="178" formatCode="#,##0.0000;[Red]\-#,##0.0000"/>
    <numFmt numFmtId="179" formatCode="#,##0.00000;[Red]\-#,##0.00000"/>
    <numFmt numFmtId="180" formatCode="000"/>
    <numFmt numFmtId="181" formatCode="#,##0.000;\-#,##0.000"/>
    <numFmt numFmtId="182" formatCode="###,###,##0;&quot;-&quot;##,###,##0"/>
    <numFmt numFmtId="183" formatCode="#,###,###,##0;&quot; -&quot;###,###,##0"/>
    <numFmt numFmtId="184" formatCode="##,###,##0.00;&quot;-&quot;#,###,##0.00"/>
    <numFmt numFmtId="185" formatCode="###,###,##0.0;&quot;-&quot;##,###,##0.0"/>
  </numFmts>
  <fonts count="56">
    <font>
      <sz val="10"/>
      <name val="Times New Roman"/>
      <family val="1"/>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Times New Roman"/>
      <family val="1"/>
    </font>
    <font>
      <sz val="6"/>
      <name val="ＭＳ Ｐ明朝"/>
      <family val="1"/>
      <charset val="128"/>
    </font>
    <font>
      <sz val="10"/>
      <name val="ＭＳ Ｐ明朝"/>
      <family val="1"/>
      <charset val="128"/>
    </font>
    <font>
      <sz val="10"/>
      <name val="ＭＳ ゴシック"/>
      <family val="3"/>
      <charset val="128"/>
    </font>
    <font>
      <sz val="10"/>
      <color rgb="FFFF0000"/>
      <name val="ＭＳ Ｐ明朝"/>
      <family val="1"/>
      <charset val="128"/>
    </font>
    <font>
      <sz val="10"/>
      <name val="ＭＳ Ｐゴシック"/>
      <family val="3"/>
      <charset val="128"/>
    </font>
    <font>
      <sz val="6"/>
      <name val="ＭＳ Ｐゴシック"/>
      <family val="3"/>
      <charset val="128"/>
    </font>
    <font>
      <sz val="6"/>
      <name val="Times New Roman"/>
      <family val="2"/>
      <charset val="128"/>
    </font>
    <font>
      <sz val="6"/>
      <name val="ＭＳ Ｐゴシック"/>
      <family val="2"/>
      <charset val="128"/>
      <scheme val="minor"/>
    </font>
    <font>
      <sz val="11"/>
      <name val="ＭＳ Ｐゴシック"/>
      <family val="3"/>
      <charset val="128"/>
    </font>
    <font>
      <sz val="11"/>
      <color theme="1"/>
      <name val="ＭＳ Ｐゴシック"/>
      <family val="3"/>
      <charset val="128"/>
      <scheme val="minor"/>
    </font>
    <font>
      <sz val="10"/>
      <color theme="1"/>
      <name val="Times New Roman"/>
      <family val="2"/>
      <charset val="128"/>
    </font>
    <font>
      <sz val="10"/>
      <name val="ＭＳ Ｐゴシック"/>
      <family val="3"/>
      <charset val="128"/>
      <scheme val="minor"/>
    </font>
    <font>
      <sz val="9"/>
      <name val="ＭＳ Ｐゴシック"/>
      <family val="3"/>
      <charset val="128"/>
      <scheme val="minor"/>
    </font>
    <font>
      <sz val="11"/>
      <color rgb="FF3F3F76"/>
      <name val="ＭＳ Ｐゴシック"/>
      <family val="2"/>
      <charset val="128"/>
      <scheme val="minor"/>
    </font>
    <font>
      <sz val="11"/>
      <name val="ＭＳ Ｐ明朝"/>
      <family val="1"/>
      <charset val="128"/>
    </font>
    <font>
      <sz val="16"/>
      <name val="ＭＳ Ｐゴシック"/>
      <family val="3"/>
      <charset val="128"/>
    </font>
    <font>
      <i/>
      <sz val="10"/>
      <name val="ＭＳ Ｐ明朝"/>
      <family val="1"/>
      <charset val="128"/>
    </font>
    <font>
      <sz val="9"/>
      <name val="ＭＳ ゴシック"/>
      <family val="3"/>
      <charset val="128"/>
    </font>
    <font>
      <sz val="12"/>
      <name val="ＭＳ Ｐゴシック"/>
      <family val="3"/>
      <charset val="128"/>
    </font>
    <font>
      <b/>
      <sz val="18"/>
      <name val="ＭＳ Ｐゴシック"/>
      <family val="3"/>
      <charset val="128"/>
    </font>
    <font>
      <sz val="12"/>
      <color indexed="8"/>
      <name val="ＭＳ Ｐゴシック"/>
      <family val="3"/>
      <charset val="128"/>
    </font>
    <font>
      <sz val="10"/>
      <color indexed="8"/>
      <name val="ＭＳ Ｐゴシック"/>
      <family val="3"/>
      <charset val="128"/>
    </font>
    <font>
      <sz val="12"/>
      <name val="ＭＳ Ｐゴシック"/>
      <family val="3"/>
      <charset val="128"/>
      <scheme val="minor"/>
    </font>
    <font>
      <sz val="8"/>
      <name val="ＭＳ Ｐゴシック"/>
      <family val="3"/>
      <charset val="128"/>
    </font>
    <font>
      <sz val="11"/>
      <color theme="1"/>
      <name val="ＭＳ Ｐゴシック"/>
      <family val="3"/>
      <charset val="128"/>
    </font>
    <font>
      <sz val="11"/>
      <color indexed="8"/>
      <name val="ＭＳ Ｐゴシック"/>
      <family val="3"/>
      <charset val="128"/>
    </font>
    <font>
      <sz val="1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0"/>
      <color theme="1"/>
      <name val="ＭＳ ゴシック"/>
      <family val="2"/>
      <charset val="128"/>
    </font>
    <font>
      <sz val="11"/>
      <name val="ＭＳ 明朝"/>
      <family val="1"/>
      <charset val="128"/>
    </font>
    <font>
      <sz val="15"/>
      <name val="ＭＳ 明朝"/>
      <family val="1"/>
      <charset val="128"/>
    </font>
    <font>
      <sz val="20"/>
      <name val="ＭＳ 明朝"/>
      <family val="1"/>
      <charset val="128"/>
    </font>
    <font>
      <sz val="16"/>
      <name val="ＭＳ 明朝"/>
      <family val="1"/>
      <charset val="128"/>
    </font>
    <font>
      <sz val="13"/>
      <name val="Century"/>
      <family val="1"/>
    </font>
    <font>
      <sz val="13"/>
      <name val="ＭＳ Ｐ明朝"/>
      <family val="1"/>
      <charset val="128"/>
    </font>
    <font>
      <sz val="12"/>
      <name val="ＭＳ 明朝"/>
      <family val="1"/>
      <charset val="128"/>
    </font>
    <font>
      <sz val="12"/>
      <name val="Century"/>
      <family val="1"/>
    </font>
    <font>
      <sz val="10"/>
      <name val="Century"/>
      <family val="1"/>
    </font>
    <font>
      <sz val="11"/>
      <name val="Century"/>
      <family val="1"/>
    </font>
    <font>
      <sz val="9"/>
      <name val="ＭＳ 明朝"/>
      <family val="1"/>
      <charset val="128"/>
    </font>
    <font>
      <sz val="11"/>
      <name val="明朝"/>
      <family val="1"/>
      <charset val="128"/>
    </font>
    <font>
      <sz val="10"/>
      <name val="ＭＳ 明朝"/>
      <family val="1"/>
      <charset val="128"/>
    </font>
    <font>
      <sz val="10"/>
      <color indexed="8"/>
      <name val="Century"/>
      <family val="1"/>
    </font>
    <font>
      <sz val="14"/>
      <name val="ＭＳ 明朝"/>
      <family val="1"/>
      <charset val="128"/>
    </font>
    <font>
      <sz val="11"/>
      <color indexed="8"/>
      <name val="ＭＳ 明朝"/>
      <family val="1"/>
      <charset val="128"/>
    </font>
    <font>
      <sz val="9"/>
      <color indexed="8"/>
      <name val="Century"/>
      <family val="1"/>
    </font>
    <font>
      <sz val="10.5"/>
      <name val="ＭＳ 明朝"/>
      <family val="1"/>
      <charset val="128"/>
    </font>
    <font>
      <sz val="10.5"/>
      <name val="Century"/>
      <family val="1"/>
    </font>
    <font>
      <sz val="6"/>
      <name val="ＭＳ Ｐゴシック"/>
      <family val="2"/>
      <charset val="128"/>
    </font>
    <font>
      <sz val="6"/>
      <name val="ＭＳ ゴシック"/>
      <family val="2"/>
      <charset val="128"/>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theme="9"/>
        <bgColor indexed="64"/>
      </patternFill>
    </fill>
    <fill>
      <patternFill patternType="solid">
        <fgColor theme="7"/>
        <bgColor indexed="64"/>
      </patternFill>
    </fill>
    <fill>
      <patternFill patternType="solid">
        <fgColor theme="8" tint="0.39997558519241921"/>
        <bgColor indexed="64"/>
      </patternFill>
    </fill>
    <fill>
      <patternFill patternType="solid">
        <fgColor theme="6"/>
        <bgColor indexed="64"/>
      </patternFill>
    </fill>
    <fill>
      <patternFill patternType="solid">
        <fgColor theme="0" tint="-0.249977111117893"/>
        <bgColor indexed="64"/>
      </patternFill>
    </fill>
  </fills>
  <borders count="145">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diagonal/>
    </border>
    <border diagonalDown="1">
      <left style="thick">
        <color indexed="64"/>
      </left>
      <right/>
      <top style="thick">
        <color indexed="64"/>
      </top>
      <bottom/>
      <diagonal style="thin">
        <color indexed="8"/>
      </diagonal>
    </border>
    <border diagonalDown="1">
      <left/>
      <right/>
      <top style="thick">
        <color indexed="64"/>
      </top>
      <bottom/>
      <diagonal style="thin">
        <color indexed="8"/>
      </diagonal>
    </border>
    <border diagonalDown="1">
      <left/>
      <right style="double">
        <color indexed="8"/>
      </right>
      <top style="thick">
        <color indexed="64"/>
      </top>
      <bottom/>
      <diagonal style="thin">
        <color indexed="8"/>
      </diagonal>
    </border>
    <border>
      <left style="double">
        <color indexed="8"/>
      </left>
      <right style="hair">
        <color indexed="8"/>
      </right>
      <top style="thick">
        <color indexed="64"/>
      </top>
      <bottom/>
      <diagonal/>
    </border>
    <border>
      <left style="hair">
        <color indexed="8"/>
      </left>
      <right/>
      <top style="thick">
        <color indexed="64"/>
      </top>
      <bottom/>
      <diagonal/>
    </border>
    <border>
      <left style="thin">
        <color indexed="8"/>
      </left>
      <right style="thin">
        <color indexed="8"/>
      </right>
      <top style="thick">
        <color indexed="64"/>
      </top>
      <bottom/>
      <diagonal/>
    </border>
    <border>
      <left/>
      <right style="hair">
        <color indexed="8"/>
      </right>
      <top style="thick">
        <color indexed="64"/>
      </top>
      <bottom/>
      <diagonal/>
    </border>
    <border>
      <left style="hair">
        <color indexed="8"/>
      </left>
      <right style="hair">
        <color indexed="8"/>
      </right>
      <top style="thick">
        <color indexed="64"/>
      </top>
      <bottom/>
      <diagonal/>
    </border>
    <border>
      <left style="hair">
        <color indexed="8"/>
      </left>
      <right style="thin">
        <color indexed="8"/>
      </right>
      <top style="thick">
        <color indexed="64"/>
      </top>
      <bottom/>
      <diagonal/>
    </border>
    <border>
      <left style="thin">
        <color indexed="8"/>
      </left>
      <right style="double">
        <color indexed="8"/>
      </right>
      <top style="thick">
        <color indexed="64"/>
      </top>
      <bottom/>
      <diagonal/>
    </border>
    <border diagonalDown="1">
      <left style="thick">
        <color indexed="64"/>
      </left>
      <right/>
      <top/>
      <bottom style="double">
        <color indexed="64"/>
      </bottom>
      <diagonal style="thin">
        <color indexed="8"/>
      </diagonal>
    </border>
    <border diagonalDown="1">
      <left/>
      <right/>
      <top/>
      <bottom style="double">
        <color indexed="64"/>
      </bottom>
      <diagonal style="thin">
        <color indexed="8"/>
      </diagonal>
    </border>
    <border diagonalDown="1">
      <left/>
      <right style="double">
        <color indexed="8"/>
      </right>
      <top/>
      <bottom style="double">
        <color indexed="64"/>
      </bottom>
      <diagonal style="thin">
        <color indexed="8"/>
      </diagonal>
    </border>
    <border>
      <left style="double">
        <color indexed="8"/>
      </left>
      <right style="hair">
        <color indexed="8"/>
      </right>
      <top/>
      <bottom style="double">
        <color indexed="64"/>
      </bottom>
      <diagonal/>
    </border>
    <border>
      <left style="hair">
        <color indexed="8"/>
      </left>
      <right/>
      <top/>
      <bottom style="double">
        <color indexed="64"/>
      </bottom>
      <diagonal/>
    </border>
    <border>
      <left style="thin">
        <color indexed="8"/>
      </left>
      <right style="thin">
        <color indexed="8"/>
      </right>
      <top/>
      <bottom style="double">
        <color indexed="64"/>
      </bottom>
      <diagonal/>
    </border>
    <border>
      <left/>
      <right style="hair">
        <color indexed="8"/>
      </right>
      <top/>
      <bottom style="double">
        <color indexed="64"/>
      </bottom>
      <diagonal/>
    </border>
    <border>
      <left style="hair">
        <color indexed="8"/>
      </left>
      <right style="hair">
        <color indexed="8"/>
      </right>
      <top/>
      <bottom style="double">
        <color indexed="64"/>
      </bottom>
      <diagonal/>
    </border>
    <border>
      <left style="hair">
        <color indexed="8"/>
      </left>
      <right style="thin">
        <color indexed="8"/>
      </right>
      <top/>
      <bottom style="double">
        <color indexed="64"/>
      </bottom>
      <diagonal/>
    </border>
    <border>
      <left style="thin">
        <color indexed="8"/>
      </left>
      <right style="double">
        <color indexed="8"/>
      </right>
      <top/>
      <bottom style="double">
        <color indexed="64"/>
      </bottom>
      <diagonal/>
    </border>
    <border>
      <left style="thick">
        <color indexed="64"/>
      </left>
      <right style="thin">
        <color indexed="8"/>
      </right>
      <top style="double">
        <color indexed="64"/>
      </top>
      <bottom/>
      <diagonal/>
    </border>
    <border>
      <left/>
      <right/>
      <top style="double">
        <color indexed="64"/>
      </top>
      <bottom/>
      <diagonal/>
    </border>
    <border>
      <left/>
      <right style="double">
        <color indexed="8"/>
      </right>
      <top style="double">
        <color indexed="64"/>
      </top>
      <bottom/>
      <diagonal/>
    </border>
    <border>
      <left style="double">
        <color indexed="8"/>
      </left>
      <right style="hair">
        <color indexed="8"/>
      </right>
      <top style="double">
        <color indexed="64"/>
      </top>
      <bottom/>
      <diagonal/>
    </border>
    <border>
      <left style="hair">
        <color indexed="8"/>
      </left>
      <right/>
      <top style="double">
        <color indexed="64"/>
      </top>
      <bottom/>
      <diagonal/>
    </border>
    <border>
      <left style="thin">
        <color indexed="8"/>
      </left>
      <right style="thin">
        <color indexed="8"/>
      </right>
      <top style="double">
        <color indexed="64"/>
      </top>
      <bottom/>
      <diagonal/>
    </border>
    <border>
      <left/>
      <right style="hair">
        <color indexed="8"/>
      </right>
      <top style="double">
        <color indexed="64"/>
      </top>
      <bottom/>
      <diagonal/>
    </border>
    <border>
      <left style="hair">
        <color indexed="8"/>
      </left>
      <right style="hair">
        <color indexed="8"/>
      </right>
      <top style="double">
        <color indexed="64"/>
      </top>
      <bottom/>
      <diagonal/>
    </border>
    <border>
      <left style="hair">
        <color indexed="8"/>
      </left>
      <right style="thin">
        <color indexed="8"/>
      </right>
      <top style="double">
        <color indexed="64"/>
      </top>
      <bottom/>
      <diagonal/>
    </border>
    <border>
      <left style="thin">
        <color indexed="8"/>
      </left>
      <right style="double">
        <color indexed="8"/>
      </right>
      <top/>
      <bottom/>
      <diagonal/>
    </border>
    <border>
      <left style="thick">
        <color indexed="64"/>
      </left>
      <right style="thin">
        <color indexed="8"/>
      </right>
      <top/>
      <bottom/>
      <diagonal/>
    </border>
    <border>
      <left/>
      <right style="double">
        <color indexed="8"/>
      </right>
      <top/>
      <bottom/>
      <diagonal/>
    </border>
    <border>
      <left style="double">
        <color indexed="8"/>
      </left>
      <right style="hair">
        <color indexed="8"/>
      </right>
      <top/>
      <bottom/>
      <diagonal/>
    </border>
    <border>
      <left style="hair">
        <color indexed="8"/>
      </left>
      <right/>
      <top/>
      <bottom/>
      <diagonal/>
    </border>
    <border>
      <left style="thin">
        <color indexed="8"/>
      </left>
      <right style="thin">
        <color indexed="8"/>
      </right>
      <top/>
      <bottom/>
      <diagonal/>
    </border>
    <border>
      <left/>
      <right style="hair">
        <color indexed="8"/>
      </right>
      <top/>
      <bottom/>
      <diagonal/>
    </border>
    <border>
      <left style="hair">
        <color indexed="8"/>
      </left>
      <right style="hair">
        <color indexed="8"/>
      </right>
      <top/>
      <bottom/>
      <diagonal/>
    </border>
    <border>
      <left style="hair">
        <color indexed="8"/>
      </left>
      <right style="thin">
        <color indexed="8"/>
      </right>
      <top/>
      <bottom/>
      <diagonal/>
    </border>
    <border>
      <left style="thick">
        <color indexed="64"/>
      </left>
      <right style="thin">
        <color indexed="8"/>
      </right>
      <top/>
      <bottom style="hair">
        <color indexed="8"/>
      </bottom>
      <diagonal/>
    </border>
    <border>
      <left/>
      <right/>
      <top/>
      <bottom style="hair">
        <color indexed="8"/>
      </bottom>
      <diagonal/>
    </border>
    <border>
      <left/>
      <right style="double">
        <color indexed="8"/>
      </right>
      <top/>
      <bottom style="hair">
        <color indexed="8"/>
      </bottom>
      <diagonal/>
    </border>
    <border>
      <left style="double">
        <color indexed="8"/>
      </left>
      <right style="hair">
        <color indexed="8"/>
      </right>
      <top/>
      <bottom style="hair">
        <color indexed="8"/>
      </bottom>
      <diagonal/>
    </border>
    <border>
      <left style="hair">
        <color indexed="8"/>
      </left>
      <right/>
      <top/>
      <bottom style="hair">
        <color indexed="8"/>
      </bottom>
      <diagonal/>
    </border>
    <border>
      <left style="thin">
        <color indexed="8"/>
      </left>
      <right style="thin">
        <color indexed="8"/>
      </right>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thick">
        <color indexed="64"/>
      </left>
      <right style="thin">
        <color indexed="8"/>
      </right>
      <top style="hair">
        <color indexed="8"/>
      </top>
      <bottom/>
      <diagonal/>
    </border>
    <border>
      <left/>
      <right/>
      <top style="hair">
        <color indexed="8"/>
      </top>
      <bottom/>
      <diagonal/>
    </border>
    <border>
      <left/>
      <right style="double">
        <color indexed="8"/>
      </right>
      <top style="hair">
        <color indexed="8"/>
      </top>
      <bottom/>
      <diagonal/>
    </border>
    <border>
      <left style="double">
        <color indexed="8"/>
      </left>
      <right style="hair">
        <color indexed="8"/>
      </right>
      <top style="hair">
        <color indexed="8"/>
      </top>
      <bottom/>
      <diagonal/>
    </border>
    <border>
      <left style="hair">
        <color indexed="8"/>
      </left>
      <right/>
      <top style="hair">
        <color indexed="8"/>
      </top>
      <bottom/>
      <diagonal/>
    </border>
    <border>
      <left style="thin">
        <color indexed="8"/>
      </left>
      <right style="thin">
        <color indexed="8"/>
      </right>
      <top style="hair">
        <color indexed="8"/>
      </top>
      <bottom/>
      <diagonal/>
    </border>
    <border>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style="double">
        <color indexed="8"/>
      </right>
      <top style="hair">
        <color indexed="8"/>
      </top>
      <bottom/>
      <diagonal/>
    </border>
    <border>
      <left style="hair">
        <color indexed="8"/>
      </left>
      <right style="thin">
        <color indexed="8"/>
      </right>
      <top/>
      <bottom style="hair">
        <color indexed="8"/>
      </bottom>
      <diagonal/>
    </border>
    <border>
      <left style="thin">
        <color indexed="8"/>
      </left>
      <right style="double">
        <color indexed="8"/>
      </right>
      <top/>
      <bottom style="hair">
        <color indexed="8"/>
      </bottom>
      <diagonal/>
    </border>
    <border>
      <left style="thick">
        <color indexed="64"/>
      </left>
      <right style="thin">
        <color indexed="64"/>
      </right>
      <top style="double">
        <color indexed="8"/>
      </top>
      <bottom style="thick">
        <color indexed="64"/>
      </bottom>
      <diagonal/>
    </border>
    <border>
      <left/>
      <right/>
      <top style="double">
        <color indexed="8"/>
      </top>
      <bottom style="thick">
        <color indexed="64"/>
      </bottom>
      <diagonal/>
    </border>
    <border>
      <left/>
      <right style="double">
        <color indexed="8"/>
      </right>
      <top style="double">
        <color indexed="8"/>
      </top>
      <bottom style="thick">
        <color indexed="64"/>
      </bottom>
      <diagonal/>
    </border>
    <border>
      <left style="double">
        <color indexed="8"/>
      </left>
      <right style="hair">
        <color indexed="8"/>
      </right>
      <top style="double">
        <color indexed="8"/>
      </top>
      <bottom style="thick">
        <color indexed="64"/>
      </bottom>
      <diagonal/>
    </border>
    <border>
      <left style="hair">
        <color indexed="8"/>
      </left>
      <right/>
      <top style="double">
        <color indexed="8"/>
      </top>
      <bottom style="thick">
        <color indexed="64"/>
      </bottom>
      <diagonal/>
    </border>
    <border>
      <left style="thin">
        <color indexed="8"/>
      </left>
      <right style="thin">
        <color indexed="8"/>
      </right>
      <top style="double">
        <color indexed="8"/>
      </top>
      <bottom style="thick">
        <color indexed="64"/>
      </bottom>
      <diagonal/>
    </border>
    <border>
      <left/>
      <right style="hair">
        <color indexed="8"/>
      </right>
      <top style="double">
        <color indexed="8"/>
      </top>
      <bottom style="thick">
        <color indexed="64"/>
      </bottom>
      <diagonal/>
    </border>
    <border>
      <left style="hair">
        <color indexed="8"/>
      </left>
      <right style="hair">
        <color indexed="8"/>
      </right>
      <top style="double">
        <color indexed="8"/>
      </top>
      <bottom style="thick">
        <color indexed="64"/>
      </bottom>
      <diagonal/>
    </border>
    <border>
      <left style="hair">
        <color indexed="8"/>
      </left>
      <right style="thin">
        <color indexed="8"/>
      </right>
      <top style="double">
        <color indexed="64"/>
      </top>
      <bottom style="thick">
        <color indexed="64"/>
      </bottom>
      <diagonal/>
    </border>
    <border>
      <left style="thin">
        <color indexed="8"/>
      </left>
      <right style="double">
        <color indexed="8"/>
      </right>
      <top style="double">
        <color indexed="64"/>
      </top>
      <bottom style="thick">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top style="hair">
        <color indexed="64"/>
      </top>
      <bottom/>
      <diagonal/>
    </border>
    <border>
      <left/>
      <right style="thin">
        <color indexed="64"/>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8"/>
      </left>
      <right/>
      <top style="thick">
        <color indexed="64"/>
      </top>
      <bottom/>
      <diagonal/>
    </border>
    <border>
      <left style="double">
        <color indexed="8"/>
      </left>
      <right/>
      <top/>
      <bottom style="double">
        <color indexed="64"/>
      </bottom>
      <diagonal/>
    </border>
    <border>
      <left style="double">
        <color indexed="8"/>
      </left>
      <right/>
      <top/>
      <bottom/>
      <diagonal/>
    </border>
    <border>
      <left style="double">
        <color indexed="8"/>
      </left>
      <right/>
      <top style="hair">
        <color indexed="8"/>
      </top>
      <bottom/>
      <diagonal/>
    </border>
    <border>
      <left style="double">
        <color indexed="8"/>
      </left>
      <right/>
      <top/>
      <bottom style="hair">
        <color indexed="8"/>
      </bottom>
      <diagonal/>
    </border>
    <border>
      <left style="double">
        <color indexed="8"/>
      </left>
      <right/>
      <top style="double">
        <color indexed="64"/>
      </top>
      <bottom style="thick">
        <color indexed="64"/>
      </bottom>
      <diagonal/>
    </border>
  </borders>
  <cellStyleXfs count="20">
    <xf numFmtId="0" fontId="0" fillId="0" borderId="0">
      <alignment vertical="center"/>
    </xf>
    <xf numFmtId="38" fontId="4" fillId="0" borderId="0" applyFont="0" applyFill="0" applyBorder="0" applyAlignment="0" applyProtection="0">
      <alignment vertical="center"/>
    </xf>
    <xf numFmtId="0" fontId="3" fillId="0" borderId="0">
      <alignment vertical="center"/>
    </xf>
    <xf numFmtId="0" fontId="13" fillId="0" borderId="0">
      <alignment vertical="center"/>
    </xf>
    <xf numFmtId="38" fontId="3"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2" fillId="0" borderId="0">
      <alignment vertical="center"/>
    </xf>
    <xf numFmtId="0" fontId="15" fillId="0" borderId="0">
      <alignment vertical="center"/>
    </xf>
    <xf numFmtId="0" fontId="1" fillId="0" borderId="0">
      <alignment vertical="center"/>
    </xf>
    <xf numFmtId="0" fontId="13" fillId="0" borderId="0"/>
    <xf numFmtId="0" fontId="9" fillId="0" borderId="0"/>
    <xf numFmtId="38" fontId="15" fillId="0" borderId="0" applyFont="0" applyFill="0" applyBorder="0" applyAlignment="0" applyProtection="0">
      <alignment vertical="center"/>
    </xf>
    <xf numFmtId="0" fontId="34" fillId="0" borderId="0">
      <alignment vertical="center"/>
    </xf>
    <xf numFmtId="38" fontId="34" fillId="0" borderId="0" applyFont="0" applyFill="0" applyBorder="0" applyAlignment="0" applyProtection="0">
      <alignment vertical="center"/>
    </xf>
    <xf numFmtId="0" fontId="35" fillId="0" borderId="0"/>
    <xf numFmtId="0" fontId="13" fillId="0" borderId="0"/>
    <xf numFmtId="0" fontId="35" fillId="0" borderId="0"/>
    <xf numFmtId="0" fontId="35" fillId="0" borderId="0"/>
    <xf numFmtId="0" fontId="13" fillId="0" borderId="0"/>
  </cellStyleXfs>
  <cellXfs count="731">
    <xf numFmtId="0" fontId="0" fillId="0" borderId="0" xfId="0">
      <alignment vertical="center"/>
    </xf>
    <xf numFmtId="0" fontId="19" fillId="0" borderId="0" xfId="9" applyFont="1" applyFill="1" applyAlignment="1">
      <alignment horizontal="center"/>
    </xf>
    <xf numFmtId="0" fontId="19" fillId="0" borderId="0" xfId="9" applyFont="1" applyFill="1" applyAlignment="1"/>
    <xf numFmtId="0" fontId="19" fillId="0" borderId="0" xfId="9" applyFont="1" applyFill="1" applyAlignment="1">
      <alignment horizontal="center" vertical="center"/>
    </xf>
    <xf numFmtId="0" fontId="19" fillId="0" borderId="0" xfId="9" applyFont="1" applyFill="1" applyAlignment="1">
      <alignment vertical="center"/>
    </xf>
    <xf numFmtId="0" fontId="19" fillId="0" borderId="0" xfId="9" applyFont="1" applyFill="1" applyBorder="1" applyAlignment="1">
      <alignment vertical="center"/>
    </xf>
    <xf numFmtId="0" fontId="19" fillId="0" borderId="0" xfId="9" applyFont="1" applyFill="1" applyBorder="1" applyAlignment="1">
      <alignment horizontal="center" vertical="center"/>
    </xf>
    <xf numFmtId="0" fontId="19" fillId="0" borderId="0" xfId="9" applyFont="1" applyFill="1" applyBorder="1" applyAlignment="1">
      <alignment vertical="center" shrinkToFit="1"/>
    </xf>
    <xf numFmtId="0" fontId="9" fillId="0" borderId="44" xfId="10" applyFont="1" applyFill="1" applyBorder="1" applyAlignment="1">
      <alignment vertical="center" shrinkToFit="1"/>
    </xf>
    <xf numFmtId="0" fontId="6" fillId="0" borderId="0" xfId="9" applyFont="1" applyFill="1" applyAlignment="1"/>
    <xf numFmtId="49" fontId="6" fillId="0" borderId="34" xfId="10" applyNumberFormat="1" applyFont="1" applyFill="1" applyBorder="1" applyAlignment="1">
      <alignment horizontal="center" vertical="center" shrinkToFit="1"/>
    </xf>
    <xf numFmtId="0" fontId="6" fillId="0" borderId="32" xfId="10" applyFont="1" applyFill="1" applyBorder="1" applyAlignment="1">
      <alignment vertical="center" shrinkToFit="1"/>
    </xf>
    <xf numFmtId="0" fontId="6" fillId="0" borderId="34" xfId="10" applyFont="1" applyFill="1" applyBorder="1" applyAlignment="1">
      <alignment vertical="center" shrinkToFit="1"/>
    </xf>
    <xf numFmtId="49" fontId="6" fillId="0" borderId="30" xfId="10" applyNumberFormat="1" applyFont="1" applyFill="1" applyBorder="1" applyAlignment="1">
      <alignment horizontal="center" vertical="center" shrinkToFit="1"/>
    </xf>
    <xf numFmtId="0" fontId="6" fillId="0" borderId="30" xfId="10" applyFont="1" applyFill="1" applyBorder="1" applyAlignment="1">
      <alignment vertical="center" shrinkToFit="1"/>
    </xf>
    <xf numFmtId="0" fontId="6" fillId="0" borderId="30" xfId="10" applyFont="1" applyFill="1" applyBorder="1" applyAlignment="1">
      <alignment vertical="center"/>
    </xf>
    <xf numFmtId="0" fontId="6" fillId="0" borderId="0" xfId="9" applyFont="1" applyFill="1" applyAlignment="1">
      <alignment vertical="center"/>
    </xf>
    <xf numFmtId="49" fontId="6" fillId="0" borderId="33" xfId="10" applyNumberFormat="1" applyFont="1" applyFill="1" applyBorder="1" applyAlignment="1">
      <alignment horizontal="center" vertical="center" shrinkToFit="1"/>
    </xf>
    <xf numFmtId="0" fontId="6" fillId="0" borderId="33" xfId="10" applyFont="1" applyFill="1" applyBorder="1" applyAlignment="1">
      <alignment vertical="center" shrinkToFit="1"/>
    </xf>
    <xf numFmtId="49" fontId="6" fillId="0" borderId="32" xfId="10" applyNumberFormat="1" applyFont="1" applyFill="1" applyBorder="1" applyAlignment="1">
      <alignment horizontal="center" vertical="center" shrinkToFit="1"/>
    </xf>
    <xf numFmtId="0" fontId="19" fillId="0" borderId="0" xfId="9" applyFont="1" applyFill="1" applyAlignment="1">
      <alignment vertical="top"/>
    </xf>
    <xf numFmtId="0" fontId="6" fillId="0" borderId="8" xfId="10" applyFont="1" applyFill="1" applyBorder="1" applyAlignment="1">
      <alignment vertical="center" shrinkToFit="1"/>
    </xf>
    <xf numFmtId="49" fontId="6" fillId="0" borderId="51" xfId="10" applyNumberFormat="1" applyFont="1" applyFill="1" applyBorder="1" applyAlignment="1">
      <alignment horizontal="center" vertical="center" shrinkToFit="1"/>
    </xf>
    <xf numFmtId="0" fontId="6" fillId="0" borderId="52" xfId="10" applyFont="1" applyFill="1" applyBorder="1" applyAlignment="1">
      <alignment vertical="center" shrinkToFit="1"/>
    </xf>
    <xf numFmtId="49" fontId="6" fillId="0" borderId="37" xfId="10" applyNumberFormat="1" applyFont="1" applyFill="1" applyBorder="1" applyAlignment="1">
      <alignment horizontal="center" vertical="center" shrinkToFit="1"/>
    </xf>
    <xf numFmtId="49" fontId="6" fillId="0" borderId="53" xfId="10" applyNumberFormat="1" applyFont="1" applyFill="1" applyBorder="1" applyAlignment="1">
      <alignment horizontal="center" vertical="center" shrinkToFit="1"/>
    </xf>
    <xf numFmtId="0" fontId="6" fillId="0" borderId="48" xfId="10" applyFont="1" applyFill="1" applyBorder="1" applyAlignment="1">
      <alignment vertical="center" shrinkToFit="1"/>
    </xf>
    <xf numFmtId="0" fontId="6" fillId="0" borderId="37" xfId="10" applyFont="1" applyFill="1" applyBorder="1" applyAlignment="1">
      <alignment vertical="center" shrinkToFit="1"/>
    </xf>
    <xf numFmtId="49" fontId="6" fillId="0" borderId="28" xfId="10" applyNumberFormat="1" applyFont="1" applyFill="1" applyBorder="1" applyAlignment="1">
      <alignment horizontal="center" vertical="center" shrinkToFit="1"/>
    </xf>
    <xf numFmtId="0" fontId="6" fillId="0" borderId="9" xfId="10" applyFont="1" applyFill="1" applyBorder="1" applyAlignment="1">
      <alignment vertical="center" shrinkToFit="1"/>
    </xf>
    <xf numFmtId="49" fontId="6" fillId="0" borderId="54" xfId="10" applyNumberFormat="1" applyFont="1" applyFill="1" applyBorder="1" applyAlignment="1">
      <alignment horizontal="center" vertical="center" shrinkToFit="1"/>
    </xf>
    <xf numFmtId="0" fontId="6" fillId="0" borderId="39" xfId="10" applyFont="1" applyFill="1" applyBorder="1" applyAlignment="1">
      <alignment vertical="center" shrinkToFit="1"/>
    </xf>
    <xf numFmtId="49" fontId="6" fillId="0" borderId="48" xfId="10" applyNumberFormat="1" applyFont="1" applyFill="1" applyBorder="1" applyAlignment="1">
      <alignment horizontal="center" vertical="center" shrinkToFit="1"/>
    </xf>
    <xf numFmtId="0" fontId="6" fillId="0" borderId="6" xfId="10" applyFont="1" applyFill="1" applyBorder="1" applyAlignment="1">
      <alignment vertical="center" shrinkToFit="1"/>
    </xf>
    <xf numFmtId="49" fontId="6" fillId="0" borderId="44" xfId="10" applyNumberFormat="1" applyFont="1" applyFill="1" applyBorder="1" applyAlignment="1">
      <alignment horizontal="center" vertical="center" shrinkToFit="1"/>
    </xf>
    <xf numFmtId="0" fontId="6" fillId="0" borderId="41" xfId="10" applyFont="1" applyFill="1" applyBorder="1" applyAlignment="1">
      <alignment vertical="center" shrinkToFit="1"/>
    </xf>
    <xf numFmtId="49" fontId="6" fillId="0" borderId="55" xfId="10" applyNumberFormat="1" applyFont="1" applyFill="1" applyBorder="1" applyAlignment="1">
      <alignment horizontal="center" vertical="center" shrinkToFit="1"/>
    </xf>
    <xf numFmtId="0" fontId="6" fillId="0" borderId="44" xfId="10" applyFont="1" applyFill="1" applyBorder="1" applyAlignment="1">
      <alignment vertical="center" shrinkToFit="1"/>
    </xf>
    <xf numFmtId="0" fontId="6" fillId="0" borderId="32" xfId="10" applyFont="1" applyFill="1" applyBorder="1" applyAlignment="1">
      <alignment vertical="center"/>
    </xf>
    <xf numFmtId="49" fontId="6" fillId="0" borderId="48" xfId="10" applyNumberFormat="1" applyFont="1" applyFill="1" applyBorder="1" applyAlignment="1">
      <alignment horizontal="center" vertical="center"/>
    </xf>
    <xf numFmtId="49" fontId="6" fillId="0" borderId="32" xfId="10" applyNumberFormat="1" applyFont="1" applyFill="1" applyBorder="1" applyAlignment="1">
      <alignment horizontal="center" vertical="center"/>
    </xf>
    <xf numFmtId="0" fontId="6" fillId="0" borderId="56" xfId="10" applyFont="1" applyFill="1" applyBorder="1" applyAlignment="1">
      <alignment vertical="center" shrinkToFit="1"/>
    </xf>
    <xf numFmtId="0" fontId="6" fillId="0" borderId="0" xfId="10" applyFont="1" applyFill="1" applyBorder="1" applyAlignment="1">
      <alignment vertical="center"/>
    </xf>
    <xf numFmtId="0" fontId="6" fillId="0" borderId="40" xfId="10" applyFont="1" applyFill="1" applyBorder="1" applyAlignment="1">
      <alignment vertical="center" shrinkToFit="1"/>
    </xf>
    <xf numFmtId="0" fontId="6" fillId="0" borderId="36" xfId="10" applyFont="1" applyFill="1" applyBorder="1" applyAlignment="1">
      <alignment vertical="center" shrinkToFit="1"/>
    </xf>
    <xf numFmtId="0" fontId="19" fillId="0" borderId="0" xfId="9" applyFont="1" applyFill="1" applyBorder="1" applyAlignment="1">
      <alignment vertical="top"/>
    </xf>
    <xf numFmtId="0" fontId="19" fillId="0" borderId="36" xfId="9" applyFont="1" applyFill="1" applyBorder="1" applyAlignment="1">
      <alignment vertical="top"/>
    </xf>
    <xf numFmtId="0" fontId="6" fillId="0" borderId="38" xfId="10" applyFont="1" applyFill="1" applyBorder="1" applyAlignment="1">
      <alignment vertical="center" shrinkToFit="1"/>
    </xf>
    <xf numFmtId="0" fontId="6" fillId="0" borderId="30" xfId="10" applyFont="1" applyFill="1" applyBorder="1" applyAlignment="1">
      <alignment vertical="center" wrapText="1" shrinkToFit="1"/>
    </xf>
    <xf numFmtId="0" fontId="6" fillId="0" borderId="32" xfId="10" applyFont="1" applyFill="1" applyBorder="1" applyAlignment="1">
      <alignment vertical="center" wrapText="1" shrinkToFit="1"/>
    </xf>
    <xf numFmtId="0" fontId="6" fillId="0" borderId="37" xfId="10" applyFont="1" applyFill="1" applyBorder="1" applyAlignment="1">
      <alignment vertical="center"/>
    </xf>
    <xf numFmtId="0" fontId="6" fillId="0" borderId="34" xfId="10" applyFont="1" applyFill="1" applyBorder="1" applyAlignment="1">
      <alignment vertical="center"/>
    </xf>
    <xf numFmtId="49" fontId="6" fillId="0" borderId="41" xfId="10" applyNumberFormat="1" applyFont="1" applyFill="1" applyBorder="1" applyAlignment="1">
      <alignment horizontal="center" vertical="center" shrinkToFit="1"/>
    </xf>
    <xf numFmtId="0" fontId="19" fillId="0" borderId="32" xfId="9" applyFont="1" applyFill="1" applyBorder="1" applyAlignment="1">
      <alignment vertical="center"/>
    </xf>
    <xf numFmtId="49" fontId="6" fillId="0" borderId="34" xfId="10" applyNumberFormat="1" applyFont="1" applyFill="1" applyBorder="1" applyAlignment="1">
      <alignment horizontal="center" vertical="top" shrinkToFit="1"/>
    </xf>
    <xf numFmtId="0" fontId="19" fillId="0" borderId="48" xfId="9" applyFont="1" applyFill="1" applyBorder="1" applyAlignment="1">
      <alignment vertical="top"/>
    </xf>
    <xf numFmtId="0" fontId="19" fillId="0" borderId="32" xfId="9" applyFont="1" applyFill="1" applyBorder="1" applyAlignment="1">
      <alignment vertical="top"/>
    </xf>
    <xf numFmtId="0" fontId="6" fillId="0" borderId="34" xfId="10" applyFont="1" applyFill="1" applyBorder="1" applyAlignment="1">
      <alignment vertical="top" wrapText="1"/>
    </xf>
    <xf numFmtId="0" fontId="6" fillId="0" borderId="33" xfId="10" applyFont="1" applyFill="1" applyBorder="1" applyAlignment="1">
      <alignment vertical="center" wrapText="1"/>
    </xf>
    <xf numFmtId="0" fontId="6" fillId="0" borderId="34" xfId="10" applyFont="1" applyFill="1" applyBorder="1" applyAlignment="1">
      <alignment vertical="center" wrapText="1" shrinkToFit="1"/>
    </xf>
    <xf numFmtId="0" fontId="6" fillId="0" borderId="37" xfId="10" applyFont="1" applyFill="1" applyBorder="1" applyAlignment="1">
      <alignment vertical="center" wrapText="1" shrinkToFit="1"/>
    </xf>
    <xf numFmtId="0" fontId="19" fillId="0" borderId="53" xfId="10" applyFont="1" applyFill="1" applyBorder="1" applyAlignment="1">
      <alignment horizontal="center" vertical="center"/>
    </xf>
    <xf numFmtId="0" fontId="6" fillId="0" borderId="39" xfId="10" applyFont="1" applyFill="1" applyBorder="1" applyAlignment="1">
      <alignment vertical="center"/>
    </xf>
    <xf numFmtId="49" fontId="6" fillId="0" borderId="30" xfId="10" applyNumberFormat="1" applyFont="1" applyFill="1" applyBorder="1" applyAlignment="1">
      <alignment horizontal="left" vertical="center" shrinkToFit="1"/>
    </xf>
    <xf numFmtId="0" fontId="6" fillId="0" borderId="33" xfId="10" applyFont="1" applyFill="1" applyBorder="1" applyAlignment="1">
      <alignment vertical="center"/>
    </xf>
    <xf numFmtId="0" fontId="6" fillId="0" borderId="0" xfId="10" applyFont="1" applyFill="1" applyBorder="1" applyAlignment="1">
      <alignment vertical="center" shrinkToFit="1"/>
    </xf>
    <xf numFmtId="0" fontId="6" fillId="0" borderId="32" xfId="10" applyFont="1" applyFill="1" applyBorder="1" applyAlignment="1">
      <alignment vertical="center" wrapText="1"/>
    </xf>
    <xf numFmtId="0" fontId="6" fillId="0" borderId="41" xfId="10" applyFont="1" applyFill="1" applyBorder="1" applyAlignment="1">
      <alignment vertical="center" wrapText="1" shrinkToFit="1"/>
    </xf>
    <xf numFmtId="49" fontId="6" fillId="0" borderId="56" xfId="10" applyNumberFormat="1" applyFont="1" applyFill="1" applyBorder="1" applyAlignment="1">
      <alignment horizontal="center" vertical="center" shrinkToFit="1"/>
    </xf>
    <xf numFmtId="49" fontId="6" fillId="0" borderId="0" xfId="10" applyNumberFormat="1" applyFont="1" applyFill="1" applyBorder="1" applyAlignment="1">
      <alignment horizontal="center" vertical="center" shrinkToFit="1"/>
    </xf>
    <xf numFmtId="0" fontId="6" fillId="0" borderId="35" xfId="10" applyFont="1" applyFill="1" applyBorder="1" applyAlignment="1">
      <alignment vertical="center" shrinkToFit="1"/>
    </xf>
    <xf numFmtId="0" fontId="6" fillId="0" borderId="30" xfId="10" applyFont="1" applyFill="1" applyBorder="1" applyAlignment="1">
      <alignment vertical="top" wrapText="1"/>
    </xf>
    <xf numFmtId="0" fontId="6" fillId="0" borderId="32" xfId="10" applyFont="1" applyFill="1" applyBorder="1" applyAlignment="1">
      <alignment vertical="top" wrapText="1"/>
    </xf>
    <xf numFmtId="0" fontId="21" fillId="0" borderId="32" xfId="9" applyFont="1" applyFill="1" applyBorder="1" applyAlignment="1">
      <alignment vertical="top" wrapText="1"/>
    </xf>
    <xf numFmtId="0" fontId="21" fillId="0" borderId="48" xfId="9" applyFont="1" applyFill="1" applyBorder="1" applyAlignment="1">
      <alignment vertical="top" wrapText="1"/>
    </xf>
    <xf numFmtId="0" fontId="6" fillId="0" borderId="30" xfId="9" applyFont="1" applyFill="1" applyBorder="1" applyAlignment="1">
      <alignment vertical="top" wrapTex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2" xfId="10" applyFont="1" applyFill="1" applyBorder="1" applyAlignment="1">
      <alignment vertical="top" shrinkToFit="1"/>
    </xf>
    <xf numFmtId="0" fontId="6" fillId="0" borderId="36" xfId="10" applyFont="1" applyFill="1" applyBorder="1" applyAlignment="1">
      <alignment vertical="top" wrapText="1" shrinkToFit="1"/>
    </xf>
    <xf numFmtId="49" fontId="6" fillId="0" borderId="30" xfId="10" applyNumberFormat="1" applyFont="1" applyFill="1" applyBorder="1" applyAlignment="1">
      <alignment horizontal="center" vertical="center"/>
    </xf>
    <xf numFmtId="0" fontId="6" fillId="0" borderId="33" xfId="11" applyFont="1" applyFill="1" applyBorder="1" applyAlignment="1">
      <alignment horizontal="left" vertical="center" shrinkToFit="1"/>
    </xf>
    <xf numFmtId="0" fontId="6" fillId="0" borderId="36" xfId="11" applyFont="1" applyFill="1" applyBorder="1" applyAlignment="1">
      <alignment horizontal="left" vertical="center" shrinkToFit="1"/>
    </xf>
    <xf numFmtId="49" fontId="6" fillId="0" borderId="41" xfId="10" applyNumberFormat="1" applyFont="1" applyFill="1" applyBorder="1" applyAlignment="1">
      <alignment horizontal="center" vertical="center"/>
    </xf>
    <xf numFmtId="0" fontId="22" fillId="0" borderId="0" xfId="9" applyFont="1" applyFill="1" applyBorder="1" applyAlignment="1">
      <alignment vertical="center"/>
    </xf>
    <xf numFmtId="0" fontId="19" fillId="0" borderId="0" xfId="9" applyFont="1" applyFill="1" applyAlignment="1">
      <alignment horizontal="center" vertical="top"/>
    </xf>
    <xf numFmtId="0" fontId="19" fillId="0" borderId="0" xfId="9" applyFont="1" applyFill="1" applyAlignment="1">
      <alignment shrinkToFit="1"/>
    </xf>
    <xf numFmtId="0" fontId="23" fillId="0" borderId="0" xfId="0" applyFont="1" applyAlignment="1"/>
    <xf numFmtId="0" fontId="24" fillId="0" borderId="0" xfId="0" applyFont="1" applyAlignment="1"/>
    <xf numFmtId="0" fontId="9" fillId="0" borderId="0" xfId="0" applyFont="1" applyAlignment="1"/>
    <xf numFmtId="0" fontId="20" fillId="0" borderId="0" xfId="0" applyFont="1" applyAlignment="1"/>
    <xf numFmtId="0" fontId="26" fillId="0" borderId="60" xfId="0" applyFont="1" applyBorder="1" applyAlignment="1" applyProtection="1">
      <alignment horizontal="center" vertical="center" wrapText="1"/>
    </xf>
    <xf numFmtId="0" fontId="26" fillId="0" borderId="61"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63" xfId="0" applyFont="1" applyBorder="1" applyAlignment="1" applyProtection="1">
      <alignment horizontal="center" vertical="center" wrapText="1"/>
    </xf>
    <xf numFmtId="0" fontId="26" fillId="0" borderId="64" xfId="0" applyFont="1" applyBorder="1" applyAlignment="1" applyProtection="1">
      <alignment horizontal="center" vertical="center" wrapText="1"/>
    </xf>
    <xf numFmtId="0" fontId="26" fillId="0" borderId="65" xfId="0" applyFont="1" applyBorder="1" applyAlignment="1" applyProtection="1">
      <alignment horizontal="center" vertical="center" wrapText="1"/>
    </xf>
    <xf numFmtId="0" fontId="26" fillId="0" borderId="66" xfId="0" applyFont="1" applyBorder="1" applyAlignment="1" applyProtection="1">
      <alignment horizontal="center" vertical="center" wrapText="1"/>
    </xf>
    <xf numFmtId="180" fontId="25" fillId="0" borderId="77" xfId="0" applyNumberFormat="1" applyFont="1" applyBorder="1" applyAlignment="1" applyProtection="1">
      <alignment horizontal="center" vertical="center"/>
    </xf>
    <xf numFmtId="37" fontId="25" fillId="0" borderId="78" xfId="0" applyNumberFormat="1" applyFont="1" applyBorder="1" applyAlignment="1" applyProtection="1">
      <alignment horizontal="center" vertical="center"/>
    </xf>
    <xf numFmtId="0" fontId="9" fillId="0" borderId="78" xfId="0" applyFont="1" applyBorder="1" applyAlignment="1" applyProtection="1">
      <alignment horizontal="distributed" vertical="center"/>
    </xf>
    <xf numFmtId="0" fontId="9" fillId="0" borderId="79" xfId="0" applyFont="1" applyBorder="1" applyAlignment="1" applyProtection="1">
      <alignment horizontal="distributed" vertical="center"/>
    </xf>
    <xf numFmtId="181" fontId="25" fillId="0" borderId="80" xfId="0" applyNumberFormat="1" applyFont="1" applyBorder="1" applyAlignment="1" applyProtection="1">
      <alignment vertical="center"/>
    </xf>
    <xf numFmtId="181" fontId="25" fillId="0" borderId="81" xfId="0" applyNumberFormat="1" applyFont="1" applyBorder="1" applyAlignment="1" applyProtection="1">
      <alignment vertical="center"/>
    </xf>
    <xf numFmtId="181" fontId="25" fillId="0" borderId="82" xfId="0" applyNumberFormat="1" applyFont="1" applyBorder="1" applyAlignment="1" applyProtection="1">
      <alignment vertical="center"/>
    </xf>
    <xf numFmtId="181" fontId="25" fillId="0" borderId="83" xfId="0" applyNumberFormat="1" applyFont="1" applyBorder="1" applyAlignment="1" applyProtection="1">
      <alignment vertical="center"/>
    </xf>
    <xf numFmtId="181" fontId="25" fillId="0" borderId="84" xfId="0" applyNumberFormat="1" applyFont="1" applyBorder="1" applyAlignment="1" applyProtection="1">
      <alignment vertical="center"/>
    </xf>
    <xf numFmtId="181" fontId="25" fillId="0" borderId="85" xfId="0" applyNumberFormat="1" applyFont="1" applyBorder="1" applyAlignment="1" applyProtection="1">
      <alignment vertical="center"/>
    </xf>
    <xf numFmtId="181" fontId="25" fillId="0" borderId="86" xfId="0" applyNumberFormat="1" applyFont="1" applyBorder="1" applyAlignment="1" applyProtection="1">
      <alignment vertical="center"/>
    </xf>
    <xf numFmtId="180" fontId="25" fillId="0" borderId="87" xfId="0" applyNumberFormat="1" applyFont="1" applyBorder="1" applyAlignment="1" applyProtection="1">
      <alignment horizontal="center" vertical="center"/>
    </xf>
    <xf numFmtId="37" fontId="25" fillId="0" borderId="0" xfId="0" applyNumberFormat="1" applyFont="1" applyBorder="1" applyAlignment="1" applyProtection="1">
      <alignment horizontal="center" vertical="center"/>
    </xf>
    <xf numFmtId="0" fontId="9" fillId="0" borderId="0" xfId="0" applyFont="1" applyBorder="1" applyAlignment="1" applyProtection="1">
      <alignment horizontal="distributed" vertical="center"/>
    </xf>
    <xf numFmtId="0" fontId="9" fillId="0" borderId="88" xfId="0" applyFont="1" applyBorder="1" applyAlignment="1" applyProtection="1">
      <alignment horizontal="distributed" vertical="center"/>
    </xf>
    <xf numFmtId="181" fontId="25" fillId="0" borderId="89" xfId="0" applyNumberFormat="1" applyFont="1" applyBorder="1" applyAlignment="1" applyProtection="1">
      <alignment vertical="center"/>
    </xf>
    <xf numFmtId="181" fontId="25" fillId="0" borderId="90" xfId="0" applyNumberFormat="1" applyFont="1" applyBorder="1" applyAlignment="1" applyProtection="1">
      <alignment vertical="center"/>
    </xf>
    <xf numFmtId="181" fontId="25" fillId="0" borderId="91" xfId="0" applyNumberFormat="1" applyFont="1" applyBorder="1" applyAlignment="1" applyProtection="1">
      <alignment vertical="center"/>
    </xf>
    <xf numFmtId="181" fontId="25" fillId="0" borderId="92" xfId="0" applyNumberFormat="1" applyFont="1" applyBorder="1" applyAlignment="1" applyProtection="1">
      <alignment vertical="center"/>
    </xf>
    <xf numFmtId="181" fontId="25" fillId="0" borderId="93" xfId="0" applyNumberFormat="1" applyFont="1" applyBorder="1" applyAlignment="1" applyProtection="1">
      <alignment vertical="center"/>
    </xf>
    <xf numFmtId="181" fontId="25" fillId="0" borderId="94" xfId="0" applyNumberFormat="1" applyFont="1" applyBorder="1" applyAlignment="1" applyProtection="1">
      <alignment vertical="center"/>
    </xf>
    <xf numFmtId="180" fontId="25" fillId="0" borderId="95" xfId="0" applyNumberFormat="1" applyFont="1" applyBorder="1" applyAlignment="1" applyProtection="1">
      <alignment horizontal="center" vertical="center"/>
    </xf>
    <xf numFmtId="37" fontId="25" fillId="0" borderId="96" xfId="0" applyNumberFormat="1" applyFont="1" applyBorder="1" applyAlignment="1" applyProtection="1">
      <alignment horizontal="center" vertical="center"/>
    </xf>
    <xf numFmtId="0" fontId="9" fillId="0" borderId="96" xfId="0" applyFont="1" applyBorder="1" applyAlignment="1" applyProtection="1">
      <alignment horizontal="distributed" vertical="center"/>
    </xf>
    <xf numFmtId="0" fontId="9" fillId="0" borderId="97" xfId="0" applyFont="1" applyBorder="1" applyAlignment="1" applyProtection="1">
      <alignment horizontal="distributed" vertical="center"/>
    </xf>
    <xf numFmtId="181" fontId="25" fillId="0" borderId="98" xfId="0" applyNumberFormat="1" applyFont="1" applyBorder="1" applyAlignment="1" applyProtection="1">
      <alignment vertical="center"/>
    </xf>
    <xf numFmtId="181" fontId="25" fillId="0" borderId="99" xfId="0" applyNumberFormat="1" applyFont="1" applyBorder="1" applyAlignment="1" applyProtection="1">
      <alignment vertical="center"/>
    </xf>
    <xf numFmtId="181" fontId="25" fillId="0" borderId="100" xfId="0" applyNumberFormat="1" applyFont="1" applyBorder="1" applyAlignment="1" applyProtection="1">
      <alignment vertical="center"/>
    </xf>
    <xf numFmtId="181" fontId="25" fillId="0" borderId="101" xfId="0" applyNumberFormat="1" applyFont="1" applyBorder="1" applyAlignment="1" applyProtection="1">
      <alignment vertical="center"/>
    </xf>
    <xf numFmtId="181" fontId="25" fillId="0" borderId="102" xfId="0" applyNumberFormat="1" applyFont="1" applyBorder="1" applyAlignment="1" applyProtection="1">
      <alignment vertical="center"/>
    </xf>
    <xf numFmtId="180" fontId="25" fillId="0" borderId="103" xfId="0" applyNumberFormat="1" applyFont="1" applyBorder="1" applyAlignment="1" applyProtection="1">
      <alignment horizontal="center" vertical="center"/>
    </xf>
    <xf numFmtId="37" fontId="25" fillId="0" borderId="104" xfId="0" applyNumberFormat="1" applyFont="1" applyBorder="1" applyAlignment="1" applyProtection="1">
      <alignment horizontal="center" vertical="center"/>
    </xf>
    <xf numFmtId="0" fontId="9" fillId="0" borderId="104" xfId="0" applyFont="1" applyBorder="1" applyAlignment="1" applyProtection="1">
      <alignment horizontal="distributed" vertical="center"/>
    </xf>
    <xf numFmtId="0" fontId="9" fillId="0" borderId="105" xfId="0" applyFont="1" applyBorder="1" applyAlignment="1" applyProtection="1">
      <alignment horizontal="distributed" vertical="center"/>
    </xf>
    <xf numFmtId="181" fontId="25" fillId="0" borderId="106" xfId="0" applyNumberFormat="1" applyFont="1" applyBorder="1" applyAlignment="1" applyProtection="1">
      <alignment vertical="center"/>
    </xf>
    <xf numFmtId="181" fontId="25" fillId="0" borderId="107" xfId="0" applyNumberFormat="1" applyFont="1" applyBorder="1" applyAlignment="1" applyProtection="1">
      <alignment vertical="center"/>
    </xf>
    <xf numFmtId="181" fontId="25" fillId="0" borderId="108" xfId="0" applyNumberFormat="1" applyFont="1" applyBorder="1" applyAlignment="1" applyProtection="1">
      <alignment vertical="center"/>
    </xf>
    <xf numFmtId="181" fontId="25" fillId="0" borderId="109" xfId="0" applyNumberFormat="1" applyFont="1" applyBorder="1" applyAlignment="1" applyProtection="1">
      <alignment vertical="center"/>
    </xf>
    <xf numFmtId="181" fontId="25" fillId="0" borderId="110" xfId="0" applyNumberFormat="1" applyFont="1" applyBorder="1" applyAlignment="1" applyProtection="1">
      <alignment vertical="center"/>
    </xf>
    <xf numFmtId="181" fontId="25" fillId="0" borderId="111" xfId="0" applyNumberFormat="1" applyFont="1" applyBorder="1" applyAlignment="1" applyProtection="1">
      <alignment vertical="center"/>
    </xf>
    <xf numFmtId="181" fontId="25" fillId="0" borderId="112" xfId="0" applyNumberFormat="1" applyFont="1" applyBorder="1" applyAlignment="1" applyProtection="1">
      <alignment vertical="center"/>
    </xf>
    <xf numFmtId="181" fontId="25" fillId="0" borderId="113" xfId="0" applyNumberFormat="1" applyFont="1" applyBorder="1" applyAlignment="1" applyProtection="1">
      <alignment vertical="center"/>
    </xf>
    <xf numFmtId="181" fontId="25" fillId="0" borderId="114" xfId="0" applyNumberFormat="1" applyFont="1" applyBorder="1" applyAlignment="1" applyProtection="1">
      <alignment vertical="center"/>
    </xf>
    <xf numFmtId="0" fontId="28" fillId="0" borderId="0" xfId="0" applyFont="1" applyBorder="1" applyAlignment="1" applyProtection="1">
      <alignment horizontal="distributed" vertical="center"/>
    </xf>
    <xf numFmtId="0" fontId="25" fillId="0" borderId="115" xfId="0" quotePrefix="1" applyNumberFormat="1" applyFont="1" applyBorder="1" applyAlignment="1" applyProtection="1">
      <alignment horizontal="center" vertical="center"/>
    </xf>
    <xf numFmtId="37" fontId="25" fillId="0" borderId="116" xfId="0" quotePrefix="1" applyNumberFormat="1" applyFont="1" applyBorder="1" applyAlignment="1" applyProtection="1">
      <alignment horizontal="center" vertical="center"/>
    </xf>
    <xf numFmtId="0" fontId="9" fillId="0" borderId="116" xfId="0" applyFont="1" applyBorder="1" applyAlignment="1" applyProtection="1">
      <alignment horizontal="distributed" vertical="center"/>
    </xf>
    <xf numFmtId="0" fontId="9" fillId="0" borderId="117" xfId="0" applyFont="1" applyBorder="1" applyAlignment="1" applyProtection="1">
      <alignment horizontal="distributed" vertical="center"/>
    </xf>
    <xf numFmtId="181" fontId="25" fillId="0" borderId="118" xfId="0" applyNumberFormat="1" applyFont="1" applyBorder="1" applyAlignment="1" applyProtection="1">
      <alignment vertical="center"/>
    </xf>
    <xf numFmtId="181" fontId="25" fillId="0" borderId="119" xfId="0" applyNumberFormat="1" applyFont="1" applyBorder="1" applyAlignment="1" applyProtection="1">
      <alignment vertical="center"/>
    </xf>
    <xf numFmtId="181" fontId="25" fillId="0" borderId="120" xfId="0" applyNumberFormat="1" applyFont="1" applyBorder="1" applyAlignment="1" applyProtection="1">
      <alignment vertical="center"/>
    </xf>
    <xf numFmtId="181" fontId="25" fillId="0" borderId="121" xfId="0" applyNumberFormat="1" applyFont="1" applyBorder="1" applyAlignment="1" applyProtection="1">
      <alignment vertical="center"/>
    </xf>
    <xf numFmtId="181" fontId="25" fillId="0" borderId="122" xfId="0" applyNumberFormat="1" applyFont="1" applyBorder="1" applyAlignment="1" applyProtection="1">
      <alignment vertical="center"/>
    </xf>
    <xf numFmtId="181" fontId="25" fillId="0" borderId="123" xfId="0" applyNumberFormat="1" applyFont="1" applyBorder="1" applyAlignment="1" applyProtection="1">
      <alignment vertical="center"/>
    </xf>
    <xf numFmtId="181" fontId="25" fillId="0" borderId="124" xfId="0" applyNumberFormat="1" applyFont="1" applyBorder="1" applyAlignment="1" applyProtection="1">
      <alignment vertical="center"/>
    </xf>
    <xf numFmtId="0" fontId="27" fillId="0" borderId="0" xfId="0" applyFont="1" applyBorder="1">
      <alignment vertical="center"/>
    </xf>
    <xf numFmtId="0" fontId="16" fillId="0" borderId="0" xfId="0" applyFont="1" applyBorder="1">
      <alignment vertical="center"/>
    </xf>
    <xf numFmtId="0" fontId="16" fillId="5" borderId="0" xfId="0" applyFont="1" applyFill="1" applyBorder="1">
      <alignment vertical="center"/>
    </xf>
    <xf numFmtId="0" fontId="16" fillId="0" borderId="126" xfId="0" applyFont="1" applyFill="1" applyBorder="1" applyAlignment="1">
      <alignment vertical="center"/>
    </xf>
    <xf numFmtId="0" fontId="16" fillId="0" borderId="56" xfId="0" applyFont="1" applyFill="1" applyBorder="1" applyAlignment="1">
      <alignment vertical="center"/>
    </xf>
    <xf numFmtId="0" fontId="16" fillId="0" borderId="56" xfId="0" applyFont="1" applyFill="1" applyBorder="1">
      <alignment vertical="center"/>
    </xf>
    <xf numFmtId="0" fontId="16" fillId="0" borderId="35" xfId="0" applyFont="1" applyFill="1" applyBorder="1">
      <alignment vertical="center"/>
    </xf>
    <xf numFmtId="0" fontId="16" fillId="0" borderId="128" xfId="0" applyFont="1" applyFill="1" applyBorder="1" applyAlignment="1">
      <alignment vertical="center"/>
    </xf>
    <xf numFmtId="0" fontId="16" fillId="0" borderId="0" xfId="0" applyFont="1" applyFill="1" applyBorder="1" applyAlignment="1">
      <alignment vertical="center"/>
    </xf>
    <xf numFmtId="0" fontId="16" fillId="4" borderId="0" xfId="0" applyFont="1" applyFill="1" applyBorder="1">
      <alignment vertical="center"/>
    </xf>
    <xf numFmtId="0" fontId="16" fillId="0" borderId="34" xfId="0" applyFont="1" applyFill="1" applyBorder="1">
      <alignment vertical="center"/>
    </xf>
    <xf numFmtId="0" fontId="16" fillId="4" borderId="33" xfId="0" applyFont="1" applyFill="1" applyBorder="1">
      <alignment vertical="center"/>
    </xf>
    <xf numFmtId="0" fontId="16" fillId="0" borderId="33" xfId="0" applyFont="1" applyFill="1" applyBorder="1">
      <alignment vertical="center"/>
    </xf>
    <xf numFmtId="0" fontId="16" fillId="0" borderId="0" xfId="0" applyFont="1" applyFill="1" applyBorder="1">
      <alignment vertical="center"/>
    </xf>
    <xf numFmtId="0" fontId="16" fillId="6" borderId="0" xfId="0" applyFont="1" applyFill="1" applyBorder="1">
      <alignment vertical="center"/>
    </xf>
    <xf numFmtId="0" fontId="7" fillId="0" borderId="0" xfId="0" applyFont="1" applyProtection="1">
      <alignment vertical="center"/>
      <protection hidden="1"/>
    </xf>
    <xf numFmtId="0" fontId="0" fillId="0" borderId="0" xfId="0" applyProtection="1">
      <alignment vertical="center"/>
      <protection hidden="1"/>
    </xf>
    <xf numFmtId="0" fontId="6" fillId="0" borderId="0" xfId="0" applyFont="1" applyAlignment="1" applyProtection="1">
      <alignment horizontal="right" vertical="center"/>
      <protection hidden="1"/>
    </xf>
    <xf numFmtId="0" fontId="0" fillId="0" borderId="0" xfId="0" applyBorder="1" applyProtection="1">
      <alignment vertical="center"/>
      <protection hidden="1"/>
    </xf>
    <xf numFmtId="0" fontId="6" fillId="7" borderId="1" xfId="0" applyFont="1" applyFill="1" applyBorder="1" applyAlignment="1" applyProtection="1">
      <alignment horizontal="center" vertical="center" wrapText="1"/>
      <protection hidden="1"/>
    </xf>
    <xf numFmtId="0" fontId="6" fillId="7" borderId="4" xfId="0" applyFont="1" applyFill="1" applyBorder="1" applyAlignment="1" applyProtection="1">
      <alignment horizontal="center" vertical="center" wrapText="1"/>
      <protection hidden="1"/>
    </xf>
    <xf numFmtId="0" fontId="6" fillId="7" borderId="15" xfId="0" applyFont="1" applyFill="1" applyBorder="1" applyAlignment="1" applyProtection="1">
      <alignment horizontal="center" vertical="center"/>
      <protection hidden="1"/>
    </xf>
    <xf numFmtId="0" fontId="6" fillId="7" borderId="5" xfId="0" applyFont="1" applyFill="1" applyBorder="1" applyAlignment="1" applyProtection="1">
      <alignment horizontal="center" vertical="center" wrapText="1"/>
      <protection hidden="1"/>
    </xf>
    <xf numFmtId="0" fontId="6" fillId="7" borderId="7" xfId="0" applyFont="1" applyFill="1" applyBorder="1" applyAlignment="1" applyProtection="1">
      <alignment horizontal="center" vertical="center" wrapText="1"/>
      <protection hidden="1"/>
    </xf>
    <xf numFmtId="0" fontId="6" fillId="7" borderId="16" xfId="0" applyFont="1" applyFill="1" applyBorder="1" applyAlignment="1" applyProtection="1">
      <alignment horizontal="center" vertical="center"/>
      <protection hidden="1"/>
    </xf>
    <xf numFmtId="0" fontId="6" fillId="7" borderId="6" xfId="0" applyFont="1" applyFill="1" applyBorder="1" applyAlignment="1" applyProtection="1">
      <alignment horizontal="center" vertical="center"/>
      <protection hidden="1"/>
    </xf>
    <xf numFmtId="38" fontId="0" fillId="0" borderId="0" xfId="1" applyFont="1" applyProtection="1">
      <alignment vertical="center"/>
      <protection hidden="1"/>
    </xf>
    <xf numFmtId="0" fontId="6" fillId="7" borderId="21" xfId="0" applyFont="1" applyFill="1" applyBorder="1" applyAlignment="1" applyProtection="1">
      <alignment horizontal="center" vertical="center"/>
      <protection hidden="1"/>
    </xf>
    <xf numFmtId="0" fontId="6" fillId="7" borderId="22" xfId="0" applyFont="1" applyFill="1" applyBorder="1" applyAlignment="1" applyProtection="1">
      <alignment vertical="center"/>
      <protection hidden="1"/>
    </xf>
    <xf numFmtId="38" fontId="0" fillId="0" borderId="10" xfId="1" applyFont="1" applyBorder="1" applyProtection="1">
      <alignment vertical="center"/>
      <protection hidden="1"/>
    </xf>
    <xf numFmtId="38" fontId="0" fillId="0" borderId="17" xfId="1" applyFont="1" applyBorder="1" applyProtection="1">
      <alignment vertical="center"/>
      <protection hidden="1"/>
    </xf>
    <xf numFmtId="38" fontId="0" fillId="0" borderId="29" xfId="1" applyFont="1" applyBorder="1" applyProtection="1">
      <alignment vertical="center"/>
      <protection hidden="1"/>
    </xf>
    <xf numFmtId="38" fontId="0" fillId="0" borderId="12" xfId="1" applyFont="1" applyBorder="1" applyProtection="1">
      <alignment vertical="center"/>
      <protection hidden="1"/>
    </xf>
    <xf numFmtId="40" fontId="0" fillId="0" borderId="9" xfId="1" applyNumberFormat="1" applyFont="1" applyBorder="1" applyProtection="1">
      <alignment vertical="center"/>
      <protection hidden="1"/>
    </xf>
    <xf numFmtId="40" fontId="0" fillId="3" borderId="8" xfId="1" applyNumberFormat="1" applyFont="1" applyFill="1" applyBorder="1" applyProtection="1">
      <alignment vertical="center"/>
      <protection hidden="1"/>
    </xf>
    <xf numFmtId="0" fontId="9" fillId="0" borderId="0" xfId="0" applyFont="1" applyProtection="1">
      <alignment vertical="center"/>
      <protection hidden="1"/>
    </xf>
    <xf numFmtId="178" fontId="0" fillId="0" borderId="0" xfId="1" applyNumberFormat="1" applyFont="1" applyProtection="1">
      <alignment vertical="center"/>
      <protection hidden="1"/>
    </xf>
    <xf numFmtId="0" fontId="6" fillId="7" borderId="13" xfId="0" applyFont="1" applyFill="1" applyBorder="1" applyAlignment="1" applyProtection="1">
      <alignment horizontal="center" vertical="center"/>
      <protection hidden="1"/>
    </xf>
    <xf numFmtId="0" fontId="6" fillId="7" borderId="14" xfId="0" applyFont="1" applyFill="1" applyBorder="1" applyAlignment="1" applyProtection="1">
      <alignment vertical="center"/>
      <protection hidden="1"/>
    </xf>
    <xf numFmtId="38" fontId="0" fillId="0" borderId="13" xfId="1" applyFont="1" applyBorder="1" applyProtection="1">
      <alignment vertical="center"/>
      <protection hidden="1"/>
    </xf>
    <xf numFmtId="38" fontId="0" fillId="0" borderId="2" xfId="1" applyFont="1" applyBorder="1" applyProtection="1">
      <alignment vertical="center"/>
      <protection hidden="1"/>
    </xf>
    <xf numFmtId="38" fontId="0" fillId="0" borderId="31" xfId="1" applyFont="1" applyBorder="1" applyProtection="1">
      <alignment vertical="center"/>
      <protection hidden="1"/>
    </xf>
    <xf numFmtId="38" fontId="0" fillId="0" borderId="14" xfId="1" applyFont="1" applyBorder="1" applyProtection="1">
      <alignment vertical="center"/>
      <protection hidden="1"/>
    </xf>
    <xf numFmtId="40" fontId="0" fillId="0" borderId="8" xfId="1" applyNumberFormat="1" applyFont="1" applyBorder="1" applyProtection="1">
      <alignment vertical="center"/>
      <protection hidden="1"/>
    </xf>
    <xf numFmtId="40" fontId="0" fillId="3" borderId="39" xfId="1" applyNumberFormat="1" applyFont="1" applyFill="1" applyBorder="1" applyProtection="1">
      <alignment vertical="center"/>
      <protection hidden="1"/>
    </xf>
    <xf numFmtId="38" fontId="9" fillId="0" borderId="0" xfId="1" applyFont="1" applyProtection="1">
      <alignment vertical="center"/>
      <protection hidden="1"/>
    </xf>
    <xf numFmtId="40" fontId="0" fillId="0" borderId="0" xfId="1" applyNumberFormat="1" applyFont="1" applyProtection="1">
      <alignment vertical="center"/>
      <protection hidden="1"/>
    </xf>
    <xf numFmtId="0" fontId="6" fillId="7" borderId="16" xfId="0" applyFont="1" applyFill="1" applyBorder="1" applyProtection="1">
      <alignment vertical="center"/>
      <protection hidden="1"/>
    </xf>
    <xf numFmtId="38" fontId="0" fillId="0" borderId="15" xfId="1" applyFont="1" applyFill="1" applyBorder="1" applyProtection="1">
      <alignment vertical="center"/>
      <protection hidden="1"/>
    </xf>
    <xf numFmtId="38" fontId="0" fillId="0" borderId="5" xfId="1" applyFont="1" applyFill="1" applyBorder="1" applyProtection="1">
      <alignment vertical="center"/>
      <protection hidden="1"/>
    </xf>
    <xf numFmtId="38" fontId="0" fillId="0" borderId="7" xfId="1" applyFont="1" applyFill="1" applyBorder="1" applyProtection="1">
      <alignment vertical="center"/>
      <protection hidden="1"/>
    </xf>
    <xf numFmtId="38" fontId="0" fillId="0" borderId="16" xfId="1" applyFont="1" applyFill="1" applyBorder="1" applyProtection="1">
      <alignment vertical="center"/>
      <protection hidden="1"/>
    </xf>
    <xf numFmtId="40" fontId="0" fillId="0" borderId="6" xfId="1" applyNumberFormat="1" applyFont="1" applyFill="1" applyBorder="1" applyProtection="1">
      <alignment vertical="center"/>
      <protection hidden="1"/>
    </xf>
    <xf numFmtId="40" fontId="0" fillId="3" borderId="6" xfId="1" applyNumberFormat="1" applyFont="1" applyFill="1" applyBorder="1" applyProtection="1">
      <alignment vertical="center"/>
      <protection hidden="1"/>
    </xf>
    <xf numFmtId="0" fontId="6" fillId="7" borderId="3" xfId="0" applyFont="1" applyFill="1" applyBorder="1" applyAlignment="1" applyProtection="1">
      <alignment horizontal="center" vertical="center"/>
      <protection hidden="1"/>
    </xf>
    <xf numFmtId="0" fontId="6" fillId="7" borderId="7" xfId="0" applyFont="1" applyFill="1" applyBorder="1" applyAlignment="1" applyProtection="1">
      <alignment horizontal="center" vertical="center"/>
      <protection hidden="1"/>
    </xf>
    <xf numFmtId="38" fontId="0" fillId="7" borderId="10" xfId="1" applyFont="1" applyFill="1" applyBorder="1" applyProtection="1">
      <alignment vertical="center"/>
      <protection hidden="1"/>
    </xf>
    <xf numFmtId="38" fontId="6" fillId="7" borderId="12" xfId="1" applyFont="1" applyFill="1" applyBorder="1" applyProtection="1">
      <alignment vertical="center"/>
      <protection hidden="1"/>
    </xf>
    <xf numFmtId="41" fontId="0" fillId="0" borderId="10" xfId="0" applyNumberFormat="1" applyBorder="1" applyProtection="1">
      <alignment vertical="center"/>
      <protection hidden="1"/>
    </xf>
    <xf numFmtId="41" fontId="0" fillId="0" borderId="17" xfId="0" applyNumberFormat="1" applyBorder="1" applyProtection="1">
      <alignment vertical="center"/>
      <protection hidden="1"/>
    </xf>
    <xf numFmtId="41" fontId="0" fillId="0" borderId="27" xfId="0" applyNumberFormat="1" applyBorder="1" applyProtection="1">
      <alignment vertical="center"/>
      <protection hidden="1"/>
    </xf>
    <xf numFmtId="41" fontId="0" fillId="0" borderId="20" xfId="0" applyNumberFormat="1" applyBorder="1" applyProtection="1">
      <alignment vertical="center"/>
      <protection hidden="1"/>
    </xf>
    <xf numFmtId="41" fontId="0" fillId="0" borderId="50" xfId="0" applyNumberFormat="1" applyBorder="1" applyProtection="1">
      <alignment vertical="center"/>
      <protection hidden="1"/>
    </xf>
    <xf numFmtId="38" fontId="0" fillId="7" borderId="13" xfId="1" applyFont="1" applyFill="1" applyBorder="1" applyProtection="1">
      <alignment vertical="center"/>
      <protection hidden="1"/>
    </xf>
    <xf numFmtId="38" fontId="6" fillId="7" borderId="14" xfId="1" applyFont="1" applyFill="1" applyBorder="1" applyProtection="1">
      <alignment vertical="center"/>
      <protection hidden="1"/>
    </xf>
    <xf numFmtId="41" fontId="0" fillId="0" borderId="13" xfId="0" applyNumberFormat="1" applyBorder="1" applyProtection="1">
      <alignment vertical="center"/>
      <protection hidden="1"/>
    </xf>
    <xf numFmtId="41" fontId="0" fillId="0" borderId="2" xfId="0" applyNumberFormat="1" applyBorder="1" applyProtection="1">
      <alignment vertical="center"/>
      <protection hidden="1"/>
    </xf>
    <xf numFmtId="41" fontId="0" fillId="0" borderId="49" xfId="0" applyNumberFormat="1" applyBorder="1" applyProtection="1">
      <alignment vertical="center"/>
      <protection hidden="1"/>
    </xf>
    <xf numFmtId="41" fontId="0" fillId="0" borderId="31" xfId="0" applyNumberFormat="1" applyBorder="1" applyProtection="1">
      <alignment vertical="center"/>
      <protection hidden="1"/>
    </xf>
    <xf numFmtId="0" fontId="0" fillId="7" borderId="44" xfId="0" applyFill="1" applyBorder="1" applyProtection="1">
      <alignment vertical="center"/>
      <protection hidden="1"/>
    </xf>
    <xf numFmtId="0" fontId="6" fillId="7" borderId="45" xfId="0" applyFont="1" applyFill="1" applyBorder="1" applyProtection="1">
      <alignment vertical="center"/>
      <protection hidden="1"/>
    </xf>
    <xf numFmtId="41" fontId="0" fillId="0" borderId="47" xfId="0" applyNumberFormat="1" applyBorder="1" applyProtection="1">
      <alignment vertical="center"/>
      <protection hidden="1"/>
    </xf>
    <xf numFmtId="41" fontId="0" fillId="0" borderId="26" xfId="0" applyNumberFormat="1" applyBorder="1" applyProtection="1">
      <alignment vertical="center"/>
      <protection hidden="1"/>
    </xf>
    <xf numFmtId="41" fontId="0" fillId="0" borderId="45" xfId="0" applyNumberFormat="1" applyBorder="1" applyProtection="1">
      <alignment vertical="center"/>
      <protection hidden="1"/>
    </xf>
    <xf numFmtId="41" fontId="0" fillId="0" borderId="46" xfId="0" applyNumberFormat="1" applyBorder="1" applyProtection="1">
      <alignment vertical="center"/>
      <protection hidden="1"/>
    </xf>
    <xf numFmtId="0" fontId="17" fillId="0" borderId="0" xfId="0" applyFont="1" applyProtection="1">
      <alignment vertical="center"/>
      <protection hidden="1"/>
    </xf>
    <xf numFmtId="38" fontId="13" fillId="0" borderId="0" xfId="1" applyFont="1" applyFill="1" applyBorder="1" applyAlignment="1">
      <alignment horizontal="left" vertical="center"/>
    </xf>
    <xf numFmtId="0" fontId="29" fillId="0" borderId="0" xfId="0" applyFont="1" applyBorder="1">
      <alignment vertical="center"/>
    </xf>
    <xf numFmtId="38" fontId="29" fillId="0" borderId="0" xfId="1" applyFont="1" applyBorder="1">
      <alignment vertical="center"/>
    </xf>
    <xf numFmtId="38" fontId="13" fillId="0" borderId="0" xfId="1" applyFont="1" applyFill="1" applyBorder="1">
      <alignment vertical="center"/>
    </xf>
    <xf numFmtId="177" fontId="13" fillId="0" borderId="0" xfId="1" applyNumberFormat="1" applyFont="1" applyFill="1" applyBorder="1">
      <alignment vertical="center"/>
    </xf>
    <xf numFmtId="38" fontId="13" fillId="0" borderId="0" xfId="1" applyFont="1" applyBorder="1" applyAlignment="1">
      <alignment vertical="center"/>
    </xf>
    <xf numFmtId="38" fontId="13" fillId="0" borderId="0" xfId="1" applyFont="1" applyFill="1" applyBorder="1" applyAlignment="1">
      <alignment horizontal="center" vertical="center"/>
    </xf>
    <xf numFmtId="177" fontId="13" fillId="0" borderId="0" xfId="1" applyNumberFormat="1" applyFont="1" applyFill="1" applyBorder="1" applyAlignment="1">
      <alignment horizontal="center" vertical="center"/>
    </xf>
    <xf numFmtId="177" fontId="13" fillId="0" borderId="0" xfId="1" applyNumberFormat="1" applyFont="1" applyFill="1" applyBorder="1" applyAlignment="1">
      <alignment vertical="top" wrapText="1"/>
    </xf>
    <xf numFmtId="38" fontId="13" fillId="0" borderId="0" xfId="1" applyFont="1" applyBorder="1">
      <alignment vertical="center"/>
    </xf>
    <xf numFmtId="179" fontId="13" fillId="0" borderId="0" xfId="1" applyNumberFormat="1" applyFont="1" applyFill="1" applyBorder="1">
      <alignment vertical="center"/>
    </xf>
    <xf numFmtId="38" fontId="13" fillId="0" borderId="0" xfId="1" applyFont="1" applyBorder="1" applyAlignment="1">
      <alignment vertical="center" wrapText="1"/>
    </xf>
    <xf numFmtId="38" fontId="13" fillId="0" borderId="0" xfId="1" applyFont="1" applyFill="1" applyBorder="1" applyAlignment="1">
      <alignment vertical="center" wrapText="1"/>
    </xf>
    <xf numFmtId="40" fontId="13" fillId="0" borderId="0" xfId="1" applyNumberFormat="1" applyFont="1" applyFill="1" applyBorder="1">
      <alignment vertical="center"/>
    </xf>
    <xf numFmtId="0" fontId="13" fillId="0" borderId="0" xfId="0" applyFont="1" applyBorder="1">
      <alignment vertical="center"/>
    </xf>
    <xf numFmtId="0" fontId="29" fillId="0" borderId="0" xfId="0" applyFont="1" applyFill="1" applyBorder="1">
      <alignment vertical="center"/>
    </xf>
    <xf numFmtId="0" fontId="13" fillId="0" borderId="0" xfId="0" applyFont="1" applyFill="1" applyBorder="1">
      <alignment vertical="center"/>
    </xf>
    <xf numFmtId="38" fontId="13" fillId="0" borderId="0" xfId="1" applyFont="1" applyFill="1" applyBorder="1" applyAlignment="1">
      <alignment vertical="center"/>
    </xf>
    <xf numFmtId="38" fontId="13" fillId="0" borderId="0" xfId="1" applyFont="1" applyFill="1">
      <alignment vertical="center"/>
    </xf>
    <xf numFmtId="38" fontId="13" fillId="0" borderId="10" xfId="1" applyFont="1" applyBorder="1">
      <alignment vertical="center"/>
    </xf>
    <xf numFmtId="38" fontId="13" fillId="0" borderId="12" xfId="1" applyFont="1" applyBorder="1">
      <alignment vertical="center"/>
    </xf>
    <xf numFmtId="38" fontId="13" fillId="0" borderId="13" xfId="1" applyFont="1" applyBorder="1">
      <alignment vertical="center"/>
    </xf>
    <xf numFmtId="38" fontId="13" fillId="0" borderId="14" xfId="1" applyFont="1" applyBorder="1">
      <alignment vertical="center"/>
    </xf>
    <xf numFmtId="38" fontId="13" fillId="0" borderId="25" xfId="1" applyFont="1" applyBorder="1">
      <alignment vertical="center"/>
    </xf>
    <xf numFmtId="38" fontId="13" fillId="0" borderId="0" xfId="1" applyFont="1" applyFill="1" applyBorder="1" applyAlignment="1">
      <alignment vertical="top" wrapText="1"/>
    </xf>
    <xf numFmtId="38" fontId="30" fillId="0" borderId="0" xfId="1" applyFont="1" applyFill="1" applyBorder="1">
      <alignment vertical="center"/>
    </xf>
    <xf numFmtId="176" fontId="13" fillId="0" borderId="0" xfId="1" applyNumberFormat="1" applyFont="1" applyFill="1" applyBorder="1">
      <alignment vertical="center"/>
    </xf>
    <xf numFmtId="0" fontId="13" fillId="0" borderId="0" xfId="0" applyFont="1">
      <alignment vertical="center"/>
    </xf>
    <xf numFmtId="38" fontId="29" fillId="0" borderId="0" xfId="1" applyFont="1" applyBorder="1" applyAlignment="1">
      <alignment horizontal="center" vertical="center"/>
    </xf>
    <xf numFmtId="38" fontId="13" fillId="0" borderId="0" xfId="1" applyFont="1" applyAlignment="1">
      <alignment horizontal="center" vertical="center"/>
    </xf>
    <xf numFmtId="38" fontId="29" fillId="0" borderId="0" xfId="1" applyFont="1" applyBorder="1" applyAlignment="1">
      <alignment vertical="center"/>
    </xf>
    <xf numFmtId="38" fontId="13" fillId="0" borderId="0" xfId="1" applyFont="1" applyBorder="1" applyAlignment="1">
      <alignment horizontal="center" vertical="center"/>
    </xf>
    <xf numFmtId="179" fontId="13" fillId="0" borderId="0" xfId="1" applyNumberFormat="1" applyFont="1" applyBorder="1">
      <alignment vertical="center"/>
    </xf>
    <xf numFmtId="0" fontId="13" fillId="0" borderId="0" xfId="0" applyNumberFormat="1" applyFont="1" applyBorder="1">
      <alignment vertical="center"/>
    </xf>
    <xf numFmtId="38" fontId="13" fillId="0" borderId="0" xfId="1" applyFont="1">
      <alignment vertical="center"/>
    </xf>
    <xf numFmtId="38" fontId="13" fillId="0" borderId="0" xfId="0" applyNumberFormat="1" applyFont="1" applyBorder="1">
      <alignment vertical="center"/>
    </xf>
    <xf numFmtId="0" fontId="13" fillId="0" borderId="0" xfId="0" applyFont="1" applyFill="1">
      <alignment vertical="center"/>
    </xf>
    <xf numFmtId="40" fontId="13" fillId="0" borderId="0" xfId="1" applyNumberFormat="1" applyFont="1" applyFill="1">
      <alignment vertical="center"/>
    </xf>
    <xf numFmtId="177" fontId="13" fillId="2" borderId="0" xfId="1" applyNumberFormat="1" applyFont="1" applyFill="1" applyBorder="1" applyAlignment="1">
      <alignment vertical="center"/>
    </xf>
    <xf numFmtId="38" fontId="13" fillId="0" borderId="0" xfId="1" applyFont="1" applyFill="1" applyBorder="1" applyAlignment="1">
      <alignment horizontal="right" vertical="center"/>
    </xf>
    <xf numFmtId="0" fontId="13" fillId="0" borderId="0" xfId="0" applyFont="1" applyFill="1" applyBorder="1" applyAlignment="1">
      <alignment horizontal="left" vertical="center"/>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xf>
    <xf numFmtId="38" fontId="13" fillId="0" borderId="0" xfId="0" applyNumberFormat="1" applyFont="1" applyFill="1" applyBorder="1" applyAlignment="1">
      <alignment horizontal="center" vertical="center"/>
    </xf>
    <xf numFmtId="176" fontId="13" fillId="0" borderId="0" xfId="0" applyNumberFormat="1" applyFont="1" applyFill="1" applyBorder="1">
      <alignment vertical="center"/>
    </xf>
    <xf numFmtId="38" fontId="13" fillId="0" borderId="0" xfId="0" applyNumberFormat="1" applyFont="1" applyFill="1" applyBorder="1">
      <alignment vertical="center"/>
    </xf>
    <xf numFmtId="0" fontId="31" fillId="0" borderId="0" xfId="0" applyFont="1">
      <alignment vertical="center"/>
    </xf>
    <xf numFmtId="0" fontId="33" fillId="0" borderId="0" xfId="0" applyFont="1">
      <alignment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31" fillId="7" borderId="41" xfId="0" applyFont="1" applyFill="1" applyBorder="1" applyAlignment="1">
      <alignment horizontal="center" vertical="center" wrapText="1"/>
    </xf>
    <xf numFmtId="0" fontId="31" fillId="0" borderId="41" xfId="0" applyFont="1" applyBorder="1" applyAlignment="1">
      <alignment horizontal="center" vertical="center" wrapText="1"/>
    </xf>
    <xf numFmtId="38" fontId="31" fillId="7" borderId="41" xfId="1" applyFont="1" applyFill="1" applyBorder="1">
      <alignment vertical="center"/>
    </xf>
    <xf numFmtId="38" fontId="31" fillId="0" borderId="41" xfId="1" applyFont="1" applyBorder="1" applyProtection="1">
      <alignment vertical="center"/>
      <protection locked="0"/>
    </xf>
    <xf numFmtId="38" fontId="31" fillId="0" borderId="41" xfId="1" applyFont="1" applyBorder="1">
      <alignment vertical="center"/>
    </xf>
    <xf numFmtId="38" fontId="31" fillId="0" borderId="41" xfId="0" applyNumberFormat="1" applyFont="1" applyBorder="1">
      <alignment vertical="center"/>
    </xf>
    <xf numFmtId="0" fontId="31" fillId="0" borderId="0" xfId="0" applyFont="1" applyFill="1">
      <alignment vertical="center"/>
    </xf>
    <xf numFmtId="38" fontId="31" fillId="0" borderId="41" xfId="1" applyFont="1" applyFill="1" applyBorder="1">
      <alignment vertical="center"/>
    </xf>
    <xf numFmtId="0" fontId="31" fillId="7" borderId="41" xfId="0" applyFont="1" applyFill="1" applyBorder="1">
      <alignment vertical="center"/>
    </xf>
    <xf numFmtId="0" fontId="13" fillId="0" borderId="0" xfId="0" applyFont="1" applyAlignment="1">
      <alignment horizontal="right" vertical="center"/>
    </xf>
    <xf numFmtId="0" fontId="13"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xf>
    <xf numFmtId="0" fontId="13" fillId="0" borderId="6" xfId="0" applyFont="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vertical="center"/>
    </xf>
    <xf numFmtId="38" fontId="13" fillId="0" borderId="17" xfId="1" applyFont="1" applyBorder="1">
      <alignment vertical="center"/>
    </xf>
    <xf numFmtId="38" fontId="13" fillId="0" borderId="29" xfId="1" applyFont="1" applyBorder="1">
      <alignment vertical="center"/>
    </xf>
    <xf numFmtId="40" fontId="13" fillId="0" borderId="9" xfId="1" applyNumberFormat="1" applyFont="1" applyBorder="1">
      <alignment vertical="center"/>
    </xf>
    <xf numFmtId="40" fontId="13" fillId="3" borderId="8" xfId="1" applyNumberFormat="1" applyFont="1" applyFill="1" applyBorder="1">
      <alignment vertical="center"/>
    </xf>
    <xf numFmtId="178" fontId="13" fillId="0" borderId="0" xfId="1" applyNumberFormat="1" applyFont="1">
      <alignment vertical="center"/>
    </xf>
    <xf numFmtId="0" fontId="13" fillId="0" borderId="13" xfId="0" applyFont="1" applyBorder="1" applyAlignment="1">
      <alignment horizontal="center" vertical="center"/>
    </xf>
    <xf numFmtId="0" fontId="13" fillId="0" borderId="14" xfId="0" applyFont="1" applyBorder="1" applyAlignment="1">
      <alignment vertical="center"/>
    </xf>
    <xf numFmtId="38" fontId="13" fillId="0" borderId="2" xfId="1" applyFont="1" applyBorder="1">
      <alignment vertical="center"/>
    </xf>
    <xf numFmtId="38" fontId="13" fillId="0" borderId="31" xfId="1" applyFont="1" applyBorder="1">
      <alignment vertical="center"/>
    </xf>
    <xf numFmtId="40" fontId="13" fillId="0" borderId="8" xfId="1" applyNumberFormat="1" applyFont="1" applyBorder="1">
      <alignment vertical="center"/>
    </xf>
    <xf numFmtId="40" fontId="13" fillId="3" borderId="39" xfId="1" applyNumberFormat="1" applyFont="1" applyFill="1" applyBorder="1">
      <alignment vertical="center"/>
    </xf>
    <xf numFmtId="40" fontId="13" fillId="0" borderId="0" xfId="1" applyNumberFormat="1" applyFont="1">
      <alignment vertical="center"/>
    </xf>
    <xf numFmtId="0" fontId="13" fillId="0" borderId="15" xfId="0" applyFont="1" applyFill="1" applyBorder="1" applyAlignment="1">
      <alignment horizontal="center" vertical="center"/>
    </xf>
    <xf numFmtId="0" fontId="13" fillId="0" borderId="16" xfId="0" applyFont="1" applyFill="1" applyBorder="1">
      <alignment vertical="center"/>
    </xf>
    <xf numFmtId="38" fontId="13" fillId="0" borderId="15" xfId="1" applyFont="1" applyFill="1" applyBorder="1">
      <alignment vertical="center"/>
    </xf>
    <xf numFmtId="38" fontId="13" fillId="0" borderId="5" xfId="1" applyFont="1" applyFill="1" applyBorder="1">
      <alignment vertical="center"/>
    </xf>
    <xf numFmtId="38" fontId="13" fillId="0" borderId="7" xfId="1" applyFont="1" applyFill="1" applyBorder="1">
      <alignment vertical="center"/>
    </xf>
    <xf numFmtId="38" fontId="13" fillId="0" borderId="16" xfId="1" applyFont="1" applyFill="1" applyBorder="1">
      <alignment vertical="center"/>
    </xf>
    <xf numFmtId="40" fontId="13" fillId="0" borderId="6" xfId="1" applyNumberFormat="1" applyFont="1" applyFill="1" applyBorder="1">
      <alignment vertical="center"/>
    </xf>
    <xf numFmtId="40" fontId="13" fillId="3" borderId="6" xfId="1" applyNumberFormat="1" applyFont="1" applyFill="1" applyBorder="1">
      <alignment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41" fontId="13" fillId="0" borderId="20" xfId="0" applyNumberFormat="1" applyFont="1" applyBorder="1">
      <alignment vertical="center"/>
    </xf>
    <xf numFmtId="41" fontId="13" fillId="0" borderId="19" xfId="0" applyNumberFormat="1" applyFont="1" applyBorder="1">
      <alignment vertical="center"/>
    </xf>
    <xf numFmtId="41" fontId="13" fillId="0" borderId="23" xfId="0" applyNumberFormat="1" applyFont="1" applyBorder="1">
      <alignment vertical="center"/>
    </xf>
    <xf numFmtId="41" fontId="13" fillId="0" borderId="21" xfId="0" applyNumberFormat="1" applyFont="1" applyBorder="1">
      <alignment vertical="center"/>
    </xf>
    <xf numFmtId="41" fontId="13" fillId="0" borderId="22" xfId="0" applyNumberFormat="1" applyFont="1" applyBorder="1">
      <alignment vertical="center"/>
    </xf>
    <xf numFmtId="0" fontId="13" fillId="0" borderId="44" xfId="0" applyFont="1" applyBorder="1">
      <alignment vertical="center"/>
    </xf>
    <xf numFmtId="0" fontId="13" fillId="0" borderId="45" xfId="0" applyFont="1" applyBorder="1">
      <alignment vertical="center"/>
    </xf>
    <xf numFmtId="41" fontId="13" fillId="0" borderId="26" xfId="0" applyNumberFormat="1" applyFont="1" applyBorder="1">
      <alignment vertical="center"/>
    </xf>
    <xf numFmtId="41" fontId="13" fillId="0" borderId="46" xfId="0" applyNumberFormat="1" applyFont="1" applyBorder="1">
      <alignment vertical="center"/>
    </xf>
    <xf numFmtId="41" fontId="13" fillId="0" borderId="47" xfId="0" applyNumberFormat="1" applyFont="1" applyBorder="1">
      <alignment vertical="center"/>
    </xf>
    <xf numFmtId="41" fontId="13" fillId="0" borderId="45" xfId="0" applyNumberFormat="1" applyFont="1" applyBorder="1">
      <alignment vertical="center"/>
    </xf>
    <xf numFmtId="0" fontId="13" fillId="0" borderId="0" xfId="0" applyFont="1" applyAlignment="1">
      <alignment horizontal="center" vertical="center"/>
    </xf>
    <xf numFmtId="0" fontId="13" fillId="7" borderId="1"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15" xfId="0" applyFont="1" applyFill="1" applyBorder="1" applyAlignment="1">
      <alignment horizontal="center" vertical="center"/>
    </xf>
    <xf numFmtId="0" fontId="13" fillId="7" borderId="5"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16"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22" xfId="0" applyFont="1" applyFill="1" applyBorder="1" applyAlignment="1">
      <alignment vertical="center"/>
    </xf>
    <xf numFmtId="0" fontId="13" fillId="7" borderId="24" xfId="0" applyFont="1" applyFill="1" applyBorder="1" applyAlignment="1">
      <alignment horizontal="center" vertical="center"/>
    </xf>
    <xf numFmtId="0" fontId="13" fillId="7" borderId="25" xfId="0" applyFont="1" applyFill="1" applyBorder="1" applyAlignment="1">
      <alignment vertical="center"/>
    </xf>
    <xf numFmtId="38" fontId="13" fillId="0" borderId="24" xfId="1" applyFont="1" applyBorder="1">
      <alignment vertical="center"/>
    </xf>
    <xf numFmtId="38" fontId="13" fillId="0" borderId="42" xfId="1" applyFont="1" applyBorder="1">
      <alignment vertical="center"/>
    </xf>
    <xf numFmtId="38" fontId="13" fillId="0" borderId="129" xfId="1" applyFont="1" applyBorder="1">
      <alignment vertical="center"/>
    </xf>
    <xf numFmtId="0" fontId="13" fillId="7" borderId="133" xfId="0" applyFont="1" applyFill="1" applyBorder="1" applyAlignment="1">
      <alignment horizontal="center" vertical="center"/>
    </xf>
    <xf numFmtId="0" fontId="13" fillId="7" borderId="134" xfId="0" applyFont="1" applyFill="1" applyBorder="1">
      <alignment vertical="center"/>
    </xf>
    <xf numFmtId="38" fontId="13" fillId="0" borderId="135" xfId="1" applyFont="1" applyFill="1" applyBorder="1">
      <alignment vertical="center"/>
    </xf>
    <xf numFmtId="38" fontId="13" fillId="0" borderId="136" xfId="1" applyFont="1" applyFill="1" applyBorder="1">
      <alignment vertical="center"/>
    </xf>
    <xf numFmtId="38" fontId="13" fillId="0" borderId="137" xfId="1" applyFont="1" applyFill="1" applyBorder="1">
      <alignment vertical="center"/>
    </xf>
    <xf numFmtId="38" fontId="13" fillId="0" borderId="138" xfId="1" applyFont="1" applyFill="1" applyBorder="1">
      <alignment vertical="center"/>
    </xf>
    <xf numFmtId="38" fontId="31" fillId="0" borderId="0" xfId="1" applyFont="1" applyFill="1" applyBorder="1">
      <alignment vertical="center"/>
    </xf>
    <xf numFmtId="38" fontId="31" fillId="0" borderId="0" xfId="1" applyFont="1" applyBorder="1">
      <alignment vertical="center"/>
    </xf>
    <xf numFmtId="40" fontId="31" fillId="0" borderId="0" xfId="1" applyNumberFormat="1" applyFont="1" applyFill="1" applyBorder="1">
      <alignment vertical="center"/>
    </xf>
    <xf numFmtId="0" fontId="31" fillId="0" borderId="0" xfId="0" applyFont="1" applyBorder="1">
      <alignment vertical="center"/>
    </xf>
    <xf numFmtId="0" fontId="31" fillId="0" borderId="0" xfId="0" applyFont="1" applyBorder="1" applyAlignment="1"/>
    <xf numFmtId="38" fontId="31" fillId="0" borderId="0" xfId="1" applyFont="1" applyFill="1" applyBorder="1" applyAlignment="1">
      <alignment horizontal="center" vertical="center"/>
    </xf>
    <xf numFmtId="177" fontId="31" fillId="0" borderId="0" xfId="1" applyNumberFormat="1" applyFont="1" applyFill="1" applyBorder="1">
      <alignment vertical="center"/>
    </xf>
    <xf numFmtId="38" fontId="31" fillId="4" borderId="0" xfId="1" applyFont="1" applyFill="1" applyBorder="1">
      <alignment vertical="center"/>
    </xf>
    <xf numFmtId="38" fontId="31" fillId="0" borderId="0" xfId="1" applyFont="1" applyBorder="1" applyAlignment="1">
      <alignment vertical="center"/>
    </xf>
    <xf numFmtId="38" fontId="31" fillId="0" borderId="0" xfId="1" applyFont="1" applyFill="1" applyBorder="1" applyAlignment="1">
      <alignment vertical="center"/>
    </xf>
    <xf numFmtId="179" fontId="31" fillId="0" borderId="0" xfId="1" applyNumberFormat="1" applyFont="1" applyFill="1" applyBorder="1">
      <alignment vertical="center"/>
    </xf>
    <xf numFmtId="40" fontId="13" fillId="0" borderId="0" xfId="1" applyNumberFormat="1" applyFont="1" applyAlignment="1">
      <alignment horizontal="center" vertical="center"/>
    </xf>
    <xf numFmtId="40" fontId="13" fillId="0" borderId="0" xfId="1" applyNumberFormat="1" applyFont="1" applyFill="1" applyBorder="1" applyAlignment="1">
      <alignment horizontal="center" vertical="center"/>
    </xf>
    <xf numFmtId="38" fontId="31" fillId="0" borderId="0" xfId="1" applyFont="1" applyFill="1" applyBorder="1" applyAlignment="1">
      <alignment horizontal="center" vertical="center"/>
    </xf>
    <xf numFmtId="0" fontId="13" fillId="0" borderId="0" xfId="0" applyFont="1" applyFill="1" applyBorder="1" applyAlignment="1">
      <alignment horizontal="center" vertical="center"/>
    </xf>
    <xf numFmtId="38" fontId="31" fillId="0" borderId="0" xfId="1" applyFont="1" applyFill="1" applyBorder="1" applyAlignment="1" applyProtection="1"/>
    <xf numFmtId="177" fontId="31" fillId="0" borderId="0" xfId="1" applyNumberFormat="1" applyFont="1" applyFill="1" applyBorder="1" applyAlignment="1" applyProtection="1"/>
    <xf numFmtId="40" fontId="13" fillId="2" borderId="0" xfId="1" applyNumberFormat="1" applyFont="1" applyFill="1" applyBorder="1" applyAlignment="1">
      <alignment vertical="center"/>
    </xf>
    <xf numFmtId="0" fontId="30" fillId="0" borderId="0" xfId="0" applyFont="1" applyBorder="1" applyAlignment="1" applyProtection="1">
      <alignment horizontal="center" vertical="center" wrapText="1"/>
    </xf>
    <xf numFmtId="0" fontId="26" fillId="0" borderId="139" xfId="0" applyFont="1" applyBorder="1" applyAlignment="1" applyProtection="1">
      <alignment horizontal="center" vertical="center" wrapText="1"/>
    </xf>
    <xf numFmtId="181" fontId="25" fillId="0" borderId="141" xfId="0" applyNumberFormat="1" applyFont="1" applyBorder="1" applyAlignment="1" applyProtection="1">
      <alignment vertical="center"/>
    </xf>
    <xf numFmtId="181" fontId="25" fillId="0" borderId="142" xfId="0" applyNumberFormat="1" applyFont="1" applyBorder="1" applyAlignment="1" applyProtection="1">
      <alignment vertical="center"/>
    </xf>
    <xf numFmtId="181" fontId="25" fillId="0" borderId="143" xfId="0" applyNumberFormat="1" applyFont="1" applyBorder="1" applyAlignment="1" applyProtection="1">
      <alignment vertical="center"/>
    </xf>
    <xf numFmtId="181" fontId="25" fillId="0" borderId="144" xfId="0" applyNumberFormat="1" applyFont="1" applyBorder="1" applyAlignment="1" applyProtection="1">
      <alignment vertical="center"/>
    </xf>
    <xf numFmtId="0" fontId="13" fillId="0" borderId="0" xfId="0" applyFont="1" applyBorder="1" applyAlignment="1"/>
    <xf numFmtId="38" fontId="13" fillId="0" borderId="0" xfId="1" applyFont="1" applyBorder="1" applyAlignment="1"/>
    <xf numFmtId="40" fontId="13" fillId="0" borderId="0" xfId="1" applyNumberFormat="1" applyFont="1" applyBorder="1" applyAlignment="1"/>
    <xf numFmtId="49" fontId="13" fillId="0" borderId="0" xfId="0" applyNumberFormat="1" applyFont="1" applyBorder="1" applyAlignment="1">
      <alignment horizontal="center" vertical="center"/>
    </xf>
    <xf numFmtId="40" fontId="13" fillId="0" borderId="0" xfId="1" applyNumberFormat="1" applyFont="1" applyBorder="1" applyAlignment="1">
      <alignment horizontal="center" vertical="center"/>
    </xf>
    <xf numFmtId="0" fontId="13" fillId="0" borderId="0" xfId="0" applyFont="1" applyBorder="1" applyAlignment="1">
      <alignment vertical="center" wrapText="1"/>
    </xf>
    <xf numFmtId="181" fontId="13" fillId="0" borderId="0" xfId="0" applyNumberFormat="1" applyFont="1" applyBorder="1" applyAlignment="1"/>
    <xf numFmtId="38" fontId="13" fillId="4" borderId="0" xfId="1" applyFont="1" applyFill="1" applyBorder="1" applyAlignment="1"/>
    <xf numFmtId="40" fontId="13" fillId="2" borderId="0" xfId="0" applyNumberFormat="1" applyFont="1" applyFill="1">
      <alignment vertical="center"/>
    </xf>
    <xf numFmtId="177" fontId="31" fillId="2" borderId="0" xfId="1" applyNumberFormat="1" applyFont="1" applyFill="1" applyBorder="1">
      <alignment vertical="center"/>
    </xf>
    <xf numFmtId="0" fontId="31" fillId="0" borderId="41" xfId="0" applyFont="1" applyBorder="1" applyAlignment="1">
      <alignment horizontal="center" vertical="center"/>
    </xf>
    <xf numFmtId="0" fontId="31" fillId="0" borderId="0" xfId="0" applyFont="1" applyAlignment="1">
      <alignment horizontal="center" vertical="center"/>
    </xf>
    <xf numFmtId="38" fontId="13" fillId="0" borderId="0" xfId="1" applyFont="1" applyFill="1" applyBorder="1" applyAlignment="1">
      <alignment vertical="top"/>
    </xf>
    <xf numFmtId="38" fontId="31" fillId="0" borderId="0" xfId="1" applyFont="1" applyBorder="1" applyAlignment="1">
      <alignment horizontal="center" vertical="center"/>
    </xf>
    <xf numFmtId="38" fontId="31" fillId="0" borderId="0" xfId="1" applyFont="1" applyBorder="1" applyAlignment="1">
      <alignment vertical="center" wrapText="1"/>
    </xf>
    <xf numFmtId="38" fontId="13" fillId="0" borderId="0" xfId="0" applyNumberFormat="1" applyFont="1" applyAlignment="1"/>
    <xf numFmtId="38" fontId="31" fillId="8" borderId="41" xfId="1" applyFont="1" applyFill="1" applyBorder="1">
      <alignment vertical="center"/>
    </xf>
    <xf numFmtId="184" fontId="35" fillId="0" borderId="0" xfId="16" applyNumberFormat="1" applyFont="1" applyAlignment="1">
      <alignment horizontal="right"/>
    </xf>
    <xf numFmtId="184" fontId="35" fillId="0" borderId="0" xfId="16" applyNumberFormat="1" applyFont="1" applyAlignment="1">
      <alignment horizontal="right" vertical="center"/>
    </xf>
    <xf numFmtId="185" fontId="35" fillId="0" borderId="0" xfId="16" applyNumberFormat="1" applyFont="1" applyAlignment="1">
      <alignment horizontal="right" vertical="center"/>
    </xf>
    <xf numFmtId="49" fontId="48" fillId="0" borderId="0" xfId="17" applyNumberFormat="1" applyFont="1" applyAlignment="1">
      <alignment vertical="center"/>
    </xf>
    <xf numFmtId="0" fontId="35" fillId="0" borderId="0" xfId="18" applyAlignment="1">
      <alignment horizontal="left"/>
    </xf>
    <xf numFmtId="0" fontId="35" fillId="0" borderId="0" xfId="18" applyAlignment="1">
      <alignment horizontal="center"/>
    </xf>
    <xf numFmtId="49" fontId="48" fillId="0" borderId="0" xfId="19" applyNumberFormat="1" applyFont="1"/>
    <xf numFmtId="0" fontId="35" fillId="0" borderId="0" xfId="18" applyAlignment="1">
      <alignment vertical="center"/>
    </xf>
    <xf numFmtId="49" fontId="48" fillId="0" borderId="0" xfId="19" applyNumberFormat="1" applyFont="1" applyAlignment="1">
      <alignment vertical="center"/>
    </xf>
    <xf numFmtId="185" fontId="35" fillId="0" borderId="0" xfId="16" applyNumberFormat="1" applyFont="1" applyAlignment="1">
      <alignment horizontal="right"/>
    </xf>
    <xf numFmtId="0" fontId="44" fillId="0" borderId="0" xfId="17" applyFont="1"/>
    <xf numFmtId="185" fontId="35" fillId="2" borderId="0" xfId="16" applyNumberFormat="1" applyFont="1" applyFill="1" applyAlignment="1">
      <alignment horizontal="right"/>
    </xf>
    <xf numFmtId="178" fontId="13" fillId="0" borderId="0" xfId="1" applyNumberFormat="1" applyFont="1" applyFill="1" applyBorder="1">
      <alignment vertical="center"/>
    </xf>
    <xf numFmtId="178" fontId="13" fillId="0" borderId="0" xfId="1" applyNumberFormat="1" applyFont="1" applyFill="1" applyBorder="1" applyAlignment="1">
      <alignment horizontal="center" vertical="center"/>
    </xf>
    <xf numFmtId="178" fontId="13" fillId="0" borderId="0" xfId="1" applyNumberFormat="1" applyFont="1" applyFill="1" applyBorder="1" applyAlignment="1">
      <alignment vertical="top" wrapText="1"/>
    </xf>
    <xf numFmtId="38" fontId="29" fillId="0" borderId="0" xfId="4" applyFont="1" applyFill="1" applyBorder="1" applyAlignment="1">
      <alignment horizontal="left" vertical="center"/>
    </xf>
    <xf numFmtId="40" fontId="31" fillId="0" borderId="0" xfId="1" applyNumberFormat="1" applyFont="1" applyBorder="1">
      <alignment vertical="center"/>
    </xf>
    <xf numFmtId="49" fontId="0" fillId="0" borderId="0" xfId="0" applyNumberFormat="1" applyAlignment="1"/>
    <xf numFmtId="0" fontId="0" fillId="0" borderId="0" xfId="0" applyAlignment="1"/>
    <xf numFmtId="182" fontId="0" fillId="0" borderId="0" xfId="0" applyNumberFormat="1" applyAlignment="1">
      <alignment horizontal="right"/>
    </xf>
    <xf numFmtId="182" fontId="0" fillId="9" borderId="0" xfId="0" applyNumberFormat="1" applyFill="1" applyAlignment="1">
      <alignment horizontal="right"/>
    </xf>
    <xf numFmtId="0" fontId="0" fillId="10" borderId="0" xfId="0" applyFill="1" applyAlignment="1"/>
    <xf numFmtId="49" fontId="36" fillId="0" borderId="0" xfId="0" applyNumberFormat="1" applyFont="1">
      <alignment vertical="center"/>
    </xf>
    <xf numFmtId="0" fontId="36" fillId="11" borderId="0" xfId="0" applyFont="1" applyFill="1">
      <alignment vertical="center"/>
    </xf>
    <xf numFmtId="0" fontId="36" fillId="0" borderId="0" xfId="0" applyFont="1">
      <alignment vertical="center"/>
    </xf>
    <xf numFmtId="0" fontId="37" fillId="0" borderId="0" xfId="0" applyFont="1">
      <alignment vertical="center"/>
    </xf>
    <xf numFmtId="182" fontId="37" fillId="0" borderId="0" xfId="0" applyNumberFormat="1" applyFont="1" applyAlignment="1">
      <alignment horizontal="right" vertical="center"/>
    </xf>
    <xf numFmtId="182" fontId="37" fillId="0" borderId="0" xfId="0" applyNumberFormat="1" applyFont="1" applyAlignment="1">
      <alignment horizontal="left" vertical="center"/>
    </xf>
    <xf numFmtId="0" fontId="0" fillId="11" borderId="0" xfId="0" applyFill="1" applyAlignment="1"/>
    <xf numFmtId="182" fontId="0" fillId="0" borderId="0" xfId="0" applyNumberFormat="1" applyAlignment="1">
      <alignment horizontal="left"/>
    </xf>
    <xf numFmtId="49" fontId="39" fillId="0" borderId="0" xfId="0" applyNumberFormat="1" applyFont="1">
      <alignment vertical="center"/>
    </xf>
    <xf numFmtId="0" fontId="39" fillId="11" borderId="0" xfId="0" applyFont="1" applyFill="1">
      <alignment vertical="center"/>
    </xf>
    <xf numFmtId="0" fontId="39" fillId="0" borderId="0" xfId="0" applyFont="1">
      <alignment vertical="center"/>
    </xf>
    <xf numFmtId="182" fontId="39" fillId="0" borderId="0" xfId="0" applyNumberFormat="1" applyFont="1" applyAlignment="1">
      <alignment horizontal="right" vertical="center"/>
    </xf>
    <xf numFmtId="182" fontId="39" fillId="0" borderId="0" xfId="0" applyNumberFormat="1" applyFont="1" applyAlignment="1">
      <alignment horizontal="left" vertical="center"/>
    </xf>
    <xf numFmtId="182" fontId="36" fillId="0" borderId="0" xfId="0" applyNumberFormat="1" applyFont="1" applyAlignment="1">
      <alignment horizontal="left" vertical="center"/>
    </xf>
    <xf numFmtId="0" fontId="41" fillId="11" borderId="0" xfId="0" applyFont="1" applyFill="1" applyAlignment="1">
      <alignment horizontal="left" vertical="center"/>
    </xf>
    <xf numFmtId="182" fontId="41" fillId="0" borderId="0" xfId="0" applyNumberFormat="1" applyFont="1" applyAlignment="1">
      <alignment horizontal="right" vertical="center"/>
    </xf>
    <xf numFmtId="182" fontId="41" fillId="0" borderId="0" xfId="0" applyNumberFormat="1" applyFont="1" applyAlignment="1">
      <alignment horizontal="center" vertical="center"/>
    </xf>
    <xf numFmtId="0" fontId="41" fillId="0" borderId="0" xfId="0" applyFont="1" applyAlignment="1">
      <alignment horizontal="center" vertical="center"/>
    </xf>
    <xf numFmtId="182" fontId="42" fillId="0" borderId="0" xfId="0" applyNumberFormat="1" applyFont="1" applyAlignment="1">
      <alignment horizontal="center" vertical="center"/>
    </xf>
    <xf numFmtId="0" fontId="42" fillId="0" borderId="0" xfId="0" applyFont="1" applyAlignment="1">
      <alignment horizontal="center" vertical="center"/>
    </xf>
    <xf numFmtId="49" fontId="0" fillId="0" borderId="0" xfId="0" applyNumberFormat="1">
      <alignment vertical="center"/>
    </xf>
    <xf numFmtId="0" fontId="0" fillId="11" borderId="0" xfId="0" applyFill="1">
      <alignment vertical="center"/>
    </xf>
    <xf numFmtId="183" fontId="0" fillId="0" borderId="44" xfId="0" applyNumberFormat="1" applyBorder="1" applyAlignment="1">
      <alignment horizontal="center" vertical="center"/>
    </xf>
    <xf numFmtId="183" fontId="0" fillId="0" borderId="46" xfId="0" applyNumberFormat="1" applyBorder="1" applyAlignment="1">
      <alignment horizontal="center" vertical="center"/>
    </xf>
    <xf numFmtId="183" fontId="43" fillId="0" borderId="46" xfId="0" applyNumberFormat="1" applyFont="1" applyBorder="1" applyAlignment="1">
      <alignment horizontal="left" vertical="center"/>
    </xf>
    <xf numFmtId="183" fontId="0" fillId="0" borderId="45" xfId="0" applyNumberFormat="1" applyBorder="1" applyAlignment="1">
      <alignment horizontal="center" vertical="center"/>
    </xf>
    <xf numFmtId="182" fontId="35" fillId="0" borderId="34" xfId="0" applyNumberFormat="1" applyFont="1" applyBorder="1" applyAlignment="1">
      <alignment horizontal="center"/>
    </xf>
    <xf numFmtId="182" fontId="35" fillId="0" borderId="30" xfId="0" applyNumberFormat="1" applyFont="1" applyBorder="1" applyAlignment="1">
      <alignment horizontal="center"/>
    </xf>
    <xf numFmtId="182" fontId="35" fillId="0" borderId="35" xfId="0" applyNumberFormat="1" applyFont="1" applyBorder="1" applyAlignment="1">
      <alignment horizontal="center"/>
    </xf>
    <xf numFmtId="182" fontId="35" fillId="0" borderId="56" xfId="0" applyNumberFormat="1" applyFont="1" applyBorder="1" applyAlignment="1">
      <alignment horizontal="center"/>
    </xf>
    <xf numFmtId="183" fontId="0" fillId="0" borderId="30" xfId="0" applyNumberFormat="1" applyBorder="1" applyAlignment="1">
      <alignment horizontal="center"/>
    </xf>
    <xf numFmtId="183" fontId="0" fillId="0" borderId="34" xfId="0" applyNumberFormat="1" applyBorder="1" applyAlignment="1">
      <alignment horizontal="center"/>
    </xf>
    <xf numFmtId="182" fontId="43" fillId="0" borderId="33" xfId="0" applyNumberFormat="1" applyFont="1" applyBorder="1" applyAlignment="1">
      <alignment horizontal="center" shrinkToFit="1"/>
    </xf>
    <xf numFmtId="182" fontId="43" fillId="0" borderId="32" xfId="0" applyNumberFormat="1" applyFont="1" applyBorder="1" applyAlignment="1">
      <alignment horizontal="center" shrinkToFit="1"/>
    </xf>
    <xf numFmtId="182" fontId="0" fillId="0" borderId="32" xfId="0" applyNumberFormat="1" applyBorder="1" applyAlignment="1">
      <alignment horizontal="center"/>
    </xf>
    <xf numFmtId="182" fontId="43" fillId="0" borderId="36" xfId="0" applyNumberFormat="1" applyFont="1" applyBorder="1" applyAlignment="1">
      <alignment horizontal="center" shrinkToFit="1"/>
    </xf>
    <xf numFmtId="182" fontId="43" fillId="0" borderId="0" xfId="0" applyNumberFormat="1" applyFont="1" applyAlignment="1">
      <alignment horizontal="center" shrinkToFit="1"/>
    </xf>
    <xf numFmtId="183" fontId="0" fillId="0" borderId="32" xfId="0" applyNumberFormat="1" applyBorder="1" applyAlignment="1">
      <alignment horizontal="center"/>
    </xf>
    <xf numFmtId="183" fontId="0" fillId="0" borderId="33" xfId="0" applyNumberFormat="1" applyBorder="1" applyAlignment="1">
      <alignment horizontal="center"/>
    </xf>
    <xf numFmtId="182" fontId="43" fillId="0" borderId="32" xfId="0" applyNumberFormat="1" applyFont="1" applyBorder="1" applyAlignment="1">
      <alignment horizontal="center" vertical="center" shrinkToFit="1"/>
    </xf>
    <xf numFmtId="183" fontId="43" fillId="0" borderId="32" xfId="0" applyNumberFormat="1" applyFont="1" applyBorder="1" applyAlignment="1">
      <alignment horizontal="center" vertical="top"/>
    </xf>
    <xf numFmtId="183" fontId="43" fillId="0" borderId="33" xfId="0" applyNumberFormat="1" applyFont="1" applyBorder="1" applyAlignment="1">
      <alignment horizontal="center" vertical="top"/>
    </xf>
    <xf numFmtId="182" fontId="43" fillId="0" borderId="48" xfId="0" applyNumberFormat="1" applyFont="1" applyBorder="1" applyAlignment="1">
      <alignment horizontal="center" vertical="center" shrinkToFit="1"/>
    </xf>
    <xf numFmtId="182" fontId="43" fillId="0" borderId="38" xfId="0" applyNumberFormat="1" applyFont="1" applyBorder="1" applyAlignment="1">
      <alignment horizontal="center" vertical="center" shrinkToFit="1"/>
    </xf>
    <xf numFmtId="182" fontId="43" fillId="0" borderId="37" xfId="0" applyNumberFormat="1" applyFont="1" applyBorder="1" applyAlignment="1">
      <alignment horizontal="center" vertical="center" shrinkToFit="1"/>
    </xf>
    <xf numFmtId="183" fontId="43" fillId="0" borderId="48" xfId="0" applyNumberFormat="1" applyFont="1" applyBorder="1" applyAlignment="1">
      <alignment horizontal="center" vertical="center"/>
    </xf>
    <xf numFmtId="183" fontId="43" fillId="0" borderId="37" xfId="0" applyNumberFormat="1" applyFont="1" applyBorder="1" applyAlignment="1">
      <alignment horizontal="center" vertical="center"/>
    </xf>
    <xf numFmtId="49" fontId="45" fillId="0" borderId="0" xfId="0" applyNumberFormat="1" applyFont="1" applyAlignment="1"/>
    <xf numFmtId="0" fontId="35" fillId="9" borderId="0" xfId="0" applyFont="1" applyFill="1" applyAlignment="1"/>
    <xf numFmtId="0" fontId="35" fillId="0" borderId="0" xfId="0" applyFont="1" applyAlignment="1"/>
    <xf numFmtId="0" fontId="47" fillId="0" borderId="36" xfId="0" applyFont="1" applyBorder="1" applyAlignment="1">
      <alignment horizontal="right"/>
    </xf>
    <xf numFmtId="182" fontId="35" fillId="0" borderId="0" xfId="0" applyNumberFormat="1" applyFont="1" applyAlignment="1">
      <alignment horizontal="right"/>
    </xf>
    <xf numFmtId="0" fontId="47" fillId="0" borderId="33" xfId="0" applyFont="1" applyBorder="1" applyAlignment="1">
      <alignment horizontal="right"/>
    </xf>
    <xf numFmtId="49" fontId="48" fillId="0" borderId="0" xfId="0" applyNumberFormat="1" applyFont="1" applyAlignment="1"/>
    <xf numFmtId="0" fontId="47" fillId="0" borderId="0" xfId="0" applyFont="1" applyAlignment="1"/>
    <xf numFmtId="49" fontId="45" fillId="0" borderId="0" xfId="0" applyNumberFormat="1" applyFont="1">
      <alignment vertical="center"/>
    </xf>
    <xf numFmtId="0" fontId="35" fillId="9" borderId="0" xfId="0" applyFont="1" applyFill="1">
      <alignment vertical="center"/>
    </xf>
    <xf numFmtId="0" fontId="35" fillId="0" borderId="0" xfId="0" applyFont="1">
      <alignment vertical="center"/>
    </xf>
    <xf numFmtId="0" fontId="47" fillId="0" borderId="36" xfId="0" applyFont="1" applyBorder="1" applyAlignment="1">
      <alignment horizontal="right" vertical="center"/>
    </xf>
    <xf numFmtId="182" fontId="35" fillId="0" borderId="0" xfId="0" applyNumberFormat="1" applyFont="1" applyAlignment="1">
      <alignment horizontal="right" vertical="center"/>
    </xf>
    <xf numFmtId="0" fontId="47" fillId="0" borderId="33" xfId="0" applyFont="1" applyBorder="1" applyAlignment="1">
      <alignment horizontal="right" vertical="center"/>
    </xf>
    <xf numFmtId="49" fontId="48" fillId="0" borderId="0" xfId="0" applyNumberFormat="1" applyFont="1">
      <alignment vertical="center"/>
    </xf>
    <xf numFmtId="0" fontId="47" fillId="0" borderId="0" xfId="0" applyFont="1">
      <alignment vertical="center"/>
    </xf>
    <xf numFmtId="49" fontId="43" fillId="0" borderId="0" xfId="0" applyNumberFormat="1" applyFont="1" applyAlignment="1"/>
    <xf numFmtId="0" fontId="42" fillId="0" borderId="0" xfId="0" applyFont="1">
      <alignment vertical="center"/>
    </xf>
    <xf numFmtId="0" fontId="43" fillId="0" borderId="0" xfId="0" applyFont="1">
      <alignment vertical="center"/>
    </xf>
    <xf numFmtId="49" fontId="51" fillId="0" borderId="0" xfId="0" applyNumberFormat="1" applyFont="1">
      <alignment vertical="center"/>
    </xf>
    <xf numFmtId="49" fontId="43" fillId="0" borderId="0" xfId="0" applyNumberFormat="1" applyFont="1">
      <alignment vertical="center"/>
    </xf>
    <xf numFmtId="49" fontId="47" fillId="0" borderId="0" xfId="0" applyNumberFormat="1" applyFont="1" applyAlignment="1"/>
    <xf numFmtId="0" fontId="35" fillId="12" borderId="0" xfId="0" applyFont="1" applyFill="1" applyAlignment="1"/>
    <xf numFmtId="0" fontId="35" fillId="0" borderId="40" xfId="0" applyFont="1" applyBorder="1" applyAlignment="1"/>
    <xf numFmtId="0" fontId="47" fillId="0" borderId="38" xfId="0" applyFont="1" applyBorder="1" applyAlignment="1">
      <alignment horizontal="right"/>
    </xf>
    <xf numFmtId="182" fontId="35" fillId="0" borderId="40" xfId="0" applyNumberFormat="1" applyFont="1" applyBorder="1" applyAlignment="1">
      <alignment horizontal="right"/>
    </xf>
    <xf numFmtId="0" fontId="47" fillId="0" borderId="37" xfId="0" applyFont="1" applyBorder="1" applyAlignment="1">
      <alignment horizontal="right"/>
    </xf>
    <xf numFmtId="0" fontId="43" fillId="0" borderId="40" xfId="0" applyFont="1" applyBorder="1" applyAlignment="1"/>
    <xf numFmtId="182" fontId="43" fillId="0" borderId="0" xfId="0" applyNumberFormat="1" applyFont="1" applyAlignment="1">
      <alignment horizontal="left"/>
    </xf>
    <xf numFmtId="0" fontId="47" fillId="0" borderId="0" xfId="0" applyFont="1" applyAlignment="1">
      <alignment horizontal="right"/>
    </xf>
    <xf numFmtId="182" fontId="53" fillId="0" borderId="0" xfId="0" applyNumberFormat="1" applyFont="1" applyAlignment="1">
      <alignment horizontal="left"/>
    </xf>
    <xf numFmtId="182" fontId="35" fillId="0" borderId="0" xfId="0" applyNumberFormat="1" applyFont="1" applyAlignment="1">
      <alignment horizontal="left"/>
    </xf>
    <xf numFmtId="0" fontId="43" fillId="0" borderId="0" xfId="0" applyFont="1" applyAlignment="1"/>
    <xf numFmtId="183" fontId="53" fillId="0" borderId="0" xfId="0" applyNumberFormat="1" applyFont="1" applyAlignment="1">
      <alignment horizontal="left"/>
    </xf>
    <xf numFmtId="182" fontId="52" fillId="0" borderId="0" xfId="0" applyNumberFormat="1" applyFont="1" applyAlignment="1">
      <alignment horizontal="right"/>
    </xf>
    <xf numFmtId="0" fontId="47" fillId="10" borderId="0" xfId="0" applyFont="1" applyFill="1" applyAlignment="1"/>
    <xf numFmtId="0" fontId="0" fillId="0" borderId="0" xfId="0" applyAlignment="1">
      <alignment vertical="center" wrapText="1"/>
    </xf>
    <xf numFmtId="38" fontId="0" fillId="0" borderId="0" xfId="1" applyFont="1">
      <alignment vertical="center"/>
    </xf>
    <xf numFmtId="40" fontId="0" fillId="2" borderId="0" xfId="1" applyNumberFormat="1" applyFont="1" applyFill="1">
      <alignment vertical="center"/>
    </xf>
    <xf numFmtId="38" fontId="0" fillId="0" borderId="0" xfId="0" applyNumberFormat="1">
      <alignment vertical="center"/>
    </xf>
    <xf numFmtId="49" fontId="41" fillId="0" borderId="0" xfId="0" applyNumberFormat="1" applyFont="1" applyAlignment="1">
      <alignment horizontal="left" vertical="center"/>
    </xf>
    <xf numFmtId="0" fontId="41" fillId="0" borderId="0" xfId="0" applyFont="1" applyAlignment="1">
      <alignment horizontal="left" vertical="center"/>
    </xf>
    <xf numFmtId="0" fontId="0" fillId="0" borderId="0" xfId="0" applyAlignment="1">
      <alignment horizontal="center" vertical="center"/>
    </xf>
    <xf numFmtId="182" fontId="35" fillId="0" borderId="44" xfId="0" applyNumberFormat="1" applyFont="1" applyBorder="1" applyAlignment="1">
      <alignment horizontal="center" vertical="center"/>
    </xf>
    <xf numFmtId="182" fontId="35" fillId="0" borderId="46" xfId="0" applyNumberFormat="1" applyFont="1" applyBorder="1" applyAlignment="1">
      <alignment horizontal="center" vertical="center"/>
    </xf>
    <xf numFmtId="182" fontId="43" fillId="0" borderId="46" xfId="0" applyNumberFormat="1" applyFont="1" applyBorder="1" applyAlignment="1">
      <alignment horizontal="center" vertical="center"/>
    </xf>
    <xf numFmtId="0" fontId="35" fillId="0" borderId="0" xfId="0" applyFont="1" applyAlignment="1">
      <alignment horizontal="distributed"/>
    </xf>
    <xf numFmtId="0" fontId="35" fillId="0" borderId="0" xfId="0" applyFont="1" applyAlignment="1">
      <alignment horizontal="distributed" vertical="center"/>
    </xf>
    <xf numFmtId="0" fontId="35" fillId="0" borderId="0" xfId="18" applyAlignment="1">
      <alignment horizontal="distributed" vertical="center"/>
    </xf>
    <xf numFmtId="38" fontId="13" fillId="0" borderId="36" xfId="1" applyFont="1" applyBorder="1">
      <alignment vertical="center"/>
    </xf>
    <xf numFmtId="38" fontId="29" fillId="0" borderId="0" xfId="1" applyFont="1" applyFill="1" applyBorder="1" applyAlignment="1">
      <alignment horizontal="left" vertical="center"/>
    </xf>
    <xf numFmtId="38" fontId="0" fillId="0" borderId="0" xfId="1" applyFont="1" applyAlignment="1">
      <alignment horizontal="left" vertical="center"/>
    </xf>
    <xf numFmtId="0" fontId="0" fillId="2" borderId="0" xfId="0" applyFill="1">
      <alignment vertical="center"/>
    </xf>
    <xf numFmtId="0" fontId="0" fillId="0" borderId="0" xfId="0" applyFill="1">
      <alignment vertical="center"/>
    </xf>
    <xf numFmtId="40" fontId="0" fillId="0" borderId="0" xfId="1" applyNumberFormat="1" applyFont="1" applyFill="1">
      <alignment vertical="center"/>
    </xf>
    <xf numFmtId="38" fontId="0" fillId="2" borderId="0" xfId="0" applyNumberFormat="1" applyFill="1">
      <alignment vertical="center"/>
    </xf>
    <xf numFmtId="49" fontId="25" fillId="0" borderId="70" xfId="0" applyNumberFormat="1" applyFont="1" applyBorder="1" applyAlignment="1" applyProtection="1">
      <alignment horizontal="center" vertical="center" wrapText="1"/>
    </xf>
    <xf numFmtId="49" fontId="25" fillId="0" borderId="71" xfId="0" applyNumberFormat="1" applyFont="1" applyBorder="1" applyAlignment="1" applyProtection="1">
      <alignment horizontal="center" vertical="center" wrapText="1"/>
    </xf>
    <xf numFmtId="49" fontId="25" fillId="0" borderId="72" xfId="0" applyNumberFormat="1" applyFont="1" applyBorder="1" applyAlignment="1" applyProtection="1">
      <alignment horizontal="center" vertical="center" wrapText="1"/>
    </xf>
    <xf numFmtId="49" fontId="25" fillId="0" borderId="73" xfId="0" applyNumberFormat="1" applyFont="1" applyBorder="1" applyAlignment="1" applyProtection="1">
      <alignment horizontal="center" vertical="center" wrapText="1"/>
    </xf>
    <xf numFmtId="49" fontId="25" fillId="0" borderId="74" xfId="0" applyNumberFormat="1" applyFont="1" applyBorder="1" applyAlignment="1" applyProtection="1">
      <alignment horizontal="center" vertical="center" wrapText="1"/>
    </xf>
    <xf numFmtId="49" fontId="25" fillId="0" borderId="75" xfId="0" applyNumberFormat="1" applyFont="1" applyBorder="1" applyAlignment="1" applyProtection="1">
      <alignment horizontal="center" vertical="center" wrapText="1"/>
    </xf>
    <xf numFmtId="49" fontId="25" fillId="0" borderId="76" xfId="0" applyNumberFormat="1" applyFont="1" applyBorder="1" applyAlignment="1" applyProtection="1">
      <alignment horizontal="center" vertical="center" wrapText="1"/>
    </xf>
    <xf numFmtId="49" fontId="25" fillId="0" borderId="140" xfId="0" applyNumberFormat="1" applyFont="1" applyBorder="1" applyAlignment="1" applyProtection="1">
      <alignment horizontal="center" vertical="center" wrapText="1"/>
    </xf>
    <xf numFmtId="0" fontId="13" fillId="0" borderId="0" xfId="0" applyFont="1" applyBorder="1" applyAlignment="1">
      <alignment wrapText="1"/>
    </xf>
    <xf numFmtId="38" fontId="13" fillId="0" borderId="0" xfId="1" applyFont="1" applyBorder="1" applyAlignment="1">
      <alignment wrapText="1"/>
    </xf>
    <xf numFmtId="40" fontId="13" fillId="0" borderId="0" xfId="1" applyNumberFormat="1" applyFont="1" applyBorder="1" applyAlignment="1">
      <alignment wrapText="1"/>
    </xf>
    <xf numFmtId="0" fontId="23" fillId="0" borderId="0" xfId="0" applyFont="1" applyAlignment="1">
      <alignment wrapText="1"/>
    </xf>
    <xf numFmtId="38" fontId="31" fillId="15" borderId="41" xfId="1" applyFont="1" applyFill="1" applyBorder="1">
      <alignment vertical="center"/>
    </xf>
    <xf numFmtId="38" fontId="13" fillId="0" borderId="0" xfId="1" applyFont="1" applyFill="1" applyBorder="1" applyAlignment="1"/>
    <xf numFmtId="0" fontId="47" fillId="0" borderId="0" xfId="0" applyFont="1" applyAlignment="1">
      <alignment vertical="center" wrapText="1"/>
    </xf>
    <xf numFmtId="0" fontId="0" fillId="0" borderId="0" xfId="0"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0" fillId="13" borderId="0" xfId="0" applyFill="1" applyAlignment="1">
      <alignment horizontal="center" vertical="center"/>
    </xf>
    <xf numFmtId="0" fontId="0" fillId="16" borderId="0" xfId="0" applyFill="1" applyAlignment="1">
      <alignment horizontal="center" vertical="center"/>
    </xf>
    <xf numFmtId="0" fontId="0" fillId="14" borderId="0" xfId="0" applyFill="1" applyAlignment="1">
      <alignment horizontal="center" vertical="center"/>
    </xf>
    <xf numFmtId="0" fontId="0" fillId="2" borderId="0" xfId="0" applyFill="1" applyAlignment="1">
      <alignment horizontal="center" vertical="center"/>
    </xf>
    <xf numFmtId="0" fontId="0" fillId="13" borderId="0" xfId="0" applyFill="1">
      <alignment vertical="center"/>
    </xf>
    <xf numFmtId="0" fontId="0" fillId="16" borderId="0" xfId="0" applyFill="1">
      <alignment vertical="center"/>
    </xf>
    <xf numFmtId="0" fontId="0" fillId="14" borderId="0" xfId="0" applyFill="1">
      <alignment vertical="center"/>
    </xf>
    <xf numFmtId="38" fontId="13" fillId="0" borderId="41" xfId="1" applyFont="1" applyBorder="1">
      <alignment vertical="center"/>
    </xf>
    <xf numFmtId="40" fontId="13" fillId="0" borderId="41" xfId="1" applyNumberFormat="1" applyFont="1" applyBorder="1">
      <alignment vertical="center"/>
    </xf>
    <xf numFmtId="40" fontId="13" fillId="3" borderId="41" xfId="1" applyNumberFormat="1" applyFont="1" applyFill="1" applyBorder="1">
      <alignment vertical="center"/>
    </xf>
    <xf numFmtId="38" fontId="13" fillId="0" borderId="41" xfId="1" applyFont="1" applyFill="1" applyBorder="1">
      <alignment vertical="center"/>
    </xf>
    <xf numFmtId="40" fontId="13" fillId="3" borderId="41" xfId="1" applyNumberFormat="1" applyFont="1" applyFill="1" applyBorder="1" applyAlignment="1">
      <alignment horizontal="center" vertical="center"/>
    </xf>
    <xf numFmtId="41" fontId="13" fillId="0" borderId="0" xfId="0" applyNumberFormat="1" applyFont="1">
      <alignment vertical="center"/>
    </xf>
    <xf numFmtId="38" fontId="13" fillId="0" borderId="0" xfId="0" applyNumberFormat="1" applyFont="1">
      <alignment vertical="center"/>
    </xf>
    <xf numFmtId="176" fontId="13" fillId="0" borderId="0" xfId="1" applyNumberFormat="1" applyFont="1">
      <alignment vertical="center"/>
    </xf>
    <xf numFmtId="176" fontId="13" fillId="3" borderId="41" xfId="1" applyNumberFormat="1" applyFont="1" applyFill="1" applyBorder="1">
      <alignment vertical="center"/>
    </xf>
    <xf numFmtId="0" fontId="13" fillId="17" borderId="41" xfId="0" applyFont="1" applyFill="1" applyBorder="1" applyAlignment="1">
      <alignment horizontal="center" vertical="center"/>
    </xf>
    <xf numFmtId="0" fontId="13" fillId="17" borderId="41" xfId="0" applyFont="1" applyFill="1" applyBorder="1" applyAlignment="1">
      <alignment vertical="center"/>
    </xf>
    <xf numFmtId="0" fontId="13" fillId="17" borderId="41" xfId="0" applyFont="1" applyFill="1" applyBorder="1">
      <alignment vertical="center"/>
    </xf>
    <xf numFmtId="0" fontId="13" fillId="17" borderId="41" xfId="0" applyFont="1" applyFill="1" applyBorder="1" applyAlignment="1">
      <alignment horizontal="center" vertical="center" wrapText="1"/>
    </xf>
    <xf numFmtId="0" fontId="13" fillId="17" borderId="41" xfId="0" applyFont="1" applyFill="1" applyBorder="1" applyAlignment="1">
      <alignment horizontal="center" vertical="center"/>
    </xf>
    <xf numFmtId="0" fontId="13" fillId="17" borderId="41" xfId="0" applyFont="1" applyFill="1" applyBorder="1" applyAlignment="1">
      <alignment horizontal="center" vertical="center" wrapText="1"/>
    </xf>
    <xf numFmtId="0" fontId="31" fillId="7" borderId="41" xfId="0" applyFont="1" applyFill="1" applyBorder="1" applyAlignment="1">
      <alignment horizontal="center" vertical="center"/>
    </xf>
    <xf numFmtId="0" fontId="31" fillId="0" borderId="41" xfId="0" applyFont="1" applyBorder="1" applyAlignment="1">
      <alignment horizontal="center" vertical="center"/>
    </xf>
    <xf numFmtId="0" fontId="32" fillId="4" borderId="0" xfId="0" applyFont="1" applyFill="1" applyAlignment="1">
      <alignment horizontal="center" vertical="center"/>
    </xf>
    <xf numFmtId="0" fontId="31" fillId="0" borderId="0" xfId="0" applyFont="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38" fontId="13" fillId="0" borderId="10" xfId="1" applyFont="1" applyFill="1" applyBorder="1" applyAlignment="1">
      <alignment horizontal="center" vertical="center"/>
    </xf>
    <xf numFmtId="38" fontId="13" fillId="0" borderId="12" xfId="1" applyFont="1" applyFill="1" applyBorder="1" applyAlignment="1">
      <alignment horizontal="center" vertical="center"/>
    </xf>
    <xf numFmtId="38" fontId="13" fillId="0" borderId="15" xfId="1" applyFont="1" applyFill="1" applyBorder="1" applyAlignment="1">
      <alignment horizontal="center" vertical="center"/>
    </xf>
    <xf numFmtId="38" fontId="13" fillId="0" borderId="16" xfId="1" applyFont="1" applyFill="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30" xfId="0" applyFont="1" applyBorder="1" applyAlignment="1">
      <alignment horizontal="center" vertical="center"/>
    </xf>
    <xf numFmtId="0" fontId="13" fillId="0" borderId="32" xfId="0" applyFont="1" applyBorder="1" applyAlignment="1">
      <alignment horizontal="center" vertical="center"/>
    </xf>
    <xf numFmtId="0" fontId="13" fillId="0" borderId="8"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24" xfId="0" applyFont="1" applyBorder="1" applyAlignment="1">
      <alignment horizontal="center" vertical="center"/>
    </xf>
    <xf numFmtId="0" fontId="13" fillId="0" borderId="4" xfId="0" applyFont="1" applyBorder="1" applyAlignment="1">
      <alignment horizontal="center" vertical="center"/>
    </xf>
    <xf numFmtId="0" fontId="13" fillId="0" borderId="31" xfId="0" applyFont="1" applyBorder="1" applyAlignment="1">
      <alignment horizontal="center" vertical="center"/>
    </xf>
    <xf numFmtId="0" fontId="13" fillId="0" borderId="25" xfId="0" applyFont="1" applyBorder="1" applyAlignment="1">
      <alignment horizontal="center" vertical="center"/>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0" borderId="27" xfId="0" applyFont="1" applyBorder="1" applyAlignment="1">
      <alignment horizontal="center" vertical="center"/>
    </xf>
    <xf numFmtId="0" fontId="13" fillId="3" borderId="9"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3" borderId="6" xfId="0" applyFont="1" applyFill="1" applyBorder="1" applyAlignment="1">
      <alignment horizontal="center" vertical="center" wrapText="1"/>
    </xf>
    <xf numFmtId="38" fontId="6" fillId="7" borderId="10" xfId="1" applyFont="1" applyFill="1" applyBorder="1" applyAlignment="1" applyProtection="1">
      <alignment horizontal="center" vertical="center"/>
      <protection hidden="1"/>
    </xf>
    <xf numFmtId="38" fontId="6" fillId="7" borderId="12" xfId="1" applyFont="1" applyFill="1" applyBorder="1" applyAlignment="1" applyProtection="1">
      <alignment horizontal="center" vertical="center"/>
      <protection hidden="1"/>
    </xf>
    <xf numFmtId="38" fontId="6" fillId="7" borderId="15" xfId="1" applyFont="1" applyFill="1" applyBorder="1" applyAlignment="1" applyProtection="1">
      <alignment horizontal="center" vertical="center"/>
      <protection hidden="1"/>
    </xf>
    <xf numFmtId="38" fontId="6" fillId="7" borderId="16" xfId="1" applyFont="1" applyFill="1" applyBorder="1" applyAlignment="1" applyProtection="1">
      <alignment horizontal="center" vertical="center"/>
      <protection hidden="1"/>
    </xf>
    <xf numFmtId="0" fontId="6" fillId="7" borderId="17" xfId="0" applyFont="1" applyFill="1" applyBorder="1" applyAlignment="1" applyProtection="1">
      <alignment horizontal="center" vertical="center"/>
      <protection hidden="1"/>
    </xf>
    <xf numFmtId="0" fontId="6" fillId="7" borderId="11" xfId="0" applyFont="1" applyFill="1" applyBorder="1" applyAlignment="1" applyProtection="1">
      <alignment horizontal="center" vertical="center"/>
      <protection hidden="1"/>
    </xf>
    <xf numFmtId="0" fontId="6" fillId="7" borderId="18" xfId="0" applyFont="1" applyFill="1" applyBorder="1" applyAlignment="1" applyProtection="1">
      <alignment horizontal="center" vertical="center"/>
      <protection hidden="1"/>
    </xf>
    <xf numFmtId="0" fontId="6" fillId="7" borderId="10" xfId="0" applyFont="1" applyFill="1" applyBorder="1" applyAlignment="1" applyProtection="1">
      <alignment horizontal="center" vertical="center"/>
      <protection hidden="1"/>
    </xf>
    <xf numFmtId="0" fontId="6" fillId="7" borderId="12" xfId="0" applyFont="1" applyFill="1" applyBorder="1" applyAlignment="1" applyProtection="1">
      <alignment horizontal="center" vertical="center"/>
      <protection hidden="1"/>
    </xf>
    <xf numFmtId="0" fontId="6" fillId="7" borderId="21" xfId="0" applyFont="1" applyFill="1" applyBorder="1" applyAlignment="1" applyProtection="1">
      <alignment horizontal="center" vertical="center"/>
      <protection hidden="1"/>
    </xf>
    <xf numFmtId="0" fontId="6" fillId="7" borderId="22" xfId="0" applyFont="1" applyFill="1" applyBorder="1" applyAlignment="1" applyProtection="1">
      <alignment horizontal="center" vertical="center"/>
      <protection hidden="1"/>
    </xf>
    <xf numFmtId="0" fontId="6" fillId="7" borderId="13" xfId="0" applyFont="1" applyFill="1" applyBorder="1" applyAlignment="1" applyProtection="1">
      <alignment horizontal="center" vertical="center"/>
      <protection hidden="1"/>
    </xf>
    <xf numFmtId="0" fontId="6" fillId="7" borderId="14" xfId="0" applyFont="1" applyFill="1" applyBorder="1" applyAlignment="1" applyProtection="1">
      <alignment horizontal="center" vertical="center"/>
      <protection hidden="1"/>
    </xf>
    <xf numFmtId="0" fontId="6" fillId="7" borderId="15" xfId="0" applyFont="1" applyFill="1" applyBorder="1" applyAlignment="1" applyProtection="1">
      <alignment horizontal="center" vertical="center"/>
      <protection hidden="1"/>
    </xf>
    <xf numFmtId="0" fontId="6" fillId="7" borderId="16" xfId="0" applyFont="1" applyFill="1" applyBorder="1" applyAlignment="1" applyProtection="1">
      <alignment horizontal="center" vertical="center"/>
      <protection hidden="1"/>
    </xf>
    <xf numFmtId="0" fontId="6" fillId="7" borderId="28" xfId="0" applyFont="1" applyFill="1" applyBorder="1" applyAlignment="1" applyProtection="1">
      <alignment horizontal="center" vertical="center"/>
      <protection hidden="1"/>
    </xf>
    <xf numFmtId="0" fontId="6" fillId="7" borderId="29" xfId="0" applyFont="1" applyFill="1" applyBorder="1" applyAlignment="1" applyProtection="1">
      <alignment horizontal="center" vertical="center"/>
      <protection hidden="1"/>
    </xf>
    <xf numFmtId="0" fontId="6" fillId="7" borderId="27" xfId="0" applyFont="1" applyFill="1" applyBorder="1" applyAlignment="1" applyProtection="1">
      <alignment horizontal="center" vertical="center"/>
      <protection hidden="1"/>
    </xf>
    <xf numFmtId="0" fontId="6" fillId="7" borderId="30" xfId="0" applyFont="1" applyFill="1" applyBorder="1" applyAlignment="1" applyProtection="1">
      <alignment horizontal="center" vertical="center"/>
      <protection hidden="1"/>
    </xf>
    <xf numFmtId="0" fontId="6" fillId="7" borderId="32" xfId="0" applyFont="1" applyFill="1" applyBorder="1" applyAlignment="1" applyProtection="1">
      <alignment horizontal="center" vertical="center"/>
      <protection hidden="1"/>
    </xf>
    <xf numFmtId="0" fontId="6" fillId="7" borderId="8" xfId="0" applyFont="1" applyFill="1" applyBorder="1" applyAlignment="1" applyProtection="1">
      <alignment horizontal="center" vertical="center"/>
      <protection hidden="1"/>
    </xf>
    <xf numFmtId="0" fontId="6" fillId="7" borderId="9" xfId="0"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wrapText="1"/>
      <protection hidden="1"/>
    </xf>
    <xf numFmtId="0" fontId="6" fillId="7" borderId="6" xfId="0" applyFont="1" applyFill="1" applyBorder="1" applyAlignment="1" applyProtection="1">
      <alignment horizontal="center" vertical="center" wrapText="1"/>
      <protection hidden="1"/>
    </xf>
    <xf numFmtId="0" fontId="6" fillId="7" borderId="24" xfId="0" applyFont="1" applyFill="1" applyBorder="1" applyAlignment="1" applyProtection="1">
      <alignment horizontal="center" vertical="center"/>
      <protection hidden="1"/>
    </xf>
    <xf numFmtId="0" fontId="6" fillId="7" borderId="4" xfId="0" applyFont="1" applyFill="1" applyBorder="1" applyAlignment="1" applyProtection="1">
      <alignment horizontal="center" vertical="center"/>
      <protection hidden="1"/>
    </xf>
    <xf numFmtId="0" fontId="6" fillId="7" borderId="31" xfId="0" applyFont="1" applyFill="1" applyBorder="1" applyAlignment="1" applyProtection="1">
      <alignment horizontal="center" vertical="center"/>
      <protection hidden="1"/>
    </xf>
    <xf numFmtId="0" fontId="6" fillId="7" borderId="25" xfId="0" applyFont="1" applyFill="1" applyBorder="1" applyAlignment="1" applyProtection="1">
      <alignment horizontal="center" vertical="center"/>
      <protection hidden="1"/>
    </xf>
    <xf numFmtId="0" fontId="13" fillId="17" borderId="41" xfId="0" applyFont="1" applyFill="1" applyBorder="1" applyAlignment="1">
      <alignment horizontal="center" vertical="center"/>
    </xf>
    <xf numFmtId="0" fontId="13" fillId="17" borderId="41" xfId="0" applyFont="1" applyFill="1" applyBorder="1" applyAlignment="1">
      <alignment horizontal="center" vertical="center" wrapText="1"/>
    </xf>
    <xf numFmtId="0" fontId="13" fillId="7" borderId="34"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33" xfId="0" applyFont="1" applyFill="1" applyBorder="1" applyAlignment="1">
      <alignment horizontal="center" vertical="center"/>
    </xf>
    <xf numFmtId="0" fontId="13" fillId="7" borderId="36"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8" xfId="0" applyFont="1" applyFill="1" applyBorder="1" applyAlignment="1">
      <alignment horizontal="center" vertical="center"/>
    </xf>
    <xf numFmtId="0" fontId="13" fillId="7" borderId="28" xfId="0" applyFont="1" applyFill="1" applyBorder="1" applyAlignment="1">
      <alignment horizontal="center" vertical="center"/>
    </xf>
    <xf numFmtId="0" fontId="13" fillId="7" borderId="29" xfId="0" applyFont="1" applyFill="1" applyBorder="1" applyAlignment="1">
      <alignment horizontal="center" vertical="center"/>
    </xf>
    <xf numFmtId="0" fontId="13" fillId="7" borderId="27" xfId="0" applyFont="1" applyFill="1" applyBorder="1" applyAlignment="1">
      <alignment horizontal="center" vertical="center"/>
    </xf>
    <xf numFmtId="0" fontId="13" fillId="7" borderId="24"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31" xfId="0" applyFont="1" applyFill="1" applyBorder="1" applyAlignment="1">
      <alignment horizontal="center" vertical="center"/>
    </xf>
    <xf numFmtId="0" fontId="13" fillId="7" borderId="25" xfId="0" applyFont="1" applyFill="1" applyBorder="1" applyAlignment="1">
      <alignment horizontal="center" vertical="center"/>
    </xf>
    <xf numFmtId="0" fontId="13" fillId="7" borderId="22" xfId="0" applyFont="1" applyFill="1" applyBorder="1" applyAlignment="1">
      <alignment horizontal="center" vertical="center"/>
    </xf>
    <xf numFmtId="0" fontId="16" fillId="0" borderId="34" xfId="0" applyFont="1" applyBorder="1" applyAlignment="1">
      <alignment horizontal="center" vertical="center"/>
    </xf>
    <xf numFmtId="0" fontId="16" fillId="0" borderId="56" xfId="0" applyFont="1" applyBorder="1" applyAlignment="1">
      <alignment horizontal="center" vertical="center"/>
    </xf>
    <xf numFmtId="0" fontId="16" fillId="0" borderId="35" xfId="0" applyFont="1" applyBorder="1" applyAlignment="1">
      <alignment horizontal="center" vertical="center"/>
    </xf>
    <xf numFmtId="0" fontId="16" fillId="0" borderId="33" xfId="0" applyFont="1" applyBorder="1" applyAlignment="1">
      <alignment horizontal="center" vertical="center"/>
    </xf>
    <xf numFmtId="0" fontId="16" fillId="0" borderId="0" xfId="0" applyFont="1" applyBorder="1" applyAlignment="1">
      <alignment horizontal="center" vertical="center"/>
    </xf>
    <xf numFmtId="0" fontId="16" fillId="0" borderId="36" xfId="0" applyFont="1" applyBorder="1" applyAlignment="1">
      <alignment horizontal="center" vertical="center"/>
    </xf>
    <xf numFmtId="38" fontId="16" fillId="0" borderId="37" xfId="0" applyNumberFormat="1" applyFont="1" applyBorder="1" applyAlignment="1">
      <alignment horizontal="center" vertical="center"/>
    </xf>
    <xf numFmtId="38" fontId="16" fillId="0" borderId="40" xfId="0" applyNumberFormat="1" applyFont="1" applyBorder="1" applyAlignment="1">
      <alignment horizontal="center" vertical="center"/>
    </xf>
    <xf numFmtId="38" fontId="16" fillId="0" borderId="38" xfId="0" applyNumberFormat="1" applyFont="1" applyBorder="1" applyAlignment="1">
      <alignment horizontal="center" vertical="center"/>
    </xf>
    <xf numFmtId="0" fontId="16" fillId="0" borderId="34" xfId="0" applyFont="1" applyFill="1" applyBorder="1" applyAlignment="1">
      <alignment horizontal="center" vertical="center"/>
    </xf>
    <xf numFmtId="0" fontId="16" fillId="0" borderId="56" xfId="0" applyFont="1" applyFill="1" applyBorder="1" applyAlignment="1">
      <alignment horizontal="center" vertical="center"/>
    </xf>
    <xf numFmtId="0" fontId="16" fillId="0" borderId="35" xfId="0" applyFont="1" applyFill="1" applyBorder="1" applyAlignment="1">
      <alignment horizontal="center" vertical="center"/>
    </xf>
    <xf numFmtId="0" fontId="16" fillId="0" borderId="33"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36" xfId="0" applyFont="1" applyFill="1" applyBorder="1" applyAlignment="1">
      <alignment horizontal="center" vertical="center"/>
    </xf>
    <xf numFmtId="38" fontId="16" fillId="0" borderId="37" xfId="0" applyNumberFormat="1" applyFont="1" applyFill="1" applyBorder="1" applyAlignment="1">
      <alignment horizontal="center" vertical="center"/>
    </xf>
    <xf numFmtId="38" fontId="16" fillId="0" borderId="40" xfId="0" applyNumberFormat="1" applyFont="1" applyFill="1" applyBorder="1" applyAlignment="1">
      <alignment horizontal="center" vertical="center"/>
    </xf>
    <xf numFmtId="38" fontId="16" fillId="0" borderId="38" xfId="0" applyNumberFormat="1" applyFont="1" applyFill="1" applyBorder="1" applyAlignment="1">
      <alignment horizontal="center" vertical="center"/>
    </xf>
    <xf numFmtId="0" fontId="16" fillId="0" borderId="125" xfId="0" applyFont="1" applyFill="1" applyBorder="1" applyAlignment="1">
      <alignment horizontal="center" vertical="center"/>
    </xf>
    <xf numFmtId="0" fontId="16" fillId="0" borderId="127" xfId="0" applyFont="1" applyFill="1" applyBorder="1" applyAlignment="1">
      <alignment horizontal="center" vertical="center"/>
    </xf>
    <xf numFmtId="0" fontId="16" fillId="0" borderId="43" xfId="0" applyFont="1" applyFill="1" applyBorder="1" applyAlignment="1">
      <alignment horizontal="center" vertical="center"/>
    </xf>
    <xf numFmtId="0" fontId="16" fillId="0" borderId="129" xfId="0" applyFont="1" applyFill="1" applyBorder="1" applyAlignment="1">
      <alignment horizontal="center" vertical="center"/>
    </xf>
    <xf numFmtId="0" fontId="16" fillId="0" borderId="130" xfId="0" applyFont="1" applyFill="1" applyBorder="1" applyAlignment="1">
      <alignment horizontal="center" vertical="center"/>
    </xf>
    <xf numFmtId="38" fontId="16" fillId="0" borderId="131" xfId="0" applyNumberFormat="1" applyFont="1" applyFill="1" applyBorder="1" applyAlignment="1">
      <alignment horizontal="center" vertical="center"/>
    </xf>
    <xf numFmtId="38" fontId="16" fillId="0" borderId="132" xfId="0" applyNumberFormat="1" applyFont="1" applyFill="1" applyBorder="1" applyAlignment="1">
      <alignment horizontal="center" vertical="center"/>
    </xf>
    <xf numFmtId="38" fontId="31" fillId="0" borderId="0" xfId="1" applyFont="1" applyFill="1" applyBorder="1" applyAlignment="1">
      <alignment horizontal="center" vertical="center"/>
    </xf>
    <xf numFmtId="0" fontId="25" fillId="0" borderId="57" xfId="0" applyFont="1" applyBorder="1" applyAlignment="1" applyProtection="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38" fontId="31" fillId="0" borderId="0" xfId="1" applyFont="1" applyBorder="1" applyAlignment="1">
      <alignment horizontal="center" vertical="center"/>
    </xf>
    <xf numFmtId="0" fontId="9" fillId="0" borderId="44" xfId="10" applyFont="1" applyFill="1" applyBorder="1" applyAlignment="1">
      <alignment horizontal="center" vertical="center" shrinkToFit="1"/>
    </xf>
    <xf numFmtId="0" fontId="9" fillId="0" borderId="45" xfId="10" applyFont="1" applyFill="1" applyBorder="1" applyAlignment="1">
      <alignment horizontal="center" vertical="center" shrinkToFit="1"/>
    </xf>
    <xf numFmtId="49" fontId="9" fillId="0" borderId="30" xfId="10" applyNumberFormat="1" applyFont="1" applyFill="1" applyBorder="1" applyAlignment="1">
      <alignment horizontal="center" vertical="center" wrapText="1"/>
    </xf>
    <xf numFmtId="49" fontId="9" fillId="0" borderId="48" xfId="10" applyNumberFormat="1" applyFont="1" applyFill="1" applyBorder="1" applyAlignment="1">
      <alignment horizontal="center" vertical="center" wrapText="1"/>
    </xf>
    <xf numFmtId="49" fontId="9" fillId="0" borderId="35" xfId="10" applyNumberFormat="1" applyFont="1" applyFill="1" applyBorder="1" applyAlignment="1">
      <alignment horizontal="center" vertical="center" wrapText="1"/>
    </xf>
    <xf numFmtId="49" fontId="9" fillId="0" borderId="38" xfId="10" applyNumberFormat="1" applyFont="1" applyFill="1" applyBorder="1" applyAlignment="1">
      <alignment horizontal="center" vertical="center" wrapText="1"/>
    </xf>
    <xf numFmtId="0" fontId="9" fillId="0" borderId="30" xfId="10" applyFont="1" applyFill="1" applyBorder="1" applyAlignment="1">
      <alignment horizontal="center" vertical="center" wrapText="1"/>
    </xf>
    <xf numFmtId="0" fontId="9" fillId="0" borderId="48" xfId="10" applyFont="1" applyFill="1" applyBorder="1" applyAlignment="1">
      <alignment horizontal="center" vertical="center" wrapText="1"/>
    </xf>
    <xf numFmtId="0" fontId="9" fillId="0" borderId="30" xfId="10" applyFont="1" applyFill="1" applyBorder="1" applyAlignment="1">
      <alignment horizontal="center" vertical="center"/>
    </xf>
    <xf numFmtId="0" fontId="9" fillId="0" borderId="48" xfId="10" applyFont="1" applyFill="1" applyBorder="1" applyAlignment="1">
      <alignment horizontal="center" vertical="center"/>
    </xf>
    <xf numFmtId="49" fontId="9" fillId="0" borderId="41" xfId="10" applyNumberFormat="1" applyFont="1" applyFill="1" applyBorder="1" applyAlignment="1">
      <alignment horizontal="center" vertical="center" wrapText="1"/>
    </xf>
    <xf numFmtId="49" fontId="9" fillId="0" borderId="41" xfId="10" applyNumberFormat="1" applyFont="1" applyFill="1" applyBorder="1" applyAlignment="1">
      <alignment horizontal="center" vertical="center"/>
    </xf>
    <xf numFmtId="0" fontId="9" fillId="0" borderId="41" xfId="10" applyFont="1" applyFill="1" applyBorder="1" applyAlignment="1">
      <alignment horizontal="center" vertical="center"/>
    </xf>
    <xf numFmtId="0" fontId="9" fillId="0" borderId="41" xfId="10" applyFont="1" applyFill="1" applyBorder="1" applyAlignment="1">
      <alignment vertical="center"/>
    </xf>
    <xf numFmtId="0" fontId="6" fillId="0" borderId="30" xfId="10" applyFont="1" applyFill="1" applyBorder="1" applyAlignment="1">
      <alignment horizontal="left" vertical="top" wrapText="1" shrinkToFit="1"/>
    </xf>
    <xf numFmtId="0" fontId="6" fillId="0" borderId="48" xfId="10" applyFont="1" applyFill="1" applyBorder="1" applyAlignment="1">
      <alignment horizontal="left" vertical="top" wrapText="1" shrinkToFit="1"/>
    </xf>
    <xf numFmtId="0" fontId="20" fillId="0" borderId="0" xfId="9" applyFont="1" applyFill="1" applyAlignment="1">
      <alignment horizontal="center"/>
    </xf>
    <xf numFmtId="0" fontId="9" fillId="0" borderId="46" xfId="10" applyFont="1" applyFill="1" applyBorder="1" applyAlignment="1">
      <alignment horizontal="center" vertical="center" shrinkToFit="1"/>
    </xf>
    <xf numFmtId="0" fontId="6" fillId="0" borderId="32" xfId="10" applyFont="1" applyFill="1" applyBorder="1" applyAlignment="1">
      <alignment horizontal="left" vertical="top" wrapText="1" shrinkToFit="1"/>
    </xf>
    <xf numFmtId="0" fontId="6" fillId="0" borderId="30" xfId="10" applyFont="1" applyFill="1" applyBorder="1" applyAlignment="1">
      <alignment vertical="top" wrapText="1" shrinkToFit="1"/>
    </xf>
    <xf numFmtId="0" fontId="6" fillId="0" borderId="32" xfId="10" applyFont="1" applyFill="1" applyBorder="1" applyAlignment="1">
      <alignment vertical="top" wrapText="1" shrinkToFit="1"/>
    </xf>
    <xf numFmtId="0" fontId="6" fillId="0" borderId="30" xfId="10" applyFont="1" applyFill="1" applyBorder="1" applyAlignment="1">
      <alignment horizontal="left" vertical="center" wrapText="1"/>
    </xf>
    <xf numFmtId="0" fontId="6" fillId="0" borderId="32" xfId="1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38" fontId="13" fillId="0" borderId="0" xfId="1" applyFont="1" applyFill="1" applyBorder="1" applyAlignment="1">
      <alignment horizontal="center" vertical="center"/>
    </xf>
    <xf numFmtId="0" fontId="13" fillId="0" borderId="0" xfId="0" applyFont="1" applyBorder="1" applyAlignment="1">
      <alignment horizontal="center" vertical="center"/>
    </xf>
    <xf numFmtId="0" fontId="13" fillId="0" borderId="0" xfId="0" applyFont="1" applyAlignment="1">
      <alignment horizontal="center" vertical="center"/>
    </xf>
    <xf numFmtId="49" fontId="48" fillId="0" borderId="0" xfId="0" applyNumberFormat="1" applyFont="1" applyAlignment="1">
      <alignment wrapText="1"/>
    </xf>
    <xf numFmtId="0" fontId="35" fillId="0" borderId="0" xfId="0" applyFont="1" applyAlignment="1">
      <alignment horizontal="distributed"/>
    </xf>
    <xf numFmtId="0" fontId="35" fillId="0" borderId="0" xfId="0" applyFont="1" applyAlignment="1">
      <alignment horizontal="distributed" vertical="center"/>
    </xf>
    <xf numFmtId="49" fontId="41" fillId="0" borderId="0" xfId="0" applyNumberFormat="1" applyFont="1" applyAlignment="1">
      <alignment horizontal="left" vertical="center"/>
    </xf>
    <xf numFmtId="0" fontId="41" fillId="0" borderId="0" xfId="0" applyFont="1" applyAlignment="1">
      <alignment horizontal="left" vertical="center"/>
    </xf>
    <xf numFmtId="0" fontId="0" fillId="0" borderId="0" xfId="0" applyAlignment="1">
      <alignment horizontal="left" vertical="center"/>
    </xf>
    <xf numFmtId="49" fontId="41" fillId="0" borderId="40" xfId="0" applyNumberFormat="1" applyFont="1" applyBorder="1" applyAlignment="1">
      <alignment horizontal="left" vertical="center"/>
    </xf>
    <xf numFmtId="0" fontId="41" fillId="0" borderId="40" xfId="0" applyFont="1" applyBorder="1" applyAlignment="1">
      <alignment horizontal="left" vertical="center"/>
    </xf>
    <xf numFmtId="0" fontId="0" fillId="0" borderId="40" xfId="0" applyBorder="1" applyAlignment="1">
      <alignment horizontal="left" vertical="center"/>
    </xf>
    <xf numFmtId="0" fontId="0" fillId="0" borderId="56"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36"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47" fillId="0" borderId="0" xfId="0" applyFont="1" applyAlignment="1">
      <alignment horizontal="distributed" vertical="center"/>
    </xf>
    <xf numFmtId="0" fontId="46" fillId="0" borderId="0" xfId="0" applyFont="1" applyAlignment="1">
      <alignment horizontal="distributed"/>
    </xf>
    <xf numFmtId="182" fontId="35" fillId="0" borderId="44" xfId="0" applyNumberFormat="1" applyFont="1" applyBorder="1" applyAlignment="1">
      <alignment horizontal="center" vertical="center"/>
    </xf>
    <xf numFmtId="182" fontId="35" fillId="0" borderId="46" xfId="0" applyNumberFormat="1" applyFont="1" applyBorder="1" applyAlignment="1">
      <alignment horizontal="center" vertical="center"/>
    </xf>
    <xf numFmtId="182" fontId="43" fillId="0" borderId="46" xfId="0" applyNumberFormat="1" applyFont="1" applyBorder="1" applyAlignment="1">
      <alignment horizontal="center" vertical="center"/>
    </xf>
    <xf numFmtId="182" fontId="43" fillId="0" borderId="45" xfId="0" applyNumberFormat="1" applyFont="1" applyBorder="1" applyAlignment="1">
      <alignment horizontal="center" vertical="center"/>
    </xf>
    <xf numFmtId="0" fontId="44" fillId="0" borderId="34" xfId="0" applyFont="1" applyBorder="1" applyAlignment="1">
      <alignment horizontal="center" vertical="center"/>
    </xf>
    <xf numFmtId="0" fontId="44" fillId="0" borderId="56" xfId="0" applyFont="1" applyBorder="1" applyAlignment="1">
      <alignment horizontal="center" vertical="center"/>
    </xf>
    <xf numFmtId="0" fontId="44" fillId="0" borderId="33" xfId="0" applyFont="1" applyBorder="1" applyAlignment="1">
      <alignment horizontal="center" vertical="center"/>
    </xf>
    <xf numFmtId="0" fontId="44" fillId="0" borderId="0" xfId="0" applyFont="1" applyAlignment="1">
      <alignment horizontal="center" vertical="center"/>
    </xf>
    <xf numFmtId="0" fontId="44" fillId="0" borderId="37" xfId="0" applyFont="1" applyBorder="1" applyAlignment="1">
      <alignment horizontal="center" vertical="center"/>
    </xf>
    <xf numFmtId="0" fontId="44" fillId="0" borderId="40" xfId="0" applyFont="1" applyBorder="1" applyAlignment="1">
      <alignment horizontal="center" vertical="center"/>
    </xf>
    <xf numFmtId="0" fontId="46" fillId="0" borderId="0" xfId="0" applyFont="1" applyAlignment="1">
      <alignment horizontal="distributed" vertical="center"/>
    </xf>
    <xf numFmtId="0" fontId="0" fillId="0" borderId="0" xfId="0" applyAlignment="1">
      <alignment horizontal="distributed" vertical="center"/>
    </xf>
    <xf numFmtId="0" fontId="0" fillId="0" borderId="0" xfId="0" applyAlignment="1">
      <alignment horizontal="distributed"/>
    </xf>
    <xf numFmtId="0" fontId="35" fillId="0" borderId="0" xfId="0" applyFont="1" applyAlignment="1">
      <alignment horizontal="left" vertical="center"/>
    </xf>
    <xf numFmtId="0" fontId="46" fillId="0" borderId="0" xfId="0" applyFont="1" applyAlignment="1">
      <alignment horizontal="left" vertical="center"/>
    </xf>
    <xf numFmtId="49" fontId="50" fillId="0" borderId="0" xfId="0" applyNumberFormat="1" applyFont="1" applyAlignment="1">
      <alignment horizontal="distributed" vertical="center"/>
    </xf>
    <xf numFmtId="0" fontId="35" fillId="0" borderId="0" xfId="18" applyAlignment="1">
      <alignment horizontal="distributed"/>
    </xf>
    <xf numFmtId="0" fontId="35" fillId="0" borderId="0" xfId="18" applyAlignment="1">
      <alignment horizontal="distributed" vertical="center"/>
    </xf>
    <xf numFmtId="0" fontId="35" fillId="0" borderId="0" xfId="0" applyFont="1" applyAlignment="1">
      <alignment horizontal="distributed" wrapText="1"/>
    </xf>
  </cellXfs>
  <cellStyles count="20">
    <cellStyle name="桁区切り" xfId="1" builtinId="6"/>
    <cellStyle name="桁区切り 2" xfId="4" xr:uid="{00000000-0005-0000-0000-000001000000}"/>
    <cellStyle name="桁区切り 3" xfId="12" xr:uid="{E0B7F7C8-15ED-4476-A777-1C0638088BDC}"/>
    <cellStyle name="桁区切り 4" xfId="14" xr:uid="{14CA8415-DA9F-4534-8F5D-5EA3409D2834}"/>
    <cellStyle name="桁区切り 6" xfId="6" xr:uid="{00000000-0005-0000-0000-000002000000}"/>
    <cellStyle name="標準" xfId="0" builtinId="0"/>
    <cellStyle name="標準 2" xfId="2" xr:uid="{00000000-0005-0000-0000-000004000000}"/>
    <cellStyle name="標準 2 2" xfId="3" xr:uid="{00000000-0005-0000-0000-000005000000}"/>
    <cellStyle name="標準 2 3" xfId="10" xr:uid="{00000000-0005-0000-0000-000006000000}"/>
    <cellStyle name="標準 3" xfId="8" xr:uid="{00000000-0005-0000-0000-000007000000}"/>
    <cellStyle name="標準 4" xfId="9" xr:uid="{00000000-0005-0000-0000-000008000000}"/>
    <cellStyle name="標準 5" xfId="13" xr:uid="{D21BCEFD-2E43-40CF-B325-524481E05DDA}"/>
    <cellStyle name="標準 5 2" xfId="5" xr:uid="{00000000-0005-0000-0000-000009000000}"/>
    <cellStyle name="標準 6" xfId="15" xr:uid="{9F348072-239C-4817-86B4-7288940DBBEC}"/>
    <cellStyle name="標準 8" xfId="7" xr:uid="{00000000-0005-0000-0000-00000A000000}"/>
    <cellStyle name="標準_A0110P" xfId="18" xr:uid="{7D402863-2422-42F5-A406-57B588A1E2A2}"/>
    <cellStyle name="標準_A0220Y" xfId="19" xr:uid="{ED3EBA7F-1A32-4F2C-9BDD-0C476A7C0749}"/>
    <cellStyle name="標準_A1000P" xfId="16" xr:uid="{A3F0CC88-66AB-4B9E-9C59-4334109F4884}"/>
    <cellStyle name="標準_勤労（小）" xfId="17" xr:uid="{9A87907A-3B59-4852-92EA-85A3F4B48263}"/>
    <cellStyle name="標準_担当部門変遷" xfId="11" xr:uid="{00000000-0005-0000-0000-00000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73732602355198E-2"/>
          <c:y val="8.5112589773153488E-2"/>
          <c:w val="0.84894618719280501"/>
          <c:h val="0.50763309016121483"/>
        </c:manualLayout>
      </c:layout>
      <c:barChart>
        <c:barDir val="col"/>
        <c:grouping val="clustered"/>
        <c:varyColors val="0"/>
        <c:ser>
          <c:idx val="0"/>
          <c:order val="0"/>
          <c:spPr>
            <a:solidFill>
              <a:schemeClr val="accent1"/>
            </a:solidFill>
            <a:ln>
              <a:noFill/>
            </a:ln>
            <a:effectLst/>
          </c:spPr>
          <c:invertIfNegative val="0"/>
          <c:cat>
            <c:strRef>
              <c:f>'02計算結果（億円）グラフ付'!$AV$16:$AV$60</c:f>
              <c:strCache>
                <c:ptCount val="45"/>
                <c:pt idx="0">
                  <c:v>農業</c:v>
                </c:pt>
                <c:pt idx="1">
                  <c:v>林業</c:v>
                </c:pt>
                <c:pt idx="2">
                  <c:v>漁業</c:v>
                </c:pt>
                <c:pt idx="3">
                  <c:v>鉱業</c:v>
                </c:pt>
                <c:pt idx="4">
                  <c:v>食料品</c:v>
                </c:pt>
                <c:pt idx="5">
                  <c:v>飲料</c:v>
                </c:pt>
                <c:pt idx="6">
                  <c:v>たばこ</c:v>
                </c:pt>
                <c:pt idx="7">
                  <c:v>繊維工業製品</c:v>
                </c:pt>
                <c:pt idx="8">
                  <c:v>衣服・その他の繊維既製品</c:v>
                </c:pt>
                <c:pt idx="9">
                  <c:v>木材・木製品</c:v>
                </c:pt>
                <c:pt idx="10">
                  <c:v>家具・装備品</c:v>
                </c:pt>
                <c:pt idx="11">
                  <c:v>パルプ・紙・板紙・加工紙</c:v>
                </c:pt>
                <c:pt idx="12">
                  <c:v>印刷・製版・製本</c:v>
                </c:pt>
                <c:pt idx="13">
                  <c:v>化学肥料</c:v>
                </c:pt>
                <c:pt idx="14">
                  <c:v>無機化学工業製品</c:v>
                </c:pt>
                <c:pt idx="15">
                  <c:v>有機化学工業製品</c:v>
                </c:pt>
                <c:pt idx="16">
                  <c:v>医薬品</c:v>
                </c:pt>
                <c:pt idx="17">
                  <c:v>化学最終製品（医薬品を除く。）</c:v>
                </c:pt>
                <c:pt idx="18">
                  <c:v>石油製品</c:v>
                </c:pt>
                <c:pt idx="19">
                  <c:v>石炭製品</c:v>
                </c:pt>
                <c:pt idx="20">
                  <c:v>プラスチック製品</c:v>
                </c:pt>
                <c:pt idx="21">
                  <c:v>ガラス・ガラス製品</c:v>
                </c:pt>
                <c:pt idx="22">
                  <c:v>セメント・セメント製品</c:v>
                </c:pt>
                <c:pt idx="23">
                  <c:v>陶磁器</c:v>
                </c:pt>
                <c:pt idx="24">
                  <c:v>その他の窯業・土石製品</c:v>
                </c:pt>
                <c:pt idx="25">
                  <c:v>鉄鋼</c:v>
                </c:pt>
                <c:pt idx="26">
                  <c:v>非鉄金属</c:v>
                </c:pt>
                <c:pt idx="27">
                  <c:v>建設用・建築用金属製品</c:v>
                </c:pt>
                <c:pt idx="28">
                  <c:v>その他の金属製品</c:v>
                </c:pt>
                <c:pt idx="29">
                  <c:v>はん用機械</c:v>
                </c:pt>
                <c:pt idx="30">
                  <c:v>生産用機械</c:v>
                </c:pt>
                <c:pt idx="31">
                  <c:v>業務用機械</c:v>
                </c:pt>
                <c:pt idx="32">
                  <c:v>電子部品</c:v>
                </c:pt>
                <c:pt idx="33">
                  <c:v>電気機械</c:v>
                </c:pt>
                <c:pt idx="34">
                  <c:v>情報通信機器</c:v>
                </c:pt>
                <c:pt idx="35">
                  <c:v>自動車</c:v>
                </c:pt>
                <c:pt idx="36">
                  <c:v>自動車部品・同附属品</c:v>
                </c:pt>
                <c:pt idx="37">
                  <c:v>船舶・同修理</c:v>
                </c:pt>
                <c:pt idx="38">
                  <c:v>その他の輸送機械・同修理</c:v>
                </c:pt>
                <c:pt idx="39">
                  <c:v>その他の製造工業製品</c:v>
                </c:pt>
                <c:pt idx="40">
                  <c:v>再生資源回収・加工処理</c:v>
                </c:pt>
                <c:pt idx="41">
                  <c:v>建築</c:v>
                </c:pt>
                <c:pt idx="42">
                  <c:v>建設補修</c:v>
                </c:pt>
                <c:pt idx="43">
                  <c:v>公共事業</c:v>
                </c:pt>
                <c:pt idx="44">
                  <c:v>その他の土木建設</c:v>
                </c:pt>
              </c:strCache>
            </c:strRef>
          </c:cat>
          <c:val>
            <c:numRef>
              <c:f>'02計算結果（億円）グラフ付'!$AW$16:$AW$60</c:f>
              <c:numCache>
                <c:formatCode>_(* #,##0_);_(* \(#,##0\);_(* "-"_);_(@_)</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extLst>
            <c:ext xmlns:c16="http://schemas.microsoft.com/office/drawing/2014/chart" uri="{C3380CC4-5D6E-409C-BE32-E72D297353CC}">
              <c16:uniqueId val="{00000000-12EF-423E-AFDE-804051229CAA}"/>
            </c:ext>
          </c:extLst>
        </c:ser>
        <c:dLbls>
          <c:showLegendKey val="0"/>
          <c:showVal val="0"/>
          <c:showCatName val="0"/>
          <c:showSerName val="0"/>
          <c:showPercent val="0"/>
          <c:showBubbleSize val="0"/>
        </c:dLbls>
        <c:gapWidth val="50"/>
        <c:overlap val="-27"/>
        <c:axId val="327772928"/>
        <c:axId val="328230944"/>
      </c:barChart>
      <c:catAx>
        <c:axId val="327772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6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328230944"/>
        <c:crosses val="autoZero"/>
        <c:auto val="1"/>
        <c:lblAlgn val="ctr"/>
        <c:lblOffset val="100"/>
        <c:noMultiLvlLbl val="0"/>
      </c:catAx>
      <c:valAx>
        <c:axId val="328230944"/>
        <c:scaling>
          <c:orientation val="minMax"/>
          <c:max val="50"/>
          <c:min val="0"/>
        </c:scaling>
        <c:delete val="0"/>
        <c:axPos val="l"/>
        <c:majorGridlines>
          <c:spPr>
            <a:ln w="3175" cap="flat" cmpd="sng" algn="ctr">
              <a:solidFill>
                <a:schemeClr val="tx1"/>
              </a:solidFill>
              <a:prstDash val="dash"/>
              <a:round/>
            </a:ln>
            <a:effectLst/>
          </c:spPr>
        </c:majorGridlines>
        <c:numFmt formatCode="_(* #,##0_);_(* \(#,##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327772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73732602355198E-2"/>
          <c:y val="8.5112589773153488E-2"/>
          <c:w val="0.84894618719280501"/>
          <c:h val="0.50763309016121483"/>
        </c:manualLayout>
      </c:layout>
      <c:barChart>
        <c:barDir val="col"/>
        <c:grouping val="clustered"/>
        <c:varyColors val="0"/>
        <c:ser>
          <c:idx val="0"/>
          <c:order val="0"/>
          <c:spPr>
            <a:solidFill>
              <a:schemeClr val="accent1"/>
            </a:solidFill>
            <a:ln>
              <a:noFill/>
            </a:ln>
            <a:effectLst/>
          </c:spPr>
          <c:invertIfNegative val="0"/>
          <c:cat>
            <c:strRef>
              <c:f>'02計算結果（億円）グラフ付'!$AV$61:$AV$103</c:f>
              <c:strCache>
                <c:ptCount val="43"/>
                <c:pt idx="0">
                  <c:v>電力</c:v>
                </c:pt>
                <c:pt idx="1">
                  <c:v>ガス・熱供給</c:v>
                </c:pt>
                <c:pt idx="2">
                  <c:v>水道</c:v>
                </c:pt>
                <c:pt idx="3">
                  <c:v>廃棄物処理</c:v>
                </c:pt>
                <c:pt idx="4">
                  <c:v>卸売</c:v>
                </c:pt>
                <c:pt idx="5">
                  <c:v>小売</c:v>
                </c:pt>
                <c:pt idx="6">
                  <c:v>金融・保険</c:v>
                </c:pt>
                <c:pt idx="7">
                  <c:v>不動産仲介及び賃貸</c:v>
                </c:pt>
                <c:pt idx="8">
                  <c:v>住宅賃貸料</c:v>
                </c:pt>
                <c:pt idx="9">
                  <c:v>住宅賃貸料（帰属家賃）</c:v>
                </c:pt>
                <c:pt idx="10">
                  <c:v>鉄道輸送</c:v>
                </c:pt>
                <c:pt idx="11">
                  <c:v>道路輸送（自家輸送を除く。）</c:v>
                </c:pt>
                <c:pt idx="12">
                  <c:v>自家輸送</c:v>
                </c:pt>
                <c:pt idx="13">
                  <c:v>水運</c:v>
                </c:pt>
                <c:pt idx="14">
                  <c:v>航空輸送</c:v>
                </c:pt>
                <c:pt idx="15">
                  <c:v>貨物利用運送</c:v>
                </c:pt>
                <c:pt idx="16">
                  <c:v>倉庫</c:v>
                </c:pt>
                <c:pt idx="17">
                  <c:v>運輸附帯サービス</c:v>
                </c:pt>
                <c:pt idx="18">
                  <c:v>郵便・信書便</c:v>
                </c:pt>
                <c:pt idx="19">
                  <c:v>通信</c:v>
                </c:pt>
                <c:pt idx="20">
                  <c:v>放送</c:v>
                </c:pt>
                <c:pt idx="21">
                  <c:v>情報サービス</c:v>
                </c:pt>
                <c:pt idx="22">
                  <c:v>インターネット附随サービス</c:v>
                </c:pt>
                <c:pt idx="23">
                  <c:v>映像・音声・文字情報制作</c:v>
                </c:pt>
                <c:pt idx="24">
                  <c:v>公務</c:v>
                </c:pt>
                <c:pt idx="25">
                  <c:v>教育</c:v>
                </c:pt>
                <c:pt idx="26">
                  <c:v>研究</c:v>
                </c:pt>
                <c:pt idx="27">
                  <c:v>医療</c:v>
                </c:pt>
                <c:pt idx="28">
                  <c:v>保健衛生</c:v>
                </c:pt>
                <c:pt idx="29">
                  <c:v>社会保険・社会福祉</c:v>
                </c:pt>
                <c:pt idx="30">
                  <c:v>介護</c:v>
                </c:pt>
                <c:pt idx="31">
                  <c:v>他に分類されない会員制団体</c:v>
                </c:pt>
                <c:pt idx="32">
                  <c:v>物品賃貸サービス</c:v>
                </c:pt>
                <c:pt idx="33">
                  <c:v>広告</c:v>
                </c:pt>
                <c:pt idx="34">
                  <c:v>自動車整備・機械修理</c:v>
                </c:pt>
                <c:pt idx="35">
                  <c:v>その他の対事業所サービス</c:v>
                </c:pt>
                <c:pt idx="36">
                  <c:v>宿泊業</c:v>
                </c:pt>
                <c:pt idx="37">
                  <c:v>飲食サービス</c:v>
                </c:pt>
                <c:pt idx="38">
                  <c:v>洗濯・理容・美容・浴場業</c:v>
                </c:pt>
                <c:pt idx="39">
                  <c:v>娯楽サービス</c:v>
                </c:pt>
                <c:pt idx="40">
                  <c:v>その他の対個人サービス</c:v>
                </c:pt>
                <c:pt idx="41">
                  <c:v>事務用品</c:v>
                </c:pt>
                <c:pt idx="42">
                  <c:v>分類不明</c:v>
                </c:pt>
              </c:strCache>
            </c:strRef>
          </c:cat>
          <c:val>
            <c:numRef>
              <c:f>'02計算結果（億円）グラフ付'!$AW$61:$AW$103</c:f>
              <c:numCache>
                <c:formatCode>_(* #,##0_);_(* \(#,##0\);_(* "-"_);_(@_)</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0-E9D1-4985-BD54-91F1BC58C53D}"/>
            </c:ext>
          </c:extLst>
        </c:ser>
        <c:dLbls>
          <c:showLegendKey val="0"/>
          <c:showVal val="0"/>
          <c:showCatName val="0"/>
          <c:showSerName val="0"/>
          <c:showPercent val="0"/>
          <c:showBubbleSize val="0"/>
        </c:dLbls>
        <c:gapWidth val="50"/>
        <c:overlap val="-27"/>
        <c:axId val="327772928"/>
        <c:axId val="328230944"/>
      </c:barChart>
      <c:catAx>
        <c:axId val="327772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6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328230944"/>
        <c:crosses val="autoZero"/>
        <c:auto val="1"/>
        <c:lblAlgn val="ctr"/>
        <c:lblOffset val="100"/>
        <c:noMultiLvlLbl val="0"/>
      </c:catAx>
      <c:valAx>
        <c:axId val="328230944"/>
        <c:scaling>
          <c:orientation val="minMax"/>
          <c:min val="0"/>
        </c:scaling>
        <c:delete val="0"/>
        <c:axPos val="l"/>
        <c:majorGridlines>
          <c:spPr>
            <a:ln w="3175" cap="flat" cmpd="sng" algn="ctr">
              <a:solidFill>
                <a:schemeClr val="tx1"/>
              </a:solidFill>
              <a:prstDash val="dash"/>
              <a:round/>
            </a:ln>
            <a:effectLst/>
          </c:spPr>
        </c:majorGridlines>
        <c:numFmt formatCode="_(* #,##0_);_(* \(#,##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327772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73732602355198E-2"/>
          <c:y val="8.5112589773153488E-2"/>
          <c:w val="0.84894618719280501"/>
          <c:h val="0.50763309016121483"/>
        </c:manualLayout>
      </c:layout>
      <c:barChart>
        <c:barDir val="col"/>
        <c:grouping val="clustered"/>
        <c:varyColors val="0"/>
        <c:ser>
          <c:idx val="0"/>
          <c:order val="0"/>
          <c:spPr>
            <a:solidFill>
              <a:schemeClr val="accent1"/>
            </a:solidFill>
            <a:ln>
              <a:noFill/>
            </a:ln>
            <a:effectLst/>
          </c:spPr>
          <c:invertIfNegative val="0"/>
          <c:cat>
            <c:strRef>
              <c:f>'02計算結果（億円）グラフ付'!$AV$16:$AV$60</c:f>
              <c:strCache>
                <c:ptCount val="45"/>
                <c:pt idx="0">
                  <c:v>農業</c:v>
                </c:pt>
                <c:pt idx="1">
                  <c:v>林業</c:v>
                </c:pt>
                <c:pt idx="2">
                  <c:v>漁業</c:v>
                </c:pt>
                <c:pt idx="3">
                  <c:v>鉱業</c:v>
                </c:pt>
                <c:pt idx="4">
                  <c:v>食料品</c:v>
                </c:pt>
                <c:pt idx="5">
                  <c:v>飲料</c:v>
                </c:pt>
                <c:pt idx="6">
                  <c:v>たばこ</c:v>
                </c:pt>
                <c:pt idx="7">
                  <c:v>繊維工業製品</c:v>
                </c:pt>
                <c:pt idx="8">
                  <c:v>衣服・その他の繊維既製品</c:v>
                </c:pt>
                <c:pt idx="9">
                  <c:v>木材・木製品</c:v>
                </c:pt>
                <c:pt idx="10">
                  <c:v>家具・装備品</c:v>
                </c:pt>
                <c:pt idx="11">
                  <c:v>パルプ・紙・板紙・加工紙</c:v>
                </c:pt>
                <c:pt idx="12">
                  <c:v>印刷・製版・製本</c:v>
                </c:pt>
                <c:pt idx="13">
                  <c:v>化学肥料</c:v>
                </c:pt>
                <c:pt idx="14">
                  <c:v>無機化学工業製品</c:v>
                </c:pt>
                <c:pt idx="15">
                  <c:v>有機化学工業製品</c:v>
                </c:pt>
                <c:pt idx="16">
                  <c:v>医薬品</c:v>
                </c:pt>
                <c:pt idx="17">
                  <c:v>化学最終製品（医薬品を除く。）</c:v>
                </c:pt>
                <c:pt idx="18">
                  <c:v>石油製品</c:v>
                </c:pt>
                <c:pt idx="19">
                  <c:v>石炭製品</c:v>
                </c:pt>
                <c:pt idx="20">
                  <c:v>プラスチック製品</c:v>
                </c:pt>
                <c:pt idx="21">
                  <c:v>ガラス・ガラス製品</c:v>
                </c:pt>
                <c:pt idx="22">
                  <c:v>セメント・セメント製品</c:v>
                </c:pt>
                <c:pt idx="23">
                  <c:v>陶磁器</c:v>
                </c:pt>
                <c:pt idx="24">
                  <c:v>その他の窯業・土石製品</c:v>
                </c:pt>
                <c:pt idx="25">
                  <c:v>鉄鋼</c:v>
                </c:pt>
                <c:pt idx="26">
                  <c:v>非鉄金属</c:v>
                </c:pt>
                <c:pt idx="27">
                  <c:v>建設用・建築用金属製品</c:v>
                </c:pt>
                <c:pt idx="28">
                  <c:v>その他の金属製品</c:v>
                </c:pt>
                <c:pt idx="29">
                  <c:v>はん用機械</c:v>
                </c:pt>
                <c:pt idx="30">
                  <c:v>生産用機械</c:v>
                </c:pt>
                <c:pt idx="31">
                  <c:v>業務用機械</c:v>
                </c:pt>
                <c:pt idx="32">
                  <c:v>電子部品</c:v>
                </c:pt>
                <c:pt idx="33">
                  <c:v>電気機械</c:v>
                </c:pt>
                <c:pt idx="34">
                  <c:v>情報通信機器</c:v>
                </c:pt>
                <c:pt idx="35">
                  <c:v>自動車</c:v>
                </c:pt>
                <c:pt idx="36">
                  <c:v>自動車部品・同附属品</c:v>
                </c:pt>
                <c:pt idx="37">
                  <c:v>船舶・同修理</c:v>
                </c:pt>
                <c:pt idx="38">
                  <c:v>その他の輸送機械・同修理</c:v>
                </c:pt>
                <c:pt idx="39">
                  <c:v>その他の製造工業製品</c:v>
                </c:pt>
                <c:pt idx="40">
                  <c:v>再生資源回収・加工処理</c:v>
                </c:pt>
                <c:pt idx="41">
                  <c:v>建築</c:v>
                </c:pt>
                <c:pt idx="42">
                  <c:v>建設補修</c:v>
                </c:pt>
                <c:pt idx="43">
                  <c:v>公共事業</c:v>
                </c:pt>
                <c:pt idx="44">
                  <c:v>その他の土木建設</c:v>
                </c:pt>
              </c:strCache>
            </c:strRef>
          </c:cat>
          <c:val>
            <c:numRef>
              <c:f>'02計算結果（億円）グラフ付'!$AX$16:$AX$60</c:f>
              <c:numCache>
                <c:formatCode>_(* #,##0_);_(* \(#,##0\);_(* "-"_);_(@_)</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numCache>
            </c:numRef>
          </c:val>
          <c:extLst>
            <c:ext xmlns:c16="http://schemas.microsoft.com/office/drawing/2014/chart" uri="{C3380CC4-5D6E-409C-BE32-E72D297353CC}">
              <c16:uniqueId val="{00000000-8BC1-452B-9E88-322706D3F5AE}"/>
            </c:ext>
          </c:extLst>
        </c:ser>
        <c:dLbls>
          <c:showLegendKey val="0"/>
          <c:showVal val="0"/>
          <c:showCatName val="0"/>
          <c:showSerName val="0"/>
          <c:showPercent val="0"/>
          <c:showBubbleSize val="0"/>
        </c:dLbls>
        <c:gapWidth val="50"/>
        <c:overlap val="-27"/>
        <c:axId val="327772928"/>
        <c:axId val="328230944"/>
      </c:barChart>
      <c:catAx>
        <c:axId val="327772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6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328230944"/>
        <c:crosses val="autoZero"/>
        <c:auto val="1"/>
        <c:lblAlgn val="ctr"/>
        <c:lblOffset val="100"/>
        <c:noMultiLvlLbl val="0"/>
      </c:catAx>
      <c:valAx>
        <c:axId val="328230944"/>
        <c:scaling>
          <c:orientation val="minMax"/>
          <c:max val="50"/>
          <c:min val="0"/>
        </c:scaling>
        <c:delete val="0"/>
        <c:axPos val="l"/>
        <c:majorGridlines>
          <c:spPr>
            <a:ln w="3175" cap="flat" cmpd="sng" algn="ctr">
              <a:solidFill>
                <a:schemeClr val="tx1"/>
              </a:solidFill>
              <a:prstDash val="dash"/>
              <a:round/>
            </a:ln>
            <a:effectLst/>
          </c:spPr>
        </c:majorGridlines>
        <c:numFmt formatCode="_(* #,##0_);_(* \(#,##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327772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73732602355198E-2"/>
          <c:y val="8.5112589773153488E-2"/>
          <c:w val="0.84894618719280501"/>
          <c:h val="0.50763309016121483"/>
        </c:manualLayout>
      </c:layout>
      <c:barChart>
        <c:barDir val="col"/>
        <c:grouping val="clustered"/>
        <c:varyColors val="0"/>
        <c:ser>
          <c:idx val="0"/>
          <c:order val="0"/>
          <c:spPr>
            <a:solidFill>
              <a:schemeClr val="accent1"/>
            </a:solidFill>
            <a:ln>
              <a:noFill/>
            </a:ln>
            <a:effectLst/>
          </c:spPr>
          <c:invertIfNegative val="0"/>
          <c:cat>
            <c:strRef>
              <c:f>'02計算結果（億円）グラフ付'!$AV$61:$AV$103</c:f>
              <c:strCache>
                <c:ptCount val="43"/>
                <c:pt idx="0">
                  <c:v>電力</c:v>
                </c:pt>
                <c:pt idx="1">
                  <c:v>ガス・熱供給</c:v>
                </c:pt>
                <c:pt idx="2">
                  <c:v>水道</c:v>
                </c:pt>
                <c:pt idx="3">
                  <c:v>廃棄物処理</c:v>
                </c:pt>
                <c:pt idx="4">
                  <c:v>卸売</c:v>
                </c:pt>
                <c:pt idx="5">
                  <c:v>小売</c:v>
                </c:pt>
                <c:pt idx="6">
                  <c:v>金融・保険</c:v>
                </c:pt>
                <c:pt idx="7">
                  <c:v>不動産仲介及び賃貸</c:v>
                </c:pt>
                <c:pt idx="8">
                  <c:v>住宅賃貸料</c:v>
                </c:pt>
                <c:pt idx="9">
                  <c:v>住宅賃貸料（帰属家賃）</c:v>
                </c:pt>
                <c:pt idx="10">
                  <c:v>鉄道輸送</c:v>
                </c:pt>
                <c:pt idx="11">
                  <c:v>道路輸送（自家輸送を除く。）</c:v>
                </c:pt>
                <c:pt idx="12">
                  <c:v>自家輸送</c:v>
                </c:pt>
                <c:pt idx="13">
                  <c:v>水運</c:v>
                </c:pt>
                <c:pt idx="14">
                  <c:v>航空輸送</c:v>
                </c:pt>
                <c:pt idx="15">
                  <c:v>貨物利用運送</c:v>
                </c:pt>
                <c:pt idx="16">
                  <c:v>倉庫</c:v>
                </c:pt>
                <c:pt idx="17">
                  <c:v>運輸附帯サービス</c:v>
                </c:pt>
                <c:pt idx="18">
                  <c:v>郵便・信書便</c:v>
                </c:pt>
                <c:pt idx="19">
                  <c:v>通信</c:v>
                </c:pt>
                <c:pt idx="20">
                  <c:v>放送</c:v>
                </c:pt>
                <c:pt idx="21">
                  <c:v>情報サービス</c:v>
                </c:pt>
                <c:pt idx="22">
                  <c:v>インターネット附随サービス</c:v>
                </c:pt>
                <c:pt idx="23">
                  <c:v>映像・音声・文字情報制作</c:v>
                </c:pt>
                <c:pt idx="24">
                  <c:v>公務</c:v>
                </c:pt>
                <c:pt idx="25">
                  <c:v>教育</c:v>
                </c:pt>
                <c:pt idx="26">
                  <c:v>研究</c:v>
                </c:pt>
                <c:pt idx="27">
                  <c:v>医療</c:v>
                </c:pt>
                <c:pt idx="28">
                  <c:v>保健衛生</c:v>
                </c:pt>
                <c:pt idx="29">
                  <c:v>社会保険・社会福祉</c:v>
                </c:pt>
                <c:pt idx="30">
                  <c:v>介護</c:v>
                </c:pt>
                <c:pt idx="31">
                  <c:v>他に分類されない会員制団体</c:v>
                </c:pt>
                <c:pt idx="32">
                  <c:v>物品賃貸サービス</c:v>
                </c:pt>
                <c:pt idx="33">
                  <c:v>広告</c:v>
                </c:pt>
                <c:pt idx="34">
                  <c:v>自動車整備・機械修理</c:v>
                </c:pt>
                <c:pt idx="35">
                  <c:v>その他の対事業所サービス</c:v>
                </c:pt>
                <c:pt idx="36">
                  <c:v>宿泊業</c:v>
                </c:pt>
                <c:pt idx="37">
                  <c:v>飲食サービス</c:v>
                </c:pt>
                <c:pt idx="38">
                  <c:v>洗濯・理容・美容・浴場業</c:v>
                </c:pt>
                <c:pt idx="39">
                  <c:v>娯楽サービス</c:v>
                </c:pt>
                <c:pt idx="40">
                  <c:v>その他の対個人サービス</c:v>
                </c:pt>
                <c:pt idx="41">
                  <c:v>事務用品</c:v>
                </c:pt>
                <c:pt idx="42">
                  <c:v>分類不明</c:v>
                </c:pt>
              </c:strCache>
            </c:strRef>
          </c:cat>
          <c:val>
            <c:numRef>
              <c:f>'02計算結果（億円）グラフ付'!$AX$61:$AX$103</c:f>
              <c:numCache>
                <c:formatCode>_(* #,##0_);_(* \(#,##0\);_(* "-"_);_(@_)</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0-9CC6-4AE3-B2BD-61C8D558F6B0}"/>
            </c:ext>
          </c:extLst>
        </c:ser>
        <c:dLbls>
          <c:showLegendKey val="0"/>
          <c:showVal val="0"/>
          <c:showCatName val="0"/>
          <c:showSerName val="0"/>
          <c:showPercent val="0"/>
          <c:showBubbleSize val="0"/>
        </c:dLbls>
        <c:gapWidth val="50"/>
        <c:overlap val="-27"/>
        <c:axId val="327772928"/>
        <c:axId val="328230944"/>
      </c:barChart>
      <c:catAx>
        <c:axId val="327772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6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328230944"/>
        <c:crosses val="autoZero"/>
        <c:auto val="1"/>
        <c:lblAlgn val="ctr"/>
        <c:lblOffset val="100"/>
        <c:noMultiLvlLbl val="0"/>
      </c:catAx>
      <c:valAx>
        <c:axId val="328230944"/>
        <c:scaling>
          <c:orientation val="minMax"/>
          <c:max val="50"/>
          <c:min val="0"/>
        </c:scaling>
        <c:delete val="0"/>
        <c:axPos val="l"/>
        <c:majorGridlines>
          <c:spPr>
            <a:ln w="3175" cap="flat" cmpd="sng" algn="ctr">
              <a:solidFill>
                <a:schemeClr val="tx1"/>
              </a:solidFill>
              <a:prstDash val="dash"/>
              <a:round/>
            </a:ln>
            <a:effectLst/>
          </c:spPr>
        </c:majorGridlines>
        <c:numFmt formatCode="_(* #,##0_);_(* \(#,##0\);_(* &quot;-&quot;_);_(@_)"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ja-JP"/>
          </a:p>
        </c:txPr>
        <c:crossAx val="327772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'02計算結果（億円）グラフ付'!$AV$6</c:f>
              <c:strCache>
                <c:ptCount val="1"/>
                <c:pt idx="0">
                  <c:v>直接効果</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'02計算結果（億円）グラフ付'!$AU$7</c:f>
              <c:strCache>
                <c:ptCount val="1"/>
                <c:pt idx="0">
                  <c:v>構成比</c:v>
                </c:pt>
              </c:strCache>
            </c:strRef>
          </c:cat>
          <c:val>
            <c:numRef>
              <c:f>'02計算結果（億円）グラフ付'!$AV$7</c:f>
              <c:numCache>
                <c:formatCode>#,##0.0;[Red]\-#,##0.0</c:formatCode>
                <c:ptCount val="1"/>
                <c:pt idx="0">
                  <c:v>0</c:v>
                </c:pt>
              </c:numCache>
            </c:numRef>
          </c:val>
          <c:extLst>
            <c:ext xmlns:c16="http://schemas.microsoft.com/office/drawing/2014/chart" uri="{C3380CC4-5D6E-409C-BE32-E72D297353CC}">
              <c16:uniqueId val="{00000000-C067-4FC5-B487-602367D3918A}"/>
            </c:ext>
          </c:extLst>
        </c:ser>
        <c:ser>
          <c:idx val="1"/>
          <c:order val="1"/>
          <c:tx>
            <c:strRef>
              <c:f>'02計算結果（億円）グラフ付'!$AW$6</c:f>
              <c:strCache>
                <c:ptCount val="1"/>
                <c:pt idx="0">
                  <c:v>間接一次効果</c:v>
                </c:pt>
              </c:strCache>
            </c:strRef>
          </c:tx>
          <c:spPr>
            <a:solidFill>
              <a:schemeClr val="accent2"/>
            </a:solidFill>
            <a:ln>
              <a:noFill/>
            </a:ln>
            <a:effectLst/>
          </c:spPr>
          <c:invertIfNegative val="0"/>
          <c:dLbls>
            <c:dLbl>
              <c:idx val="0"/>
              <c:layout>
                <c:manualLayout>
                  <c:x val="-3.006189317731132E-3"/>
                  <c:y val="-3.6805457922348917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67-4FC5-B487-602367D391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'02計算結果（億円）グラフ付'!$AU$7</c:f>
              <c:strCache>
                <c:ptCount val="1"/>
                <c:pt idx="0">
                  <c:v>構成比</c:v>
                </c:pt>
              </c:strCache>
            </c:strRef>
          </c:cat>
          <c:val>
            <c:numRef>
              <c:f>'02計算結果（億円）グラフ付'!$AW$7</c:f>
              <c:numCache>
                <c:formatCode>#,##0.0;[Red]\-#,##0.0</c:formatCode>
                <c:ptCount val="1"/>
                <c:pt idx="0">
                  <c:v>0</c:v>
                </c:pt>
              </c:numCache>
            </c:numRef>
          </c:val>
          <c:extLst>
            <c:ext xmlns:c16="http://schemas.microsoft.com/office/drawing/2014/chart" uri="{C3380CC4-5D6E-409C-BE32-E72D297353CC}">
              <c16:uniqueId val="{00000001-C067-4FC5-B487-602367D3918A}"/>
            </c:ext>
          </c:extLst>
        </c:ser>
        <c:ser>
          <c:idx val="2"/>
          <c:order val="2"/>
          <c:tx>
            <c:strRef>
              <c:f>'02計算結果（億円）グラフ付'!$AX$6</c:f>
              <c:strCache>
                <c:ptCount val="1"/>
                <c:pt idx="0">
                  <c:v>間接二次効果</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'02計算結果（億円）グラフ付'!$AU$7</c:f>
              <c:strCache>
                <c:ptCount val="1"/>
                <c:pt idx="0">
                  <c:v>構成比</c:v>
                </c:pt>
              </c:strCache>
            </c:strRef>
          </c:cat>
          <c:val>
            <c:numRef>
              <c:f>'02計算結果（億円）グラフ付'!$AX$7</c:f>
              <c:numCache>
                <c:formatCode>#,##0.0;[Red]\-#,##0.0</c:formatCode>
                <c:ptCount val="1"/>
                <c:pt idx="0">
                  <c:v>0</c:v>
                </c:pt>
              </c:numCache>
            </c:numRef>
          </c:val>
          <c:extLst>
            <c:ext xmlns:c16="http://schemas.microsoft.com/office/drawing/2014/chart" uri="{C3380CC4-5D6E-409C-BE32-E72D297353CC}">
              <c16:uniqueId val="{00000002-C067-4FC5-B487-602367D3918A}"/>
            </c:ext>
          </c:extLst>
        </c:ser>
        <c:dLbls>
          <c:showLegendKey val="0"/>
          <c:showVal val="0"/>
          <c:showCatName val="0"/>
          <c:showSerName val="0"/>
          <c:showPercent val="0"/>
          <c:showBubbleSize val="0"/>
        </c:dLbls>
        <c:gapWidth val="30"/>
        <c:overlap val="100"/>
        <c:axId val="364514047"/>
        <c:axId val="364516543"/>
      </c:barChart>
      <c:catAx>
        <c:axId val="3645140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364516543"/>
        <c:crosses val="autoZero"/>
        <c:auto val="1"/>
        <c:lblAlgn val="ctr"/>
        <c:lblOffset val="100"/>
        <c:noMultiLvlLbl val="0"/>
      </c:catAx>
      <c:valAx>
        <c:axId val="364516543"/>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3645140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15</xdr:col>
      <xdr:colOff>201706</xdr:colOff>
      <xdr:row>15</xdr:row>
      <xdr:rowOff>11206</xdr:rowOff>
    </xdr:from>
    <xdr:to>
      <xdr:col>27</xdr:col>
      <xdr:colOff>469809</xdr:colOff>
      <xdr:row>30</xdr:row>
      <xdr:rowOff>163606</xdr:rowOff>
    </xdr:to>
    <xdr:graphicFrame macro="">
      <xdr:nvGraphicFramePr>
        <xdr:cNvPr id="2" name="グラフ 1">
          <a:extLst>
            <a:ext uri="{FF2B5EF4-FFF2-40B4-BE49-F238E27FC236}">
              <a16:creationId xmlns:a16="http://schemas.microsoft.com/office/drawing/2014/main" id="{0CEA64E7-8F7D-498A-9917-0BCB4BA40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15</xdr:row>
      <xdr:rowOff>0</xdr:rowOff>
    </xdr:from>
    <xdr:to>
      <xdr:col>40</xdr:col>
      <xdr:colOff>268103</xdr:colOff>
      <xdr:row>30</xdr:row>
      <xdr:rowOff>152400</xdr:rowOff>
    </xdr:to>
    <xdr:graphicFrame macro="">
      <xdr:nvGraphicFramePr>
        <xdr:cNvPr id="3" name="グラフ 2">
          <a:extLst>
            <a:ext uri="{FF2B5EF4-FFF2-40B4-BE49-F238E27FC236}">
              <a16:creationId xmlns:a16="http://schemas.microsoft.com/office/drawing/2014/main" id="{C0D10529-A021-470A-A119-E572B8221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212912</xdr:colOff>
      <xdr:row>37</xdr:row>
      <xdr:rowOff>112059</xdr:rowOff>
    </xdr:from>
    <xdr:to>
      <xdr:col>27</xdr:col>
      <xdr:colOff>481015</xdr:colOff>
      <xdr:row>53</xdr:row>
      <xdr:rowOff>96370</xdr:rowOff>
    </xdr:to>
    <xdr:graphicFrame macro="">
      <xdr:nvGraphicFramePr>
        <xdr:cNvPr id="4" name="グラフ 3">
          <a:extLst>
            <a:ext uri="{FF2B5EF4-FFF2-40B4-BE49-F238E27FC236}">
              <a16:creationId xmlns:a16="http://schemas.microsoft.com/office/drawing/2014/main" id="{8C136C51-931F-4CBF-9C92-87D08D4C7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33618</xdr:colOff>
      <xdr:row>37</xdr:row>
      <xdr:rowOff>100853</xdr:rowOff>
    </xdr:from>
    <xdr:to>
      <xdr:col>40</xdr:col>
      <xdr:colOff>301721</xdr:colOff>
      <xdr:row>53</xdr:row>
      <xdr:rowOff>85164</xdr:rowOff>
    </xdr:to>
    <xdr:graphicFrame macro="">
      <xdr:nvGraphicFramePr>
        <xdr:cNvPr id="6" name="グラフ 5">
          <a:extLst>
            <a:ext uri="{FF2B5EF4-FFF2-40B4-BE49-F238E27FC236}">
              <a16:creationId xmlns:a16="http://schemas.microsoft.com/office/drawing/2014/main" id="{95CF0709-7C66-44A8-9B4A-6BF6BAA34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526675</xdr:colOff>
      <xdr:row>1</xdr:row>
      <xdr:rowOff>68355</xdr:rowOff>
    </xdr:from>
    <xdr:to>
      <xdr:col>30</xdr:col>
      <xdr:colOff>369793</xdr:colOff>
      <xdr:row>12</xdr:row>
      <xdr:rowOff>67235</xdr:rowOff>
    </xdr:to>
    <xdr:graphicFrame macro="">
      <xdr:nvGraphicFramePr>
        <xdr:cNvPr id="10" name="グラフ 9">
          <a:extLst>
            <a:ext uri="{FF2B5EF4-FFF2-40B4-BE49-F238E27FC236}">
              <a16:creationId xmlns:a16="http://schemas.microsoft.com/office/drawing/2014/main" id="{8A2FFA45-AA3B-442F-AA07-F5E3A9DD64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0.00715</cdr:x>
      <cdr:y>0</cdr:y>
    </cdr:from>
    <cdr:to>
      <cdr:x>0.10926</cdr:x>
      <cdr:y>0.06808</cdr:y>
    </cdr:to>
    <cdr:sp macro="" textlink="">
      <cdr:nvSpPr>
        <cdr:cNvPr id="2" name="テキスト ボックス 1">
          <a:extLst xmlns:a="http://schemas.openxmlformats.org/drawingml/2006/main">
            <a:ext uri="{FF2B5EF4-FFF2-40B4-BE49-F238E27FC236}">
              <a16:creationId xmlns:a16="http://schemas.microsoft.com/office/drawing/2014/main" id="{1BF7C7BD-6452-4EAB-980C-91A7B1D3A131}"/>
            </a:ext>
          </a:extLst>
        </cdr:cNvPr>
        <cdr:cNvSpPr txBox="1"/>
      </cdr:nvSpPr>
      <cdr:spPr>
        <a:xfrm xmlns:a="http://schemas.openxmlformats.org/drawingml/2006/main">
          <a:off x="47625" y="0"/>
          <a:ext cx="680504" cy="185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solidFill>
              <a:latin typeface="ＭＳ ゴシック" panose="020B0609070205080204" pitchFamily="49" charset="-128"/>
              <a:ea typeface="ＭＳ ゴシック" panose="020B0609070205080204" pitchFamily="49" charset="-128"/>
            </a:rPr>
            <a:t>（億円）</a:t>
          </a:r>
        </a:p>
      </cdr:txBody>
    </cdr:sp>
  </cdr:relSizeAnchor>
</c:userShapes>
</file>

<file path=xl/drawings/drawing3.xml><?xml version="1.0" encoding="utf-8"?>
<c:userShapes xmlns:c="http://schemas.openxmlformats.org/drawingml/2006/chart">
  <cdr:relSizeAnchor xmlns:cdr="http://schemas.openxmlformats.org/drawingml/2006/chartDrawing">
    <cdr:from>
      <cdr:x>0.00715</cdr:x>
      <cdr:y>0</cdr:y>
    </cdr:from>
    <cdr:to>
      <cdr:x>0.10926</cdr:x>
      <cdr:y>0.06808</cdr:y>
    </cdr:to>
    <cdr:sp macro="" textlink="">
      <cdr:nvSpPr>
        <cdr:cNvPr id="2" name="テキスト ボックス 1">
          <a:extLst xmlns:a="http://schemas.openxmlformats.org/drawingml/2006/main">
            <a:ext uri="{FF2B5EF4-FFF2-40B4-BE49-F238E27FC236}">
              <a16:creationId xmlns:a16="http://schemas.microsoft.com/office/drawing/2014/main" id="{1BF7C7BD-6452-4EAB-980C-91A7B1D3A131}"/>
            </a:ext>
          </a:extLst>
        </cdr:cNvPr>
        <cdr:cNvSpPr txBox="1"/>
      </cdr:nvSpPr>
      <cdr:spPr>
        <a:xfrm xmlns:a="http://schemas.openxmlformats.org/drawingml/2006/main">
          <a:off x="47625" y="0"/>
          <a:ext cx="680504" cy="185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solidFill>
              <a:latin typeface="ＭＳ ゴシック" panose="020B0609070205080204" pitchFamily="49" charset="-128"/>
              <a:ea typeface="ＭＳ ゴシック" panose="020B0609070205080204" pitchFamily="49" charset="-128"/>
            </a:rPr>
            <a:t>（億円）</a:t>
          </a:r>
        </a:p>
      </cdr:txBody>
    </cdr:sp>
  </cdr:relSizeAnchor>
</c:userShapes>
</file>

<file path=xl/drawings/drawing4.xml><?xml version="1.0" encoding="utf-8"?>
<c:userShapes xmlns:c="http://schemas.openxmlformats.org/drawingml/2006/chart">
  <cdr:relSizeAnchor xmlns:cdr="http://schemas.openxmlformats.org/drawingml/2006/chartDrawing">
    <cdr:from>
      <cdr:x>0.00715</cdr:x>
      <cdr:y>0</cdr:y>
    </cdr:from>
    <cdr:to>
      <cdr:x>0.10926</cdr:x>
      <cdr:y>0.06808</cdr:y>
    </cdr:to>
    <cdr:sp macro="" textlink="">
      <cdr:nvSpPr>
        <cdr:cNvPr id="2" name="テキスト ボックス 1">
          <a:extLst xmlns:a="http://schemas.openxmlformats.org/drawingml/2006/main">
            <a:ext uri="{FF2B5EF4-FFF2-40B4-BE49-F238E27FC236}">
              <a16:creationId xmlns:a16="http://schemas.microsoft.com/office/drawing/2014/main" id="{1BF7C7BD-6452-4EAB-980C-91A7B1D3A131}"/>
            </a:ext>
          </a:extLst>
        </cdr:cNvPr>
        <cdr:cNvSpPr txBox="1"/>
      </cdr:nvSpPr>
      <cdr:spPr>
        <a:xfrm xmlns:a="http://schemas.openxmlformats.org/drawingml/2006/main">
          <a:off x="47625" y="0"/>
          <a:ext cx="680504" cy="185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solidFill>
              <a:latin typeface="ＭＳ ゴシック" panose="020B0609070205080204" pitchFamily="49" charset="-128"/>
              <a:ea typeface="ＭＳ ゴシック" panose="020B0609070205080204" pitchFamily="49" charset="-128"/>
            </a:rPr>
            <a:t>（億円）</a:t>
          </a:r>
        </a:p>
      </cdr:txBody>
    </cdr:sp>
  </cdr:relSizeAnchor>
</c:userShapes>
</file>

<file path=xl/drawings/drawing5.xml><?xml version="1.0" encoding="utf-8"?>
<c:userShapes xmlns:c="http://schemas.openxmlformats.org/drawingml/2006/chart">
  <cdr:relSizeAnchor xmlns:cdr="http://schemas.openxmlformats.org/drawingml/2006/chartDrawing">
    <cdr:from>
      <cdr:x>0.00715</cdr:x>
      <cdr:y>0</cdr:y>
    </cdr:from>
    <cdr:to>
      <cdr:x>0.10926</cdr:x>
      <cdr:y>0.06808</cdr:y>
    </cdr:to>
    <cdr:sp macro="" textlink="">
      <cdr:nvSpPr>
        <cdr:cNvPr id="2" name="テキスト ボックス 1">
          <a:extLst xmlns:a="http://schemas.openxmlformats.org/drawingml/2006/main">
            <a:ext uri="{FF2B5EF4-FFF2-40B4-BE49-F238E27FC236}">
              <a16:creationId xmlns:a16="http://schemas.microsoft.com/office/drawing/2014/main" id="{1BF7C7BD-6452-4EAB-980C-91A7B1D3A131}"/>
            </a:ext>
          </a:extLst>
        </cdr:cNvPr>
        <cdr:cNvSpPr txBox="1"/>
      </cdr:nvSpPr>
      <cdr:spPr>
        <a:xfrm xmlns:a="http://schemas.openxmlformats.org/drawingml/2006/main">
          <a:off x="47625" y="0"/>
          <a:ext cx="680504" cy="185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solidFill>
              <a:latin typeface="ＭＳ ゴシック" panose="020B0609070205080204" pitchFamily="49" charset="-128"/>
              <a:ea typeface="ＭＳ ゴシック" panose="020B0609070205080204" pitchFamily="49" charset="-128"/>
            </a:rPr>
            <a:t>（億円）</a:t>
          </a:r>
        </a:p>
      </cdr:txBody>
    </cdr:sp>
  </cdr:relSizeAnchor>
</c:userShapes>
</file>

<file path=xl/drawings/drawing6.xml><?xml version="1.0" encoding="utf-8"?>
<xdr:wsDr xmlns:xdr="http://schemas.openxmlformats.org/drawingml/2006/spreadsheetDrawing" xmlns:a="http://schemas.openxmlformats.org/drawingml/2006/main">
  <xdr:twoCellAnchor>
    <xdr:from>
      <xdr:col>24</xdr:col>
      <xdr:colOff>24850</xdr:colOff>
      <xdr:row>14</xdr:row>
      <xdr:rowOff>41414</xdr:rowOff>
    </xdr:from>
    <xdr:to>
      <xdr:col>25</xdr:col>
      <xdr:colOff>16566</xdr:colOff>
      <xdr:row>17</xdr:row>
      <xdr:rowOff>140804</xdr:rowOff>
    </xdr:to>
    <xdr:sp macro="" textlink="">
      <xdr:nvSpPr>
        <xdr:cNvPr id="2" name="下矢印 1">
          <a:extLst>
            <a:ext uri="{FF2B5EF4-FFF2-40B4-BE49-F238E27FC236}">
              <a16:creationId xmlns:a16="http://schemas.microsoft.com/office/drawing/2014/main" id="{00000000-0008-0000-0200-000002000000}"/>
            </a:ext>
          </a:extLst>
        </xdr:cNvPr>
        <xdr:cNvSpPr/>
      </xdr:nvSpPr>
      <xdr:spPr>
        <a:xfrm>
          <a:off x="4368250" y="2241689"/>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180560</xdr:colOff>
      <xdr:row>14</xdr:row>
      <xdr:rowOff>23192</xdr:rowOff>
    </xdr:from>
    <xdr:to>
      <xdr:col>35</xdr:col>
      <xdr:colOff>16564</xdr:colOff>
      <xdr:row>18</xdr:row>
      <xdr:rowOff>124239</xdr:rowOff>
    </xdr:to>
    <xdr:sp macro="" textlink="">
      <xdr:nvSpPr>
        <xdr:cNvPr id="3" name="下矢印 2">
          <a:extLst>
            <a:ext uri="{FF2B5EF4-FFF2-40B4-BE49-F238E27FC236}">
              <a16:creationId xmlns:a16="http://schemas.microsoft.com/office/drawing/2014/main" id="{00000000-0008-0000-0200-000003000000}"/>
            </a:ext>
          </a:extLst>
        </xdr:cNvPr>
        <xdr:cNvSpPr/>
      </xdr:nvSpPr>
      <xdr:spPr>
        <a:xfrm>
          <a:off x="6152735" y="2223467"/>
          <a:ext cx="197954" cy="710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173935</xdr:colOff>
      <xdr:row>21</xdr:row>
      <xdr:rowOff>33131</xdr:rowOff>
    </xdr:from>
    <xdr:to>
      <xdr:col>12</xdr:col>
      <xdr:colOff>165651</xdr:colOff>
      <xdr:row>30</xdr:row>
      <xdr:rowOff>132520</xdr:rowOff>
    </xdr:to>
    <xdr:sp macro="" textlink="">
      <xdr:nvSpPr>
        <xdr:cNvPr id="4" name="下矢印 3">
          <a:extLst>
            <a:ext uri="{FF2B5EF4-FFF2-40B4-BE49-F238E27FC236}">
              <a16:creationId xmlns:a16="http://schemas.microsoft.com/office/drawing/2014/main" id="{00000000-0008-0000-0200-000004000000}"/>
            </a:ext>
          </a:extLst>
        </xdr:cNvPr>
        <xdr:cNvSpPr/>
      </xdr:nvSpPr>
      <xdr:spPr>
        <a:xfrm>
          <a:off x="2164660" y="3319256"/>
          <a:ext cx="172691" cy="14805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3313</xdr:colOff>
      <xdr:row>34</xdr:row>
      <xdr:rowOff>28161</xdr:rowOff>
    </xdr:from>
    <xdr:to>
      <xdr:col>12</xdr:col>
      <xdr:colOff>177247</xdr:colOff>
      <xdr:row>37</xdr:row>
      <xdr:rowOff>127551</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2175013" y="5305011"/>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28163</xdr:colOff>
      <xdr:row>14</xdr:row>
      <xdr:rowOff>36445</xdr:rowOff>
    </xdr:from>
    <xdr:to>
      <xdr:col>8</xdr:col>
      <xdr:colOff>19880</xdr:colOff>
      <xdr:row>17</xdr:row>
      <xdr:rowOff>135835</xdr:rowOff>
    </xdr:to>
    <xdr:sp macro="" textlink="">
      <xdr:nvSpPr>
        <xdr:cNvPr id="6" name="下矢印 5">
          <a:extLst>
            <a:ext uri="{FF2B5EF4-FFF2-40B4-BE49-F238E27FC236}">
              <a16:creationId xmlns:a16="http://schemas.microsoft.com/office/drawing/2014/main" id="{00000000-0008-0000-0200-000006000000}"/>
            </a:ext>
          </a:extLst>
        </xdr:cNvPr>
        <xdr:cNvSpPr/>
      </xdr:nvSpPr>
      <xdr:spPr>
        <a:xfrm>
          <a:off x="1294988" y="2236720"/>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1656</xdr:colOff>
      <xdr:row>41</xdr:row>
      <xdr:rowOff>26505</xdr:rowOff>
    </xdr:from>
    <xdr:to>
      <xdr:col>4</xdr:col>
      <xdr:colOff>175590</xdr:colOff>
      <xdr:row>44</xdr:row>
      <xdr:rowOff>125895</xdr:rowOff>
    </xdr:to>
    <xdr:sp macro="" textlink="">
      <xdr:nvSpPr>
        <xdr:cNvPr id="7" name="下矢印 6">
          <a:extLst>
            <a:ext uri="{FF2B5EF4-FFF2-40B4-BE49-F238E27FC236}">
              <a16:creationId xmlns:a16="http://schemas.microsoft.com/office/drawing/2014/main" id="{00000000-0008-0000-0200-000007000000}"/>
            </a:ext>
          </a:extLst>
        </xdr:cNvPr>
        <xdr:cNvSpPr/>
      </xdr:nvSpPr>
      <xdr:spPr>
        <a:xfrm>
          <a:off x="725556" y="6389205"/>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4970</xdr:colOff>
      <xdr:row>41</xdr:row>
      <xdr:rowOff>21535</xdr:rowOff>
    </xdr:from>
    <xdr:to>
      <xdr:col>14</xdr:col>
      <xdr:colOff>8283</xdr:colOff>
      <xdr:row>45</xdr:row>
      <xdr:rowOff>140804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2357645" y="6384235"/>
          <a:ext cx="184288" cy="7288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48</xdr:row>
      <xdr:rowOff>24848</xdr:rowOff>
    </xdr:from>
    <xdr:to>
      <xdr:col>13</xdr:col>
      <xdr:colOff>173934</xdr:colOff>
      <xdr:row>51</xdr:row>
      <xdr:rowOff>124238</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2352675" y="7473398"/>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177248</xdr:colOff>
      <xdr:row>21</xdr:row>
      <xdr:rowOff>36444</xdr:rowOff>
    </xdr:from>
    <xdr:to>
      <xdr:col>35</xdr:col>
      <xdr:colOff>168964</xdr:colOff>
      <xdr:row>24</xdr:row>
      <xdr:rowOff>135833</xdr:rowOff>
    </xdr:to>
    <xdr:sp macro="" textlink="">
      <xdr:nvSpPr>
        <xdr:cNvPr id="10" name="下矢印 9">
          <a:extLst>
            <a:ext uri="{FF2B5EF4-FFF2-40B4-BE49-F238E27FC236}">
              <a16:creationId xmlns:a16="http://schemas.microsoft.com/office/drawing/2014/main" id="{00000000-0008-0000-0200-00000A000000}"/>
            </a:ext>
          </a:extLst>
        </xdr:cNvPr>
        <xdr:cNvSpPr/>
      </xdr:nvSpPr>
      <xdr:spPr>
        <a:xfrm>
          <a:off x="6330398" y="3322569"/>
          <a:ext cx="172691" cy="55658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6625</xdr:colOff>
      <xdr:row>34</xdr:row>
      <xdr:rowOff>31474</xdr:rowOff>
    </xdr:from>
    <xdr:to>
      <xdr:col>35</xdr:col>
      <xdr:colOff>180559</xdr:colOff>
      <xdr:row>37</xdr:row>
      <xdr:rowOff>130864</xdr:rowOff>
    </xdr:to>
    <xdr:sp macro="" textlink="">
      <xdr:nvSpPr>
        <xdr:cNvPr id="11" name="下矢印 10">
          <a:extLst>
            <a:ext uri="{FF2B5EF4-FFF2-40B4-BE49-F238E27FC236}">
              <a16:creationId xmlns:a16="http://schemas.microsoft.com/office/drawing/2014/main" id="{00000000-0008-0000-0200-00000B000000}"/>
            </a:ext>
          </a:extLst>
        </xdr:cNvPr>
        <xdr:cNvSpPr/>
      </xdr:nvSpPr>
      <xdr:spPr>
        <a:xfrm>
          <a:off x="6340750" y="5308324"/>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18221</xdr:colOff>
      <xdr:row>41</xdr:row>
      <xdr:rowOff>43068</xdr:rowOff>
    </xdr:from>
    <xdr:to>
      <xdr:col>36</xdr:col>
      <xdr:colOff>9938</xdr:colOff>
      <xdr:row>45</xdr:row>
      <xdr:rowOff>1654</xdr:rowOff>
    </xdr:to>
    <xdr:sp macro="" textlink="">
      <xdr:nvSpPr>
        <xdr:cNvPr id="12" name="下矢印 11">
          <a:extLst>
            <a:ext uri="{FF2B5EF4-FFF2-40B4-BE49-F238E27FC236}">
              <a16:creationId xmlns:a16="http://schemas.microsoft.com/office/drawing/2014/main" id="{00000000-0008-0000-0200-00000C000000}"/>
            </a:ext>
          </a:extLst>
        </xdr:cNvPr>
        <xdr:cNvSpPr/>
      </xdr:nvSpPr>
      <xdr:spPr>
        <a:xfrm>
          <a:off x="6352346" y="6405768"/>
          <a:ext cx="172692" cy="5681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99392</xdr:colOff>
      <xdr:row>28</xdr:row>
      <xdr:rowOff>24847</xdr:rowOff>
    </xdr:from>
    <xdr:to>
      <xdr:col>35</xdr:col>
      <xdr:colOff>99392</xdr:colOff>
      <xdr:row>31</xdr:row>
      <xdr:rowOff>0</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a:off x="6433517" y="4387297"/>
          <a:ext cx="0" cy="432353"/>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49696</xdr:colOff>
      <xdr:row>48</xdr:row>
      <xdr:rowOff>49698</xdr:rowOff>
    </xdr:from>
    <xdr:to>
      <xdr:col>35</xdr:col>
      <xdr:colOff>157368</xdr:colOff>
      <xdr:row>59</xdr:row>
      <xdr:rowOff>132522</xdr:rowOff>
    </xdr:to>
    <xdr:sp macro="" textlink="">
      <xdr:nvSpPr>
        <xdr:cNvPr id="14" name="屈折矢印 13">
          <a:extLst>
            <a:ext uri="{FF2B5EF4-FFF2-40B4-BE49-F238E27FC236}">
              <a16:creationId xmlns:a16="http://schemas.microsoft.com/office/drawing/2014/main" id="{00000000-0008-0000-0200-00000E000000}"/>
            </a:ext>
          </a:extLst>
        </xdr:cNvPr>
        <xdr:cNvSpPr/>
      </xdr:nvSpPr>
      <xdr:spPr>
        <a:xfrm rot="5400000" flipV="1">
          <a:off x="4105482" y="6880987"/>
          <a:ext cx="1768749" cy="3003272"/>
        </a:xfrm>
        <a:prstGeom prst="bentUpArrow">
          <a:avLst>
            <a:gd name="adj1" fmla="val 6264"/>
            <a:gd name="adj2" fmla="val 4751"/>
            <a:gd name="adj3" fmla="val 100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162340</xdr:colOff>
      <xdr:row>61</xdr:row>
      <xdr:rowOff>29818</xdr:rowOff>
    </xdr:from>
    <xdr:to>
      <xdr:col>4</xdr:col>
      <xdr:colOff>154056</xdr:colOff>
      <xdr:row>64</xdr:row>
      <xdr:rowOff>129208</xdr:rowOff>
    </xdr:to>
    <xdr:sp macro="" textlink="">
      <xdr:nvSpPr>
        <xdr:cNvPr id="15" name="下矢印 14">
          <a:extLst>
            <a:ext uri="{FF2B5EF4-FFF2-40B4-BE49-F238E27FC236}">
              <a16:creationId xmlns:a16="http://schemas.microsoft.com/office/drawing/2014/main" id="{00000000-0008-0000-0200-00000F000000}"/>
            </a:ext>
          </a:extLst>
        </xdr:cNvPr>
        <xdr:cNvSpPr/>
      </xdr:nvSpPr>
      <xdr:spPr>
        <a:xfrm>
          <a:off x="705265" y="9478618"/>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8282</xdr:colOff>
      <xdr:row>61</xdr:row>
      <xdr:rowOff>33131</xdr:rowOff>
    </xdr:from>
    <xdr:to>
      <xdr:col>13</xdr:col>
      <xdr:colOff>11595</xdr:colOff>
      <xdr:row>66</xdr:row>
      <xdr:rowOff>11596</xdr:rowOff>
    </xdr:to>
    <xdr:sp macro="" textlink="">
      <xdr:nvSpPr>
        <xdr:cNvPr id="16" name="下矢印 15">
          <a:extLst>
            <a:ext uri="{FF2B5EF4-FFF2-40B4-BE49-F238E27FC236}">
              <a16:creationId xmlns:a16="http://schemas.microsoft.com/office/drawing/2014/main" id="{00000000-0008-0000-0200-000010000000}"/>
            </a:ext>
          </a:extLst>
        </xdr:cNvPr>
        <xdr:cNvSpPr/>
      </xdr:nvSpPr>
      <xdr:spPr>
        <a:xfrm>
          <a:off x="2179982" y="9481931"/>
          <a:ext cx="184288" cy="74046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91111</xdr:colOff>
      <xdr:row>7</xdr:row>
      <xdr:rowOff>16567</xdr:rowOff>
    </xdr:from>
    <xdr:to>
      <xdr:col>6</xdr:col>
      <xdr:colOff>82828</xdr:colOff>
      <xdr:row>10</xdr:row>
      <xdr:rowOff>115957</xdr:rowOff>
    </xdr:to>
    <xdr:sp macro="" textlink="">
      <xdr:nvSpPr>
        <xdr:cNvPr id="17" name="下矢印 16">
          <a:extLst>
            <a:ext uri="{FF2B5EF4-FFF2-40B4-BE49-F238E27FC236}">
              <a16:creationId xmlns:a16="http://schemas.microsoft.com/office/drawing/2014/main" id="{00000000-0008-0000-0200-000011000000}"/>
            </a:ext>
          </a:extLst>
        </xdr:cNvPr>
        <xdr:cNvSpPr/>
      </xdr:nvSpPr>
      <xdr:spPr>
        <a:xfrm>
          <a:off x="995986" y="1130992"/>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19881</xdr:colOff>
      <xdr:row>7</xdr:row>
      <xdr:rowOff>19880</xdr:rowOff>
    </xdr:from>
    <xdr:to>
      <xdr:col>17</xdr:col>
      <xdr:colOff>11597</xdr:colOff>
      <xdr:row>10</xdr:row>
      <xdr:rowOff>119270</xdr:rowOff>
    </xdr:to>
    <xdr:sp macro="" textlink="">
      <xdr:nvSpPr>
        <xdr:cNvPr id="18" name="下矢印 17">
          <a:extLst>
            <a:ext uri="{FF2B5EF4-FFF2-40B4-BE49-F238E27FC236}">
              <a16:creationId xmlns:a16="http://schemas.microsoft.com/office/drawing/2014/main" id="{00000000-0008-0000-0200-000012000000}"/>
            </a:ext>
          </a:extLst>
        </xdr:cNvPr>
        <xdr:cNvSpPr/>
      </xdr:nvSpPr>
      <xdr:spPr>
        <a:xfrm>
          <a:off x="2915481" y="1134305"/>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6629</xdr:colOff>
      <xdr:row>7</xdr:row>
      <xdr:rowOff>23193</xdr:rowOff>
    </xdr:from>
    <xdr:to>
      <xdr:col>27</xdr:col>
      <xdr:colOff>180563</xdr:colOff>
      <xdr:row>10</xdr:row>
      <xdr:rowOff>122583</xdr:rowOff>
    </xdr:to>
    <xdr:sp macro="" textlink="">
      <xdr:nvSpPr>
        <xdr:cNvPr id="19" name="下矢印 18">
          <a:extLst>
            <a:ext uri="{FF2B5EF4-FFF2-40B4-BE49-F238E27FC236}">
              <a16:creationId xmlns:a16="http://schemas.microsoft.com/office/drawing/2014/main" id="{00000000-0008-0000-0200-000013000000}"/>
            </a:ext>
          </a:extLst>
        </xdr:cNvPr>
        <xdr:cNvSpPr/>
      </xdr:nvSpPr>
      <xdr:spPr>
        <a:xfrm>
          <a:off x="4892954" y="1137618"/>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9943</xdr:colOff>
      <xdr:row>7</xdr:row>
      <xdr:rowOff>18223</xdr:rowOff>
    </xdr:from>
    <xdr:to>
      <xdr:col>39</xdr:col>
      <xdr:colOff>1660</xdr:colOff>
      <xdr:row>10</xdr:row>
      <xdr:rowOff>117613</xdr:rowOff>
    </xdr:to>
    <xdr:sp macro="" textlink="">
      <xdr:nvSpPr>
        <xdr:cNvPr id="20" name="下矢印 19">
          <a:extLst>
            <a:ext uri="{FF2B5EF4-FFF2-40B4-BE49-F238E27FC236}">
              <a16:creationId xmlns:a16="http://schemas.microsoft.com/office/drawing/2014/main" id="{00000000-0008-0000-0200-000014000000}"/>
            </a:ext>
          </a:extLst>
        </xdr:cNvPr>
        <xdr:cNvSpPr/>
      </xdr:nvSpPr>
      <xdr:spPr>
        <a:xfrm>
          <a:off x="6886993" y="1132648"/>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24848</xdr:colOff>
      <xdr:row>32</xdr:row>
      <xdr:rowOff>132522</xdr:rowOff>
    </xdr:from>
    <xdr:to>
      <xdr:col>30</xdr:col>
      <xdr:colOff>140804</xdr:colOff>
      <xdr:row>53</xdr:row>
      <xdr:rowOff>74543</xdr:rowOff>
    </xdr:to>
    <xdr:cxnSp macro="">
      <xdr:nvCxnSpPr>
        <xdr:cNvPr id="21" name="直線矢印コネクタ 20">
          <a:extLst>
            <a:ext uri="{FF2B5EF4-FFF2-40B4-BE49-F238E27FC236}">
              <a16:creationId xmlns:a16="http://schemas.microsoft.com/office/drawing/2014/main" id="{00000000-0008-0000-0200-000015000000}"/>
            </a:ext>
          </a:extLst>
        </xdr:cNvPr>
        <xdr:cNvCxnSpPr/>
      </xdr:nvCxnSpPr>
      <xdr:spPr>
        <a:xfrm flipV="1">
          <a:off x="3282398" y="5104572"/>
          <a:ext cx="2287656" cy="318052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24850</xdr:colOff>
      <xdr:row>14</xdr:row>
      <xdr:rowOff>41414</xdr:rowOff>
    </xdr:from>
    <xdr:to>
      <xdr:col>25</xdr:col>
      <xdr:colOff>16566</xdr:colOff>
      <xdr:row>17</xdr:row>
      <xdr:rowOff>140804</xdr:rowOff>
    </xdr:to>
    <xdr:sp macro="" textlink="">
      <xdr:nvSpPr>
        <xdr:cNvPr id="2" name="下矢印 1">
          <a:extLst>
            <a:ext uri="{FF2B5EF4-FFF2-40B4-BE49-F238E27FC236}">
              <a16:creationId xmlns:a16="http://schemas.microsoft.com/office/drawing/2014/main" id="{A48E3B70-B52B-46BB-A877-2399F0B6B907}"/>
            </a:ext>
          </a:extLst>
        </xdr:cNvPr>
        <xdr:cNvSpPr/>
      </xdr:nvSpPr>
      <xdr:spPr>
        <a:xfrm>
          <a:off x="4368250" y="2241689"/>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180560</xdr:colOff>
      <xdr:row>14</xdr:row>
      <xdr:rowOff>23192</xdr:rowOff>
    </xdr:from>
    <xdr:to>
      <xdr:col>35</xdr:col>
      <xdr:colOff>16564</xdr:colOff>
      <xdr:row>18</xdr:row>
      <xdr:rowOff>124239</xdr:rowOff>
    </xdr:to>
    <xdr:sp macro="" textlink="">
      <xdr:nvSpPr>
        <xdr:cNvPr id="3" name="下矢印 2">
          <a:extLst>
            <a:ext uri="{FF2B5EF4-FFF2-40B4-BE49-F238E27FC236}">
              <a16:creationId xmlns:a16="http://schemas.microsoft.com/office/drawing/2014/main" id="{3886FFF2-48EE-4900-85AE-4C3B1E0B9685}"/>
            </a:ext>
          </a:extLst>
        </xdr:cNvPr>
        <xdr:cNvSpPr/>
      </xdr:nvSpPr>
      <xdr:spPr>
        <a:xfrm>
          <a:off x="6152735" y="2223467"/>
          <a:ext cx="197954" cy="710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173935</xdr:colOff>
      <xdr:row>21</xdr:row>
      <xdr:rowOff>33131</xdr:rowOff>
    </xdr:from>
    <xdr:to>
      <xdr:col>12</xdr:col>
      <xdr:colOff>165651</xdr:colOff>
      <xdr:row>30</xdr:row>
      <xdr:rowOff>132520</xdr:rowOff>
    </xdr:to>
    <xdr:sp macro="" textlink="">
      <xdr:nvSpPr>
        <xdr:cNvPr id="4" name="下矢印 3">
          <a:extLst>
            <a:ext uri="{FF2B5EF4-FFF2-40B4-BE49-F238E27FC236}">
              <a16:creationId xmlns:a16="http://schemas.microsoft.com/office/drawing/2014/main" id="{111EC4A1-F045-46B0-9912-22BEFE86169F}"/>
            </a:ext>
          </a:extLst>
        </xdr:cNvPr>
        <xdr:cNvSpPr/>
      </xdr:nvSpPr>
      <xdr:spPr>
        <a:xfrm>
          <a:off x="2164660" y="3319256"/>
          <a:ext cx="172691" cy="14805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3313</xdr:colOff>
      <xdr:row>34</xdr:row>
      <xdr:rowOff>28161</xdr:rowOff>
    </xdr:from>
    <xdr:to>
      <xdr:col>12</xdr:col>
      <xdr:colOff>177247</xdr:colOff>
      <xdr:row>37</xdr:row>
      <xdr:rowOff>127551</xdr:rowOff>
    </xdr:to>
    <xdr:sp macro="" textlink="">
      <xdr:nvSpPr>
        <xdr:cNvPr id="5" name="下矢印 4">
          <a:extLst>
            <a:ext uri="{FF2B5EF4-FFF2-40B4-BE49-F238E27FC236}">
              <a16:creationId xmlns:a16="http://schemas.microsoft.com/office/drawing/2014/main" id="{3DDE1FB1-F133-47DB-8F68-773DC4CDA0E1}"/>
            </a:ext>
          </a:extLst>
        </xdr:cNvPr>
        <xdr:cNvSpPr/>
      </xdr:nvSpPr>
      <xdr:spPr>
        <a:xfrm>
          <a:off x="2175013" y="5305011"/>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28163</xdr:colOff>
      <xdr:row>14</xdr:row>
      <xdr:rowOff>36445</xdr:rowOff>
    </xdr:from>
    <xdr:to>
      <xdr:col>8</xdr:col>
      <xdr:colOff>19880</xdr:colOff>
      <xdr:row>17</xdr:row>
      <xdr:rowOff>135835</xdr:rowOff>
    </xdr:to>
    <xdr:sp macro="" textlink="">
      <xdr:nvSpPr>
        <xdr:cNvPr id="6" name="下矢印 5">
          <a:extLst>
            <a:ext uri="{FF2B5EF4-FFF2-40B4-BE49-F238E27FC236}">
              <a16:creationId xmlns:a16="http://schemas.microsoft.com/office/drawing/2014/main" id="{61135646-16F0-49E2-B98B-F05E1303C905}"/>
            </a:ext>
          </a:extLst>
        </xdr:cNvPr>
        <xdr:cNvSpPr/>
      </xdr:nvSpPr>
      <xdr:spPr>
        <a:xfrm>
          <a:off x="1294988" y="2236720"/>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1656</xdr:colOff>
      <xdr:row>41</xdr:row>
      <xdr:rowOff>26505</xdr:rowOff>
    </xdr:from>
    <xdr:to>
      <xdr:col>4</xdr:col>
      <xdr:colOff>175590</xdr:colOff>
      <xdr:row>44</xdr:row>
      <xdr:rowOff>125895</xdr:rowOff>
    </xdr:to>
    <xdr:sp macro="" textlink="">
      <xdr:nvSpPr>
        <xdr:cNvPr id="7" name="下矢印 6">
          <a:extLst>
            <a:ext uri="{FF2B5EF4-FFF2-40B4-BE49-F238E27FC236}">
              <a16:creationId xmlns:a16="http://schemas.microsoft.com/office/drawing/2014/main" id="{E0BEA010-CCE1-4A67-B791-993AFBFCF0EB}"/>
            </a:ext>
          </a:extLst>
        </xdr:cNvPr>
        <xdr:cNvSpPr/>
      </xdr:nvSpPr>
      <xdr:spPr>
        <a:xfrm>
          <a:off x="725556" y="6389205"/>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4970</xdr:colOff>
      <xdr:row>41</xdr:row>
      <xdr:rowOff>21535</xdr:rowOff>
    </xdr:from>
    <xdr:to>
      <xdr:col>14</xdr:col>
      <xdr:colOff>8283</xdr:colOff>
      <xdr:row>45</xdr:row>
      <xdr:rowOff>140804</xdr:rowOff>
    </xdr:to>
    <xdr:sp macro="" textlink="">
      <xdr:nvSpPr>
        <xdr:cNvPr id="8" name="下矢印 7">
          <a:extLst>
            <a:ext uri="{FF2B5EF4-FFF2-40B4-BE49-F238E27FC236}">
              <a16:creationId xmlns:a16="http://schemas.microsoft.com/office/drawing/2014/main" id="{C0D9988C-A88B-42B3-96D4-F379A4BB9104}"/>
            </a:ext>
          </a:extLst>
        </xdr:cNvPr>
        <xdr:cNvSpPr/>
      </xdr:nvSpPr>
      <xdr:spPr>
        <a:xfrm>
          <a:off x="2357645" y="6384235"/>
          <a:ext cx="184288" cy="72886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0</xdr:colOff>
      <xdr:row>48</xdr:row>
      <xdr:rowOff>24848</xdr:rowOff>
    </xdr:from>
    <xdr:to>
      <xdr:col>13</xdr:col>
      <xdr:colOff>173934</xdr:colOff>
      <xdr:row>51</xdr:row>
      <xdr:rowOff>124238</xdr:rowOff>
    </xdr:to>
    <xdr:sp macro="" textlink="">
      <xdr:nvSpPr>
        <xdr:cNvPr id="9" name="下矢印 8">
          <a:extLst>
            <a:ext uri="{FF2B5EF4-FFF2-40B4-BE49-F238E27FC236}">
              <a16:creationId xmlns:a16="http://schemas.microsoft.com/office/drawing/2014/main" id="{C81BE0E4-E97B-44D6-A122-2E6CCD172A63}"/>
            </a:ext>
          </a:extLst>
        </xdr:cNvPr>
        <xdr:cNvSpPr/>
      </xdr:nvSpPr>
      <xdr:spPr>
        <a:xfrm>
          <a:off x="2352675" y="7473398"/>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177248</xdr:colOff>
      <xdr:row>21</xdr:row>
      <xdr:rowOff>36444</xdr:rowOff>
    </xdr:from>
    <xdr:to>
      <xdr:col>35</xdr:col>
      <xdr:colOff>168964</xdr:colOff>
      <xdr:row>24</xdr:row>
      <xdr:rowOff>135833</xdr:rowOff>
    </xdr:to>
    <xdr:sp macro="" textlink="">
      <xdr:nvSpPr>
        <xdr:cNvPr id="10" name="下矢印 9">
          <a:extLst>
            <a:ext uri="{FF2B5EF4-FFF2-40B4-BE49-F238E27FC236}">
              <a16:creationId xmlns:a16="http://schemas.microsoft.com/office/drawing/2014/main" id="{6B255D9A-FA4D-45C4-B9D1-D7BAC2217D0D}"/>
            </a:ext>
          </a:extLst>
        </xdr:cNvPr>
        <xdr:cNvSpPr/>
      </xdr:nvSpPr>
      <xdr:spPr>
        <a:xfrm>
          <a:off x="6330398" y="3322569"/>
          <a:ext cx="172691" cy="55658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6625</xdr:colOff>
      <xdr:row>34</xdr:row>
      <xdr:rowOff>31474</xdr:rowOff>
    </xdr:from>
    <xdr:to>
      <xdr:col>35</xdr:col>
      <xdr:colOff>180559</xdr:colOff>
      <xdr:row>37</xdr:row>
      <xdr:rowOff>130864</xdr:rowOff>
    </xdr:to>
    <xdr:sp macro="" textlink="">
      <xdr:nvSpPr>
        <xdr:cNvPr id="11" name="下矢印 10">
          <a:extLst>
            <a:ext uri="{FF2B5EF4-FFF2-40B4-BE49-F238E27FC236}">
              <a16:creationId xmlns:a16="http://schemas.microsoft.com/office/drawing/2014/main" id="{54BBFFBD-5F8F-4FCF-B266-E47DEC9EA2E9}"/>
            </a:ext>
          </a:extLst>
        </xdr:cNvPr>
        <xdr:cNvSpPr/>
      </xdr:nvSpPr>
      <xdr:spPr>
        <a:xfrm>
          <a:off x="6340750" y="5308324"/>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18221</xdr:colOff>
      <xdr:row>41</xdr:row>
      <xdr:rowOff>43068</xdr:rowOff>
    </xdr:from>
    <xdr:to>
      <xdr:col>36</xdr:col>
      <xdr:colOff>9938</xdr:colOff>
      <xdr:row>45</xdr:row>
      <xdr:rowOff>1654</xdr:rowOff>
    </xdr:to>
    <xdr:sp macro="" textlink="">
      <xdr:nvSpPr>
        <xdr:cNvPr id="12" name="下矢印 11">
          <a:extLst>
            <a:ext uri="{FF2B5EF4-FFF2-40B4-BE49-F238E27FC236}">
              <a16:creationId xmlns:a16="http://schemas.microsoft.com/office/drawing/2014/main" id="{0C2396E3-1A3A-4108-AF44-AF9DEEC69B71}"/>
            </a:ext>
          </a:extLst>
        </xdr:cNvPr>
        <xdr:cNvSpPr/>
      </xdr:nvSpPr>
      <xdr:spPr>
        <a:xfrm>
          <a:off x="6352346" y="6405768"/>
          <a:ext cx="172692" cy="56818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99392</xdr:colOff>
      <xdr:row>28</xdr:row>
      <xdr:rowOff>24847</xdr:rowOff>
    </xdr:from>
    <xdr:to>
      <xdr:col>35</xdr:col>
      <xdr:colOff>99392</xdr:colOff>
      <xdr:row>31</xdr:row>
      <xdr:rowOff>0</xdr:rowOff>
    </xdr:to>
    <xdr:cxnSp macro="">
      <xdr:nvCxnSpPr>
        <xdr:cNvPr id="13" name="直線矢印コネクタ 12">
          <a:extLst>
            <a:ext uri="{FF2B5EF4-FFF2-40B4-BE49-F238E27FC236}">
              <a16:creationId xmlns:a16="http://schemas.microsoft.com/office/drawing/2014/main" id="{BF1F3A6F-2200-4752-BE3C-D919713F7D70}"/>
            </a:ext>
          </a:extLst>
        </xdr:cNvPr>
        <xdr:cNvCxnSpPr/>
      </xdr:nvCxnSpPr>
      <xdr:spPr>
        <a:xfrm>
          <a:off x="6433517" y="4387297"/>
          <a:ext cx="0" cy="432353"/>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49696</xdr:colOff>
      <xdr:row>48</xdr:row>
      <xdr:rowOff>49698</xdr:rowOff>
    </xdr:from>
    <xdr:to>
      <xdr:col>35</xdr:col>
      <xdr:colOff>157368</xdr:colOff>
      <xdr:row>59</xdr:row>
      <xdr:rowOff>132522</xdr:rowOff>
    </xdr:to>
    <xdr:sp macro="" textlink="">
      <xdr:nvSpPr>
        <xdr:cNvPr id="14" name="屈折矢印 13">
          <a:extLst>
            <a:ext uri="{FF2B5EF4-FFF2-40B4-BE49-F238E27FC236}">
              <a16:creationId xmlns:a16="http://schemas.microsoft.com/office/drawing/2014/main" id="{3D7114AE-01DF-4290-916D-02B4A59DEE68}"/>
            </a:ext>
          </a:extLst>
        </xdr:cNvPr>
        <xdr:cNvSpPr/>
      </xdr:nvSpPr>
      <xdr:spPr>
        <a:xfrm rot="5400000" flipV="1">
          <a:off x="4105482" y="6880987"/>
          <a:ext cx="1768749" cy="3003272"/>
        </a:xfrm>
        <a:prstGeom prst="bentUpArrow">
          <a:avLst>
            <a:gd name="adj1" fmla="val 6264"/>
            <a:gd name="adj2" fmla="val 4751"/>
            <a:gd name="adj3" fmla="val 1006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162340</xdr:colOff>
      <xdr:row>61</xdr:row>
      <xdr:rowOff>29818</xdr:rowOff>
    </xdr:from>
    <xdr:to>
      <xdr:col>4</xdr:col>
      <xdr:colOff>154056</xdr:colOff>
      <xdr:row>64</xdr:row>
      <xdr:rowOff>129208</xdr:rowOff>
    </xdr:to>
    <xdr:sp macro="" textlink="">
      <xdr:nvSpPr>
        <xdr:cNvPr id="15" name="下矢印 14">
          <a:extLst>
            <a:ext uri="{FF2B5EF4-FFF2-40B4-BE49-F238E27FC236}">
              <a16:creationId xmlns:a16="http://schemas.microsoft.com/office/drawing/2014/main" id="{D9195AA8-CB6D-40A1-AEFD-DA11F3B9EA0E}"/>
            </a:ext>
          </a:extLst>
        </xdr:cNvPr>
        <xdr:cNvSpPr/>
      </xdr:nvSpPr>
      <xdr:spPr>
        <a:xfrm>
          <a:off x="705265" y="9478618"/>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8282</xdr:colOff>
      <xdr:row>61</xdr:row>
      <xdr:rowOff>33131</xdr:rowOff>
    </xdr:from>
    <xdr:to>
      <xdr:col>13</xdr:col>
      <xdr:colOff>11595</xdr:colOff>
      <xdr:row>66</xdr:row>
      <xdr:rowOff>11596</xdr:rowOff>
    </xdr:to>
    <xdr:sp macro="" textlink="">
      <xdr:nvSpPr>
        <xdr:cNvPr id="16" name="下矢印 15">
          <a:extLst>
            <a:ext uri="{FF2B5EF4-FFF2-40B4-BE49-F238E27FC236}">
              <a16:creationId xmlns:a16="http://schemas.microsoft.com/office/drawing/2014/main" id="{9D11FB60-8C47-40C5-B22A-61CED82A5F5A}"/>
            </a:ext>
          </a:extLst>
        </xdr:cNvPr>
        <xdr:cNvSpPr/>
      </xdr:nvSpPr>
      <xdr:spPr>
        <a:xfrm>
          <a:off x="2179982" y="9481931"/>
          <a:ext cx="184288" cy="74046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91111</xdr:colOff>
      <xdr:row>7</xdr:row>
      <xdr:rowOff>16567</xdr:rowOff>
    </xdr:from>
    <xdr:to>
      <xdr:col>6</xdr:col>
      <xdr:colOff>82828</xdr:colOff>
      <xdr:row>10</xdr:row>
      <xdr:rowOff>115957</xdr:rowOff>
    </xdr:to>
    <xdr:sp macro="" textlink="">
      <xdr:nvSpPr>
        <xdr:cNvPr id="17" name="下矢印 16">
          <a:extLst>
            <a:ext uri="{FF2B5EF4-FFF2-40B4-BE49-F238E27FC236}">
              <a16:creationId xmlns:a16="http://schemas.microsoft.com/office/drawing/2014/main" id="{382306CF-589F-495F-B638-54A62DABA8F2}"/>
            </a:ext>
          </a:extLst>
        </xdr:cNvPr>
        <xdr:cNvSpPr/>
      </xdr:nvSpPr>
      <xdr:spPr>
        <a:xfrm>
          <a:off x="995986" y="1130992"/>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19881</xdr:colOff>
      <xdr:row>7</xdr:row>
      <xdr:rowOff>19880</xdr:rowOff>
    </xdr:from>
    <xdr:to>
      <xdr:col>17</xdr:col>
      <xdr:colOff>11597</xdr:colOff>
      <xdr:row>10</xdr:row>
      <xdr:rowOff>119270</xdr:rowOff>
    </xdr:to>
    <xdr:sp macro="" textlink="">
      <xdr:nvSpPr>
        <xdr:cNvPr id="18" name="下矢印 17">
          <a:extLst>
            <a:ext uri="{FF2B5EF4-FFF2-40B4-BE49-F238E27FC236}">
              <a16:creationId xmlns:a16="http://schemas.microsoft.com/office/drawing/2014/main" id="{64B9D561-8C9A-4A5A-9737-F69C524221C5}"/>
            </a:ext>
          </a:extLst>
        </xdr:cNvPr>
        <xdr:cNvSpPr/>
      </xdr:nvSpPr>
      <xdr:spPr>
        <a:xfrm>
          <a:off x="2915481" y="1134305"/>
          <a:ext cx="172691"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6629</xdr:colOff>
      <xdr:row>7</xdr:row>
      <xdr:rowOff>23193</xdr:rowOff>
    </xdr:from>
    <xdr:to>
      <xdr:col>27</xdr:col>
      <xdr:colOff>180563</xdr:colOff>
      <xdr:row>10</xdr:row>
      <xdr:rowOff>122583</xdr:rowOff>
    </xdr:to>
    <xdr:sp macro="" textlink="">
      <xdr:nvSpPr>
        <xdr:cNvPr id="19" name="下矢印 18">
          <a:extLst>
            <a:ext uri="{FF2B5EF4-FFF2-40B4-BE49-F238E27FC236}">
              <a16:creationId xmlns:a16="http://schemas.microsoft.com/office/drawing/2014/main" id="{CAA6DE82-1847-4D91-9174-C6B4279E07AE}"/>
            </a:ext>
          </a:extLst>
        </xdr:cNvPr>
        <xdr:cNvSpPr/>
      </xdr:nvSpPr>
      <xdr:spPr>
        <a:xfrm>
          <a:off x="4892954" y="1137618"/>
          <a:ext cx="173934"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9943</xdr:colOff>
      <xdr:row>7</xdr:row>
      <xdr:rowOff>18223</xdr:rowOff>
    </xdr:from>
    <xdr:to>
      <xdr:col>39</xdr:col>
      <xdr:colOff>1660</xdr:colOff>
      <xdr:row>10</xdr:row>
      <xdr:rowOff>117613</xdr:rowOff>
    </xdr:to>
    <xdr:sp macro="" textlink="">
      <xdr:nvSpPr>
        <xdr:cNvPr id="20" name="下矢印 19">
          <a:extLst>
            <a:ext uri="{FF2B5EF4-FFF2-40B4-BE49-F238E27FC236}">
              <a16:creationId xmlns:a16="http://schemas.microsoft.com/office/drawing/2014/main" id="{67994CB2-EE98-4F49-806A-943D232A06D6}"/>
            </a:ext>
          </a:extLst>
        </xdr:cNvPr>
        <xdr:cNvSpPr/>
      </xdr:nvSpPr>
      <xdr:spPr>
        <a:xfrm>
          <a:off x="6886993" y="1132648"/>
          <a:ext cx="172692" cy="55659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24848</xdr:colOff>
      <xdr:row>32</xdr:row>
      <xdr:rowOff>132522</xdr:rowOff>
    </xdr:from>
    <xdr:to>
      <xdr:col>30</xdr:col>
      <xdr:colOff>140804</xdr:colOff>
      <xdr:row>53</xdr:row>
      <xdr:rowOff>74543</xdr:rowOff>
    </xdr:to>
    <xdr:cxnSp macro="">
      <xdr:nvCxnSpPr>
        <xdr:cNvPr id="21" name="直線矢印コネクタ 20">
          <a:extLst>
            <a:ext uri="{FF2B5EF4-FFF2-40B4-BE49-F238E27FC236}">
              <a16:creationId xmlns:a16="http://schemas.microsoft.com/office/drawing/2014/main" id="{F9F35B77-1C12-4E37-B128-53F9E2FFD420}"/>
            </a:ext>
          </a:extLst>
        </xdr:cNvPr>
        <xdr:cNvCxnSpPr/>
      </xdr:nvCxnSpPr>
      <xdr:spPr>
        <a:xfrm flipV="1">
          <a:off x="3282398" y="5104572"/>
          <a:ext cx="2287656" cy="318052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65297;&#65296;&#30476;&#27665;&#32076;&#28168;&#35336;&#31639;\&#22577;&#21578;&#26360;\&#22577;&#21578;&#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32076;&#28168;&#20998;&#26512;\&#9312;&#12402;&#12429;&#12375;&#12414;&#12363;&#12435;&#12369;&#12356;&#29983;&#29987;&#38989;&#65315;&#653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toukei\syoukou\&#24037;&#26989;\15&#20844;&#34920;\&#30906;&#22577;\14&#24180;&#30906;&#22577;\&#32113;&#35336;&#34920;\&#32113;&#35336;&#34920;&#65304;&#65293;&#652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Documents%20and%20Settings\km81198\&#12487;&#12473;&#12463;&#12488;&#12483;&#12503;\17&#24180;&#30906;&#22577;\&#32113;&#35336;&#34920;&#65368;\&#32113;&#35336;&#34920;9-1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②"/>
      <sheetName val="裏表紙"/>
      <sheetName val="はしがき"/>
      <sheetName val="利用者のために"/>
      <sheetName val="目次"/>
      <sheetName val="関連図"/>
      <sheetName val="循環図①"/>
      <sheetName val="循環図②"/>
      <sheetName val="1"/>
      <sheetName val="2"/>
      <sheetName val="3"/>
      <sheetName val="4"/>
      <sheetName val="5"/>
      <sheetName val="6"/>
      <sheetName val="7"/>
      <sheetName val="8"/>
      <sheetName val="9"/>
      <sheetName val="10"/>
      <sheetName val="11"/>
      <sheetName val="12"/>
      <sheetName val="13"/>
      <sheetName val="14（白紙）"/>
      <sheetName val="中表紙①"/>
      <sheetName val="15"/>
      <sheetName val="16、17"/>
      <sheetName val="18,19"/>
      <sheetName val="20、21"/>
      <sheetName val="22,23"/>
      <sheetName val="24-29"/>
      <sheetName val="30-35"/>
      <sheetName val="36（白紙）"/>
      <sheetName val="37"/>
      <sheetName val="38-43"/>
      <sheetName val="44-49"/>
      <sheetName val="50-55"/>
      <sheetName val="56-61"/>
      <sheetName val="62-67"/>
      <sheetName val="68-71"/>
      <sheetName val="72（白紙）"/>
      <sheetName val="73"/>
      <sheetName val="74,75"/>
      <sheetName val="76,77"/>
      <sheetName val="78-101"/>
      <sheetName val="102-107"/>
      <sheetName val="108,109"/>
      <sheetName val="110-157"/>
      <sheetName val="158-163"/>
      <sheetName val="164､165"/>
      <sheetName val="166（白紙）"/>
      <sheetName val="167"/>
      <sheetName val="168､169"/>
      <sheetName val="170､171"/>
      <sheetName val="172（白紙） "/>
      <sheetName val="173"/>
      <sheetName val="174-187"/>
      <sheetName val="188-193"/>
      <sheetName val="194-201"/>
      <sheetName val="202（白紙）"/>
      <sheetName val="中表紙②"/>
      <sheetName val="203"/>
      <sheetName val="204-223"/>
      <sheetName val="224（白紙） "/>
      <sheetName val="225"/>
      <sheetName val="226（白紙） "/>
      <sheetName val="227-253"/>
      <sheetName val="254-257"/>
      <sheetName val="258-270"/>
      <sheetName val="271,272"/>
      <sheetName val="273-278"/>
      <sheetName val="279"/>
      <sheetName val="280-288"/>
      <sheetName val="289,290"/>
      <sheetName val="291"/>
      <sheetName val="巻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表105部門"/>
      <sheetName val="広島県CT(2005）"/>
      <sheetName val="工業統計（圏域）"/>
      <sheetName val="ＣＴ"/>
      <sheetName val="JR乗車人員（圏域）"/>
      <sheetName val="持ち家世帯人員数（圏域）"/>
      <sheetName val="通学者数（圏域）"/>
      <sheetName val="給水人口（圏域）"/>
      <sheetName val="商業統計（圏域）"/>
      <sheetName val="工事費予定額（圏域）"/>
      <sheetName val="自動車保有台数（圏域）"/>
      <sheetName val="歳出総額（圏域）"/>
      <sheetName val="県内総生産（圏域）広島"/>
      <sheetName val="観光客数（圏域）"/>
      <sheetName val="建築統計（圏域）"/>
      <sheetName val="農業・畜産（広島）"/>
      <sheetName val="工業統計17（広島）"/>
      <sheetName val="工業統計24（広島）"/>
      <sheetName val="林業産出額（広島）"/>
      <sheetName val="海面漁業（広島）"/>
      <sheetName val="支出（名目)広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９品目番号リスト"/>
      <sheetName val="品目番号"/>
    </sheetNames>
    <sheetDataSet>
      <sheetData sheetId="0"/>
      <sheetData sheetId="1">
        <row r="3">
          <cell r="A3" t="str">
            <v>品目番号</v>
          </cell>
          <cell r="B3" t="str">
            <v>製　　造　　品　　名</v>
          </cell>
        </row>
        <row r="5">
          <cell r="A5">
            <v>91191</v>
          </cell>
          <cell r="B5" t="str">
            <v>肉製品（賃加工）</v>
          </cell>
        </row>
        <row r="6">
          <cell r="A6">
            <v>91291</v>
          </cell>
          <cell r="B6" t="str">
            <v>乳製品（賃加工）</v>
          </cell>
        </row>
        <row r="7">
          <cell r="A7">
            <v>91991</v>
          </cell>
          <cell r="B7" t="str">
            <v>その他の畜産食料品（賃加工）</v>
          </cell>
        </row>
        <row r="8">
          <cell r="A8">
            <v>92191</v>
          </cell>
          <cell r="B8" t="str">
            <v>水産缶詰・瓶詰（賃加工）</v>
          </cell>
        </row>
        <row r="9">
          <cell r="A9">
            <v>92291</v>
          </cell>
          <cell r="B9" t="str">
            <v>海藻加工（賃加工）</v>
          </cell>
        </row>
        <row r="10">
          <cell r="A10">
            <v>92391</v>
          </cell>
          <cell r="B10" t="str">
            <v>水産練製品（賃加工）</v>
          </cell>
        </row>
        <row r="11">
          <cell r="A11">
            <v>92491</v>
          </cell>
          <cell r="B11" t="str">
            <v>塩干・塩蔵品（賃加工）</v>
          </cell>
        </row>
        <row r="12">
          <cell r="A12">
            <v>92591</v>
          </cell>
          <cell r="B12" t="str">
            <v>冷凍水産物（賃加工）</v>
          </cell>
        </row>
        <row r="13">
          <cell r="A13">
            <v>92691</v>
          </cell>
          <cell r="B13" t="str">
            <v>冷凍水産食品（賃加工）</v>
          </cell>
        </row>
        <row r="14">
          <cell r="A14">
            <v>92991</v>
          </cell>
          <cell r="B14" t="str">
            <v>その他の水産食料品（賃加工）</v>
          </cell>
        </row>
        <row r="15">
          <cell r="A15">
            <v>93191</v>
          </cell>
          <cell r="B15" t="str">
            <v>野菜缶詰，果実缶詰，農産保存食料品（賃加工）</v>
          </cell>
        </row>
        <row r="16">
          <cell r="A16">
            <v>93291</v>
          </cell>
          <cell r="B16" t="str">
            <v>野菜漬物（賃加工）</v>
          </cell>
        </row>
        <row r="17">
          <cell r="A17">
            <v>94191</v>
          </cell>
          <cell r="B17" t="str">
            <v>味そ（賃加工）</v>
          </cell>
        </row>
        <row r="18">
          <cell r="A18">
            <v>94291</v>
          </cell>
          <cell r="B18" t="str">
            <v>しょう油，食用アミノ酸（賃加工）</v>
          </cell>
        </row>
        <row r="19">
          <cell r="A19">
            <v>94491</v>
          </cell>
          <cell r="B19" t="str">
            <v>ソース（賃加工）</v>
          </cell>
        </row>
        <row r="20">
          <cell r="A20">
            <v>94591</v>
          </cell>
          <cell r="B20" t="str">
            <v>食酢（賃加工）</v>
          </cell>
        </row>
        <row r="21">
          <cell r="A21">
            <v>94991</v>
          </cell>
          <cell r="B21" t="str">
            <v>その他の調味料（賃加工）</v>
          </cell>
        </row>
        <row r="22">
          <cell r="A22">
            <v>95191</v>
          </cell>
          <cell r="B22" t="str">
            <v>砂糖（賃加工）</v>
          </cell>
        </row>
        <row r="23">
          <cell r="A23">
            <v>95291</v>
          </cell>
          <cell r="B23" t="str">
            <v>精製糖（賃加工）</v>
          </cell>
        </row>
        <row r="24">
          <cell r="A24">
            <v>95391</v>
          </cell>
          <cell r="B24" t="str">
            <v>ぶどう糖，水あめ，異性化糖（賃加工）</v>
          </cell>
        </row>
        <row r="25">
          <cell r="A25">
            <v>96191</v>
          </cell>
          <cell r="B25" t="str">
            <v>精米（賃加工）</v>
          </cell>
        </row>
        <row r="26">
          <cell r="A26">
            <v>96291</v>
          </cell>
          <cell r="B26" t="str">
            <v>精麦（賃加工）</v>
          </cell>
        </row>
        <row r="27">
          <cell r="A27">
            <v>96391</v>
          </cell>
          <cell r="B27" t="str">
            <v>小麦粉（賃加工）</v>
          </cell>
        </row>
        <row r="28">
          <cell r="A28">
            <v>96991</v>
          </cell>
          <cell r="B28" t="str">
            <v>その他の精穀・製粉品（賃加工）</v>
          </cell>
        </row>
        <row r="29">
          <cell r="A29">
            <v>97191</v>
          </cell>
          <cell r="B29" t="str">
            <v>パン（賃加工）</v>
          </cell>
        </row>
        <row r="30">
          <cell r="A30">
            <v>97291</v>
          </cell>
          <cell r="B30" t="str">
            <v>生菓子（賃加工）</v>
          </cell>
        </row>
        <row r="31">
          <cell r="A31">
            <v>97391</v>
          </cell>
          <cell r="B31" t="str">
            <v>ビスケット類，干菓子（賃加工）</v>
          </cell>
        </row>
        <row r="32">
          <cell r="A32">
            <v>97491</v>
          </cell>
          <cell r="B32" t="str">
            <v>米菓（賃加工）</v>
          </cell>
        </row>
        <row r="33">
          <cell r="A33">
            <v>97991</v>
          </cell>
          <cell r="B33" t="str">
            <v>その他のパン・菓子（賃加工）</v>
          </cell>
        </row>
        <row r="34">
          <cell r="A34">
            <v>98191</v>
          </cell>
          <cell r="B34" t="str">
            <v>植物油脂（賃加工）</v>
          </cell>
        </row>
        <row r="35">
          <cell r="A35">
            <v>98291</v>
          </cell>
          <cell r="B35" t="str">
            <v>動物油脂（賃加工）</v>
          </cell>
        </row>
        <row r="36">
          <cell r="A36">
            <v>98391</v>
          </cell>
          <cell r="B36" t="str">
            <v>食用油脂（賃加工）</v>
          </cell>
        </row>
        <row r="37">
          <cell r="A37">
            <v>99191</v>
          </cell>
          <cell r="B37" t="str">
            <v>でんぷん（賃加工）</v>
          </cell>
        </row>
        <row r="38">
          <cell r="A38">
            <v>99291</v>
          </cell>
          <cell r="B38" t="str">
            <v>めん類（賃加工）</v>
          </cell>
        </row>
        <row r="39">
          <cell r="A39">
            <v>99391</v>
          </cell>
          <cell r="B39" t="str">
            <v>豆腐，しみ豆腐，油揚げ類（賃加工）</v>
          </cell>
        </row>
        <row r="40">
          <cell r="A40">
            <v>99491</v>
          </cell>
          <cell r="B40" t="str">
            <v>あん類（賃加工）</v>
          </cell>
        </row>
        <row r="41">
          <cell r="A41">
            <v>99591</v>
          </cell>
          <cell r="B41" t="str">
            <v>冷凍調理食品（賃加工）</v>
          </cell>
        </row>
        <row r="42">
          <cell r="A42">
            <v>99691</v>
          </cell>
          <cell r="B42" t="str">
            <v>そう（惣）菜（賃加工）</v>
          </cell>
        </row>
        <row r="43">
          <cell r="A43">
            <v>99991</v>
          </cell>
          <cell r="B43" t="str">
            <v>他に分類されない食料品（賃加工）</v>
          </cell>
        </row>
        <row r="44">
          <cell r="A44">
            <v>101191</v>
          </cell>
          <cell r="B44" t="str">
            <v>清涼飲料（賃加工）</v>
          </cell>
        </row>
        <row r="45">
          <cell r="A45">
            <v>102191</v>
          </cell>
          <cell r="B45" t="str">
            <v>果実酒（賃加工）</v>
          </cell>
        </row>
        <row r="46">
          <cell r="A46">
            <v>102391</v>
          </cell>
          <cell r="B46" t="str">
            <v>清酒（賃加工）</v>
          </cell>
        </row>
        <row r="47">
          <cell r="A47">
            <v>102491</v>
          </cell>
          <cell r="B47" t="str">
            <v>蒸留酒，混成酒（賃加工）</v>
          </cell>
        </row>
        <row r="48">
          <cell r="A48">
            <v>103191</v>
          </cell>
          <cell r="B48" t="str">
            <v>製茶（賃加工）</v>
          </cell>
        </row>
        <row r="49">
          <cell r="A49">
            <v>103291</v>
          </cell>
          <cell r="B49" t="str">
            <v>コーヒー（賃加工）</v>
          </cell>
        </row>
        <row r="50">
          <cell r="A50">
            <v>105191</v>
          </cell>
          <cell r="B50" t="str">
            <v>たばこ（賃加工）</v>
          </cell>
        </row>
        <row r="51">
          <cell r="A51">
            <v>105291</v>
          </cell>
          <cell r="B51" t="str">
            <v>葉たばこ（処理したものに限る）（賃加工）</v>
          </cell>
        </row>
        <row r="52">
          <cell r="A52">
            <v>106191</v>
          </cell>
          <cell r="B52" t="str">
            <v>配合飼料（賃加工）</v>
          </cell>
        </row>
        <row r="53">
          <cell r="A53">
            <v>106291</v>
          </cell>
          <cell r="B53" t="str">
            <v>単体飼料（賃加工）</v>
          </cell>
        </row>
        <row r="54">
          <cell r="A54">
            <v>106391</v>
          </cell>
          <cell r="B54" t="str">
            <v>有機質肥料（賃加工）</v>
          </cell>
        </row>
        <row r="55">
          <cell r="A55">
            <v>111191</v>
          </cell>
          <cell r="B55" t="str">
            <v>製糸（賃加工）</v>
          </cell>
        </row>
        <row r="56">
          <cell r="A56">
            <v>112191</v>
          </cell>
          <cell r="B56" t="str">
            <v>綿紡績糸（賃加工）</v>
          </cell>
        </row>
        <row r="57">
          <cell r="A57">
            <v>112291</v>
          </cell>
          <cell r="B57" t="str">
            <v>化学繊維紡績糸（賃加工）</v>
          </cell>
        </row>
        <row r="58">
          <cell r="A58">
            <v>112391</v>
          </cell>
          <cell r="B58" t="str">
            <v>毛紡績糸（賃加工）</v>
          </cell>
        </row>
        <row r="59">
          <cell r="A59">
            <v>112991</v>
          </cell>
          <cell r="B59" t="str">
            <v>その他の紡績糸（賃加工）</v>
          </cell>
        </row>
        <row r="60">
          <cell r="A60">
            <v>113191</v>
          </cell>
          <cell r="B60" t="str">
            <v>ねん糸（賃加工）</v>
          </cell>
        </row>
        <row r="61">
          <cell r="A61">
            <v>113291</v>
          </cell>
          <cell r="B61" t="str">
            <v>かさ高加工糸（賃加工）</v>
          </cell>
        </row>
        <row r="62">
          <cell r="A62">
            <v>114191</v>
          </cell>
          <cell r="B62" t="str">
            <v>綿・スフ織物（合成繊維織物を含む）（賃加工）</v>
          </cell>
        </row>
        <row r="63">
          <cell r="A63">
            <v>114291</v>
          </cell>
          <cell r="B63" t="str">
            <v>絹織物（賃加工）</v>
          </cell>
        </row>
        <row r="64">
          <cell r="A64">
            <v>114292</v>
          </cell>
          <cell r="B64" t="str">
            <v>ビスコース人絹・キュプラ・アセテート長繊維織物（賃加工）</v>
          </cell>
        </row>
        <row r="65">
          <cell r="A65">
            <v>114293</v>
          </cell>
          <cell r="B65" t="str">
            <v>合成繊維長繊維織物（賃加工）</v>
          </cell>
        </row>
        <row r="66">
          <cell r="A66">
            <v>114391</v>
          </cell>
          <cell r="B66" t="str">
            <v>毛織物（賃加工）</v>
          </cell>
        </row>
        <row r="67">
          <cell r="A67">
            <v>114491</v>
          </cell>
          <cell r="B67" t="str">
            <v>麻織物（賃加工）</v>
          </cell>
        </row>
        <row r="68">
          <cell r="A68">
            <v>114991</v>
          </cell>
          <cell r="B68" t="str">
            <v>その他の織物（賃加工）</v>
          </cell>
        </row>
        <row r="69">
          <cell r="A69">
            <v>115191</v>
          </cell>
          <cell r="B69" t="str">
            <v>丸編ニット生地（賃加工）</v>
          </cell>
        </row>
        <row r="70">
          <cell r="A70">
            <v>115291</v>
          </cell>
          <cell r="B70" t="str">
            <v>たて編ニット生地（賃加工）</v>
          </cell>
        </row>
        <row r="71">
          <cell r="A71">
            <v>115391</v>
          </cell>
          <cell r="B71" t="str">
            <v>横編ニット生地（半製品を含む）（賃加工）</v>
          </cell>
        </row>
        <row r="72">
          <cell r="A72">
            <v>116191</v>
          </cell>
          <cell r="B72" t="str">
            <v>綿・スフ・麻織物機械染色（賃加工）</v>
          </cell>
        </row>
        <row r="73">
          <cell r="A73">
            <v>116192</v>
          </cell>
          <cell r="B73" t="str">
            <v>合成繊維紡績糸織物機械染色（賃加工）</v>
          </cell>
        </row>
        <row r="74">
          <cell r="A74">
            <v>116291</v>
          </cell>
          <cell r="B74" t="str">
            <v>絹・人絹織物機械染色（賃加工）</v>
          </cell>
        </row>
        <row r="75">
          <cell r="A75">
            <v>116292</v>
          </cell>
          <cell r="B75" t="str">
            <v>合成繊維長繊維織物機械染色（賃加工）</v>
          </cell>
        </row>
        <row r="76">
          <cell r="A76">
            <v>116391</v>
          </cell>
          <cell r="B76" t="str">
            <v>毛織物機械染色・整理（賃加工）</v>
          </cell>
        </row>
        <row r="77">
          <cell r="A77">
            <v>116392</v>
          </cell>
          <cell r="B77" t="str">
            <v>毛風合成繊維織物機械染色・整理（賃加工）</v>
          </cell>
        </row>
        <row r="78">
          <cell r="A78">
            <v>116491</v>
          </cell>
          <cell r="B78" t="str">
            <v>綿織物機械整理（賃加工）</v>
          </cell>
        </row>
        <row r="79">
          <cell r="A79">
            <v>116492</v>
          </cell>
          <cell r="B79" t="str">
            <v>絹織物機械整理（賃加工）</v>
          </cell>
        </row>
        <row r="80">
          <cell r="A80">
            <v>116493</v>
          </cell>
          <cell r="B80" t="str">
            <v>その他の織物機械整理（賃加工）</v>
          </cell>
        </row>
        <row r="81">
          <cell r="A81">
            <v>116591</v>
          </cell>
          <cell r="B81" t="str">
            <v>綿織物手加工染色・整理（賃加工）</v>
          </cell>
        </row>
        <row r="82">
          <cell r="A82">
            <v>116592</v>
          </cell>
          <cell r="B82" t="str">
            <v>絹織物手加工染色・整理（賃加工）</v>
          </cell>
        </row>
        <row r="83">
          <cell r="A83">
            <v>116593</v>
          </cell>
          <cell r="B83" t="str">
            <v>その他の織物手加工染色・整理（賃加工）</v>
          </cell>
        </row>
        <row r="84">
          <cell r="A84">
            <v>116691</v>
          </cell>
          <cell r="B84" t="str">
            <v>綿状繊維染色・整理（賃加工）</v>
          </cell>
        </row>
        <row r="85">
          <cell r="A85">
            <v>116692</v>
          </cell>
          <cell r="B85" t="str">
            <v>綿糸染・整理（賃加工）</v>
          </cell>
        </row>
        <row r="86">
          <cell r="A86">
            <v>116693</v>
          </cell>
          <cell r="B86" t="str">
            <v>合成繊維糸染・整理（賃加工）</v>
          </cell>
        </row>
        <row r="87">
          <cell r="A87">
            <v>116694</v>
          </cell>
          <cell r="B87" t="str">
            <v>その他の糸染・整理（賃加工）</v>
          </cell>
        </row>
        <row r="88">
          <cell r="A88">
            <v>116791</v>
          </cell>
          <cell r="B88" t="str">
            <v>ニット・レース染色・整理（賃加工）</v>
          </cell>
        </row>
        <row r="89">
          <cell r="A89">
            <v>116891</v>
          </cell>
          <cell r="B89" t="str">
            <v>繊維雑品染色・整理（賃加工）</v>
          </cell>
        </row>
        <row r="90">
          <cell r="A90">
            <v>116892</v>
          </cell>
          <cell r="B90" t="str">
            <v>起毛（専業のもの）（賃加工）</v>
          </cell>
        </row>
        <row r="91">
          <cell r="A91">
            <v>117191</v>
          </cell>
          <cell r="B91" t="str">
            <v>ロープ，コード，トワイン（賃加工）</v>
          </cell>
        </row>
        <row r="92">
          <cell r="A92">
            <v>117291</v>
          </cell>
          <cell r="B92" t="str">
            <v>漁網（賃加工）</v>
          </cell>
        </row>
        <row r="93">
          <cell r="A93">
            <v>117991</v>
          </cell>
          <cell r="B93" t="str">
            <v>その他の網地（賃加工）</v>
          </cell>
        </row>
        <row r="94">
          <cell r="A94">
            <v>118191</v>
          </cell>
          <cell r="B94" t="str">
            <v>刺しゅうレース生地（賃加工）</v>
          </cell>
        </row>
        <row r="95">
          <cell r="A95">
            <v>118291</v>
          </cell>
          <cell r="B95" t="str">
            <v>編レース生地（賃加工）</v>
          </cell>
        </row>
        <row r="96">
          <cell r="A96">
            <v>118391</v>
          </cell>
          <cell r="B96" t="str">
            <v>ボビンレース生地（賃加工）</v>
          </cell>
        </row>
        <row r="97">
          <cell r="A97">
            <v>118491</v>
          </cell>
          <cell r="B97" t="str">
            <v>組ひも（賃加工）</v>
          </cell>
        </row>
        <row r="98">
          <cell r="A98">
            <v>118591</v>
          </cell>
          <cell r="B98" t="str">
            <v>細幅織物（賃加工）</v>
          </cell>
        </row>
        <row r="99">
          <cell r="A99">
            <v>118991</v>
          </cell>
          <cell r="B99" t="str">
            <v>その他の繊維雑品（賃加工）</v>
          </cell>
        </row>
        <row r="100">
          <cell r="A100">
            <v>119191</v>
          </cell>
          <cell r="B100" t="str">
            <v>整毛（賃加工）</v>
          </cell>
        </row>
        <row r="101">
          <cell r="A101">
            <v>119291</v>
          </cell>
          <cell r="B101" t="str">
            <v>製綿（賃加工）</v>
          </cell>
        </row>
        <row r="102">
          <cell r="A102">
            <v>119391</v>
          </cell>
          <cell r="B102" t="str">
            <v>フェルト・不織布（賃加工）</v>
          </cell>
        </row>
        <row r="103">
          <cell r="A103">
            <v>119491</v>
          </cell>
          <cell r="B103" t="str">
            <v>じゅうたん・その他の繊維製床敷物（賃加工）</v>
          </cell>
        </row>
        <row r="104">
          <cell r="A104">
            <v>119591</v>
          </cell>
          <cell r="B104" t="str">
            <v>上塗りした織物・防水した織物（賃加工）</v>
          </cell>
        </row>
        <row r="105">
          <cell r="A105">
            <v>119691</v>
          </cell>
          <cell r="B105" t="str">
            <v>繊維製衛生材料（賃加工）</v>
          </cell>
        </row>
        <row r="106">
          <cell r="A106">
            <v>119991</v>
          </cell>
          <cell r="B106" t="str">
            <v>他に分類されない繊維工業製品（賃加工）</v>
          </cell>
        </row>
        <row r="107">
          <cell r="A107">
            <v>121191</v>
          </cell>
          <cell r="B107" t="str">
            <v>成人男子・少年服（賃加工）</v>
          </cell>
        </row>
        <row r="108">
          <cell r="A108">
            <v>121291</v>
          </cell>
          <cell r="B108" t="str">
            <v>成人女子・少女服（賃加工）</v>
          </cell>
        </row>
        <row r="109">
          <cell r="A109">
            <v>121391</v>
          </cell>
          <cell r="B109" t="str">
            <v>乳幼児服（賃加工）</v>
          </cell>
        </row>
        <row r="110">
          <cell r="A110">
            <v>121491</v>
          </cell>
          <cell r="B110" t="str">
            <v>シャツ（賃加工）</v>
          </cell>
        </row>
        <row r="111">
          <cell r="A111">
            <v>121591</v>
          </cell>
          <cell r="B111" t="str">
            <v>事務用・作業用・衛生用・スポーツ用衣服（賃加工）</v>
          </cell>
        </row>
        <row r="112">
          <cell r="A112">
            <v>121691</v>
          </cell>
          <cell r="B112" t="str">
            <v>学校服（賃加工）</v>
          </cell>
        </row>
        <row r="113">
          <cell r="A113">
            <v>122191</v>
          </cell>
          <cell r="B113" t="str">
            <v>ニット製外衣（アウターシャツ類，セーター類などを除く）（賃加工）</v>
          </cell>
        </row>
        <row r="114">
          <cell r="A114">
            <v>122291</v>
          </cell>
          <cell r="B114" t="str">
            <v>ニット製アウターシャツ類（賃加工）</v>
          </cell>
        </row>
        <row r="115">
          <cell r="A115">
            <v>122391</v>
          </cell>
          <cell r="B115" t="str">
            <v>セーター類（賃加工）</v>
          </cell>
        </row>
        <row r="116">
          <cell r="A116">
            <v>122991</v>
          </cell>
          <cell r="B116" t="str">
            <v>その他のニット製外衣・シャツ（賃加工）</v>
          </cell>
        </row>
        <row r="117">
          <cell r="A117">
            <v>123191</v>
          </cell>
          <cell r="B117" t="str">
            <v>織物製下着（賃加工）</v>
          </cell>
        </row>
        <row r="118">
          <cell r="A118">
            <v>123291</v>
          </cell>
          <cell r="B118" t="str">
            <v>ニット製下着（賃加工）</v>
          </cell>
        </row>
        <row r="119">
          <cell r="A119">
            <v>123391</v>
          </cell>
          <cell r="B119" t="str">
            <v>織物製寝着類（賃加工）</v>
          </cell>
        </row>
        <row r="120">
          <cell r="A120">
            <v>123491</v>
          </cell>
          <cell r="B120" t="str">
            <v>ニット製寝着類（賃加工）</v>
          </cell>
        </row>
        <row r="121">
          <cell r="A121">
            <v>123591</v>
          </cell>
          <cell r="B121" t="str">
            <v>補整着（賃加工）</v>
          </cell>
        </row>
        <row r="122">
          <cell r="A122">
            <v>124191</v>
          </cell>
          <cell r="B122" t="str">
            <v>和装製品（賃加工）</v>
          </cell>
        </row>
        <row r="123">
          <cell r="A123">
            <v>124291</v>
          </cell>
          <cell r="B123" t="str">
            <v>足袋（賃加工）</v>
          </cell>
        </row>
        <row r="124">
          <cell r="A124">
            <v>125191</v>
          </cell>
          <cell r="B124" t="str">
            <v>ネクタイ（賃加工）</v>
          </cell>
        </row>
        <row r="125">
          <cell r="A125">
            <v>125291</v>
          </cell>
          <cell r="B125" t="str">
            <v>スカーフ・ネッカチーフ・マフラー類（賃加工）</v>
          </cell>
        </row>
        <row r="126">
          <cell r="A126">
            <v>125391</v>
          </cell>
          <cell r="B126" t="str">
            <v>ハンカチーフ（賃加工）</v>
          </cell>
        </row>
        <row r="127">
          <cell r="A127">
            <v>125491</v>
          </cell>
          <cell r="B127" t="str">
            <v>靴下（賃加工）</v>
          </cell>
        </row>
        <row r="128">
          <cell r="A128">
            <v>125591</v>
          </cell>
          <cell r="B128" t="str">
            <v>手袋（賃加工）</v>
          </cell>
        </row>
        <row r="129">
          <cell r="A129">
            <v>125691</v>
          </cell>
          <cell r="B129" t="str">
            <v>帽子（帽体を含む）（賃加工）</v>
          </cell>
        </row>
        <row r="130">
          <cell r="A130">
            <v>125791</v>
          </cell>
          <cell r="B130" t="str">
            <v>毛皮製衣服・身の回り品（賃加工）</v>
          </cell>
        </row>
        <row r="131">
          <cell r="A131">
            <v>125991</v>
          </cell>
          <cell r="B131" t="str">
            <v>他に分類されない衣服・繊維製身の回り品（賃加工）</v>
          </cell>
        </row>
        <row r="132">
          <cell r="A132">
            <v>129191</v>
          </cell>
          <cell r="B132" t="str">
            <v>寝具（賃加工）</v>
          </cell>
        </row>
        <row r="133">
          <cell r="A133">
            <v>129291</v>
          </cell>
          <cell r="B133" t="str">
            <v>毛布（賃加工）</v>
          </cell>
        </row>
        <row r="134">
          <cell r="A134">
            <v>129391</v>
          </cell>
          <cell r="B134" t="str">
            <v>帆布製品（賃加工）</v>
          </cell>
        </row>
        <row r="135">
          <cell r="A135">
            <v>129491</v>
          </cell>
          <cell r="B135" t="str">
            <v>繊維製袋（賃加工）</v>
          </cell>
        </row>
        <row r="136">
          <cell r="A136">
            <v>129591</v>
          </cell>
          <cell r="B136" t="str">
            <v>刺しゅう製品（賃加工）</v>
          </cell>
        </row>
        <row r="137">
          <cell r="A137">
            <v>129691</v>
          </cell>
          <cell r="B137" t="str">
            <v>タオル（賃加工）</v>
          </cell>
        </row>
        <row r="138">
          <cell r="A138">
            <v>129991</v>
          </cell>
          <cell r="B138" t="str">
            <v>他に分類されない繊維製品（賃加工）</v>
          </cell>
        </row>
        <row r="139">
          <cell r="A139">
            <v>131191</v>
          </cell>
          <cell r="B139" t="str">
            <v>一般製材（賃加工）</v>
          </cell>
        </row>
        <row r="140">
          <cell r="A140">
            <v>131291</v>
          </cell>
          <cell r="B140" t="str">
            <v>単板（賃加工）</v>
          </cell>
        </row>
        <row r="141">
          <cell r="A141">
            <v>131391</v>
          </cell>
          <cell r="B141" t="str">
            <v>床板（賃加工）</v>
          </cell>
        </row>
        <row r="142">
          <cell r="A142">
            <v>131491</v>
          </cell>
          <cell r="B142" t="str">
            <v>木材チップ（賃加工）</v>
          </cell>
        </row>
        <row r="143">
          <cell r="A143">
            <v>131991</v>
          </cell>
          <cell r="B143" t="str">
            <v>他に分類されない特殊製材（賃加工）</v>
          </cell>
        </row>
        <row r="144">
          <cell r="A144">
            <v>132191</v>
          </cell>
          <cell r="B144" t="str">
            <v>造作材（賃加工）</v>
          </cell>
        </row>
        <row r="145">
          <cell r="A145">
            <v>132291</v>
          </cell>
          <cell r="B145" t="str">
            <v>合板（賃加工）</v>
          </cell>
        </row>
        <row r="146">
          <cell r="A146">
            <v>132391</v>
          </cell>
          <cell r="B146" t="str">
            <v>集成材（賃加工）</v>
          </cell>
        </row>
        <row r="147">
          <cell r="A147">
            <v>132491</v>
          </cell>
          <cell r="B147" t="str">
            <v>建築用木製組立材料（賃加工）</v>
          </cell>
        </row>
        <row r="148">
          <cell r="A148">
            <v>132591</v>
          </cell>
          <cell r="B148" t="str">
            <v>パーティクルボード（賃加工）</v>
          </cell>
        </row>
        <row r="149">
          <cell r="A149">
            <v>132691</v>
          </cell>
          <cell r="B149" t="str">
            <v>銘板，銘木，床柱（賃加工）</v>
          </cell>
        </row>
        <row r="150">
          <cell r="A150">
            <v>133191</v>
          </cell>
          <cell r="B150" t="str">
            <v>竹・とう・きりゅう等容器（賃加工）</v>
          </cell>
        </row>
        <row r="151">
          <cell r="A151">
            <v>133291</v>
          </cell>
          <cell r="B151" t="str">
            <v>折箱（賃加工）</v>
          </cell>
        </row>
        <row r="152">
          <cell r="A152">
            <v>133391</v>
          </cell>
          <cell r="B152" t="str">
            <v>木箱（賃加工）</v>
          </cell>
        </row>
        <row r="153">
          <cell r="A153">
            <v>133491</v>
          </cell>
          <cell r="B153" t="str">
            <v>たる（賃加工）</v>
          </cell>
        </row>
        <row r="154">
          <cell r="A154">
            <v>133591</v>
          </cell>
          <cell r="B154" t="str">
            <v>おけ類（賃加工）</v>
          </cell>
        </row>
        <row r="155">
          <cell r="A155">
            <v>139191</v>
          </cell>
          <cell r="B155" t="str">
            <v>木材の薬品処理（賃加工）</v>
          </cell>
        </row>
        <row r="156">
          <cell r="A156">
            <v>139291</v>
          </cell>
          <cell r="B156" t="str">
            <v>靴型，靴芯（賃加工）</v>
          </cell>
        </row>
        <row r="157">
          <cell r="A157">
            <v>139391</v>
          </cell>
          <cell r="B157" t="str">
            <v>コルク加工基礎資材，コルク製品（賃加工）</v>
          </cell>
        </row>
        <row r="158">
          <cell r="A158">
            <v>139991</v>
          </cell>
          <cell r="B158" t="str">
            <v>他に分類されない木製品（塗装を含む）（賃加工）</v>
          </cell>
        </row>
        <row r="159">
          <cell r="A159">
            <v>141191</v>
          </cell>
          <cell r="B159" t="str">
            <v>木製家具（賃加工）</v>
          </cell>
        </row>
        <row r="160">
          <cell r="A160">
            <v>141192</v>
          </cell>
          <cell r="B160" t="str">
            <v>木製家具塗装（賃加工）</v>
          </cell>
        </row>
        <row r="161">
          <cell r="A161">
            <v>141291</v>
          </cell>
          <cell r="B161" t="str">
            <v>金属製家具（賃加工）</v>
          </cell>
        </row>
        <row r="162">
          <cell r="A162">
            <v>141292</v>
          </cell>
          <cell r="B162" t="str">
            <v>金属製家具塗装（賃加工）</v>
          </cell>
        </row>
        <row r="163">
          <cell r="A163">
            <v>141391</v>
          </cell>
          <cell r="B163" t="str">
            <v>マットレス，組スプリング（賃加工）</v>
          </cell>
        </row>
        <row r="164">
          <cell r="A164">
            <v>142191</v>
          </cell>
          <cell r="B164" t="str">
            <v>宗教用具（賃加工）</v>
          </cell>
        </row>
        <row r="165">
          <cell r="A165">
            <v>143191</v>
          </cell>
          <cell r="B165" t="str">
            <v>建具（塗装を含む）（賃加工）</v>
          </cell>
        </row>
        <row r="166">
          <cell r="A166">
            <v>149191</v>
          </cell>
          <cell r="B166" t="str">
            <v>事務所用・店舗用装備品（賃加工）</v>
          </cell>
        </row>
        <row r="167">
          <cell r="A167">
            <v>149291</v>
          </cell>
          <cell r="B167" t="str">
            <v>窓用・扉用日よけ（賃加工）</v>
          </cell>
        </row>
        <row r="168">
          <cell r="A168">
            <v>149391</v>
          </cell>
          <cell r="B168" t="str">
            <v>びょうぶ・衣こう・すだれ（賃加工）</v>
          </cell>
        </row>
        <row r="169">
          <cell r="A169">
            <v>149491</v>
          </cell>
          <cell r="B169" t="str">
            <v>鏡縁・額縁（賃加工）</v>
          </cell>
        </row>
        <row r="170">
          <cell r="A170">
            <v>149991</v>
          </cell>
          <cell r="B170" t="str">
            <v>他に分類されない家具・装備品（賃加工）</v>
          </cell>
        </row>
        <row r="171">
          <cell r="A171">
            <v>151191</v>
          </cell>
          <cell r="B171" t="str">
            <v>溶解・製紙パルプ（賃加工）</v>
          </cell>
        </row>
        <row r="172">
          <cell r="A172">
            <v>152191</v>
          </cell>
          <cell r="B172" t="str">
            <v>洋紙・機械すき和紙（賃加工）</v>
          </cell>
        </row>
        <row r="173">
          <cell r="A173">
            <v>152291</v>
          </cell>
          <cell r="B173" t="str">
            <v>板紙（賃加工）</v>
          </cell>
        </row>
        <row r="174">
          <cell r="A174">
            <v>152491</v>
          </cell>
          <cell r="B174" t="str">
            <v>手すき和紙（賃加工）</v>
          </cell>
        </row>
        <row r="175">
          <cell r="A175">
            <v>153191</v>
          </cell>
          <cell r="B175" t="str">
            <v>塗工紙（賃加工）</v>
          </cell>
        </row>
        <row r="176">
          <cell r="A176">
            <v>153291</v>
          </cell>
          <cell r="B176" t="str">
            <v>段ボール（賃加工）</v>
          </cell>
        </row>
        <row r="177">
          <cell r="A177">
            <v>153391</v>
          </cell>
          <cell r="B177" t="str">
            <v>壁紙，ふすま紙（賃加工）</v>
          </cell>
        </row>
        <row r="178">
          <cell r="A178">
            <v>154191</v>
          </cell>
          <cell r="B178" t="str">
            <v>事務用紙製品（賃加工）</v>
          </cell>
        </row>
        <row r="179">
          <cell r="A179">
            <v>154291</v>
          </cell>
          <cell r="B179" t="str">
            <v>学用紙製品（賃加工）</v>
          </cell>
        </row>
        <row r="180">
          <cell r="A180">
            <v>154391</v>
          </cell>
          <cell r="B180" t="str">
            <v>日用紙製品（賃加工）</v>
          </cell>
        </row>
        <row r="181">
          <cell r="A181">
            <v>154991</v>
          </cell>
          <cell r="B181" t="str">
            <v>その他の紙製品（賃加工）</v>
          </cell>
        </row>
        <row r="182">
          <cell r="A182">
            <v>155191</v>
          </cell>
          <cell r="B182" t="str">
            <v>重包装紙袋（賃加工）</v>
          </cell>
        </row>
        <row r="183">
          <cell r="A183">
            <v>155291</v>
          </cell>
          <cell r="B183" t="str">
            <v>角底紙袋（賃加工）</v>
          </cell>
        </row>
        <row r="184">
          <cell r="A184">
            <v>155391</v>
          </cell>
          <cell r="B184" t="str">
            <v>段ボール箱（賃加工）</v>
          </cell>
        </row>
        <row r="185">
          <cell r="A185">
            <v>155491</v>
          </cell>
          <cell r="B185" t="str">
            <v>紙器（賃加工）</v>
          </cell>
        </row>
        <row r="186">
          <cell r="A186">
            <v>159191</v>
          </cell>
          <cell r="B186" t="str">
            <v>セロファン（賃加工）</v>
          </cell>
        </row>
        <row r="187">
          <cell r="A187">
            <v>159291</v>
          </cell>
          <cell r="B187" t="str">
            <v>繊維板（賃加工）</v>
          </cell>
        </row>
        <row r="188">
          <cell r="A188">
            <v>159391</v>
          </cell>
          <cell r="B188" t="str">
            <v>紙製衛生材料（賃加工）</v>
          </cell>
        </row>
        <row r="189">
          <cell r="A189">
            <v>159991</v>
          </cell>
          <cell r="B189" t="str">
            <v>他に分類されないパルプ・紙・紙加工品（賃加工）</v>
          </cell>
        </row>
        <row r="190">
          <cell r="A190">
            <v>159992</v>
          </cell>
          <cell r="B190" t="str">
            <v>紙裁断（賃加工）</v>
          </cell>
        </row>
        <row r="191">
          <cell r="A191">
            <v>161191</v>
          </cell>
          <cell r="B191" t="str">
            <v>とっ版印刷（活版印刷）（賃加工）</v>
          </cell>
        </row>
        <row r="192">
          <cell r="A192">
            <v>161192</v>
          </cell>
          <cell r="B192" t="str">
            <v>平版印刷（オフセット印刷）（賃加工）</v>
          </cell>
        </row>
        <row r="193">
          <cell r="A193">
            <v>161193</v>
          </cell>
          <cell r="B193" t="str">
            <v>おう版印刷（グラビア印刷）（賃加工）</v>
          </cell>
        </row>
        <row r="194">
          <cell r="A194">
            <v>161194</v>
          </cell>
          <cell r="B194" t="str">
            <v>紙以外のものに対する特殊印刷（賃加工）</v>
          </cell>
        </row>
        <row r="195">
          <cell r="A195">
            <v>162191</v>
          </cell>
          <cell r="B195" t="str">
            <v>写真製版（写真植字業を含む）（賃加工）</v>
          </cell>
        </row>
        <row r="196">
          <cell r="A196">
            <v>162193</v>
          </cell>
          <cell r="B196" t="str">
            <v>植字（写真植字業を除く）（賃加工）</v>
          </cell>
        </row>
        <row r="197">
          <cell r="A197">
            <v>162194</v>
          </cell>
          <cell r="B197" t="str">
            <v>鉛版（賃加工）</v>
          </cell>
        </row>
        <row r="198">
          <cell r="A198">
            <v>162195</v>
          </cell>
          <cell r="B198" t="str">
            <v>銅おう版・木版彫刻製版（賃加工）</v>
          </cell>
        </row>
        <row r="199">
          <cell r="A199">
            <v>163191</v>
          </cell>
          <cell r="B199" t="str">
            <v>製本（賃加工）</v>
          </cell>
        </row>
        <row r="200">
          <cell r="A200">
            <v>163291</v>
          </cell>
          <cell r="B200" t="str">
            <v>印刷物加工（賃加工）</v>
          </cell>
        </row>
        <row r="201">
          <cell r="A201">
            <v>169191</v>
          </cell>
          <cell r="B201" t="str">
            <v>その他の印刷関連（賃加工）</v>
          </cell>
        </row>
        <row r="202">
          <cell r="A202">
            <v>171291</v>
          </cell>
          <cell r="B202" t="str">
            <v>複合肥料（賃加工）</v>
          </cell>
        </row>
        <row r="203">
          <cell r="A203">
            <v>171991</v>
          </cell>
          <cell r="B203" t="str">
            <v>その他の化学肥料（賃加工）</v>
          </cell>
        </row>
        <row r="204">
          <cell r="A204">
            <v>172291</v>
          </cell>
          <cell r="B204" t="str">
            <v>無機顔料（賃加工）</v>
          </cell>
        </row>
        <row r="205">
          <cell r="A205">
            <v>172391</v>
          </cell>
          <cell r="B205" t="str">
            <v>圧縮ガス・液化ガス（賃加工）</v>
          </cell>
        </row>
        <row r="206">
          <cell r="A206">
            <v>172491</v>
          </cell>
          <cell r="B206" t="str">
            <v>塩（賃加工）</v>
          </cell>
        </row>
        <row r="207">
          <cell r="A207">
            <v>172991</v>
          </cell>
          <cell r="B207" t="str">
            <v>その他の無機化学工業製品（賃加工）</v>
          </cell>
        </row>
        <row r="208">
          <cell r="A208">
            <v>173491</v>
          </cell>
          <cell r="B208" t="str">
            <v>環式中間物，合成染料，有機顔料（賃加工）</v>
          </cell>
        </row>
        <row r="209">
          <cell r="A209">
            <v>173591</v>
          </cell>
          <cell r="B209" t="str">
            <v>プラスチック（賃加工）</v>
          </cell>
        </row>
        <row r="210">
          <cell r="A210">
            <v>173991</v>
          </cell>
          <cell r="B210" t="str">
            <v>その他の有機化学工業製品（賃加工）</v>
          </cell>
        </row>
        <row r="211">
          <cell r="A211">
            <v>174191</v>
          </cell>
          <cell r="B211" t="str">
            <v>レーヨン・アセテート（賃加工）</v>
          </cell>
        </row>
        <row r="212">
          <cell r="A212">
            <v>174291</v>
          </cell>
          <cell r="B212" t="str">
            <v>合成繊維長繊維糸・短繊維（賃加工）</v>
          </cell>
        </row>
        <row r="213">
          <cell r="A213">
            <v>175191</v>
          </cell>
          <cell r="B213" t="str">
            <v>脂肪酸，硬化油，グリセリン（賃加工）</v>
          </cell>
        </row>
        <row r="214">
          <cell r="A214">
            <v>175291</v>
          </cell>
          <cell r="B214" t="str">
            <v>石けん，合成洗剤（賃加工）</v>
          </cell>
        </row>
        <row r="215">
          <cell r="A215">
            <v>175391</v>
          </cell>
          <cell r="B215" t="str">
            <v>界面活性剤（賃加工）</v>
          </cell>
        </row>
        <row r="216">
          <cell r="A216">
            <v>175491</v>
          </cell>
          <cell r="B216" t="str">
            <v>塗料（賃加工）</v>
          </cell>
        </row>
        <row r="217">
          <cell r="A217">
            <v>175591</v>
          </cell>
          <cell r="B217" t="str">
            <v>印刷インキ（賃加工）</v>
          </cell>
        </row>
        <row r="218">
          <cell r="A218">
            <v>175691</v>
          </cell>
          <cell r="B218" t="str">
            <v>洗浄剤，磨用剤（賃加工）</v>
          </cell>
        </row>
        <row r="219">
          <cell r="A219">
            <v>175791</v>
          </cell>
          <cell r="B219" t="str">
            <v>ろうそく（賃加工）</v>
          </cell>
        </row>
        <row r="220">
          <cell r="A220">
            <v>176291</v>
          </cell>
          <cell r="B220" t="str">
            <v>医薬品製剤（医薬部外品製剤を含む）（賃加工）</v>
          </cell>
        </row>
        <row r="221">
          <cell r="A221">
            <v>176491</v>
          </cell>
          <cell r="B221" t="str">
            <v>生薬・漢方（賃加工）</v>
          </cell>
        </row>
        <row r="222">
          <cell r="A222">
            <v>176591</v>
          </cell>
          <cell r="B222" t="str">
            <v>動物用医薬品（賃加工）</v>
          </cell>
        </row>
        <row r="223">
          <cell r="A223">
            <v>177191</v>
          </cell>
          <cell r="B223" t="str">
            <v>仕上用・皮膚用化粧品（香水，オーデコロンを含む）（賃加工）</v>
          </cell>
        </row>
        <row r="224">
          <cell r="A224">
            <v>177291</v>
          </cell>
          <cell r="B224" t="str">
            <v>頭髪用化粧品（賃加工）</v>
          </cell>
        </row>
        <row r="225">
          <cell r="A225">
            <v>177991</v>
          </cell>
          <cell r="B225" t="str">
            <v>その他の化粧品，歯磨，化粧用調整品（賃加工）</v>
          </cell>
        </row>
        <row r="226">
          <cell r="A226">
            <v>179291</v>
          </cell>
          <cell r="B226" t="str">
            <v>農薬（賃加工）</v>
          </cell>
        </row>
        <row r="227">
          <cell r="A227">
            <v>179391</v>
          </cell>
          <cell r="B227" t="str">
            <v>香料（賃加工）</v>
          </cell>
        </row>
        <row r="228">
          <cell r="A228">
            <v>179491</v>
          </cell>
          <cell r="B228" t="str">
            <v>ゼラチン・接着剤（賃加工）</v>
          </cell>
        </row>
        <row r="229">
          <cell r="A229">
            <v>179591</v>
          </cell>
          <cell r="B229" t="str">
            <v>写真感光材料（賃加工）</v>
          </cell>
        </row>
        <row r="230">
          <cell r="A230">
            <v>179691</v>
          </cell>
          <cell r="B230" t="str">
            <v>天然樹脂製品・木材化学製品（賃加工）</v>
          </cell>
        </row>
        <row r="231">
          <cell r="A231">
            <v>179791</v>
          </cell>
          <cell r="B231" t="str">
            <v>試薬（診断用試薬を除く）（賃加工）</v>
          </cell>
        </row>
        <row r="232">
          <cell r="A232">
            <v>179991</v>
          </cell>
          <cell r="B232" t="str">
            <v>他に分類されない化学工業製品（賃加工）</v>
          </cell>
        </row>
        <row r="233">
          <cell r="A233">
            <v>181191</v>
          </cell>
          <cell r="B233" t="str">
            <v>石油精製（賃加工）</v>
          </cell>
        </row>
        <row r="234">
          <cell r="A234">
            <v>182191</v>
          </cell>
          <cell r="B234" t="str">
            <v>潤滑油（賃加工）</v>
          </cell>
        </row>
        <row r="235">
          <cell r="A235">
            <v>182291</v>
          </cell>
          <cell r="B235" t="str">
            <v>グリース（賃加工）</v>
          </cell>
        </row>
        <row r="236">
          <cell r="A236">
            <v>183191</v>
          </cell>
          <cell r="B236" t="str">
            <v>コークス（賃加工）</v>
          </cell>
        </row>
        <row r="237">
          <cell r="A237">
            <v>184191</v>
          </cell>
          <cell r="B237" t="str">
            <v>舗装材料（賃加工）</v>
          </cell>
        </row>
        <row r="238">
          <cell r="A238">
            <v>189191</v>
          </cell>
          <cell r="B238" t="str">
            <v>練炭・豆炭（賃加工）</v>
          </cell>
        </row>
        <row r="239">
          <cell r="A239">
            <v>189991</v>
          </cell>
          <cell r="B239" t="str">
            <v>他に分類されない石油製品・石炭製品（賃加工）</v>
          </cell>
        </row>
        <row r="240">
          <cell r="A240">
            <v>191191</v>
          </cell>
          <cell r="B240" t="str">
            <v>プラスチック板・棒（賃加工）</v>
          </cell>
        </row>
        <row r="241">
          <cell r="A241">
            <v>191291</v>
          </cell>
          <cell r="B241" t="str">
            <v>プラスチック管（賃加工）</v>
          </cell>
        </row>
        <row r="242">
          <cell r="A242">
            <v>191391</v>
          </cell>
          <cell r="B242" t="str">
            <v>プラスチック継手（賃加工）</v>
          </cell>
        </row>
        <row r="243">
          <cell r="A243">
            <v>191491</v>
          </cell>
          <cell r="B243" t="str">
            <v>プラスチック異形押出製品（賃加工）</v>
          </cell>
        </row>
        <row r="244">
          <cell r="A244">
            <v>191591</v>
          </cell>
          <cell r="B244" t="str">
            <v>プラスチック板・棒・管・継手・異形押出製品の加工品（賃加工）</v>
          </cell>
        </row>
        <row r="245">
          <cell r="A245">
            <v>192191</v>
          </cell>
          <cell r="B245" t="str">
            <v>プラスチックフィルム（賃加工）</v>
          </cell>
        </row>
        <row r="246">
          <cell r="A246">
            <v>192291</v>
          </cell>
          <cell r="B246" t="str">
            <v>プラスチックシート（賃加工）</v>
          </cell>
        </row>
        <row r="247">
          <cell r="A247">
            <v>192391</v>
          </cell>
          <cell r="B247" t="str">
            <v>プラスチック床材（賃加工）</v>
          </cell>
        </row>
        <row r="248">
          <cell r="A248">
            <v>192491</v>
          </cell>
          <cell r="B248" t="str">
            <v>合成皮革（賃加工）</v>
          </cell>
        </row>
        <row r="249">
          <cell r="A249">
            <v>192591</v>
          </cell>
          <cell r="B249" t="str">
            <v>プラスチックフィルム・シート・床材・合成皮革加工品（賃加工）</v>
          </cell>
        </row>
        <row r="250">
          <cell r="A250">
            <v>193191</v>
          </cell>
          <cell r="B250" t="str">
            <v>工業用プラスチック製品（賃加工）</v>
          </cell>
        </row>
        <row r="251">
          <cell r="A251">
            <v>193291</v>
          </cell>
          <cell r="B251" t="str">
            <v>工業用プラスチック製品の加工品（賃加工）</v>
          </cell>
        </row>
        <row r="252">
          <cell r="A252">
            <v>194191</v>
          </cell>
          <cell r="B252" t="str">
            <v>軟質プラスチック発泡製品（半硬質性を含む）（賃加工）</v>
          </cell>
        </row>
        <row r="253">
          <cell r="A253">
            <v>194291</v>
          </cell>
          <cell r="B253" t="str">
            <v>硬質プラスチック発泡製品（賃加工）</v>
          </cell>
        </row>
        <row r="254">
          <cell r="A254">
            <v>194391</v>
          </cell>
          <cell r="B254" t="str">
            <v>強化プラスチック製板・棒・管・継手（賃加工）</v>
          </cell>
        </row>
        <row r="255">
          <cell r="A255">
            <v>194491</v>
          </cell>
          <cell r="B255" t="str">
            <v>強化プラスチック製容器・浴槽等（賃加工）</v>
          </cell>
        </row>
        <row r="256">
          <cell r="A256">
            <v>194591</v>
          </cell>
          <cell r="B256" t="str">
            <v>発泡・強化プラスチック製品の加工品（賃加工）</v>
          </cell>
        </row>
        <row r="257">
          <cell r="A257">
            <v>195191</v>
          </cell>
          <cell r="B257" t="str">
            <v>プラスチック成形材料（賃加工）</v>
          </cell>
        </row>
        <row r="258">
          <cell r="A258">
            <v>195291</v>
          </cell>
          <cell r="B258" t="str">
            <v>廃プラスチック製品（賃加工）</v>
          </cell>
        </row>
        <row r="259">
          <cell r="A259">
            <v>199191</v>
          </cell>
          <cell r="B259" t="str">
            <v>日用雑貨・食卓用品等（賃加工）</v>
          </cell>
        </row>
        <row r="260">
          <cell r="A260">
            <v>199291</v>
          </cell>
          <cell r="B260" t="str">
            <v>プラスチック製容器（賃加工）</v>
          </cell>
        </row>
        <row r="261">
          <cell r="A261">
            <v>199791</v>
          </cell>
          <cell r="B261" t="str">
            <v>他に分類されないプラスチック製品（賃加工）</v>
          </cell>
        </row>
        <row r="262">
          <cell r="A262">
            <v>199891</v>
          </cell>
          <cell r="B262" t="str">
            <v>他に分類されないプラスチック製品の加工品（賃加工）</v>
          </cell>
        </row>
        <row r="263">
          <cell r="A263">
            <v>201191</v>
          </cell>
          <cell r="B263" t="str">
            <v>自動車用タイヤ・チューブ（賃加工）</v>
          </cell>
        </row>
        <row r="264">
          <cell r="A264">
            <v>201291</v>
          </cell>
          <cell r="B264" t="str">
            <v>自転車用タイヤ・チューブ（賃加工）</v>
          </cell>
        </row>
        <row r="265">
          <cell r="A265">
            <v>202191</v>
          </cell>
          <cell r="B265" t="str">
            <v>ゴム製履物・同附属品（賃加工）</v>
          </cell>
        </row>
        <row r="266">
          <cell r="A266">
            <v>202291</v>
          </cell>
          <cell r="B266" t="str">
            <v>プラスチック製履物・同附属品（賃加工）</v>
          </cell>
        </row>
        <row r="267">
          <cell r="A267">
            <v>203191</v>
          </cell>
          <cell r="B267" t="str">
            <v>ゴムベルト（賃加工）</v>
          </cell>
        </row>
        <row r="268">
          <cell r="A268">
            <v>203291</v>
          </cell>
          <cell r="B268" t="str">
            <v>ゴムホース（賃加工）</v>
          </cell>
        </row>
        <row r="269">
          <cell r="A269">
            <v>203391</v>
          </cell>
          <cell r="B269" t="str">
            <v>工業用ゴム製品（賃加工）</v>
          </cell>
        </row>
        <row r="270">
          <cell r="A270">
            <v>209191</v>
          </cell>
          <cell r="B270" t="str">
            <v>ゴム引布・同製品（賃加工）</v>
          </cell>
        </row>
        <row r="271">
          <cell r="A271">
            <v>209291</v>
          </cell>
          <cell r="B271" t="str">
            <v>医療・衛生用ゴム製品（賃加工）</v>
          </cell>
        </row>
        <row r="272">
          <cell r="A272">
            <v>209391</v>
          </cell>
          <cell r="B272" t="str">
            <v>ゴム練生地（賃加工）</v>
          </cell>
        </row>
        <row r="273">
          <cell r="A273">
            <v>209491</v>
          </cell>
          <cell r="B273" t="str">
            <v>更生タイヤ（賃加工）</v>
          </cell>
        </row>
        <row r="274">
          <cell r="A274">
            <v>209591</v>
          </cell>
          <cell r="B274" t="str">
            <v>再生ゴム（賃加工）</v>
          </cell>
        </row>
        <row r="275">
          <cell r="A275">
            <v>209991</v>
          </cell>
          <cell r="B275" t="str">
            <v>他に分類されないゴム製品（賃加工）</v>
          </cell>
        </row>
        <row r="276">
          <cell r="A276">
            <v>211191</v>
          </cell>
          <cell r="B276" t="str">
            <v>なめし革（賃加工）</v>
          </cell>
        </row>
        <row r="277">
          <cell r="A277">
            <v>211192</v>
          </cell>
          <cell r="B277" t="str">
            <v>なめし革塗装・装飾（賃加工）</v>
          </cell>
        </row>
        <row r="278">
          <cell r="A278">
            <v>212191</v>
          </cell>
          <cell r="B278" t="str">
            <v>工業用革製品（賃加工）</v>
          </cell>
        </row>
        <row r="279">
          <cell r="A279">
            <v>213191</v>
          </cell>
          <cell r="B279" t="str">
            <v>革製履物用材料，同附属品（賃加工）</v>
          </cell>
        </row>
        <row r="280">
          <cell r="A280">
            <v>214191</v>
          </cell>
          <cell r="B280" t="str">
            <v>革製履物（賃加工）</v>
          </cell>
        </row>
        <row r="281">
          <cell r="A281">
            <v>215191</v>
          </cell>
          <cell r="B281" t="str">
            <v>革製手袋（賃加工）</v>
          </cell>
        </row>
        <row r="282">
          <cell r="A282">
            <v>216191</v>
          </cell>
          <cell r="B282" t="str">
            <v>かばん（賃加工）</v>
          </cell>
        </row>
        <row r="283">
          <cell r="A283">
            <v>217191</v>
          </cell>
          <cell r="B283" t="str">
            <v>袋物（賃加工）</v>
          </cell>
        </row>
        <row r="284">
          <cell r="A284">
            <v>217291</v>
          </cell>
          <cell r="B284" t="str">
            <v>ハンドバック（賃加工）</v>
          </cell>
        </row>
        <row r="285">
          <cell r="A285">
            <v>218191</v>
          </cell>
          <cell r="B285" t="str">
            <v>毛皮（賃加工）</v>
          </cell>
        </row>
        <row r="286">
          <cell r="A286">
            <v>219991</v>
          </cell>
          <cell r="B286" t="str">
            <v>他に分類されないなめし革製品（賃加工）</v>
          </cell>
        </row>
        <row r="287">
          <cell r="A287">
            <v>221291</v>
          </cell>
          <cell r="B287" t="str">
            <v>板ガラス加工（賃加工）</v>
          </cell>
        </row>
        <row r="288">
          <cell r="A288">
            <v>221391</v>
          </cell>
          <cell r="B288" t="str">
            <v>ガラス製加工素材（賃加工）</v>
          </cell>
        </row>
        <row r="289">
          <cell r="A289">
            <v>221491</v>
          </cell>
          <cell r="B289" t="str">
            <v>ガラス製容器（賃加工）</v>
          </cell>
        </row>
        <row r="290">
          <cell r="A290">
            <v>221591</v>
          </cell>
          <cell r="B290" t="str">
            <v>理化学用・医療用ガラス器具（賃加工）</v>
          </cell>
        </row>
        <row r="291">
          <cell r="A291">
            <v>221691</v>
          </cell>
          <cell r="B291" t="str">
            <v>卓上用・ちゅう房用ガラス器具（賃加工）</v>
          </cell>
        </row>
        <row r="292">
          <cell r="A292">
            <v>221791</v>
          </cell>
          <cell r="B292" t="str">
            <v>ガラス繊維，同製品（賃加工）</v>
          </cell>
        </row>
        <row r="293">
          <cell r="A293">
            <v>221991</v>
          </cell>
          <cell r="B293" t="str">
            <v>その他のガラス，同製品（賃加工）</v>
          </cell>
        </row>
        <row r="294">
          <cell r="A294">
            <v>221992</v>
          </cell>
          <cell r="B294" t="str">
            <v>ガラス研磨（賃加工）</v>
          </cell>
        </row>
        <row r="295">
          <cell r="A295">
            <v>222291</v>
          </cell>
          <cell r="B295" t="str">
            <v>生コンクリート（賃加工）</v>
          </cell>
        </row>
        <row r="296">
          <cell r="A296">
            <v>222391</v>
          </cell>
          <cell r="B296" t="str">
            <v>コンクリート製品（賃加工）</v>
          </cell>
        </row>
        <row r="297">
          <cell r="A297">
            <v>222991</v>
          </cell>
          <cell r="B297" t="str">
            <v>その他のセメント製品（賃加工）</v>
          </cell>
        </row>
        <row r="298">
          <cell r="A298">
            <v>223191</v>
          </cell>
          <cell r="B298" t="str">
            <v>粘土かわら（賃加工）</v>
          </cell>
        </row>
        <row r="299">
          <cell r="A299">
            <v>223291</v>
          </cell>
          <cell r="B299" t="str">
            <v>普通れんが（賃加工）</v>
          </cell>
        </row>
        <row r="300">
          <cell r="A300">
            <v>223391</v>
          </cell>
          <cell r="B300" t="str">
            <v>陶管（賃加工）</v>
          </cell>
        </row>
        <row r="301">
          <cell r="A301">
            <v>223991</v>
          </cell>
          <cell r="B301" t="str">
            <v>その他の建設用粘土製品（賃加工）</v>
          </cell>
        </row>
        <row r="302">
          <cell r="A302">
            <v>224191</v>
          </cell>
          <cell r="B302" t="str">
            <v>衛生陶器（賃加工）</v>
          </cell>
        </row>
        <row r="303">
          <cell r="A303">
            <v>224291</v>
          </cell>
          <cell r="B303" t="str">
            <v>食卓用・ちゅう房用陶磁器（賃加工）</v>
          </cell>
        </row>
        <row r="304">
          <cell r="A304">
            <v>224391</v>
          </cell>
          <cell r="B304" t="str">
            <v>陶磁器製置物（賃加工）</v>
          </cell>
        </row>
        <row r="305">
          <cell r="A305">
            <v>224491</v>
          </cell>
          <cell r="B305" t="str">
            <v>電気用陶磁器（賃加工）</v>
          </cell>
        </row>
        <row r="306">
          <cell r="A306">
            <v>224591</v>
          </cell>
          <cell r="B306" t="str">
            <v>理化学用・工業用陶磁器（賃加工）</v>
          </cell>
        </row>
        <row r="307">
          <cell r="A307">
            <v>224691</v>
          </cell>
          <cell r="B307" t="str">
            <v>陶磁器製タイル（賃加工）</v>
          </cell>
        </row>
        <row r="308">
          <cell r="A308">
            <v>224791</v>
          </cell>
          <cell r="B308" t="str">
            <v>陶磁器絵付（賃加工）</v>
          </cell>
        </row>
        <row r="309">
          <cell r="A309">
            <v>224891</v>
          </cell>
          <cell r="B309" t="str">
            <v>陶磁器用はい（坏）土（賃加工）</v>
          </cell>
        </row>
        <row r="310">
          <cell r="A310">
            <v>224991</v>
          </cell>
          <cell r="B310" t="str">
            <v>その他の陶磁器，同関連製品（賃加工）</v>
          </cell>
        </row>
        <row r="311">
          <cell r="A311">
            <v>225191</v>
          </cell>
          <cell r="B311" t="str">
            <v>耐火れんが（賃加工）</v>
          </cell>
        </row>
        <row r="312">
          <cell r="A312">
            <v>225291</v>
          </cell>
          <cell r="B312" t="str">
            <v>不定形耐火物製造業（賃加工）</v>
          </cell>
        </row>
        <row r="313">
          <cell r="A313">
            <v>225991</v>
          </cell>
          <cell r="B313" t="str">
            <v>その他の耐火物（賃加工）</v>
          </cell>
        </row>
        <row r="314">
          <cell r="A314">
            <v>226191</v>
          </cell>
          <cell r="B314" t="str">
            <v>炭素質電極（賃加工）</v>
          </cell>
        </row>
        <row r="315">
          <cell r="A315">
            <v>226291</v>
          </cell>
          <cell r="B315" t="str">
            <v>炭素繊維（賃加工）</v>
          </cell>
        </row>
        <row r="316">
          <cell r="A316">
            <v>226991</v>
          </cell>
          <cell r="B316" t="str">
            <v>その他の炭素・黒鉛製品（賃加工）</v>
          </cell>
        </row>
        <row r="317">
          <cell r="A317">
            <v>227191</v>
          </cell>
          <cell r="B317" t="str">
            <v>研磨材（賃加工）</v>
          </cell>
        </row>
        <row r="318">
          <cell r="A318">
            <v>227291</v>
          </cell>
          <cell r="B318" t="str">
            <v>研削と石（賃加工）</v>
          </cell>
        </row>
        <row r="319">
          <cell r="A319">
            <v>227391</v>
          </cell>
          <cell r="B319" t="str">
            <v>研磨布紙（賃加工）</v>
          </cell>
        </row>
        <row r="320">
          <cell r="A320">
            <v>227991</v>
          </cell>
          <cell r="B320" t="str">
            <v>その他の研磨材，同製品（賃加工）</v>
          </cell>
        </row>
        <row r="321">
          <cell r="A321">
            <v>228191</v>
          </cell>
          <cell r="B321" t="str">
            <v>砕石（賃加工）</v>
          </cell>
        </row>
        <row r="322">
          <cell r="A322">
            <v>228291</v>
          </cell>
          <cell r="B322" t="str">
            <v>人工骨材（賃加工）</v>
          </cell>
        </row>
        <row r="323">
          <cell r="A323">
            <v>228391</v>
          </cell>
          <cell r="B323" t="str">
            <v>石工品（賃加工）</v>
          </cell>
        </row>
        <row r="324">
          <cell r="A324">
            <v>228491</v>
          </cell>
          <cell r="B324" t="str">
            <v>けいそう土，同製品（賃加工）</v>
          </cell>
        </row>
        <row r="325">
          <cell r="A325">
            <v>228591</v>
          </cell>
          <cell r="B325" t="str">
            <v>鉱物・土石粉砕，その他の処理品（賃加工）</v>
          </cell>
        </row>
        <row r="326">
          <cell r="A326">
            <v>229191</v>
          </cell>
          <cell r="B326" t="str">
            <v>ほうろう鉄器（賃加工）</v>
          </cell>
        </row>
        <row r="327">
          <cell r="A327">
            <v>229291</v>
          </cell>
          <cell r="B327" t="str">
            <v>七宝製品（賃加工）</v>
          </cell>
        </row>
        <row r="328">
          <cell r="A328">
            <v>229391</v>
          </cell>
          <cell r="B328" t="str">
            <v>人造宝石（賃加工）</v>
          </cell>
        </row>
        <row r="329">
          <cell r="A329">
            <v>229491</v>
          </cell>
          <cell r="B329" t="str">
            <v>ロックウール，同製品（賃加工）</v>
          </cell>
        </row>
        <row r="330">
          <cell r="A330">
            <v>229591</v>
          </cell>
          <cell r="B330" t="str">
            <v>石綿製品（賃加工）</v>
          </cell>
        </row>
        <row r="331">
          <cell r="A331">
            <v>229691</v>
          </cell>
          <cell r="B331" t="str">
            <v>石こう製品（賃加工）</v>
          </cell>
        </row>
        <row r="332">
          <cell r="A332">
            <v>229791</v>
          </cell>
          <cell r="B332" t="str">
            <v>石灰（賃加工）</v>
          </cell>
        </row>
        <row r="333">
          <cell r="A333">
            <v>229891</v>
          </cell>
          <cell r="B333" t="str">
            <v>鋳型（中子を含む）（賃加工）</v>
          </cell>
        </row>
        <row r="334">
          <cell r="A334">
            <v>229991</v>
          </cell>
          <cell r="B334" t="str">
            <v>他に分類されない窯業・土石製品（賃加工）</v>
          </cell>
        </row>
        <row r="335">
          <cell r="A335">
            <v>231291</v>
          </cell>
          <cell r="B335" t="str">
            <v>電気炉銑（賃加工）</v>
          </cell>
        </row>
        <row r="336">
          <cell r="A336">
            <v>231391</v>
          </cell>
          <cell r="B336" t="str">
            <v>フェロアロイ（賃加工）</v>
          </cell>
        </row>
        <row r="337">
          <cell r="A337">
            <v>232191</v>
          </cell>
          <cell r="B337" t="str">
            <v>粗鋼，鋼半製品（賃加工）</v>
          </cell>
        </row>
        <row r="338">
          <cell r="A338">
            <v>233191</v>
          </cell>
          <cell r="B338" t="str">
            <v>熱間圧延鋼材（賃加工）</v>
          </cell>
        </row>
        <row r="339">
          <cell r="A339">
            <v>233291</v>
          </cell>
          <cell r="B339" t="str">
            <v>冷間圧延鋼材（賃加工）</v>
          </cell>
        </row>
        <row r="340">
          <cell r="A340">
            <v>233391</v>
          </cell>
          <cell r="B340" t="str">
            <v>冷間ロール成型形鋼（賃加工）</v>
          </cell>
        </row>
        <row r="341">
          <cell r="A341">
            <v>233491</v>
          </cell>
          <cell r="B341" t="str">
            <v>鋼管（賃加工）</v>
          </cell>
        </row>
        <row r="342">
          <cell r="A342">
            <v>233591</v>
          </cell>
          <cell r="B342" t="str">
            <v>伸鉄（賃加工）</v>
          </cell>
        </row>
        <row r="343">
          <cell r="A343">
            <v>233691</v>
          </cell>
          <cell r="B343" t="str">
            <v>磨棒鋼（賃加工）</v>
          </cell>
        </row>
        <row r="344">
          <cell r="A344">
            <v>233791</v>
          </cell>
          <cell r="B344" t="str">
            <v>引抜鋼管（賃加工）</v>
          </cell>
        </row>
        <row r="345">
          <cell r="A345">
            <v>233891</v>
          </cell>
          <cell r="B345" t="str">
            <v>伸線（賃加工）</v>
          </cell>
        </row>
        <row r="346">
          <cell r="A346">
            <v>233991</v>
          </cell>
          <cell r="B346" t="str">
            <v>その他の鋼材（賃加工）</v>
          </cell>
        </row>
        <row r="347">
          <cell r="A347">
            <v>234191</v>
          </cell>
          <cell r="B347" t="str">
            <v>亜鉛めっき鋼板（賃加工）</v>
          </cell>
        </row>
        <row r="348">
          <cell r="A348">
            <v>234291</v>
          </cell>
          <cell r="B348" t="str">
            <v>めっき鋼管（賃加工）</v>
          </cell>
        </row>
        <row r="349">
          <cell r="A349">
            <v>234991</v>
          </cell>
          <cell r="B349" t="str">
            <v>その他の表面処理鋼材（賃加工）</v>
          </cell>
        </row>
        <row r="350">
          <cell r="A350">
            <v>235191</v>
          </cell>
          <cell r="B350" t="str">
            <v>銑鉄鋳物（賃加工）</v>
          </cell>
        </row>
        <row r="351">
          <cell r="A351">
            <v>235291</v>
          </cell>
          <cell r="B351" t="str">
            <v>可鍛鋳鉄鋳物（賃加工）</v>
          </cell>
        </row>
        <row r="352">
          <cell r="A352">
            <v>235391</v>
          </cell>
          <cell r="B352" t="str">
            <v>鋳鋼（賃加工）</v>
          </cell>
        </row>
        <row r="353">
          <cell r="A353">
            <v>235491</v>
          </cell>
          <cell r="B353" t="str">
            <v>鍛工品（賃加工）</v>
          </cell>
        </row>
        <row r="354">
          <cell r="A354">
            <v>235591</v>
          </cell>
          <cell r="B354" t="str">
            <v>鍛鋼（賃加工）</v>
          </cell>
        </row>
        <row r="355">
          <cell r="A355">
            <v>239191</v>
          </cell>
          <cell r="B355" t="str">
            <v>鉄鋼切断（賃加工）</v>
          </cell>
        </row>
        <row r="356">
          <cell r="A356">
            <v>239291</v>
          </cell>
          <cell r="B356" t="str">
            <v>鉄スクラップ加工処理（賃加工）</v>
          </cell>
        </row>
        <row r="357">
          <cell r="A357">
            <v>239391</v>
          </cell>
          <cell r="B357" t="str">
            <v>鋳鉄管（賃加工）</v>
          </cell>
        </row>
        <row r="358">
          <cell r="A358">
            <v>239991</v>
          </cell>
          <cell r="B358" t="str">
            <v>他に分類されない鉄鋼品（賃加工）</v>
          </cell>
        </row>
        <row r="359">
          <cell r="A359">
            <v>241191</v>
          </cell>
          <cell r="B359" t="str">
            <v>銅第１次製錬・精製（賃加工）</v>
          </cell>
        </row>
        <row r="360">
          <cell r="A360">
            <v>241291</v>
          </cell>
          <cell r="B360" t="str">
            <v>亜鉛第１次製錬・精製（賃加工）</v>
          </cell>
        </row>
        <row r="361">
          <cell r="A361">
            <v>241391</v>
          </cell>
          <cell r="B361" t="str">
            <v>アルミニウム第１次製錬・精製（賃加工）</v>
          </cell>
        </row>
        <row r="362">
          <cell r="A362">
            <v>241991</v>
          </cell>
          <cell r="B362" t="str">
            <v>その他の非鉄金属第１次製錬・精製（賃加工）</v>
          </cell>
        </row>
        <row r="363">
          <cell r="A363">
            <v>242191</v>
          </cell>
          <cell r="B363" t="str">
            <v>鉛第２次製錬・精製（賃加工）</v>
          </cell>
        </row>
        <row r="364">
          <cell r="A364">
            <v>242291</v>
          </cell>
          <cell r="B364" t="str">
            <v>亜鉛第２次製錬・精製（賃加工）</v>
          </cell>
        </row>
        <row r="365">
          <cell r="A365">
            <v>242391</v>
          </cell>
          <cell r="B365" t="str">
            <v>アルミニウム第２次製錬・精製（賃加工）</v>
          </cell>
        </row>
        <row r="366">
          <cell r="A366">
            <v>242991</v>
          </cell>
          <cell r="B366" t="str">
            <v>その他の非鉄金属第２次製錬・精製（賃加工）</v>
          </cell>
        </row>
        <row r="367">
          <cell r="A367">
            <v>243191</v>
          </cell>
          <cell r="B367" t="str">
            <v>伸銅品（賃加工）</v>
          </cell>
        </row>
        <row r="368">
          <cell r="A368">
            <v>243291</v>
          </cell>
          <cell r="B368" t="str">
            <v>アルミニウム・同合金圧延（賃加工）</v>
          </cell>
        </row>
        <row r="369">
          <cell r="A369">
            <v>243991</v>
          </cell>
          <cell r="B369" t="str">
            <v>その他の非鉄金属・同合金圧延（賃加工）</v>
          </cell>
        </row>
        <row r="370">
          <cell r="A370">
            <v>244191</v>
          </cell>
          <cell r="B370" t="str">
            <v>電線・ケーブル（賃加工）</v>
          </cell>
        </row>
        <row r="371">
          <cell r="A371">
            <v>244291</v>
          </cell>
          <cell r="B371" t="str">
            <v>光ファイバケーブル（賃加工）</v>
          </cell>
        </row>
        <row r="372">
          <cell r="A372">
            <v>245191</v>
          </cell>
          <cell r="B372" t="str">
            <v>銅・同合金鋳物（賃加工）</v>
          </cell>
        </row>
        <row r="373">
          <cell r="A373">
            <v>245291</v>
          </cell>
          <cell r="B373" t="str">
            <v>非鉄金属鋳物（賃加工）</v>
          </cell>
        </row>
        <row r="374">
          <cell r="A374">
            <v>245391</v>
          </cell>
          <cell r="B374" t="str">
            <v>アルミニウム・同合金ダイカスト（賃加工）</v>
          </cell>
        </row>
        <row r="375">
          <cell r="A375">
            <v>245491</v>
          </cell>
          <cell r="B375" t="str">
            <v>非鉄金属ダイカスト（賃加工）</v>
          </cell>
        </row>
        <row r="376">
          <cell r="A376">
            <v>245591</v>
          </cell>
          <cell r="B376" t="str">
            <v>非鉄金属鍛造品（賃加工）</v>
          </cell>
        </row>
        <row r="377">
          <cell r="A377">
            <v>249191</v>
          </cell>
          <cell r="B377" t="str">
            <v>核燃料（賃加工）</v>
          </cell>
        </row>
        <row r="378">
          <cell r="A378">
            <v>249991</v>
          </cell>
          <cell r="B378" t="str">
            <v>その他の非鉄金属（賃加工）</v>
          </cell>
        </row>
        <row r="379">
          <cell r="A379">
            <v>251191</v>
          </cell>
          <cell r="B379" t="str">
            <v>ブリキ缶，その他のめっき板等製品（賃加工）</v>
          </cell>
        </row>
        <row r="380">
          <cell r="A380">
            <v>252191</v>
          </cell>
          <cell r="B380" t="str">
            <v>洋食器（賃加工）</v>
          </cell>
        </row>
        <row r="381">
          <cell r="A381">
            <v>252291</v>
          </cell>
          <cell r="B381" t="str">
            <v>機械刃物（賃加工）</v>
          </cell>
        </row>
        <row r="382">
          <cell r="A382">
            <v>252391</v>
          </cell>
          <cell r="B382" t="str">
            <v>利器工匠具・手道具（賃加工）</v>
          </cell>
        </row>
        <row r="383">
          <cell r="A383">
            <v>252491</v>
          </cell>
          <cell r="B383" t="str">
            <v>作業工具（賃加工）</v>
          </cell>
        </row>
        <row r="384">
          <cell r="A384">
            <v>252591</v>
          </cell>
          <cell r="B384" t="str">
            <v>やすり（賃加工）</v>
          </cell>
        </row>
        <row r="385">
          <cell r="A385">
            <v>252691</v>
          </cell>
          <cell r="B385" t="str">
            <v>手引のこぎり，のこ刃（賃加工）</v>
          </cell>
        </row>
        <row r="386">
          <cell r="A386">
            <v>252791</v>
          </cell>
          <cell r="B386" t="str">
            <v>農業用器具・同部分品（賃加工）</v>
          </cell>
        </row>
        <row r="387">
          <cell r="A387">
            <v>252991</v>
          </cell>
          <cell r="B387" t="str">
            <v>その他の金物類（賃加工）</v>
          </cell>
        </row>
        <row r="388">
          <cell r="A388">
            <v>253191</v>
          </cell>
          <cell r="B388" t="str">
            <v>配管工事用附属品（賃加工）</v>
          </cell>
        </row>
        <row r="389">
          <cell r="A389">
            <v>253291</v>
          </cell>
          <cell r="B389" t="str">
            <v>ガス機器・石油機器，同部分品・附属品（賃加工）</v>
          </cell>
        </row>
        <row r="390">
          <cell r="A390">
            <v>253391</v>
          </cell>
          <cell r="B390" t="str">
            <v>温風・温水暖房装置（賃加工）</v>
          </cell>
        </row>
        <row r="391">
          <cell r="A391">
            <v>253991</v>
          </cell>
          <cell r="B391" t="str">
            <v>その他の暖房・調理装置，同部分品（賃加工）</v>
          </cell>
        </row>
        <row r="392">
          <cell r="A392">
            <v>254191</v>
          </cell>
          <cell r="B392" t="str">
            <v>建設用金属製品（賃加工）</v>
          </cell>
        </row>
        <row r="393">
          <cell r="A393">
            <v>254291</v>
          </cell>
          <cell r="B393" t="str">
            <v>建築用金属製品（賃加工）</v>
          </cell>
        </row>
        <row r="394">
          <cell r="A394">
            <v>254391</v>
          </cell>
          <cell r="B394" t="str">
            <v>製缶板金製品（賃加工）</v>
          </cell>
        </row>
        <row r="395">
          <cell r="A395">
            <v>254392</v>
          </cell>
          <cell r="B395" t="str">
            <v>金属板加工（賃加工）</v>
          </cell>
        </row>
        <row r="396">
          <cell r="A396">
            <v>255191</v>
          </cell>
          <cell r="B396" t="str">
            <v>打抜・プレス加工アルミニウム，同合金製品（賃加工）</v>
          </cell>
        </row>
        <row r="397">
          <cell r="A397">
            <v>255291</v>
          </cell>
          <cell r="B397" t="str">
            <v>打抜・プレス加工金属製品（賃加工）</v>
          </cell>
        </row>
        <row r="398">
          <cell r="A398">
            <v>255391</v>
          </cell>
          <cell r="B398" t="str">
            <v>粉末や金製品（賃加工）</v>
          </cell>
        </row>
        <row r="399">
          <cell r="A399">
            <v>256191</v>
          </cell>
          <cell r="B399" t="str">
            <v>金属製品塗装，エナメル塗装，ラッカー塗装（賃加工）</v>
          </cell>
        </row>
        <row r="400">
          <cell r="A400">
            <v>256291</v>
          </cell>
          <cell r="B400" t="str">
            <v>溶融めっき（賃加工）</v>
          </cell>
        </row>
        <row r="401">
          <cell r="A401">
            <v>256391</v>
          </cell>
          <cell r="B401" t="str">
            <v>金属彫刻（賃加工）</v>
          </cell>
        </row>
        <row r="402">
          <cell r="A402">
            <v>256491</v>
          </cell>
          <cell r="B402" t="str">
            <v>電気めっき（賃加工）</v>
          </cell>
        </row>
        <row r="403">
          <cell r="A403">
            <v>256591</v>
          </cell>
          <cell r="B403" t="str">
            <v>金属熱処理（賃加工）</v>
          </cell>
        </row>
        <row r="404">
          <cell r="A404">
            <v>256991</v>
          </cell>
          <cell r="B404" t="str">
            <v>陽極酸化処理業（賃加工）</v>
          </cell>
        </row>
        <row r="405">
          <cell r="A405">
            <v>256992</v>
          </cell>
          <cell r="B405" t="str">
            <v>金属張り（賃加工）</v>
          </cell>
        </row>
        <row r="406">
          <cell r="A406">
            <v>256993</v>
          </cell>
          <cell r="B406" t="str">
            <v>金属研磨，電解研磨，シリコン研磨（賃加工）</v>
          </cell>
        </row>
        <row r="407">
          <cell r="A407">
            <v>256994</v>
          </cell>
          <cell r="B407" t="str">
            <v>その他の金属表面処理（賃加工）</v>
          </cell>
        </row>
        <row r="408">
          <cell r="A408">
            <v>257191</v>
          </cell>
          <cell r="B408" t="str">
            <v>くぎ（賃加工）</v>
          </cell>
        </row>
        <row r="409">
          <cell r="A409">
            <v>257991</v>
          </cell>
          <cell r="B409" t="str">
            <v>その他の金属線製品（賃加工）</v>
          </cell>
        </row>
        <row r="410">
          <cell r="A410">
            <v>258191</v>
          </cell>
          <cell r="B410" t="str">
            <v>ボルト，ナット，リベット，小ねじ，木ねじ等（賃加工）</v>
          </cell>
        </row>
        <row r="411">
          <cell r="A411">
            <v>259191</v>
          </cell>
          <cell r="B411" t="str">
            <v>金庫，同部分品・取付具・附属品（賃加工）</v>
          </cell>
        </row>
        <row r="412">
          <cell r="A412">
            <v>259291</v>
          </cell>
          <cell r="B412" t="str">
            <v>金属製スプリング（賃加工）</v>
          </cell>
        </row>
        <row r="413">
          <cell r="A413">
            <v>259991</v>
          </cell>
          <cell r="B413" t="str">
            <v>他に分類されない金属製品（賃加工）</v>
          </cell>
        </row>
        <row r="414">
          <cell r="A414">
            <v>261191</v>
          </cell>
          <cell r="B414" t="str">
            <v>ボイラ，同部分品・取付具・附属品（賃加工）</v>
          </cell>
        </row>
        <row r="415">
          <cell r="A415">
            <v>261291</v>
          </cell>
          <cell r="B415" t="str">
            <v>蒸気機関・タービン・水力タービン，同部分品・取付具・附属品（賃加工）</v>
          </cell>
        </row>
        <row r="416">
          <cell r="A416">
            <v>261391</v>
          </cell>
          <cell r="B416" t="str">
            <v>はん用内燃機関，同部分品・取付具・附属品（賃加工）</v>
          </cell>
        </row>
        <row r="417">
          <cell r="A417">
            <v>261991</v>
          </cell>
          <cell r="B417" t="str">
            <v>その他の原動機（賃加工）</v>
          </cell>
        </row>
        <row r="418">
          <cell r="A418">
            <v>262191</v>
          </cell>
          <cell r="B418" t="str">
            <v>農業用機械、農業用トラクタ、同部分品・取付具・附属品（賃加工）</v>
          </cell>
        </row>
        <row r="419">
          <cell r="A419">
            <v>263191</v>
          </cell>
          <cell r="B419" t="str">
            <v>建設機械・鉱山機械，同部分品・取付具・附属品（賃加工）</v>
          </cell>
        </row>
        <row r="420">
          <cell r="A420">
            <v>264191</v>
          </cell>
          <cell r="B420" t="str">
            <v>金属工作機械（賃加工）</v>
          </cell>
        </row>
        <row r="421">
          <cell r="A421">
            <v>264291</v>
          </cell>
          <cell r="B421" t="str">
            <v>金属加工機械（賃加工）</v>
          </cell>
        </row>
        <row r="422">
          <cell r="A422">
            <v>264391</v>
          </cell>
          <cell r="B422" t="str">
            <v>金属工作機械・金属加工機械の部分品・取付具・附属品（賃加工）</v>
          </cell>
        </row>
        <row r="423">
          <cell r="A423">
            <v>264491</v>
          </cell>
          <cell r="B423" t="str">
            <v>機械工具（賃加工）</v>
          </cell>
        </row>
        <row r="424">
          <cell r="A424">
            <v>265191</v>
          </cell>
          <cell r="B424" t="str">
            <v>化学繊維機械・紡績機械（賃加工）</v>
          </cell>
        </row>
        <row r="425">
          <cell r="A425">
            <v>265291</v>
          </cell>
          <cell r="B425" t="str">
            <v>製織機械，編組機械（賃加工）</v>
          </cell>
        </row>
        <row r="426">
          <cell r="A426">
            <v>265391</v>
          </cell>
          <cell r="B426" t="str">
            <v>染色・整理仕上機械（賃加工）</v>
          </cell>
        </row>
        <row r="427">
          <cell r="A427">
            <v>265491</v>
          </cell>
          <cell r="B427" t="str">
            <v>繊維機械の部分品・取付具・附属品（賃加工）</v>
          </cell>
        </row>
        <row r="428">
          <cell r="A428">
            <v>265591</v>
          </cell>
          <cell r="B428" t="str">
            <v>縫製機械，毛糸手編機械、同部分品・取付具・附属品（賃加工）</v>
          </cell>
        </row>
        <row r="429">
          <cell r="A429">
            <v>266191</v>
          </cell>
          <cell r="B429" t="str">
            <v>食料品加工機械，同部分品・取付具・附属品（賃加工）</v>
          </cell>
        </row>
        <row r="430">
          <cell r="A430">
            <v>266291</v>
          </cell>
          <cell r="B430" t="str">
            <v>製材・木材加工・合板機械，同部分品・取付具・附属品（賃加工）</v>
          </cell>
        </row>
        <row r="431">
          <cell r="A431">
            <v>266391</v>
          </cell>
          <cell r="B431" t="str">
            <v>パルプ・製紙機械，同部分品・取付具・附属品（賃加工）</v>
          </cell>
        </row>
        <row r="432">
          <cell r="A432">
            <v>266491</v>
          </cell>
          <cell r="B432" t="str">
            <v>印刷・製本・紙工機械，同部分品・取付具・附属品（賃加工）</v>
          </cell>
        </row>
        <row r="433">
          <cell r="A433">
            <v>266591</v>
          </cell>
          <cell r="B433" t="str">
            <v>鋳造装置，同部分品・取付具・附属品（賃加工）</v>
          </cell>
        </row>
        <row r="434">
          <cell r="A434">
            <v>266691</v>
          </cell>
          <cell r="B434" t="str">
            <v>プラスチック加工機械，同附属装置，同部分品・取付具・附属品（賃加工）</v>
          </cell>
        </row>
        <row r="435">
          <cell r="A435">
            <v>266791</v>
          </cell>
          <cell r="B435" t="str">
            <v>半導体製造装置，同部分品・取付具・附属品（賃加工）</v>
          </cell>
        </row>
        <row r="436">
          <cell r="A436">
            <v>266891</v>
          </cell>
          <cell r="B436" t="str">
            <v>真空装置・真空機器、同部分品・取付具・附属品（賃加工）</v>
          </cell>
        </row>
        <row r="437">
          <cell r="A437">
            <v>266991</v>
          </cell>
          <cell r="B437" t="str">
            <v>その他の特殊産業用機械器具，同部分品・取付具・附属品（賃加工）</v>
          </cell>
        </row>
        <row r="438">
          <cell r="A438">
            <v>267191</v>
          </cell>
          <cell r="B438" t="str">
            <v>ポンプ，同装置，同部分品・取付具・附属品（賃加工）</v>
          </cell>
        </row>
        <row r="439">
          <cell r="A439">
            <v>267291</v>
          </cell>
          <cell r="B439" t="str">
            <v>空気圧縮機・ガス圧縮機・送風機，同部分品・取付具・附属品（賃加工）</v>
          </cell>
        </row>
        <row r="440">
          <cell r="A440">
            <v>267391</v>
          </cell>
          <cell r="B440" t="str">
            <v>エレベータ・エスカレータ，同部分品・取付具・附属品（賃加工）</v>
          </cell>
        </row>
        <row r="441">
          <cell r="A441">
            <v>267491</v>
          </cell>
          <cell r="B441" t="str">
            <v>荷役運搬設備，同部分品・取付具・附属品（賃加工）</v>
          </cell>
        </row>
        <row r="442">
          <cell r="A442">
            <v>267591</v>
          </cell>
          <cell r="B442" t="str">
            <v>動力伝導装置，同部分品・取付具・附属品（賃加工）</v>
          </cell>
        </row>
        <row r="443">
          <cell r="A443">
            <v>267691</v>
          </cell>
          <cell r="B443" t="str">
            <v>工業窯炉，同部分品・取付具・附属品（賃加工）</v>
          </cell>
        </row>
        <row r="444">
          <cell r="A444">
            <v>267791</v>
          </cell>
          <cell r="B444" t="str">
            <v>油圧・空気圧機器，同部分品・取付具・附属品（賃加工）</v>
          </cell>
        </row>
        <row r="445">
          <cell r="A445">
            <v>267891</v>
          </cell>
          <cell r="B445" t="str">
            <v>化学機械，同装置，同部分品・取付具・附属品（賃加工）</v>
          </cell>
        </row>
        <row r="446">
          <cell r="A446">
            <v>267991</v>
          </cell>
          <cell r="B446" t="str">
            <v>その他の一般産業用機械，同装置，同部分品・取付具・附属品（賃加工）</v>
          </cell>
        </row>
        <row r="447">
          <cell r="A447">
            <v>268191</v>
          </cell>
          <cell r="B447" t="str">
            <v>事務用機械器具，同部分品・取付具・附属品（賃加工）</v>
          </cell>
        </row>
        <row r="448">
          <cell r="A448">
            <v>268291</v>
          </cell>
          <cell r="B448" t="str">
            <v>冷凍機・温湿調整装置，同部分品・取付具・附属品（賃加工）</v>
          </cell>
        </row>
        <row r="449">
          <cell r="A449">
            <v>268391</v>
          </cell>
          <cell r="B449" t="str">
            <v>娯楽機器、同部分品・取付具・附属品（賃加工）</v>
          </cell>
        </row>
        <row r="450">
          <cell r="A450">
            <v>268491</v>
          </cell>
          <cell r="B450" t="str">
            <v>自動販売機の部分品・取付具・附属品（賃加工）</v>
          </cell>
        </row>
        <row r="451">
          <cell r="A451">
            <v>268991</v>
          </cell>
          <cell r="B451" t="str">
            <v>その他のサービス用・民生用機械器具，同部分品・取付具・附属品（賃加工）</v>
          </cell>
        </row>
        <row r="452">
          <cell r="A452">
            <v>269191</v>
          </cell>
          <cell r="B452" t="str">
            <v>消火器具・消火装置，同部分品・取付具・附属品（賃加工）</v>
          </cell>
        </row>
        <row r="453">
          <cell r="A453">
            <v>269291</v>
          </cell>
          <cell r="B453" t="str">
            <v>弁，同附属品（賃加工）</v>
          </cell>
        </row>
        <row r="454">
          <cell r="A454">
            <v>269391</v>
          </cell>
          <cell r="B454" t="str">
            <v>切断，屈曲，ねじ切等パイプ加工（賃加工）</v>
          </cell>
        </row>
        <row r="455">
          <cell r="A455">
            <v>269491</v>
          </cell>
          <cell r="B455" t="str">
            <v>玉軸受・ころ軸受，同部分品（賃加工）</v>
          </cell>
        </row>
        <row r="456">
          <cell r="A456">
            <v>269591</v>
          </cell>
          <cell r="B456" t="str">
            <v>ピストンリング（賃加工）</v>
          </cell>
        </row>
        <row r="457">
          <cell r="A457">
            <v>269691</v>
          </cell>
          <cell r="B457" t="str">
            <v>金型，同部分品・附属品（賃加工）</v>
          </cell>
        </row>
        <row r="458">
          <cell r="A458">
            <v>269791</v>
          </cell>
          <cell r="B458" t="str">
            <v>包装・荷造機械，同部分品・取付具・附属品（賃加工）</v>
          </cell>
        </row>
        <row r="459">
          <cell r="A459">
            <v>269891</v>
          </cell>
          <cell r="B459" t="str">
            <v>産業用ロボット，同装置の部分品・取付具・附属品（賃加工）</v>
          </cell>
        </row>
        <row r="460">
          <cell r="A460">
            <v>269991</v>
          </cell>
          <cell r="B460" t="str">
            <v>他に分類されない各種機械部分品（賃加工）</v>
          </cell>
        </row>
        <row r="461">
          <cell r="A461">
            <v>271191</v>
          </cell>
          <cell r="B461" t="str">
            <v>発電機・電動機・その他の回転電気機械，同部分品・取付具・附属品（賃加工）</v>
          </cell>
        </row>
        <row r="462">
          <cell r="A462">
            <v>271291</v>
          </cell>
          <cell r="B462" t="str">
            <v>変圧器類，同部分品・取付具・附属品（賃加工）</v>
          </cell>
        </row>
        <row r="463">
          <cell r="A463">
            <v>271391</v>
          </cell>
          <cell r="B463" t="str">
            <v>開閉装置・配電盤・電力制御装置，同部分品・取付具・附属品（賃加工）</v>
          </cell>
        </row>
        <row r="464">
          <cell r="A464">
            <v>271491</v>
          </cell>
          <cell r="B464" t="str">
            <v>配線器具・配線附属品（賃加工）</v>
          </cell>
        </row>
        <row r="465">
          <cell r="A465">
            <v>271591</v>
          </cell>
          <cell r="B465" t="str">
            <v>電気溶接機，同部分品・取付具・附属品（賃加工）</v>
          </cell>
        </row>
        <row r="466">
          <cell r="A466">
            <v>271691</v>
          </cell>
          <cell r="B466" t="str">
            <v>内燃機関電装品，同部分品・取付具・附属品（賃加工）</v>
          </cell>
        </row>
        <row r="467">
          <cell r="A467">
            <v>271991</v>
          </cell>
          <cell r="B467" t="str">
            <v>その他の産業用電気機械器具，同部分品・取付具・附属品（賃加工）</v>
          </cell>
        </row>
        <row r="468">
          <cell r="A468">
            <v>272191</v>
          </cell>
          <cell r="B468" t="str">
            <v>ちゅう房機器，同部分品・取付具・附属品（賃加工）</v>
          </cell>
        </row>
        <row r="469">
          <cell r="A469">
            <v>272291</v>
          </cell>
          <cell r="B469" t="str">
            <v>空調・住宅関連機器，同部分品・取付具・附属品（賃加工）</v>
          </cell>
        </row>
        <row r="470">
          <cell r="A470">
            <v>272391</v>
          </cell>
          <cell r="B470" t="str">
            <v>衣料衛生関連機器，同部分品・取付具・附属品（賃加工）</v>
          </cell>
        </row>
        <row r="471">
          <cell r="A471">
            <v>272991</v>
          </cell>
          <cell r="B471" t="str">
            <v>その他の民生用電気機械器具，同部分品・取付具・附属品（賃加工）</v>
          </cell>
        </row>
        <row r="472">
          <cell r="A472">
            <v>273191</v>
          </cell>
          <cell r="B472" t="str">
            <v>電球（賃加工）</v>
          </cell>
        </row>
        <row r="473">
          <cell r="A473">
            <v>273291</v>
          </cell>
          <cell r="B473" t="str">
            <v>電気照明器具，同部分品・取付具・附属品（賃加工）</v>
          </cell>
        </row>
        <row r="474">
          <cell r="A474">
            <v>274191</v>
          </cell>
          <cell r="B474" t="str">
            <v>Ｘ線装置，同部分品・取付具・附属品（賃加工）</v>
          </cell>
        </row>
        <row r="475">
          <cell r="A475">
            <v>274291</v>
          </cell>
          <cell r="B475" t="str">
            <v>ビデオ機器，同部分品・取付具・附属品（賃加工）</v>
          </cell>
        </row>
        <row r="476">
          <cell r="A476">
            <v>274391</v>
          </cell>
          <cell r="B476" t="str">
            <v>医療用電子応用装置，同部分品・取付具・附属品（賃加工）</v>
          </cell>
        </row>
        <row r="477">
          <cell r="A477">
            <v>274991</v>
          </cell>
          <cell r="B477" t="str">
            <v>その他の電子応用装置，同部分品・取付具・附属品（賃加工）</v>
          </cell>
        </row>
        <row r="478">
          <cell r="A478">
            <v>275191</v>
          </cell>
          <cell r="B478" t="str">
            <v>電気計測器，同部分品・取付具・附属品（賃加工）</v>
          </cell>
        </row>
        <row r="479">
          <cell r="A479">
            <v>275291</v>
          </cell>
          <cell r="B479" t="str">
            <v>工業計器，同部分品・取付具・附属品（賃加工）</v>
          </cell>
        </row>
        <row r="480">
          <cell r="A480">
            <v>275391</v>
          </cell>
          <cell r="B480" t="str">
            <v>医療用計測器，同部分品・取付具・附属品（賃加工）</v>
          </cell>
        </row>
        <row r="481">
          <cell r="A481">
            <v>279191</v>
          </cell>
          <cell r="B481" t="str">
            <v>蓄電池，同部分品・取付具・附属品（賃加工）</v>
          </cell>
        </row>
        <row r="482">
          <cell r="A482">
            <v>279291</v>
          </cell>
          <cell r="B482" t="str">
            <v>一次電池，同部分品・取付具・附属品（賃加工）</v>
          </cell>
        </row>
        <row r="483">
          <cell r="A483">
            <v>279391</v>
          </cell>
          <cell r="B483" t="str">
            <v>磁気テープ・磁気ディスク（生のもの）（賃加工）</v>
          </cell>
        </row>
        <row r="484">
          <cell r="A484">
            <v>279991</v>
          </cell>
          <cell r="B484" t="str">
            <v>他に分類されない電気機械器具（賃加工）</v>
          </cell>
        </row>
        <row r="485">
          <cell r="A485">
            <v>281191</v>
          </cell>
          <cell r="B485" t="str">
            <v>有線通信機械器具（賃加工）</v>
          </cell>
        </row>
        <row r="486">
          <cell r="A486">
            <v>281291</v>
          </cell>
          <cell r="B486" t="str">
            <v>無線通信機械器具（賃加工）</v>
          </cell>
        </row>
        <row r="487">
          <cell r="A487">
            <v>281391</v>
          </cell>
          <cell r="B487" t="str">
            <v>ラジオ受信機・テレビジョン受信機（賃加工）</v>
          </cell>
        </row>
        <row r="488">
          <cell r="A488">
            <v>281491</v>
          </cell>
          <cell r="B488" t="str">
            <v>電気音響機械器具，同部分品・取付具・付属品（賃加工）</v>
          </cell>
        </row>
        <row r="489">
          <cell r="A489">
            <v>281591</v>
          </cell>
          <cell r="B489" t="str">
            <v>交通信号保安装置，同部分品・取付具・附属品（賃加工）</v>
          </cell>
        </row>
        <row r="490">
          <cell r="A490">
            <v>281991</v>
          </cell>
          <cell r="B490" t="str">
            <v>その他の通信機械器具・同関連機械器具（賃加工）</v>
          </cell>
        </row>
        <row r="491">
          <cell r="A491">
            <v>282191</v>
          </cell>
          <cell r="B491" t="str">
            <v>電子計算機，同部分品・取付具・附属品（賃加工）</v>
          </cell>
        </row>
        <row r="492">
          <cell r="A492">
            <v>282291</v>
          </cell>
          <cell r="B492" t="str">
            <v>パーソナルコンピュータ，同部分品・取付具・附属品（賃加工）</v>
          </cell>
        </row>
        <row r="493">
          <cell r="A493">
            <v>282391</v>
          </cell>
          <cell r="B493" t="str">
            <v>記憶装置，同部分品・取付具・附属品（賃加工）</v>
          </cell>
        </row>
        <row r="494">
          <cell r="A494">
            <v>282491</v>
          </cell>
          <cell r="B494" t="str">
            <v>印刷装置，同部分品・取付具・附属品（賃加工）</v>
          </cell>
        </row>
        <row r="495">
          <cell r="A495">
            <v>282991</v>
          </cell>
          <cell r="B495" t="str">
            <v>その他の附属装置，同部分品・取付具・附属品（賃加工）</v>
          </cell>
        </row>
        <row r="496">
          <cell r="A496">
            <v>291191</v>
          </cell>
          <cell r="B496" t="str">
            <v>電子管（賃加工）</v>
          </cell>
        </row>
        <row r="497">
          <cell r="A497">
            <v>291291</v>
          </cell>
          <cell r="B497" t="str">
            <v>半導体素子（賃加工）</v>
          </cell>
        </row>
        <row r="498">
          <cell r="A498">
            <v>291391</v>
          </cell>
          <cell r="B498" t="str">
            <v>集積回路（賃加工）</v>
          </cell>
        </row>
        <row r="499">
          <cell r="A499">
            <v>291491</v>
          </cell>
          <cell r="B499" t="str">
            <v>抵抗器・コンデンサ・変成器・複合部品（賃加工）</v>
          </cell>
        </row>
        <row r="500">
          <cell r="A500">
            <v>291591</v>
          </cell>
          <cell r="B500" t="str">
            <v>音響部品・磁気ヘッド・小形モータ（賃加工）</v>
          </cell>
        </row>
        <row r="501">
          <cell r="A501">
            <v>291691</v>
          </cell>
          <cell r="B501" t="str">
            <v>コネクタ・スイッチ・リレー（賃加工）</v>
          </cell>
        </row>
        <row r="502">
          <cell r="A502">
            <v>291791</v>
          </cell>
          <cell r="B502" t="str">
            <v>スイッチング電源・高周波組立部品・コントロールユニット（賃加工）</v>
          </cell>
        </row>
        <row r="503">
          <cell r="A503">
            <v>291891</v>
          </cell>
          <cell r="B503" t="str">
            <v>プリント回路（賃加工）</v>
          </cell>
        </row>
        <row r="504">
          <cell r="A504">
            <v>291991</v>
          </cell>
          <cell r="B504" t="str">
            <v>その他の電子部品（賃加工）</v>
          </cell>
        </row>
        <row r="505">
          <cell r="A505">
            <v>301191</v>
          </cell>
          <cell r="B505" t="str">
            <v>自動車（二輪自動車を含む）（賃加工）</v>
          </cell>
        </row>
        <row r="506">
          <cell r="A506">
            <v>301291</v>
          </cell>
          <cell r="B506" t="str">
            <v>自動車車体・附随車（賃加工）</v>
          </cell>
        </row>
        <row r="507">
          <cell r="A507">
            <v>301391</v>
          </cell>
          <cell r="B507" t="str">
            <v>自動車部分品・附属品（二輪自動車を含む）（賃加工）</v>
          </cell>
        </row>
        <row r="508">
          <cell r="A508">
            <v>302191</v>
          </cell>
          <cell r="B508" t="str">
            <v>鉄道車両（賃加工）</v>
          </cell>
        </row>
        <row r="509">
          <cell r="A509">
            <v>302291</v>
          </cell>
          <cell r="B509" t="str">
            <v>鉄道車両用部分品（賃加工）</v>
          </cell>
        </row>
        <row r="510">
          <cell r="A510">
            <v>303191</v>
          </cell>
          <cell r="B510" t="str">
            <v>船舶新造・改造・修理（賃加工）</v>
          </cell>
        </row>
        <row r="511">
          <cell r="A511">
            <v>303291</v>
          </cell>
          <cell r="B511" t="str">
            <v>船体ブロック（賃加工）</v>
          </cell>
        </row>
        <row r="512">
          <cell r="A512">
            <v>303391</v>
          </cell>
          <cell r="B512" t="str">
            <v>舟艇の新造・改造・修理（賃加工）</v>
          </cell>
        </row>
        <row r="513">
          <cell r="A513">
            <v>303491</v>
          </cell>
          <cell r="B513" t="str">
            <v>舶用機関，同部分品・取付具・附属品（賃加工）</v>
          </cell>
        </row>
        <row r="514">
          <cell r="A514">
            <v>304191</v>
          </cell>
          <cell r="B514" t="str">
            <v>航空機（賃加工）</v>
          </cell>
        </row>
        <row r="515">
          <cell r="A515">
            <v>304291</v>
          </cell>
          <cell r="B515" t="str">
            <v>航空機用エンジン，同部分品・取付具・附属品（賃加工）</v>
          </cell>
        </row>
        <row r="516">
          <cell r="A516">
            <v>304991</v>
          </cell>
          <cell r="B516" t="str">
            <v>その他の航空機部分品・補助装置（賃加工）</v>
          </cell>
        </row>
        <row r="517">
          <cell r="A517">
            <v>305191</v>
          </cell>
          <cell r="B517" t="str">
            <v>フォークリフトトラック、同部分品・取付具・附属品（賃加工）</v>
          </cell>
        </row>
        <row r="518">
          <cell r="A518">
            <v>305991</v>
          </cell>
          <cell r="B518" t="str">
            <v>産業用運搬車両，同部分品・取付具・附属品（賃加工）</v>
          </cell>
        </row>
        <row r="519">
          <cell r="A519">
            <v>309191</v>
          </cell>
          <cell r="B519" t="str">
            <v>自転車，同部分品（賃加工）</v>
          </cell>
        </row>
        <row r="520">
          <cell r="A520">
            <v>309991</v>
          </cell>
          <cell r="B520" t="str">
            <v>他に分類されない輸送用機械器具，同部分品・取付具・附属品（賃加工）</v>
          </cell>
        </row>
        <row r="521">
          <cell r="A521">
            <v>311191</v>
          </cell>
          <cell r="B521" t="str">
            <v>一般長さ計（賃加工）</v>
          </cell>
        </row>
        <row r="522">
          <cell r="A522">
            <v>311291</v>
          </cell>
          <cell r="B522" t="str">
            <v>体積計，同部分品・取付具・附属品（賃加工）</v>
          </cell>
        </row>
        <row r="523">
          <cell r="A523">
            <v>311391</v>
          </cell>
          <cell r="B523" t="str">
            <v>はかり，同部分品・取付具・附属品（賃加工）</v>
          </cell>
        </row>
        <row r="524">
          <cell r="A524">
            <v>311491</v>
          </cell>
          <cell r="B524" t="str">
            <v>圧力計，流量計，液面計等，同部分品・取付具・附属品（賃加工）</v>
          </cell>
        </row>
        <row r="525">
          <cell r="A525">
            <v>311591</v>
          </cell>
          <cell r="B525" t="str">
            <v>精密測定器，同部分品・取付具・附属品（賃加工）</v>
          </cell>
        </row>
        <row r="526">
          <cell r="A526">
            <v>311691</v>
          </cell>
          <cell r="B526" t="str">
            <v>分析機器，同部分品・取付具・附属品（賃加工）</v>
          </cell>
        </row>
        <row r="527">
          <cell r="A527">
            <v>311791</v>
          </cell>
          <cell r="B527" t="str">
            <v>試験機，同部分品・取付具・附属品（賃加工）</v>
          </cell>
        </row>
        <row r="528">
          <cell r="A528">
            <v>311991</v>
          </cell>
          <cell r="B528" t="str">
            <v>他に分類にされない計量器・測定器，同部分品・取付具・附属品（賃加工）</v>
          </cell>
        </row>
        <row r="529">
          <cell r="A529">
            <v>312191</v>
          </cell>
          <cell r="B529" t="str">
            <v>測量機械器具，同部分品・取付具・附属品（賃加工）</v>
          </cell>
        </row>
        <row r="530">
          <cell r="A530">
            <v>313191</v>
          </cell>
          <cell r="B530" t="str">
            <v>医療用機械器具，同部分品・取付具・附属品（賃加工）</v>
          </cell>
        </row>
        <row r="531">
          <cell r="A531">
            <v>313291</v>
          </cell>
          <cell r="B531" t="str">
            <v>歯科用機械器具，同部分品・取付具・附属品（賃加工）</v>
          </cell>
        </row>
        <row r="532">
          <cell r="A532">
            <v>313391</v>
          </cell>
          <cell r="B532" t="str">
            <v>動物用医療機械器具，同部分品・取付具・附属品（賃加工）</v>
          </cell>
        </row>
        <row r="533">
          <cell r="A533">
            <v>313491</v>
          </cell>
          <cell r="B533" t="str">
            <v>医療用品（賃加工）</v>
          </cell>
        </row>
        <row r="534">
          <cell r="A534">
            <v>313591</v>
          </cell>
          <cell r="B534" t="str">
            <v>歯科材料（賃加工）</v>
          </cell>
        </row>
        <row r="535">
          <cell r="A535">
            <v>314191</v>
          </cell>
          <cell r="B535" t="str">
            <v>理化学機械器具，同部分品・取付具・附属品（賃加工）</v>
          </cell>
        </row>
        <row r="536">
          <cell r="A536">
            <v>315191</v>
          </cell>
          <cell r="B536" t="str">
            <v>顕微鏡・望遠鏡等，同部分品・取付具・附属品（賃加工）</v>
          </cell>
        </row>
        <row r="537">
          <cell r="A537">
            <v>315291</v>
          </cell>
          <cell r="B537" t="str">
            <v>写真機，同部分品・取付具・附属品（賃加工）</v>
          </cell>
        </row>
        <row r="538">
          <cell r="A538">
            <v>315391</v>
          </cell>
          <cell r="B538" t="str">
            <v>映画用機械，同部分品・取付具・附属品（賃加工）</v>
          </cell>
        </row>
        <row r="539">
          <cell r="A539">
            <v>315491</v>
          </cell>
          <cell r="B539" t="str">
            <v>レンズ・プリズム研磨（賃加工）</v>
          </cell>
        </row>
        <row r="540">
          <cell r="A540">
            <v>316191</v>
          </cell>
          <cell r="B540" t="str">
            <v>眼鏡（賃加工）</v>
          </cell>
        </row>
        <row r="541">
          <cell r="A541">
            <v>317191</v>
          </cell>
          <cell r="B541" t="str">
            <v>時計，同部分品（賃加工）</v>
          </cell>
        </row>
        <row r="542">
          <cell r="A542">
            <v>317291</v>
          </cell>
          <cell r="B542" t="str">
            <v>時計側（賃加工）</v>
          </cell>
        </row>
        <row r="543">
          <cell r="A543">
            <v>321191</v>
          </cell>
          <cell r="B543" t="str">
            <v>貴金属・宝石製装身具（賃加工）</v>
          </cell>
        </row>
        <row r="544">
          <cell r="A544">
            <v>321291</v>
          </cell>
          <cell r="B544" t="str">
            <v>貴金属・宝石製装身具附属品，同材料加工品，同細工品（賃加工）</v>
          </cell>
        </row>
        <row r="545">
          <cell r="A545">
            <v>321991</v>
          </cell>
          <cell r="B545" t="str">
            <v>その他の貴金属・宝石製品（装身具を除く）（賃加工）</v>
          </cell>
        </row>
        <row r="546">
          <cell r="A546">
            <v>322991</v>
          </cell>
          <cell r="B546" t="str">
            <v>楽器，楽器部分品，同材料（賃加工）</v>
          </cell>
        </row>
        <row r="547">
          <cell r="A547">
            <v>323191</v>
          </cell>
          <cell r="B547" t="str">
            <v>娯楽用具，がん具（賃加工）</v>
          </cell>
        </row>
        <row r="548">
          <cell r="A548">
            <v>323291</v>
          </cell>
          <cell r="B548" t="str">
            <v>人形（賃加工）</v>
          </cell>
        </row>
        <row r="549">
          <cell r="A549">
            <v>323391</v>
          </cell>
          <cell r="B549" t="str">
            <v>児童乗物，同部分品・附属品（賃加工）</v>
          </cell>
        </row>
        <row r="550">
          <cell r="A550">
            <v>323491</v>
          </cell>
          <cell r="B550" t="str">
            <v>運動用具（賃加工）</v>
          </cell>
        </row>
        <row r="551">
          <cell r="A551">
            <v>324191</v>
          </cell>
          <cell r="B551" t="str">
            <v>万年筆，シャープペンシル，ぺン先（賃加工）</v>
          </cell>
        </row>
        <row r="552">
          <cell r="A552">
            <v>324291</v>
          </cell>
          <cell r="B552" t="str">
            <v>ボールペン・マーキングペン，同部分品（賃加工）</v>
          </cell>
        </row>
        <row r="553">
          <cell r="A553">
            <v>324391</v>
          </cell>
          <cell r="B553" t="str">
            <v>鉛筆（賃加工）</v>
          </cell>
        </row>
        <row r="554">
          <cell r="A554">
            <v>324491</v>
          </cell>
          <cell r="B554" t="str">
            <v>毛筆・絵画用品（賃加工）</v>
          </cell>
        </row>
        <row r="555">
          <cell r="A555">
            <v>324991</v>
          </cell>
          <cell r="B555" t="str">
            <v>他に分類されない事務用品（賃加工）</v>
          </cell>
        </row>
        <row r="556">
          <cell r="A556">
            <v>325191</v>
          </cell>
          <cell r="B556" t="str">
            <v>装身具，装飾品（賃加工）</v>
          </cell>
        </row>
        <row r="557">
          <cell r="A557">
            <v>325291</v>
          </cell>
          <cell r="B557" t="str">
            <v>造花，装飾用羽毛（賃加工）</v>
          </cell>
        </row>
        <row r="558">
          <cell r="A558">
            <v>325391</v>
          </cell>
          <cell r="B558" t="str">
            <v>ボタン（賃加工）</v>
          </cell>
        </row>
        <row r="559">
          <cell r="A559">
            <v>325491</v>
          </cell>
          <cell r="B559" t="str">
            <v>針，ピン，ホック，スナップ，同関連品（賃加工）</v>
          </cell>
        </row>
        <row r="560">
          <cell r="A560">
            <v>325591</v>
          </cell>
          <cell r="B560" t="str">
            <v>かつら，かもじ（賃加工）</v>
          </cell>
        </row>
        <row r="561">
          <cell r="A561">
            <v>326191</v>
          </cell>
          <cell r="B561" t="str">
            <v>漆器（賃加工）</v>
          </cell>
        </row>
        <row r="562">
          <cell r="A562">
            <v>327191</v>
          </cell>
          <cell r="B562" t="str">
            <v>麦わら・パナマ類帽子，わら工品（賃加工）</v>
          </cell>
        </row>
        <row r="563">
          <cell r="A563">
            <v>327291</v>
          </cell>
          <cell r="B563" t="str">
            <v>畳，むしろ類（賃加工）</v>
          </cell>
        </row>
        <row r="564">
          <cell r="A564">
            <v>327391</v>
          </cell>
          <cell r="B564" t="str">
            <v>うちわ，扇子，ちょうちん（賃加工）</v>
          </cell>
        </row>
        <row r="565">
          <cell r="A565">
            <v>327491</v>
          </cell>
          <cell r="B565" t="str">
            <v>ブラシ，清掃用品（賃加工）</v>
          </cell>
        </row>
        <row r="566">
          <cell r="A566">
            <v>327591</v>
          </cell>
          <cell r="B566" t="str">
            <v>傘，同部分品（賃加工）</v>
          </cell>
        </row>
        <row r="567">
          <cell r="A567">
            <v>327691</v>
          </cell>
          <cell r="B567" t="str">
            <v>マッチ（賃加工）</v>
          </cell>
        </row>
        <row r="568">
          <cell r="A568">
            <v>327791</v>
          </cell>
          <cell r="B568" t="str">
            <v>喫煙用具（賃加工）</v>
          </cell>
        </row>
        <row r="569">
          <cell r="A569">
            <v>327891</v>
          </cell>
          <cell r="B569" t="str">
            <v>魔法瓶（賃加工）</v>
          </cell>
        </row>
        <row r="570">
          <cell r="A570">
            <v>328191</v>
          </cell>
          <cell r="B570" t="str">
            <v>武器（賃加工）</v>
          </cell>
        </row>
        <row r="571">
          <cell r="A571">
            <v>329191</v>
          </cell>
          <cell r="B571" t="str">
            <v>煙火（賃加工）</v>
          </cell>
        </row>
        <row r="572">
          <cell r="A572">
            <v>329291</v>
          </cell>
          <cell r="B572" t="str">
            <v>看板，標識機，展示装置（賃加工）</v>
          </cell>
        </row>
        <row r="573">
          <cell r="A573">
            <v>329391</v>
          </cell>
          <cell r="B573" t="str">
            <v>パレット（賃加工）</v>
          </cell>
        </row>
        <row r="574">
          <cell r="A574">
            <v>329491</v>
          </cell>
          <cell r="B574" t="str">
            <v>モデル，模型（賃加工）</v>
          </cell>
        </row>
        <row r="575">
          <cell r="A575">
            <v>329591</v>
          </cell>
          <cell r="B575" t="str">
            <v>工業用模型（木型を含む）（賃加工）</v>
          </cell>
        </row>
        <row r="576">
          <cell r="A576">
            <v>329691</v>
          </cell>
          <cell r="B576" t="str">
            <v>情報記録物（新聞，書籍等の印刷物を除く）（賃加工）</v>
          </cell>
        </row>
        <row r="577">
          <cell r="A577">
            <v>329991</v>
          </cell>
          <cell r="B577" t="str">
            <v>他に分類されないその他の製品（賃加工）</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
      <sheetName val="9-1ｘ特定"/>
      <sheetName val="9-1x"/>
      <sheetName val="中分類"/>
      <sheetName val="小分類 "/>
      <sheetName val="細分類"/>
    </sheetNames>
    <sheetDataSet>
      <sheetData sheetId="0"/>
      <sheetData sheetId="1"/>
      <sheetData sheetId="2"/>
      <sheetData sheetId="3"/>
      <sheetData sheetId="4">
        <row r="4">
          <cell r="A4">
            <v>91</v>
          </cell>
          <cell r="B4" t="str">
            <v>畜産食料品製造業</v>
          </cell>
        </row>
        <row r="5">
          <cell r="A5">
            <v>92</v>
          </cell>
          <cell r="B5" t="str">
            <v>水産食料品製造業</v>
          </cell>
        </row>
        <row r="6">
          <cell r="A6">
            <v>93</v>
          </cell>
          <cell r="B6" t="str">
            <v>野菜缶詰・果実缶詰・農産保存食料品製造業</v>
          </cell>
        </row>
        <row r="7">
          <cell r="A7">
            <v>94</v>
          </cell>
          <cell r="B7" t="str">
            <v>調味料製造業</v>
          </cell>
        </row>
        <row r="8">
          <cell r="A8">
            <v>95</v>
          </cell>
          <cell r="B8" t="str">
            <v>糖類製造業</v>
          </cell>
        </row>
        <row r="9">
          <cell r="A9">
            <v>96</v>
          </cell>
          <cell r="B9" t="str">
            <v>精穀・製粉業</v>
          </cell>
        </row>
        <row r="10">
          <cell r="A10">
            <v>97</v>
          </cell>
          <cell r="B10" t="str">
            <v>パン・菓子製造業</v>
          </cell>
        </row>
        <row r="11">
          <cell r="A11">
            <v>98</v>
          </cell>
          <cell r="B11" t="str">
            <v>動植物油脂製造業</v>
          </cell>
        </row>
        <row r="12">
          <cell r="A12">
            <v>99</v>
          </cell>
          <cell r="B12" t="str">
            <v>その他の食料品製造業</v>
          </cell>
        </row>
        <row r="13">
          <cell r="A13">
            <v>101</v>
          </cell>
          <cell r="B13" t="str">
            <v>清涼飲料製造業</v>
          </cell>
        </row>
        <row r="14">
          <cell r="A14">
            <v>102</v>
          </cell>
          <cell r="B14" t="str">
            <v>酒類製造業</v>
          </cell>
        </row>
        <row r="15">
          <cell r="A15">
            <v>103</v>
          </cell>
          <cell r="B15" t="str">
            <v>茶・コーヒー製造業</v>
          </cell>
        </row>
        <row r="16">
          <cell r="A16">
            <v>104</v>
          </cell>
          <cell r="B16" t="str">
            <v>製氷業</v>
          </cell>
        </row>
        <row r="17">
          <cell r="A17">
            <v>105</v>
          </cell>
          <cell r="B17" t="str">
            <v>たばこ製造業</v>
          </cell>
        </row>
        <row r="18">
          <cell r="A18">
            <v>106</v>
          </cell>
          <cell r="B18" t="str">
            <v>飼料・有機質肥料製造業</v>
          </cell>
        </row>
        <row r="19">
          <cell r="A19">
            <v>111</v>
          </cell>
          <cell r="B19" t="str">
            <v>製糸業</v>
          </cell>
        </row>
        <row r="20">
          <cell r="A20">
            <v>112</v>
          </cell>
          <cell r="B20" t="str">
            <v>紡績業</v>
          </cell>
        </row>
        <row r="21">
          <cell r="A21">
            <v>113</v>
          </cell>
          <cell r="B21" t="str">
            <v>ねん糸製造業</v>
          </cell>
        </row>
        <row r="22">
          <cell r="A22">
            <v>114</v>
          </cell>
          <cell r="B22" t="str">
            <v>織物業</v>
          </cell>
        </row>
        <row r="23">
          <cell r="A23">
            <v>115</v>
          </cell>
          <cell r="B23" t="str">
            <v>ニット生地製造業</v>
          </cell>
        </row>
        <row r="24">
          <cell r="A24">
            <v>116</v>
          </cell>
          <cell r="B24" t="str">
            <v>染色整理業</v>
          </cell>
        </row>
        <row r="25">
          <cell r="A25">
            <v>117</v>
          </cell>
          <cell r="B25" t="str">
            <v>綱・網製造業</v>
          </cell>
        </row>
        <row r="26">
          <cell r="A26">
            <v>118</v>
          </cell>
          <cell r="B26" t="str">
            <v>レース・繊維雑品製造業</v>
          </cell>
        </row>
        <row r="27">
          <cell r="A27">
            <v>119</v>
          </cell>
          <cell r="B27" t="str">
            <v>その他の繊維工業</v>
          </cell>
        </row>
        <row r="28">
          <cell r="A28">
            <v>121</v>
          </cell>
          <cell r="B28" t="str">
            <v>織物製外衣・シャツ製造業</v>
          </cell>
        </row>
        <row r="29">
          <cell r="A29">
            <v>122</v>
          </cell>
          <cell r="B29" t="str">
            <v>ニット製外衣・シャツ製造業</v>
          </cell>
        </row>
        <row r="30">
          <cell r="A30">
            <v>123</v>
          </cell>
          <cell r="B30" t="str">
            <v>下着類製造業</v>
          </cell>
        </row>
        <row r="31">
          <cell r="A31">
            <v>124</v>
          </cell>
          <cell r="B31" t="str">
            <v>和装製品・足袋製造業</v>
          </cell>
        </row>
        <row r="32">
          <cell r="A32">
            <v>125</v>
          </cell>
          <cell r="B32" t="str">
            <v>その他の衣服・繊維製身の回り品製造業</v>
          </cell>
        </row>
        <row r="33">
          <cell r="A33">
            <v>129</v>
          </cell>
          <cell r="B33" t="str">
            <v>その他の繊維製品製造業</v>
          </cell>
        </row>
        <row r="34">
          <cell r="A34">
            <v>131</v>
          </cell>
          <cell r="B34" t="str">
            <v>製材業，木製品製造業</v>
          </cell>
        </row>
        <row r="35">
          <cell r="A35">
            <v>132</v>
          </cell>
          <cell r="B35" t="str">
            <v>造作材・合板・建築用組立材料製造業</v>
          </cell>
        </row>
        <row r="36">
          <cell r="A36">
            <v>133</v>
          </cell>
          <cell r="B36" t="str">
            <v>木製容器製造業（竹，とうを含む）</v>
          </cell>
        </row>
        <row r="37">
          <cell r="A37">
            <v>139</v>
          </cell>
          <cell r="B37" t="str">
            <v>その他の木製品製造業(竹，とうを含む)</v>
          </cell>
        </row>
        <row r="38">
          <cell r="A38">
            <v>141</v>
          </cell>
          <cell r="B38" t="str">
            <v>家具製造業</v>
          </cell>
        </row>
        <row r="39">
          <cell r="A39">
            <v>142</v>
          </cell>
          <cell r="B39" t="str">
            <v>宗教用具製造業</v>
          </cell>
        </row>
        <row r="40">
          <cell r="A40">
            <v>143</v>
          </cell>
          <cell r="B40" t="str">
            <v>建具製造業</v>
          </cell>
        </row>
        <row r="41">
          <cell r="A41">
            <v>149</v>
          </cell>
          <cell r="B41" t="str">
            <v>その他の家具・装備品製造業</v>
          </cell>
        </row>
        <row r="42">
          <cell r="A42">
            <v>151</v>
          </cell>
          <cell r="B42" t="str">
            <v>パルプ製造業</v>
          </cell>
        </row>
        <row r="43">
          <cell r="A43">
            <v>152</v>
          </cell>
          <cell r="B43" t="str">
            <v>紙製造業</v>
          </cell>
        </row>
        <row r="44">
          <cell r="A44">
            <v>153</v>
          </cell>
          <cell r="B44" t="str">
            <v>加工紙製造業</v>
          </cell>
        </row>
        <row r="45">
          <cell r="A45">
            <v>154</v>
          </cell>
          <cell r="B45" t="str">
            <v>紙製品製造業</v>
          </cell>
        </row>
        <row r="46">
          <cell r="A46">
            <v>155</v>
          </cell>
          <cell r="B46" t="str">
            <v>紙製容器製造業</v>
          </cell>
        </row>
        <row r="47">
          <cell r="A47">
            <v>159</v>
          </cell>
          <cell r="B47" t="str">
            <v>その他のパルプ・紙・紙加工品製造業</v>
          </cell>
        </row>
        <row r="48">
          <cell r="A48">
            <v>161</v>
          </cell>
          <cell r="B48" t="str">
            <v>印刷業</v>
          </cell>
        </row>
        <row r="49">
          <cell r="A49">
            <v>162</v>
          </cell>
          <cell r="B49" t="str">
            <v>製版業</v>
          </cell>
        </row>
        <row r="50">
          <cell r="A50">
            <v>163</v>
          </cell>
          <cell r="B50" t="str">
            <v>製本業，印刷物加工業</v>
          </cell>
        </row>
        <row r="51">
          <cell r="A51">
            <v>169</v>
          </cell>
          <cell r="B51" t="str">
            <v>印刷関連サービス業</v>
          </cell>
        </row>
        <row r="52">
          <cell r="A52">
            <v>171</v>
          </cell>
          <cell r="B52" t="str">
            <v>化学肥料製造業</v>
          </cell>
        </row>
        <row r="53">
          <cell r="A53">
            <v>172</v>
          </cell>
          <cell r="B53" t="str">
            <v>無機化学工業製品製造業</v>
          </cell>
        </row>
        <row r="54">
          <cell r="A54">
            <v>173</v>
          </cell>
          <cell r="B54" t="str">
            <v>有機化学工業製品製造業</v>
          </cell>
        </row>
        <row r="55">
          <cell r="A55">
            <v>174</v>
          </cell>
          <cell r="B55" t="str">
            <v>化学繊維製造業</v>
          </cell>
        </row>
        <row r="56">
          <cell r="A56">
            <v>175</v>
          </cell>
          <cell r="B56" t="str">
            <v>油脂加工製品・石けん・合成洗剤・界面活性剤・塗料製造業</v>
          </cell>
        </row>
        <row r="57">
          <cell r="A57">
            <v>176</v>
          </cell>
          <cell r="B57" t="str">
            <v>医薬品製造業</v>
          </cell>
        </row>
        <row r="58">
          <cell r="A58">
            <v>177</v>
          </cell>
          <cell r="B58" t="str">
            <v>化粧品・歯磨・その他の化粧用調整品製造業</v>
          </cell>
        </row>
        <row r="59">
          <cell r="A59">
            <v>179</v>
          </cell>
          <cell r="B59" t="str">
            <v>その他の化学工業</v>
          </cell>
        </row>
        <row r="60">
          <cell r="A60">
            <v>181</v>
          </cell>
          <cell r="B60" t="str">
            <v>石油精製業</v>
          </cell>
        </row>
        <row r="61">
          <cell r="A61">
            <v>182</v>
          </cell>
          <cell r="B61" t="str">
            <v>潤滑油・グリース製造業（石油精製業によらないもの）</v>
          </cell>
        </row>
        <row r="62">
          <cell r="A62">
            <v>183</v>
          </cell>
          <cell r="B62" t="str">
            <v>コークス製造業</v>
          </cell>
        </row>
        <row r="63">
          <cell r="A63">
            <v>184</v>
          </cell>
          <cell r="B63" t="str">
            <v>舗装材料製造業</v>
          </cell>
        </row>
        <row r="64">
          <cell r="A64">
            <v>189</v>
          </cell>
          <cell r="B64" t="str">
            <v>その他の石油製品・石炭製品製造業</v>
          </cell>
        </row>
        <row r="65">
          <cell r="A65">
            <v>191</v>
          </cell>
          <cell r="B65" t="str">
            <v>プラスチック板・棒・管・継手・異形押出製品製造業</v>
          </cell>
        </row>
        <row r="66">
          <cell r="A66">
            <v>192</v>
          </cell>
          <cell r="B66" t="str">
            <v>プラスチックフィルム・シート・床材・合成皮革製造業</v>
          </cell>
        </row>
        <row r="67">
          <cell r="A67">
            <v>193</v>
          </cell>
          <cell r="B67" t="str">
            <v>工業用プラスチック製品製造業</v>
          </cell>
        </row>
        <row r="68">
          <cell r="A68">
            <v>194</v>
          </cell>
          <cell r="B68" t="str">
            <v>発泡・強化プラスチック製品製造業</v>
          </cell>
        </row>
        <row r="69">
          <cell r="A69">
            <v>195</v>
          </cell>
          <cell r="B69" t="str">
            <v>プラスチック成形材料製造業（廃プラスチックを含む）</v>
          </cell>
        </row>
        <row r="70">
          <cell r="A70">
            <v>199</v>
          </cell>
          <cell r="B70" t="str">
            <v>その他のプラスチック製品製造業</v>
          </cell>
        </row>
        <row r="71">
          <cell r="A71">
            <v>201</v>
          </cell>
          <cell r="B71" t="str">
            <v>タイヤ・チューブ製造業</v>
          </cell>
        </row>
        <row r="72">
          <cell r="A72">
            <v>202</v>
          </cell>
          <cell r="B72" t="str">
            <v>ゴム製・プラスチック製履物・同附属品製造業</v>
          </cell>
        </row>
        <row r="73">
          <cell r="A73">
            <v>203</v>
          </cell>
          <cell r="B73" t="str">
            <v>ゴムベルト・ゴムホース・工業用ゴム製品製造業</v>
          </cell>
        </row>
        <row r="74">
          <cell r="A74">
            <v>209</v>
          </cell>
          <cell r="B74" t="str">
            <v>その他のゴム製品製造業</v>
          </cell>
        </row>
        <row r="75">
          <cell r="A75">
            <v>211</v>
          </cell>
          <cell r="B75" t="str">
            <v>なめし革製造業</v>
          </cell>
        </row>
        <row r="76">
          <cell r="A76">
            <v>212</v>
          </cell>
          <cell r="B76" t="str">
            <v>工業用革製品製造業（手袋を除く）</v>
          </cell>
        </row>
        <row r="77">
          <cell r="A77">
            <v>213</v>
          </cell>
          <cell r="B77" t="str">
            <v>革製履物用材料・同附属品製造業</v>
          </cell>
        </row>
        <row r="78">
          <cell r="A78">
            <v>214</v>
          </cell>
          <cell r="B78" t="str">
            <v>革製履物製造業</v>
          </cell>
        </row>
        <row r="79">
          <cell r="A79">
            <v>215</v>
          </cell>
          <cell r="B79" t="str">
            <v>革製手袋製造業</v>
          </cell>
        </row>
        <row r="80">
          <cell r="A80">
            <v>216</v>
          </cell>
          <cell r="B80" t="str">
            <v>かばん製造業</v>
          </cell>
        </row>
        <row r="81">
          <cell r="A81">
            <v>217</v>
          </cell>
          <cell r="B81" t="str">
            <v>袋物製造業</v>
          </cell>
        </row>
        <row r="82">
          <cell r="A82">
            <v>218</v>
          </cell>
          <cell r="B82" t="str">
            <v>毛皮製造業</v>
          </cell>
        </row>
        <row r="83">
          <cell r="A83">
            <v>219</v>
          </cell>
          <cell r="B83" t="str">
            <v>その他のなめし革製品製造業</v>
          </cell>
        </row>
        <row r="84">
          <cell r="A84">
            <v>221</v>
          </cell>
          <cell r="B84" t="str">
            <v>ガラス・同製品製造業</v>
          </cell>
        </row>
        <row r="85">
          <cell r="A85">
            <v>222</v>
          </cell>
          <cell r="B85" t="str">
            <v>セメント・同製品製造業</v>
          </cell>
        </row>
        <row r="86">
          <cell r="A86">
            <v>223</v>
          </cell>
          <cell r="B86" t="str">
            <v>建設用粘土製品製造業（陶磁器製を除く)</v>
          </cell>
        </row>
        <row r="87">
          <cell r="A87">
            <v>224</v>
          </cell>
          <cell r="B87" t="str">
            <v>陶磁器・同関連製品製造業</v>
          </cell>
        </row>
        <row r="88">
          <cell r="A88">
            <v>225</v>
          </cell>
          <cell r="B88" t="str">
            <v>耐火物製造業</v>
          </cell>
        </row>
        <row r="89">
          <cell r="A89">
            <v>226</v>
          </cell>
          <cell r="B89" t="str">
            <v>炭素・黒鉛製品製造業</v>
          </cell>
        </row>
        <row r="90">
          <cell r="A90">
            <v>227</v>
          </cell>
          <cell r="B90" t="str">
            <v>研磨材・同製品製造業</v>
          </cell>
        </row>
        <row r="91">
          <cell r="A91">
            <v>228</v>
          </cell>
          <cell r="B91" t="str">
            <v>骨材・石工品等製造業</v>
          </cell>
        </row>
        <row r="92">
          <cell r="A92">
            <v>229</v>
          </cell>
          <cell r="B92" t="str">
            <v>その他の窯業・土石製品製造業</v>
          </cell>
        </row>
        <row r="93">
          <cell r="A93">
            <v>231</v>
          </cell>
          <cell r="B93" t="str">
            <v>製鉄業</v>
          </cell>
        </row>
        <row r="94">
          <cell r="A94">
            <v>232</v>
          </cell>
          <cell r="B94" t="str">
            <v>製鋼・製鋼圧延業</v>
          </cell>
        </row>
        <row r="95">
          <cell r="A95">
            <v>233</v>
          </cell>
          <cell r="B95" t="str">
            <v>製鋼を行わない鋼材製造業（表面処理鋼材を除く）</v>
          </cell>
        </row>
        <row r="96">
          <cell r="A96">
            <v>234</v>
          </cell>
          <cell r="B96" t="str">
            <v>表面処理鋼材製造業</v>
          </cell>
        </row>
        <row r="97">
          <cell r="A97">
            <v>235</v>
          </cell>
          <cell r="B97" t="str">
            <v>鉄素形材製造業</v>
          </cell>
        </row>
        <row r="98">
          <cell r="A98">
            <v>239</v>
          </cell>
          <cell r="B98" t="str">
            <v>その他の鉄鋼業</v>
          </cell>
        </row>
        <row r="99">
          <cell r="A99">
            <v>241</v>
          </cell>
          <cell r="B99" t="str">
            <v>非鉄金属第１次製錬・精製業</v>
          </cell>
        </row>
        <row r="100">
          <cell r="A100">
            <v>242</v>
          </cell>
          <cell r="B100" t="str">
            <v>非鉄金属第２次製錬・精製業（非鉄金属合金製造業を含む）</v>
          </cell>
        </row>
        <row r="101">
          <cell r="A101">
            <v>243</v>
          </cell>
          <cell r="B101" t="str">
            <v>非鉄金属・同合金圧延業（抽伸，押出しを含む）</v>
          </cell>
        </row>
        <row r="102">
          <cell r="A102">
            <v>244</v>
          </cell>
          <cell r="B102" t="str">
            <v>電線・ケーブル製造業</v>
          </cell>
        </row>
        <row r="103">
          <cell r="A103">
            <v>245</v>
          </cell>
          <cell r="B103" t="str">
            <v>非鉄金属素形材製造業</v>
          </cell>
        </row>
        <row r="104">
          <cell r="A104">
            <v>249</v>
          </cell>
          <cell r="B104" t="str">
            <v>その他の非鉄金属製造業</v>
          </cell>
        </row>
        <row r="105">
          <cell r="A105">
            <v>251</v>
          </cell>
          <cell r="B105" t="str">
            <v>ブリキ缶・その他のめっき板等製品製造業</v>
          </cell>
        </row>
        <row r="106">
          <cell r="A106">
            <v>252</v>
          </cell>
          <cell r="B106" t="str">
            <v>洋食器・刃物・手道具・金物類製造業</v>
          </cell>
        </row>
        <row r="107">
          <cell r="A107">
            <v>253</v>
          </cell>
          <cell r="B107" t="str">
            <v>暖房装置・配管工事用附属品製造業</v>
          </cell>
        </row>
        <row r="108">
          <cell r="A108">
            <v>254</v>
          </cell>
          <cell r="B108" t="str">
            <v>建設用・建築用金属製品製造業（製缶板金業を含む)</v>
          </cell>
        </row>
        <row r="109">
          <cell r="A109">
            <v>255</v>
          </cell>
          <cell r="B109" t="str">
            <v>金属素形材製品製造業</v>
          </cell>
        </row>
        <row r="110">
          <cell r="A110">
            <v>256</v>
          </cell>
          <cell r="B110" t="str">
            <v>金属被覆・彫刻業，熱処理業（ほうろう鉄器を除く）</v>
          </cell>
        </row>
        <row r="111">
          <cell r="A111">
            <v>257</v>
          </cell>
          <cell r="B111" t="str">
            <v>金属線製品製造業（ねじ類を除く)</v>
          </cell>
        </row>
        <row r="112">
          <cell r="A112">
            <v>258</v>
          </cell>
          <cell r="B112" t="str">
            <v>ボルト・ナット・リベット・小ねじ・木ねじ等製造業</v>
          </cell>
        </row>
        <row r="113">
          <cell r="A113">
            <v>259</v>
          </cell>
          <cell r="B113" t="str">
            <v>その他の金属製品製造業</v>
          </cell>
        </row>
        <row r="114">
          <cell r="A114">
            <v>261</v>
          </cell>
          <cell r="B114" t="str">
            <v>ボイラ・原動機製造業</v>
          </cell>
        </row>
        <row r="115">
          <cell r="A115">
            <v>262</v>
          </cell>
          <cell r="B115" t="str">
            <v>農業用機械製造業（農業用器具を除く）</v>
          </cell>
        </row>
        <row r="116">
          <cell r="A116">
            <v>263</v>
          </cell>
          <cell r="B116" t="str">
            <v>建設機械・鉱山機械製造業</v>
          </cell>
        </row>
        <row r="117">
          <cell r="A117">
            <v>264</v>
          </cell>
          <cell r="B117" t="str">
            <v>金属加工機械製造業</v>
          </cell>
        </row>
        <row r="118">
          <cell r="A118">
            <v>265</v>
          </cell>
          <cell r="B118" t="str">
            <v>繊維機械製造業</v>
          </cell>
        </row>
        <row r="119">
          <cell r="A119">
            <v>266</v>
          </cell>
          <cell r="B119" t="str">
            <v>特殊産業用機械製造業</v>
          </cell>
        </row>
        <row r="120">
          <cell r="A120">
            <v>267</v>
          </cell>
          <cell r="B120" t="str">
            <v>一般産業用機械・装置製造業</v>
          </cell>
        </row>
        <row r="121">
          <cell r="A121">
            <v>268</v>
          </cell>
          <cell r="B121" t="str">
            <v>事務用・サービス用・民生用機械器具製造業</v>
          </cell>
        </row>
        <row r="122">
          <cell r="A122">
            <v>269</v>
          </cell>
          <cell r="B122" t="str">
            <v>その他の機械・同部分品製造業</v>
          </cell>
        </row>
        <row r="123">
          <cell r="A123">
            <v>271</v>
          </cell>
          <cell r="B123" t="str">
            <v>発電用・送電用・配電用・産業用電気機械器具製造業</v>
          </cell>
        </row>
        <row r="124">
          <cell r="A124">
            <v>272</v>
          </cell>
          <cell r="B124" t="str">
            <v>民生用電気機械器具製造業</v>
          </cell>
        </row>
        <row r="125">
          <cell r="A125">
            <v>273</v>
          </cell>
          <cell r="B125" t="str">
            <v>電球・電気照明器具製造業</v>
          </cell>
        </row>
        <row r="126">
          <cell r="A126">
            <v>274</v>
          </cell>
          <cell r="B126" t="str">
            <v>電子応用装置製造業</v>
          </cell>
        </row>
        <row r="127">
          <cell r="A127">
            <v>275</v>
          </cell>
          <cell r="B127" t="str">
            <v>電気計測器製造業</v>
          </cell>
        </row>
        <row r="128">
          <cell r="A128">
            <v>279</v>
          </cell>
          <cell r="B128" t="str">
            <v>その他の電気機械器具製造業</v>
          </cell>
        </row>
        <row r="129">
          <cell r="A129">
            <v>281</v>
          </cell>
          <cell r="B129" t="str">
            <v>通信機械器具・同関連機械器具製造業</v>
          </cell>
        </row>
        <row r="130">
          <cell r="A130">
            <v>282</v>
          </cell>
          <cell r="B130" t="str">
            <v>電子計算機・同附属装置製造業</v>
          </cell>
        </row>
        <row r="131">
          <cell r="A131">
            <v>291</v>
          </cell>
          <cell r="B131" t="str">
            <v>電子部品・デバイス製造業</v>
          </cell>
        </row>
        <row r="132">
          <cell r="A132">
            <v>301</v>
          </cell>
          <cell r="B132" t="str">
            <v>自動車・同附属品製造業</v>
          </cell>
        </row>
        <row r="133">
          <cell r="A133">
            <v>302</v>
          </cell>
          <cell r="B133" t="str">
            <v>鉄道車両・同部分品製造業</v>
          </cell>
        </row>
        <row r="134">
          <cell r="A134">
            <v>303</v>
          </cell>
          <cell r="B134" t="str">
            <v>船舶製造・修理業，舶用機関製造業</v>
          </cell>
        </row>
        <row r="135">
          <cell r="A135">
            <v>304</v>
          </cell>
          <cell r="B135" t="str">
            <v>航空機・同附属品製造業</v>
          </cell>
        </row>
        <row r="136">
          <cell r="A136">
            <v>305</v>
          </cell>
          <cell r="B136" t="str">
            <v>産業用運搬車両・同部分品・附属品製造業</v>
          </cell>
        </row>
        <row r="137">
          <cell r="A137">
            <v>309</v>
          </cell>
          <cell r="B137" t="str">
            <v>その他の輸送用機械器具製造業</v>
          </cell>
        </row>
        <row r="138">
          <cell r="A138">
            <v>311</v>
          </cell>
          <cell r="B138" t="str">
            <v>計量器・測定器・分析機器・試験機製造業</v>
          </cell>
        </row>
        <row r="139">
          <cell r="A139">
            <v>312</v>
          </cell>
          <cell r="B139" t="str">
            <v>測量機械器具製造業</v>
          </cell>
        </row>
        <row r="140">
          <cell r="A140">
            <v>313</v>
          </cell>
          <cell r="B140" t="str">
            <v>医療用機械器具・医療用品製造業</v>
          </cell>
        </row>
        <row r="141">
          <cell r="A141">
            <v>314</v>
          </cell>
          <cell r="B141" t="str">
            <v>理化学機械器具製造業</v>
          </cell>
        </row>
        <row r="142">
          <cell r="A142">
            <v>315</v>
          </cell>
          <cell r="B142" t="str">
            <v>光学機械器具・レンズ製造業</v>
          </cell>
        </row>
        <row r="143">
          <cell r="A143">
            <v>316</v>
          </cell>
          <cell r="B143" t="str">
            <v>眼鏡製造業（枠を含む)</v>
          </cell>
        </row>
        <row r="144">
          <cell r="A144">
            <v>317</v>
          </cell>
          <cell r="B144" t="str">
            <v>時計・同部分品製造業</v>
          </cell>
        </row>
        <row r="145">
          <cell r="A145">
            <v>321</v>
          </cell>
          <cell r="B145" t="str">
            <v>貴金属・宝石製品製造業</v>
          </cell>
        </row>
        <row r="146">
          <cell r="A146">
            <v>322</v>
          </cell>
          <cell r="B146" t="str">
            <v>楽器製造業</v>
          </cell>
        </row>
        <row r="147">
          <cell r="A147">
            <v>323</v>
          </cell>
          <cell r="B147" t="str">
            <v>がん具・運動用具製造業</v>
          </cell>
        </row>
        <row r="148">
          <cell r="A148">
            <v>324</v>
          </cell>
          <cell r="B148" t="str">
            <v>ペン・鉛筆・絵画用品・その他の事務用品製造業</v>
          </cell>
        </row>
        <row r="149">
          <cell r="A149">
            <v>325</v>
          </cell>
          <cell r="B149" t="str">
            <v>装身具・装飾品・ボタン・同関連品製造業（貴金属・宝石製を除く)</v>
          </cell>
        </row>
        <row r="150">
          <cell r="A150">
            <v>326</v>
          </cell>
          <cell r="B150" t="str">
            <v>漆器製造業</v>
          </cell>
        </row>
        <row r="151">
          <cell r="A151">
            <v>327</v>
          </cell>
          <cell r="B151" t="str">
            <v>畳・傘等生活雑貨製品製造業</v>
          </cell>
        </row>
        <row r="152">
          <cell r="A152">
            <v>328</v>
          </cell>
          <cell r="B152" t="str">
            <v>武器製造業</v>
          </cell>
        </row>
        <row r="153">
          <cell r="A153">
            <v>329</v>
          </cell>
          <cell r="B153" t="str">
            <v>他に分類されない製造業</v>
          </cell>
        </row>
      </sheetData>
      <sheetData sheetId="5">
        <row r="4">
          <cell r="A4">
            <v>911</v>
          </cell>
          <cell r="B4" t="str">
            <v>肉製品製造業</v>
          </cell>
        </row>
        <row r="5">
          <cell r="A5">
            <v>912</v>
          </cell>
          <cell r="B5" t="str">
            <v>乳製品製造業</v>
          </cell>
        </row>
        <row r="6">
          <cell r="A6">
            <v>919</v>
          </cell>
          <cell r="B6" t="str">
            <v>その他の畜産食料品製造業</v>
          </cell>
        </row>
        <row r="7">
          <cell r="A7">
            <v>921</v>
          </cell>
          <cell r="B7" t="str">
            <v>水産缶詰・瓶詰製造業</v>
          </cell>
        </row>
        <row r="8">
          <cell r="A8">
            <v>922</v>
          </cell>
          <cell r="B8" t="str">
            <v>海藻加工業</v>
          </cell>
        </row>
        <row r="9">
          <cell r="A9">
            <v>923</v>
          </cell>
          <cell r="B9" t="str">
            <v>水産練製品製造業</v>
          </cell>
        </row>
        <row r="10">
          <cell r="A10">
            <v>924</v>
          </cell>
          <cell r="B10" t="str">
            <v>塩干・塩蔵品製造業</v>
          </cell>
        </row>
        <row r="11">
          <cell r="A11">
            <v>925</v>
          </cell>
          <cell r="B11" t="str">
            <v>冷凍水産物製造業</v>
          </cell>
        </row>
        <row r="12">
          <cell r="A12">
            <v>926</v>
          </cell>
          <cell r="B12" t="str">
            <v>冷凍水産食品製造業</v>
          </cell>
        </row>
        <row r="13">
          <cell r="A13">
            <v>929</v>
          </cell>
          <cell r="B13" t="str">
            <v>その他の水産食料品製造業</v>
          </cell>
        </row>
        <row r="14">
          <cell r="A14">
            <v>931</v>
          </cell>
          <cell r="B14" t="str">
            <v>野菜缶詰・果実缶詰・農産保存食料品製造業（野菜漬物を除く）</v>
          </cell>
        </row>
        <row r="15">
          <cell r="A15">
            <v>932</v>
          </cell>
          <cell r="B15" t="str">
            <v>野菜漬物製造業（缶詰，瓶詰，つぼ詰を除く）</v>
          </cell>
        </row>
        <row r="16">
          <cell r="A16">
            <v>941</v>
          </cell>
          <cell r="B16" t="str">
            <v>味そ製造業</v>
          </cell>
        </row>
        <row r="17">
          <cell r="A17">
            <v>942</v>
          </cell>
          <cell r="B17" t="str">
            <v>しょう油・食用アミノ酸製造業</v>
          </cell>
        </row>
        <row r="18">
          <cell r="A18">
            <v>943</v>
          </cell>
          <cell r="B18" t="str">
            <v>うま味調味料製造業</v>
          </cell>
        </row>
        <row r="19">
          <cell r="A19">
            <v>944</v>
          </cell>
          <cell r="B19" t="str">
            <v>ソース製造業</v>
          </cell>
        </row>
        <row r="20">
          <cell r="A20">
            <v>945</v>
          </cell>
          <cell r="B20" t="str">
            <v>食酢製造業</v>
          </cell>
        </row>
        <row r="21">
          <cell r="A21">
            <v>949</v>
          </cell>
          <cell r="B21" t="str">
            <v>その他の調味料製造業</v>
          </cell>
        </row>
        <row r="22">
          <cell r="A22">
            <v>951</v>
          </cell>
          <cell r="B22" t="str">
            <v>砂糖製造業（砂糖精製業を除く）</v>
          </cell>
        </row>
        <row r="23">
          <cell r="A23">
            <v>952</v>
          </cell>
          <cell r="B23" t="str">
            <v>砂糖精製業</v>
          </cell>
        </row>
        <row r="24">
          <cell r="A24">
            <v>953</v>
          </cell>
          <cell r="B24" t="str">
            <v>ぶどう糖・水あめ・異性化糖製造業</v>
          </cell>
        </row>
        <row r="25">
          <cell r="A25">
            <v>961</v>
          </cell>
          <cell r="B25" t="str">
            <v>精米業</v>
          </cell>
        </row>
        <row r="26">
          <cell r="A26">
            <v>962</v>
          </cell>
          <cell r="B26" t="str">
            <v>精麦業</v>
          </cell>
        </row>
        <row r="27">
          <cell r="A27">
            <v>963</v>
          </cell>
          <cell r="B27" t="str">
            <v>小麦粉製造業</v>
          </cell>
        </row>
        <row r="28">
          <cell r="A28">
            <v>969</v>
          </cell>
          <cell r="B28" t="str">
            <v>その他の精穀・製粉業</v>
          </cell>
        </row>
        <row r="29">
          <cell r="A29">
            <v>971</v>
          </cell>
          <cell r="B29" t="str">
            <v>パン製造業</v>
          </cell>
        </row>
        <row r="30">
          <cell r="A30">
            <v>972</v>
          </cell>
          <cell r="B30" t="str">
            <v>生菓子製造業</v>
          </cell>
        </row>
        <row r="31">
          <cell r="A31">
            <v>973</v>
          </cell>
          <cell r="B31" t="str">
            <v>ビスケット類・干菓子製造業</v>
          </cell>
        </row>
        <row r="32">
          <cell r="A32">
            <v>974</v>
          </cell>
          <cell r="B32" t="str">
            <v>米菓製造業</v>
          </cell>
        </row>
        <row r="33">
          <cell r="A33">
            <v>979</v>
          </cell>
          <cell r="B33" t="str">
            <v>その他のパン・菓子製造業</v>
          </cell>
        </row>
        <row r="34">
          <cell r="A34">
            <v>981</v>
          </cell>
          <cell r="B34" t="str">
            <v>植物油脂製造業</v>
          </cell>
        </row>
        <row r="35">
          <cell r="A35">
            <v>982</v>
          </cell>
          <cell r="B35" t="str">
            <v>動物油脂製造業</v>
          </cell>
        </row>
        <row r="36">
          <cell r="A36">
            <v>983</v>
          </cell>
          <cell r="B36" t="str">
            <v>食用油脂加工業</v>
          </cell>
        </row>
        <row r="37">
          <cell r="A37">
            <v>991</v>
          </cell>
          <cell r="B37" t="str">
            <v>でんぷん製造業</v>
          </cell>
        </row>
        <row r="38">
          <cell r="A38">
            <v>992</v>
          </cell>
          <cell r="B38" t="str">
            <v>めん類製造業</v>
          </cell>
        </row>
        <row r="39">
          <cell r="A39">
            <v>993</v>
          </cell>
          <cell r="B39" t="str">
            <v>豆腐・油揚製造業</v>
          </cell>
        </row>
        <row r="40">
          <cell r="A40">
            <v>994</v>
          </cell>
          <cell r="B40" t="str">
            <v>あん類製造業</v>
          </cell>
        </row>
        <row r="41">
          <cell r="A41">
            <v>995</v>
          </cell>
          <cell r="B41" t="str">
            <v>冷凍調理食品製造業</v>
          </cell>
        </row>
        <row r="42">
          <cell r="A42">
            <v>996</v>
          </cell>
          <cell r="B42" t="str">
            <v>そう（惣）菜製造業</v>
          </cell>
        </row>
        <row r="43">
          <cell r="A43">
            <v>999</v>
          </cell>
          <cell r="B43" t="str">
            <v>他に分類されない食料品製造業</v>
          </cell>
        </row>
        <row r="44">
          <cell r="A44">
            <v>1011</v>
          </cell>
          <cell r="B44" t="str">
            <v>清涼飲料製造業</v>
          </cell>
        </row>
        <row r="45">
          <cell r="A45">
            <v>1021</v>
          </cell>
          <cell r="B45" t="str">
            <v>果実酒製造業</v>
          </cell>
        </row>
        <row r="46">
          <cell r="A46">
            <v>1022</v>
          </cell>
          <cell r="B46" t="str">
            <v>ビール製造業</v>
          </cell>
        </row>
        <row r="47">
          <cell r="A47">
            <v>1023</v>
          </cell>
          <cell r="B47" t="str">
            <v>清酒製造業</v>
          </cell>
        </row>
        <row r="48">
          <cell r="A48">
            <v>1024</v>
          </cell>
          <cell r="B48" t="str">
            <v>蒸留酒・混成酒製造業</v>
          </cell>
        </row>
        <row r="49">
          <cell r="A49">
            <v>1031</v>
          </cell>
          <cell r="B49" t="str">
            <v>製茶業</v>
          </cell>
        </row>
        <row r="50">
          <cell r="A50">
            <v>1032</v>
          </cell>
          <cell r="B50" t="str">
            <v>コーヒー製造業</v>
          </cell>
        </row>
        <row r="51">
          <cell r="A51">
            <v>1041</v>
          </cell>
          <cell r="B51" t="str">
            <v>製氷業</v>
          </cell>
        </row>
        <row r="52">
          <cell r="A52">
            <v>1051</v>
          </cell>
          <cell r="B52" t="str">
            <v>たばこ製造業（葉たばこ処理業を除く)</v>
          </cell>
        </row>
        <row r="53">
          <cell r="A53">
            <v>1052</v>
          </cell>
          <cell r="B53" t="str">
            <v>葉たばこ処理業</v>
          </cell>
        </row>
        <row r="54">
          <cell r="A54">
            <v>1061</v>
          </cell>
          <cell r="B54" t="str">
            <v>配合飼料製造業</v>
          </cell>
        </row>
        <row r="55">
          <cell r="A55">
            <v>1062</v>
          </cell>
          <cell r="B55" t="str">
            <v>単体飼料製造業</v>
          </cell>
        </row>
        <row r="56">
          <cell r="A56">
            <v>1063</v>
          </cell>
          <cell r="B56" t="str">
            <v>有機質肥料製造業</v>
          </cell>
        </row>
        <row r="57">
          <cell r="A57">
            <v>1111</v>
          </cell>
          <cell r="B57" t="str">
            <v>製糸業</v>
          </cell>
        </row>
        <row r="58">
          <cell r="A58">
            <v>1121</v>
          </cell>
          <cell r="B58" t="str">
            <v>綿紡績業</v>
          </cell>
        </row>
        <row r="59">
          <cell r="A59">
            <v>1122</v>
          </cell>
          <cell r="B59" t="str">
            <v>化学繊維紡績業</v>
          </cell>
        </row>
        <row r="60">
          <cell r="A60">
            <v>1123</v>
          </cell>
          <cell r="B60" t="str">
            <v>毛紡績業</v>
          </cell>
        </row>
        <row r="61">
          <cell r="A61">
            <v>1129</v>
          </cell>
          <cell r="B61" t="str">
            <v>その他の紡績業</v>
          </cell>
        </row>
        <row r="62">
          <cell r="A62">
            <v>1131</v>
          </cell>
          <cell r="B62" t="str">
            <v>ねん糸製造業（かさ高加工糸製造業を除く）</v>
          </cell>
        </row>
        <row r="63">
          <cell r="A63">
            <v>1132</v>
          </cell>
          <cell r="B63" t="str">
            <v>かさ高加工糸製造業</v>
          </cell>
        </row>
        <row r="64">
          <cell r="A64">
            <v>1141</v>
          </cell>
          <cell r="B64" t="str">
            <v>綿・スフ織物業</v>
          </cell>
        </row>
        <row r="65">
          <cell r="A65">
            <v>1142</v>
          </cell>
          <cell r="B65" t="str">
            <v>絹・人絹織物業</v>
          </cell>
        </row>
        <row r="66">
          <cell r="A66">
            <v>1143</v>
          </cell>
          <cell r="B66" t="str">
            <v>毛織物業</v>
          </cell>
        </row>
        <row r="67">
          <cell r="A67">
            <v>1144</v>
          </cell>
          <cell r="B67" t="str">
            <v>麻織物業</v>
          </cell>
        </row>
        <row r="68">
          <cell r="A68">
            <v>1149</v>
          </cell>
          <cell r="B68" t="str">
            <v>その他の織物業</v>
          </cell>
        </row>
        <row r="69">
          <cell r="A69">
            <v>1151</v>
          </cell>
          <cell r="B69" t="str">
            <v>丸編ニット生地製造業</v>
          </cell>
        </row>
        <row r="70">
          <cell r="A70">
            <v>1152</v>
          </cell>
          <cell r="B70" t="str">
            <v>たて編ニット生地製造業</v>
          </cell>
        </row>
        <row r="71">
          <cell r="A71">
            <v>1153</v>
          </cell>
          <cell r="B71" t="str">
            <v>横編ニット生地製造業</v>
          </cell>
        </row>
        <row r="72">
          <cell r="A72">
            <v>1161</v>
          </cell>
          <cell r="B72" t="str">
            <v>綿・スフ・麻織物機械染色業</v>
          </cell>
        </row>
        <row r="73">
          <cell r="A73">
            <v>1162</v>
          </cell>
          <cell r="B73" t="str">
            <v>絹・人絹織物機械染色業</v>
          </cell>
        </row>
        <row r="74">
          <cell r="A74">
            <v>1163</v>
          </cell>
          <cell r="B74" t="str">
            <v>毛織物機械染色整理業</v>
          </cell>
        </row>
        <row r="75">
          <cell r="A75">
            <v>1164</v>
          </cell>
          <cell r="B75" t="str">
            <v>織物整理業</v>
          </cell>
        </row>
        <row r="76">
          <cell r="A76">
            <v>1165</v>
          </cell>
          <cell r="B76" t="str">
            <v>織物手加工染色整理業</v>
          </cell>
        </row>
        <row r="77">
          <cell r="A77">
            <v>1166</v>
          </cell>
          <cell r="B77" t="str">
            <v>綿状繊維・糸染色整理業</v>
          </cell>
        </row>
        <row r="78">
          <cell r="A78">
            <v>1167</v>
          </cell>
          <cell r="B78" t="str">
            <v>ニット・レース染色整理業</v>
          </cell>
        </row>
        <row r="79">
          <cell r="A79">
            <v>1168</v>
          </cell>
          <cell r="B79" t="str">
            <v>繊維雑品染色整理業</v>
          </cell>
        </row>
        <row r="80">
          <cell r="A80">
            <v>1171</v>
          </cell>
          <cell r="B80" t="str">
            <v>綱製造業</v>
          </cell>
        </row>
        <row r="81">
          <cell r="A81">
            <v>1172</v>
          </cell>
          <cell r="B81" t="str">
            <v>漁網製造業</v>
          </cell>
        </row>
        <row r="82">
          <cell r="A82">
            <v>1179</v>
          </cell>
          <cell r="B82" t="str">
            <v>その他の網地製造業</v>
          </cell>
        </row>
        <row r="83">
          <cell r="A83">
            <v>1181</v>
          </cell>
          <cell r="B83" t="str">
            <v>刺しゅうレース製造業</v>
          </cell>
        </row>
        <row r="84">
          <cell r="A84">
            <v>1182</v>
          </cell>
          <cell r="B84" t="str">
            <v>編レース製造業</v>
          </cell>
        </row>
        <row r="85">
          <cell r="A85">
            <v>1183</v>
          </cell>
          <cell r="B85" t="str">
            <v>ボビンレース製造業</v>
          </cell>
        </row>
        <row r="86">
          <cell r="A86">
            <v>1184</v>
          </cell>
          <cell r="B86" t="str">
            <v>組ひも製造業</v>
          </cell>
        </row>
        <row r="87">
          <cell r="A87">
            <v>1185</v>
          </cell>
          <cell r="B87" t="str">
            <v>細幅織物業</v>
          </cell>
        </row>
        <row r="88">
          <cell r="A88">
            <v>1189</v>
          </cell>
          <cell r="B88" t="str">
            <v>その他のレース・繊維雑品製造業</v>
          </cell>
        </row>
        <row r="89">
          <cell r="A89">
            <v>1191</v>
          </cell>
          <cell r="B89" t="str">
            <v>整毛業</v>
          </cell>
        </row>
        <row r="90">
          <cell r="A90">
            <v>1192</v>
          </cell>
          <cell r="B90" t="str">
            <v>製綿業</v>
          </cell>
        </row>
        <row r="91">
          <cell r="A91">
            <v>1193</v>
          </cell>
          <cell r="B91" t="str">
            <v>フェルト・不織布製造業</v>
          </cell>
        </row>
        <row r="92">
          <cell r="A92">
            <v>1194</v>
          </cell>
          <cell r="B92" t="str">
            <v>じゅうたん・その他の繊維製床敷物製造業</v>
          </cell>
        </row>
        <row r="93">
          <cell r="A93">
            <v>1195</v>
          </cell>
          <cell r="B93" t="str">
            <v>上塗りした織物・防水した織物製造業</v>
          </cell>
        </row>
        <row r="94">
          <cell r="A94">
            <v>1196</v>
          </cell>
          <cell r="B94" t="str">
            <v>繊維製衛生材料製造業</v>
          </cell>
        </row>
        <row r="95">
          <cell r="A95">
            <v>1199</v>
          </cell>
          <cell r="B95" t="str">
            <v>他に分類されない繊維工業</v>
          </cell>
        </row>
        <row r="96">
          <cell r="A96">
            <v>1211</v>
          </cell>
          <cell r="B96" t="str">
            <v>成人男子・少年服製造業</v>
          </cell>
        </row>
        <row r="97">
          <cell r="A97">
            <v>1212</v>
          </cell>
          <cell r="B97" t="str">
            <v>成人女子・少女服製造業</v>
          </cell>
        </row>
        <row r="98">
          <cell r="A98">
            <v>1213</v>
          </cell>
          <cell r="B98" t="str">
            <v>乳幼児服製造業</v>
          </cell>
        </row>
        <row r="99">
          <cell r="A99">
            <v>1214</v>
          </cell>
          <cell r="B99" t="str">
            <v>シャツ製造業（下着を除く）</v>
          </cell>
        </row>
        <row r="100">
          <cell r="A100">
            <v>1215</v>
          </cell>
          <cell r="B100" t="str">
            <v>事務用・作業用・衛生用・スポーツ用衣服製造業</v>
          </cell>
        </row>
        <row r="101">
          <cell r="A101">
            <v>1216</v>
          </cell>
          <cell r="B101" t="str">
            <v>学校服製造業</v>
          </cell>
        </row>
        <row r="102">
          <cell r="A102">
            <v>1221</v>
          </cell>
          <cell r="B102" t="str">
            <v>ニット製外衣（アウターシャツ類，セーター類などを除く）製造業</v>
          </cell>
        </row>
        <row r="103">
          <cell r="A103">
            <v>1222</v>
          </cell>
          <cell r="B103" t="str">
            <v>ニット製アウターシャツ類製造業</v>
          </cell>
        </row>
        <row r="104">
          <cell r="A104">
            <v>1223</v>
          </cell>
          <cell r="B104" t="str">
            <v>セーター類製造業</v>
          </cell>
        </row>
        <row r="105">
          <cell r="A105">
            <v>1229</v>
          </cell>
          <cell r="B105" t="str">
            <v>その他のニット製外衣・シャツ製造業</v>
          </cell>
        </row>
        <row r="106">
          <cell r="A106">
            <v>1231</v>
          </cell>
          <cell r="B106" t="str">
            <v>織物製下着製造業</v>
          </cell>
        </row>
        <row r="107">
          <cell r="A107">
            <v>1232</v>
          </cell>
          <cell r="B107" t="str">
            <v>ニット製下着製造業</v>
          </cell>
        </row>
        <row r="108">
          <cell r="A108">
            <v>1233</v>
          </cell>
          <cell r="B108" t="str">
            <v>織物製寝着類製造業</v>
          </cell>
        </row>
        <row r="109">
          <cell r="A109">
            <v>1234</v>
          </cell>
          <cell r="B109" t="str">
            <v>ニット製寝着類製造業</v>
          </cell>
        </row>
        <row r="110">
          <cell r="A110">
            <v>1235</v>
          </cell>
          <cell r="B110" t="str">
            <v>補整着製造業</v>
          </cell>
        </row>
        <row r="111">
          <cell r="A111">
            <v>1241</v>
          </cell>
          <cell r="B111" t="str">
            <v>和装製品製造業</v>
          </cell>
        </row>
        <row r="112">
          <cell r="A112">
            <v>1242</v>
          </cell>
          <cell r="B112" t="str">
            <v>足袋製造業</v>
          </cell>
        </row>
        <row r="113">
          <cell r="A113">
            <v>1251</v>
          </cell>
          <cell r="B113" t="str">
            <v>ネクタイ製造業</v>
          </cell>
        </row>
        <row r="114">
          <cell r="A114">
            <v>1252</v>
          </cell>
          <cell r="B114" t="str">
            <v>スカーフ・マフラー製造業</v>
          </cell>
        </row>
        <row r="115">
          <cell r="A115">
            <v>1253</v>
          </cell>
          <cell r="B115" t="str">
            <v>ハンカチーフ製造業</v>
          </cell>
        </row>
        <row r="116">
          <cell r="A116">
            <v>1254</v>
          </cell>
          <cell r="B116" t="str">
            <v>靴下製造業</v>
          </cell>
        </row>
        <row r="117">
          <cell r="A117">
            <v>1255</v>
          </cell>
          <cell r="B117" t="str">
            <v>手袋製造業</v>
          </cell>
        </row>
        <row r="118">
          <cell r="A118">
            <v>1256</v>
          </cell>
          <cell r="B118" t="str">
            <v>帽子製造業（帽体を含む）</v>
          </cell>
        </row>
        <row r="119">
          <cell r="A119">
            <v>1257</v>
          </cell>
          <cell r="B119" t="str">
            <v>毛皮製衣服・身の回り品製造業</v>
          </cell>
        </row>
        <row r="120">
          <cell r="A120">
            <v>1259</v>
          </cell>
          <cell r="B120" t="str">
            <v>他に分類されない衣服・繊維製身の回り品製造業</v>
          </cell>
        </row>
        <row r="121">
          <cell r="A121">
            <v>1291</v>
          </cell>
          <cell r="B121" t="str">
            <v>寝具製造業</v>
          </cell>
        </row>
        <row r="122">
          <cell r="A122">
            <v>1292</v>
          </cell>
          <cell r="B122" t="str">
            <v>毛布製造業</v>
          </cell>
        </row>
        <row r="123">
          <cell r="A123">
            <v>1293</v>
          </cell>
          <cell r="B123" t="str">
            <v>帆布製品製造業</v>
          </cell>
        </row>
        <row r="124">
          <cell r="A124">
            <v>1294</v>
          </cell>
          <cell r="B124" t="str">
            <v>繊維製袋製造業</v>
          </cell>
        </row>
        <row r="125">
          <cell r="A125">
            <v>1295</v>
          </cell>
          <cell r="B125" t="str">
            <v>刺しゅう業</v>
          </cell>
        </row>
        <row r="126">
          <cell r="A126">
            <v>1296</v>
          </cell>
          <cell r="B126" t="str">
            <v>タオル製造業</v>
          </cell>
        </row>
        <row r="127">
          <cell r="A127">
            <v>1299</v>
          </cell>
          <cell r="B127" t="str">
            <v>他に分類されない繊維製品製造業</v>
          </cell>
        </row>
        <row r="128">
          <cell r="A128">
            <v>1311</v>
          </cell>
          <cell r="B128" t="str">
            <v>一般製材業</v>
          </cell>
        </row>
        <row r="129">
          <cell r="A129">
            <v>1312</v>
          </cell>
          <cell r="B129" t="str">
            <v>単板（ベニヤ板）製造業</v>
          </cell>
        </row>
        <row r="130">
          <cell r="A130">
            <v>1313</v>
          </cell>
          <cell r="B130" t="str">
            <v>床板製造業</v>
          </cell>
        </row>
        <row r="131">
          <cell r="A131">
            <v>1314</v>
          </cell>
          <cell r="B131" t="str">
            <v>木材チップ製造業</v>
          </cell>
        </row>
        <row r="132">
          <cell r="A132">
            <v>1319</v>
          </cell>
          <cell r="B132" t="str">
            <v>他に分類されない特殊製材業</v>
          </cell>
        </row>
        <row r="133">
          <cell r="A133">
            <v>1321</v>
          </cell>
          <cell r="B133" t="str">
            <v>造作材製造業（建具を除く）</v>
          </cell>
        </row>
        <row r="134">
          <cell r="A134">
            <v>1322</v>
          </cell>
          <cell r="B134" t="str">
            <v>合板製造業</v>
          </cell>
        </row>
        <row r="135">
          <cell r="A135">
            <v>1323</v>
          </cell>
          <cell r="B135" t="str">
            <v>集成材製造業</v>
          </cell>
        </row>
        <row r="136">
          <cell r="A136">
            <v>1324</v>
          </cell>
          <cell r="B136" t="str">
            <v>建築用木製組立材料製造業</v>
          </cell>
        </row>
        <row r="137">
          <cell r="A137">
            <v>1325</v>
          </cell>
          <cell r="B137" t="str">
            <v>パーティクルボード製造業</v>
          </cell>
        </row>
        <row r="138">
          <cell r="A138">
            <v>1326</v>
          </cell>
          <cell r="B138" t="str">
            <v>銘板・銘木製造業</v>
          </cell>
        </row>
        <row r="139">
          <cell r="A139">
            <v>1331</v>
          </cell>
          <cell r="B139" t="str">
            <v>竹・とう・きりゅう等容器製造業</v>
          </cell>
        </row>
        <row r="140">
          <cell r="A140">
            <v>1332</v>
          </cell>
          <cell r="B140" t="str">
            <v>折箱製造業</v>
          </cell>
        </row>
        <row r="141">
          <cell r="A141">
            <v>1333</v>
          </cell>
          <cell r="B141" t="str">
            <v>木箱製造業(折箱を除く）</v>
          </cell>
        </row>
        <row r="142">
          <cell r="A142">
            <v>1334</v>
          </cell>
          <cell r="B142" t="str">
            <v>たる製造業</v>
          </cell>
        </row>
        <row r="143">
          <cell r="A143">
            <v>1335</v>
          </cell>
          <cell r="B143" t="str">
            <v>おけ製造業</v>
          </cell>
        </row>
        <row r="144">
          <cell r="A144">
            <v>1391</v>
          </cell>
          <cell r="B144" t="str">
            <v>木材薬品処理業</v>
          </cell>
        </row>
        <row r="145">
          <cell r="A145">
            <v>1392</v>
          </cell>
          <cell r="B145" t="str">
            <v>靴型等製造業</v>
          </cell>
        </row>
        <row r="146">
          <cell r="A146">
            <v>1393</v>
          </cell>
          <cell r="B146" t="str">
            <v>コルク加工基礎資材・コルク製品製造業</v>
          </cell>
        </row>
        <row r="147">
          <cell r="A147">
            <v>1399</v>
          </cell>
          <cell r="B147" t="str">
            <v>他に分類されない木製品製造業(竹，とうを含む）</v>
          </cell>
        </row>
        <row r="148">
          <cell r="A148">
            <v>1411</v>
          </cell>
          <cell r="B148" t="str">
            <v>木製家具製造業（漆塗りを除く）</v>
          </cell>
        </row>
        <row r="149">
          <cell r="A149">
            <v>1412</v>
          </cell>
          <cell r="B149" t="str">
            <v>金属製家具製造業</v>
          </cell>
        </row>
        <row r="150">
          <cell r="A150">
            <v>1413</v>
          </cell>
          <cell r="B150" t="str">
            <v>マットレス・組スプリング製造業</v>
          </cell>
        </row>
        <row r="151">
          <cell r="A151">
            <v>1421</v>
          </cell>
          <cell r="B151" t="str">
            <v>宗教用具製造業</v>
          </cell>
        </row>
        <row r="152">
          <cell r="A152">
            <v>1431</v>
          </cell>
          <cell r="B152" t="str">
            <v>建具製造業</v>
          </cell>
        </row>
        <row r="153">
          <cell r="A153">
            <v>1491</v>
          </cell>
          <cell r="B153" t="str">
            <v>事務所用・店舗用装備品製造業</v>
          </cell>
        </row>
        <row r="154">
          <cell r="A154">
            <v>1492</v>
          </cell>
          <cell r="B154" t="str">
            <v>窓用・扉用日よけ製造業</v>
          </cell>
        </row>
        <row r="155">
          <cell r="A155">
            <v>1493</v>
          </cell>
          <cell r="B155" t="str">
            <v>日本びょうぶ・衣こう・すだれ製造業</v>
          </cell>
        </row>
        <row r="156">
          <cell r="A156">
            <v>1494</v>
          </cell>
          <cell r="B156" t="str">
            <v>鏡縁・額縁製造業</v>
          </cell>
        </row>
        <row r="157">
          <cell r="A157">
            <v>1499</v>
          </cell>
          <cell r="B157" t="str">
            <v>他に分類されない家具・装備品製造業</v>
          </cell>
        </row>
        <row r="158">
          <cell r="A158">
            <v>1511</v>
          </cell>
          <cell r="B158" t="str">
            <v>パルプ製造業</v>
          </cell>
        </row>
        <row r="159">
          <cell r="A159">
            <v>1521</v>
          </cell>
          <cell r="B159" t="str">
            <v>洋紙製造業</v>
          </cell>
        </row>
        <row r="160">
          <cell r="A160">
            <v>1522</v>
          </cell>
          <cell r="B160" t="str">
            <v>板紙製造業</v>
          </cell>
        </row>
        <row r="161">
          <cell r="A161">
            <v>1524</v>
          </cell>
          <cell r="B161" t="str">
            <v>手すき和紙製造業</v>
          </cell>
        </row>
        <row r="162">
          <cell r="A162">
            <v>1531</v>
          </cell>
          <cell r="B162" t="str">
            <v>塗工紙製造業</v>
          </cell>
        </row>
        <row r="163">
          <cell r="A163">
            <v>1532</v>
          </cell>
          <cell r="B163" t="str">
            <v>段ボール製造業</v>
          </cell>
        </row>
        <row r="164">
          <cell r="A164">
            <v>1533</v>
          </cell>
          <cell r="B164" t="str">
            <v>壁紙・ふすま紙製造業</v>
          </cell>
        </row>
        <row r="165">
          <cell r="A165">
            <v>1541</v>
          </cell>
          <cell r="B165" t="str">
            <v>事務用紙製品製造業</v>
          </cell>
        </row>
        <row r="166">
          <cell r="A166">
            <v>1542</v>
          </cell>
          <cell r="B166" t="str">
            <v>学用紙製品製造業</v>
          </cell>
        </row>
        <row r="167">
          <cell r="A167">
            <v>1543</v>
          </cell>
          <cell r="B167" t="str">
            <v>日用紙製品製造業</v>
          </cell>
        </row>
        <row r="168">
          <cell r="A168">
            <v>1549</v>
          </cell>
          <cell r="B168" t="str">
            <v>その他の紙製品製造業</v>
          </cell>
        </row>
        <row r="169">
          <cell r="A169">
            <v>1551</v>
          </cell>
          <cell r="B169" t="str">
            <v>重包装紙袋製造業</v>
          </cell>
        </row>
        <row r="170">
          <cell r="A170">
            <v>1552</v>
          </cell>
          <cell r="B170" t="str">
            <v>角底紙袋製造業</v>
          </cell>
        </row>
        <row r="171">
          <cell r="A171">
            <v>1553</v>
          </cell>
          <cell r="B171" t="str">
            <v>段ボール箱製造業</v>
          </cell>
        </row>
        <row r="172">
          <cell r="A172">
            <v>1554</v>
          </cell>
          <cell r="B172" t="str">
            <v>紙器製造業</v>
          </cell>
        </row>
        <row r="173">
          <cell r="A173">
            <v>1591</v>
          </cell>
          <cell r="B173" t="str">
            <v>セロファン製造業</v>
          </cell>
        </row>
        <row r="174">
          <cell r="A174">
            <v>1592</v>
          </cell>
          <cell r="B174" t="str">
            <v>繊維板製造業</v>
          </cell>
        </row>
        <row r="175">
          <cell r="A175">
            <v>1593</v>
          </cell>
          <cell r="B175" t="str">
            <v>紙製衛生材料製造業</v>
          </cell>
        </row>
        <row r="176">
          <cell r="A176">
            <v>1599</v>
          </cell>
          <cell r="B176" t="str">
            <v>他に分類されないパルプ・紙・紙加工品製造業</v>
          </cell>
        </row>
        <row r="177">
          <cell r="A177">
            <v>1611</v>
          </cell>
          <cell r="B177" t="str">
            <v>印刷業</v>
          </cell>
        </row>
        <row r="178">
          <cell r="A178">
            <v>1621</v>
          </cell>
          <cell r="B178" t="str">
            <v>製版業</v>
          </cell>
        </row>
        <row r="179">
          <cell r="A179">
            <v>1631</v>
          </cell>
          <cell r="B179" t="str">
            <v>製本業</v>
          </cell>
        </row>
        <row r="180">
          <cell r="A180">
            <v>1632</v>
          </cell>
          <cell r="B180" t="str">
            <v>印刷物加工業</v>
          </cell>
        </row>
        <row r="181">
          <cell r="A181">
            <v>1691</v>
          </cell>
          <cell r="B181" t="str">
            <v>印刷関連サービス業</v>
          </cell>
        </row>
        <row r="182">
          <cell r="A182">
            <v>1711</v>
          </cell>
          <cell r="B182" t="str">
            <v>窒素質・りん酸質肥料製造業</v>
          </cell>
        </row>
        <row r="183">
          <cell r="A183">
            <v>1712</v>
          </cell>
          <cell r="B183" t="str">
            <v>複合肥料製造業</v>
          </cell>
        </row>
        <row r="184">
          <cell r="A184">
            <v>1719</v>
          </cell>
          <cell r="B184" t="str">
            <v>その他の化学肥料製造業</v>
          </cell>
        </row>
        <row r="185">
          <cell r="A185">
            <v>1721</v>
          </cell>
          <cell r="B185" t="str">
            <v>ソーダ工業</v>
          </cell>
        </row>
        <row r="186">
          <cell r="A186">
            <v>1722</v>
          </cell>
          <cell r="B186" t="str">
            <v>無機顔料製造業</v>
          </cell>
        </row>
        <row r="187">
          <cell r="A187">
            <v>1723</v>
          </cell>
          <cell r="B187" t="str">
            <v>圧縮ガス・液化ガス製造業</v>
          </cell>
        </row>
        <row r="188">
          <cell r="A188">
            <v>1724</v>
          </cell>
          <cell r="B188" t="str">
            <v>塩製造業</v>
          </cell>
        </row>
        <row r="189">
          <cell r="A189">
            <v>1729</v>
          </cell>
          <cell r="B189" t="str">
            <v>その他の無機化学工業製品製造業</v>
          </cell>
        </row>
        <row r="190">
          <cell r="A190">
            <v>1731</v>
          </cell>
          <cell r="B190" t="str">
            <v>石油化学系基礎製品製造業（一貫して生産される誘導品を含む）</v>
          </cell>
        </row>
        <row r="191">
          <cell r="A191">
            <v>1732</v>
          </cell>
          <cell r="B191" t="str">
            <v>脂肪族系中間物製造業（脂肪族系溶剤を含む)</v>
          </cell>
        </row>
        <row r="192">
          <cell r="A192">
            <v>1733</v>
          </cell>
          <cell r="B192" t="str">
            <v>発酵工業</v>
          </cell>
        </row>
        <row r="193">
          <cell r="A193">
            <v>1734</v>
          </cell>
          <cell r="B193" t="str">
            <v>環式中間物・合成染料・有機顔料製造業</v>
          </cell>
        </row>
        <row r="194">
          <cell r="A194">
            <v>1735</v>
          </cell>
          <cell r="B194" t="str">
            <v>プラスチック製造業</v>
          </cell>
        </row>
        <row r="195">
          <cell r="A195">
            <v>1736</v>
          </cell>
          <cell r="B195" t="str">
            <v>合成ゴム製造業</v>
          </cell>
        </row>
        <row r="196">
          <cell r="A196">
            <v>1739</v>
          </cell>
          <cell r="B196" t="str">
            <v>その他の有機化学工業製品製造業</v>
          </cell>
        </row>
        <row r="197">
          <cell r="A197">
            <v>1741</v>
          </cell>
          <cell r="B197" t="str">
            <v>レーヨン・アセテート製造業</v>
          </cell>
        </row>
        <row r="198">
          <cell r="A198">
            <v>1742</v>
          </cell>
          <cell r="B198" t="str">
            <v>合成繊維製造業</v>
          </cell>
        </row>
        <row r="199">
          <cell r="A199">
            <v>1751</v>
          </cell>
          <cell r="B199" t="str">
            <v>脂肪酸・硬化油・グリセリン製造業</v>
          </cell>
        </row>
        <row r="200">
          <cell r="A200">
            <v>1752</v>
          </cell>
          <cell r="B200" t="str">
            <v>石けん・合成洗剤製造業</v>
          </cell>
        </row>
        <row r="201">
          <cell r="A201">
            <v>1753</v>
          </cell>
          <cell r="B201" t="str">
            <v>界面活性剤製造業（石けん，合成洗剤を除く）</v>
          </cell>
        </row>
        <row r="202">
          <cell r="A202">
            <v>1754</v>
          </cell>
          <cell r="B202" t="str">
            <v>塗料製造業</v>
          </cell>
        </row>
        <row r="203">
          <cell r="A203">
            <v>1755</v>
          </cell>
          <cell r="B203" t="str">
            <v>印刷インキ製造業</v>
          </cell>
        </row>
        <row r="204">
          <cell r="A204">
            <v>1756</v>
          </cell>
          <cell r="B204" t="str">
            <v>洗浄剤・磨用剤製造業</v>
          </cell>
        </row>
        <row r="205">
          <cell r="A205">
            <v>1757</v>
          </cell>
          <cell r="B205" t="str">
            <v>ろうそく製造業</v>
          </cell>
        </row>
        <row r="206">
          <cell r="A206">
            <v>1761</v>
          </cell>
          <cell r="B206" t="str">
            <v>医薬品原薬製造業</v>
          </cell>
        </row>
        <row r="207">
          <cell r="A207">
            <v>1762</v>
          </cell>
          <cell r="B207" t="str">
            <v>医薬品製剤製造業</v>
          </cell>
        </row>
        <row r="208">
          <cell r="A208">
            <v>1763</v>
          </cell>
          <cell r="B208" t="str">
            <v>生物学的製剤製造業</v>
          </cell>
        </row>
        <row r="209">
          <cell r="A209">
            <v>1764</v>
          </cell>
          <cell r="B209" t="str">
            <v>生薬・漢方製剤製造業</v>
          </cell>
        </row>
        <row r="210">
          <cell r="A210">
            <v>1765</v>
          </cell>
          <cell r="B210" t="str">
            <v>動物用医薬品製造業</v>
          </cell>
        </row>
        <row r="211">
          <cell r="A211">
            <v>1771</v>
          </cell>
          <cell r="B211" t="str">
            <v>仕上用・皮膚用化粧品製造業（香水，オーデコロンを含む）</v>
          </cell>
        </row>
        <row r="212">
          <cell r="A212">
            <v>1772</v>
          </cell>
          <cell r="B212" t="str">
            <v>頭髪用化粧品製造業</v>
          </cell>
        </row>
        <row r="213">
          <cell r="A213">
            <v>1779</v>
          </cell>
          <cell r="B213" t="str">
            <v>その他の化粧品・歯磨・化粧用調整品製造業</v>
          </cell>
        </row>
        <row r="214">
          <cell r="A214">
            <v>1791</v>
          </cell>
          <cell r="B214" t="str">
            <v>火薬類製造業</v>
          </cell>
        </row>
        <row r="215">
          <cell r="A215">
            <v>1792</v>
          </cell>
          <cell r="B215" t="str">
            <v>農薬製造業</v>
          </cell>
        </row>
        <row r="216">
          <cell r="A216">
            <v>1793</v>
          </cell>
          <cell r="B216" t="str">
            <v>香料製造業</v>
          </cell>
        </row>
        <row r="217">
          <cell r="A217">
            <v>1794</v>
          </cell>
          <cell r="B217" t="str">
            <v>ゼラチン・接着剤製造業</v>
          </cell>
        </row>
        <row r="218">
          <cell r="A218">
            <v>1795</v>
          </cell>
          <cell r="B218" t="str">
            <v>写真感光材料製造業</v>
          </cell>
        </row>
        <row r="219">
          <cell r="A219">
            <v>1796</v>
          </cell>
          <cell r="B219" t="str">
            <v>天然樹脂製品・木材化学製品製造業</v>
          </cell>
        </row>
        <row r="220">
          <cell r="A220">
            <v>1797</v>
          </cell>
          <cell r="B220" t="str">
            <v>試薬製造業</v>
          </cell>
        </row>
        <row r="221">
          <cell r="A221">
            <v>1799</v>
          </cell>
          <cell r="B221" t="str">
            <v>他に分類されない化学工業製品製造業</v>
          </cell>
        </row>
        <row r="222">
          <cell r="A222">
            <v>1811</v>
          </cell>
          <cell r="B222" t="str">
            <v>石油精製業</v>
          </cell>
        </row>
        <row r="223">
          <cell r="A223">
            <v>1821</v>
          </cell>
          <cell r="B223" t="str">
            <v>潤滑油製造業</v>
          </cell>
        </row>
        <row r="224">
          <cell r="A224">
            <v>1822</v>
          </cell>
          <cell r="B224" t="str">
            <v>グリース製造業</v>
          </cell>
        </row>
        <row r="225">
          <cell r="A225">
            <v>1831</v>
          </cell>
          <cell r="B225" t="str">
            <v>コークス製造業</v>
          </cell>
        </row>
        <row r="226">
          <cell r="A226">
            <v>1841</v>
          </cell>
          <cell r="B226" t="str">
            <v>舗装材料製造業</v>
          </cell>
        </row>
        <row r="227">
          <cell r="A227">
            <v>1891</v>
          </cell>
          <cell r="B227" t="str">
            <v>練炭・豆炭製造業</v>
          </cell>
        </row>
        <row r="228">
          <cell r="A228">
            <v>1899</v>
          </cell>
          <cell r="B228" t="str">
            <v>他に分類されない石油製品・石炭製品製造業</v>
          </cell>
        </row>
        <row r="229">
          <cell r="A229">
            <v>1911</v>
          </cell>
          <cell r="B229" t="str">
            <v>プラスチック板・棒製造業</v>
          </cell>
        </row>
        <row r="230">
          <cell r="A230">
            <v>1912</v>
          </cell>
          <cell r="B230" t="str">
            <v>プラスチック管製造業</v>
          </cell>
        </row>
        <row r="231">
          <cell r="A231">
            <v>1913</v>
          </cell>
          <cell r="B231" t="str">
            <v>プラスチック継手製造業</v>
          </cell>
        </row>
        <row r="232">
          <cell r="A232">
            <v>1914</v>
          </cell>
          <cell r="B232" t="str">
            <v>プラスチック異形押出製品製造業</v>
          </cell>
        </row>
        <row r="233">
          <cell r="A233">
            <v>1915</v>
          </cell>
          <cell r="B233" t="str">
            <v>プラスチック板・棒・管・継手・異形押出製品加工業</v>
          </cell>
        </row>
        <row r="234">
          <cell r="A234">
            <v>1921</v>
          </cell>
          <cell r="B234" t="str">
            <v>プラスチックフィルム製造業</v>
          </cell>
        </row>
        <row r="235">
          <cell r="A235">
            <v>1922</v>
          </cell>
          <cell r="B235" t="str">
            <v>プラスチックシート製造業</v>
          </cell>
        </row>
        <row r="236">
          <cell r="A236">
            <v>1923</v>
          </cell>
          <cell r="B236" t="str">
            <v>プラスチック床材製造業</v>
          </cell>
        </row>
        <row r="237">
          <cell r="A237">
            <v>1924</v>
          </cell>
          <cell r="B237" t="str">
            <v>合成皮革製造業</v>
          </cell>
        </row>
        <row r="238">
          <cell r="A238">
            <v>1925</v>
          </cell>
          <cell r="B238" t="str">
            <v>プラスチックフィルム・シート・床材・合成皮革加工業</v>
          </cell>
        </row>
        <row r="239">
          <cell r="A239">
            <v>1931</v>
          </cell>
          <cell r="B239" t="str">
            <v>工業用プラスチック製品製造業（加工業を除く）</v>
          </cell>
        </row>
        <row r="240">
          <cell r="A240">
            <v>1932</v>
          </cell>
          <cell r="B240" t="str">
            <v>工業用プラスチック製品加工業</v>
          </cell>
        </row>
        <row r="241">
          <cell r="A241">
            <v>1941</v>
          </cell>
          <cell r="B241" t="str">
            <v>軟質プラスチック発泡製品製造業（半硬質性を含む）</v>
          </cell>
        </row>
        <row r="242">
          <cell r="A242">
            <v>1942</v>
          </cell>
          <cell r="B242" t="str">
            <v>硬質プラスチック発泡製品製造業</v>
          </cell>
        </row>
        <row r="243">
          <cell r="A243">
            <v>1943</v>
          </cell>
          <cell r="B243" t="str">
            <v>強化プラスチック製板・棒・管・継手製造業</v>
          </cell>
        </row>
        <row r="244">
          <cell r="A244">
            <v>1944</v>
          </cell>
          <cell r="B244" t="str">
            <v>強化プラスチック製容器・浴槽等製造業</v>
          </cell>
        </row>
        <row r="245">
          <cell r="A245">
            <v>1945</v>
          </cell>
          <cell r="B245" t="str">
            <v>発泡・強化プラスチック製品加工業</v>
          </cell>
        </row>
        <row r="246">
          <cell r="A246">
            <v>1951</v>
          </cell>
          <cell r="B246" t="str">
            <v>プラスチック成形材料製造業</v>
          </cell>
        </row>
        <row r="247">
          <cell r="A247">
            <v>1952</v>
          </cell>
          <cell r="B247" t="str">
            <v>廃プラスチック製品製造業</v>
          </cell>
        </row>
        <row r="248">
          <cell r="A248">
            <v>1991</v>
          </cell>
          <cell r="B248" t="str">
            <v>プラスチック製日用雑貨・食卓用品製造業</v>
          </cell>
        </row>
        <row r="249">
          <cell r="A249">
            <v>1992</v>
          </cell>
          <cell r="B249" t="str">
            <v>プラスチック製容器製造業</v>
          </cell>
        </row>
        <row r="250">
          <cell r="A250">
            <v>1997</v>
          </cell>
          <cell r="B250" t="str">
            <v>他に分類されないプラスチック製品製造業</v>
          </cell>
        </row>
        <row r="251">
          <cell r="A251">
            <v>1998</v>
          </cell>
          <cell r="B251" t="str">
            <v>他に分類されないプラスチック製品加工業</v>
          </cell>
        </row>
        <row r="252">
          <cell r="A252">
            <v>2011</v>
          </cell>
          <cell r="B252" t="str">
            <v>自動車タイヤ・チューブ製造業</v>
          </cell>
        </row>
        <row r="253">
          <cell r="A253">
            <v>2012</v>
          </cell>
          <cell r="B253" t="str">
            <v>自転車タイヤ・チューブ製造業</v>
          </cell>
        </row>
        <row r="254">
          <cell r="A254">
            <v>2021</v>
          </cell>
          <cell r="B254" t="str">
            <v>ゴム製履物・同附属品製造業</v>
          </cell>
        </row>
        <row r="255">
          <cell r="A255">
            <v>2022</v>
          </cell>
          <cell r="B255" t="str">
            <v>プラスチック製履物・同附属品製造業</v>
          </cell>
        </row>
        <row r="256">
          <cell r="A256">
            <v>2031</v>
          </cell>
          <cell r="B256" t="str">
            <v>ゴムベルト製造業</v>
          </cell>
        </row>
        <row r="257">
          <cell r="A257">
            <v>2032</v>
          </cell>
          <cell r="B257" t="str">
            <v>ゴムホース製造業</v>
          </cell>
        </row>
        <row r="258">
          <cell r="A258">
            <v>2033</v>
          </cell>
          <cell r="B258" t="str">
            <v>工業用ゴム製品製造業</v>
          </cell>
        </row>
        <row r="259">
          <cell r="A259">
            <v>2091</v>
          </cell>
          <cell r="B259" t="str">
            <v>ゴム引布・同製品製造業</v>
          </cell>
        </row>
        <row r="260">
          <cell r="A260">
            <v>2092</v>
          </cell>
          <cell r="B260" t="str">
            <v>医療・衛生用ゴム製品製造業</v>
          </cell>
        </row>
        <row r="261">
          <cell r="A261">
            <v>2093</v>
          </cell>
          <cell r="B261" t="str">
            <v>ゴム練生地製造業</v>
          </cell>
        </row>
        <row r="262">
          <cell r="A262">
            <v>2094</v>
          </cell>
          <cell r="B262" t="str">
            <v>更生タイヤ製造業</v>
          </cell>
        </row>
        <row r="263">
          <cell r="A263">
            <v>2095</v>
          </cell>
          <cell r="B263" t="str">
            <v>再生ゴム製造業</v>
          </cell>
        </row>
        <row r="264">
          <cell r="A264">
            <v>2099</v>
          </cell>
          <cell r="B264" t="str">
            <v>他に分類されないゴム製品製造業</v>
          </cell>
        </row>
        <row r="265">
          <cell r="A265">
            <v>2111</v>
          </cell>
          <cell r="B265" t="str">
            <v>なめし革製造業</v>
          </cell>
        </row>
        <row r="266">
          <cell r="A266">
            <v>2121</v>
          </cell>
          <cell r="B266" t="str">
            <v>工業用革製品製造業（手袋を除く）</v>
          </cell>
        </row>
        <row r="267">
          <cell r="A267">
            <v>2131</v>
          </cell>
          <cell r="B267" t="str">
            <v>革製履物用材料・同附属品製造業</v>
          </cell>
        </row>
        <row r="268">
          <cell r="A268">
            <v>2141</v>
          </cell>
          <cell r="B268" t="str">
            <v>革製履物製造業</v>
          </cell>
        </row>
        <row r="269">
          <cell r="A269">
            <v>2151</v>
          </cell>
          <cell r="B269" t="str">
            <v>革製手袋製造業</v>
          </cell>
        </row>
        <row r="270">
          <cell r="A270">
            <v>2161</v>
          </cell>
          <cell r="B270" t="str">
            <v>かばん製造業</v>
          </cell>
        </row>
        <row r="271">
          <cell r="A271">
            <v>2171</v>
          </cell>
          <cell r="B271" t="str">
            <v>袋物製造業（ハンドバッグを除く）</v>
          </cell>
        </row>
        <row r="272">
          <cell r="A272">
            <v>2172</v>
          </cell>
          <cell r="B272" t="str">
            <v>ハンドバッグ製造業</v>
          </cell>
        </row>
        <row r="273">
          <cell r="A273">
            <v>2181</v>
          </cell>
          <cell r="B273" t="str">
            <v>毛皮製造業</v>
          </cell>
        </row>
        <row r="274">
          <cell r="A274">
            <v>2199</v>
          </cell>
          <cell r="B274" t="str">
            <v>その他のなめし革製品製造業</v>
          </cell>
        </row>
        <row r="276">
          <cell r="A276">
            <v>2211</v>
          </cell>
          <cell r="B276" t="str">
            <v>板ガラス製造業</v>
          </cell>
        </row>
        <row r="277">
          <cell r="A277">
            <v>2212</v>
          </cell>
          <cell r="B277" t="str">
            <v>板ガラス加工業</v>
          </cell>
        </row>
        <row r="278">
          <cell r="A278">
            <v>2213</v>
          </cell>
          <cell r="B278" t="str">
            <v>ガラス製加工素材製造業</v>
          </cell>
        </row>
        <row r="279">
          <cell r="A279">
            <v>2214</v>
          </cell>
          <cell r="B279" t="str">
            <v>ガラス容器製造業</v>
          </cell>
        </row>
        <row r="280">
          <cell r="A280">
            <v>2215</v>
          </cell>
          <cell r="B280" t="str">
            <v>理化学用・医療用ガラス器具製造業</v>
          </cell>
        </row>
        <row r="281">
          <cell r="A281">
            <v>2216</v>
          </cell>
          <cell r="B281" t="str">
            <v>卓上用・ちゅう房用ガラス器具製造業</v>
          </cell>
        </row>
        <row r="282">
          <cell r="A282">
            <v>2217</v>
          </cell>
          <cell r="B282" t="str">
            <v>ガラス繊維・同製品製造業</v>
          </cell>
        </row>
        <row r="283">
          <cell r="A283">
            <v>2219</v>
          </cell>
          <cell r="B283" t="str">
            <v>その他のガラス・同製品製造業</v>
          </cell>
        </row>
        <row r="284">
          <cell r="A284">
            <v>2221</v>
          </cell>
          <cell r="B284" t="str">
            <v>セメント製造業</v>
          </cell>
        </row>
        <row r="285">
          <cell r="A285">
            <v>2222</v>
          </cell>
          <cell r="B285" t="str">
            <v>生コンクリート製造業</v>
          </cell>
        </row>
        <row r="286">
          <cell r="A286">
            <v>2223</v>
          </cell>
          <cell r="B286" t="str">
            <v>コンクリート製品製造業</v>
          </cell>
        </row>
        <row r="287">
          <cell r="A287">
            <v>2229</v>
          </cell>
          <cell r="B287" t="str">
            <v>その他のセメント製品製造業</v>
          </cell>
        </row>
        <row r="288">
          <cell r="A288">
            <v>2231</v>
          </cell>
          <cell r="B288" t="str">
            <v>粘土かわら製造業</v>
          </cell>
        </row>
        <row r="289">
          <cell r="A289">
            <v>2232</v>
          </cell>
          <cell r="B289" t="str">
            <v>普通れんが製造業</v>
          </cell>
        </row>
        <row r="290">
          <cell r="A290">
            <v>2233</v>
          </cell>
          <cell r="B290" t="str">
            <v>陶管製造業</v>
          </cell>
        </row>
        <row r="291">
          <cell r="A291">
            <v>2239</v>
          </cell>
          <cell r="B291" t="str">
            <v>その他の建設用粘土製品製造業</v>
          </cell>
        </row>
        <row r="292">
          <cell r="A292">
            <v>2241</v>
          </cell>
          <cell r="B292" t="str">
            <v>衛生陶器製造業</v>
          </cell>
        </row>
        <row r="293">
          <cell r="A293">
            <v>2242</v>
          </cell>
          <cell r="B293" t="str">
            <v>食卓用・ちゅう房用陶磁器製造業</v>
          </cell>
        </row>
        <row r="294">
          <cell r="A294">
            <v>2243</v>
          </cell>
          <cell r="B294" t="str">
            <v>陶磁器製置物製造業</v>
          </cell>
        </row>
        <row r="295">
          <cell r="A295">
            <v>2244</v>
          </cell>
          <cell r="B295" t="str">
            <v>電気用陶磁器製造業</v>
          </cell>
        </row>
        <row r="296">
          <cell r="A296">
            <v>2245</v>
          </cell>
          <cell r="B296" t="str">
            <v>理化学用・工業用陶磁器製造業</v>
          </cell>
        </row>
        <row r="297">
          <cell r="A297">
            <v>2246</v>
          </cell>
          <cell r="B297" t="str">
            <v>陶磁器製タイル製造業</v>
          </cell>
        </row>
        <row r="298">
          <cell r="A298">
            <v>2247</v>
          </cell>
          <cell r="B298" t="str">
            <v>陶磁器絵付業</v>
          </cell>
        </row>
        <row r="299">
          <cell r="A299">
            <v>2248</v>
          </cell>
          <cell r="B299" t="str">
            <v>陶磁器用はい（坏）土製造業</v>
          </cell>
        </row>
        <row r="300">
          <cell r="A300">
            <v>2249</v>
          </cell>
          <cell r="B300" t="str">
            <v>その他の陶磁器・同関連製品製造業</v>
          </cell>
        </row>
        <row r="301">
          <cell r="A301">
            <v>2251</v>
          </cell>
          <cell r="B301" t="str">
            <v>耐火れんが製造業</v>
          </cell>
        </row>
        <row r="302">
          <cell r="A302">
            <v>2252</v>
          </cell>
          <cell r="B302" t="str">
            <v>不定形耐火物製造業</v>
          </cell>
        </row>
        <row r="303">
          <cell r="A303">
            <v>2259</v>
          </cell>
          <cell r="B303" t="str">
            <v>その他の耐火物製造業</v>
          </cell>
        </row>
        <row r="304">
          <cell r="A304">
            <v>2261</v>
          </cell>
          <cell r="B304" t="str">
            <v>炭素質電極製造業</v>
          </cell>
        </row>
        <row r="305">
          <cell r="A305">
            <v>2262</v>
          </cell>
          <cell r="B305" t="str">
            <v>炭素繊維製造業</v>
          </cell>
        </row>
        <row r="306">
          <cell r="A306">
            <v>2269</v>
          </cell>
          <cell r="B306" t="str">
            <v>その他の炭素・黒鉛製品製造業</v>
          </cell>
        </row>
        <row r="307">
          <cell r="A307">
            <v>2271</v>
          </cell>
          <cell r="B307" t="str">
            <v>研磨材製造業</v>
          </cell>
        </row>
        <row r="308">
          <cell r="A308">
            <v>2272</v>
          </cell>
          <cell r="B308" t="str">
            <v>研削と石製造業</v>
          </cell>
        </row>
        <row r="309">
          <cell r="A309">
            <v>2273</v>
          </cell>
          <cell r="B309" t="str">
            <v>研磨布紙製造業</v>
          </cell>
        </row>
        <row r="310">
          <cell r="A310">
            <v>2279</v>
          </cell>
          <cell r="B310" t="str">
            <v>その他の研磨材・同製品製造業</v>
          </cell>
        </row>
        <row r="311">
          <cell r="A311">
            <v>2281</v>
          </cell>
          <cell r="B311" t="str">
            <v>砕石製造業</v>
          </cell>
        </row>
        <row r="312">
          <cell r="A312">
            <v>2282</v>
          </cell>
          <cell r="B312" t="str">
            <v>人工骨材製造業</v>
          </cell>
        </row>
        <row r="313">
          <cell r="A313">
            <v>2283</v>
          </cell>
          <cell r="B313" t="str">
            <v>石工品製造業</v>
          </cell>
        </row>
        <row r="314">
          <cell r="A314">
            <v>2284</v>
          </cell>
          <cell r="B314" t="str">
            <v>けいそう土・同製品製造業</v>
          </cell>
        </row>
        <row r="315">
          <cell r="A315">
            <v>2285</v>
          </cell>
          <cell r="B315" t="str">
            <v>鉱物・土石粉砕等処理業</v>
          </cell>
        </row>
        <row r="316">
          <cell r="A316">
            <v>2291</v>
          </cell>
          <cell r="B316" t="str">
            <v>ほうろう鉄器製造業</v>
          </cell>
        </row>
        <row r="317">
          <cell r="A317">
            <v>2292</v>
          </cell>
          <cell r="B317" t="str">
            <v>七宝製品製造業</v>
          </cell>
        </row>
        <row r="318">
          <cell r="A318">
            <v>2293</v>
          </cell>
          <cell r="B318" t="str">
            <v>人造宝石製造業</v>
          </cell>
        </row>
        <row r="319">
          <cell r="A319">
            <v>2294</v>
          </cell>
          <cell r="B319" t="str">
            <v>ロックウール・同製品製造業</v>
          </cell>
        </row>
        <row r="320">
          <cell r="A320">
            <v>2295</v>
          </cell>
          <cell r="B320" t="str">
            <v>石綿製品製造業</v>
          </cell>
        </row>
        <row r="321">
          <cell r="A321">
            <v>2296</v>
          </cell>
          <cell r="B321" t="str">
            <v>石こう（膏）製品製造業</v>
          </cell>
        </row>
        <row r="322">
          <cell r="A322">
            <v>2297</v>
          </cell>
          <cell r="B322" t="str">
            <v>石灰製造業</v>
          </cell>
        </row>
        <row r="323">
          <cell r="A323">
            <v>2298</v>
          </cell>
          <cell r="B323" t="str">
            <v>鋳型製造業（中子を含む）</v>
          </cell>
        </row>
        <row r="324">
          <cell r="A324">
            <v>2299</v>
          </cell>
          <cell r="B324" t="str">
            <v>他に分類されない窯業・土石製品製造業</v>
          </cell>
        </row>
        <row r="325">
          <cell r="A325">
            <v>2311</v>
          </cell>
          <cell r="B325" t="str">
            <v>高炉による製鉄業</v>
          </cell>
        </row>
        <row r="326">
          <cell r="A326">
            <v>2312</v>
          </cell>
          <cell r="B326" t="str">
            <v>高炉によらない製鉄業</v>
          </cell>
        </row>
        <row r="327">
          <cell r="A327">
            <v>2313</v>
          </cell>
          <cell r="B327" t="str">
            <v>フェロアロイ製造業</v>
          </cell>
        </row>
        <row r="328">
          <cell r="A328">
            <v>2321</v>
          </cell>
          <cell r="B328" t="str">
            <v>製鋼・製鋼圧延業（転炉・電気炉を含む）</v>
          </cell>
        </row>
        <row r="329">
          <cell r="A329">
            <v>2331</v>
          </cell>
          <cell r="B329" t="str">
            <v>熱間圧延業（鋼管，伸鉄を除く）</v>
          </cell>
        </row>
        <row r="330">
          <cell r="A330">
            <v>2332</v>
          </cell>
          <cell r="B330" t="str">
            <v>冷間圧延業（鋼管，伸鉄を除く）</v>
          </cell>
        </row>
        <row r="331">
          <cell r="A331">
            <v>2333</v>
          </cell>
          <cell r="B331" t="str">
            <v>冷間ロール成型形鋼製造業</v>
          </cell>
        </row>
        <row r="332">
          <cell r="A332">
            <v>2334</v>
          </cell>
          <cell r="B332" t="str">
            <v>鋼管製造業</v>
          </cell>
        </row>
        <row r="333">
          <cell r="A333">
            <v>2335</v>
          </cell>
          <cell r="B333" t="str">
            <v>伸鉄業</v>
          </cell>
        </row>
        <row r="334">
          <cell r="A334">
            <v>2336</v>
          </cell>
          <cell r="B334" t="str">
            <v>磨棒鋼製造業</v>
          </cell>
        </row>
        <row r="335">
          <cell r="A335">
            <v>2337</v>
          </cell>
          <cell r="B335" t="str">
            <v>引抜鋼管製造業</v>
          </cell>
        </row>
        <row r="336">
          <cell r="A336">
            <v>2338</v>
          </cell>
          <cell r="B336" t="str">
            <v>伸線業</v>
          </cell>
        </row>
        <row r="337">
          <cell r="A337">
            <v>2339</v>
          </cell>
          <cell r="B337" t="str">
            <v>その他の製鋼を行わない鋼材製造業（表面処理鋼材を除く)</v>
          </cell>
        </row>
        <row r="338">
          <cell r="A338">
            <v>2341</v>
          </cell>
          <cell r="B338" t="str">
            <v>亜鉛鉄板製造業</v>
          </cell>
        </row>
        <row r="339">
          <cell r="A339">
            <v>2342</v>
          </cell>
          <cell r="B339" t="str">
            <v>めっき鋼管製造業</v>
          </cell>
        </row>
        <row r="340">
          <cell r="A340">
            <v>2349</v>
          </cell>
          <cell r="B340" t="str">
            <v>その他の表面処理鋼材製造業</v>
          </cell>
        </row>
        <row r="341">
          <cell r="A341">
            <v>2351</v>
          </cell>
          <cell r="B341" t="str">
            <v>銑鉄鋳物製造業（鋳鉄管，可鍛鋳鉄を除く）</v>
          </cell>
        </row>
        <row r="342">
          <cell r="A342">
            <v>2352</v>
          </cell>
          <cell r="B342" t="str">
            <v>可鍛鋳鉄製造業</v>
          </cell>
        </row>
        <row r="343">
          <cell r="A343">
            <v>2353</v>
          </cell>
          <cell r="B343" t="str">
            <v>鋳鋼製造業</v>
          </cell>
        </row>
        <row r="344">
          <cell r="A344">
            <v>2354</v>
          </cell>
          <cell r="B344" t="str">
            <v>鍛工品製造業</v>
          </cell>
        </row>
        <row r="345">
          <cell r="A345">
            <v>2355</v>
          </cell>
          <cell r="B345" t="str">
            <v>鍛鋼製造業</v>
          </cell>
        </row>
        <row r="346">
          <cell r="A346">
            <v>2391</v>
          </cell>
          <cell r="B346" t="str">
            <v>鉄鋼シャースリット業</v>
          </cell>
        </row>
        <row r="347">
          <cell r="A347">
            <v>2392</v>
          </cell>
          <cell r="B347" t="str">
            <v>鉄スクラップ加工処理業</v>
          </cell>
        </row>
        <row r="348">
          <cell r="A348">
            <v>2393</v>
          </cell>
          <cell r="B348" t="str">
            <v>鋳鉄管製造業</v>
          </cell>
        </row>
        <row r="349">
          <cell r="A349">
            <v>2399</v>
          </cell>
          <cell r="B349" t="str">
            <v>他に分類されない鉄鋼業</v>
          </cell>
        </row>
        <row r="350">
          <cell r="A350">
            <v>2411</v>
          </cell>
          <cell r="B350" t="str">
            <v>銅第１次製錬・精製業</v>
          </cell>
        </row>
        <row r="351">
          <cell r="A351">
            <v>2412</v>
          </cell>
          <cell r="B351" t="str">
            <v>亜鉛第１次製錬・精製業</v>
          </cell>
        </row>
        <row r="352">
          <cell r="A352">
            <v>2413</v>
          </cell>
          <cell r="B352" t="str">
            <v>アルミニウム第１次製錬・精製業</v>
          </cell>
        </row>
        <row r="353">
          <cell r="A353">
            <v>2419</v>
          </cell>
          <cell r="B353" t="str">
            <v>その他の非鉄金属第１次製錬・精製業</v>
          </cell>
        </row>
        <row r="354">
          <cell r="A354">
            <v>2421</v>
          </cell>
          <cell r="B354" t="str">
            <v>鉛第２次製錬・精製業（鉛合金製造業を含む)</v>
          </cell>
        </row>
        <row r="355">
          <cell r="A355">
            <v>2422</v>
          </cell>
          <cell r="B355" t="str">
            <v>亜鉛第２次製錬・精製業（亜鉛合金製造業を含む)</v>
          </cell>
        </row>
        <row r="356">
          <cell r="A356">
            <v>2423</v>
          </cell>
          <cell r="B356" t="str">
            <v>アルミニウム第２次製錬・精製業（アルミニウム合金製造業を含む）</v>
          </cell>
        </row>
        <row r="357">
          <cell r="A357">
            <v>2429</v>
          </cell>
          <cell r="B357" t="str">
            <v>その他の非鉄金属第２次製錬・精製業（非鉄金属合金製造業を含む）</v>
          </cell>
        </row>
        <row r="358">
          <cell r="A358">
            <v>2431</v>
          </cell>
          <cell r="B358" t="str">
            <v>伸銅品製造業</v>
          </cell>
        </row>
        <row r="359">
          <cell r="A359">
            <v>2432</v>
          </cell>
          <cell r="B359" t="str">
            <v>アルミニウム・同合金圧延業（抽伸，押出しを含む）</v>
          </cell>
        </row>
        <row r="360">
          <cell r="A360">
            <v>2439</v>
          </cell>
          <cell r="B360" t="str">
            <v>その他の非鉄金属・同合金圧延業（抽伸，押出しを含む）</v>
          </cell>
        </row>
        <row r="361">
          <cell r="A361">
            <v>2441</v>
          </cell>
          <cell r="B361" t="str">
            <v>電線・ケーブル製造業（光ファイバケーブルを除く）</v>
          </cell>
        </row>
        <row r="362">
          <cell r="A362">
            <v>2442</v>
          </cell>
          <cell r="B362" t="str">
            <v>光ファイバケーブル製造業（通信複合ケーブルを含む）</v>
          </cell>
        </row>
        <row r="363">
          <cell r="A363">
            <v>2451</v>
          </cell>
          <cell r="B363" t="str">
            <v>銅・同合金鋳物製造業（ダイカストを除く）</v>
          </cell>
        </row>
        <row r="364">
          <cell r="A364">
            <v>2452</v>
          </cell>
          <cell r="B364" t="str">
            <v>非鉄金属鋳物製造業（銅・同合金鋳物及びダイカストを除く）</v>
          </cell>
        </row>
        <row r="365">
          <cell r="A365">
            <v>2453</v>
          </cell>
          <cell r="B365" t="str">
            <v>アルミニウム・同合金ダイカスト製造業</v>
          </cell>
        </row>
        <row r="366">
          <cell r="A366">
            <v>2454</v>
          </cell>
          <cell r="B366" t="str">
            <v>非鉄金属ダイカスト製造業（アルミニウム・同合金ダイカストを除く）</v>
          </cell>
        </row>
        <row r="367">
          <cell r="A367">
            <v>2455</v>
          </cell>
          <cell r="B367" t="str">
            <v>非鉄金属鍛造品製造業</v>
          </cell>
        </row>
        <row r="368">
          <cell r="A368">
            <v>2491</v>
          </cell>
          <cell r="B368" t="str">
            <v>核燃料製造業</v>
          </cell>
        </row>
        <row r="369">
          <cell r="A369">
            <v>2499</v>
          </cell>
          <cell r="B369" t="str">
            <v>他に分類されない非鉄金属製造業</v>
          </cell>
        </row>
        <row r="370">
          <cell r="A370">
            <v>2511</v>
          </cell>
          <cell r="B370" t="str">
            <v>ブリキ缶・その他のめっき板等製品製造業</v>
          </cell>
        </row>
        <row r="371">
          <cell r="A371">
            <v>2521</v>
          </cell>
          <cell r="B371" t="str">
            <v>洋食器製造業</v>
          </cell>
        </row>
        <row r="372">
          <cell r="A372">
            <v>2522</v>
          </cell>
          <cell r="B372" t="str">
            <v>機械刃物製造業</v>
          </cell>
        </row>
        <row r="373">
          <cell r="A373">
            <v>2523</v>
          </cell>
          <cell r="B373" t="str">
            <v>利器工匠具・手道具製造業（やすり，のこぎり，食卓用刃物を除く）</v>
          </cell>
        </row>
        <row r="374">
          <cell r="A374">
            <v>2524</v>
          </cell>
          <cell r="B374" t="str">
            <v>作業工具製造業（やすりを除く）</v>
          </cell>
        </row>
        <row r="375">
          <cell r="A375">
            <v>2525</v>
          </cell>
          <cell r="B375" t="str">
            <v>やすり製造業</v>
          </cell>
        </row>
        <row r="376">
          <cell r="A376">
            <v>2526</v>
          </cell>
          <cell r="B376" t="str">
            <v>手引のこぎり・のこ刃製造業</v>
          </cell>
        </row>
        <row r="377">
          <cell r="A377">
            <v>2527</v>
          </cell>
          <cell r="B377" t="str">
            <v>農業用器具製造業（農業用機械を除く）</v>
          </cell>
        </row>
        <row r="378">
          <cell r="A378">
            <v>2529</v>
          </cell>
          <cell r="B378" t="str">
            <v>その他の金物類製造業</v>
          </cell>
        </row>
        <row r="379">
          <cell r="A379">
            <v>2531</v>
          </cell>
          <cell r="B379" t="str">
            <v>配管工事用附属品製造業（バルブ，コックを除く）</v>
          </cell>
        </row>
        <row r="380">
          <cell r="A380">
            <v>2532</v>
          </cell>
          <cell r="B380" t="str">
            <v>ガス機器・石油機器製造業</v>
          </cell>
        </row>
        <row r="381">
          <cell r="A381">
            <v>2533</v>
          </cell>
          <cell r="B381" t="str">
            <v>温風・温水暖房装置製造業</v>
          </cell>
        </row>
        <row r="382">
          <cell r="A382">
            <v>2539</v>
          </cell>
          <cell r="B382" t="str">
            <v>その他の暖房・調理装置製造業（電気機械器具，ガス機器，石油機器を除く）</v>
          </cell>
        </row>
        <row r="383">
          <cell r="A383">
            <v>2541</v>
          </cell>
          <cell r="B383" t="str">
            <v>建設用金属製品製造業</v>
          </cell>
        </row>
        <row r="384">
          <cell r="A384">
            <v>2542</v>
          </cell>
          <cell r="B384" t="str">
            <v>建築用金属製品製造業（建築用金物を除く）</v>
          </cell>
        </row>
        <row r="385">
          <cell r="A385">
            <v>2543</v>
          </cell>
          <cell r="B385" t="str">
            <v>製缶板金業</v>
          </cell>
        </row>
        <row r="386">
          <cell r="A386">
            <v>2551</v>
          </cell>
          <cell r="B386" t="str">
            <v>アルミニウム・同合金プレス製品製造業</v>
          </cell>
        </row>
        <row r="387">
          <cell r="A387">
            <v>2552</v>
          </cell>
          <cell r="B387" t="str">
            <v>金属プレス製品製造業（アルミニウム・同合金を除く）</v>
          </cell>
        </row>
        <row r="388">
          <cell r="A388">
            <v>2553</v>
          </cell>
          <cell r="B388" t="str">
            <v>粉末や金製品製造業</v>
          </cell>
        </row>
        <row r="389">
          <cell r="A389">
            <v>2561</v>
          </cell>
          <cell r="B389" t="str">
            <v>金属製品塗装業</v>
          </cell>
        </row>
        <row r="390">
          <cell r="A390">
            <v>2562</v>
          </cell>
          <cell r="B390" t="str">
            <v>溶融めっき業（表面処理鋼材製造業を除く）</v>
          </cell>
        </row>
        <row r="391">
          <cell r="A391">
            <v>2563</v>
          </cell>
          <cell r="B391" t="str">
            <v>金属彫刻業</v>
          </cell>
        </row>
        <row r="392">
          <cell r="A392">
            <v>2564</v>
          </cell>
          <cell r="B392" t="str">
            <v>電気めっき業（表面処理鋼材製造業を除く）</v>
          </cell>
        </row>
        <row r="393">
          <cell r="A393">
            <v>2565</v>
          </cell>
          <cell r="B393" t="str">
            <v>金属熱処理業</v>
          </cell>
        </row>
        <row r="394">
          <cell r="A394">
            <v>2569</v>
          </cell>
          <cell r="B394" t="str">
            <v>その他の金属表面処理業</v>
          </cell>
        </row>
        <row r="395">
          <cell r="A395">
            <v>2571</v>
          </cell>
          <cell r="B395" t="str">
            <v>くぎ製造業</v>
          </cell>
        </row>
        <row r="396">
          <cell r="A396">
            <v>2579</v>
          </cell>
          <cell r="B396" t="str">
            <v>その他の金属線製品製造業</v>
          </cell>
        </row>
        <row r="397">
          <cell r="A397">
            <v>2581</v>
          </cell>
          <cell r="B397" t="str">
            <v>ボルト・ナット・リベット・小ねじ・木ねじ等製造業</v>
          </cell>
        </row>
        <row r="398">
          <cell r="A398">
            <v>2591</v>
          </cell>
          <cell r="B398" t="str">
            <v>金庫製造業</v>
          </cell>
        </row>
        <row r="399">
          <cell r="A399">
            <v>2592</v>
          </cell>
          <cell r="B399" t="str">
            <v>金属製スプリング製造業</v>
          </cell>
        </row>
        <row r="400">
          <cell r="A400">
            <v>2599</v>
          </cell>
          <cell r="B400" t="str">
            <v>他に分類されない金属製品製造業</v>
          </cell>
        </row>
        <row r="401">
          <cell r="A401">
            <v>2611</v>
          </cell>
          <cell r="B401" t="str">
            <v>ボイラ製造業</v>
          </cell>
        </row>
        <row r="402">
          <cell r="A402">
            <v>2612</v>
          </cell>
          <cell r="B402" t="str">
            <v>蒸気機関・タービン・水力タービン製造業（舶用を除く）</v>
          </cell>
        </row>
        <row r="403">
          <cell r="A403">
            <v>2613</v>
          </cell>
          <cell r="B403" t="str">
            <v>はん用内燃機関製造業</v>
          </cell>
        </row>
        <row r="404">
          <cell r="A404">
            <v>2619</v>
          </cell>
          <cell r="B404" t="str">
            <v>その他の原動機製造業</v>
          </cell>
        </row>
        <row r="405">
          <cell r="A405">
            <v>2621</v>
          </cell>
          <cell r="B405" t="str">
            <v>農業用機械製造業（農業用器具を除く）</v>
          </cell>
        </row>
        <row r="406">
          <cell r="A406">
            <v>2631</v>
          </cell>
          <cell r="B406" t="str">
            <v>建設機械・鉱山機械製造業</v>
          </cell>
        </row>
        <row r="407">
          <cell r="A407">
            <v>2641</v>
          </cell>
          <cell r="B407" t="str">
            <v>金属工作機械製造業</v>
          </cell>
        </row>
        <row r="408">
          <cell r="A408">
            <v>2642</v>
          </cell>
          <cell r="B408" t="str">
            <v>金属加工機械製造業（金属工作機械を除く）</v>
          </cell>
        </row>
        <row r="409">
          <cell r="A409">
            <v>2643</v>
          </cell>
          <cell r="B409" t="str">
            <v>金属工作機械用・金属加工機械用部分品・附属品製造業（機械工具，金型を除く）</v>
          </cell>
        </row>
        <row r="410">
          <cell r="A410">
            <v>2644</v>
          </cell>
          <cell r="B410" t="str">
            <v>機械工具製造業（粉末や金業を除く）</v>
          </cell>
        </row>
        <row r="411">
          <cell r="A411">
            <v>2651</v>
          </cell>
          <cell r="B411" t="str">
            <v>化学繊維機械・紡績機械製造業</v>
          </cell>
        </row>
        <row r="412">
          <cell r="A412">
            <v>2652</v>
          </cell>
          <cell r="B412" t="str">
            <v>製織機械・編組機械製造業</v>
          </cell>
        </row>
        <row r="413">
          <cell r="A413">
            <v>2653</v>
          </cell>
          <cell r="B413" t="str">
            <v>染色整理仕上機械製造業</v>
          </cell>
        </row>
        <row r="414">
          <cell r="A414">
            <v>2654</v>
          </cell>
          <cell r="B414" t="str">
            <v>繊維機械部分品・取付具・附属品製造業</v>
          </cell>
        </row>
        <row r="415">
          <cell r="A415">
            <v>2655</v>
          </cell>
          <cell r="B415" t="str">
            <v>縫製機械製造業</v>
          </cell>
        </row>
        <row r="416">
          <cell r="A416">
            <v>2661</v>
          </cell>
          <cell r="B416" t="str">
            <v>食品機械・同装置製造業</v>
          </cell>
        </row>
        <row r="417">
          <cell r="A417">
            <v>2662</v>
          </cell>
          <cell r="B417" t="str">
            <v>木材加工機械製造業</v>
          </cell>
        </row>
        <row r="418">
          <cell r="A418">
            <v>2663</v>
          </cell>
          <cell r="B418" t="str">
            <v>パルプ装置・製紙機械製造業</v>
          </cell>
        </row>
        <row r="419">
          <cell r="A419">
            <v>2664</v>
          </cell>
          <cell r="B419" t="str">
            <v>印刷・製本・紙工機械製造業</v>
          </cell>
        </row>
        <row r="420">
          <cell r="A420">
            <v>2665</v>
          </cell>
          <cell r="B420" t="str">
            <v>鋳造装置製造業</v>
          </cell>
        </row>
        <row r="421">
          <cell r="A421">
            <v>2666</v>
          </cell>
          <cell r="B421" t="str">
            <v>プラスチック加工機械・同附属装置製造業</v>
          </cell>
        </row>
        <row r="422">
          <cell r="A422">
            <v>2667</v>
          </cell>
          <cell r="B422" t="str">
            <v>半導体製造装置製造業</v>
          </cell>
        </row>
        <row r="423">
          <cell r="A423">
            <v>2668</v>
          </cell>
          <cell r="B423" t="str">
            <v>真空装置・真空機器製造業</v>
          </cell>
        </row>
        <row r="424">
          <cell r="A424">
            <v>2669</v>
          </cell>
          <cell r="B424" t="str">
            <v>その他の特殊産業用機械製造業</v>
          </cell>
        </row>
        <row r="425">
          <cell r="A425">
            <v>2671</v>
          </cell>
          <cell r="B425" t="str">
            <v>ポンプ・同装置製造業</v>
          </cell>
        </row>
        <row r="426">
          <cell r="A426">
            <v>2672</v>
          </cell>
          <cell r="B426" t="str">
            <v>空気圧縮機・ガス圧縮機・送風機製造業</v>
          </cell>
        </row>
        <row r="427">
          <cell r="A427">
            <v>2673</v>
          </cell>
          <cell r="B427" t="str">
            <v>エレベータ・エスカレータ製造業</v>
          </cell>
        </row>
        <row r="428">
          <cell r="A428">
            <v>2674</v>
          </cell>
          <cell r="B428" t="str">
            <v>荷役運搬設備製造業</v>
          </cell>
        </row>
        <row r="429">
          <cell r="A429">
            <v>2675</v>
          </cell>
          <cell r="B429" t="str">
            <v>動力伝導装置製造業（玉軸受，ころ軸受を除く）</v>
          </cell>
        </row>
        <row r="430">
          <cell r="A430">
            <v>2676</v>
          </cell>
          <cell r="B430" t="str">
            <v>工業窯炉製造業</v>
          </cell>
        </row>
        <row r="431">
          <cell r="A431">
            <v>2677</v>
          </cell>
          <cell r="B431" t="str">
            <v>油圧・空圧機器･同部分品製造業</v>
          </cell>
        </row>
        <row r="432">
          <cell r="A432">
            <v>2678</v>
          </cell>
          <cell r="B432" t="str">
            <v>化学機械・同装置製造業</v>
          </cell>
        </row>
        <row r="433">
          <cell r="A433">
            <v>2679</v>
          </cell>
          <cell r="B433" t="str">
            <v>その他の一般産業用機械・装置製造業</v>
          </cell>
        </row>
        <row r="434">
          <cell r="A434">
            <v>2681</v>
          </cell>
          <cell r="B434" t="str">
            <v>事務用機械器具製造業</v>
          </cell>
        </row>
        <row r="435">
          <cell r="A435">
            <v>2682</v>
          </cell>
          <cell r="B435" t="str">
            <v>冷凍機・温湿調整装置製造業</v>
          </cell>
        </row>
        <row r="436">
          <cell r="A436">
            <v>2683</v>
          </cell>
          <cell r="B436" t="str">
            <v>娯楽機械製造業</v>
          </cell>
        </row>
        <row r="437">
          <cell r="A437">
            <v>2684</v>
          </cell>
          <cell r="B437" t="str">
            <v>自動販売機製造業</v>
          </cell>
        </row>
        <row r="438">
          <cell r="A438">
            <v>2689</v>
          </cell>
          <cell r="B438" t="str">
            <v>その他の事務用・サービス用・民生用機械器具製造業</v>
          </cell>
        </row>
        <row r="439">
          <cell r="A439">
            <v>2691</v>
          </cell>
          <cell r="B439" t="str">
            <v>消火器具・消火装置製造業</v>
          </cell>
        </row>
        <row r="440">
          <cell r="A440">
            <v>2692</v>
          </cell>
          <cell r="B440" t="str">
            <v>弁・同附属品製造業</v>
          </cell>
        </row>
        <row r="441">
          <cell r="A441">
            <v>2693</v>
          </cell>
          <cell r="B441" t="str">
            <v>パイプ加工・パイプ附属品加工業</v>
          </cell>
        </row>
        <row r="442">
          <cell r="A442">
            <v>2694</v>
          </cell>
          <cell r="B442" t="str">
            <v>玉軸受・ころ軸受製造業</v>
          </cell>
        </row>
        <row r="443">
          <cell r="A443">
            <v>2695</v>
          </cell>
          <cell r="B443" t="str">
            <v>ピストンリング製造業</v>
          </cell>
        </row>
        <row r="444">
          <cell r="A444">
            <v>2696</v>
          </cell>
          <cell r="B444" t="str">
            <v>金型・同部分品・附属品製造業</v>
          </cell>
        </row>
        <row r="445">
          <cell r="A445">
            <v>2697</v>
          </cell>
          <cell r="B445" t="str">
            <v>包装・荷造機械製造業</v>
          </cell>
        </row>
        <row r="446">
          <cell r="A446">
            <v>2698</v>
          </cell>
          <cell r="B446" t="str">
            <v>産業用ロボット製造業</v>
          </cell>
        </row>
        <row r="447">
          <cell r="A447">
            <v>2699</v>
          </cell>
          <cell r="B447" t="str">
            <v>各種機械・同部分品製造修理業（注文製造・修理)</v>
          </cell>
        </row>
        <row r="448">
          <cell r="A448">
            <v>2711</v>
          </cell>
          <cell r="B448" t="str">
            <v>発電機・電動機・その他の回転電気機械製造業</v>
          </cell>
        </row>
        <row r="449">
          <cell r="A449">
            <v>2712</v>
          </cell>
          <cell r="B449" t="str">
            <v>変圧器類製造業（電子機器用を除く)</v>
          </cell>
        </row>
        <row r="450">
          <cell r="A450">
            <v>2713</v>
          </cell>
          <cell r="B450" t="str">
            <v>開閉装置・配電盤・電力制御装置製造業</v>
          </cell>
        </row>
        <row r="451">
          <cell r="A451">
            <v>2714</v>
          </cell>
          <cell r="B451" t="str">
            <v>配線器具・配線附属品製造業</v>
          </cell>
        </row>
        <row r="452">
          <cell r="A452">
            <v>2715</v>
          </cell>
          <cell r="B452" t="str">
            <v>電気溶接機製造業</v>
          </cell>
        </row>
        <row r="453">
          <cell r="A453">
            <v>2716</v>
          </cell>
          <cell r="B453" t="str">
            <v>内燃機関電装品製造業</v>
          </cell>
        </row>
        <row r="454">
          <cell r="A454">
            <v>2719</v>
          </cell>
          <cell r="B454" t="str">
            <v>その他の産業用電気機械器具製造業（車両用，船舶用を含む）</v>
          </cell>
        </row>
        <row r="455">
          <cell r="A455">
            <v>2721</v>
          </cell>
          <cell r="B455" t="str">
            <v>ちゅう房機器製造業</v>
          </cell>
        </row>
        <row r="456">
          <cell r="A456">
            <v>2722</v>
          </cell>
          <cell r="B456" t="str">
            <v>空調・住宅関連機器製造業</v>
          </cell>
        </row>
        <row r="457">
          <cell r="A457">
            <v>2723</v>
          </cell>
          <cell r="B457" t="str">
            <v>衣料衛生関連機器製造業</v>
          </cell>
        </row>
        <row r="458">
          <cell r="A458">
            <v>2729</v>
          </cell>
          <cell r="B458" t="str">
            <v>その他の民生用電気機械器具製造業</v>
          </cell>
        </row>
        <row r="459">
          <cell r="A459">
            <v>2731</v>
          </cell>
          <cell r="B459" t="str">
            <v>電球製造業</v>
          </cell>
        </row>
        <row r="460">
          <cell r="A460">
            <v>2732</v>
          </cell>
          <cell r="B460" t="str">
            <v>電気照明器具製造業</v>
          </cell>
        </row>
        <row r="461">
          <cell r="A461">
            <v>2741</v>
          </cell>
          <cell r="B461" t="str">
            <v>Ｘ線装置製造業</v>
          </cell>
        </row>
        <row r="462">
          <cell r="A462">
            <v>2742</v>
          </cell>
          <cell r="B462" t="str">
            <v>ビデオ機器製造業</v>
          </cell>
        </row>
        <row r="463">
          <cell r="A463">
            <v>2743</v>
          </cell>
          <cell r="B463" t="str">
            <v>医療用電子応用装置製造業</v>
          </cell>
        </row>
        <row r="464">
          <cell r="A464">
            <v>2749</v>
          </cell>
          <cell r="B464" t="str">
            <v>その他の電子応用装置製造業</v>
          </cell>
        </row>
        <row r="465">
          <cell r="A465">
            <v>2751</v>
          </cell>
          <cell r="B465" t="str">
            <v>電気計測器製造業（別掲を除く）</v>
          </cell>
        </row>
        <row r="466">
          <cell r="A466">
            <v>2752</v>
          </cell>
          <cell r="B466" t="str">
            <v>工業計器製造業</v>
          </cell>
        </row>
        <row r="467">
          <cell r="A467">
            <v>2753</v>
          </cell>
          <cell r="B467" t="str">
            <v>医療用計測器製造業</v>
          </cell>
        </row>
        <row r="468">
          <cell r="A468">
            <v>2791</v>
          </cell>
          <cell r="B468" t="str">
            <v>蓄電池製造業</v>
          </cell>
        </row>
        <row r="469">
          <cell r="A469">
            <v>2792</v>
          </cell>
          <cell r="B469" t="str">
            <v>一次電池（乾電池，湿電池）製造業</v>
          </cell>
        </row>
        <row r="470">
          <cell r="A470">
            <v>2793</v>
          </cell>
          <cell r="B470" t="str">
            <v>磁気テープ・磁気ディスク製造業</v>
          </cell>
        </row>
        <row r="471">
          <cell r="A471">
            <v>2799</v>
          </cell>
          <cell r="B471" t="str">
            <v>他に分類されない電気機械器具製造業</v>
          </cell>
        </row>
        <row r="472">
          <cell r="A472">
            <v>2811</v>
          </cell>
          <cell r="B472" t="str">
            <v>有線通信機械器具製造業</v>
          </cell>
        </row>
        <row r="473">
          <cell r="A473">
            <v>2812</v>
          </cell>
          <cell r="B473" t="str">
            <v>無線通信機械器具製造業</v>
          </cell>
        </row>
        <row r="474">
          <cell r="A474">
            <v>2813</v>
          </cell>
          <cell r="B474" t="str">
            <v>ラジオ受信機・テレビジョン受信機製造業</v>
          </cell>
        </row>
        <row r="475">
          <cell r="A475">
            <v>2814</v>
          </cell>
          <cell r="B475" t="str">
            <v>電気音響機械器具製造業</v>
          </cell>
        </row>
        <row r="476">
          <cell r="A476">
            <v>2815</v>
          </cell>
          <cell r="B476" t="str">
            <v>交通信号保安装置製造業</v>
          </cell>
        </row>
        <row r="477">
          <cell r="A477">
            <v>2819</v>
          </cell>
          <cell r="B477" t="str">
            <v>その他の通信機械器具・同関連機械器具製造業</v>
          </cell>
        </row>
        <row r="478">
          <cell r="A478">
            <v>2821</v>
          </cell>
          <cell r="B478" t="str">
            <v>電子計算機製造業（パーソナルコンピュータ製造業を除く）</v>
          </cell>
        </row>
        <row r="479">
          <cell r="A479">
            <v>2822</v>
          </cell>
          <cell r="B479" t="str">
            <v>パーソナルコンピュータ製造業</v>
          </cell>
        </row>
        <row r="480">
          <cell r="A480">
            <v>2823</v>
          </cell>
          <cell r="B480" t="str">
            <v>記憶装置製造業</v>
          </cell>
        </row>
        <row r="481">
          <cell r="A481">
            <v>2824</v>
          </cell>
          <cell r="B481" t="str">
            <v>印刷装置製造業</v>
          </cell>
        </row>
        <row r="482">
          <cell r="A482">
            <v>2829</v>
          </cell>
          <cell r="B482" t="str">
            <v>その他の附属装置製造業</v>
          </cell>
        </row>
        <row r="483">
          <cell r="A483">
            <v>2911</v>
          </cell>
          <cell r="B483" t="str">
            <v>電子管製造業</v>
          </cell>
        </row>
        <row r="484">
          <cell r="A484">
            <v>2912</v>
          </cell>
          <cell r="B484" t="str">
            <v>半導体素子製造業</v>
          </cell>
        </row>
        <row r="485">
          <cell r="A485">
            <v>2913</v>
          </cell>
          <cell r="B485" t="str">
            <v>集積回路製造業</v>
          </cell>
        </row>
        <row r="486">
          <cell r="A486">
            <v>2914</v>
          </cell>
          <cell r="B486" t="str">
            <v>抵抗器・コンデンサ・変成器・複合部品製造業</v>
          </cell>
        </row>
        <row r="487">
          <cell r="A487">
            <v>2915</v>
          </cell>
          <cell r="B487" t="str">
            <v>音響部品・磁気ヘッド・小形モータ製造業</v>
          </cell>
        </row>
        <row r="488">
          <cell r="A488">
            <v>2916</v>
          </cell>
          <cell r="B488" t="str">
            <v>コネクタ・スイッチ・リレー製造業</v>
          </cell>
        </row>
        <row r="489">
          <cell r="A489">
            <v>2917</v>
          </cell>
          <cell r="B489" t="str">
            <v>スイッチング電源・高周波組立部品・コントロールユニット製造業</v>
          </cell>
        </row>
        <row r="490">
          <cell r="A490">
            <v>2918</v>
          </cell>
          <cell r="B490" t="str">
            <v>プリント回路製造業</v>
          </cell>
        </row>
        <row r="491">
          <cell r="A491">
            <v>2919</v>
          </cell>
          <cell r="B491" t="str">
            <v>その他の電子部品製造業</v>
          </cell>
        </row>
        <row r="492">
          <cell r="A492">
            <v>3011</v>
          </cell>
          <cell r="B492" t="str">
            <v>自動車製造業（二輪自動車を含む）</v>
          </cell>
        </row>
        <row r="493">
          <cell r="A493">
            <v>3012</v>
          </cell>
          <cell r="B493" t="str">
            <v>自動車車体・附随車製造業</v>
          </cell>
        </row>
        <row r="494">
          <cell r="A494">
            <v>3013</v>
          </cell>
          <cell r="B494" t="str">
            <v>自動車部分品・附属品製造業</v>
          </cell>
        </row>
        <row r="495">
          <cell r="A495">
            <v>3021</v>
          </cell>
          <cell r="B495" t="str">
            <v>鉄道車両製造業</v>
          </cell>
        </row>
        <row r="496">
          <cell r="A496">
            <v>3022</v>
          </cell>
          <cell r="B496" t="str">
            <v>鉄道車両用部分品製造業</v>
          </cell>
        </row>
        <row r="497">
          <cell r="A497">
            <v>3031</v>
          </cell>
          <cell r="B497" t="str">
            <v>船舶製造・修理業</v>
          </cell>
        </row>
        <row r="498">
          <cell r="A498">
            <v>3032</v>
          </cell>
          <cell r="B498" t="str">
            <v>船体ブロック製造業</v>
          </cell>
        </row>
        <row r="499">
          <cell r="A499">
            <v>3033</v>
          </cell>
          <cell r="B499" t="str">
            <v>舟艇製造・修理業</v>
          </cell>
        </row>
        <row r="500">
          <cell r="A500">
            <v>3034</v>
          </cell>
          <cell r="B500" t="str">
            <v>舶用機関製造業</v>
          </cell>
        </row>
        <row r="501">
          <cell r="A501">
            <v>3041</v>
          </cell>
          <cell r="B501" t="str">
            <v>航空機製造業</v>
          </cell>
        </row>
        <row r="502">
          <cell r="A502">
            <v>3042</v>
          </cell>
          <cell r="B502" t="str">
            <v>航空機用原動機製造業</v>
          </cell>
        </row>
        <row r="503">
          <cell r="A503">
            <v>3049</v>
          </cell>
          <cell r="B503" t="str">
            <v>その他の航空機部分品・補助装置製造業</v>
          </cell>
        </row>
        <row r="504">
          <cell r="A504">
            <v>3051</v>
          </cell>
          <cell r="B504" t="str">
            <v>フォークリフトトラック・同部分品・附属品製造業</v>
          </cell>
        </row>
        <row r="505">
          <cell r="A505">
            <v>3059</v>
          </cell>
          <cell r="B505" t="str">
            <v>その他の産業用運搬車両・同部分品・附属品製造業</v>
          </cell>
        </row>
        <row r="506">
          <cell r="A506">
            <v>3091</v>
          </cell>
          <cell r="B506" t="str">
            <v>自転車・同部分品製造業</v>
          </cell>
        </row>
        <row r="507">
          <cell r="A507">
            <v>3099</v>
          </cell>
          <cell r="B507" t="str">
            <v>他に分類されない輸送用機械器具製造業</v>
          </cell>
        </row>
        <row r="508">
          <cell r="A508">
            <v>3111</v>
          </cell>
          <cell r="B508" t="str">
            <v>一般長さ計製造業</v>
          </cell>
        </row>
        <row r="509">
          <cell r="A509">
            <v>3112</v>
          </cell>
          <cell r="B509" t="str">
            <v>体積計製造業</v>
          </cell>
        </row>
        <row r="510">
          <cell r="A510">
            <v>3113</v>
          </cell>
          <cell r="B510" t="str">
            <v>はかり製造業</v>
          </cell>
        </row>
        <row r="511">
          <cell r="A511">
            <v>3114</v>
          </cell>
          <cell r="B511" t="str">
            <v>圧力計・流量計・液面計等製造業</v>
          </cell>
        </row>
        <row r="512">
          <cell r="A512">
            <v>3115</v>
          </cell>
          <cell r="B512" t="str">
            <v>精密測定器製造業</v>
          </cell>
        </row>
        <row r="513">
          <cell r="A513">
            <v>3116</v>
          </cell>
          <cell r="B513" t="str">
            <v>分析機器製造業</v>
          </cell>
        </row>
        <row r="514">
          <cell r="A514">
            <v>3117</v>
          </cell>
          <cell r="B514" t="str">
            <v>試験機製造業</v>
          </cell>
        </row>
        <row r="515">
          <cell r="A515">
            <v>3119</v>
          </cell>
          <cell r="B515" t="str">
            <v>その他の計量器・測定器・分析機器・試験機製造業</v>
          </cell>
        </row>
        <row r="516">
          <cell r="A516">
            <v>3121</v>
          </cell>
          <cell r="B516" t="str">
            <v>測量機械器具製造業</v>
          </cell>
        </row>
        <row r="517">
          <cell r="A517">
            <v>3131</v>
          </cell>
          <cell r="B517" t="str">
            <v>医療用機械器具製造業</v>
          </cell>
        </row>
        <row r="518">
          <cell r="A518">
            <v>3132</v>
          </cell>
          <cell r="B518" t="str">
            <v>歯科用機械器具製造業</v>
          </cell>
        </row>
        <row r="519">
          <cell r="A519">
            <v>3133</v>
          </cell>
          <cell r="B519" t="str">
            <v>動物用医療機械器具製造業</v>
          </cell>
        </row>
        <row r="520">
          <cell r="A520">
            <v>3134</v>
          </cell>
          <cell r="B520" t="str">
            <v>医療用品製造業</v>
          </cell>
        </row>
        <row r="521">
          <cell r="A521">
            <v>3135</v>
          </cell>
          <cell r="B521" t="str">
            <v>歯科材料製造業</v>
          </cell>
        </row>
        <row r="522">
          <cell r="A522">
            <v>3141</v>
          </cell>
          <cell r="B522" t="str">
            <v>理化学機械器具製造業</v>
          </cell>
        </row>
        <row r="523">
          <cell r="A523">
            <v>3151</v>
          </cell>
          <cell r="B523" t="str">
            <v>顕微鏡・望遠鏡等製造業</v>
          </cell>
        </row>
        <row r="524">
          <cell r="A524">
            <v>3152</v>
          </cell>
          <cell r="B524" t="str">
            <v>写真機・同附属品製造業</v>
          </cell>
        </row>
        <row r="525">
          <cell r="A525">
            <v>3153</v>
          </cell>
          <cell r="B525" t="str">
            <v>映画用機械・同附属品製造業</v>
          </cell>
        </row>
        <row r="526">
          <cell r="A526">
            <v>3154</v>
          </cell>
          <cell r="B526" t="str">
            <v>光学機械用レンズ・プリズム製造業</v>
          </cell>
        </row>
        <row r="527">
          <cell r="A527">
            <v>3161</v>
          </cell>
          <cell r="B527" t="str">
            <v>眼鏡製造業（枠を含む)</v>
          </cell>
        </row>
        <row r="528">
          <cell r="A528">
            <v>3171</v>
          </cell>
          <cell r="B528" t="str">
            <v>時計・同部分品製造業（時計側を除く）</v>
          </cell>
        </row>
        <row r="529">
          <cell r="A529">
            <v>3172</v>
          </cell>
          <cell r="B529" t="str">
            <v>時計側製造業</v>
          </cell>
        </row>
        <row r="530">
          <cell r="A530">
            <v>3211</v>
          </cell>
          <cell r="B530" t="str">
            <v>貴金属・宝石製装身具（ジュエリー）製品製造業</v>
          </cell>
        </row>
        <row r="531">
          <cell r="A531">
            <v>3212</v>
          </cell>
          <cell r="B531" t="str">
            <v>貴金属・宝石製装身具（ジュエリー）附属品・同材料加工業</v>
          </cell>
        </row>
        <row r="532">
          <cell r="A532">
            <v>3219</v>
          </cell>
          <cell r="B532" t="str">
            <v>その他の貴金属製品製造業</v>
          </cell>
        </row>
        <row r="533">
          <cell r="A533">
            <v>3221</v>
          </cell>
          <cell r="B533" t="str">
            <v>ピアノ製造業</v>
          </cell>
        </row>
        <row r="534">
          <cell r="A534">
            <v>3222</v>
          </cell>
          <cell r="B534" t="str">
            <v>ギター製造業</v>
          </cell>
        </row>
        <row r="535">
          <cell r="A535">
            <v>3229</v>
          </cell>
          <cell r="B535" t="str">
            <v>その他の楽器・楽器部品・同材料製造業</v>
          </cell>
        </row>
        <row r="536">
          <cell r="A536">
            <v>3231</v>
          </cell>
          <cell r="B536" t="str">
            <v>娯楽用具・がん具製造業</v>
          </cell>
        </row>
        <row r="537">
          <cell r="A537">
            <v>3232</v>
          </cell>
          <cell r="B537" t="str">
            <v>人形製造業</v>
          </cell>
        </row>
        <row r="538">
          <cell r="A538">
            <v>3233</v>
          </cell>
          <cell r="B538" t="str">
            <v>児童乗物製造業</v>
          </cell>
        </row>
        <row r="539">
          <cell r="A539">
            <v>3234</v>
          </cell>
          <cell r="B539" t="str">
            <v>運動用具製造業</v>
          </cell>
        </row>
        <row r="540">
          <cell r="A540">
            <v>3241</v>
          </cell>
          <cell r="B540" t="str">
            <v>万年筆・シャープペンシル・ぺン先製造業</v>
          </cell>
        </row>
        <row r="541">
          <cell r="A541">
            <v>3242</v>
          </cell>
          <cell r="B541" t="str">
            <v>ボールペン・マーキングペン製造業</v>
          </cell>
        </row>
        <row r="542">
          <cell r="A542">
            <v>3243</v>
          </cell>
          <cell r="B542" t="str">
            <v>鉛筆製造業</v>
          </cell>
        </row>
        <row r="543">
          <cell r="A543">
            <v>3244</v>
          </cell>
          <cell r="B543" t="str">
            <v>毛筆・絵画用品製造業（鉛筆を除く)</v>
          </cell>
        </row>
        <row r="544">
          <cell r="A544">
            <v>3249</v>
          </cell>
          <cell r="B544" t="str">
            <v>他に分類されない事務用品製造業</v>
          </cell>
        </row>
        <row r="545">
          <cell r="A545">
            <v>3251</v>
          </cell>
          <cell r="B545" t="str">
            <v>装身具・装飾品製造業（貴金属・宝石製を除く）</v>
          </cell>
        </row>
        <row r="546">
          <cell r="A546">
            <v>3252</v>
          </cell>
          <cell r="B546" t="str">
            <v>造花・装飾用羽毛製造業</v>
          </cell>
        </row>
        <row r="547">
          <cell r="A547">
            <v>3253</v>
          </cell>
          <cell r="B547" t="str">
            <v>ボタン製造業</v>
          </cell>
        </row>
        <row r="548">
          <cell r="A548">
            <v>3254</v>
          </cell>
          <cell r="B548" t="str">
            <v>針・ピン・ホック・スナップ・同関連品製造業</v>
          </cell>
        </row>
        <row r="549">
          <cell r="A549">
            <v>3255</v>
          </cell>
          <cell r="B549" t="str">
            <v>かつら製造業</v>
          </cell>
        </row>
        <row r="550">
          <cell r="A550">
            <v>3261</v>
          </cell>
          <cell r="B550" t="str">
            <v>漆器製造業</v>
          </cell>
        </row>
        <row r="551">
          <cell r="A551">
            <v>3271</v>
          </cell>
          <cell r="B551" t="str">
            <v>麦わら・パナマ類帽子・わら工品製造業</v>
          </cell>
        </row>
        <row r="552">
          <cell r="A552">
            <v>3272</v>
          </cell>
          <cell r="B552" t="str">
            <v>畳製造業</v>
          </cell>
        </row>
        <row r="553">
          <cell r="A553">
            <v>3273</v>
          </cell>
          <cell r="B553" t="str">
            <v>うちわ・扇子・ちょうちん製造業</v>
          </cell>
        </row>
        <row r="554">
          <cell r="A554">
            <v>3274</v>
          </cell>
          <cell r="B554" t="str">
            <v>ほうき・ブラシ製造業</v>
          </cell>
        </row>
        <row r="555">
          <cell r="A555">
            <v>3275</v>
          </cell>
          <cell r="B555" t="str">
            <v>傘・同部分品製造業</v>
          </cell>
        </row>
        <row r="556">
          <cell r="A556">
            <v>3276</v>
          </cell>
          <cell r="B556" t="str">
            <v>マッチ製造業</v>
          </cell>
        </row>
        <row r="557">
          <cell r="A557">
            <v>3277</v>
          </cell>
          <cell r="B557" t="str">
            <v>喫煙用具製造業（貴金属・宝石製を除く）</v>
          </cell>
        </row>
        <row r="558">
          <cell r="A558">
            <v>3278</v>
          </cell>
          <cell r="B558" t="str">
            <v>魔法瓶製造業</v>
          </cell>
        </row>
        <row r="559">
          <cell r="A559">
            <v>3281</v>
          </cell>
          <cell r="B559" t="str">
            <v>武器製造業</v>
          </cell>
        </row>
        <row r="560">
          <cell r="A560">
            <v>3291</v>
          </cell>
          <cell r="B560" t="str">
            <v>煙火製造業</v>
          </cell>
        </row>
        <row r="561">
          <cell r="A561">
            <v>3292</v>
          </cell>
          <cell r="B561" t="str">
            <v>看板・標識機製造業</v>
          </cell>
        </row>
        <row r="562">
          <cell r="A562">
            <v>3293</v>
          </cell>
          <cell r="B562" t="str">
            <v>パレット製造業</v>
          </cell>
        </row>
        <row r="563">
          <cell r="A563">
            <v>3294</v>
          </cell>
          <cell r="B563" t="str">
            <v>モデル・模型製造業（紙製を除く）</v>
          </cell>
        </row>
        <row r="564">
          <cell r="A564">
            <v>3295</v>
          </cell>
          <cell r="B564" t="str">
            <v>工業用模型製造業</v>
          </cell>
        </row>
        <row r="565">
          <cell r="A565">
            <v>3296</v>
          </cell>
          <cell r="B565" t="str">
            <v>情報記録物製造業（新聞，書籍等の印刷物を除く）</v>
          </cell>
        </row>
        <row r="566">
          <cell r="A566">
            <v>3299</v>
          </cell>
          <cell r="B566" t="str">
            <v>他に分類されないその他の製造業</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95"/>
  <sheetViews>
    <sheetView tabSelected="1" zoomScale="85" zoomScaleNormal="85" zoomScaleSheetLayoutView="70" workbookViewId="0">
      <pane xSplit="2" ySplit="6" topLeftCell="C7" activePane="bottomRight" state="frozen"/>
      <selection pane="topRight" activeCell="C1" sqref="C1"/>
      <selection pane="bottomLeft" activeCell="A6" sqref="A6"/>
      <selection pane="bottomRight" activeCell="P29" sqref="P29"/>
    </sheetView>
  </sheetViews>
  <sheetFormatPr defaultRowHeight="13.5"/>
  <cols>
    <col min="1" max="1" width="5" style="275" customWidth="1"/>
    <col min="2" max="2" width="44.1640625" style="275" customWidth="1"/>
    <col min="3" max="6" width="19.6640625" style="275" customWidth="1"/>
    <col min="7" max="7" width="9.33203125" style="275"/>
    <col min="8" max="9" width="21.83203125" style="275" hidden="1" customWidth="1"/>
    <col min="10" max="10" width="9.33203125" style="275" hidden="1" customWidth="1"/>
    <col min="11" max="12" width="25.5" style="275" hidden="1" customWidth="1"/>
    <col min="13" max="13" width="9.33203125" style="275" hidden="1" customWidth="1"/>
    <col min="14" max="14" width="26" style="275" hidden="1" customWidth="1"/>
    <col min="15" max="16384" width="9.33203125" style="275"/>
  </cols>
  <sheetData>
    <row r="1" spans="1:14">
      <c r="A1" s="275" t="s">
        <v>180</v>
      </c>
      <c r="C1" s="559" t="s">
        <v>227</v>
      </c>
      <c r="D1" s="559"/>
      <c r="E1" s="559"/>
      <c r="F1" s="559"/>
      <c r="G1" s="275" t="s">
        <v>233</v>
      </c>
    </row>
    <row r="2" spans="1:14">
      <c r="A2" s="276" t="s">
        <v>1211</v>
      </c>
      <c r="C2" s="277" t="s">
        <v>232</v>
      </c>
      <c r="D2" s="277" t="s">
        <v>232</v>
      </c>
      <c r="E2" s="277" t="s">
        <v>232</v>
      </c>
      <c r="F2" s="277" t="s">
        <v>232</v>
      </c>
    </row>
    <row r="3" spans="1:14">
      <c r="A3" s="276"/>
      <c r="C3" s="386"/>
      <c r="D3" s="386"/>
      <c r="E3" s="386"/>
      <c r="F3" s="386"/>
    </row>
    <row r="4" spans="1:14" ht="12.75" customHeight="1">
      <c r="C4" s="560" t="s">
        <v>228</v>
      </c>
      <c r="D4" s="560"/>
      <c r="E4" s="560"/>
      <c r="F4" s="560"/>
    </row>
    <row r="5" spans="1:14" ht="12.75" customHeight="1">
      <c r="C5" s="557" t="s">
        <v>229</v>
      </c>
      <c r="D5" s="557"/>
      <c r="E5" s="557" t="s">
        <v>230</v>
      </c>
      <c r="F5" s="557"/>
      <c r="H5" s="558" t="s">
        <v>229</v>
      </c>
      <c r="I5" s="558"/>
      <c r="K5" s="558" t="s">
        <v>229</v>
      </c>
      <c r="L5" s="558"/>
      <c r="N5" s="278" t="s">
        <v>229</v>
      </c>
    </row>
    <row r="6" spans="1:14" ht="43.5" customHeight="1">
      <c r="A6" s="557" t="s">
        <v>86</v>
      </c>
      <c r="B6" s="557"/>
      <c r="C6" s="279" t="s">
        <v>1212</v>
      </c>
      <c r="D6" s="279" t="s">
        <v>1213</v>
      </c>
      <c r="E6" s="279" t="s">
        <v>1214</v>
      </c>
      <c r="F6" s="279" t="s">
        <v>1215</v>
      </c>
      <c r="H6" s="280" t="s">
        <v>1340</v>
      </c>
      <c r="I6" s="280" t="s">
        <v>1341</v>
      </c>
      <c r="K6" s="280" t="s">
        <v>1342</v>
      </c>
      <c r="L6" s="280" t="s">
        <v>1343</v>
      </c>
      <c r="N6" s="385" t="s">
        <v>231</v>
      </c>
    </row>
    <row r="7" spans="1:14" ht="12.75" customHeight="1">
      <c r="A7" s="281">
        <v>1</v>
      </c>
      <c r="B7" s="281" t="s">
        <v>1978</v>
      </c>
      <c r="C7" s="282"/>
      <c r="D7" s="282"/>
      <c r="E7" s="282"/>
      <c r="F7" s="282"/>
      <c r="H7" s="283">
        <f>マージン率表!BC6</f>
        <v>0</v>
      </c>
      <c r="I7" s="283">
        <f>マージン率表!BP6</f>
        <v>0</v>
      </c>
      <c r="K7" s="283">
        <f>自給率表!E4</f>
        <v>0</v>
      </c>
      <c r="L7" s="283">
        <f>自給率表!F4</f>
        <v>0</v>
      </c>
      <c r="N7" s="284">
        <f>C7+K7+H7+L7</f>
        <v>0</v>
      </c>
    </row>
    <row r="8" spans="1:14" ht="12.75" customHeight="1">
      <c r="A8" s="281">
        <v>2</v>
      </c>
      <c r="B8" s="281" t="s">
        <v>4</v>
      </c>
      <c r="C8" s="282"/>
      <c r="D8" s="282"/>
      <c r="E8" s="282"/>
      <c r="F8" s="282"/>
      <c r="H8" s="283">
        <f>マージン率表!BC7</f>
        <v>0</v>
      </c>
      <c r="I8" s="283">
        <f>マージン率表!BP7</f>
        <v>0</v>
      </c>
      <c r="K8" s="283">
        <f>自給率表!E5</f>
        <v>0</v>
      </c>
      <c r="L8" s="283">
        <f>自給率表!F5</f>
        <v>0</v>
      </c>
      <c r="N8" s="284">
        <f t="shared" ref="N8:N71" si="0">C8+K8+H8+L8</f>
        <v>0</v>
      </c>
    </row>
    <row r="9" spans="1:14" ht="12.75" customHeight="1">
      <c r="A9" s="281">
        <v>3</v>
      </c>
      <c r="B9" s="281" t="s">
        <v>5</v>
      </c>
      <c r="C9" s="282"/>
      <c r="D9" s="282"/>
      <c r="E9" s="282"/>
      <c r="F9" s="282"/>
      <c r="H9" s="283">
        <f>マージン率表!BC8</f>
        <v>0</v>
      </c>
      <c r="I9" s="283">
        <f>マージン率表!BP8</f>
        <v>0</v>
      </c>
      <c r="K9" s="283">
        <f>自給率表!E6</f>
        <v>0</v>
      </c>
      <c r="L9" s="283">
        <f>自給率表!F6</f>
        <v>0</v>
      </c>
      <c r="N9" s="284">
        <f t="shared" si="0"/>
        <v>0</v>
      </c>
    </row>
    <row r="10" spans="1:14" ht="12.75" customHeight="1">
      <c r="A10" s="281">
        <v>4</v>
      </c>
      <c r="B10" s="281" t="s">
        <v>1979</v>
      </c>
      <c r="C10" s="282"/>
      <c r="D10" s="282"/>
      <c r="E10" s="282"/>
      <c r="F10" s="282"/>
      <c r="H10" s="283">
        <f>マージン率表!BC9</f>
        <v>0</v>
      </c>
      <c r="I10" s="283">
        <f>マージン率表!BP9</f>
        <v>0</v>
      </c>
      <c r="K10" s="283">
        <f>自給率表!E7</f>
        <v>0</v>
      </c>
      <c r="L10" s="283">
        <f>自給率表!F7</f>
        <v>0</v>
      </c>
      <c r="N10" s="284">
        <f t="shared" si="0"/>
        <v>0</v>
      </c>
    </row>
    <row r="11" spans="1:14" ht="12.75" customHeight="1">
      <c r="A11" s="281">
        <v>5</v>
      </c>
      <c r="B11" s="281" t="s">
        <v>6</v>
      </c>
      <c r="C11" s="282"/>
      <c r="D11" s="282"/>
      <c r="E11" s="282"/>
      <c r="F11" s="282"/>
      <c r="H11" s="283">
        <f>マージン率表!BC10</f>
        <v>0</v>
      </c>
      <c r="I11" s="283">
        <f>マージン率表!BP10</f>
        <v>0</v>
      </c>
      <c r="K11" s="283">
        <f>自給率表!E8</f>
        <v>0</v>
      </c>
      <c r="L11" s="283">
        <f>自給率表!F8</f>
        <v>0</v>
      </c>
      <c r="N11" s="284">
        <f t="shared" si="0"/>
        <v>0</v>
      </c>
    </row>
    <row r="12" spans="1:14">
      <c r="A12" s="281">
        <v>6</v>
      </c>
      <c r="B12" s="281" t="s">
        <v>7</v>
      </c>
      <c r="C12" s="282"/>
      <c r="D12" s="282"/>
      <c r="E12" s="282"/>
      <c r="F12" s="282"/>
      <c r="H12" s="283">
        <f>マージン率表!BC11</f>
        <v>0</v>
      </c>
      <c r="I12" s="283">
        <f>マージン率表!BP11</f>
        <v>0</v>
      </c>
      <c r="K12" s="283">
        <f>自給率表!E9</f>
        <v>0</v>
      </c>
      <c r="L12" s="283">
        <f>自給率表!F9</f>
        <v>0</v>
      </c>
      <c r="N12" s="284">
        <f t="shared" si="0"/>
        <v>0</v>
      </c>
    </row>
    <row r="13" spans="1:14">
      <c r="A13" s="281">
        <v>7</v>
      </c>
      <c r="B13" s="281" t="s">
        <v>125</v>
      </c>
      <c r="C13" s="282"/>
      <c r="D13" s="282"/>
      <c r="E13" s="282"/>
      <c r="F13" s="282"/>
      <c r="H13" s="283">
        <f>マージン率表!BC12</f>
        <v>0</v>
      </c>
      <c r="I13" s="283">
        <f>マージン率表!BP12</f>
        <v>0</v>
      </c>
      <c r="K13" s="283">
        <f>自給率表!E10</f>
        <v>0</v>
      </c>
      <c r="L13" s="283">
        <f>自給率表!F10</f>
        <v>0</v>
      </c>
      <c r="N13" s="284">
        <f t="shared" si="0"/>
        <v>0</v>
      </c>
    </row>
    <row r="14" spans="1:14">
      <c r="A14" s="281">
        <v>8</v>
      </c>
      <c r="B14" s="281" t="s">
        <v>126</v>
      </c>
      <c r="C14" s="282"/>
      <c r="D14" s="282"/>
      <c r="E14" s="282"/>
      <c r="F14" s="282"/>
      <c r="H14" s="283">
        <f>マージン率表!BC13</f>
        <v>0</v>
      </c>
      <c r="I14" s="283">
        <f>マージン率表!BP13</f>
        <v>0</v>
      </c>
      <c r="K14" s="283">
        <f>自給率表!E11</f>
        <v>0</v>
      </c>
      <c r="L14" s="283">
        <f>自給率表!F11</f>
        <v>0</v>
      </c>
      <c r="N14" s="284">
        <f t="shared" si="0"/>
        <v>0</v>
      </c>
    </row>
    <row r="15" spans="1:14">
      <c r="A15" s="281">
        <v>9</v>
      </c>
      <c r="B15" s="281" t="s">
        <v>127</v>
      </c>
      <c r="C15" s="282"/>
      <c r="D15" s="282"/>
      <c r="E15" s="282"/>
      <c r="F15" s="282"/>
      <c r="H15" s="283">
        <f>マージン率表!BC14</f>
        <v>0</v>
      </c>
      <c r="I15" s="283">
        <f>マージン率表!BP14</f>
        <v>0</v>
      </c>
      <c r="K15" s="283">
        <f>自給率表!E12</f>
        <v>0</v>
      </c>
      <c r="L15" s="283">
        <f>自給率表!F12</f>
        <v>0</v>
      </c>
      <c r="N15" s="284">
        <f t="shared" si="0"/>
        <v>0</v>
      </c>
    </row>
    <row r="16" spans="1:14">
      <c r="A16" s="281">
        <v>10</v>
      </c>
      <c r="B16" s="281" t="s">
        <v>87</v>
      </c>
      <c r="C16" s="282"/>
      <c r="D16" s="282"/>
      <c r="E16" s="282"/>
      <c r="F16" s="282"/>
      <c r="H16" s="283">
        <f>マージン率表!BC15</f>
        <v>0</v>
      </c>
      <c r="I16" s="283">
        <f>マージン率表!BP15</f>
        <v>0</v>
      </c>
      <c r="K16" s="283">
        <f>自給率表!E13</f>
        <v>0</v>
      </c>
      <c r="L16" s="283">
        <f>自給率表!F13</f>
        <v>0</v>
      </c>
      <c r="N16" s="284">
        <f t="shared" si="0"/>
        <v>0</v>
      </c>
    </row>
    <row r="17" spans="1:14">
      <c r="A17" s="281">
        <v>11</v>
      </c>
      <c r="B17" s="281" t="s">
        <v>46</v>
      </c>
      <c r="C17" s="282"/>
      <c r="D17" s="282"/>
      <c r="E17" s="282"/>
      <c r="F17" s="282"/>
      <c r="H17" s="283">
        <f>マージン率表!BC16</f>
        <v>0</v>
      </c>
      <c r="I17" s="283">
        <f>マージン率表!BP16</f>
        <v>0</v>
      </c>
      <c r="K17" s="283">
        <f>自給率表!E14</f>
        <v>0</v>
      </c>
      <c r="L17" s="283">
        <f>自給率表!F14</f>
        <v>0</v>
      </c>
      <c r="N17" s="284">
        <f t="shared" si="0"/>
        <v>0</v>
      </c>
    </row>
    <row r="18" spans="1:14">
      <c r="A18" s="281">
        <v>12</v>
      </c>
      <c r="B18" s="281" t="s">
        <v>128</v>
      </c>
      <c r="C18" s="282"/>
      <c r="D18" s="282"/>
      <c r="E18" s="282"/>
      <c r="F18" s="282"/>
      <c r="H18" s="283">
        <f>マージン率表!BC17</f>
        <v>0</v>
      </c>
      <c r="I18" s="283">
        <f>マージン率表!BP17</f>
        <v>0</v>
      </c>
      <c r="K18" s="283">
        <f>自給率表!E15</f>
        <v>0</v>
      </c>
      <c r="L18" s="283">
        <f>自給率表!F15</f>
        <v>0</v>
      </c>
      <c r="N18" s="284">
        <f t="shared" si="0"/>
        <v>0</v>
      </c>
    </row>
    <row r="19" spans="1:14">
      <c r="A19" s="281">
        <v>13</v>
      </c>
      <c r="B19" s="281" t="s">
        <v>130</v>
      </c>
      <c r="C19" s="282"/>
      <c r="D19" s="282"/>
      <c r="E19" s="282"/>
      <c r="F19" s="282"/>
      <c r="H19" s="283">
        <f>マージン率表!BC18</f>
        <v>0</v>
      </c>
      <c r="I19" s="283">
        <f>マージン率表!BP18</f>
        <v>0</v>
      </c>
      <c r="K19" s="283">
        <f>自給率表!E16</f>
        <v>0</v>
      </c>
      <c r="L19" s="283">
        <f>自給率表!F16</f>
        <v>0</v>
      </c>
      <c r="N19" s="284">
        <f t="shared" si="0"/>
        <v>0</v>
      </c>
    </row>
    <row r="20" spans="1:14">
      <c r="A20" s="281">
        <v>14</v>
      </c>
      <c r="B20" s="281" t="s">
        <v>131</v>
      </c>
      <c r="C20" s="282"/>
      <c r="D20" s="282"/>
      <c r="E20" s="282"/>
      <c r="F20" s="282"/>
      <c r="H20" s="283">
        <f>マージン率表!BC19</f>
        <v>0</v>
      </c>
      <c r="I20" s="283">
        <f>マージン率表!BP19</f>
        <v>0</v>
      </c>
      <c r="K20" s="283">
        <f>自給率表!E17</f>
        <v>0</v>
      </c>
      <c r="L20" s="283">
        <f>自給率表!F17</f>
        <v>0</v>
      </c>
      <c r="N20" s="284">
        <f t="shared" si="0"/>
        <v>0</v>
      </c>
    </row>
    <row r="21" spans="1:14">
      <c r="A21" s="281">
        <v>15</v>
      </c>
      <c r="B21" s="281" t="s">
        <v>117</v>
      </c>
      <c r="C21" s="282"/>
      <c r="D21" s="282"/>
      <c r="E21" s="282"/>
      <c r="F21" s="282"/>
      <c r="H21" s="283">
        <f>マージン率表!BC20</f>
        <v>0</v>
      </c>
      <c r="I21" s="283">
        <f>マージン率表!BP20</f>
        <v>0</v>
      </c>
      <c r="K21" s="283">
        <f>自給率表!E18</f>
        <v>0</v>
      </c>
      <c r="L21" s="283">
        <f>自給率表!F18</f>
        <v>0</v>
      </c>
      <c r="N21" s="284">
        <f t="shared" si="0"/>
        <v>0</v>
      </c>
    </row>
    <row r="22" spans="1:14">
      <c r="A22" s="281">
        <v>16</v>
      </c>
      <c r="B22" s="281" t="s">
        <v>1980</v>
      </c>
      <c r="C22" s="282"/>
      <c r="D22" s="282"/>
      <c r="E22" s="282"/>
      <c r="F22" s="282"/>
      <c r="H22" s="283">
        <f>マージン率表!BC21</f>
        <v>0</v>
      </c>
      <c r="I22" s="283">
        <f>マージン率表!BP21</f>
        <v>0</v>
      </c>
      <c r="K22" s="283">
        <f>自給率表!E19</f>
        <v>0</v>
      </c>
      <c r="L22" s="283">
        <f>自給率表!F19</f>
        <v>0</v>
      </c>
      <c r="N22" s="284">
        <f t="shared" si="0"/>
        <v>0</v>
      </c>
    </row>
    <row r="23" spans="1:14">
      <c r="A23" s="281">
        <v>17</v>
      </c>
      <c r="B23" s="281" t="s">
        <v>135</v>
      </c>
      <c r="C23" s="282"/>
      <c r="D23" s="282"/>
      <c r="E23" s="282"/>
      <c r="F23" s="282"/>
      <c r="H23" s="283">
        <f>マージン率表!BC22</f>
        <v>0</v>
      </c>
      <c r="I23" s="283">
        <f>マージン率表!BP22</f>
        <v>0</v>
      </c>
      <c r="K23" s="283">
        <f>自給率表!E20</f>
        <v>0</v>
      </c>
      <c r="L23" s="283">
        <f>自給率表!F20</f>
        <v>0</v>
      </c>
      <c r="N23" s="284">
        <f t="shared" si="0"/>
        <v>0</v>
      </c>
    </row>
    <row r="24" spans="1:14">
      <c r="A24" s="281">
        <v>18</v>
      </c>
      <c r="B24" s="281" t="s">
        <v>136</v>
      </c>
      <c r="C24" s="282"/>
      <c r="D24" s="282"/>
      <c r="E24" s="282"/>
      <c r="F24" s="282"/>
      <c r="H24" s="283">
        <f>マージン率表!BC23</f>
        <v>0</v>
      </c>
      <c r="I24" s="283">
        <f>マージン率表!BP23</f>
        <v>0</v>
      </c>
      <c r="K24" s="283">
        <f>自給率表!E21</f>
        <v>0</v>
      </c>
      <c r="L24" s="283">
        <f>自給率表!F21</f>
        <v>0</v>
      </c>
      <c r="N24" s="284">
        <f t="shared" si="0"/>
        <v>0</v>
      </c>
    </row>
    <row r="25" spans="1:14">
      <c r="A25" s="281">
        <v>19</v>
      </c>
      <c r="B25" s="281" t="s">
        <v>137</v>
      </c>
      <c r="C25" s="282"/>
      <c r="D25" s="282"/>
      <c r="E25" s="282"/>
      <c r="F25" s="282"/>
      <c r="H25" s="283">
        <f>マージン率表!BC24</f>
        <v>0</v>
      </c>
      <c r="I25" s="283">
        <f>マージン率表!BP24</f>
        <v>0</v>
      </c>
      <c r="K25" s="283">
        <f>自給率表!E22</f>
        <v>0</v>
      </c>
      <c r="L25" s="283">
        <f>自給率表!F22</f>
        <v>0</v>
      </c>
      <c r="N25" s="284">
        <f t="shared" si="0"/>
        <v>0</v>
      </c>
    </row>
    <row r="26" spans="1:14">
      <c r="A26" s="281">
        <v>20</v>
      </c>
      <c r="B26" s="281" t="s">
        <v>138</v>
      </c>
      <c r="C26" s="282"/>
      <c r="D26" s="282"/>
      <c r="E26" s="282"/>
      <c r="F26" s="282"/>
      <c r="H26" s="283">
        <f>マージン率表!BC25</f>
        <v>0</v>
      </c>
      <c r="I26" s="283">
        <f>マージン率表!BP25</f>
        <v>0</v>
      </c>
      <c r="K26" s="283">
        <f>自給率表!E23</f>
        <v>0</v>
      </c>
      <c r="L26" s="283">
        <f>自給率表!F23</f>
        <v>0</v>
      </c>
      <c r="N26" s="284">
        <f t="shared" si="0"/>
        <v>0</v>
      </c>
    </row>
    <row r="27" spans="1:14">
      <c r="A27" s="281">
        <v>21</v>
      </c>
      <c r="B27" s="281" t="s">
        <v>8</v>
      </c>
      <c r="C27" s="282"/>
      <c r="D27" s="282"/>
      <c r="E27" s="282"/>
      <c r="F27" s="282"/>
      <c r="H27" s="283">
        <f>マージン率表!BC26</f>
        <v>0</v>
      </c>
      <c r="I27" s="283">
        <f>マージン率表!BP26</f>
        <v>0</v>
      </c>
      <c r="K27" s="283">
        <f>自給率表!E24</f>
        <v>0</v>
      </c>
      <c r="L27" s="283">
        <f>自給率表!F24</f>
        <v>0</v>
      </c>
      <c r="N27" s="284">
        <f t="shared" si="0"/>
        <v>0</v>
      </c>
    </row>
    <row r="28" spans="1:14">
      <c r="A28" s="281">
        <v>22</v>
      </c>
      <c r="B28" s="281" t="s">
        <v>140</v>
      </c>
      <c r="C28" s="282"/>
      <c r="D28" s="282"/>
      <c r="E28" s="282"/>
      <c r="F28" s="282"/>
      <c r="H28" s="283">
        <f>マージン率表!BC27</f>
        <v>0</v>
      </c>
      <c r="I28" s="283">
        <f>マージン率表!BP27</f>
        <v>0</v>
      </c>
      <c r="K28" s="283">
        <f>自給率表!E25</f>
        <v>0</v>
      </c>
      <c r="L28" s="283">
        <f>自給率表!F25</f>
        <v>0</v>
      </c>
      <c r="N28" s="284">
        <f t="shared" si="0"/>
        <v>0</v>
      </c>
    </row>
    <row r="29" spans="1:14">
      <c r="A29" s="281">
        <v>23</v>
      </c>
      <c r="B29" s="281" t="s">
        <v>141</v>
      </c>
      <c r="C29" s="282"/>
      <c r="D29" s="282"/>
      <c r="E29" s="282"/>
      <c r="F29" s="282"/>
      <c r="H29" s="283">
        <f>マージン率表!BC28</f>
        <v>0</v>
      </c>
      <c r="I29" s="283">
        <f>マージン率表!BP28</f>
        <v>0</v>
      </c>
      <c r="K29" s="283">
        <f>自給率表!E26</f>
        <v>0</v>
      </c>
      <c r="L29" s="283">
        <f>自給率表!F26</f>
        <v>0</v>
      </c>
      <c r="N29" s="284">
        <f t="shared" si="0"/>
        <v>0</v>
      </c>
    </row>
    <row r="30" spans="1:14">
      <c r="A30" s="281">
        <v>24</v>
      </c>
      <c r="B30" s="281" t="s">
        <v>142</v>
      </c>
      <c r="C30" s="282"/>
      <c r="D30" s="282"/>
      <c r="E30" s="282"/>
      <c r="F30" s="282"/>
      <c r="H30" s="283">
        <f>マージン率表!BC29</f>
        <v>0</v>
      </c>
      <c r="I30" s="283">
        <f>マージン率表!BP29</f>
        <v>0</v>
      </c>
      <c r="K30" s="283">
        <f>自給率表!E27</f>
        <v>0</v>
      </c>
      <c r="L30" s="283">
        <f>自給率表!F27</f>
        <v>0</v>
      </c>
      <c r="N30" s="284">
        <f t="shared" si="0"/>
        <v>0</v>
      </c>
    </row>
    <row r="31" spans="1:14">
      <c r="A31" s="281">
        <v>25</v>
      </c>
      <c r="B31" s="281" t="s">
        <v>143</v>
      </c>
      <c r="C31" s="282"/>
      <c r="D31" s="282"/>
      <c r="E31" s="282"/>
      <c r="F31" s="282"/>
      <c r="H31" s="283">
        <f>マージン率表!BC30</f>
        <v>0</v>
      </c>
      <c r="I31" s="283">
        <f>マージン率表!BP30</f>
        <v>0</v>
      </c>
      <c r="K31" s="283">
        <f>自給率表!E28</f>
        <v>0</v>
      </c>
      <c r="L31" s="283">
        <f>自給率表!F28</f>
        <v>0</v>
      </c>
      <c r="N31" s="284">
        <f t="shared" si="0"/>
        <v>0</v>
      </c>
    </row>
    <row r="32" spans="1:14">
      <c r="A32" s="281">
        <v>26</v>
      </c>
      <c r="B32" s="281" t="s">
        <v>1981</v>
      </c>
      <c r="C32" s="282"/>
      <c r="D32" s="282"/>
      <c r="E32" s="282"/>
      <c r="F32" s="282"/>
      <c r="H32" s="283">
        <f>マージン率表!BC31</f>
        <v>0</v>
      </c>
      <c r="I32" s="283">
        <f>マージン率表!BP31</f>
        <v>0</v>
      </c>
      <c r="K32" s="283">
        <f>自給率表!E29</f>
        <v>0</v>
      </c>
      <c r="L32" s="283">
        <f>自給率表!F29</f>
        <v>0</v>
      </c>
      <c r="N32" s="284">
        <f t="shared" si="0"/>
        <v>0</v>
      </c>
    </row>
    <row r="33" spans="1:14">
      <c r="A33" s="281">
        <v>27</v>
      </c>
      <c r="B33" s="281" t="s">
        <v>1982</v>
      </c>
      <c r="C33" s="282"/>
      <c r="D33" s="282"/>
      <c r="E33" s="282"/>
      <c r="F33" s="282"/>
      <c r="H33" s="283">
        <f>マージン率表!BC32</f>
        <v>0</v>
      </c>
      <c r="I33" s="283">
        <f>マージン率表!BP32</f>
        <v>0</v>
      </c>
      <c r="K33" s="283">
        <f>自給率表!E30</f>
        <v>0</v>
      </c>
      <c r="L33" s="283">
        <f>自給率表!F30</f>
        <v>0</v>
      </c>
      <c r="N33" s="284">
        <f t="shared" si="0"/>
        <v>0</v>
      </c>
    </row>
    <row r="34" spans="1:14">
      <c r="A34" s="281">
        <v>28</v>
      </c>
      <c r="B34" s="281" t="s">
        <v>1941</v>
      </c>
      <c r="C34" s="282"/>
      <c r="D34" s="282"/>
      <c r="E34" s="282"/>
      <c r="F34" s="282"/>
      <c r="H34" s="283">
        <f>マージン率表!BC33</f>
        <v>0</v>
      </c>
      <c r="I34" s="283">
        <f>マージン率表!BP33</f>
        <v>0</v>
      </c>
      <c r="K34" s="283">
        <f>自給率表!E31</f>
        <v>0</v>
      </c>
      <c r="L34" s="283">
        <f>自給率表!F31</f>
        <v>0</v>
      </c>
      <c r="N34" s="284">
        <f t="shared" si="0"/>
        <v>0</v>
      </c>
    </row>
    <row r="35" spans="1:14">
      <c r="A35" s="281">
        <v>29</v>
      </c>
      <c r="B35" s="281" t="s">
        <v>149</v>
      </c>
      <c r="C35" s="282"/>
      <c r="D35" s="282"/>
      <c r="E35" s="282"/>
      <c r="F35" s="282"/>
      <c r="H35" s="283">
        <f>マージン率表!BC34</f>
        <v>0</v>
      </c>
      <c r="I35" s="283">
        <f>マージン率表!BP34</f>
        <v>0</v>
      </c>
      <c r="K35" s="283">
        <f>自給率表!E32</f>
        <v>0</v>
      </c>
      <c r="L35" s="283">
        <f>自給率表!F32</f>
        <v>0</v>
      </c>
      <c r="N35" s="284">
        <f t="shared" si="0"/>
        <v>0</v>
      </c>
    </row>
    <row r="36" spans="1:14">
      <c r="A36" s="281">
        <v>30</v>
      </c>
      <c r="B36" s="281" t="s">
        <v>1163</v>
      </c>
      <c r="C36" s="282"/>
      <c r="D36" s="282"/>
      <c r="E36" s="282"/>
      <c r="F36" s="282"/>
      <c r="H36" s="283">
        <f>マージン率表!BC35</f>
        <v>0</v>
      </c>
      <c r="I36" s="283">
        <f>マージン率表!BP35</f>
        <v>0</v>
      </c>
      <c r="K36" s="283">
        <f>自給率表!E33</f>
        <v>0</v>
      </c>
      <c r="L36" s="283">
        <f>自給率表!F33</f>
        <v>0</v>
      </c>
      <c r="N36" s="284">
        <f t="shared" si="0"/>
        <v>0</v>
      </c>
    </row>
    <row r="37" spans="1:14">
      <c r="A37" s="281">
        <v>31</v>
      </c>
      <c r="B37" s="281" t="s">
        <v>1164</v>
      </c>
      <c r="C37" s="282"/>
      <c r="D37" s="282"/>
      <c r="E37" s="282"/>
      <c r="F37" s="282"/>
      <c r="H37" s="283">
        <f>マージン率表!BC36</f>
        <v>0</v>
      </c>
      <c r="I37" s="283">
        <f>マージン率表!BP36</f>
        <v>0</v>
      </c>
      <c r="K37" s="283">
        <f>自給率表!E34</f>
        <v>0</v>
      </c>
      <c r="L37" s="283">
        <f>自給率表!F34</f>
        <v>0</v>
      </c>
      <c r="N37" s="284">
        <f t="shared" si="0"/>
        <v>0</v>
      </c>
    </row>
    <row r="38" spans="1:14">
      <c r="A38" s="281">
        <v>32</v>
      </c>
      <c r="B38" s="281" t="s">
        <v>1165</v>
      </c>
      <c r="C38" s="282"/>
      <c r="D38" s="282"/>
      <c r="E38" s="282"/>
      <c r="F38" s="282"/>
      <c r="H38" s="283">
        <f>マージン率表!BC37</f>
        <v>0</v>
      </c>
      <c r="I38" s="283">
        <f>マージン率表!BP37</f>
        <v>0</v>
      </c>
      <c r="K38" s="283">
        <f>自給率表!E35</f>
        <v>0</v>
      </c>
      <c r="L38" s="283">
        <f>自給率表!F35</f>
        <v>0</v>
      </c>
      <c r="N38" s="284">
        <f t="shared" si="0"/>
        <v>0</v>
      </c>
    </row>
    <row r="39" spans="1:14">
      <c r="A39" s="281">
        <v>33</v>
      </c>
      <c r="B39" s="281" t="s">
        <v>1983</v>
      </c>
      <c r="C39" s="282"/>
      <c r="D39" s="282"/>
      <c r="E39" s="282"/>
      <c r="F39" s="282"/>
      <c r="H39" s="283">
        <f>マージン率表!BC38</f>
        <v>0</v>
      </c>
      <c r="I39" s="283">
        <f>マージン率表!BP38</f>
        <v>0</v>
      </c>
      <c r="K39" s="283">
        <f>自給率表!E36</f>
        <v>0</v>
      </c>
      <c r="L39" s="283">
        <f>自給率表!F36</f>
        <v>0</v>
      </c>
      <c r="N39" s="284">
        <f t="shared" si="0"/>
        <v>0</v>
      </c>
    </row>
    <row r="40" spans="1:14">
      <c r="A40" s="281">
        <v>34</v>
      </c>
      <c r="B40" s="281" t="s">
        <v>1984</v>
      </c>
      <c r="C40" s="282"/>
      <c r="D40" s="282"/>
      <c r="E40" s="282"/>
      <c r="F40" s="282"/>
      <c r="H40" s="283">
        <f>マージン率表!BC39</f>
        <v>0</v>
      </c>
      <c r="I40" s="283">
        <f>マージン率表!BP39</f>
        <v>0</v>
      </c>
      <c r="K40" s="283">
        <f>自給率表!E37</f>
        <v>0</v>
      </c>
      <c r="L40" s="283">
        <f>自給率表!F37</f>
        <v>0</v>
      </c>
      <c r="N40" s="284">
        <f t="shared" si="0"/>
        <v>0</v>
      </c>
    </row>
    <row r="41" spans="1:14">
      <c r="A41" s="281">
        <v>35</v>
      </c>
      <c r="B41" s="281" t="s">
        <v>1985</v>
      </c>
      <c r="C41" s="282"/>
      <c r="D41" s="282"/>
      <c r="E41" s="282"/>
      <c r="F41" s="282"/>
      <c r="H41" s="283">
        <f>マージン率表!BC40</f>
        <v>0</v>
      </c>
      <c r="I41" s="283">
        <f>マージン率表!BP40</f>
        <v>0</v>
      </c>
      <c r="K41" s="283">
        <f>自給率表!E38</f>
        <v>0</v>
      </c>
      <c r="L41" s="283">
        <f>自給率表!F38</f>
        <v>0</v>
      </c>
      <c r="N41" s="284">
        <f t="shared" si="0"/>
        <v>0</v>
      </c>
    </row>
    <row r="42" spans="1:14">
      <c r="A42" s="281">
        <v>36</v>
      </c>
      <c r="B42" s="281" t="s">
        <v>1944</v>
      </c>
      <c r="C42" s="282"/>
      <c r="D42" s="282"/>
      <c r="E42" s="282"/>
      <c r="F42" s="282"/>
      <c r="H42" s="283">
        <f>マージン率表!BC41</f>
        <v>0</v>
      </c>
      <c r="I42" s="283">
        <f>マージン率表!BP41</f>
        <v>0</v>
      </c>
      <c r="K42" s="283">
        <f>自給率表!E39</f>
        <v>0</v>
      </c>
      <c r="L42" s="283">
        <f>自給率表!F39</f>
        <v>0</v>
      </c>
      <c r="N42" s="284">
        <f t="shared" si="0"/>
        <v>0</v>
      </c>
    </row>
    <row r="43" spans="1:14">
      <c r="A43" s="281">
        <v>37</v>
      </c>
      <c r="B43" s="281" t="s">
        <v>1168</v>
      </c>
      <c r="C43" s="282"/>
      <c r="D43" s="282"/>
      <c r="E43" s="282"/>
      <c r="F43" s="282"/>
      <c r="H43" s="283">
        <f>マージン率表!BC42</f>
        <v>0</v>
      </c>
      <c r="I43" s="283">
        <f>マージン率表!BP42</f>
        <v>0</v>
      </c>
      <c r="K43" s="283">
        <f>自給率表!E40</f>
        <v>0</v>
      </c>
      <c r="L43" s="283">
        <f>自給率表!F40</f>
        <v>0</v>
      </c>
      <c r="N43" s="284">
        <f t="shared" si="0"/>
        <v>0</v>
      </c>
    </row>
    <row r="44" spans="1:14">
      <c r="A44" s="281">
        <v>38</v>
      </c>
      <c r="B44" s="281" t="s">
        <v>157</v>
      </c>
      <c r="C44" s="282"/>
      <c r="D44" s="282"/>
      <c r="E44" s="282"/>
      <c r="F44" s="282"/>
      <c r="H44" s="283">
        <f>マージン率表!BC43</f>
        <v>0</v>
      </c>
      <c r="I44" s="283">
        <f>マージン率表!BP43</f>
        <v>0</v>
      </c>
      <c r="K44" s="283">
        <f>自給率表!E41</f>
        <v>0</v>
      </c>
      <c r="L44" s="283">
        <f>自給率表!F41</f>
        <v>0</v>
      </c>
      <c r="N44" s="284">
        <f t="shared" si="0"/>
        <v>0</v>
      </c>
    </row>
    <row r="45" spans="1:14">
      <c r="A45" s="281">
        <v>39</v>
      </c>
      <c r="B45" s="281" t="s">
        <v>158</v>
      </c>
      <c r="C45" s="282"/>
      <c r="D45" s="282"/>
      <c r="E45" s="282"/>
      <c r="F45" s="282"/>
      <c r="H45" s="283">
        <f>マージン率表!BC44</f>
        <v>0</v>
      </c>
      <c r="I45" s="283">
        <f>マージン率表!BP44</f>
        <v>0</v>
      </c>
      <c r="K45" s="283">
        <f>自給率表!E42</f>
        <v>0</v>
      </c>
      <c r="L45" s="283">
        <f>自給率表!F42</f>
        <v>0</v>
      </c>
      <c r="N45" s="284">
        <f t="shared" si="0"/>
        <v>0</v>
      </c>
    </row>
    <row r="46" spans="1:14">
      <c r="A46" s="281">
        <v>40</v>
      </c>
      <c r="B46" s="281" t="s">
        <v>159</v>
      </c>
      <c r="C46" s="282"/>
      <c r="D46" s="282"/>
      <c r="E46" s="282"/>
      <c r="F46" s="282"/>
      <c r="H46" s="283">
        <f>マージン率表!BC45</f>
        <v>0</v>
      </c>
      <c r="I46" s="283">
        <f>マージン率表!BP45</f>
        <v>0</v>
      </c>
      <c r="K46" s="283">
        <f>自給率表!E43</f>
        <v>0</v>
      </c>
      <c r="L46" s="283">
        <f>自給率表!F43</f>
        <v>0</v>
      </c>
      <c r="N46" s="284">
        <f t="shared" si="0"/>
        <v>0</v>
      </c>
    </row>
    <row r="47" spans="1:14">
      <c r="A47" s="281">
        <v>41</v>
      </c>
      <c r="B47" s="281" t="s">
        <v>852</v>
      </c>
      <c r="C47" s="282"/>
      <c r="D47" s="282"/>
      <c r="E47" s="282"/>
      <c r="F47" s="282"/>
      <c r="H47" s="283">
        <f>マージン率表!BC46</f>
        <v>0</v>
      </c>
      <c r="I47" s="283">
        <f>マージン率表!BP46</f>
        <v>0</v>
      </c>
      <c r="K47" s="283">
        <f>自給率表!E44</f>
        <v>0</v>
      </c>
      <c r="L47" s="283">
        <f>自給率表!F44</f>
        <v>0</v>
      </c>
      <c r="N47" s="284">
        <f t="shared" si="0"/>
        <v>0</v>
      </c>
    </row>
    <row r="48" spans="1:14">
      <c r="A48" s="281">
        <v>42</v>
      </c>
      <c r="B48" s="281" t="s">
        <v>1234</v>
      </c>
      <c r="C48" s="282"/>
      <c r="D48" s="282"/>
      <c r="E48" s="282"/>
      <c r="F48" s="282"/>
      <c r="H48" s="283">
        <f>マージン率表!BC47</f>
        <v>0</v>
      </c>
      <c r="I48" s="283">
        <f>マージン率表!BP47</f>
        <v>0</v>
      </c>
      <c r="K48" s="283">
        <f>自給率表!E45</f>
        <v>0</v>
      </c>
      <c r="L48" s="283">
        <f>自給率表!F45</f>
        <v>0</v>
      </c>
      <c r="N48" s="284">
        <f t="shared" si="0"/>
        <v>0</v>
      </c>
    </row>
    <row r="49" spans="1:14">
      <c r="A49" s="281">
        <v>43</v>
      </c>
      <c r="B49" s="281" t="s">
        <v>865</v>
      </c>
      <c r="C49" s="282"/>
      <c r="D49" s="282"/>
      <c r="E49" s="282"/>
      <c r="F49" s="282"/>
      <c r="H49" s="283">
        <f>マージン率表!BC48</f>
        <v>0</v>
      </c>
      <c r="I49" s="283">
        <f>マージン率表!BP48</f>
        <v>0</v>
      </c>
      <c r="K49" s="283">
        <f>自給率表!E46</f>
        <v>0</v>
      </c>
      <c r="L49" s="283">
        <f>自給率表!F46</f>
        <v>0</v>
      </c>
      <c r="N49" s="284">
        <f t="shared" si="0"/>
        <v>0</v>
      </c>
    </row>
    <row r="50" spans="1:14">
      <c r="A50" s="281">
        <v>44</v>
      </c>
      <c r="B50" s="281" t="s">
        <v>868</v>
      </c>
      <c r="C50" s="282"/>
      <c r="D50" s="282"/>
      <c r="E50" s="282"/>
      <c r="F50" s="282"/>
      <c r="H50" s="283">
        <f>マージン率表!BC49</f>
        <v>0</v>
      </c>
      <c r="I50" s="283">
        <f>マージン率表!BP49</f>
        <v>0</v>
      </c>
      <c r="K50" s="283">
        <f>自給率表!E47</f>
        <v>0</v>
      </c>
      <c r="L50" s="283">
        <f>自給率表!F47</f>
        <v>0</v>
      </c>
      <c r="N50" s="284">
        <f t="shared" si="0"/>
        <v>0</v>
      </c>
    </row>
    <row r="51" spans="1:14">
      <c r="A51" s="281">
        <v>45</v>
      </c>
      <c r="B51" s="281" t="s">
        <v>161</v>
      </c>
      <c r="C51" s="282"/>
      <c r="D51" s="282"/>
      <c r="E51" s="282"/>
      <c r="F51" s="282"/>
      <c r="H51" s="283">
        <f>マージン率表!BC50</f>
        <v>0</v>
      </c>
      <c r="I51" s="283">
        <f>マージン率表!BP50</f>
        <v>0</v>
      </c>
      <c r="K51" s="283">
        <f>自給率表!E48</f>
        <v>0</v>
      </c>
      <c r="L51" s="283">
        <f>自給率表!F48</f>
        <v>0</v>
      </c>
      <c r="N51" s="284">
        <f t="shared" si="0"/>
        <v>0</v>
      </c>
    </row>
    <row r="52" spans="1:14">
      <c r="A52" s="281">
        <v>46</v>
      </c>
      <c r="B52" s="281" t="s">
        <v>162</v>
      </c>
      <c r="C52" s="282"/>
      <c r="D52" s="282"/>
      <c r="E52" s="282"/>
      <c r="F52" s="282"/>
      <c r="H52" s="283">
        <f>マージン率表!BC51</f>
        <v>0</v>
      </c>
      <c r="I52" s="283">
        <f>マージン率表!BP51</f>
        <v>0</v>
      </c>
      <c r="K52" s="283">
        <f>自給率表!E49</f>
        <v>0</v>
      </c>
      <c r="L52" s="283">
        <f>自給率表!F49</f>
        <v>0</v>
      </c>
      <c r="N52" s="284">
        <f t="shared" si="0"/>
        <v>0</v>
      </c>
    </row>
    <row r="53" spans="1:14">
      <c r="A53" s="281">
        <v>47</v>
      </c>
      <c r="B53" s="281" t="s">
        <v>163</v>
      </c>
      <c r="C53" s="282"/>
      <c r="D53" s="282"/>
      <c r="E53" s="282"/>
      <c r="F53" s="282"/>
      <c r="H53" s="283">
        <f>マージン率表!BC52</f>
        <v>0</v>
      </c>
      <c r="I53" s="283">
        <f>マージン率表!BP52</f>
        <v>0</v>
      </c>
      <c r="K53" s="283">
        <f>自給率表!E50</f>
        <v>0</v>
      </c>
      <c r="L53" s="283">
        <f>自給率表!F50</f>
        <v>0</v>
      </c>
      <c r="N53" s="284">
        <f t="shared" si="0"/>
        <v>0</v>
      </c>
    </row>
    <row r="54" spans="1:14">
      <c r="A54" s="281">
        <v>48</v>
      </c>
      <c r="B54" s="281" t="s">
        <v>10</v>
      </c>
      <c r="C54" s="282"/>
      <c r="D54" s="282"/>
      <c r="E54" s="282"/>
      <c r="F54" s="282"/>
      <c r="H54" s="283">
        <f>マージン率表!BC53</f>
        <v>0</v>
      </c>
      <c r="I54" s="283">
        <f>マージン率表!BP53</f>
        <v>0</v>
      </c>
      <c r="K54" s="283">
        <f>自給率表!E51</f>
        <v>0</v>
      </c>
      <c r="L54" s="283">
        <f>自給率表!F51</f>
        <v>0</v>
      </c>
      <c r="N54" s="284">
        <f t="shared" si="0"/>
        <v>0</v>
      </c>
    </row>
    <row r="55" spans="1:14">
      <c r="A55" s="281">
        <v>49</v>
      </c>
      <c r="B55" s="281" t="s">
        <v>11</v>
      </c>
      <c r="C55" s="282"/>
      <c r="D55" s="282"/>
      <c r="E55" s="282"/>
      <c r="F55" s="282"/>
      <c r="H55" s="283">
        <f>マージン率表!BC54</f>
        <v>0</v>
      </c>
      <c r="I55" s="283">
        <f>マージン率表!BP54</f>
        <v>0</v>
      </c>
      <c r="K55" s="283">
        <f>自給率表!E52</f>
        <v>0</v>
      </c>
      <c r="L55" s="283">
        <f>自給率表!F52</f>
        <v>0</v>
      </c>
      <c r="N55" s="284">
        <f t="shared" si="0"/>
        <v>0</v>
      </c>
    </row>
    <row r="56" spans="1:14">
      <c r="A56" s="281">
        <v>50</v>
      </c>
      <c r="B56" s="281" t="s">
        <v>898</v>
      </c>
      <c r="C56" s="282"/>
      <c r="D56" s="282"/>
      <c r="E56" s="282"/>
      <c r="F56" s="282"/>
      <c r="H56" s="529">
        <f>マージン率表!BC55+マージン率表!AS97</f>
        <v>0</v>
      </c>
      <c r="I56" s="529">
        <f>マージン率表!BP55+マージン率表!BF94</f>
        <v>0</v>
      </c>
      <c r="K56" s="283">
        <f>自給率表!E53</f>
        <v>0</v>
      </c>
      <c r="L56" s="283">
        <f>自給率表!F53</f>
        <v>0</v>
      </c>
      <c r="N56" s="284">
        <f t="shared" si="0"/>
        <v>0</v>
      </c>
    </row>
    <row r="57" spans="1:14">
      <c r="A57" s="281">
        <v>51</v>
      </c>
      <c r="B57" s="281" t="s">
        <v>904</v>
      </c>
      <c r="C57" s="282"/>
      <c r="D57" s="282"/>
      <c r="E57" s="282"/>
      <c r="F57" s="282"/>
      <c r="H57" s="529">
        <f>マージン率表!BC56+マージン率表!AT94</f>
        <v>0</v>
      </c>
      <c r="I57" s="529">
        <f>マージン率表!BP56+マージン率表!BG94</f>
        <v>0</v>
      </c>
      <c r="K57" s="283">
        <f>自給率表!E54</f>
        <v>0</v>
      </c>
      <c r="L57" s="283">
        <f>自給率表!F54</f>
        <v>0</v>
      </c>
      <c r="N57" s="284">
        <f t="shared" si="0"/>
        <v>0</v>
      </c>
    </row>
    <row r="58" spans="1:14">
      <c r="A58" s="281">
        <v>52</v>
      </c>
      <c r="B58" s="281" t="s">
        <v>47</v>
      </c>
      <c r="C58" s="282"/>
      <c r="D58" s="282"/>
      <c r="E58" s="282"/>
      <c r="F58" s="282"/>
      <c r="H58" s="283">
        <f>マージン率表!BC57</f>
        <v>0</v>
      </c>
      <c r="I58" s="283">
        <f>マージン率表!BP57</f>
        <v>0</v>
      </c>
      <c r="K58" s="283">
        <f>自給率表!E55</f>
        <v>0</v>
      </c>
      <c r="L58" s="283">
        <f>自給率表!F55</f>
        <v>0</v>
      </c>
      <c r="N58" s="284">
        <f t="shared" si="0"/>
        <v>0</v>
      </c>
    </row>
    <row r="59" spans="1:14">
      <c r="A59" s="281">
        <v>53</v>
      </c>
      <c r="B59" s="281" t="s">
        <v>12</v>
      </c>
      <c r="C59" s="282"/>
      <c r="D59" s="282"/>
      <c r="E59" s="282"/>
      <c r="F59" s="282"/>
      <c r="H59" s="283">
        <f>マージン率表!BC58</f>
        <v>0</v>
      </c>
      <c r="I59" s="283">
        <f>マージン率表!BP58</f>
        <v>0</v>
      </c>
      <c r="K59" s="283">
        <f>自給率表!E56</f>
        <v>0</v>
      </c>
      <c r="L59" s="283">
        <f>自給率表!F56</f>
        <v>0</v>
      </c>
      <c r="N59" s="284">
        <f t="shared" si="0"/>
        <v>0</v>
      </c>
    </row>
    <row r="60" spans="1:14">
      <c r="A60" s="281">
        <v>54</v>
      </c>
      <c r="B60" s="281" t="s">
        <v>166</v>
      </c>
      <c r="C60" s="282"/>
      <c r="D60" s="282"/>
      <c r="E60" s="282"/>
      <c r="F60" s="282"/>
      <c r="H60" s="283">
        <f>マージン率表!BC59</f>
        <v>0</v>
      </c>
      <c r="I60" s="283">
        <f>マージン率表!BP59</f>
        <v>0</v>
      </c>
      <c r="K60" s="283">
        <f>自給率表!E57</f>
        <v>0</v>
      </c>
      <c r="L60" s="283">
        <f>自給率表!F57</f>
        <v>0</v>
      </c>
      <c r="N60" s="284">
        <f t="shared" si="0"/>
        <v>0</v>
      </c>
    </row>
    <row r="61" spans="1:14">
      <c r="A61" s="281">
        <v>55</v>
      </c>
      <c r="B61" s="281" t="s">
        <v>51</v>
      </c>
      <c r="C61" s="282"/>
      <c r="D61" s="282"/>
      <c r="E61" s="282"/>
      <c r="F61" s="282"/>
      <c r="H61" s="283">
        <f>マージン率表!BC60</f>
        <v>0</v>
      </c>
      <c r="I61" s="283">
        <f>マージン率表!BP60</f>
        <v>0</v>
      </c>
      <c r="K61" s="283">
        <f>自給率表!E58</f>
        <v>0</v>
      </c>
      <c r="L61" s="283">
        <f>自給率表!F58</f>
        <v>0</v>
      </c>
      <c r="N61" s="284">
        <f t="shared" si="0"/>
        <v>0</v>
      </c>
    </row>
    <row r="62" spans="1:14">
      <c r="A62" s="281">
        <v>56</v>
      </c>
      <c r="B62" s="281" t="s">
        <v>13</v>
      </c>
      <c r="C62" s="282"/>
      <c r="D62" s="282"/>
      <c r="E62" s="282"/>
      <c r="F62" s="282"/>
      <c r="H62" s="391">
        <f>マージン率表!BC61+マージン率表!AU97</f>
        <v>0</v>
      </c>
      <c r="I62" s="391">
        <f>マージン率表!BP61+マージン率表!BH94</f>
        <v>0</v>
      </c>
      <c r="K62" s="283">
        <f>自給率表!E59</f>
        <v>0</v>
      </c>
      <c r="L62" s="283">
        <f>自給率表!F59</f>
        <v>0</v>
      </c>
      <c r="N62" s="284">
        <f t="shared" si="0"/>
        <v>0</v>
      </c>
    </row>
    <row r="63" spans="1:14">
      <c r="A63" s="281">
        <v>57</v>
      </c>
      <c r="B63" s="281" t="s">
        <v>1926</v>
      </c>
      <c r="C63" s="282"/>
      <c r="D63" s="282"/>
      <c r="E63" s="282"/>
      <c r="F63" s="282"/>
      <c r="H63" s="391">
        <f>マージン率表!BC62+マージン率表!AV97</f>
        <v>0</v>
      </c>
      <c r="I63" s="391">
        <f>マージン率表!BP62+マージン率表!BI94</f>
        <v>0</v>
      </c>
      <c r="K63" s="283">
        <f>自給率表!E60</f>
        <v>0</v>
      </c>
      <c r="L63" s="283">
        <f>自給率表!F60</f>
        <v>0</v>
      </c>
      <c r="N63" s="284">
        <f t="shared" si="0"/>
        <v>0</v>
      </c>
    </row>
    <row r="64" spans="1:14">
      <c r="A64" s="281">
        <v>58</v>
      </c>
      <c r="B64" s="281" t="s">
        <v>59</v>
      </c>
      <c r="C64" s="282"/>
      <c r="D64" s="282"/>
      <c r="E64" s="282"/>
      <c r="F64" s="282"/>
      <c r="H64" s="283">
        <f>マージン率表!BC63</f>
        <v>0</v>
      </c>
      <c r="I64" s="283">
        <f>マージン率表!BP63</f>
        <v>0</v>
      </c>
      <c r="K64" s="283">
        <f>自給率表!E61</f>
        <v>0</v>
      </c>
      <c r="L64" s="283">
        <f>自給率表!F61</f>
        <v>0</v>
      </c>
      <c r="N64" s="284">
        <f t="shared" si="0"/>
        <v>0</v>
      </c>
    </row>
    <row r="65" spans="1:14">
      <c r="A65" s="281">
        <v>59</v>
      </c>
      <c r="B65" s="281" t="s">
        <v>14</v>
      </c>
      <c r="C65" s="282"/>
      <c r="D65" s="282"/>
      <c r="E65" s="282"/>
      <c r="F65" s="282"/>
      <c r="H65" s="391">
        <f>マージン率表!BC64+マージン率表!AW97+マージン率表!AX97</f>
        <v>0</v>
      </c>
      <c r="I65" s="391">
        <f>マージン率表!BP64+マージン率表!BJ94+マージン率表!BK94</f>
        <v>0</v>
      </c>
      <c r="K65" s="283">
        <f>自給率表!E62</f>
        <v>0</v>
      </c>
      <c r="L65" s="283">
        <f>自給率表!F62</f>
        <v>0</v>
      </c>
      <c r="N65" s="284">
        <f t="shared" si="0"/>
        <v>0</v>
      </c>
    </row>
    <row r="66" spans="1:14">
      <c r="A66" s="281">
        <v>60</v>
      </c>
      <c r="B66" s="281" t="s">
        <v>15</v>
      </c>
      <c r="C66" s="282"/>
      <c r="D66" s="282"/>
      <c r="E66" s="282"/>
      <c r="F66" s="282"/>
      <c r="H66" s="391">
        <f>マージン率表!BC65+マージン率表!AY97</f>
        <v>0</v>
      </c>
      <c r="I66" s="391">
        <f>マージン率表!BP65+マージン率表!BL94</f>
        <v>0</v>
      </c>
      <c r="K66" s="283">
        <f>自給率表!E63</f>
        <v>0</v>
      </c>
      <c r="L66" s="283">
        <f>自給率表!F63</f>
        <v>0</v>
      </c>
      <c r="N66" s="284">
        <f t="shared" si="0"/>
        <v>0</v>
      </c>
    </row>
    <row r="67" spans="1:14">
      <c r="A67" s="281">
        <v>61</v>
      </c>
      <c r="B67" s="281" t="s">
        <v>88</v>
      </c>
      <c r="C67" s="282"/>
      <c r="D67" s="282"/>
      <c r="E67" s="282"/>
      <c r="F67" s="282"/>
      <c r="H67" s="391">
        <f>マージン率表!BC66+マージン率表!AZ97</f>
        <v>0</v>
      </c>
      <c r="I67" s="391">
        <f>マージン率表!BP66+マージン率表!BM94</f>
        <v>0</v>
      </c>
      <c r="K67" s="283">
        <f>自給率表!E64</f>
        <v>0</v>
      </c>
      <c r="L67" s="283">
        <f>自給率表!F64</f>
        <v>0</v>
      </c>
      <c r="N67" s="284">
        <f t="shared" si="0"/>
        <v>0</v>
      </c>
    </row>
    <row r="68" spans="1:14">
      <c r="A68" s="281">
        <v>62</v>
      </c>
      <c r="B68" s="281" t="s">
        <v>16</v>
      </c>
      <c r="C68" s="282"/>
      <c r="D68" s="282"/>
      <c r="E68" s="282"/>
      <c r="F68" s="282"/>
      <c r="H68" s="391">
        <f>マージン率表!BC67+マージン率表!BA97</f>
        <v>0</v>
      </c>
      <c r="I68" s="391">
        <f>マージン率表!BP67+マージン率表!BN94</f>
        <v>0</v>
      </c>
      <c r="K68" s="283">
        <f>自給率表!E65</f>
        <v>0</v>
      </c>
      <c r="L68" s="283">
        <f>自給率表!F65</f>
        <v>0</v>
      </c>
      <c r="N68" s="284">
        <f t="shared" si="0"/>
        <v>0</v>
      </c>
    </row>
    <row r="69" spans="1:14">
      <c r="A69" s="281">
        <v>63</v>
      </c>
      <c r="B69" s="281" t="s">
        <v>167</v>
      </c>
      <c r="C69" s="282"/>
      <c r="D69" s="282"/>
      <c r="E69" s="282"/>
      <c r="F69" s="282"/>
      <c r="H69" s="283">
        <f>マージン率表!BC68</f>
        <v>0</v>
      </c>
      <c r="I69" s="283">
        <f>マージン率表!BP68</f>
        <v>0</v>
      </c>
      <c r="K69" s="283">
        <f>自給率表!E66</f>
        <v>0</v>
      </c>
      <c r="L69" s="283">
        <f>自給率表!F66</f>
        <v>0</v>
      </c>
      <c r="N69" s="284">
        <f t="shared" si="0"/>
        <v>0</v>
      </c>
    </row>
    <row r="70" spans="1:14">
      <c r="A70" s="281">
        <v>64</v>
      </c>
      <c r="B70" s="281" t="s">
        <v>1286</v>
      </c>
      <c r="C70" s="282"/>
      <c r="D70" s="282"/>
      <c r="E70" s="282"/>
      <c r="F70" s="282"/>
      <c r="H70" s="283">
        <f>マージン率表!BC69</f>
        <v>0</v>
      </c>
      <c r="I70" s="283">
        <f>マージン率表!BP69</f>
        <v>0</v>
      </c>
      <c r="K70" s="283">
        <f>自給率表!E67</f>
        <v>0</v>
      </c>
      <c r="L70" s="283">
        <f>自給率表!F67</f>
        <v>0</v>
      </c>
      <c r="N70" s="284">
        <f t="shared" si="0"/>
        <v>0</v>
      </c>
    </row>
    <row r="71" spans="1:14" s="285" customFormat="1">
      <c r="A71" s="281">
        <v>65</v>
      </c>
      <c r="B71" s="281" t="s">
        <v>1239</v>
      </c>
      <c r="C71" s="282"/>
      <c r="D71" s="282"/>
      <c r="E71" s="282"/>
      <c r="F71" s="282"/>
      <c r="H71" s="283">
        <f>マージン率表!BC70</f>
        <v>0</v>
      </c>
      <c r="I71" s="283">
        <f>マージン率表!BP70</f>
        <v>0</v>
      </c>
      <c r="K71" s="283">
        <f>自給率表!E68</f>
        <v>0</v>
      </c>
      <c r="L71" s="283">
        <f>自給率表!F68</f>
        <v>0</v>
      </c>
      <c r="N71" s="284">
        <f t="shared" si="0"/>
        <v>0</v>
      </c>
    </row>
    <row r="72" spans="1:14" s="285" customFormat="1">
      <c r="A72" s="281">
        <v>66</v>
      </c>
      <c r="B72" s="281" t="s">
        <v>17</v>
      </c>
      <c r="C72" s="282"/>
      <c r="D72" s="282"/>
      <c r="E72" s="282"/>
      <c r="F72" s="282"/>
      <c r="H72" s="283">
        <f>マージン率表!BC71</f>
        <v>0</v>
      </c>
      <c r="I72" s="283">
        <f>マージン率表!BP71</f>
        <v>0</v>
      </c>
      <c r="K72" s="283">
        <f>自給率表!E69</f>
        <v>0</v>
      </c>
      <c r="L72" s="283">
        <f>自給率表!F69</f>
        <v>0</v>
      </c>
      <c r="N72" s="284">
        <f t="shared" ref="N72:N94" si="1">C72+K72+H72+L72</f>
        <v>0</v>
      </c>
    </row>
    <row r="73" spans="1:14" s="285" customFormat="1">
      <c r="A73" s="281">
        <v>67</v>
      </c>
      <c r="B73" s="281" t="s">
        <v>89</v>
      </c>
      <c r="C73" s="282"/>
      <c r="D73" s="282"/>
      <c r="E73" s="282"/>
      <c r="F73" s="282"/>
      <c r="H73" s="283">
        <f>マージン率表!BC72</f>
        <v>0</v>
      </c>
      <c r="I73" s="283">
        <f>マージン率表!BP72</f>
        <v>0</v>
      </c>
      <c r="K73" s="283">
        <f>自給率表!E70</f>
        <v>0</v>
      </c>
      <c r="L73" s="283">
        <f>自給率表!F70</f>
        <v>0</v>
      </c>
      <c r="N73" s="284">
        <f t="shared" si="1"/>
        <v>0</v>
      </c>
    </row>
    <row r="74" spans="1:14" s="285" customFormat="1">
      <c r="A74" s="281">
        <v>68</v>
      </c>
      <c r="B74" s="281" t="s">
        <v>169</v>
      </c>
      <c r="C74" s="282"/>
      <c r="D74" s="282"/>
      <c r="E74" s="282"/>
      <c r="F74" s="282"/>
      <c r="H74" s="283">
        <f>マージン率表!BC73</f>
        <v>0</v>
      </c>
      <c r="I74" s="283">
        <f>マージン率表!BP73</f>
        <v>0</v>
      </c>
      <c r="K74" s="283">
        <f>自給率表!E71</f>
        <v>0</v>
      </c>
      <c r="L74" s="283">
        <f>自給率表!F71</f>
        <v>0</v>
      </c>
      <c r="N74" s="284">
        <f t="shared" si="1"/>
        <v>0</v>
      </c>
    </row>
    <row r="75" spans="1:14" s="285" customFormat="1">
      <c r="A75" s="281">
        <v>69</v>
      </c>
      <c r="B75" s="281" t="s">
        <v>170</v>
      </c>
      <c r="C75" s="282"/>
      <c r="D75" s="282"/>
      <c r="E75" s="282"/>
      <c r="F75" s="282"/>
      <c r="H75" s="283">
        <f>マージン率表!BC74</f>
        <v>0</v>
      </c>
      <c r="I75" s="283">
        <f>マージン率表!BP74</f>
        <v>0</v>
      </c>
      <c r="K75" s="283">
        <f>自給率表!E72</f>
        <v>0</v>
      </c>
      <c r="L75" s="283">
        <f>自給率表!F72</f>
        <v>0</v>
      </c>
      <c r="N75" s="284">
        <f t="shared" si="1"/>
        <v>0</v>
      </c>
    </row>
    <row r="76" spans="1:14" s="285" customFormat="1">
      <c r="A76" s="281">
        <v>70</v>
      </c>
      <c r="B76" s="281" t="s">
        <v>18</v>
      </c>
      <c r="C76" s="282"/>
      <c r="D76" s="282"/>
      <c r="E76" s="282"/>
      <c r="F76" s="282"/>
      <c r="H76" s="283">
        <f>マージン率表!BC75</f>
        <v>0</v>
      </c>
      <c r="I76" s="283">
        <f>マージン率表!BP75</f>
        <v>0</v>
      </c>
      <c r="K76" s="283">
        <f>自給率表!E73</f>
        <v>0</v>
      </c>
      <c r="L76" s="283">
        <f>自給率表!F73</f>
        <v>0</v>
      </c>
      <c r="N76" s="284">
        <f t="shared" si="1"/>
        <v>0</v>
      </c>
    </row>
    <row r="77" spans="1:14" s="285" customFormat="1">
      <c r="A77" s="281">
        <v>71</v>
      </c>
      <c r="B77" s="281" t="s">
        <v>19</v>
      </c>
      <c r="C77" s="282"/>
      <c r="D77" s="282"/>
      <c r="E77" s="282"/>
      <c r="F77" s="282"/>
      <c r="H77" s="283">
        <f>マージン率表!BC76</f>
        <v>0</v>
      </c>
      <c r="I77" s="283">
        <f>マージン率表!BP76</f>
        <v>0</v>
      </c>
      <c r="K77" s="283">
        <f>自給率表!E74</f>
        <v>0</v>
      </c>
      <c r="L77" s="283">
        <f>自給率表!F74</f>
        <v>0</v>
      </c>
      <c r="N77" s="284">
        <f t="shared" si="1"/>
        <v>0</v>
      </c>
    </row>
    <row r="78" spans="1:14" s="285" customFormat="1">
      <c r="A78" s="281">
        <v>72</v>
      </c>
      <c r="B78" s="281" t="s">
        <v>20</v>
      </c>
      <c r="C78" s="282"/>
      <c r="D78" s="282"/>
      <c r="E78" s="282"/>
      <c r="F78" s="282"/>
      <c r="H78" s="283">
        <f>マージン率表!BC77</f>
        <v>0</v>
      </c>
      <c r="I78" s="283">
        <f>マージン率表!BP77</f>
        <v>0</v>
      </c>
      <c r="K78" s="283">
        <f>自給率表!E75</f>
        <v>0</v>
      </c>
      <c r="L78" s="283">
        <f>自給率表!F75</f>
        <v>0</v>
      </c>
      <c r="N78" s="284">
        <f t="shared" si="1"/>
        <v>0</v>
      </c>
    </row>
    <row r="79" spans="1:14" s="285" customFormat="1">
      <c r="A79" s="281">
        <v>73</v>
      </c>
      <c r="B79" s="281" t="s">
        <v>1945</v>
      </c>
      <c r="C79" s="282"/>
      <c r="D79" s="282"/>
      <c r="E79" s="282"/>
      <c r="F79" s="282"/>
      <c r="H79" s="283">
        <f>マージン率表!BC78</f>
        <v>0</v>
      </c>
      <c r="I79" s="283">
        <f>マージン率表!BP78</f>
        <v>0</v>
      </c>
      <c r="K79" s="283">
        <f>自給率表!E76</f>
        <v>0</v>
      </c>
      <c r="L79" s="283">
        <f>自給率表!F76</f>
        <v>0</v>
      </c>
      <c r="N79" s="284">
        <f t="shared" si="1"/>
        <v>0</v>
      </c>
    </row>
    <row r="80" spans="1:14" s="285" customFormat="1">
      <c r="A80" s="281">
        <v>74</v>
      </c>
      <c r="B80" s="281" t="s">
        <v>1946</v>
      </c>
      <c r="C80" s="282"/>
      <c r="D80" s="282"/>
      <c r="E80" s="282"/>
      <c r="F80" s="282"/>
      <c r="H80" s="283">
        <f>マージン率表!BC79</f>
        <v>0</v>
      </c>
      <c r="I80" s="283">
        <f>マージン率表!BP79</f>
        <v>0</v>
      </c>
      <c r="K80" s="283">
        <f>自給率表!E77</f>
        <v>0</v>
      </c>
      <c r="L80" s="283">
        <f>自給率表!F77</f>
        <v>0</v>
      </c>
      <c r="N80" s="284">
        <f t="shared" si="1"/>
        <v>0</v>
      </c>
    </row>
    <row r="81" spans="1:14" s="285" customFormat="1">
      <c r="A81" s="281">
        <v>75</v>
      </c>
      <c r="B81" s="281" t="s">
        <v>1242</v>
      </c>
      <c r="C81" s="282"/>
      <c r="D81" s="282"/>
      <c r="E81" s="282"/>
      <c r="F81" s="282"/>
      <c r="H81" s="283">
        <f>マージン率表!BC80</f>
        <v>0</v>
      </c>
      <c r="I81" s="283">
        <f>マージン率表!BP80</f>
        <v>0</v>
      </c>
      <c r="K81" s="283">
        <f>自給率表!E78</f>
        <v>0</v>
      </c>
      <c r="L81" s="283">
        <f>自給率表!F78</f>
        <v>0</v>
      </c>
      <c r="N81" s="284">
        <f t="shared" si="1"/>
        <v>0</v>
      </c>
    </row>
    <row r="82" spans="1:14" s="285" customFormat="1">
      <c r="A82" s="281">
        <v>76</v>
      </c>
      <c r="B82" s="281" t="s">
        <v>52</v>
      </c>
      <c r="C82" s="282"/>
      <c r="D82" s="282"/>
      <c r="E82" s="282"/>
      <c r="F82" s="282"/>
      <c r="H82" s="283">
        <f>マージン率表!BC81</f>
        <v>0</v>
      </c>
      <c r="I82" s="283">
        <f>マージン率表!BP81</f>
        <v>0</v>
      </c>
      <c r="K82" s="283">
        <f>自給率表!E79</f>
        <v>0</v>
      </c>
      <c r="L82" s="283">
        <f>自給率表!F79</f>
        <v>0</v>
      </c>
      <c r="N82" s="284">
        <f t="shared" si="1"/>
        <v>0</v>
      </c>
    </row>
    <row r="83" spans="1:14" s="285" customFormat="1">
      <c r="A83" s="281">
        <v>77</v>
      </c>
      <c r="B83" s="281" t="s">
        <v>1947</v>
      </c>
      <c r="C83" s="282"/>
      <c r="D83" s="282"/>
      <c r="E83" s="282"/>
      <c r="F83" s="282"/>
      <c r="H83" s="283">
        <f>マージン率表!BC82</f>
        <v>0</v>
      </c>
      <c r="I83" s="283">
        <f>マージン率表!BP82</f>
        <v>0</v>
      </c>
      <c r="K83" s="283">
        <f>自給率表!E80</f>
        <v>0</v>
      </c>
      <c r="L83" s="283">
        <f>自給率表!F80</f>
        <v>0</v>
      </c>
      <c r="N83" s="284">
        <f t="shared" si="1"/>
        <v>0</v>
      </c>
    </row>
    <row r="84" spans="1:14" s="285" customFormat="1">
      <c r="A84" s="281">
        <v>78</v>
      </c>
      <c r="B84" s="281" t="s">
        <v>21</v>
      </c>
      <c r="C84" s="282"/>
      <c r="D84" s="282"/>
      <c r="E84" s="282"/>
      <c r="F84" s="282"/>
      <c r="H84" s="283">
        <f>マージン率表!BC83</f>
        <v>0</v>
      </c>
      <c r="I84" s="283">
        <f>マージン率表!BP83</f>
        <v>0</v>
      </c>
      <c r="K84" s="283">
        <f>自給率表!E81</f>
        <v>0</v>
      </c>
      <c r="L84" s="283">
        <f>自給率表!F81</f>
        <v>0</v>
      </c>
      <c r="N84" s="284">
        <f t="shared" si="1"/>
        <v>0</v>
      </c>
    </row>
    <row r="85" spans="1:14" s="285" customFormat="1">
      <c r="A85" s="281">
        <v>79</v>
      </c>
      <c r="B85" s="281" t="s">
        <v>84</v>
      </c>
      <c r="C85" s="282"/>
      <c r="D85" s="282"/>
      <c r="E85" s="282"/>
      <c r="F85" s="282"/>
      <c r="H85" s="283">
        <f>マージン率表!BC84</f>
        <v>0</v>
      </c>
      <c r="I85" s="283">
        <f>マージン率表!BP84</f>
        <v>0</v>
      </c>
      <c r="K85" s="283">
        <f>自給率表!E82</f>
        <v>0</v>
      </c>
      <c r="L85" s="283">
        <f>自給率表!F82</f>
        <v>0</v>
      </c>
      <c r="N85" s="284">
        <f t="shared" si="1"/>
        <v>0</v>
      </c>
    </row>
    <row r="86" spans="1:14" s="285" customFormat="1">
      <c r="A86" s="281">
        <v>80</v>
      </c>
      <c r="B86" s="281" t="s">
        <v>172</v>
      </c>
      <c r="C86" s="282"/>
      <c r="D86" s="282"/>
      <c r="E86" s="282"/>
      <c r="F86" s="282"/>
      <c r="H86" s="283">
        <f>マージン率表!BC85</f>
        <v>0</v>
      </c>
      <c r="I86" s="283">
        <f>マージン率表!BP85</f>
        <v>0</v>
      </c>
      <c r="K86" s="283">
        <f>自給率表!E83</f>
        <v>0</v>
      </c>
      <c r="L86" s="283">
        <f>自給率表!F83</f>
        <v>0</v>
      </c>
      <c r="N86" s="284">
        <f t="shared" si="1"/>
        <v>0</v>
      </c>
    </row>
    <row r="87" spans="1:14" s="285" customFormat="1">
      <c r="A87" s="281">
        <v>81</v>
      </c>
      <c r="B87" s="281" t="s">
        <v>22</v>
      </c>
      <c r="C87" s="282"/>
      <c r="D87" s="282"/>
      <c r="E87" s="282"/>
      <c r="F87" s="282"/>
      <c r="H87" s="283">
        <f>マージン率表!BC86</f>
        <v>0</v>
      </c>
      <c r="I87" s="283">
        <f>マージン率表!BP86</f>
        <v>0</v>
      </c>
      <c r="K87" s="283">
        <f>自給率表!E84</f>
        <v>0</v>
      </c>
      <c r="L87" s="283">
        <f>自給率表!F84</f>
        <v>0</v>
      </c>
      <c r="N87" s="284">
        <f t="shared" si="1"/>
        <v>0</v>
      </c>
    </row>
    <row r="88" spans="1:14" s="285" customFormat="1">
      <c r="A88" s="281">
        <v>82</v>
      </c>
      <c r="B88" s="281" t="s">
        <v>90</v>
      </c>
      <c r="C88" s="282"/>
      <c r="D88" s="282"/>
      <c r="E88" s="282"/>
      <c r="F88" s="282"/>
      <c r="H88" s="283">
        <f>マージン率表!BC87</f>
        <v>0</v>
      </c>
      <c r="I88" s="283">
        <f>マージン率表!BP87</f>
        <v>0</v>
      </c>
      <c r="K88" s="283">
        <f>自給率表!E85</f>
        <v>0</v>
      </c>
      <c r="L88" s="283">
        <f>自給率表!F85</f>
        <v>0</v>
      </c>
      <c r="N88" s="284">
        <f t="shared" si="1"/>
        <v>0</v>
      </c>
    </row>
    <row r="89" spans="1:14" s="285" customFormat="1">
      <c r="A89" s="281">
        <v>83</v>
      </c>
      <c r="B89" s="281" t="s">
        <v>173</v>
      </c>
      <c r="C89" s="282"/>
      <c r="D89" s="282"/>
      <c r="E89" s="282"/>
      <c r="F89" s="282"/>
      <c r="H89" s="283">
        <f>マージン率表!BC88</f>
        <v>0</v>
      </c>
      <c r="I89" s="283">
        <f>マージン率表!BP88</f>
        <v>0</v>
      </c>
      <c r="K89" s="283">
        <f>自給率表!E86</f>
        <v>0</v>
      </c>
      <c r="L89" s="283">
        <f>自給率表!F86</f>
        <v>0</v>
      </c>
      <c r="N89" s="284">
        <f t="shared" si="1"/>
        <v>0</v>
      </c>
    </row>
    <row r="90" spans="1:14" s="285" customFormat="1">
      <c r="A90" s="281">
        <v>84</v>
      </c>
      <c r="B90" s="281" t="s">
        <v>91</v>
      </c>
      <c r="C90" s="282"/>
      <c r="D90" s="282"/>
      <c r="E90" s="282"/>
      <c r="F90" s="282"/>
      <c r="H90" s="283">
        <f>マージン率表!BC89</f>
        <v>0</v>
      </c>
      <c r="I90" s="283">
        <f>マージン率表!BP89</f>
        <v>0</v>
      </c>
      <c r="K90" s="283">
        <f>自給率表!E87</f>
        <v>0</v>
      </c>
      <c r="L90" s="283">
        <f>自給率表!F87</f>
        <v>0</v>
      </c>
      <c r="N90" s="284">
        <f t="shared" si="1"/>
        <v>0</v>
      </c>
    </row>
    <row r="91" spans="1:14" s="285" customFormat="1">
      <c r="A91" s="281">
        <v>85</v>
      </c>
      <c r="B91" s="281" t="s">
        <v>23</v>
      </c>
      <c r="C91" s="282"/>
      <c r="D91" s="282"/>
      <c r="E91" s="282"/>
      <c r="F91" s="282"/>
      <c r="H91" s="283">
        <f>マージン率表!BC90</f>
        <v>0</v>
      </c>
      <c r="I91" s="283">
        <f>マージン率表!BP90</f>
        <v>0</v>
      </c>
      <c r="K91" s="283">
        <f>自給率表!E88</f>
        <v>0</v>
      </c>
      <c r="L91" s="283">
        <f>自給率表!F88</f>
        <v>0</v>
      </c>
      <c r="N91" s="284">
        <f t="shared" si="1"/>
        <v>0</v>
      </c>
    </row>
    <row r="92" spans="1:14" s="285" customFormat="1">
      <c r="A92" s="281">
        <v>86</v>
      </c>
      <c r="B92" s="281" t="s">
        <v>92</v>
      </c>
      <c r="C92" s="282"/>
      <c r="D92" s="282"/>
      <c r="E92" s="282"/>
      <c r="F92" s="282"/>
      <c r="H92" s="283">
        <f>マージン率表!BC91</f>
        <v>0</v>
      </c>
      <c r="I92" s="283">
        <f>マージン率表!BP91</f>
        <v>0</v>
      </c>
      <c r="K92" s="283">
        <f>自給率表!E89</f>
        <v>0</v>
      </c>
      <c r="L92" s="283">
        <f>自給率表!F89</f>
        <v>0</v>
      </c>
      <c r="N92" s="284">
        <f t="shared" si="1"/>
        <v>0</v>
      </c>
    </row>
    <row r="93" spans="1:14" s="285" customFormat="1">
      <c r="A93" s="281">
        <v>87</v>
      </c>
      <c r="B93" s="281" t="s">
        <v>24</v>
      </c>
      <c r="C93" s="282"/>
      <c r="D93" s="282"/>
      <c r="E93" s="282"/>
      <c r="F93" s="282"/>
      <c r="H93" s="283">
        <f>マージン率表!BC92</f>
        <v>0</v>
      </c>
      <c r="I93" s="283">
        <f>マージン率表!BP92</f>
        <v>0</v>
      </c>
      <c r="K93" s="283">
        <f>自給率表!E90</f>
        <v>0</v>
      </c>
      <c r="L93" s="283">
        <f>自給率表!F90</f>
        <v>0</v>
      </c>
      <c r="N93" s="284">
        <f t="shared" si="1"/>
        <v>0</v>
      </c>
    </row>
    <row r="94" spans="1:14" s="285" customFormat="1">
      <c r="A94" s="281">
        <v>88</v>
      </c>
      <c r="B94" s="281" t="s">
        <v>25</v>
      </c>
      <c r="C94" s="282"/>
      <c r="D94" s="282"/>
      <c r="E94" s="282"/>
      <c r="F94" s="282"/>
      <c r="H94" s="283">
        <f>マージン率表!BC93</f>
        <v>0</v>
      </c>
      <c r="I94" s="283">
        <f>マージン率表!BP93</f>
        <v>0</v>
      </c>
      <c r="K94" s="283">
        <f>自給率表!E91</f>
        <v>0</v>
      </c>
      <c r="L94" s="283">
        <f>自給率表!F91</f>
        <v>0</v>
      </c>
      <c r="N94" s="284">
        <f t="shared" si="1"/>
        <v>0</v>
      </c>
    </row>
    <row r="95" spans="1:14">
      <c r="A95" s="287"/>
      <c r="B95" s="287" t="s">
        <v>174</v>
      </c>
      <c r="C95" s="286">
        <f>SUM(C7:C94)</f>
        <v>0</v>
      </c>
      <c r="D95" s="286">
        <f>SUM(D7:D94)</f>
        <v>0</v>
      </c>
      <c r="E95" s="286">
        <f>SUM(E7:E94)</f>
        <v>0</v>
      </c>
      <c r="F95" s="286">
        <f>SUM(F7:F94)</f>
        <v>0</v>
      </c>
      <c r="H95" s="286">
        <f>SUM(H7:H94)</f>
        <v>0</v>
      </c>
      <c r="I95" s="286">
        <f>SUM(I7:I94)</f>
        <v>0</v>
      </c>
      <c r="K95" s="286">
        <f>SUM(K7:K94)</f>
        <v>0</v>
      </c>
      <c r="L95" s="286">
        <f>SUM(L7:L94)</f>
        <v>0</v>
      </c>
      <c r="N95" s="286">
        <f>SUM(N7:N94)</f>
        <v>0</v>
      </c>
    </row>
  </sheetData>
  <sheetProtection selectLockedCells="1"/>
  <mergeCells count="7">
    <mergeCell ref="A6:B6"/>
    <mergeCell ref="H5:I5"/>
    <mergeCell ref="K5:L5"/>
    <mergeCell ref="C1:F1"/>
    <mergeCell ref="C4:F4"/>
    <mergeCell ref="C5:D5"/>
    <mergeCell ref="E5:F5"/>
  </mergeCells>
  <phoneticPr fontId="5"/>
  <pageMargins left="0.78740157480314965" right="0.78740157480314965" top="0.98425196850393704" bottom="0.98425196850393704" header="0.51181102362204722" footer="0.51181102362204722"/>
  <pageSetup paperSize="8" scale="90" fitToWidth="0" orientation="portrait" r:id="rId1"/>
  <headerFooter alignWithMargins="0"/>
  <colBreaks count="1" manualBreakCount="1">
    <brk id="7" max="8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97"/>
  <sheetViews>
    <sheetView topLeftCell="R1" zoomScale="85" zoomScaleNormal="85" workbookViewId="0">
      <pane xSplit="2" ySplit="5" topLeftCell="AR75" activePane="bottomRight" state="frozen"/>
      <selection activeCell="AQ95" sqref="AQ95"/>
      <selection pane="topRight" activeCell="AQ95" sqref="AQ95"/>
      <selection pane="bottomLeft" activeCell="AQ95" sqref="AQ95"/>
      <selection pane="bottomRight" activeCell="AQ95" sqref="AQ95"/>
    </sheetView>
  </sheetViews>
  <sheetFormatPr defaultRowHeight="14.25"/>
  <cols>
    <col min="1" max="1" width="6.83203125" style="87" customWidth="1"/>
    <col min="2" max="2" width="1.5" style="87" customWidth="1"/>
    <col min="3" max="3" width="39.33203125" style="89" customWidth="1"/>
    <col min="4" max="4" width="1.6640625" style="89" customWidth="1"/>
    <col min="5" max="5" width="18.1640625" style="87" customWidth="1"/>
    <col min="6" max="13" width="18.1640625" style="87" hidden="1" customWidth="1"/>
    <col min="14" max="16" width="18" style="87" hidden="1" customWidth="1"/>
    <col min="17" max="17" width="22" style="375" hidden="1" customWidth="1"/>
    <col min="18" max="18" width="9.33203125" style="375"/>
    <col min="19" max="19" width="42.6640625" style="375" customWidth="1"/>
    <col min="20" max="21" width="12.83203125" style="375" customWidth="1"/>
    <col min="22" max="29" width="9" style="375" customWidth="1"/>
    <col min="30" max="30" width="11.1640625" style="375" customWidth="1"/>
    <col min="31" max="31" width="14" style="375" customWidth="1"/>
    <col min="32" max="43" width="12.5" style="375" customWidth="1"/>
    <col min="44" max="44" width="16.1640625" style="376" customWidth="1"/>
    <col min="45" max="45" width="16.5" style="376" customWidth="1"/>
    <col min="46" max="54" width="17.6640625" style="376" customWidth="1"/>
    <col min="55" max="55" width="16.83203125" style="376" customWidth="1"/>
    <col min="56" max="56" width="16.83203125" style="375" customWidth="1"/>
    <col min="57" max="68" width="16.83203125" style="376" customWidth="1"/>
    <col min="69" max="70" width="9.33203125" style="375"/>
    <col min="71" max="72" width="11.1640625" style="377" bestFit="1" customWidth="1"/>
    <col min="73" max="78" width="9.33203125" style="375"/>
    <col min="79" max="16384" width="9.33203125" style="87"/>
  </cols>
  <sheetData>
    <row r="1" spans="1:78" ht="21">
      <c r="B1" s="88" t="s">
        <v>1126</v>
      </c>
      <c r="H1" s="87" t="s">
        <v>1127</v>
      </c>
    </row>
    <row r="2" spans="1:78" ht="18.75">
      <c r="C2" s="90" t="s">
        <v>1128</v>
      </c>
      <c r="E2" s="90"/>
    </row>
    <row r="3" spans="1:78" ht="19.5" thickBot="1">
      <c r="C3" s="90"/>
      <c r="L3" s="87" t="s">
        <v>1129</v>
      </c>
      <c r="P3" s="87" t="s">
        <v>1129</v>
      </c>
      <c r="BC3" s="376" t="s">
        <v>1130</v>
      </c>
      <c r="BP3" s="376" t="s">
        <v>118</v>
      </c>
      <c r="BS3" s="377" t="s">
        <v>1131</v>
      </c>
    </row>
    <row r="4" spans="1:78" s="89" customFormat="1" ht="31.5" customHeight="1" thickTop="1">
      <c r="A4" s="660"/>
      <c r="B4" s="661"/>
      <c r="C4" s="661"/>
      <c r="D4" s="662"/>
      <c r="E4" s="91" t="s">
        <v>164</v>
      </c>
      <c r="F4" s="92" t="s">
        <v>165</v>
      </c>
      <c r="G4" s="93" t="s">
        <v>1132</v>
      </c>
      <c r="H4" s="94" t="s">
        <v>1133</v>
      </c>
      <c r="I4" s="95" t="s">
        <v>1134</v>
      </c>
      <c r="J4" s="95" t="s">
        <v>1135</v>
      </c>
      <c r="K4" s="92" t="s">
        <v>1136</v>
      </c>
      <c r="L4" s="95" t="s">
        <v>1137</v>
      </c>
      <c r="M4" s="92" t="s">
        <v>1138</v>
      </c>
      <c r="N4" s="96" t="s">
        <v>1139</v>
      </c>
      <c r="O4" s="97" t="s">
        <v>1140</v>
      </c>
      <c r="P4" s="370" t="s">
        <v>1141</v>
      </c>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260" t="s">
        <v>1344</v>
      </c>
      <c r="AS4" s="376"/>
      <c r="AT4" s="376"/>
      <c r="AU4" s="376"/>
      <c r="AV4" s="376"/>
      <c r="AW4" s="376"/>
      <c r="AX4" s="376"/>
      <c r="AY4" s="376"/>
      <c r="AZ4" s="376"/>
      <c r="BA4" s="376"/>
      <c r="BB4" s="376"/>
      <c r="BC4" s="260" t="s">
        <v>1345</v>
      </c>
      <c r="BD4" s="378"/>
      <c r="BE4" s="260" t="s">
        <v>1346</v>
      </c>
      <c r="BF4" s="260"/>
      <c r="BG4" s="260"/>
      <c r="BH4" s="260"/>
      <c r="BI4" s="260"/>
      <c r="BJ4" s="260"/>
      <c r="BK4" s="260"/>
      <c r="BL4" s="260"/>
      <c r="BM4" s="260"/>
      <c r="BN4" s="260"/>
      <c r="BO4" s="260"/>
      <c r="BP4" s="260" t="s">
        <v>1347</v>
      </c>
      <c r="BQ4" s="375"/>
      <c r="BR4" s="375"/>
      <c r="BS4" s="379" t="s">
        <v>1345</v>
      </c>
      <c r="BT4" s="379" t="s">
        <v>1347</v>
      </c>
      <c r="BU4" s="375"/>
      <c r="BV4" s="375"/>
      <c r="BW4" s="375"/>
      <c r="BX4" s="375"/>
      <c r="BY4" s="375"/>
      <c r="BZ4" s="375"/>
    </row>
    <row r="5" spans="1:78" s="528" customFormat="1" ht="33" customHeight="1" thickBot="1">
      <c r="A5" s="663"/>
      <c r="B5" s="664"/>
      <c r="C5" s="664"/>
      <c r="D5" s="665"/>
      <c r="E5" s="517" t="s">
        <v>1142</v>
      </c>
      <c r="F5" s="518" t="s">
        <v>1143</v>
      </c>
      <c r="G5" s="519" t="s">
        <v>1144</v>
      </c>
      <c r="H5" s="520" t="s">
        <v>1145</v>
      </c>
      <c r="I5" s="521" t="s">
        <v>1146</v>
      </c>
      <c r="J5" s="521" t="s">
        <v>1147</v>
      </c>
      <c r="K5" s="521" t="s">
        <v>1148</v>
      </c>
      <c r="L5" s="521" t="s">
        <v>1149</v>
      </c>
      <c r="M5" s="518" t="s">
        <v>1150</v>
      </c>
      <c r="N5" s="522" t="s">
        <v>1151</v>
      </c>
      <c r="O5" s="523" t="s">
        <v>1152</v>
      </c>
      <c r="P5" s="524" t="s">
        <v>1153</v>
      </c>
      <c r="Q5" s="525"/>
      <c r="R5" s="525"/>
      <c r="S5" s="525" t="s">
        <v>86</v>
      </c>
      <c r="T5" s="369" t="s">
        <v>164</v>
      </c>
      <c r="U5" s="369" t="s">
        <v>165</v>
      </c>
      <c r="V5" s="369" t="s">
        <v>1132</v>
      </c>
      <c r="W5" s="369" t="s">
        <v>1133</v>
      </c>
      <c r="X5" s="369" t="s">
        <v>1134</v>
      </c>
      <c r="Y5" s="369" t="s">
        <v>1135</v>
      </c>
      <c r="Z5" s="369" t="s">
        <v>1136</v>
      </c>
      <c r="AA5" s="369" t="s">
        <v>1137</v>
      </c>
      <c r="AB5" s="369" t="s">
        <v>1138</v>
      </c>
      <c r="AC5" s="369" t="s">
        <v>1139</v>
      </c>
      <c r="AD5" s="369" t="s">
        <v>1140</v>
      </c>
      <c r="AE5" s="525" t="s">
        <v>1141</v>
      </c>
      <c r="AF5" s="525" t="s">
        <v>1158</v>
      </c>
      <c r="AG5" s="369" t="s">
        <v>1154</v>
      </c>
      <c r="AH5" s="369" t="s">
        <v>1155</v>
      </c>
      <c r="AI5" s="369" t="s">
        <v>1133</v>
      </c>
      <c r="AJ5" s="369" t="s">
        <v>1134</v>
      </c>
      <c r="AK5" s="369" t="s">
        <v>1135</v>
      </c>
      <c r="AL5" s="369" t="s">
        <v>1136</v>
      </c>
      <c r="AM5" s="369" t="s">
        <v>1137</v>
      </c>
      <c r="AN5" s="369" t="s">
        <v>1138</v>
      </c>
      <c r="AO5" s="369" t="s">
        <v>1139</v>
      </c>
      <c r="AP5" s="369" t="s">
        <v>1156</v>
      </c>
      <c r="AQ5" s="525" t="s">
        <v>1157</v>
      </c>
      <c r="AR5" s="526" t="s">
        <v>1159</v>
      </c>
      <c r="AS5" s="526" t="s">
        <v>1160</v>
      </c>
      <c r="AT5" s="526" t="s">
        <v>1161</v>
      </c>
      <c r="AU5" s="526" t="s">
        <v>1133</v>
      </c>
      <c r="AV5" s="526" t="s">
        <v>1134</v>
      </c>
      <c r="AW5" s="526" t="s">
        <v>1135</v>
      </c>
      <c r="AX5" s="526" t="s">
        <v>1136</v>
      </c>
      <c r="AY5" s="526" t="s">
        <v>1137</v>
      </c>
      <c r="AZ5" s="526" t="s">
        <v>1138</v>
      </c>
      <c r="BA5" s="526" t="s">
        <v>1139</v>
      </c>
      <c r="BB5" s="526" t="s">
        <v>1156</v>
      </c>
      <c r="BC5" s="240" t="s">
        <v>1349</v>
      </c>
      <c r="BD5" s="380" t="s">
        <v>1158</v>
      </c>
      <c r="BE5" s="240" t="s">
        <v>1159</v>
      </c>
      <c r="BF5" s="526" t="s">
        <v>1160</v>
      </c>
      <c r="BG5" s="526" t="s">
        <v>1161</v>
      </c>
      <c r="BH5" s="526" t="s">
        <v>1133</v>
      </c>
      <c r="BI5" s="526" t="s">
        <v>1134</v>
      </c>
      <c r="BJ5" s="526" t="s">
        <v>1135</v>
      </c>
      <c r="BK5" s="526" t="s">
        <v>1136</v>
      </c>
      <c r="BL5" s="526" t="s">
        <v>1137</v>
      </c>
      <c r="BM5" s="526" t="s">
        <v>1138</v>
      </c>
      <c r="BN5" s="526" t="s">
        <v>1139</v>
      </c>
      <c r="BO5" s="526" t="s">
        <v>1156</v>
      </c>
      <c r="BP5" s="240" t="s">
        <v>1348</v>
      </c>
      <c r="BQ5" s="525" t="s">
        <v>1158</v>
      </c>
      <c r="BR5" s="525"/>
      <c r="BS5" s="527"/>
      <c r="BT5" s="527"/>
      <c r="BU5" s="525"/>
      <c r="BV5" s="525"/>
      <c r="BW5" s="525"/>
      <c r="BX5" s="525"/>
      <c r="BY5" s="525"/>
      <c r="BZ5" s="525"/>
    </row>
    <row r="6" spans="1:78" ht="18.600000000000001" customHeight="1" thickTop="1">
      <c r="A6" s="98">
        <v>1</v>
      </c>
      <c r="B6" s="99"/>
      <c r="C6" s="100" t="s">
        <v>2</v>
      </c>
      <c r="D6" s="101"/>
      <c r="E6" s="102">
        <v>26.634149977928086</v>
      </c>
      <c r="F6" s="103">
        <v>16.584729353502418</v>
      </c>
      <c r="G6" s="104">
        <v>43.218879331430507</v>
      </c>
      <c r="H6" s="105">
        <v>0.13753531262698659</v>
      </c>
      <c r="I6" s="106">
        <v>4.740979018525791</v>
      </c>
      <c r="J6" s="106">
        <v>0.20982935925183518</v>
      </c>
      <c r="K6" s="106">
        <v>0.33554913266633601</v>
      </c>
      <c r="L6" s="106">
        <v>5.8346837966811248E-2</v>
      </c>
      <c r="M6" s="103">
        <v>0.39471209550658692</v>
      </c>
      <c r="N6" s="107">
        <v>1.5347410959558212</v>
      </c>
      <c r="O6" s="108">
        <v>7.4116928525001677</v>
      </c>
      <c r="P6" s="371">
        <v>50.630572183930667</v>
      </c>
      <c r="R6" s="535">
        <v>1</v>
      </c>
      <c r="S6" s="539" t="s">
        <v>1986</v>
      </c>
      <c r="T6" s="381">
        <f>E6</f>
        <v>26.634149977928086</v>
      </c>
      <c r="U6" s="381">
        <f t="shared" ref="U6:AE6" si="0">F6</f>
        <v>16.584729353502418</v>
      </c>
      <c r="V6" s="381">
        <f t="shared" si="0"/>
        <v>43.218879331430507</v>
      </c>
      <c r="W6" s="381">
        <f t="shared" si="0"/>
        <v>0.13753531262698659</v>
      </c>
      <c r="X6" s="381">
        <f t="shared" si="0"/>
        <v>4.740979018525791</v>
      </c>
      <c r="Y6" s="381">
        <f t="shared" si="0"/>
        <v>0.20982935925183518</v>
      </c>
      <c r="Z6" s="381">
        <f t="shared" si="0"/>
        <v>0.33554913266633601</v>
      </c>
      <c r="AA6" s="381">
        <f t="shared" si="0"/>
        <v>5.8346837966811248E-2</v>
      </c>
      <c r="AB6" s="381">
        <f t="shared" si="0"/>
        <v>0.39471209550658692</v>
      </c>
      <c r="AC6" s="381">
        <f t="shared" si="0"/>
        <v>1.5347410959558212</v>
      </c>
      <c r="AD6" s="381">
        <f t="shared" si="0"/>
        <v>7.4116928525001677</v>
      </c>
      <c r="AE6" s="381">
        <f t="shared" si="0"/>
        <v>50.630572183930667</v>
      </c>
      <c r="AF6" s="381">
        <f>AE6-SUM(W6:AC6,T6:U6)</f>
        <v>0</v>
      </c>
      <c r="AG6" s="381">
        <f t="shared" ref="AG6" si="1">T6/100</f>
        <v>0.26634149977928084</v>
      </c>
      <c r="AH6" s="381">
        <f t="shared" ref="AH6" si="2">U6/100</f>
        <v>0.16584729353502417</v>
      </c>
      <c r="AI6" s="381">
        <f>W6/100</f>
        <v>1.375353126269866E-3</v>
      </c>
      <c r="AJ6" s="381">
        <f t="shared" ref="AJ6:AO6" si="3">X6/100</f>
        <v>4.7409790185257907E-2</v>
      </c>
      <c r="AK6" s="381">
        <f t="shared" si="3"/>
        <v>2.0982935925183519E-3</v>
      </c>
      <c r="AL6" s="381">
        <f t="shared" si="3"/>
        <v>3.3554913266633599E-3</v>
      </c>
      <c r="AM6" s="381">
        <f t="shared" si="3"/>
        <v>5.8346837966811245E-4</v>
      </c>
      <c r="AN6" s="381">
        <f t="shared" si="3"/>
        <v>3.9471209550658694E-3</v>
      </c>
      <c r="AO6" s="381">
        <f t="shared" si="3"/>
        <v>1.5347410959558211E-2</v>
      </c>
      <c r="AP6" s="381">
        <f t="shared" ref="AP6" si="4">AD6/100</f>
        <v>7.411692852500168E-2</v>
      </c>
      <c r="AQ6" s="381">
        <f>AE6/100</f>
        <v>0.50630572183930667</v>
      </c>
      <c r="AR6" s="376">
        <f>'01最終需要増加額入力'!E7</f>
        <v>0</v>
      </c>
      <c r="AS6" s="376">
        <f>IF($AQ6=0,0,($AR6-$BC6)*(AG6/$AQ6))</f>
        <v>0</v>
      </c>
      <c r="AT6" s="376">
        <f>IF($AQ6=0,0,($AR6-$BC6)*(AH6/$AQ6))</f>
        <v>0</v>
      </c>
      <c r="AU6" s="376">
        <f>IF($AQ6=0,0,($AR6-$BC6)*(AI6/$AQ6))</f>
        <v>0</v>
      </c>
      <c r="AV6" s="376">
        <f t="shared" ref="AV6:BA6" si="5">IF($AQ6=0,0,($AR6-$BC6)*(AJ6/$AQ6))</f>
        <v>0</v>
      </c>
      <c r="AW6" s="376">
        <f t="shared" si="5"/>
        <v>0</v>
      </c>
      <c r="AX6" s="376">
        <f t="shared" si="5"/>
        <v>0</v>
      </c>
      <c r="AY6" s="376">
        <f t="shared" si="5"/>
        <v>0</v>
      </c>
      <c r="AZ6" s="376">
        <f t="shared" si="5"/>
        <v>0</v>
      </c>
      <c r="BA6" s="376">
        <f t="shared" si="5"/>
        <v>0</v>
      </c>
      <c r="BB6" s="376">
        <f t="shared" ref="BB6" si="6">IF($AQ6=0,0,($AR6-$BC6)*(AP6/$AQ6))</f>
        <v>0</v>
      </c>
      <c r="BC6" s="376">
        <f>AR6/(1+(マージン率表!$AE6/100))</f>
        <v>0</v>
      </c>
      <c r="BD6" s="390">
        <f>AR6-SUM(AS6:BA6,BC6)</f>
        <v>0</v>
      </c>
      <c r="BE6" s="376">
        <f>'01最終需要増加額入力'!F7</f>
        <v>0</v>
      </c>
      <c r="BF6" s="376">
        <f>IF($AQ6=0,0,($BE6-$BP6)*(AG6/$AQ6))</f>
        <v>0</v>
      </c>
      <c r="BG6" s="376">
        <f>IF($AQ6=0,0,($BE6-$BP6)*(AH6/$AQ6))</f>
        <v>0</v>
      </c>
      <c r="BH6" s="376">
        <f>IF($AQ6=0,0,($BE6-$BP6)*(AI6/$AQ6))</f>
        <v>0</v>
      </c>
      <c r="BI6" s="376">
        <f t="shared" ref="BI6:BN6" si="7">IF($AQ6=0,0,($BE6-$BP6)*(AJ6/$AQ6))</f>
        <v>0</v>
      </c>
      <c r="BJ6" s="376">
        <f t="shared" si="7"/>
        <v>0</v>
      </c>
      <c r="BK6" s="376">
        <f t="shared" si="7"/>
        <v>0</v>
      </c>
      <c r="BL6" s="376">
        <f t="shared" si="7"/>
        <v>0</v>
      </c>
      <c r="BM6" s="376">
        <f t="shared" si="7"/>
        <v>0</v>
      </c>
      <c r="BN6" s="376">
        <f t="shared" si="7"/>
        <v>0</v>
      </c>
      <c r="BO6" s="376">
        <f t="shared" ref="BO6:BO37" si="8">IF($AQ6=0,0,($BE6-$BP6)*(AP6/$AQ6))</f>
        <v>0</v>
      </c>
      <c r="BP6" s="376">
        <f>BE6/(1+(マージン率表!$AE6/100))</f>
        <v>0</v>
      </c>
      <c r="BQ6" s="390">
        <f>BE6-SUM(BF6:BN6,BP6)</f>
        <v>0</v>
      </c>
      <c r="BS6" s="377" t="e">
        <f t="shared" ref="BS6:BS37" si="9">BB6/$BB$94</f>
        <v>#DIV/0!</v>
      </c>
      <c r="BT6" s="377" t="e">
        <f t="shared" ref="BT6:BT37" si="10">BO6/$BO$94</f>
        <v>#DIV/0!</v>
      </c>
    </row>
    <row r="7" spans="1:78" ht="18.600000000000001" customHeight="1">
      <c r="A7" s="109">
        <v>2</v>
      </c>
      <c r="B7" s="110"/>
      <c r="C7" s="111" t="s">
        <v>50</v>
      </c>
      <c r="D7" s="112"/>
      <c r="E7" s="113">
        <v>8.0132685852214554</v>
      </c>
      <c r="F7" s="114">
        <v>1.483513692018493</v>
      </c>
      <c r="G7" s="115">
        <v>9.4967822772399479</v>
      </c>
      <c r="H7" s="116">
        <v>1.211251313450643E-3</v>
      </c>
      <c r="I7" s="117">
        <v>2.0210064623622159</v>
      </c>
      <c r="J7" s="117">
        <v>0</v>
      </c>
      <c r="K7" s="117">
        <v>3.0180345226811851E-2</v>
      </c>
      <c r="L7" s="117">
        <v>0</v>
      </c>
      <c r="M7" s="114">
        <v>0.10625365688547585</v>
      </c>
      <c r="N7" s="118">
        <v>4.1350774006412232E-2</v>
      </c>
      <c r="O7" s="108">
        <v>2.2000024897943664</v>
      </c>
      <c r="P7" s="371">
        <v>11.696784767034316</v>
      </c>
      <c r="R7" s="532">
        <v>2</v>
      </c>
      <c r="S7" t="s">
        <v>4</v>
      </c>
      <c r="T7" s="381">
        <f>E8</f>
        <v>18.197009050856774</v>
      </c>
      <c r="U7" s="381">
        <f t="shared" ref="U7:AE8" si="11">F8</f>
        <v>8.5124371714521274</v>
      </c>
      <c r="V7" s="381">
        <f t="shared" si="11"/>
        <v>26.709446222308898</v>
      </c>
      <c r="W7" s="381">
        <f t="shared" si="11"/>
        <v>3.9891141507175975E-3</v>
      </c>
      <c r="X7" s="381">
        <f t="shared" si="11"/>
        <v>1.6694442720753144</v>
      </c>
      <c r="Y7" s="381">
        <f t="shared" si="11"/>
        <v>0.22250392262891489</v>
      </c>
      <c r="Z7" s="381">
        <f t="shared" si="11"/>
        <v>0.84447330396163356</v>
      </c>
      <c r="AA7" s="381">
        <f t="shared" si="11"/>
        <v>1.2521386084196902E-2</v>
      </c>
      <c r="AB7" s="381">
        <f t="shared" si="11"/>
        <v>0.12144636414406908</v>
      </c>
      <c r="AC7" s="381">
        <f t="shared" si="11"/>
        <v>0.45520224808744136</v>
      </c>
      <c r="AD7" s="381">
        <f t="shared" si="11"/>
        <v>3.3295806111322879</v>
      </c>
      <c r="AE7" s="381">
        <f t="shared" si="11"/>
        <v>30.039026833441184</v>
      </c>
      <c r="AF7" s="381">
        <f t="shared" ref="AF7:AF70" si="12">AE7-SUM(W7:AC7,T7:U7)</f>
        <v>0</v>
      </c>
      <c r="AG7" s="381">
        <f t="shared" ref="AG7:AG70" si="13">T7/100</f>
        <v>0.18197009050856774</v>
      </c>
      <c r="AH7" s="381">
        <f t="shared" ref="AH7:AH70" si="14">U7/100</f>
        <v>8.512437171452128E-2</v>
      </c>
      <c r="AI7" s="381">
        <f t="shared" ref="AI7:AI70" si="15">W7/100</f>
        <v>3.9891141507175973E-5</v>
      </c>
      <c r="AJ7" s="381">
        <f t="shared" ref="AJ7:AJ70" si="16">X7/100</f>
        <v>1.6694442720753145E-2</v>
      </c>
      <c r="AK7" s="381">
        <f t="shared" ref="AK7:AK70" si="17">Y7/100</f>
        <v>2.2250392262891487E-3</v>
      </c>
      <c r="AL7" s="381">
        <f t="shared" ref="AL7:AL70" si="18">Z7/100</f>
        <v>8.4447330396163357E-3</v>
      </c>
      <c r="AM7" s="381">
        <f t="shared" ref="AM7:AM70" si="19">AA7/100</f>
        <v>1.2521386084196902E-4</v>
      </c>
      <c r="AN7" s="381">
        <f t="shared" ref="AN7:AN70" si="20">AB7/100</f>
        <v>1.2144636414406908E-3</v>
      </c>
      <c r="AO7" s="381">
        <f t="shared" ref="AO7:AO70" si="21">AC7/100</f>
        <v>4.5520224808744134E-3</v>
      </c>
      <c r="AP7" s="381">
        <f t="shared" ref="AP7:AP70" si="22">AD7/100</f>
        <v>3.3295806111322879E-2</v>
      </c>
      <c r="AQ7" s="381">
        <f t="shared" ref="AQ7:AQ70" si="23">AE7/100</f>
        <v>0.30039026833441185</v>
      </c>
      <c r="AR7" s="376">
        <f>'01最終需要増加額入力'!E8</f>
        <v>0</v>
      </c>
      <c r="AS7" s="376">
        <f t="shared" ref="AS7:AS70" si="24">IF($AQ7=0,0,($AR7-$BC7)*(AG7/$AQ7))</f>
        <v>0</v>
      </c>
      <c r="AT7" s="376">
        <f t="shared" ref="AT7:AT70" si="25">IF($AQ7=0,0,($AR7-$BC7)*(AH7/$AQ7))</f>
        <v>0</v>
      </c>
      <c r="AU7" s="376">
        <f t="shared" ref="AU7:AU70" si="26">IF($AQ7=0,0,($AR7-$BC7)*(AI7/$AQ7))</f>
        <v>0</v>
      </c>
      <c r="AV7" s="376">
        <f t="shared" ref="AV7:AV70" si="27">IF($AQ7=0,0,($AR7-$BC7)*(AJ7/$AQ7))</f>
        <v>0</v>
      </c>
      <c r="AW7" s="376">
        <f t="shared" ref="AW7:AW70" si="28">IF($AQ7=0,0,($AR7-$BC7)*(AK7/$AQ7))</f>
        <v>0</v>
      </c>
      <c r="AX7" s="376">
        <f t="shared" ref="AX7:AX70" si="29">IF($AQ7=0,0,($AR7-$BC7)*(AL7/$AQ7))</f>
        <v>0</v>
      </c>
      <c r="AY7" s="376">
        <f t="shared" ref="AY7:AY70" si="30">IF($AQ7=0,0,($AR7-$BC7)*(AM7/$AQ7))</f>
        <v>0</v>
      </c>
      <c r="AZ7" s="376">
        <f t="shared" ref="AZ7:AZ70" si="31">IF($AQ7=0,0,($AR7-$BC7)*(AN7/$AQ7))</f>
        <v>0</v>
      </c>
      <c r="BA7" s="376">
        <f t="shared" ref="BA7:BA70" si="32">IF($AQ7=0,0,($AR7-$BC7)*(AO7/$AQ7))</f>
        <v>0</v>
      </c>
      <c r="BB7" s="376">
        <f t="shared" ref="BB7:BB70" si="33">IF($AQ7=0,0,($AR7-$BC7)*(AP7/$AQ7))</f>
        <v>0</v>
      </c>
      <c r="BC7" s="376">
        <f>AR7/(1+(マージン率表!$AE7/100))</f>
        <v>0</v>
      </c>
      <c r="BD7" s="390">
        <f t="shared" ref="BD7:BD70" si="34">AR7-SUM(AS7:BA7,BC7)</f>
        <v>0</v>
      </c>
      <c r="BE7" s="376">
        <f>'01最終需要増加額入力'!F8</f>
        <v>0</v>
      </c>
      <c r="BF7" s="376">
        <f t="shared" ref="BF7:BF38" si="35">IF($AQ7=0,0,($BE7-$BP7)*(AG7/$AQ7))</f>
        <v>0</v>
      </c>
      <c r="BG7" s="376">
        <f t="shared" ref="BG7:BG38" si="36">IF($AQ7=0,0,($BE7-$BP7)*(AH7/$AQ7))</f>
        <v>0</v>
      </c>
      <c r="BH7" s="376">
        <f t="shared" ref="BH7:BH70" si="37">IF($AQ7=0,0,($BE7-$BP7)*(AI7/$AQ7))</f>
        <v>0</v>
      </c>
      <c r="BI7" s="376">
        <f t="shared" ref="BI7:BI70" si="38">IF($AQ7=0,0,($BE7-$BP7)*(AJ7/$AQ7))</f>
        <v>0</v>
      </c>
      <c r="BJ7" s="376">
        <f t="shared" ref="BJ7:BJ70" si="39">IF($AQ7=0,0,($BE7-$BP7)*(AK7/$AQ7))</f>
        <v>0</v>
      </c>
      <c r="BK7" s="376">
        <f t="shared" ref="BK7:BK70" si="40">IF($AQ7=0,0,($BE7-$BP7)*(AL7/$AQ7))</f>
        <v>0</v>
      </c>
      <c r="BL7" s="376">
        <f t="shared" ref="BL7:BL70" si="41">IF($AQ7=0,0,($BE7-$BP7)*(AM7/$AQ7))</f>
        <v>0</v>
      </c>
      <c r="BM7" s="376">
        <f t="shared" ref="BM7:BM70" si="42">IF($AQ7=0,0,($BE7-$BP7)*(AN7/$AQ7))</f>
        <v>0</v>
      </c>
      <c r="BN7" s="376">
        <f t="shared" ref="BN7:BN70" si="43">IF($AQ7=0,0,($BE7-$BP7)*(AO7/$AQ7))</f>
        <v>0</v>
      </c>
      <c r="BO7" s="376">
        <f t="shared" si="8"/>
        <v>0</v>
      </c>
      <c r="BP7" s="376">
        <f>BE7/(1+(マージン率表!$AE7/100))</f>
        <v>0</v>
      </c>
      <c r="BQ7" s="390">
        <f t="shared" ref="BQ7:BQ70" si="44">BE7-SUM(BF7:BN7,BP7)</f>
        <v>0</v>
      </c>
      <c r="BS7" s="377" t="e">
        <f t="shared" si="9"/>
        <v>#DIV/0!</v>
      </c>
      <c r="BT7" s="377" t="e">
        <f t="shared" si="10"/>
        <v>#DIV/0!</v>
      </c>
    </row>
    <row r="8" spans="1:78" ht="18.600000000000001" customHeight="1">
      <c r="A8" s="109">
        <v>4</v>
      </c>
      <c r="B8" s="110"/>
      <c r="C8" s="111" t="s">
        <v>4</v>
      </c>
      <c r="D8" s="112"/>
      <c r="E8" s="113">
        <v>18.197009050856774</v>
      </c>
      <c r="F8" s="114">
        <v>8.5124371714521274</v>
      </c>
      <c r="G8" s="115">
        <v>26.709446222308898</v>
      </c>
      <c r="H8" s="116">
        <v>3.9891141507175975E-3</v>
      </c>
      <c r="I8" s="117">
        <v>1.6694442720753144</v>
      </c>
      <c r="J8" s="117">
        <v>0.22250392262891489</v>
      </c>
      <c r="K8" s="117">
        <v>0.84447330396163356</v>
      </c>
      <c r="L8" s="117">
        <v>1.2521386084196902E-2</v>
      </c>
      <c r="M8" s="114">
        <v>0.12144636414406908</v>
      </c>
      <c r="N8" s="118">
        <v>0.45520224808744136</v>
      </c>
      <c r="O8" s="108">
        <v>3.3295806111322879</v>
      </c>
      <c r="P8" s="371">
        <v>30.039026833441184</v>
      </c>
      <c r="R8" s="532">
        <v>3</v>
      </c>
      <c r="S8" t="s">
        <v>5</v>
      </c>
      <c r="T8" s="381">
        <f>E9</f>
        <v>39.452625503864084</v>
      </c>
      <c r="U8" s="381">
        <f t="shared" si="11"/>
        <v>16.206854054509002</v>
      </c>
      <c r="V8" s="381">
        <f t="shared" si="11"/>
        <v>55.659479558373079</v>
      </c>
      <c r="W8" s="381">
        <f t="shared" si="11"/>
        <v>1.1422422214807666E-3</v>
      </c>
      <c r="X8" s="381">
        <f t="shared" si="11"/>
        <v>3.0276031850522576</v>
      </c>
      <c r="Y8" s="381">
        <f t="shared" si="11"/>
        <v>0</v>
      </c>
      <c r="Z8" s="381">
        <f t="shared" si="11"/>
        <v>8.5487812576086869E-2</v>
      </c>
      <c r="AA8" s="381">
        <f t="shared" si="11"/>
        <v>0.22760679213295701</v>
      </c>
      <c r="AB8" s="381">
        <f t="shared" si="11"/>
        <v>0.35223143029767434</v>
      </c>
      <c r="AC8" s="381">
        <f t="shared" si="11"/>
        <v>0.78466028814562983</v>
      </c>
      <c r="AD8" s="381">
        <f t="shared" si="11"/>
        <v>4.4787317504260864</v>
      </c>
      <c r="AE8" s="381">
        <f t="shared" si="11"/>
        <v>60.138211308799171</v>
      </c>
      <c r="AF8" s="381">
        <f t="shared" si="12"/>
        <v>0</v>
      </c>
      <c r="AG8" s="381">
        <f t="shared" si="13"/>
        <v>0.39452625503864086</v>
      </c>
      <c r="AH8" s="381">
        <f t="shared" si="14"/>
        <v>0.16206854054509001</v>
      </c>
      <c r="AI8" s="381">
        <f t="shared" si="15"/>
        <v>1.1422422214807665E-5</v>
      </c>
      <c r="AJ8" s="381">
        <f t="shared" si="16"/>
        <v>3.0276031850522574E-2</v>
      </c>
      <c r="AK8" s="381">
        <f t="shared" si="17"/>
        <v>0</v>
      </c>
      <c r="AL8" s="381">
        <f t="shared" si="18"/>
        <v>8.5487812576086873E-4</v>
      </c>
      <c r="AM8" s="381">
        <f t="shared" si="19"/>
        <v>2.27606792132957E-3</v>
      </c>
      <c r="AN8" s="381">
        <f t="shared" si="20"/>
        <v>3.5223143029767434E-3</v>
      </c>
      <c r="AO8" s="381">
        <f t="shared" si="21"/>
        <v>7.846602881456298E-3</v>
      </c>
      <c r="AP8" s="381">
        <f t="shared" si="22"/>
        <v>4.4787317504260862E-2</v>
      </c>
      <c r="AQ8" s="381">
        <f t="shared" si="23"/>
        <v>0.60138211308799172</v>
      </c>
      <c r="AR8" s="376">
        <f>'01最終需要増加額入力'!E9</f>
        <v>0</v>
      </c>
      <c r="AS8" s="376">
        <f t="shared" si="24"/>
        <v>0</v>
      </c>
      <c r="AT8" s="376">
        <f t="shared" si="25"/>
        <v>0</v>
      </c>
      <c r="AU8" s="376">
        <f t="shared" si="26"/>
        <v>0</v>
      </c>
      <c r="AV8" s="376">
        <f t="shared" si="27"/>
        <v>0</v>
      </c>
      <c r="AW8" s="376">
        <f t="shared" si="28"/>
        <v>0</v>
      </c>
      <c r="AX8" s="376">
        <f t="shared" si="29"/>
        <v>0</v>
      </c>
      <c r="AY8" s="376">
        <f t="shared" si="30"/>
        <v>0</v>
      </c>
      <c r="AZ8" s="376">
        <f t="shared" si="31"/>
        <v>0</v>
      </c>
      <c r="BA8" s="376">
        <f t="shared" si="32"/>
        <v>0</v>
      </c>
      <c r="BB8" s="376">
        <f t="shared" si="33"/>
        <v>0</v>
      </c>
      <c r="BC8" s="376">
        <f>AR8/(1+(マージン率表!$AE8/100))</f>
        <v>0</v>
      </c>
      <c r="BD8" s="390">
        <f t="shared" si="34"/>
        <v>0</v>
      </c>
      <c r="BE8" s="376">
        <f>'01最終需要増加額入力'!F9</f>
        <v>0</v>
      </c>
      <c r="BF8" s="376">
        <f t="shared" si="35"/>
        <v>0</v>
      </c>
      <c r="BG8" s="376">
        <f t="shared" si="36"/>
        <v>0</v>
      </c>
      <c r="BH8" s="376">
        <f t="shared" si="37"/>
        <v>0</v>
      </c>
      <c r="BI8" s="376">
        <f t="shared" si="38"/>
        <v>0</v>
      </c>
      <c r="BJ8" s="376">
        <f t="shared" si="39"/>
        <v>0</v>
      </c>
      <c r="BK8" s="376">
        <f t="shared" si="40"/>
        <v>0</v>
      </c>
      <c r="BL8" s="376">
        <f t="shared" si="41"/>
        <v>0</v>
      </c>
      <c r="BM8" s="376">
        <f t="shared" si="42"/>
        <v>0</v>
      </c>
      <c r="BN8" s="376">
        <f t="shared" si="43"/>
        <v>0</v>
      </c>
      <c r="BO8" s="376">
        <f t="shared" si="8"/>
        <v>0</v>
      </c>
      <c r="BP8" s="376">
        <f>BE8/(1+(マージン率表!$AE8/100))</f>
        <v>0</v>
      </c>
      <c r="BQ8" s="390">
        <f t="shared" si="44"/>
        <v>0</v>
      </c>
      <c r="BS8" s="377" t="e">
        <f t="shared" si="9"/>
        <v>#DIV/0!</v>
      </c>
      <c r="BT8" s="377" t="e">
        <f t="shared" si="10"/>
        <v>#DIV/0!</v>
      </c>
    </row>
    <row r="9" spans="1:78" ht="18.600000000000001" customHeight="1">
      <c r="A9" s="109">
        <v>5</v>
      </c>
      <c r="B9" s="110"/>
      <c r="C9" s="111" t="s">
        <v>5</v>
      </c>
      <c r="D9" s="112"/>
      <c r="E9" s="113">
        <v>39.452625503864084</v>
      </c>
      <c r="F9" s="114">
        <v>16.206854054509002</v>
      </c>
      <c r="G9" s="115">
        <v>55.659479558373079</v>
      </c>
      <c r="H9" s="116">
        <v>1.1422422214807666E-3</v>
      </c>
      <c r="I9" s="117">
        <v>3.0276031850522576</v>
      </c>
      <c r="J9" s="117">
        <v>0</v>
      </c>
      <c r="K9" s="117">
        <v>8.5487812576086869E-2</v>
      </c>
      <c r="L9" s="117">
        <v>0.22760679213295701</v>
      </c>
      <c r="M9" s="114">
        <v>0.35223143029767434</v>
      </c>
      <c r="N9" s="118">
        <v>0.78466028814562983</v>
      </c>
      <c r="O9" s="108">
        <v>4.4787317504260864</v>
      </c>
      <c r="P9" s="371">
        <v>60.138211308799171</v>
      </c>
      <c r="R9" s="536">
        <v>4</v>
      </c>
      <c r="S9" s="540" t="s">
        <v>1987</v>
      </c>
      <c r="T9" s="381">
        <f>E12</f>
        <v>8.5877023586059344</v>
      </c>
      <c r="U9" s="381">
        <f t="shared" ref="U9:AE9" si="45">F12</f>
        <v>3.8412311145722203E-2</v>
      </c>
      <c r="V9" s="381">
        <f t="shared" si="45"/>
        <v>8.6261146697516562</v>
      </c>
      <c r="W9" s="381">
        <f t="shared" si="45"/>
        <v>0.19041102673406826</v>
      </c>
      <c r="X9" s="381">
        <f t="shared" si="45"/>
        <v>32.320808819226556</v>
      </c>
      <c r="Y9" s="381">
        <f t="shared" si="45"/>
        <v>2.8299069851887531</v>
      </c>
      <c r="Z9" s="381">
        <f t="shared" si="45"/>
        <v>1.1355639482454125</v>
      </c>
      <c r="AA9" s="381">
        <f t="shared" si="45"/>
        <v>0</v>
      </c>
      <c r="AB9" s="381">
        <f t="shared" si="45"/>
        <v>2.0088438344489408</v>
      </c>
      <c r="AC9" s="381">
        <f t="shared" si="45"/>
        <v>6.579158620337819</v>
      </c>
      <c r="AD9" s="381">
        <f t="shared" si="45"/>
        <v>45.064693234181554</v>
      </c>
      <c r="AE9" s="381">
        <f t="shared" si="45"/>
        <v>53.690807903933212</v>
      </c>
      <c r="AF9" s="381">
        <f t="shared" si="12"/>
        <v>0</v>
      </c>
      <c r="AG9" s="381">
        <f t="shared" si="13"/>
        <v>8.5877023586059351E-2</v>
      </c>
      <c r="AH9" s="381">
        <f t="shared" si="14"/>
        <v>3.8412311145722203E-4</v>
      </c>
      <c r="AI9" s="381">
        <f t="shared" si="15"/>
        <v>1.9041102673406827E-3</v>
      </c>
      <c r="AJ9" s="381">
        <f t="shared" si="16"/>
        <v>0.32320808819226554</v>
      </c>
      <c r="AK9" s="381">
        <f t="shared" si="17"/>
        <v>2.8299069851887529E-2</v>
      </c>
      <c r="AL9" s="381">
        <f t="shared" si="18"/>
        <v>1.1355639482454126E-2</v>
      </c>
      <c r="AM9" s="381">
        <f t="shared" si="19"/>
        <v>0</v>
      </c>
      <c r="AN9" s="381">
        <f t="shared" si="20"/>
        <v>2.0088438344489409E-2</v>
      </c>
      <c r="AO9" s="381">
        <f t="shared" si="21"/>
        <v>6.5791586203378188E-2</v>
      </c>
      <c r="AP9" s="381">
        <f t="shared" si="22"/>
        <v>0.45064693234181552</v>
      </c>
      <c r="AQ9" s="381">
        <f t="shared" si="23"/>
        <v>0.53690807903933213</v>
      </c>
      <c r="AR9" s="376">
        <f>'01最終需要増加額入力'!E10</f>
        <v>0</v>
      </c>
      <c r="AS9" s="376">
        <f t="shared" si="24"/>
        <v>0</v>
      </c>
      <c r="AT9" s="376">
        <f t="shared" si="25"/>
        <v>0</v>
      </c>
      <c r="AU9" s="376">
        <f t="shared" si="26"/>
        <v>0</v>
      </c>
      <c r="AV9" s="376">
        <f t="shared" si="27"/>
        <v>0</v>
      </c>
      <c r="AW9" s="376">
        <f t="shared" si="28"/>
        <v>0</v>
      </c>
      <c r="AX9" s="376">
        <f t="shared" si="29"/>
        <v>0</v>
      </c>
      <c r="AY9" s="376">
        <f t="shared" si="30"/>
        <v>0</v>
      </c>
      <c r="AZ9" s="376">
        <f t="shared" si="31"/>
        <v>0</v>
      </c>
      <c r="BA9" s="376">
        <f t="shared" si="32"/>
        <v>0</v>
      </c>
      <c r="BB9" s="376">
        <f t="shared" si="33"/>
        <v>0</v>
      </c>
      <c r="BC9" s="376">
        <f>AR9/(1+(マージン率表!$AE9/100))</f>
        <v>0</v>
      </c>
      <c r="BD9" s="390">
        <f t="shared" si="34"/>
        <v>0</v>
      </c>
      <c r="BE9" s="376">
        <f>'01最終需要増加額入力'!F10</f>
        <v>0</v>
      </c>
      <c r="BF9" s="376">
        <f t="shared" si="35"/>
        <v>0</v>
      </c>
      <c r="BG9" s="376">
        <f t="shared" si="36"/>
        <v>0</v>
      </c>
      <c r="BH9" s="376">
        <f t="shared" si="37"/>
        <v>0</v>
      </c>
      <c r="BI9" s="376">
        <f t="shared" si="38"/>
        <v>0</v>
      </c>
      <c r="BJ9" s="376">
        <f t="shared" si="39"/>
        <v>0</v>
      </c>
      <c r="BK9" s="376">
        <f t="shared" si="40"/>
        <v>0</v>
      </c>
      <c r="BL9" s="376">
        <f t="shared" si="41"/>
        <v>0</v>
      </c>
      <c r="BM9" s="376">
        <f t="shared" si="42"/>
        <v>0</v>
      </c>
      <c r="BN9" s="376">
        <f t="shared" si="43"/>
        <v>0</v>
      </c>
      <c r="BO9" s="376">
        <f t="shared" si="8"/>
        <v>0</v>
      </c>
      <c r="BP9" s="376">
        <f>BE9/(1+(マージン率表!$AE9/100))</f>
        <v>0</v>
      </c>
      <c r="BQ9" s="390">
        <f t="shared" si="44"/>
        <v>0</v>
      </c>
      <c r="BS9" s="377" t="e">
        <f t="shared" si="9"/>
        <v>#DIV/0!</v>
      </c>
      <c r="BT9" s="377" t="e">
        <f t="shared" si="10"/>
        <v>#DIV/0!</v>
      </c>
    </row>
    <row r="10" spans="1:78" ht="18.600000000000001" customHeight="1">
      <c r="A10" s="119">
        <v>6</v>
      </c>
      <c r="B10" s="120"/>
      <c r="C10" s="121" t="s">
        <v>121</v>
      </c>
      <c r="D10" s="122"/>
      <c r="E10" s="123">
        <v>2.6913313061026947</v>
      </c>
      <c r="F10" s="124">
        <v>0</v>
      </c>
      <c r="G10" s="125">
        <v>2.6913313061026947</v>
      </c>
      <c r="H10" s="126">
        <v>2.5014251927108405E-2</v>
      </c>
      <c r="I10" s="127">
        <v>0.75809163760838971</v>
      </c>
      <c r="J10" s="127">
        <v>0.35923335720612654</v>
      </c>
      <c r="K10" s="127">
        <v>3.2866509341045678</v>
      </c>
      <c r="L10" s="127">
        <v>0</v>
      </c>
      <c r="M10" s="124">
        <v>9.6208661258109257E-2</v>
      </c>
      <c r="N10" s="118">
        <v>0.44086396030071889</v>
      </c>
      <c r="O10" s="108">
        <v>4.9660628024050215</v>
      </c>
      <c r="P10" s="371">
        <v>7.6573941085077157</v>
      </c>
      <c r="R10" s="532">
        <v>5</v>
      </c>
      <c r="S10" t="s">
        <v>6</v>
      </c>
      <c r="T10" s="381">
        <f>E13</f>
        <v>20.139024320473592</v>
      </c>
      <c r="U10" s="381">
        <f t="shared" ref="U10:AE10" si="46">F13</f>
        <v>31.803747965598735</v>
      </c>
      <c r="V10" s="381">
        <f t="shared" si="46"/>
        <v>51.942772286072326</v>
      </c>
      <c r="W10" s="381">
        <f t="shared" si="46"/>
        <v>3.9164890512450812E-2</v>
      </c>
      <c r="X10" s="381">
        <f t="shared" si="46"/>
        <v>3.324171104333816</v>
      </c>
      <c r="Y10" s="381">
        <f t="shared" si="46"/>
        <v>2.7173863039648513E-2</v>
      </c>
      <c r="Z10" s="381">
        <f t="shared" si="46"/>
        <v>4.8532880725577612E-2</v>
      </c>
      <c r="AA10" s="381">
        <f t="shared" si="46"/>
        <v>1.7782452850988898E-2</v>
      </c>
      <c r="AB10" s="381">
        <f t="shared" si="46"/>
        <v>0.20532627120699695</v>
      </c>
      <c r="AC10" s="381">
        <f t="shared" si="46"/>
        <v>0.49677113815895235</v>
      </c>
      <c r="AD10" s="381">
        <f t="shared" si="46"/>
        <v>4.1589226008284319</v>
      </c>
      <c r="AE10" s="381">
        <f t="shared" si="46"/>
        <v>56.101694886900752</v>
      </c>
      <c r="AF10" s="381">
        <f t="shared" si="12"/>
        <v>0</v>
      </c>
      <c r="AG10" s="381">
        <f t="shared" si="13"/>
        <v>0.20139024320473592</v>
      </c>
      <c r="AH10" s="381">
        <f t="shared" si="14"/>
        <v>0.31803747965598733</v>
      </c>
      <c r="AI10" s="381">
        <f t="shared" si="15"/>
        <v>3.9164890512450814E-4</v>
      </c>
      <c r="AJ10" s="381">
        <f t="shared" si="16"/>
        <v>3.324171104333816E-2</v>
      </c>
      <c r="AK10" s="381">
        <f t="shared" si="17"/>
        <v>2.7173863039648511E-4</v>
      </c>
      <c r="AL10" s="381">
        <f t="shared" si="18"/>
        <v>4.853288072557761E-4</v>
      </c>
      <c r="AM10" s="381">
        <f t="shared" si="19"/>
        <v>1.7782452850988899E-4</v>
      </c>
      <c r="AN10" s="381">
        <f t="shared" si="20"/>
        <v>2.0532627120699695E-3</v>
      </c>
      <c r="AO10" s="381">
        <f t="shared" si="21"/>
        <v>4.9677113815895235E-3</v>
      </c>
      <c r="AP10" s="381">
        <f t="shared" si="22"/>
        <v>4.1589226008284318E-2</v>
      </c>
      <c r="AQ10" s="381">
        <f t="shared" si="23"/>
        <v>0.56101694886900755</v>
      </c>
      <c r="AR10" s="376">
        <f>'01最終需要増加額入力'!E11</f>
        <v>0</v>
      </c>
      <c r="AS10" s="376">
        <f t="shared" si="24"/>
        <v>0</v>
      </c>
      <c r="AT10" s="376">
        <f t="shared" si="25"/>
        <v>0</v>
      </c>
      <c r="AU10" s="376">
        <f t="shared" si="26"/>
        <v>0</v>
      </c>
      <c r="AV10" s="376">
        <f t="shared" si="27"/>
        <v>0</v>
      </c>
      <c r="AW10" s="376">
        <f t="shared" si="28"/>
        <v>0</v>
      </c>
      <c r="AX10" s="376">
        <f t="shared" si="29"/>
        <v>0</v>
      </c>
      <c r="AY10" s="376">
        <f t="shared" si="30"/>
        <v>0</v>
      </c>
      <c r="AZ10" s="376">
        <f t="shared" si="31"/>
        <v>0</v>
      </c>
      <c r="BA10" s="376">
        <f t="shared" si="32"/>
        <v>0</v>
      </c>
      <c r="BB10" s="376">
        <f t="shared" si="33"/>
        <v>0</v>
      </c>
      <c r="BC10" s="376">
        <f>AR10/(1+(マージン率表!$AE10/100))</f>
        <v>0</v>
      </c>
      <c r="BD10" s="390">
        <f t="shared" si="34"/>
        <v>0</v>
      </c>
      <c r="BE10" s="376">
        <f>'01最終需要増加額入力'!F11</f>
        <v>0</v>
      </c>
      <c r="BF10" s="376">
        <f t="shared" si="35"/>
        <v>0</v>
      </c>
      <c r="BG10" s="376">
        <f t="shared" si="36"/>
        <v>0</v>
      </c>
      <c r="BH10" s="376">
        <f t="shared" si="37"/>
        <v>0</v>
      </c>
      <c r="BI10" s="376">
        <f t="shared" si="38"/>
        <v>0</v>
      </c>
      <c r="BJ10" s="376">
        <f t="shared" si="39"/>
        <v>0</v>
      </c>
      <c r="BK10" s="376">
        <f t="shared" si="40"/>
        <v>0</v>
      </c>
      <c r="BL10" s="376">
        <f t="shared" si="41"/>
        <v>0</v>
      </c>
      <c r="BM10" s="376">
        <f t="shared" si="42"/>
        <v>0</v>
      </c>
      <c r="BN10" s="376">
        <f t="shared" si="43"/>
        <v>0</v>
      </c>
      <c r="BO10" s="376">
        <f t="shared" si="8"/>
        <v>0</v>
      </c>
      <c r="BP10" s="376">
        <f>BE10/(1+(マージン率表!$AE10/100))</f>
        <v>0</v>
      </c>
      <c r="BQ10" s="390">
        <f t="shared" si="44"/>
        <v>0</v>
      </c>
      <c r="BS10" s="377" t="e">
        <f t="shared" si="9"/>
        <v>#DIV/0!</v>
      </c>
      <c r="BT10" s="377" t="e">
        <f t="shared" si="10"/>
        <v>#DIV/0!</v>
      </c>
    </row>
    <row r="11" spans="1:78" ht="18.600000000000001" customHeight="1">
      <c r="A11" s="128">
        <v>7</v>
      </c>
      <c r="B11" s="129"/>
      <c r="C11" s="130" t="s">
        <v>123</v>
      </c>
      <c r="D11" s="131"/>
      <c r="E11" s="132">
        <v>1.327814883617052</v>
      </c>
      <c r="F11" s="133">
        <v>9.1459497382856978E-4</v>
      </c>
      <c r="G11" s="134">
        <v>1.3287294785908805</v>
      </c>
      <c r="H11" s="135">
        <v>1.2686317378912419E-3</v>
      </c>
      <c r="I11" s="136">
        <v>1.4523768184397687</v>
      </c>
      <c r="J11" s="136">
        <v>0.62024290757412981</v>
      </c>
      <c r="K11" s="136">
        <v>1.0172262979885156</v>
      </c>
      <c r="L11" s="136">
        <v>0</v>
      </c>
      <c r="M11" s="133">
        <v>0.14142785288848025</v>
      </c>
      <c r="N11" s="137">
        <v>1.689153655938517</v>
      </c>
      <c r="O11" s="138">
        <v>4.9216961645673027</v>
      </c>
      <c r="P11" s="372">
        <v>6.2504256431581835</v>
      </c>
      <c r="R11" s="532">
        <v>6</v>
      </c>
      <c r="S11" t="s">
        <v>7</v>
      </c>
      <c r="T11" s="381">
        <f>E14</f>
        <v>23.794758315660829</v>
      </c>
      <c r="U11" s="381">
        <f t="shared" ref="U11:AE11" si="47">F14</f>
        <v>21.791392630271353</v>
      </c>
      <c r="V11" s="381">
        <f t="shared" si="47"/>
        <v>45.586150945932182</v>
      </c>
      <c r="W11" s="381">
        <f t="shared" si="47"/>
        <v>7.3756868374542997E-2</v>
      </c>
      <c r="X11" s="381">
        <f t="shared" si="47"/>
        <v>5.5669184579923252</v>
      </c>
      <c r="Y11" s="381">
        <f t="shared" si="47"/>
        <v>2.1255501800967306E-2</v>
      </c>
      <c r="Z11" s="381">
        <f t="shared" si="47"/>
        <v>4.7069712919091219E-2</v>
      </c>
      <c r="AA11" s="381">
        <f t="shared" si="47"/>
        <v>8.9927123004092443E-3</v>
      </c>
      <c r="AB11" s="381">
        <f t="shared" si="47"/>
        <v>0.34112724826467672</v>
      </c>
      <c r="AC11" s="381">
        <f t="shared" si="47"/>
        <v>0.38230805097163556</v>
      </c>
      <c r="AD11" s="381">
        <f t="shared" si="47"/>
        <v>6.4414285526236483</v>
      </c>
      <c r="AE11" s="381">
        <f t="shared" si="47"/>
        <v>52.027579498555831</v>
      </c>
      <c r="AF11" s="381">
        <f t="shared" si="12"/>
        <v>0</v>
      </c>
      <c r="AG11" s="381">
        <f t="shared" si="13"/>
        <v>0.2379475831566083</v>
      </c>
      <c r="AH11" s="381">
        <f t="shared" si="14"/>
        <v>0.21791392630271353</v>
      </c>
      <c r="AI11" s="381">
        <f t="shared" si="15"/>
        <v>7.3756868374542993E-4</v>
      </c>
      <c r="AJ11" s="381">
        <f t="shared" si="16"/>
        <v>5.5669184579923252E-2</v>
      </c>
      <c r="AK11" s="381">
        <f t="shared" si="17"/>
        <v>2.1255501800967306E-4</v>
      </c>
      <c r="AL11" s="381">
        <f t="shared" si="18"/>
        <v>4.7069712919091221E-4</v>
      </c>
      <c r="AM11" s="381">
        <f t="shared" si="19"/>
        <v>8.9927123004092448E-5</v>
      </c>
      <c r="AN11" s="381">
        <f t="shared" si="20"/>
        <v>3.4112724826467671E-3</v>
      </c>
      <c r="AO11" s="381">
        <f t="shared" si="21"/>
        <v>3.8230805097163555E-3</v>
      </c>
      <c r="AP11" s="381">
        <f t="shared" si="22"/>
        <v>6.4414285526236487E-2</v>
      </c>
      <c r="AQ11" s="381">
        <f t="shared" si="23"/>
        <v>0.52027579498555832</v>
      </c>
      <c r="AR11" s="376">
        <f>'01最終需要増加額入力'!E12</f>
        <v>0</v>
      </c>
      <c r="AS11" s="376">
        <f t="shared" si="24"/>
        <v>0</v>
      </c>
      <c r="AT11" s="376">
        <f t="shared" si="25"/>
        <v>0</v>
      </c>
      <c r="AU11" s="376">
        <f t="shared" si="26"/>
        <v>0</v>
      </c>
      <c r="AV11" s="376">
        <f t="shared" si="27"/>
        <v>0</v>
      </c>
      <c r="AW11" s="376">
        <f t="shared" si="28"/>
        <v>0</v>
      </c>
      <c r="AX11" s="376">
        <f t="shared" si="29"/>
        <v>0</v>
      </c>
      <c r="AY11" s="376">
        <f t="shared" si="30"/>
        <v>0</v>
      </c>
      <c r="AZ11" s="376">
        <f t="shared" si="31"/>
        <v>0</v>
      </c>
      <c r="BA11" s="376">
        <f t="shared" si="32"/>
        <v>0</v>
      </c>
      <c r="BB11" s="376">
        <f t="shared" si="33"/>
        <v>0</v>
      </c>
      <c r="BC11" s="376">
        <f>AR11/(1+(マージン率表!$AE11/100))</f>
        <v>0</v>
      </c>
      <c r="BD11" s="390">
        <f t="shared" si="34"/>
        <v>0</v>
      </c>
      <c r="BE11" s="376">
        <f>'01最終需要増加額入力'!F12</f>
        <v>0</v>
      </c>
      <c r="BF11" s="376">
        <f t="shared" si="35"/>
        <v>0</v>
      </c>
      <c r="BG11" s="376">
        <f t="shared" si="36"/>
        <v>0</v>
      </c>
      <c r="BH11" s="376">
        <f t="shared" si="37"/>
        <v>0</v>
      </c>
      <c r="BI11" s="376">
        <f t="shared" si="38"/>
        <v>0</v>
      </c>
      <c r="BJ11" s="376">
        <f t="shared" si="39"/>
        <v>0</v>
      </c>
      <c r="BK11" s="376">
        <f t="shared" si="40"/>
        <v>0</v>
      </c>
      <c r="BL11" s="376">
        <f t="shared" si="41"/>
        <v>0</v>
      </c>
      <c r="BM11" s="376">
        <f t="shared" si="42"/>
        <v>0</v>
      </c>
      <c r="BN11" s="376">
        <f t="shared" si="43"/>
        <v>0</v>
      </c>
      <c r="BO11" s="376">
        <f t="shared" si="8"/>
        <v>0</v>
      </c>
      <c r="BP11" s="376">
        <f>BE11/(1+(マージン率表!$AE11/100))</f>
        <v>0</v>
      </c>
      <c r="BQ11" s="390">
        <f t="shared" si="44"/>
        <v>0</v>
      </c>
      <c r="BS11" s="377" t="e">
        <f t="shared" si="9"/>
        <v>#DIV/0!</v>
      </c>
      <c r="BT11" s="377" t="e">
        <f t="shared" si="10"/>
        <v>#DIV/0!</v>
      </c>
    </row>
    <row r="12" spans="1:78" ht="18.600000000000001" customHeight="1">
      <c r="A12" s="109">
        <v>8</v>
      </c>
      <c r="B12" s="110"/>
      <c r="C12" s="111" t="s">
        <v>122</v>
      </c>
      <c r="D12" s="112"/>
      <c r="E12" s="113">
        <v>8.5877023586059344</v>
      </c>
      <c r="F12" s="114">
        <v>3.8412311145722203E-2</v>
      </c>
      <c r="G12" s="115">
        <v>8.6261146697516562</v>
      </c>
      <c r="H12" s="116">
        <v>0.19041102673406826</v>
      </c>
      <c r="I12" s="117">
        <v>32.320808819226556</v>
      </c>
      <c r="J12" s="117">
        <v>2.8299069851887531</v>
      </c>
      <c r="K12" s="117">
        <v>1.1355639482454125</v>
      </c>
      <c r="L12" s="117">
        <v>0</v>
      </c>
      <c r="M12" s="114">
        <v>2.0088438344489408</v>
      </c>
      <c r="N12" s="118">
        <v>6.579158620337819</v>
      </c>
      <c r="O12" s="108">
        <v>45.064693234181554</v>
      </c>
      <c r="P12" s="371">
        <v>53.690807903933212</v>
      </c>
      <c r="R12" s="532">
        <v>7</v>
      </c>
      <c r="S12" t="s">
        <v>125</v>
      </c>
      <c r="T12" s="381">
        <f>E16</f>
        <v>13.274333867458665</v>
      </c>
      <c r="U12" s="381">
        <f t="shared" ref="U12:AE16" si="48">F16</f>
        <v>22.810545654066949</v>
      </c>
      <c r="V12" s="381">
        <f t="shared" si="48"/>
        <v>36.084879521525615</v>
      </c>
      <c r="W12" s="381">
        <f t="shared" si="48"/>
        <v>3.4149444081991422E-2</v>
      </c>
      <c r="X12" s="381">
        <f t="shared" si="48"/>
        <v>1.0604071181527088</v>
      </c>
      <c r="Y12" s="381">
        <f t="shared" si="48"/>
        <v>1.4522385492901229E-2</v>
      </c>
      <c r="Z12" s="381">
        <f t="shared" si="48"/>
        <v>2.0391394667663945E-2</v>
      </c>
      <c r="AA12" s="381">
        <f t="shared" si="48"/>
        <v>6.1146886285899909E-3</v>
      </c>
      <c r="AB12" s="381">
        <f t="shared" si="48"/>
        <v>8.3558312018365902E-2</v>
      </c>
      <c r="AC12" s="381">
        <f t="shared" si="48"/>
        <v>0.2020577019143889</v>
      </c>
      <c r="AD12" s="381">
        <f t="shared" si="48"/>
        <v>1.4212010449566101</v>
      </c>
      <c r="AE12" s="381">
        <f t="shared" si="48"/>
        <v>37.506080566482225</v>
      </c>
      <c r="AF12" s="381">
        <f t="shared" si="12"/>
        <v>0</v>
      </c>
      <c r="AG12" s="381">
        <f t="shared" si="13"/>
        <v>0.13274333867458665</v>
      </c>
      <c r="AH12" s="381">
        <f t="shared" si="14"/>
        <v>0.22810545654066949</v>
      </c>
      <c r="AI12" s="381">
        <f t="shared" si="15"/>
        <v>3.4149444081991423E-4</v>
      </c>
      <c r="AJ12" s="381">
        <f t="shared" si="16"/>
        <v>1.0604071181527088E-2</v>
      </c>
      <c r="AK12" s="381">
        <f t="shared" si="17"/>
        <v>1.4522385492901228E-4</v>
      </c>
      <c r="AL12" s="381">
        <f t="shared" si="18"/>
        <v>2.0391394667663946E-4</v>
      </c>
      <c r="AM12" s="381">
        <f t="shared" si="19"/>
        <v>6.1146886285899909E-5</v>
      </c>
      <c r="AN12" s="381">
        <f t="shared" si="20"/>
        <v>8.3558312018365902E-4</v>
      </c>
      <c r="AO12" s="381">
        <f t="shared" si="21"/>
        <v>2.0205770191438891E-3</v>
      </c>
      <c r="AP12" s="381">
        <f t="shared" si="22"/>
        <v>1.4212010449566102E-2</v>
      </c>
      <c r="AQ12" s="381">
        <f t="shared" si="23"/>
        <v>0.37506080566482225</v>
      </c>
      <c r="AR12" s="376">
        <f>'01最終需要増加額入力'!E13</f>
        <v>0</v>
      </c>
      <c r="AS12" s="376">
        <f t="shared" si="24"/>
        <v>0</v>
      </c>
      <c r="AT12" s="376">
        <f t="shared" si="25"/>
        <v>0</v>
      </c>
      <c r="AU12" s="376">
        <f t="shared" si="26"/>
        <v>0</v>
      </c>
      <c r="AV12" s="376">
        <f t="shared" si="27"/>
        <v>0</v>
      </c>
      <c r="AW12" s="376">
        <f t="shared" si="28"/>
        <v>0</v>
      </c>
      <c r="AX12" s="376">
        <f t="shared" si="29"/>
        <v>0</v>
      </c>
      <c r="AY12" s="376">
        <f t="shared" si="30"/>
        <v>0</v>
      </c>
      <c r="AZ12" s="376">
        <f t="shared" si="31"/>
        <v>0</v>
      </c>
      <c r="BA12" s="376">
        <f t="shared" si="32"/>
        <v>0</v>
      </c>
      <c r="BB12" s="376">
        <f t="shared" si="33"/>
        <v>0</v>
      </c>
      <c r="BC12" s="376">
        <f>AR12/(1+(マージン率表!$AE12/100))</f>
        <v>0</v>
      </c>
      <c r="BD12" s="390">
        <f t="shared" si="34"/>
        <v>0</v>
      </c>
      <c r="BE12" s="376">
        <f>'01最終需要増加額入力'!F13</f>
        <v>0</v>
      </c>
      <c r="BF12" s="376">
        <f t="shared" si="35"/>
        <v>0</v>
      </c>
      <c r="BG12" s="376">
        <f t="shared" si="36"/>
        <v>0</v>
      </c>
      <c r="BH12" s="376">
        <f t="shared" si="37"/>
        <v>0</v>
      </c>
      <c r="BI12" s="376">
        <f t="shared" si="38"/>
        <v>0</v>
      </c>
      <c r="BJ12" s="376">
        <f t="shared" si="39"/>
        <v>0</v>
      </c>
      <c r="BK12" s="376">
        <f t="shared" si="40"/>
        <v>0</v>
      </c>
      <c r="BL12" s="376">
        <f t="shared" si="41"/>
        <v>0</v>
      </c>
      <c r="BM12" s="376">
        <f t="shared" si="42"/>
        <v>0</v>
      </c>
      <c r="BN12" s="376">
        <f t="shared" si="43"/>
        <v>0</v>
      </c>
      <c r="BO12" s="376">
        <f t="shared" si="8"/>
        <v>0</v>
      </c>
      <c r="BP12" s="376">
        <f>BE12/(1+(マージン率表!$AE12/100))</f>
        <v>0</v>
      </c>
      <c r="BQ12" s="390">
        <f t="shared" si="44"/>
        <v>0</v>
      </c>
      <c r="BS12" s="377" t="e">
        <f t="shared" si="9"/>
        <v>#DIV/0!</v>
      </c>
      <c r="BT12" s="377" t="e">
        <f t="shared" si="10"/>
        <v>#DIV/0!</v>
      </c>
    </row>
    <row r="13" spans="1:78" ht="18.600000000000001" customHeight="1">
      <c r="A13" s="109">
        <v>9</v>
      </c>
      <c r="B13" s="110"/>
      <c r="C13" s="111" t="s">
        <v>6</v>
      </c>
      <c r="D13" s="112"/>
      <c r="E13" s="113">
        <v>20.139024320473592</v>
      </c>
      <c r="F13" s="114">
        <v>31.803747965598735</v>
      </c>
      <c r="G13" s="115">
        <v>51.942772286072326</v>
      </c>
      <c r="H13" s="116">
        <v>3.9164890512450812E-2</v>
      </c>
      <c r="I13" s="117">
        <v>3.324171104333816</v>
      </c>
      <c r="J13" s="117">
        <v>2.7173863039648513E-2</v>
      </c>
      <c r="K13" s="117">
        <v>4.8532880725577612E-2</v>
      </c>
      <c r="L13" s="117">
        <v>1.7782452850988898E-2</v>
      </c>
      <c r="M13" s="114">
        <v>0.20532627120699695</v>
      </c>
      <c r="N13" s="118">
        <v>0.49677113815895235</v>
      </c>
      <c r="O13" s="108">
        <v>4.1589226008284319</v>
      </c>
      <c r="P13" s="371">
        <v>56.101694886900752</v>
      </c>
      <c r="R13" s="532">
        <v>8</v>
      </c>
      <c r="S13" t="s">
        <v>126</v>
      </c>
      <c r="T13" s="381">
        <f t="shared" ref="T13:T16" si="49">E17</f>
        <v>22.633842443250948</v>
      </c>
      <c r="U13" s="381">
        <f t="shared" si="48"/>
        <v>2.970410294848405</v>
      </c>
      <c r="V13" s="381">
        <f t="shared" si="48"/>
        <v>25.604252738099355</v>
      </c>
      <c r="W13" s="381">
        <f t="shared" si="48"/>
        <v>2.1628333474344508E-2</v>
      </c>
      <c r="X13" s="381">
        <f t="shared" si="48"/>
        <v>1.4275891736784969</v>
      </c>
      <c r="Y13" s="381">
        <f t="shared" si="48"/>
        <v>4.1707530115815857E-4</v>
      </c>
      <c r="Z13" s="381">
        <f t="shared" si="48"/>
        <v>2.6037415229445041E-2</v>
      </c>
      <c r="AA13" s="381">
        <f t="shared" si="48"/>
        <v>2.2641230634300033E-3</v>
      </c>
      <c r="AB13" s="381">
        <f t="shared" si="48"/>
        <v>8.4666286135106184E-2</v>
      </c>
      <c r="AC13" s="381">
        <f t="shared" si="48"/>
        <v>0.52849398875326659</v>
      </c>
      <c r="AD13" s="381">
        <f t="shared" si="48"/>
        <v>2.0910963956352475</v>
      </c>
      <c r="AE13" s="381">
        <f t="shared" si="48"/>
        <v>27.695349133734599</v>
      </c>
      <c r="AF13" s="381">
        <f t="shared" si="12"/>
        <v>0</v>
      </c>
      <c r="AG13" s="381">
        <f t="shared" si="13"/>
        <v>0.22633842443250948</v>
      </c>
      <c r="AH13" s="381">
        <f t="shared" si="14"/>
        <v>2.9704102948484051E-2</v>
      </c>
      <c r="AI13" s="381">
        <f t="shared" si="15"/>
        <v>2.1628333474344507E-4</v>
      </c>
      <c r="AJ13" s="381">
        <f t="shared" si="16"/>
        <v>1.4275891736784969E-2</v>
      </c>
      <c r="AK13" s="381">
        <f t="shared" si="17"/>
        <v>4.1707530115815854E-6</v>
      </c>
      <c r="AL13" s="381">
        <f t="shared" si="18"/>
        <v>2.6037415229445039E-4</v>
      </c>
      <c r="AM13" s="381">
        <f t="shared" si="19"/>
        <v>2.2641230634300031E-5</v>
      </c>
      <c r="AN13" s="381">
        <f t="shared" si="20"/>
        <v>8.4666286135106185E-4</v>
      </c>
      <c r="AO13" s="381">
        <f t="shared" si="21"/>
        <v>5.2849398875326661E-3</v>
      </c>
      <c r="AP13" s="381">
        <f t="shared" si="22"/>
        <v>2.0910963956352474E-2</v>
      </c>
      <c r="AQ13" s="381">
        <f t="shared" si="23"/>
        <v>0.27695349133734598</v>
      </c>
      <c r="AR13" s="376">
        <f>'01最終需要増加額入力'!E14</f>
        <v>0</v>
      </c>
      <c r="AS13" s="376">
        <f t="shared" si="24"/>
        <v>0</v>
      </c>
      <c r="AT13" s="376">
        <f t="shared" si="25"/>
        <v>0</v>
      </c>
      <c r="AU13" s="376">
        <f t="shared" si="26"/>
        <v>0</v>
      </c>
      <c r="AV13" s="376">
        <f t="shared" si="27"/>
        <v>0</v>
      </c>
      <c r="AW13" s="376">
        <f t="shared" si="28"/>
        <v>0</v>
      </c>
      <c r="AX13" s="376">
        <f t="shared" si="29"/>
        <v>0</v>
      </c>
      <c r="AY13" s="376">
        <f t="shared" si="30"/>
        <v>0</v>
      </c>
      <c r="AZ13" s="376">
        <f t="shared" si="31"/>
        <v>0</v>
      </c>
      <c r="BA13" s="376">
        <f t="shared" si="32"/>
        <v>0</v>
      </c>
      <c r="BB13" s="376">
        <f t="shared" si="33"/>
        <v>0</v>
      </c>
      <c r="BC13" s="376">
        <f>AR13/(1+(マージン率表!$AE13/100))</f>
        <v>0</v>
      </c>
      <c r="BD13" s="390">
        <f t="shared" si="34"/>
        <v>0</v>
      </c>
      <c r="BE13" s="376">
        <f>'01最終需要増加額入力'!F14</f>
        <v>0</v>
      </c>
      <c r="BF13" s="376">
        <f t="shared" si="35"/>
        <v>0</v>
      </c>
      <c r="BG13" s="376">
        <f t="shared" si="36"/>
        <v>0</v>
      </c>
      <c r="BH13" s="376">
        <f t="shared" si="37"/>
        <v>0</v>
      </c>
      <c r="BI13" s="376">
        <f t="shared" si="38"/>
        <v>0</v>
      </c>
      <c r="BJ13" s="376">
        <f t="shared" si="39"/>
        <v>0</v>
      </c>
      <c r="BK13" s="376">
        <f t="shared" si="40"/>
        <v>0</v>
      </c>
      <c r="BL13" s="376">
        <f t="shared" si="41"/>
        <v>0</v>
      </c>
      <c r="BM13" s="376">
        <f t="shared" si="42"/>
        <v>0</v>
      </c>
      <c r="BN13" s="376">
        <f t="shared" si="43"/>
        <v>0</v>
      </c>
      <c r="BO13" s="376">
        <f t="shared" si="8"/>
        <v>0</v>
      </c>
      <c r="BP13" s="376">
        <f>BE13/(1+(マージン率表!$AE13/100))</f>
        <v>0</v>
      </c>
      <c r="BQ13" s="390">
        <f t="shared" si="44"/>
        <v>0</v>
      </c>
      <c r="BS13" s="377" t="e">
        <f t="shared" si="9"/>
        <v>#DIV/0!</v>
      </c>
      <c r="BT13" s="377" t="e">
        <f t="shared" si="10"/>
        <v>#DIV/0!</v>
      </c>
    </row>
    <row r="14" spans="1:78" ht="18.600000000000001" customHeight="1">
      <c r="A14" s="109">
        <v>10</v>
      </c>
      <c r="B14" s="110"/>
      <c r="C14" s="111" t="s">
        <v>7</v>
      </c>
      <c r="D14" s="112"/>
      <c r="E14" s="113">
        <v>23.794758315660829</v>
      </c>
      <c r="F14" s="114">
        <v>21.791392630271353</v>
      </c>
      <c r="G14" s="115">
        <v>45.586150945932182</v>
      </c>
      <c r="H14" s="116">
        <v>7.3756868374542997E-2</v>
      </c>
      <c r="I14" s="117">
        <v>5.5669184579923252</v>
      </c>
      <c r="J14" s="117">
        <v>2.1255501800967306E-2</v>
      </c>
      <c r="K14" s="117">
        <v>4.7069712919091219E-2</v>
      </c>
      <c r="L14" s="117">
        <v>8.9927123004092443E-3</v>
      </c>
      <c r="M14" s="114">
        <v>0.34112724826467672</v>
      </c>
      <c r="N14" s="118">
        <v>0.38230805097163556</v>
      </c>
      <c r="O14" s="108">
        <v>6.4414285526236483</v>
      </c>
      <c r="P14" s="371">
        <v>52.027579498555831</v>
      </c>
      <c r="R14" s="532">
        <v>9</v>
      </c>
      <c r="S14" t="s">
        <v>127</v>
      </c>
      <c r="T14" s="381">
        <f t="shared" si="49"/>
        <v>42.075570952691407</v>
      </c>
      <c r="U14" s="381">
        <f t="shared" si="48"/>
        <v>72.935556872548872</v>
      </c>
      <c r="V14" s="381">
        <f t="shared" si="48"/>
        <v>115.01112782524028</v>
      </c>
      <c r="W14" s="381">
        <f t="shared" si="48"/>
        <v>4.712790020821798E-3</v>
      </c>
      <c r="X14" s="381">
        <f t="shared" si="48"/>
        <v>4.4299134429696903</v>
      </c>
      <c r="Y14" s="381">
        <f t="shared" si="48"/>
        <v>5.6407911446129623E-3</v>
      </c>
      <c r="Z14" s="381">
        <f t="shared" si="48"/>
        <v>8.5230534585055209E-2</v>
      </c>
      <c r="AA14" s="381">
        <f t="shared" si="48"/>
        <v>4.3579660617251756E-2</v>
      </c>
      <c r="AB14" s="381">
        <f t="shared" si="48"/>
        <v>0.25762039040461399</v>
      </c>
      <c r="AC14" s="381">
        <f t="shared" si="48"/>
        <v>0.30076334461066984</v>
      </c>
      <c r="AD14" s="381">
        <f t="shared" si="48"/>
        <v>5.127460954352717</v>
      </c>
      <c r="AE14" s="381">
        <f t="shared" si="48"/>
        <v>120.13858877959301</v>
      </c>
      <c r="AF14" s="381">
        <f t="shared" si="12"/>
        <v>0</v>
      </c>
      <c r="AG14" s="381">
        <f t="shared" si="13"/>
        <v>0.4207557095269141</v>
      </c>
      <c r="AH14" s="381">
        <f t="shared" si="14"/>
        <v>0.72935556872548868</v>
      </c>
      <c r="AI14" s="381">
        <f t="shared" si="15"/>
        <v>4.7127900208217978E-5</v>
      </c>
      <c r="AJ14" s="381">
        <f t="shared" si="16"/>
        <v>4.42991344296969E-2</v>
      </c>
      <c r="AK14" s="381">
        <f t="shared" si="17"/>
        <v>5.640791144612962E-5</v>
      </c>
      <c r="AL14" s="381">
        <f t="shared" si="18"/>
        <v>8.5230534585055211E-4</v>
      </c>
      <c r="AM14" s="381">
        <f t="shared" si="19"/>
        <v>4.3579660617251758E-4</v>
      </c>
      <c r="AN14" s="381">
        <f t="shared" si="20"/>
        <v>2.57620390404614E-3</v>
      </c>
      <c r="AO14" s="381">
        <f t="shared" si="21"/>
        <v>3.0076334461066985E-3</v>
      </c>
      <c r="AP14" s="381">
        <f t="shared" si="22"/>
        <v>5.1274609543527166E-2</v>
      </c>
      <c r="AQ14" s="381">
        <f t="shared" si="23"/>
        <v>1.20138588779593</v>
      </c>
      <c r="AR14" s="376">
        <f>'01最終需要増加額入力'!E15</f>
        <v>0</v>
      </c>
      <c r="AS14" s="376">
        <f t="shared" si="24"/>
        <v>0</v>
      </c>
      <c r="AT14" s="376">
        <f t="shared" si="25"/>
        <v>0</v>
      </c>
      <c r="AU14" s="376">
        <f t="shared" si="26"/>
        <v>0</v>
      </c>
      <c r="AV14" s="376">
        <f t="shared" si="27"/>
        <v>0</v>
      </c>
      <c r="AW14" s="376">
        <f t="shared" si="28"/>
        <v>0</v>
      </c>
      <c r="AX14" s="376">
        <f t="shared" si="29"/>
        <v>0</v>
      </c>
      <c r="AY14" s="376">
        <f t="shared" si="30"/>
        <v>0</v>
      </c>
      <c r="AZ14" s="376">
        <f t="shared" si="31"/>
        <v>0</v>
      </c>
      <c r="BA14" s="376">
        <f t="shared" si="32"/>
        <v>0</v>
      </c>
      <c r="BB14" s="376">
        <f t="shared" si="33"/>
        <v>0</v>
      </c>
      <c r="BC14" s="376">
        <f>AR14/(1+(マージン率表!$AE14/100))</f>
        <v>0</v>
      </c>
      <c r="BD14" s="390">
        <f t="shared" si="34"/>
        <v>0</v>
      </c>
      <c r="BE14" s="376">
        <f>'01最終需要増加額入力'!F15</f>
        <v>0</v>
      </c>
      <c r="BF14" s="376">
        <f t="shared" si="35"/>
        <v>0</v>
      </c>
      <c r="BG14" s="376">
        <f t="shared" si="36"/>
        <v>0</v>
      </c>
      <c r="BH14" s="376">
        <f t="shared" si="37"/>
        <v>0</v>
      </c>
      <c r="BI14" s="376">
        <f t="shared" si="38"/>
        <v>0</v>
      </c>
      <c r="BJ14" s="376">
        <f t="shared" si="39"/>
        <v>0</v>
      </c>
      <c r="BK14" s="376">
        <f t="shared" si="40"/>
        <v>0</v>
      </c>
      <c r="BL14" s="376">
        <f t="shared" si="41"/>
        <v>0</v>
      </c>
      <c r="BM14" s="376">
        <f t="shared" si="42"/>
        <v>0</v>
      </c>
      <c r="BN14" s="376">
        <f t="shared" si="43"/>
        <v>0</v>
      </c>
      <c r="BO14" s="376">
        <f t="shared" si="8"/>
        <v>0</v>
      </c>
      <c r="BP14" s="376">
        <f>BE14/(1+(マージン率表!$AE14/100))</f>
        <v>0</v>
      </c>
      <c r="BQ14" s="390">
        <f t="shared" si="44"/>
        <v>0</v>
      </c>
      <c r="BS14" s="377" t="e">
        <f t="shared" si="9"/>
        <v>#DIV/0!</v>
      </c>
      <c r="BT14" s="377" t="e">
        <f t="shared" si="10"/>
        <v>#DIV/0!</v>
      </c>
    </row>
    <row r="15" spans="1:78" ht="18.600000000000001" customHeight="1">
      <c r="A15" s="119">
        <v>11</v>
      </c>
      <c r="B15" s="120"/>
      <c r="C15" s="121" t="s">
        <v>124</v>
      </c>
      <c r="D15" s="122"/>
      <c r="E15" s="123">
        <v>16.118765538136646</v>
      </c>
      <c r="F15" s="124">
        <v>16.54420021196875</v>
      </c>
      <c r="G15" s="125">
        <v>32.662965750105393</v>
      </c>
      <c r="H15" s="126">
        <v>3.5695852425623793E-2</v>
      </c>
      <c r="I15" s="127">
        <v>12.068034876344996</v>
      </c>
      <c r="J15" s="127">
        <v>0.81627667831575457</v>
      </c>
      <c r="K15" s="127">
        <v>0.79468580951968204</v>
      </c>
      <c r="L15" s="127">
        <v>0</v>
      </c>
      <c r="M15" s="124">
        <v>0.67499044564656385</v>
      </c>
      <c r="N15" s="139">
        <v>1.2512460058862698</v>
      </c>
      <c r="O15" s="140">
        <v>15.640929668138892</v>
      </c>
      <c r="P15" s="373">
        <v>48.303895418244288</v>
      </c>
      <c r="R15" s="532">
        <v>10</v>
      </c>
      <c r="S15" t="s">
        <v>87</v>
      </c>
      <c r="T15" s="381">
        <f t="shared" si="49"/>
        <v>22.433111702081632</v>
      </c>
      <c r="U15" s="381">
        <f t="shared" si="48"/>
        <v>1.3981840982778666</v>
      </c>
      <c r="V15" s="381">
        <f t="shared" si="48"/>
        <v>23.831295800359499</v>
      </c>
      <c r="W15" s="381">
        <f t="shared" si="48"/>
        <v>1.0764847615101662E-2</v>
      </c>
      <c r="X15" s="381">
        <f t="shared" si="48"/>
        <v>7.6775516236747734</v>
      </c>
      <c r="Y15" s="381">
        <f t="shared" si="48"/>
        <v>0.15340773192968027</v>
      </c>
      <c r="Z15" s="381">
        <f t="shared" si="48"/>
        <v>0.27825919607010374</v>
      </c>
      <c r="AA15" s="381">
        <f t="shared" si="48"/>
        <v>3.2882975030053309E-3</v>
      </c>
      <c r="AB15" s="381">
        <f t="shared" si="48"/>
        <v>0.3896459472771685</v>
      </c>
      <c r="AC15" s="381">
        <f t="shared" si="48"/>
        <v>0.41764839653960339</v>
      </c>
      <c r="AD15" s="381">
        <f t="shared" si="48"/>
        <v>8.9305660406094365</v>
      </c>
      <c r="AE15" s="381">
        <f t="shared" si="48"/>
        <v>32.761861840968933</v>
      </c>
      <c r="AF15" s="381">
        <f t="shared" si="12"/>
        <v>0</v>
      </c>
      <c r="AG15" s="381">
        <f t="shared" si="13"/>
        <v>0.22433111702081632</v>
      </c>
      <c r="AH15" s="381">
        <f t="shared" si="14"/>
        <v>1.3981840982778666E-2</v>
      </c>
      <c r="AI15" s="381">
        <f t="shared" si="15"/>
        <v>1.0764847615101662E-4</v>
      </c>
      <c r="AJ15" s="381">
        <f t="shared" si="16"/>
        <v>7.6775516236747735E-2</v>
      </c>
      <c r="AK15" s="381">
        <f t="shared" si="17"/>
        <v>1.5340773192968028E-3</v>
      </c>
      <c r="AL15" s="381">
        <f t="shared" si="18"/>
        <v>2.7825919607010374E-3</v>
      </c>
      <c r="AM15" s="381">
        <f t="shared" si="19"/>
        <v>3.2882975030053307E-5</v>
      </c>
      <c r="AN15" s="381">
        <f t="shared" si="20"/>
        <v>3.8964594727716852E-3</v>
      </c>
      <c r="AO15" s="381">
        <f t="shared" si="21"/>
        <v>4.1764839653960339E-3</v>
      </c>
      <c r="AP15" s="381">
        <f t="shared" si="22"/>
        <v>8.9305660406094362E-2</v>
      </c>
      <c r="AQ15" s="381">
        <f t="shared" si="23"/>
        <v>0.32761861840968931</v>
      </c>
      <c r="AR15" s="376">
        <f>'01最終需要増加額入力'!E16</f>
        <v>0</v>
      </c>
      <c r="AS15" s="376">
        <f t="shared" si="24"/>
        <v>0</v>
      </c>
      <c r="AT15" s="376">
        <f t="shared" si="25"/>
        <v>0</v>
      </c>
      <c r="AU15" s="376">
        <f t="shared" si="26"/>
        <v>0</v>
      </c>
      <c r="AV15" s="376">
        <f t="shared" si="27"/>
        <v>0</v>
      </c>
      <c r="AW15" s="376">
        <f t="shared" si="28"/>
        <v>0</v>
      </c>
      <c r="AX15" s="376">
        <f t="shared" si="29"/>
        <v>0</v>
      </c>
      <c r="AY15" s="376">
        <f t="shared" si="30"/>
        <v>0</v>
      </c>
      <c r="AZ15" s="376">
        <f t="shared" si="31"/>
        <v>0</v>
      </c>
      <c r="BA15" s="376">
        <f t="shared" si="32"/>
        <v>0</v>
      </c>
      <c r="BB15" s="376">
        <f t="shared" si="33"/>
        <v>0</v>
      </c>
      <c r="BC15" s="376">
        <f>AR15/(1+(マージン率表!$AE15/100))</f>
        <v>0</v>
      </c>
      <c r="BD15" s="390">
        <f t="shared" si="34"/>
        <v>0</v>
      </c>
      <c r="BE15" s="376">
        <f>'01最終需要増加額入力'!F16</f>
        <v>0</v>
      </c>
      <c r="BF15" s="376">
        <f t="shared" si="35"/>
        <v>0</v>
      </c>
      <c r="BG15" s="376">
        <f t="shared" si="36"/>
        <v>0</v>
      </c>
      <c r="BH15" s="376">
        <f t="shared" si="37"/>
        <v>0</v>
      </c>
      <c r="BI15" s="376">
        <f t="shared" si="38"/>
        <v>0</v>
      </c>
      <c r="BJ15" s="376">
        <f t="shared" si="39"/>
        <v>0</v>
      </c>
      <c r="BK15" s="376">
        <f t="shared" si="40"/>
        <v>0</v>
      </c>
      <c r="BL15" s="376">
        <f t="shared" si="41"/>
        <v>0</v>
      </c>
      <c r="BM15" s="376">
        <f t="shared" si="42"/>
        <v>0</v>
      </c>
      <c r="BN15" s="376">
        <f t="shared" si="43"/>
        <v>0</v>
      </c>
      <c r="BO15" s="376">
        <f t="shared" si="8"/>
        <v>0</v>
      </c>
      <c r="BP15" s="376">
        <f>BE15/(1+(マージン率表!$AE15/100))</f>
        <v>0</v>
      </c>
      <c r="BQ15" s="390">
        <f t="shared" si="44"/>
        <v>0</v>
      </c>
      <c r="BS15" s="377" t="e">
        <f t="shared" si="9"/>
        <v>#DIV/0!</v>
      </c>
      <c r="BT15" s="377" t="e">
        <f t="shared" si="10"/>
        <v>#DIV/0!</v>
      </c>
    </row>
    <row r="16" spans="1:78" ht="18.600000000000001" customHeight="1">
      <c r="A16" s="128">
        <v>12</v>
      </c>
      <c r="B16" s="129"/>
      <c r="C16" s="130" t="s">
        <v>125</v>
      </c>
      <c r="D16" s="131"/>
      <c r="E16" s="132">
        <v>13.274333867458665</v>
      </c>
      <c r="F16" s="133">
        <v>22.810545654066949</v>
      </c>
      <c r="G16" s="134">
        <v>36.084879521525615</v>
      </c>
      <c r="H16" s="135">
        <v>3.4149444081991422E-2</v>
      </c>
      <c r="I16" s="136">
        <v>1.0604071181527088</v>
      </c>
      <c r="J16" s="136">
        <v>1.4522385492901229E-2</v>
      </c>
      <c r="K16" s="136">
        <v>2.0391394667663945E-2</v>
      </c>
      <c r="L16" s="136">
        <v>6.1146886285899909E-3</v>
      </c>
      <c r="M16" s="133">
        <v>8.3558312018365902E-2</v>
      </c>
      <c r="N16" s="118">
        <v>0.2020577019143889</v>
      </c>
      <c r="O16" s="108">
        <v>1.4212010449566101</v>
      </c>
      <c r="P16" s="371">
        <v>37.506080566482225</v>
      </c>
      <c r="R16" s="532">
        <v>11</v>
      </c>
      <c r="S16" t="s">
        <v>46</v>
      </c>
      <c r="T16" s="381">
        <f t="shared" si="49"/>
        <v>60.138197738582456</v>
      </c>
      <c r="U16" s="381">
        <f t="shared" si="48"/>
        <v>24.813184875156587</v>
      </c>
      <c r="V16" s="381">
        <f t="shared" si="48"/>
        <v>84.951382613739042</v>
      </c>
      <c r="W16" s="381">
        <f t="shared" si="48"/>
        <v>1.9181504302656867E-2</v>
      </c>
      <c r="X16" s="381">
        <f t="shared" si="48"/>
        <v>3.2004930828404623</v>
      </c>
      <c r="Y16" s="381">
        <f t="shared" si="48"/>
        <v>1.9181504302656867E-2</v>
      </c>
      <c r="Z16" s="381">
        <f t="shared" si="48"/>
        <v>8.1953204402109778E-2</v>
      </c>
      <c r="AA16" s="381">
        <f t="shared" si="48"/>
        <v>1.7954251657700145E-2</v>
      </c>
      <c r="AB16" s="381">
        <f t="shared" si="48"/>
        <v>0.18136066864360401</v>
      </c>
      <c r="AC16" s="381">
        <f t="shared" si="48"/>
        <v>0.23099622006185352</v>
      </c>
      <c r="AD16" s="381">
        <f t="shared" si="48"/>
        <v>3.751120436211044</v>
      </c>
      <c r="AE16" s="381">
        <f t="shared" si="48"/>
        <v>88.702503049950082</v>
      </c>
      <c r="AF16" s="381">
        <f t="shared" si="12"/>
        <v>0</v>
      </c>
      <c r="AG16" s="381">
        <f t="shared" si="13"/>
        <v>0.60138197738582455</v>
      </c>
      <c r="AH16" s="381">
        <f t="shared" si="14"/>
        <v>0.24813184875156588</v>
      </c>
      <c r="AI16" s="381">
        <f t="shared" si="15"/>
        <v>1.9181504302656866E-4</v>
      </c>
      <c r="AJ16" s="381">
        <f t="shared" si="16"/>
        <v>3.2004930828404624E-2</v>
      </c>
      <c r="AK16" s="381">
        <f t="shared" si="17"/>
        <v>1.9181504302656866E-4</v>
      </c>
      <c r="AL16" s="381">
        <f t="shared" si="18"/>
        <v>8.1953204402109773E-4</v>
      </c>
      <c r="AM16" s="381">
        <f t="shared" si="19"/>
        <v>1.7954251657700145E-4</v>
      </c>
      <c r="AN16" s="381">
        <f t="shared" si="20"/>
        <v>1.8136066864360401E-3</v>
      </c>
      <c r="AO16" s="381">
        <f t="shared" si="21"/>
        <v>2.3099622006185353E-3</v>
      </c>
      <c r="AP16" s="381">
        <f t="shared" si="22"/>
        <v>3.7511204362110438E-2</v>
      </c>
      <c r="AQ16" s="381">
        <f t="shared" si="23"/>
        <v>0.88702503049950077</v>
      </c>
      <c r="AR16" s="376">
        <f>'01最終需要増加額入力'!E17</f>
        <v>0</v>
      </c>
      <c r="AS16" s="376">
        <f t="shared" si="24"/>
        <v>0</v>
      </c>
      <c r="AT16" s="376">
        <f t="shared" si="25"/>
        <v>0</v>
      </c>
      <c r="AU16" s="376">
        <f t="shared" si="26"/>
        <v>0</v>
      </c>
      <c r="AV16" s="376">
        <f t="shared" si="27"/>
        <v>0</v>
      </c>
      <c r="AW16" s="376">
        <f t="shared" si="28"/>
        <v>0</v>
      </c>
      <c r="AX16" s="376">
        <f t="shared" si="29"/>
        <v>0</v>
      </c>
      <c r="AY16" s="376">
        <f t="shared" si="30"/>
        <v>0</v>
      </c>
      <c r="AZ16" s="376">
        <f t="shared" si="31"/>
        <v>0</v>
      </c>
      <c r="BA16" s="376">
        <f t="shared" si="32"/>
        <v>0</v>
      </c>
      <c r="BB16" s="376">
        <f t="shared" si="33"/>
        <v>0</v>
      </c>
      <c r="BC16" s="376">
        <f>AR16/(1+(マージン率表!$AE16/100))</f>
        <v>0</v>
      </c>
      <c r="BD16" s="390">
        <f t="shared" si="34"/>
        <v>0</v>
      </c>
      <c r="BE16" s="376">
        <f>'01最終需要増加額入力'!F17</f>
        <v>0</v>
      </c>
      <c r="BF16" s="376">
        <f t="shared" si="35"/>
        <v>0</v>
      </c>
      <c r="BG16" s="376">
        <f t="shared" si="36"/>
        <v>0</v>
      </c>
      <c r="BH16" s="376">
        <f t="shared" si="37"/>
        <v>0</v>
      </c>
      <c r="BI16" s="376">
        <f t="shared" si="38"/>
        <v>0</v>
      </c>
      <c r="BJ16" s="376">
        <f t="shared" si="39"/>
        <v>0</v>
      </c>
      <c r="BK16" s="376">
        <f t="shared" si="40"/>
        <v>0</v>
      </c>
      <c r="BL16" s="376">
        <f t="shared" si="41"/>
        <v>0</v>
      </c>
      <c r="BM16" s="376">
        <f t="shared" si="42"/>
        <v>0</v>
      </c>
      <c r="BN16" s="376">
        <f t="shared" si="43"/>
        <v>0</v>
      </c>
      <c r="BO16" s="376">
        <f t="shared" si="8"/>
        <v>0</v>
      </c>
      <c r="BP16" s="376">
        <f>BE16/(1+(マージン率表!$AE16/100))</f>
        <v>0</v>
      </c>
      <c r="BQ16" s="390">
        <f t="shared" si="44"/>
        <v>0</v>
      </c>
      <c r="BS16" s="377" t="e">
        <f t="shared" si="9"/>
        <v>#DIV/0!</v>
      </c>
      <c r="BT16" s="377" t="e">
        <f t="shared" si="10"/>
        <v>#DIV/0!</v>
      </c>
    </row>
    <row r="17" spans="1:72" ht="18.600000000000001" customHeight="1">
      <c r="A17" s="109">
        <v>13</v>
      </c>
      <c r="B17" s="110"/>
      <c r="C17" s="111" t="s">
        <v>126</v>
      </c>
      <c r="D17" s="112"/>
      <c r="E17" s="113">
        <v>22.633842443250948</v>
      </c>
      <c r="F17" s="114">
        <v>2.970410294848405</v>
      </c>
      <c r="G17" s="115">
        <v>25.604252738099355</v>
      </c>
      <c r="H17" s="116">
        <v>2.1628333474344508E-2</v>
      </c>
      <c r="I17" s="117">
        <v>1.4275891736784969</v>
      </c>
      <c r="J17" s="117">
        <v>4.1707530115815857E-4</v>
      </c>
      <c r="K17" s="117">
        <v>2.6037415229445041E-2</v>
      </c>
      <c r="L17" s="117">
        <v>2.2641230634300033E-3</v>
      </c>
      <c r="M17" s="114">
        <v>8.4666286135106184E-2</v>
      </c>
      <c r="N17" s="118">
        <v>0.52849398875326659</v>
      </c>
      <c r="O17" s="108">
        <v>2.0910963956352475</v>
      </c>
      <c r="P17" s="371">
        <v>27.695349133734599</v>
      </c>
      <c r="R17" s="532">
        <v>12</v>
      </c>
      <c r="S17" t="s">
        <v>128</v>
      </c>
      <c r="T17" s="381">
        <f>AVERAGE(E21:E22)</f>
        <v>26.762724890579541</v>
      </c>
      <c r="U17" s="381">
        <f t="shared" ref="U17:AE17" si="50">AVERAGE(F21:F22)</f>
        <v>3.9493460760456474</v>
      </c>
      <c r="V17" s="381">
        <f t="shared" si="50"/>
        <v>30.712070966625191</v>
      </c>
      <c r="W17" s="381">
        <f t="shared" si="50"/>
        <v>0.1609848363474112</v>
      </c>
      <c r="X17" s="381">
        <f t="shared" si="50"/>
        <v>6.8187456899348433</v>
      </c>
      <c r="Y17" s="381">
        <f t="shared" si="50"/>
        <v>0.16887688653919797</v>
      </c>
      <c r="Z17" s="381">
        <f t="shared" si="50"/>
        <v>0.38137601715621711</v>
      </c>
      <c r="AA17" s="381">
        <f t="shared" si="50"/>
        <v>0</v>
      </c>
      <c r="AB17" s="381">
        <f t="shared" si="50"/>
        <v>0.46237369091165109</v>
      </c>
      <c r="AC17" s="381">
        <f t="shared" si="50"/>
        <v>0.96256208690989986</v>
      </c>
      <c r="AD17" s="381">
        <f t="shared" si="50"/>
        <v>8.9549192077992217</v>
      </c>
      <c r="AE17" s="381">
        <f t="shared" si="50"/>
        <v>39.666990174424413</v>
      </c>
      <c r="AF17" s="381">
        <f t="shared" si="12"/>
        <v>0</v>
      </c>
      <c r="AG17" s="381">
        <f t="shared" si="13"/>
        <v>0.26762724890579542</v>
      </c>
      <c r="AH17" s="381">
        <f t="shared" si="14"/>
        <v>3.9493460760456477E-2</v>
      </c>
      <c r="AI17" s="381">
        <f t="shared" si="15"/>
        <v>1.609848363474112E-3</v>
      </c>
      <c r="AJ17" s="381">
        <f t="shared" si="16"/>
        <v>6.8187456899348436E-2</v>
      </c>
      <c r="AK17" s="381">
        <f t="shared" si="17"/>
        <v>1.6887688653919796E-3</v>
      </c>
      <c r="AL17" s="381">
        <f t="shared" si="18"/>
        <v>3.813760171562171E-3</v>
      </c>
      <c r="AM17" s="381">
        <f t="shared" si="19"/>
        <v>0</v>
      </c>
      <c r="AN17" s="381">
        <f t="shared" si="20"/>
        <v>4.6237369091165111E-3</v>
      </c>
      <c r="AO17" s="381">
        <f t="shared" si="21"/>
        <v>9.625620869098999E-3</v>
      </c>
      <c r="AP17" s="381">
        <f t="shared" si="22"/>
        <v>8.9549192077992223E-2</v>
      </c>
      <c r="AQ17" s="381">
        <f t="shared" si="23"/>
        <v>0.3966699017442441</v>
      </c>
      <c r="AR17" s="376">
        <f>'01最終需要増加額入力'!E18</f>
        <v>0</v>
      </c>
      <c r="AS17" s="376">
        <f t="shared" si="24"/>
        <v>0</v>
      </c>
      <c r="AT17" s="376">
        <f t="shared" si="25"/>
        <v>0</v>
      </c>
      <c r="AU17" s="376">
        <f t="shared" si="26"/>
        <v>0</v>
      </c>
      <c r="AV17" s="376">
        <f t="shared" si="27"/>
        <v>0</v>
      </c>
      <c r="AW17" s="376">
        <f t="shared" si="28"/>
        <v>0</v>
      </c>
      <c r="AX17" s="376">
        <f t="shared" si="29"/>
        <v>0</v>
      </c>
      <c r="AY17" s="376">
        <f t="shared" si="30"/>
        <v>0</v>
      </c>
      <c r="AZ17" s="376">
        <f t="shared" si="31"/>
        <v>0</v>
      </c>
      <c r="BA17" s="376">
        <f t="shared" si="32"/>
        <v>0</v>
      </c>
      <c r="BB17" s="376">
        <f t="shared" si="33"/>
        <v>0</v>
      </c>
      <c r="BC17" s="376">
        <f>AR17/(1+(マージン率表!$AE17/100))</f>
        <v>0</v>
      </c>
      <c r="BD17" s="390">
        <f t="shared" si="34"/>
        <v>0</v>
      </c>
      <c r="BE17" s="376">
        <f>'01最終需要増加額入力'!F18</f>
        <v>0</v>
      </c>
      <c r="BF17" s="376">
        <f t="shared" si="35"/>
        <v>0</v>
      </c>
      <c r="BG17" s="376">
        <f t="shared" si="36"/>
        <v>0</v>
      </c>
      <c r="BH17" s="376">
        <f t="shared" si="37"/>
        <v>0</v>
      </c>
      <c r="BI17" s="376">
        <f t="shared" si="38"/>
        <v>0</v>
      </c>
      <c r="BJ17" s="376">
        <f t="shared" si="39"/>
        <v>0</v>
      </c>
      <c r="BK17" s="376">
        <f t="shared" si="40"/>
        <v>0</v>
      </c>
      <c r="BL17" s="376">
        <f t="shared" si="41"/>
        <v>0</v>
      </c>
      <c r="BM17" s="376">
        <f t="shared" si="42"/>
        <v>0</v>
      </c>
      <c r="BN17" s="376">
        <f t="shared" si="43"/>
        <v>0</v>
      </c>
      <c r="BO17" s="376">
        <f t="shared" si="8"/>
        <v>0</v>
      </c>
      <c r="BP17" s="376">
        <f>BE17/(1+(マージン率表!$AE17/100))</f>
        <v>0</v>
      </c>
      <c r="BQ17" s="390">
        <f t="shared" si="44"/>
        <v>0</v>
      </c>
      <c r="BS17" s="377" t="e">
        <f t="shared" si="9"/>
        <v>#DIV/0!</v>
      </c>
      <c r="BT17" s="377" t="e">
        <f t="shared" si="10"/>
        <v>#DIV/0!</v>
      </c>
    </row>
    <row r="18" spans="1:72" ht="18.600000000000001" customHeight="1">
      <c r="A18" s="109">
        <v>14</v>
      </c>
      <c r="B18" s="110"/>
      <c r="C18" s="111" t="s">
        <v>127</v>
      </c>
      <c r="D18" s="112"/>
      <c r="E18" s="113">
        <v>42.075570952691407</v>
      </c>
      <c r="F18" s="114">
        <v>72.935556872548872</v>
      </c>
      <c r="G18" s="115">
        <v>115.01112782524028</v>
      </c>
      <c r="H18" s="116">
        <v>4.712790020821798E-3</v>
      </c>
      <c r="I18" s="117">
        <v>4.4299134429696903</v>
      </c>
      <c r="J18" s="117">
        <v>5.6407911446129623E-3</v>
      </c>
      <c r="K18" s="117">
        <v>8.5230534585055209E-2</v>
      </c>
      <c r="L18" s="117">
        <v>4.3579660617251756E-2</v>
      </c>
      <c r="M18" s="114">
        <v>0.25762039040461399</v>
      </c>
      <c r="N18" s="118">
        <v>0.30076334461066984</v>
      </c>
      <c r="O18" s="108">
        <v>5.127460954352717</v>
      </c>
      <c r="P18" s="371">
        <v>120.13858877959301</v>
      </c>
      <c r="R18" s="532">
        <v>13</v>
      </c>
      <c r="S18" t="s">
        <v>130</v>
      </c>
      <c r="T18" s="381">
        <f>E23</f>
        <v>6.1731562432160407</v>
      </c>
      <c r="U18" s="381">
        <f t="shared" ref="U18:AE18" si="51">F23</f>
        <v>1.0069572223118688</v>
      </c>
      <c r="V18" s="381">
        <f t="shared" si="51"/>
        <v>7.18011346552791</v>
      </c>
      <c r="W18" s="381">
        <f t="shared" si="51"/>
        <v>5.4948860797896151E-3</v>
      </c>
      <c r="X18" s="381">
        <f t="shared" si="51"/>
        <v>2.8449966160014952</v>
      </c>
      <c r="Y18" s="381">
        <f t="shared" si="51"/>
        <v>0</v>
      </c>
      <c r="Z18" s="381">
        <f t="shared" si="51"/>
        <v>0</v>
      </c>
      <c r="AA18" s="381">
        <f t="shared" si="51"/>
        <v>0</v>
      </c>
      <c r="AB18" s="381">
        <f t="shared" si="51"/>
        <v>0.13926827465607625</v>
      </c>
      <c r="AC18" s="381">
        <f t="shared" si="51"/>
        <v>0.60279287259100522</v>
      </c>
      <c r="AD18" s="381">
        <f t="shared" si="51"/>
        <v>3.5925526493283662</v>
      </c>
      <c r="AE18" s="381">
        <f t="shared" si="51"/>
        <v>10.772666114856277</v>
      </c>
      <c r="AF18" s="381">
        <f t="shared" si="12"/>
        <v>0</v>
      </c>
      <c r="AG18" s="381">
        <f t="shared" si="13"/>
        <v>6.1731562432160408E-2</v>
      </c>
      <c r="AH18" s="381">
        <f t="shared" si="14"/>
        <v>1.0069572223118687E-2</v>
      </c>
      <c r="AI18" s="381">
        <f t="shared" si="15"/>
        <v>5.4948860797896148E-5</v>
      </c>
      <c r="AJ18" s="381">
        <f t="shared" si="16"/>
        <v>2.8449966160014953E-2</v>
      </c>
      <c r="AK18" s="381">
        <f t="shared" si="17"/>
        <v>0</v>
      </c>
      <c r="AL18" s="381">
        <f t="shared" si="18"/>
        <v>0</v>
      </c>
      <c r="AM18" s="381">
        <f t="shared" si="19"/>
        <v>0</v>
      </c>
      <c r="AN18" s="381">
        <f t="shared" si="20"/>
        <v>1.3926827465607626E-3</v>
      </c>
      <c r="AO18" s="381">
        <f t="shared" si="21"/>
        <v>6.0279287259100527E-3</v>
      </c>
      <c r="AP18" s="381">
        <f t="shared" si="22"/>
        <v>3.5925526493283663E-2</v>
      </c>
      <c r="AQ18" s="381">
        <f t="shared" si="23"/>
        <v>0.10772666114856276</v>
      </c>
      <c r="AR18" s="376">
        <f>'01最終需要増加額入力'!E19</f>
        <v>0</v>
      </c>
      <c r="AS18" s="376">
        <f t="shared" si="24"/>
        <v>0</v>
      </c>
      <c r="AT18" s="376">
        <f t="shared" si="25"/>
        <v>0</v>
      </c>
      <c r="AU18" s="376">
        <f t="shared" si="26"/>
        <v>0</v>
      </c>
      <c r="AV18" s="376">
        <f t="shared" si="27"/>
        <v>0</v>
      </c>
      <c r="AW18" s="376">
        <f t="shared" si="28"/>
        <v>0</v>
      </c>
      <c r="AX18" s="376">
        <f t="shared" si="29"/>
        <v>0</v>
      </c>
      <c r="AY18" s="376">
        <f t="shared" si="30"/>
        <v>0</v>
      </c>
      <c r="AZ18" s="376">
        <f t="shared" si="31"/>
        <v>0</v>
      </c>
      <c r="BA18" s="376">
        <f t="shared" si="32"/>
        <v>0</v>
      </c>
      <c r="BB18" s="376">
        <f t="shared" si="33"/>
        <v>0</v>
      </c>
      <c r="BC18" s="376">
        <f>AR18/(1+(マージン率表!$AE18/100))</f>
        <v>0</v>
      </c>
      <c r="BD18" s="390">
        <f t="shared" si="34"/>
        <v>0</v>
      </c>
      <c r="BE18" s="376">
        <f>'01最終需要増加額入力'!F19</f>
        <v>0</v>
      </c>
      <c r="BF18" s="376">
        <f t="shared" si="35"/>
        <v>0</v>
      </c>
      <c r="BG18" s="376">
        <f t="shared" si="36"/>
        <v>0</v>
      </c>
      <c r="BH18" s="376">
        <f t="shared" si="37"/>
        <v>0</v>
      </c>
      <c r="BI18" s="376">
        <f t="shared" si="38"/>
        <v>0</v>
      </c>
      <c r="BJ18" s="376">
        <f t="shared" si="39"/>
        <v>0</v>
      </c>
      <c r="BK18" s="376">
        <f t="shared" si="40"/>
        <v>0</v>
      </c>
      <c r="BL18" s="376">
        <f t="shared" si="41"/>
        <v>0</v>
      </c>
      <c r="BM18" s="376">
        <f t="shared" si="42"/>
        <v>0</v>
      </c>
      <c r="BN18" s="376">
        <f t="shared" si="43"/>
        <v>0</v>
      </c>
      <c r="BO18" s="376">
        <f t="shared" si="8"/>
        <v>0</v>
      </c>
      <c r="BP18" s="376">
        <f>BE18/(1+(マージン率表!$AE18/100))</f>
        <v>0</v>
      </c>
      <c r="BQ18" s="390">
        <f t="shared" si="44"/>
        <v>0</v>
      </c>
      <c r="BS18" s="377" t="e">
        <f t="shared" si="9"/>
        <v>#DIV/0!</v>
      </c>
      <c r="BT18" s="377" t="e">
        <f t="shared" si="10"/>
        <v>#DIV/0!</v>
      </c>
    </row>
    <row r="19" spans="1:72" ht="18.600000000000001" customHeight="1">
      <c r="A19" s="109">
        <v>15</v>
      </c>
      <c r="B19" s="110"/>
      <c r="C19" s="111" t="s">
        <v>87</v>
      </c>
      <c r="D19" s="112"/>
      <c r="E19" s="113">
        <v>22.433111702081632</v>
      </c>
      <c r="F19" s="114">
        <v>1.3981840982778666</v>
      </c>
      <c r="G19" s="115">
        <v>23.831295800359499</v>
      </c>
      <c r="H19" s="116">
        <v>1.0764847615101662E-2</v>
      </c>
      <c r="I19" s="117">
        <v>7.6775516236747734</v>
      </c>
      <c r="J19" s="117">
        <v>0.15340773192968027</v>
      </c>
      <c r="K19" s="117">
        <v>0.27825919607010374</v>
      </c>
      <c r="L19" s="117">
        <v>3.2882975030053309E-3</v>
      </c>
      <c r="M19" s="114">
        <v>0.3896459472771685</v>
      </c>
      <c r="N19" s="118">
        <v>0.41764839653960339</v>
      </c>
      <c r="O19" s="108">
        <v>8.9305660406094365</v>
      </c>
      <c r="P19" s="371">
        <v>32.761861840968933</v>
      </c>
      <c r="R19" s="532">
        <v>14</v>
      </c>
      <c r="S19" t="s">
        <v>131</v>
      </c>
      <c r="T19" s="381">
        <f>E24</f>
        <v>13.268987266168145</v>
      </c>
      <c r="U19" s="381">
        <f t="shared" ref="U19:AE19" si="52">F24</f>
        <v>9.0539868426482375</v>
      </c>
      <c r="V19" s="381">
        <f t="shared" si="52"/>
        <v>22.322974108816382</v>
      </c>
      <c r="W19" s="381">
        <f t="shared" si="52"/>
        <v>5.3645854826063627E-2</v>
      </c>
      <c r="X19" s="381">
        <f t="shared" si="52"/>
        <v>2.8649492753465804</v>
      </c>
      <c r="Y19" s="381">
        <f t="shared" si="52"/>
        <v>0.20480988299991099</v>
      </c>
      <c r="Z19" s="381">
        <f t="shared" si="52"/>
        <v>2.8612570505204951</v>
      </c>
      <c r="AA19" s="381">
        <f t="shared" si="52"/>
        <v>0</v>
      </c>
      <c r="AB19" s="381">
        <f t="shared" si="52"/>
        <v>0.19851138182600064</v>
      </c>
      <c r="AC19" s="381">
        <f t="shared" si="52"/>
        <v>0.43416220160850688</v>
      </c>
      <c r="AD19" s="381">
        <f t="shared" si="52"/>
        <v>6.6173356471275575</v>
      </c>
      <c r="AE19" s="381">
        <f t="shared" si="52"/>
        <v>28.94030975594394</v>
      </c>
      <c r="AF19" s="381">
        <f t="shared" si="12"/>
        <v>0</v>
      </c>
      <c r="AG19" s="381">
        <f t="shared" si="13"/>
        <v>0.13268987266168145</v>
      </c>
      <c r="AH19" s="381">
        <f t="shared" si="14"/>
        <v>9.0539868426482373E-2</v>
      </c>
      <c r="AI19" s="381">
        <f t="shared" si="15"/>
        <v>5.3645854826063629E-4</v>
      </c>
      <c r="AJ19" s="381">
        <f t="shared" si="16"/>
        <v>2.8649492753465802E-2</v>
      </c>
      <c r="AK19" s="381">
        <f t="shared" si="17"/>
        <v>2.0480988299991097E-3</v>
      </c>
      <c r="AL19" s="381">
        <f t="shared" si="18"/>
        <v>2.8612570505204951E-2</v>
      </c>
      <c r="AM19" s="381">
        <f t="shared" si="19"/>
        <v>0</v>
      </c>
      <c r="AN19" s="381">
        <f t="shared" si="20"/>
        <v>1.9851138182600063E-3</v>
      </c>
      <c r="AO19" s="381">
        <f t="shared" si="21"/>
        <v>4.3416220160850689E-3</v>
      </c>
      <c r="AP19" s="381">
        <f t="shared" si="22"/>
        <v>6.6173356471275577E-2</v>
      </c>
      <c r="AQ19" s="381">
        <f t="shared" si="23"/>
        <v>0.28940309755943938</v>
      </c>
      <c r="AR19" s="376">
        <f>'01最終需要増加額入力'!E20</f>
        <v>0</v>
      </c>
      <c r="AS19" s="376">
        <f t="shared" si="24"/>
        <v>0</v>
      </c>
      <c r="AT19" s="376">
        <f t="shared" si="25"/>
        <v>0</v>
      </c>
      <c r="AU19" s="376">
        <f t="shared" si="26"/>
        <v>0</v>
      </c>
      <c r="AV19" s="376">
        <f t="shared" si="27"/>
        <v>0</v>
      </c>
      <c r="AW19" s="376">
        <f t="shared" si="28"/>
        <v>0</v>
      </c>
      <c r="AX19" s="376">
        <f t="shared" si="29"/>
        <v>0</v>
      </c>
      <c r="AY19" s="376">
        <f t="shared" si="30"/>
        <v>0</v>
      </c>
      <c r="AZ19" s="376">
        <f t="shared" si="31"/>
        <v>0</v>
      </c>
      <c r="BA19" s="376">
        <f t="shared" si="32"/>
        <v>0</v>
      </c>
      <c r="BB19" s="376">
        <f t="shared" si="33"/>
        <v>0</v>
      </c>
      <c r="BC19" s="376">
        <f>AR19/(1+(マージン率表!$AE19/100))</f>
        <v>0</v>
      </c>
      <c r="BD19" s="390">
        <f t="shared" si="34"/>
        <v>0</v>
      </c>
      <c r="BE19" s="376">
        <f>'01最終需要増加額入力'!F20</f>
        <v>0</v>
      </c>
      <c r="BF19" s="376">
        <f t="shared" si="35"/>
        <v>0</v>
      </c>
      <c r="BG19" s="376">
        <f t="shared" si="36"/>
        <v>0</v>
      </c>
      <c r="BH19" s="376">
        <f t="shared" si="37"/>
        <v>0</v>
      </c>
      <c r="BI19" s="376">
        <f t="shared" si="38"/>
        <v>0</v>
      </c>
      <c r="BJ19" s="376">
        <f t="shared" si="39"/>
        <v>0</v>
      </c>
      <c r="BK19" s="376">
        <f t="shared" si="40"/>
        <v>0</v>
      </c>
      <c r="BL19" s="376">
        <f t="shared" si="41"/>
        <v>0</v>
      </c>
      <c r="BM19" s="376">
        <f t="shared" si="42"/>
        <v>0</v>
      </c>
      <c r="BN19" s="376">
        <f t="shared" si="43"/>
        <v>0</v>
      </c>
      <c r="BO19" s="376">
        <f t="shared" si="8"/>
        <v>0</v>
      </c>
      <c r="BP19" s="376">
        <f>BE19/(1+(マージン率表!$AE19/100))</f>
        <v>0</v>
      </c>
      <c r="BQ19" s="390">
        <f t="shared" si="44"/>
        <v>0</v>
      </c>
      <c r="BS19" s="377" t="e">
        <f t="shared" si="9"/>
        <v>#DIV/0!</v>
      </c>
      <c r="BT19" s="377" t="e">
        <f t="shared" si="10"/>
        <v>#DIV/0!</v>
      </c>
    </row>
    <row r="20" spans="1:72" ht="18.600000000000001" customHeight="1">
      <c r="A20" s="119">
        <v>16</v>
      </c>
      <c r="B20" s="120"/>
      <c r="C20" s="121" t="s">
        <v>46</v>
      </c>
      <c r="D20" s="122"/>
      <c r="E20" s="123">
        <v>60.138197738582456</v>
      </c>
      <c r="F20" s="124">
        <v>24.813184875156587</v>
      </c>
      <c r="G20" s="125">
        <v>84.951382613739042</v>
      </c>
      <c r="H20" s="126">
        <v>1.9181504302656867E-2</v>
      </c>
      <c r="I20" s="127">
        <v>3.2004930828404623</v>
      </c>
      <c r="J20" s="127">
        <v>1.9181504302656867E-2</v>
      </c>
      <c r="K20" s="127">
        <v>8.1953204402109778E-2</v>
      </c>
      <c r="L20" s="127">
        <v>1.7954251657700145E-2</v>
      </c>
      <c r="M20" s="124">
        <v>0.18136066864360401</v>
      </c>
      <c r="N20" s="118">
        <v>0.23099622006185352</v>
      </c>
      <c r="O20" s="108">
        <v>3.751120436211044</v>
      </c>
      <c r="P20" s="371">
        <v>88.702503049950082</v>
      </c>
      <c r="R20" s="532">
        <v>15</v>
      </c>
      <c r="S20" t="s">
        <v>117</v>
      </c>
      <c r="T20" s="381">
        <f>E25</f>
        <v>20.948467692935331</v>
      </c>
      <c r="U20" s="381">
        <f t="shared" ref="U20:AE20" si="53">F25</f>
        <v>0.48355146253365627</v>
      </c>
      <c r="V20" s="381">
        <f t="shared" si="53"/>
        <v>21.432019155468989</v>
      </c>
      <c r="W20" s="381">
        <f t="shared" si="53"/>
        <v>7.7679743613361232E-2</v>
      </c>
      <c r="X20" s="381">
        <f t="shared" si="53"/>
        <v>3.0865937412659705</v>
      </c>
      <c r="Y20" s="381">
        <f t="shared" si="53"/>
        <v>0.41919389377917687</v>
      </c>
      <c r="Z20" s="381">
        <f t="shared" si="53"/>
        <v>0.28332352288903812</v>
      </c>
      <c r="AA20" s="381">
        <f t="shared" si="53"/>
        <v>2.4509639206251382E-3</v>
      </c>
      <c r="AB20" s="381">
        <f t="shared" si="53"/>
        <v>0.2537142974608409</v>
      </c>
      <c r="AC20" s="381">
        <f t="shared" si="53"/>
        <v>0.44512667332643641</v>
      </c>
      <c r="AD20" s="381">
        <f t="shared" si="53"/>
        <v>4.5680828362554484</v>
      </c>
      <c r="AE20" s="381">
        <f t="shared" si="53"/>
        <v>26.000101991724438</v>
      </c>
      <c r="AF20" s="381">
        <f t="shared" si="12"/>
        <v>0</v>
      </c>
      <c r="AG20" s="381">
        <f t="shared" si="13"/>
        <v>0.20948467692935333</v>
      </c>
      <c r="AH20" s="381">
        <f t="shared" si="14"/>
        <v>4.8355146253365629E-3</v>
      </c>
      <c r="AI20" s="381">
        <f t="shared" si="15"/>
        <v>7.7679743613361238E-4</v>
      </c>
      <c r="AJ20" s="381">
        <f t="shared" si="16"/>
        <v>3.0865937412659705E-2</v>
      </c>
      <c r="AK20" s="381">
        <f t="shared" si="17"/>
        <v>4.1919389377917688E-3</v>
      </c>
      <c r="AL20" s="381">
        <f t="shared" si="18"/>
        <v>2.833235228890381E-3</v>
      </c>
      <c r="AM20" s="381">
        <f t="shared" si="19"/>
        <v>2.4509639206251381E-5</v>
      </c>
      <c r="AN20" s="381">
        <f t="shared" si="20"/>
        <v>2.5371429746084088E-3</v>
      </c>
      <c r="AO20" s="381">
        <f t="shared" si="21"/>
        <v>4.4512667332643639E-3</v>
      </c>
      <c r="AP20" s="381">
        <f t="shared" si="22"/>
        <v>4.5680828362554486E-2</v>
      </c>
      <c r="AQ20" s="381">
        <f t="shared" si="23"/>
        <v>0.26000101991724439</v>
      </c>
      <c r="AR20" s="376">
        <f>'01最終需要増加額入力'!E21</f>
        <v>0</v>
      </c>
      <c r="AS20" s="376">
        <f t="shared" si="24"/>
        <v>0</v>
      </c>
      <c r="AT20" s="376">
        <f t="shared" si="25"/>
        <v>0</v>
      </c>
      <c r="AU20" s="376">
        <f t="shared" si="26"/>
        <v>0</v>
      </c>
      <c r="AV20" s="376">
        <f t="shared" si="27"/>
        <v>0</v>
      </c>
      <c r="AW20" s="376">
        <f t="shared" si="28"/>
        <v>0</v>
      </c>
      <c r="AX20" s="376">
        <f t="shared" si="29"/>
        <v>0</v>
      </c>
      <c r="AY20" s="376">
        <f t="shared" si="30"/>
        <v>0</v>
      </c>
      <c r="AZ20" s="376">
        <f t="shared" si="31"/>
        <v>0</v>
      </c>
      <c r="BA20" s="376">
        <f t="shared" si="32"/>
        <v>0</v>
      </c>
      <c r="BB20" s="376">
        <f t="shared" si="33"/>
        <v>0</v>
      </c>
      <c r="BC20" s="376">
        <f>AR20/(1+(マージン率表!$AE20/100))</f>
        <v>0</v>
      </c>
      <c r="BD20" s="390">
        <f t="shared" si="34"/>
        <v>0</v>
      </c>
      <c r="BE20" s="376">
        <f>'01最終需要増加額入力'!F21</f>
        <v>0</v>
      </c>
      <c r="BF20" s="376">
        <f t="shared" si="35"/>
        <v>0</v>
      </c>
      <c r="BG20" s="376">
        <f t="shared" si="36"/>
        <v>0</v>
      </c>
      <c r="BH20" s="376">
        <f t="shared" si="37"/>
        <v>0</v>
      </c>
      <c r="BI20" s="376">
        <f t="shared" si="38"/>
        <v>0</v>
      </c>
      <c r="BJ20" s="376">
        <f t="shared" si="39"/>
        <v>0</v>
      </c>
      <c r="BK20" s="376">
        <f t="shared" si="40"/>
        <v>0</v>
      </c>
      <c r="BL20" s="376">
        <f t="shared" si="41"/>
        <v>0</v>
      </c>
      <c r="BM20" s="376">
        <f t="shared" si="42"/>
        <v>0</v>
      </c>
      <c r="BN20" s="376">
        <f t="shared" si="43"/>
        <v>0</v>
      </c>
      <c r="BO20" s="376">
        <f t="shared" si="8"/>
        <v>0</v>
      </c>
      <c r="BP20" s="376">
        <f>BE20/(1+(マージン率表!$AE20/100))</f>
        <v>0</v>
      </c>
      <c r="BQ20" s="390">
        <f t="shared" si="44"/>
        <v>0</v>
      </c>
      <c r="BS20" s="377" t="e">
        <f t="shared" si="9"/>
        <v>#DIV/0!</v>
      </c>
      <c r="BT20" s="377" t="e">
        <f t="shared" si="10"/>
        <v>#DIV/0!</v>
      </c>
    </row>
    <row r="21" spans="1:72" ht="18.600000000000001" customHeight="1">
      <c r="A21" s="128">
        <v>17</v>
      </c>
      <c r="B21" s="129"/>
      <c r="C21" s="130" t="s">
        <v>128</v>
      </c>
      <c r="D21" s="131"/>
      <c r="E21" s="132">
        <v>31.596243210666636</v>
      </c>
      <c r="F21" s="133">
        <v>2.1835868998429699</v>
      </c>
      <c r="G21" s="134">
        <v>33.779830110509607</v>
      </c>
      <c r="H21" s="135">
        <v>0.25061748344743573</v>
      </c>
      <c r="I21" s="136">
        <v>6.3845848503052984</v>
      </c>
      <c r="J21" s="136">
        <v>9.8618278192228473E-2</v>
      </c>
      <c r="K21" s="136">
        <v>0.45695693753791988</v>
      </c>
      <c r="L21" s="136">
        <v>0</v>
      </c>
      <c r="M21" s="133">
        <v>0.50449666092068457</v>
      </c>
      <c r="N21" s="137">
        <v>0.91811357261234405</v>
      </c>
      <c r="O21" s="138">
        <v>8.6133877830159111</v>
      </c>
      <c r="P21" s="372">
        <v>42.393217893525517</v>
      </c>
      <c r="R21" s="537">
        <v>16</v>
      </c>
      <c r="S21" s="541" t="s">
        <v>1980</v>
      </c>
      <c r="T21" s="381">
        <f>AVERAGE(E26:E29)</f>
        <v>16.793098528797046</v>
      </c>
      <c r="U21" s="381">
        <f t="shared" ref="U21:AE21" si="54">AVERAGE(F26:F29)</f>
        <v>5.5951917973616277E-4</v>
      </c>
      <c r="V21" s="381">
        <f t="shared" si="54"/>
        <v>16.793658047976784</v>
      </c>
      <c r="W21" s="381">
        <f t="shared" si="54"/>
        <v>2.2094611988899653E-2</v>
      </c>
      <c r="X21" s="381">
        <f t="shared" si="54"/>
        <v>2.8117050814668474</v>
      </c>
      <c r="Y21" s="381">
        <f t="shared" si="54"/>
        <v>0.22249629272682628</v>
      </c>
      <c r="Z21" s="381">
        <f t="shared" si="54"/>
        <v>4.2289052993972787E-2</v>
      </c>
      <c r="AA21" s="381">
        <f t="shared" si="54"/>
        <v>2.1082442884081945E-3</v>
      </c>
      <c r="AB21" s="381">
        <f t="shared" si="54"/>
        <v>0.17699095450256136</v>
      </c>
      <c r="AC21" s="381">
        <f t="shared" si="54"/>
        <v>0.40565166841898426</v>
      </c>
      <c r="AD21" s="381">
        <f t="shared" si="54"/>
        <v>3.6833359063864997</v>
      </c>
      <c r="AE21" s="381">
        <f t="shared" si="54"/>
        <v>20.476993954363284</v>
      </c>
      <c r="AF21" s="381">
        <f t="shared" si="12"/>
        <v>0</v>
      </c>
      <c r="AG21" s="381">
        <f t="shared" si="13"/>
        <v>0.16793098528797046</v>
      </c>
      <c r="AH21" s="381">
        <f t="shared" si="14"/>
        <v>5.595191797361628E-6</v>
      </c>
      <c r="AI21" s="381">
        <f t="shared" si="15"/>
        <v>2.2094611988899654E-4</v>
      </c>
      <c r="AJ21" s="381">
        <f t="shared" si="16"/>
        <v>2.8117050814668473E-2</v>
      </c>
      <c r="AK21" s="381">
        <f t="shared" si="17"/>
        <v>2.2249629272682626E-3</v>
      </c>
      <c r="AL21" s="381">
        <f t="shared" si="18"/>
        <v>4.2289052993972788E-4</v>
      </c>
      <c r="AM21" s="381">
        <f t="shared" si="19"/>
        <v>2.1082442884081946E-5</v>
      </c>
      <c r="AN21" s="381">
        <f t="shared" si="20"/>
        <v>1.7699095450256137E-3</v>
      </c>
      <c r="AO21" s="381">
        <f t="shared" si="21"/>
        <v>4.0565166841898424E-3</v>
      </c>
      <c r="AP21" s="381">
        <f t="shared" si="22"/>
        <v>3.6833359063865E-2</v>
      </c>
      <c r="AQ21" s="381">
        <f t="shared" si="23"/>
        <v>0.20476993954363285</v>
      </c>
      <c r="AR21" s="376">
        <f>'01最終需要増加額入力'!E22</f>
        <v>0</v>
      </c>
      <c r="AS21" s="376">
        <f t="shared" si="24"/>
        <v>0</v>
      </c>
      <c r="AT21" s="376">
        <f t="shared" si="25"/>
        <v>0</v>
      </c>
      <c r="AU21" s="376">
        <f t="shared" si="26"/>
        <v>0</v>
      </c>
      <c r="AV21" s="376">
        <f t="shared" si="27"/>
        <v>0</v>
      </c>
      <c r="AW21" s="376">
        <f t="shared" si="28"/>
        <v>0</v>
      </c>
      <c r="AX21" s="376">
        <f t="shared" si="29"/>
        <v>0</v>
      </c>
      <c r="AY21" s="376">
        <f t="shared" si="30"/>
        <v>0</v>
      </c>
      <c r="AZ21" s="376">
        <f t="shared" si="31"/>
        <v>0</v>
      </c>
      <c r="BA21" s="376">
        <f t="shared" si="32"/>
        <v>0</v>
      </c>
      <c r="BB21" s="376">
        <f t="shared" si="33"/>
        <v>0</v>
      </c>
      <c r="BC21" s="376">
        <f>AR21/(1+(マージン率表!$AE21/100))</f>
        <v>0</v>
      </c>
      <c r="BD21" s="390">
        <f t="shared" si="34"/>
        <v>0</v>
      </c>
      <c r="BE21" s="376">
        <f>'01最終需要増加額入力'!F22</f>
        <v>0</v>
      </c>
      <c r="BF21" s="376">
        <f t="shared" si="35"/>
        <v>0</v>
      </c>
      <c r="BG21" s="376">
        <f t="shared" si="36"/>
        <v>0</v>
      </c>
      <c r="BH21" s="376">
        <f t="shared" si="37"/>
        <v>0</v>
      </c>
      <c r="BI21" s="376">
        <f t="shared" si="38"/>
        <v>0</v>
      </c>
      <c r="BJ21" s="376">
        <f t="shared" si="39"/>
        <v>0</v>
      </c>
      <c r="BK21" s="376">
        <f t="shared" si="40"/>
        <v>0</v>
      </c>
      <c r="BL21" s="376">
        <f t="shared" si="41"/>
        <v>0</v>
      </c>
      <c r="BM21" s="376">
        <f t="shared" si="42"/>
        <v>0</v>
      </c>
      <c r="BN21" s="376">
        <f t="shared" si="43"/>
        <v>0</v>
      </c>
      <c r="BO21" s="376">
        <f t="shared" si="8"/>
        <v>0</v>
      </c>
      <c r="BP21" s="376">
        <f>BE21/(1+(マージン率表!$AE21/100))</f>
        <v>0</v>
      </c>
      <c r="BQ21" s="390">
        <f t="shared" si="44"/>
        <v>0</v>
      </c>
      <c r="BS21" s="377" t="e">
        <f t="shared" si="9"/>
        <v>#DIV/0!</v>
      </c>
      <c r="BT21" s="377" t="e">
        <f t="shared" si="10"/>
        <v>#DIV/0!</v>
      </c>
    </row>
    <row r="22" spans="1:72" ht="18.600000000000001" customHeight="1">
      <c r="A22" s="109">
        <v>18</v>
      </c>
      <c r="B22" s="110"/>
      <c r="C22" s="111" t="s">
        <v>129</v>
      </c>
      <c r="D22" s="112"/>
      <c r="E22" s="113">
        <v>21.92920657049245</v>
      </c>
      <c r="F22" s="114">
        <v>5.7151052522483248</v>
      </c>
      <c r="G22" s="115">
        <v>27.644311822740775</v>
      </c>
      <c r="H22" s="116">
        <v>7.1352189247386677E-2</v>
      </c>
      <c r="I22" s="117">
        <v>7.2529065295643873</v>
      </c>
      <c r="J22" s="117">
        <v>0.23913549488616745</v>
      </c>
      <c r="K22" s="117">
        <v>0.30579509677451433</v>
      </c>
      <c r="L22" s="117">
        <v>0</v>
      </c>
      <c r="M22" s="114">
        <v>0.42025072090261761</v>
      </c>
      <c r="N22" s="118">
        <v>1.0070106012074556</v>
      </c>
      <c r="O22" s="108">
        <v>9.2964506325825305</v>
      </c>
      <c r="P22" s="371">
        <v>36.940762455323309</v>
      </c>
      <c r="R22" s="532">
        <v>17</v>
      </c>
      <c r="S22" t="s">
        <v>135</v>
      </c>
      <c r="T22" s="381">
        <f>E30</f>
        <v>26.379133364525597</v>
      </c>
      <c r="U22" s="381">
        <f t="shared" ref="U22:AE26" si="55">F30</f>
        <v>7.7614968328488629</v>
      </c>
      <c r="V22" s="381">
        <f t="shared" si="55"/>
        <v>34.140630197374463</v>
      </c>
      <c r="W22" s="381">
        <f t="shared" si="55"/>
        <v>5.9027054249799461E-2</v>
      </c>
      <c r="X22" s="381">
        <f t="shared" si="55"/>
        <v>3.030051786123694</v>
      </c>
      <c r="Y22" s="381">
        <f t="shared" si="55"/>
        <v>1.5064654307419012E-2</v>
      </c>
      <c r="Z22" s="381">
        <f t="shared" si="55"/>
        <v>4.8943632352059875E-2</v>
      </c>
      <c r="AA22" s="381">
        <f t="shared" si="55"/>
        <v>1.2502563465354319E-2</v>
      </c>
      <c r="AB22" s="381">
        <f t="shared" si="55"/>
        <v>0.20222923895455697</v>
      </c>
      <c r="AC22" s="381">
        <f t="shared" si="55"/>
        <v>0.1859550138633306</v>
      </c>
      <c r="AD22" s="381">
        <f t="shared" si="55"/>
        <v>3.5537739433162145</v>
      </c>
      <c r="AE22" s="381">
        <f t="shared" si="55"/>
        <v>37.694404140690672</v>
      </c>
      <c r="AF22" s="381">
        <f t="shared" si="12"/>
        <v>0</v>
      </c>
      <c r="AG22" s="381">
        <f t="shared" si="13"/>
        <v>0.26379133364525598</v>
      </c>
      <c r="AH22" s="381">
        <f t="shared" si="14"/>
        <v>7.7614968328488632E-2</v>
      </c>
      <c r="AI22" s="381">
        <f t="shared" si="15"/>
        <v>5.902705424979946E-4</v>
      </c>
      <c r="AJ22" s="381">
        <f t="shared" si="16"/>
        <v>3.0300517861236938E-2</v>
      </c>
      <c r="AK22" s="381">
        <f t="shared" si="17"/>
        <v>1.5064654307419013E-4</v>
      </c>
      <c r="AL22" s="381">
        <f t="shared" si="18"/>
        <v>4.8943632352059876E-4</v>
      </c>
      <c r="AM22" s="381">
        <f t="shared" si="19"/>
        <v>1.250256346535432E-4</v>
      </c>
      <c r="AN22" s="381">
        <f t="shared" si="20"/>
        <v>2.0222923895455696E-3</v>
      </c>
      <c r="AO22" s="381">
        <f t="shared" si="21"/>
        <v>1.859550138633306E-3</v>
      </c>
      <c r="AP22" s="381">
        <f t="shared" si="22"/>
        <v>3.5537739433162144E-2</v>
      </c>
      <c r="AQ22" s="381">
        <f t="shared" si="23"/>
        <v>0.37694404140690674</v>
      </c>
      <c r="AR22" s="376">
        <f>'01最終需要増加額入力'!E23</f>
        <v>0</v>
      </c>
      <c r="AS22" s="376">
        <f t="shared" si="24"/>
        <v>0</v>
      </c>
      <c r="AT22" s="376">
        <f t="shared" si="25"/>
        <v>0</v>
      </c>
      <c r="AU22" s="376">
        <f t="shared" si="26"/>
        <v>0</v>
      </c>
      <c r="AV22" s="376">
        <f t="shared" si="27"/>
        <v>0</v>
      </c>
      <c r="AW22" s="376">
        <f t="shared" si="28"/>
        <v>0</v>
      </c>
      <c r="AX22" s="376">
        <f t="shared" si="29"/>
        <v>0</v>
      </c>
      <c r="AY22" s="376">
        <f t="shared" si="30"/>
        <v>0</v>
      </c>
      <c r="AZ22" s="376">
        <f t="shared" si="31"/>
        <v>0</v>
      </c>
      <c r="BA22" s="376">
        <f t="shared" si="32"/>
        <v>0</v>
      </c>
      <c r="BB22" s="376">
        <f t="shared" si="33"/>
        <v>0</v>
      </c>
      <c r="BC22" s="376">
        <f>AR22/(1+(マージン率表!$AE22/100))</f>
        <v>0</v>
      </c>
      <c r="BD22" s="390">
        <f t="shared" si="34"/>
        <v>0</v>
      </c>
      <c r="BE22" s="376">
        <f>'01最終需要増加額入力'!F23</f>
        <v>0</v>
      </c>
      <c r="BF22" s="376">
        <f t="shared" si="35"/>
        <v>0</v>
      </c>
      <c r="BG22" s="376">
        <f t="shared" si="36"/>
        <v>0</v>
      </c>
      <c r="BH22" s="376">
        <f t="shared" si="37"/>
        <v>0</v>
      </c>
      <c r="BI22" s="376">
        <f t="shared" si="38"/>
        <v>0</v>
      </c>
      <c r="BJ22" s="376">
        <f t="shared" si="39"/>
        <v>0</v>
      </c>
      <c r="BK22" s="376">
        <f t="shared" si="40"/>
        <v>0</v>
      </c>
      <c r="BL22" s="376">
        <f t="shared" si="41"/>
        <v>0</v>
      </c>
      <c r="BM22" s="376">
        <f t="shared" si="42"/>
        <v>0</v>
      </c>
      <c r="BN22" s="376">
        <f t="shared" si="43"/>
        <v>0</v>
      </c>
      <c r="BO22" s="376">
        <f t="shared" si="8"/>
        <v>0</v>
      </c>
      <c r="BP22" s="376">
        <f>BE22/(1+(マージン率表!$AE22/100))</f>
        <v>0</v>
      </c>
      <c r="BQ22" s="390">
        <f t="shared" si="44"/>
        <v>0</v>
      </c>
      <c r="BS22" s="377" t="e">
        <f t="shared" si="9"/>
        <v>#DIV/0!</v>
      </c>
      <c r="BT22" s="377" t="e">
        <f t="shared" si="10"/>
        <v>#DIV/0!</v>
      </c>
    </row>
    <row r="23" spans="1:72" ht="18.600000000000001" customHeight="1">
      <c r="A23" s="109">
        <v>19</v>
      </c>
      <c r="B23" s="110"/>
      <c r="C23" s="111" t="s">
        <v>130</v>
      </c>
      <c r="D23" s="112"/>
      <c r="E23" s="113">
        <v>6.1731562432160407</v>
      </c>
      <c r="F23" s="114">
        <v>1.0069572223118688</v>
      </c>
      <c r="G23" s="115">
        <v>7.18011346552791</v>
      </c>
      <c r="H23" s="116">
        <v>5.4948860797896151E-3</v>
      </c>
      <c r="I23" s="117">
        <v>2.8449966160014952</v>
      </c>
      <c r="J23" s="117">
        <v>0</v>
      </c>
      <c r="K23" s="117">
        <v>0</v>
      </c>
      <c r="L23" s="117">
        <v>0</v>
      </c>
      <c r="M23" s="114">
        <v>0.13926827465607625</v>
      </c>
      <c r="N23" s="118">
        <v>0.60279287259100522</v>
      </c>
      <c r="O23" s="108">
        <v>3.5925526493283662</v>
      </c>
      <c r="P23" s="371">
        <v>10.772666114856277</v>
      </c>
      <c r="R23" s="532">
        <v>18</v>
      </c>
      <c r="S23" t="s">
        <v>136</v>
      </c>
      <c r="T23" s="381">
        <f t="shared" ref="T23:T26" si="56">E31</f>
        <v>32.656390858184608</v>
      </c>
      <c r="U23" s="381">
        <f t="shared" si="55"/>
        <v>21.172140873744887</v>
      </c>
      <c r="V23" s="381">
        <f t="shared" si="55"/>
        <v>53.828531731929495</v>
      </c>
      <c r="W23" s="381">
        <f t="shared" si="55"/>
        <v>3.4319620877947841E-2</v>
      </c>
      <c r="X23" s="381">
        <f t="shared" si="55"/>
        <v>1.9758410749911823</v>
      </c>
      <c r="Y23" s="381">
        <f t="shared" si="55"/>
        <v>1.3666276488449588E-2</v>
      </c>
      <c r="Z23" s="381">
        <f t="shared" si="55"/>
        <v>5.1466046129371848E-2</v>
      </c>
      <c r="AA23" s="381">
        <f t="shared" si="55"/>
        <v>3.4399932003247248E-3</v>
      </c>
      <c r="AB23" s="381">
        <f t="shared" si="55"/>
        <v>0.12533889621727906</v>
      </c>
      <c r="AC23" s="381">
        <f t="shared" si="55"/>
        <v>0.18579978838018485</v>
      </c>
      <c r="AD23" s="381">
        <f t="shared" si="55"/>
        <v>2.3898716962847404</v>
      </c>
      <c r="AE23" s="381">
        <f t="shared" si="55"/>
        <v>56.218403428214238</v>
      </c>
      <c r="AF23" s="381">
        <f t="shared" si="12"/>
        <v>0</v>
      </c>
      <c r="AG23" s="381">
        <f t="shared" si="13"/>
        <v>0.32656390858184609</v>
      </c>
      <c r="AH23" s="381">
        <f t="shared" si="14"/>
        <v>0.21172140873744888</v>
      </c>
      <c r="AI23" s="381">
        <f t="shared" si="15"/>
        <v>3.4319620877947839E-4</v>
      </c>
      <c r="AJ23" s="381">
        <f t="shared" si="16"/>
        <v>1.9758410749911824E-2</v>
      </c>
      <c r="AK23" s="381">
        <f t="shared" si="17"/>
        <v>1.3666276488449587E-4</v>
      </c>
      <c r="AL23" s="381">
        <f t="shared" si="18"/>
        <v>5.1466046129371851E-4</v>
      </c>
      <c r="AM23" s="381">
        <f t="shared" si="19"/>
        <v>3.439993200324725E-5</v>
      </c>
      <c r="AN23" s="381">
        <f t="shared" si="20"/>
        <v>1.2533889621727907E-3</v>
      </c>
      <c r="AO23" s="381">
        <f t="shared" si="21"/>
        <v>1.8579978838018484E-3</v>
      </c>
      <c r="AP23" s="381">
        <f t="shared" si="22"/>
        <v>2.3898716962847403E-2</v>
      </c>
      <c r="AQ23" s="381">
        <f t="shared" si="23"/>
        <v>0.56218403428214236</v>
      </c>
      <c r="AR23" s="376">
        <f>'01最終需要増加額入力'!E24</f>
        <v>0</v>
      </c>
      <c r="AS23" s="376">
        <f t="shared" si="24"/>
        <v>0</v>
      </c>
      <c r="AT23" s="376">
        <f t="shared" si="25"/>
        <v>0</v>
      </c>
      <c r="AU23" s="376">
        <f t="shared" si="26"/>
        <v>0</v>
      </c>
      <c r="AV23" s="376">
        <f t="shared" si="27"/>
        <v>0</v>
      </c>
      <c r="AW23" s="376">
        <f t="shared" si="28"/>
        <v>0</v>
      </c>
      <c r="AX23" s="376">
        <f t="shared" si="29"/>
        <v>0</v>
      </c>
      <c r="AY23" s="376">
        <f t="shared" si="30"/>
        <v>0</v>
      </c>
      <c r="AZ23" s="376">
        <f t="shared" si="31"/>
        <v>0</v>
      </c>
      <c r="BA23" s="376">
        <f t="shared" si="32"/>
        <v>0</v>
      </c>
      <c r="BB23" s="376">
        <f t="shared" si="33"/>
        <v>0</v>
      </c>
      <c r="BC23" s="376">
        <f>AR23/(1+(マージン率表!$AE23/100))</f>
        <v>0</v>
      </c>
      <c r="BD23" s="390">
        <f t="shared" si="34"/>
        <v>0</v>
      </c>
      <c r="BE23" s="376">
        <f>'01最終需要増加額入力'!F24</f>
        <v>0</v>
      </c>
      <c r="BF23" s="376">
        <f t="shared" si="35"/>
        <v>0</v>
      </c>
      <c r="BG23" s="376">
        <f t="shared" si="36"/>
        <v>0</v>
      </c>
      <c r="BH23" s="376">
        <f t="shared" si="37"/>
        <v>0</v>
      </c>
      <c r="BI23" s="376">
        <f t="shared" si="38"/>
        <v>0</v>
      </c>
      <c r="BJ23" s="376">
        <f t="shared" si="39"/>
        <v>0</v>
      </c>
      <c r="BK23" s="376">
        <f t="shared" si="40"/>
        <v>0</v>
      </c>
      <c r="BL23" s="376">
        <f t="shared" si="41"/>
        <v>0</v>
      </c>
      <c r="BM23" s="376">
        <f t="shared" si="42"/>
        <v>0</v>
      </c>
      <c r="BN23" s="376">
        <f t="shared" si="43"/>
        <v>0</v>
      </c>
      <c r="BO23" s="376">
        <f t="shared" si="8"/>
        <v>0</v>
      </c>
      <c r="BP23" s="376">
        <f>BE23/(1+(マージン率表!$AE23/100))</f>
        <v>0</v>
      </c>
      <c r="BQ23" s="390">
        <f t="shared" si="44"/>
        <v>0</v>
      </c>
      <c r="BS23" s="377" t="e">
        <f t="shared" si="9"/>
        <v>#DIV/0!</v>
      </c>
      <c r="BT23" s="377" t="e">
        <f t="shared" si="10"/>
        <v>#DIV/0!</v>
      </c>
    </row>
    <row r="24" spans="1:72" ht="18.600000000000001" customHeight="1">
      <c r="A24" s="109">
        <v>20</v>
      </c>
      <c r="B24" s="110"/>
      <c r="C24" s="111" t="s">
        <v>131</v>
      </c>
      <c r="D24" s="112"/>
      <c r="E24" s="113">
        <v>13.268987266168145</v>
      </c>
      <c r="F24" s="114">
        <v>9.0539868426482375</v>
      </c>
      <c r="G24" s="115">
        <v>22.322974108816382</v>
      </c>
      <c r="H24" s="116">
        <v>5.3645854826063627E-2</v>
      </c>
      <c r="I24" s="117">
        <v>2.8649492753465804</v>
      </c>
      <c r="J24" s="117">
        <v>0.20480988299991099</v>
      </c>
      <c r="K24" s="117">
        <v>2.8612570505204951</v>
      </c>
      <c r="L24" s="117">
        <v>0</v>
      </c>
      <c r="M24" s="114">
        <v>0.19851138182600064</v>
      </c>
      <c r="N24" s="118">
        <v>0.43416220160850688</v>
      </c>
      <c r="O24" s="108">
        <v>6.6173356471275575</v>
      </c>
      <c r="P24" s="371">
        <v>28.94030975594394</v>
      </c>
      <c r="R24" s="532">
        <v>19</v>
      </c>
      <c r="S24" t="s">
        <v>137</v>
      </c>
      <c r="T24" s="381">
        <f t="shared" si="56"/>
        <v>8.6078778390397748</v>
      </c>
      <c r="U24" s="381">
        <f t="shared" si="55"/>
        <v>14.878500758614713</v>
      </c>
      <c r="V24" s="381">
        <f t="shared" si="55"/>
        <v>23.486378597654486</v>
      </c>
      <c r="W24" s="381">
        <f t="shared" si="55"/>
        <v>7.654959934207517E-2</v>
      </c>
      <c r="X24" s="381">
        <f t="shared" si="55"/>
        <v>1.1055707501674754</v>
      </c>
      <c r="Y24" s="381">
        <f t="shared" si="55"/>
        <v>0.72486853963971098</v>
      </c>
      <c r="Z24" s="381">
        <f t="shared" si="55"/>
        <v>3.9999769384103052E-2</v>
      </c>
      <c r="AA24" s="381">
        <f t="shared" si="55"/>
        <v>1.5343396369585035E-4</v>
      </c>
      <c r="AB24" s="381">
        <f t="shared" si="55"/>
        <v>0.18559000287525948</v>
      </c>
      <c r="AC24" s="381">
        <f t="shared" si="55"/>
        <v>0.17078595013563563</v>
      </c>
      <c r="AD24" s="381">
        <f t="shared" si="55"/>
        <v>2.3035180455079556</v>
      </c>
      <c r="AE24" s="381">
        <f t="shared" si="55"/>
        <v>25.789896643162439</v>
      </c>
      <c r="AF24" s="381">
        <f t="shared" si="12"/>
        <v>0</v>
      </c>
      <c r="AG24" s="381">
        <f t="shared" si="13"/>
        <v>8.607877839039775E-2</v>
      </c>
      <c r="AH24" s="381">
        <f t="shared" si="14"/>
        <v>0.14878500758614713</v>
      </c>
      <c r="AI24" s="381">
        <f t="shared" si="15"/>
        <v>7.6549599342075174E-4</v>
      </c>
      <c r="AJ24" s="381">
        <f t="shared" si="16"/>
        <v>1.1055707501674754E-2</v>
      </c>
      <c r="AK24" s="381">
        <f t="shared" si="17"/>
        <v>7.24868539639711E-3</v>
      </c>
      <c r="AL24" s="381">
        <f t="shared" si="18"/>
        <v>3.999976938410305E-4</v>
      </c>
      <c r="AM24" s="381">
        <f t="shared" si="19"/>
        <v>1.5343396369585036E-6</v>
      </c>
      <c r="AN24" s="381">
        <f t="shared" si="20"/>
        <v>1.8559000287525949E-3</v>
      </c>
      <c r="AO24" s="381">
        <f t="shared" si="21"/>
        <v>1.7078595013563563E-3</v>
      </c>
      <c r="AP24" s="381">
        <f t="shared" si="22"/>
        <v>2.3035180455079556E-2</v>
      </c>
      <c r="AQ24" s="381">
        <f t="shared" si="23"/>
        <v>0.25789896643162441</v>
      </c>
      <c r="AR24" s="376">
        <f>'01最終需要増加額入力'!E25</f>
        <v>0</v>
      </c>
      <c r="AS24" s="376">
        <f t="shared" si="24"/>
        <v>0</v>
      </c>
      <c r="AT24" s="376">
        <f t="shared" si="25"/>
        <v>0</v>
      </c>
      <c r="AU24" s="376">
        <f t="shared" si="26"/>
        <v>0</v>
      </c>
      <c r="AV24" s="376">
        <f t="shared" si="27"/>
        <v>0</v>
      </c>
      <c r="AW24" s="376">
        <f t="shared" si="28"/>
        <v>0</v>
      </c>
      <c r="AX24" s="376">
        <f t="shared" si="29"/>
        <v>0</v>
      </c>
      <c r="AY24" s="376">
        <f t="shared" si="30"/>
        <v>0</v>
      </c>
      <c r="AZ24" s="376">
        <f t="shared" si="31"/>
        <v>0</v>
      </c>
      <c r="BA24" s="376">
        <f t="shared" si="32"/>
        <v>0</v>
      </c>
      <c r="BB24" s="376">
        <f t="shared" si="33"/>
        <v>0</v>
      </c>
      <c r="BC24" s="376">
        <f>AR24/(1+(マージン率表!$AE24/100))</f>
        <v>0</v>
      </c>
      <c r="BD24" s="390">
        <f t="shared" si="34"/>
        <v>0</v>
      </c>
      <c r="BE24" s="376">
        <f>'01最終需要増加額入力'!F25</f>
        <v>0</v>
      </c>
      <c r="BF24" s="376">
        <f t="shared" si="35"/>
        <v>0</v>
      </c>
      <c r="BG24" s="376">
        <f t="shared" si="36"/>
        <v>0</v>
      </c>
      <c r="BH24" s="376">
        <f t="shared" si="37"/>
        <v>0</v>
      </c>
      <c r="BI24" s="376">
        <f t="shared" si="38"/>
        <v>0</v>
      </c>
      <c r="BJ24" s="376">
        <f t="shared" si="39"/>
        <v>0</v>
      </c>
      <c r="BK24" s="376">
        <f t="shared" si="40"/>
        <v>0</v>
      </c>
      <c r="BL24" s="376">
        <f t="shared" si="41"/>
        <v>0</v>
      </c>
      <c r="BM24" s="376">
        <f t="shared" si="42"/>
        <v>0</v>
      </c>
      <c r="BN24" s="376">
        <f t="shared" si="43"/>
        <v>0</v>
      </c>
      <c r="BO24" s="376">
        <f t="shared" si="8"/>
        <v>0</v>
      </c>
      <c r="BP24" s="376">
        <f>BE24/(1+(マージン率表!$AE24/100))</f>
        <v>0</v>
      </c>
      <c r="BQ24" s="390">
        <f t="shared" si="44"/>
        <v>0</v>
      </c>
      <c r="BS24" s="377" t="e">
        <f t="shared" si="9"/>
        <v>#DIV/0!</v>
      </c>
      <c r="BT24" s="377" t="e">
        <f t="shared" si="10"/>
        <v>#DIV/0!</v>
      </c>
    </row>
    <row r="25" spans="1:72" ht="18.600000000000001" customHeight="1">
      <c r="A25" s="119">
        <v>21</v>
      </c>
      <c r="B25" s="120"/>
      <c r="C25" s="121" t="s">
        <v>117</v>
      </c>
      <c r="D25" s="122"/>
      <c r="E25" s="123">
        <v>20.948467692935331</v>
      </c>
      <c r="F25" s="124">
        <v>0.48355146253365627</v>
      </c>
      <c r="G25" s="125">
        <v>21.432019155468989</v>
      </c>
      <c r="H25" s="126">
        <v>7.7679743613361232E-2</v>
      </c>
      <c r="I25" s="127">
        <v>3.0865937412659705</v>
      </c>
      <c r="J25" s="127">
        <v>0.41919389377917687</v>
      </c>
      <c r="K25" s="127">
        <v>0.28332352288903812</v>
      </c>
      <c r="L25" s="127">
        <v>2.4509639206251382E-3</v>
      </c>
      <c r="M25" s="124">
        <v>0.2537142974608409</v>
      </c>
      <c r="N25" s="139">
        <v>0.44512667332643641</v>
      </c>
      <c r="O25" s="140">
        <v>4.5680828362554484</v>
      </c>
      <c r="P25" s="373">
        <v>26.000101991724438</v>
      </c>
      <c r="R25" s="532">
        <v>20</v>
      </c>
      <c r="S25" t="s">
        <v>138</v>
      </c>
      <c r="T25" s="381">
        <f t="shared" si="56"/>
        <v>3.7354839923961527</v>
      </c>
      <c r="U25" s="381">
        <f t="shared" si="55"/>
        <v>5.4817338277088706E-2</v>
      </c>
      <c r="V25" s="381">
        <f t="shared" si="55"/>
        <v>3.7903013306732416</v>
      </c>
      <c r="W25" s="381">
        <f t="shared" si="55"/>
        <v>4.4700833788183921E-3</v>
      </c>
      <c r="X25" s="381">
        <f t="shared" si="55"/>
        <v>2.6464775742974909</v>
      </c>
      <c r="Y25" s="381">
        <f t="shared" si="55"/>
        <v>0.30490673994466505</v>
      </c>
      <c r="Z25" s="381">
        <f t="shared" si="55"/>
        <v>0.67597071389584229</v>
      </c>
      <c r="AA25" s="381">
        <f t="shared" si="55"/>
        <v>0</v>
      </c>
      <c r="AB25" s="381">
        <f t="shared" si="55"/>
        <v>0.16464022886826898</v>
      </c>
      <c r="AC25" s="381">
        <f t="shared" si="55"/>
        <v>5.2417609305301996E-2</v>
      </c>
      <c r="AD25" s="381">
        <f t="shared" si="55"/>
        <v>3.8488829496903882</v>
      </c>
      <c r="AE25" s="381">
        <f t="shared" si="55"/>
        <v>7.6391842803636294</v>
      </c>
      <c r="AF25" s="381">
        <f t="shared" si="12"/>
        <v>0</v>
      </c>
      <c r="AG25" s="381">
        <f t="shared" si="13"/>
        <v>3.7354839923961526E-2</v>
      </c>
      <c r="AH25" s="381">
        <f t="shared" si="14"/>
        <v>5.4817338277088703E-4</v>
      </c>
      <c r="AI25" s="381">
        <f t="shared" si="15"/>
        <v>4.4700833788183925E-5</v>
      </c>
      <c r="AJ25" s="381">
        <f t="shared" si="16"/>
        <v>2.646477574297491E-2</v>
      </c>
      <c r="AK25" s="381">
        <f t="shared" si="17"/>
        <v>3.0490673994466506E-3</v>
      </c>
      <c r="AL25" s="381">
        <f t="shared" si="18"/>
        <v>6.7597071389584231E-3</v>
      </c>
      <c r="AM25" s="381">
        <f t="shared" si="19"/>
        <v>0</v>
      </c>
      <c r="AN25" s="381">
        <f t="shared" si="20"/>
        <v>1.6464022886826899E-3</v>
      </c>
      <c r="AO25" s="381">
        <f t="shared" si="21"/>
        <v>5.2417609305301994E-4</v>
      </c>
      <c r="AP25" s="381">
        <f t="shared" si="22"/>
        <v>3.8488829496903881E-2</v>
      </c>
      <c r="AQ25" s="381">
        <f t="shared" si="23"/>
        <v>7.6391842803636298E-2</v>
      </c>
      <c r="AR25" s="376">
        <f>'01最終需要増加額入力'!E26</f>
        <v>0</v>
      </c>
      <c r="AS25" s="376">
        <f t="shared" si="24"/>
        <v>0</v>
      </c>
      <c r="AT25" s="376">
        <f t="shared" si="25"/>
        <v>0</v>
      </c>
      <c r="AU25" s="376">
        <f t="shared" si="26"/>
        <v>0</v>
      </c>
      <c r="AV25" s="376">
        <f t="shared" si="27"/>
        <v>0</v>
      </c>
      <c r="AW25" s="376">
        <f t="shared" si="28"/>
        <v>0</v>
      </c>
      <c r="AX25" s="376">
        <f t="shared" si="29"/>
        <v>0</v>
      </c>
      <c r="AY25" s="376">
        <f t="shared" si="30"/>
        <v>0</v>
      </c>
      <c r="AZ25" s="376">
        <f t="shared" si="31"/>
        <v>0</v>
      </c>
      <c r="BA25" s="376">
        <f t="shared" si="32"/>
        <v>0</v>
      </c>
      <c r="BB25" s="376">
        <f t="shared" si="33"/>
        <v>0</v>
      </c>
      <c r="BC25" s="376">
        <f>AR25/(1+(マージン率表!$AE25/100))</f>
        <v>0</v>
      </c>
      <c r="BD25" s="390">
        <f t="shared" si="34"/>
        <v>0</v>
      </c>
      <c r="BE25" s="376">
        <f>'01最終需要増加額入力'!F26</f>
        <v>0</v>
      </c>
      <c r="BF25" s="376">
        <f t="shared" si="35"/>
        <v>0</v>
      </c>
      <c r="BG25" s="376">
        <f t="shared" si="36"/>
        <v>0</v>
      </c>
      <c r="BH25" s="376">
        <f t="shared" si="37"/>
        <v>0</v>
      </c>
      <c r="BI25" s="376">
        <f t="shared" si="38"/>
        <v>0</v>
      </c>
      <c r="BJ25" s="376">
        <f t="shared" si="39"/>
        <v>0</v>
      </c>
      <c r="BK25" s="376">
        <f t="shared" si="40"/>
        <v>0</v>
      </c>
      <c r="BL25" s="376">
        <f t="shared" si="41"/>
        <v>0</v>
      </c>
      <c r="BM25" s="376">
        <f t="shared" si="42"/>
        <v>0</v>
      </c>
      <c r="BN25" s="376">
        <f t="shared" si="43"/>
        <v>0</v>
      </c>
      <c r="BO25" s="376">
        <f t="shared" si="8"/>
        <v>0</v>
      </c>
      <c r="BP25" s="376">
        <f>BE25/(1+(マージン率表!$AE25/100))</f>
        <v>0</v>
      </c>
      <c r="BQ25" s="390">
        <f t="shared" si="44"/>
        <v>0</v>
      </c>
      <c r="BS25" s="377" t="e">
        <f t="shared" si="9"/>
        <v>#DIV/0!</v>
      </c>
      <c r="BT25" s="377" t="e">
        <f t="shared" si="10"/>
        <v>#DIV/0!</v>
      </c>
    </row>
    <row r="26" spans="1:72" ht="18.600000000000001" customHeight="1">
      <c r="A26" s="128">
        <v>22</v>
      </c>
      <c r="B26" s="129"/>
      <c r="C26" s="130" t="s">
        <v>132</v>
      </c>
      <c r="D26" s="131"/>
      <c r="E26" s="132">
        <v>3.6748715877921687</v>
      </c>
      <c r="F26" s="133">
        <v>0</v>
      </c>
      <c r="G26" s="134">
        <v>3.6748715877921687</v>
      </c>
      <c r="H26" s="135">
        <v>3.9893280905644472E-2</v>
      </c>
      <c r="I26" s="136">
        <v>3.8269837542988059</v>
      </c>
      <c r="J26" s="136">
        <v>0.59157776707866372</v>
      </c>
      <c r="K26" s="136">
        <v>6.343336192859346E-2</v>
      </c>
      <c r="L26" s="136">
        <v>0</v>
      </c>
      <c r="M26" s="133">
        <v>0.27885707881907362</v>
      </c>
      <c r="N26" s="118">
        <v>0.36881490461699257</v>
      </c>
      <c r="O26" s="108">
        <v>5.1695601476477737</v>
      </c>
      <c r="P26" s="371">
        <v>8.844431735439942</v>
      </c>
      <c r="R26" s="532">
        <v>21</v>
      </c>
      <c r="S26" t="s">
        <v>8</v>
      </c>
      <c r="T26" s="381">
        <f t="shared" si="56"/>
        <v>25.668038744019057</v>
      </c>
      <c r="U26" s="381">
        <f t="shared" si="55"/>
        <v>2.5244466965184809</v>
      </c>
      <c r="V26" s="381">
        <f t="shared" si="55"/>
        <v>28.192485440537538</v>
      </c>
      <c r="W26" s="381">
        <f t="shared" si="55"/>
        <v>1.6236606784603477E-2</v>
      </c>
      <c r="X26" s="381">
        <f t="shared" si="55"/>
        <v>2.9295304173396497</v>
      </c>
      <c r="Y26" s="381">
        <f t="shared" si="55"/>
        <v>1.2462389787491965E-2</v>
      </c>
      <c r="Z26" s="381">
        <f t="shared" si="55"/>
        <v>5.9995102860025039E-2</v>
      </c>
      <c r="AA26" s="381">
        <f t="shared" si="55"/>
        <v>2.4382936540745148E-3</v>
      </c>
      <c r="AB26" s="381">
        <f t="shared" si="55"/>
        <v>0.15408894839197337</v>
      </c>
      <c r="AC26" s="381">
        <f t="shared" si="55"/>
        <v>0.47974595409076071</v>
      </c>
      <c r="AD26" s="381">
        <f t="shared" si="55"/>
        <v>3.6544977129085789</v>
      </c>
      <c r="AE26" s="381">
        <f t="shared" si="55"/>
        <v>31.846983153446118</v>
      </c>
      <c r="AF26" s="381">
        <f t="shared" si="12"/>
        <v>0</v>
      </c>
      <c r="AG26" s="381">
        <f t="shared" si="13"/>
        <v>0.25668038744019056</v>
      </c>
      <c r="AH26" s="381">
        <f t="shared" si="14"/>
        <v>2.5244466965184807E-2</v>
      </c>
      <c r="AI26" s="381">
        <f t="shared" si="15"/>
        <v>1.6236606784603478E-4</v>
      </c>
      <c r="AJ26" s="381">
        <f t="shared" si="16"/>
        <v>2.9295304173396496E-2</v>
      </c>
      <c r="AK26" s="381">
        <f t="shared" si="17"/>
        <v>1.2462389787491965E-4</v>
      </c>
      <c r="AL26" s="381">
        <f t="shared" si="18"/>
        <v>5.9995102860025036E-4</v>
      </c>
      <c r="AM26" s="381">
        <f t="shared" si="19"/>
        <v>2.4382936540745148E-5</v>
      </c>
      <c r="AN26" s="381">
        <f t="shared" si="20"/>
        <v>1.5408894839197336E-3</v>
      </c>
      <c r="AO26" s="381">
        <f t="shared" si="21"/>
        <v>4.7974595409076073E-3</v>
      </c>
      <c r="AP26" s="381">
        <f t="shared" si="22"/>
        <v>3.654497712908579E-2</v>
      </c>
      <c r="AQ26" s="381">
        <f t="shared" si="23"/>
        <v>0.31846983153446118</v>
      </c>
      <c r="AR26" s="376">
        <f>'01最終需要増加額入力'!E27</f>
        <v>0</v>
      </c>
      <c r="AS26" s="376">
        <f t="shared" si="24"/>
        <v>0</v>
      </c>
      <c r="AT26" s="376">
        <f t="shared" si="25"/>
        <v>0</v>
      </c>
      <c r="AU26" s="376">
        <f t="shared" si="26"/>
        <v>0</v>
      </c>
      <c r="AV26" s="376">
        <f t="shared" si="27"/>
        <v>0</v>
      </c>
      <c r="AW26" s="376">
        <f t="shared" si="28"/>
        <v>0</v>
      </c>
      <c r="AX26" s="376">
        <f t="shared" si="29"/>
        <v>0</v>
      </c>
      <c r="AY26" s="376">
        <f t="shared" si="30"/>
        <v>0</v>
      </c>
      <c r="AZ26" s="376">
        <f t="shared" si="31"/>
        <v>0</v>
      </c>
      <c r="BA26" s="376">
        <f t="shared" si="32"/>
        <v>0</v>
      </c>
      <c r="BB26" s="376">
        <f t="shared" si="33"/>
        <v>0</v>
      </c>
      <c r="BC26" s="376">
        <f>AR26/(1+(マージン率表!$AE26/100))</f>
        <v>0</v>
      </c>
      <c r="BD26" s="390">
        <f t="shared" si="34"/>
        <v>0</v>
      </c>
      <c r="BE26" s="376">
        <f>'01最終需要増加額入力'!F27</f>
        <v>0</v>
      </c>
      <c r="BF26" s="376">
        <f t="shared" si="35"/>
        <v>0</v>
      </c>
      <c r="BG26" s="376">
        <f t="shared" si="36"/>
        <v>0</v>
      </c>
      <c r="BH26" s="376">
        <f t="shared" si="37"/>
        <v>0</v>
      </c>
      <c r="BI26" s="376">
        <f t="shared" si="38"/>
        <v>0</v>
      </c>
      <c r="BJ26" s="376">
        <f t="shared" si="39"/>
        <v>0</v>
      </c>
      <c r="BK26" s="376">
        <f t="shared" si="40"/>
        <v>0</v>
      </c>
      <c r="BL26" s="376">
        <f t="shared" si="41"/>
        <v>0</v>
      </c>
      <c r="BM26" s="376">
        <f t="shared" si="42"/>
        <v>0</v>
      </c>
      <c r="BN26" s="376">
        <f t="shared" si="43"/>
        <v>0</v>
      </c>
      <c r="BO26" s="376">
        <f t="shared" si="8"/>
        <v>0</v>
      </c>
      <c r="BP26" s="376">
        <f>BE26/(1+(マージン率表!$AE26/100))</f>
        <v>0</v>
      </c>
      <c r="BQ26" s="390">
        <f t="shared" si="44"/>
        <v>0</v>
      </c>
      <c r="BS26" s="377" t="e">
        <f t="shared" si="9"/>
        <v>#DIV/0!</v>
      </c>
      <c r="BT26" s="377" t="e">
        <f t="shared" si="10"/>
        <v>#DIV/0!</v>
      </c>
    </row>
    <row r="27" spans="1:72" ht="18.600000000000001" customHeight="1">
      <c r="A27" s="109">
        <v>23</v>
      </c>
      <c r="B27" s="110"/>
      <c r="C27" s="141" t="s">
        <v>133</v>
      </c>
      <c r="D27" s="112"/>
      <c r="E27" s="113">
        <v>12.15040224342485</v>
      </c>
      <c r="F27" s="114">
        <v>2.2380767189446511E-3</v>
      </c>
      <c r="G27" s="115">
        <v>12.152640320143796</v>
      </c>
      <c r="H27" s="116">
        <v>3.1841727864985264E-2</v>
      </c>
      <c r="I27" s="117">
        <v>1.9072628205463582</v>
      </c>
      <c r="J27" s="117">
        <v>0.28227379293546723</v>
      </c>
      <c r="K27" s="117">
        <v>4.2102001654432814E-2</v>
      </c>
      <c r="L27" s="117">
        <v>3.3571150784169764E-3</v>
      </c>
      <c r="M27" s="114">
        <v>0.15016913465490311</v>
      </c>
      <c r="N27" s="118">
        <v>0.226859594693026</v>
      </c>
      <c r="O27" s="108">
        <v>2.6438661874275895</v>
      </c>
      <c r="P27" s="371">
        <v>14.796506507571387</v>
      </c>
      <c r="R27" s="532">
        <v>22</v>
      </c>
      <c r="S27" t="s">
        <v>140</v>
      </c>
      <c r="T27" s="381">
        <f>E37</f>
        <v>14.893820647761357</v>
      </c>
      <c r="U27" s="381">
        <f t="shared" ref="U27:AE30" si="57">F37</f>
        <v>3.2847133704372116</v>
      </c>
      <c r="V27" s="381">
        <f t="shared" si="57"/>
        <v>18.178534018198569</v>
      </c>
      <c r="W27" s="381">
        <f t="shared" si="57"/>
        <v>2.2348566115997996E-2</v>
      </c>
      <c r="X27" s="381">
        <f t="shared" si="57"/>
        <v>4.0525049324600042</v>
      </c>
      <c r="Y27" s="381">
        <f t="shared" si="57"/>
        <v>0.31140754950338856</v>
      </c>
      <c r="Z27" s="381">
        <f t="shared" si="57"/>
        <v>0.26518545628935974</v>
      </c>
      <c r="AA27" s="381">
        <f t="shared" si="57"/>
        <v>2.8921673797173879E-3</v>
      </c>
      <c r="AB27" s="381">
        <f t="shared" si="57"/>
        <v>0.2436782479565523</v>
      </c>
      <c r="AC27" s="381">
        <f t="shared" si="57"/>
        <v>0.58174632221479028</v>
      </c>
      <c r="AD27" s="381">
        <f t="shared" si="57"/>
        <v>5.4797632419198097</v>
      </c>
      <c r="AE27" s="381">
        <f t="shared" si="57"/>
        <v>23.658297260118381</v>
      </c>
      <c r="AF27" s="381">
        <f t="shared" si="12"/>
        <v>0</v>
      </c>
      <c r="AG27" s="381">
        <f t="shared" si="13"/>
        <v>0.14893820647761358</v>
      </c>
      <c r="AH27" s="381">
        <f t="shared" si="14"/>
        <v>3.2847133704372117E-2</v>
      </c>
      <c r="AI27" s="381">
        <f t="shared" si="15"/>
        <v>2.2348566115997997E-4</v>
      </c>
      <c r="AJ27" s="381">
        <f t="shared" si="16"/>
        <v>4.0525049324600042E-2</v>
      </c>
      <c r="AK27" s="381">
        <f t="shared" si="17"/>
        <v>3.1140754950338854E-3</v>
      </c>
      <c r="AL27" s="381">
        <f t="shared" si="18"/>
        <v>2.6518545628935975E-3</v>
      </c>
      <c r="AM27" s="381">
        <f t="shared" si="19"/>
        <v>2.8921673797173878E-5</v>
      </c>
      <c r="AN27" s="381">
        <f t="shared" si="20"/>
        <v>2.4367824795655229E-3</v>
      </c>
      <c r="AO27" s="381">
        <f t="shared" si="21"/>
        <v>5.8174632221479027E-3</v>
      </c>
      <c r="AP27" s="381">
        <f t="shared" si="22"/>
        <v>5.4797632419198099E-2</v>
      </c>
      <c r="AQ27" s="381">
        <f t="shared" si="23"/>
        <v>0.2365829726011838</v>
      </c>
      <c r="AR27" s="376">
        <f>'01最終需要増加額入力'!E28</f>
        <v>0</v>
      </c>
      <c r="AS27" s="376">
        <f t="shared" si="24"/>
        <v>0</v>
      </c>
      <c r="AT27" s="376">
        <f t="shared" si="25"/>
        <v>0</v>
      </c>
      <c r="AU27" s="376">
        <f t="shared" si="26"/>
        <v>0</v>
      </c>
      <c r="AV27" s="376">
        <f t="shared" si="27"/>
        <v>0</v>
      </c>
      <c r="AW27" s="376">
        <f t="shared" si="28"/>
        <v>0</v>
      </c>
      <c r="AX27" s="376">
        <f t="shared" si="29"/>
        <v>0</v>
      </c>
      <c r="AY27" s="376">
        <f t="shared" si="30"/>
        <v>0</v>
      </c>
      <c r="AZ27" s="376">
        <f t="shared" si="31"/>
        <v>0</v>
      </c>
      <c r="BA27" s="376">
        <f t="shared" si="32"/>
        <v>0</v>
      </c>
      <c r="BB27" s="376">
        <f t="shared" si="33"/>
        <v>0</v>
      </c>
      <c r="BC27" s="376">
        <f>AR27/(1+(マージン率表!$AE27/100))</f>
        <v>0</v>
      </c>
      <c r="BD27" s="390">
        <f t="shared" si="34"/>
        <v>0</v>
      </c>
      <c r="BE27" s="376">
        <f>'01最終需要増加額入力'!F28</f>
        <v>0</v>
      </c>
      <c r="BF27" s="376">
        <f t="shared" si="35"/>
        <v>0</v>
      </c>
      <c r="BG27" s="376">
        <f t="shared" si="36"/>
        <v>0</v>
      </c>
      <c r="BH27" s="376">
        <f t="shared" si="37"/>
        <v>0</v>
      </c>
      <c r="BI27" s="376">
        <f t="shared" si="38"/>
        <v>0</v>
      </c>
      <c r="BJ27" s="376">
        <f t="shared" si="39"/>
        <v>0</v>
      </c>
      <c r="BK27" s="376">
        <f t="shared" si="40"/>
        <v>0</v>
      </c>
      <c r="BL27" s="376">
        <f t="shared" si="41"/>
        <v>0</v>
      </c>
      <c r="BM27" s="376">
        <f t="shared" si="42"/>
        <v>0</v>
      </c>
      <c r="BN27" s="376">
        <f t="shared" si="43"/>
        <v>0</v>
      </c>
      <c r="BO27" s="376">
        <f t="shared" si="8"/>
        <v>0</v>
      </c>
      <c r="BP27" s="376">
        <f>BE27/(1+(マージン率表!$AE27/100))</f>
        <v>0</v>
      </c>
      <c r="BQ27" s="390">
        <f t="shared" si="44"/>
        <v>0</v>
      </c>
      <c r="BS27" s="377" t="e">
        <f t="shared" si="9"/>
        <v>#DIV/0!</v>
      </c>
      <c r="BT27" s="377" t="e">
        <f t="shared" si="10"/>
        <v>#DIV/0!</v>
      </c>
    </row>
    <row r="28" spans="1:72" ht="18.600000000000001" customHeight="1">
      <c r="A28" s="109">
        <v>24</v>
      </c>
      <c r="B28" s="110"/>
      <c r="C28" s="111" t="s">
        <v>134</v>
      </c>
      <c r="D28" s="112"/>
      <c r="E28" s="113">
        <v>19.54022658671439</v>
      </c>
      <c r="F28" s="114">
        <v>0</v>
      </c>
      <c r="G28" s="115">
        <v>19.54022658671439</v>
      </c>
      <c r="H28" s="116">
        <v>1.664343918496887E-2</v>
      </c>
      <c r="I28" s="117">
        <v>2.108264615378729</v>
      </c>
      <c r="J28" s="117">
        <v>1.5941991556483591E-2</v>
      </c>
      <c r="K28" s="117">
        <v>5.6147694261935215E-2</v>
      </c>
      <c r="L28" s="117">
        <v>1.2434753414057203E-3</v>
      </c>
      <c r="M28" s="114">
        <v>0.11395335564574473</v>
      </c>
      <c r="N28" s="118">
        <v>0.45743950572174019</v>
      </c>
      <c r="O28" s="108">
        <v>2.7696340770910077</v>
      </c>
      <c r="P28" s="371">
        <v>22.309860663805399</v>
      </c>
      <c r="R28" s="532">
        <v>23</v>
      </c>
      <c r="S28" t="s">
        <v>141</v>
      </c>
      <c r="T28" s="381">
        <f t="shared" ref="T28:T30" si="58">E38</f>
        <v>39.639074065530473</v>
      </c>
      <c r="U28" s="381">
        <f t="shared" si="57"/>
        <v>1.7246902779640201E-2</v>
      </c>
      <c r="V28" s="381">
        <f t="shared" si="57"/>
        <v>39.656320968310112</v>
      </c>
      <c r="W28" s="381">
        <f t="shared" si="57"/>
        <v>4.1565035698932891E-2</v>
      </c>
      <c r="X28" s="381">
        <f t="shared" si="57"/>
        <v>6.8376639587592063</v>
      </c>
      <c r="Y28" s="381">
        <f t="shared" si="57"/>
        <v>0.80327449696174247</v>
      </c>
      <c r="Z28" s="381">
        <f t="shared" si="57"/>
        <v>0.43479441907472949</v>
      </c>
      <c r="AA28" s="381">
        <f t="shared" si="57"/>
        <v>0</v>
      </c>
      <c r="AB28" s="381">
        <f t="shared" si="57"/>
        <v>0.32622516607689445</v>
      </c>
      <c r="AC28" s="381">
        <f t="shared" si="57"/>
        <v>4.5143768025708235E-2</v>
      </c>
      <c r="AD28" s="381">
        <f t="shared" si="57"/>
        <v>8.4886668445972138</v>
      </c>
      <c r="AE28" s="381">
        <f t="shared" si="57"/>
        <v>48.144987812907324</v>
      </c>
      <c r="AF28" s="381">
        <f t="shared" si="12"/>
        <v>0</v>
      </c>
      <c r="AG28" s="381">
        <f t="shared" si="13"/>
        <v>0.39639074065530472</v>
      </c>
      <c r="AH28" s="381">
        <f t="shared" si="14"/>
        <v>1.72469027796402E-4</v>
      </c>
      <c r="AI28" s="381">
        <f t="shared" si="15"/>
        <v>4.1565035698932893E-4</v>
      </c>
      <c r="AJ28" s="381">
        <f t="shared" si="16"/>
        <v>6.8376639587592061E-2</v>
      </c>
      <c r="AK28" s="381">
        <f t="shared" si="17"/>
        <v>8.0327449696174242E-3</v>
      </c>
      <c r="AL28" s="381">
        <f t="shared" si="18"/>
        <v>4.347944190747295E-3</v>
      </c>
      <c r="AM28" s="381">
        <f t="shared" si="19"/>
        <v>0</v>
      </c>
      <c r="AN28" s="381">
        <f t="shared" si="20"/>
        <v>3.2622516607689446E-3</v>
      </c>
      <c r="AO28" s="381">
        <f t="shared" si="21"/>
        <v>4.5143768025708233E-4</v>
      </c>
      <c r="AP28" s="381">
        <f t="shared" si="22"/>
        <v>8.4886668445972133E-2</v>
      </c>
      <c r="AQ28" s="381">
        <f t="shared" si="23"/>
        <v>0.48144987812907325</v>
      </c>
      <c r="AR28" s="376">
        <f>'01最終需要増加額入力'!E29</f>
        <v>0</v>
      </c>
      <c r="AS28" s="376">
        <f t="shared" si="24"/>
        <v>0</v>
      </c>
      <c r="AT28" s="376">
        <f t="shared" si="25"/>
        <v>0</v>
      </c>
      <c r="AU28" s="376">
        <f t="shared" si="26"/>
        <v>0</v>
      </c>
      <c r="AV28" s="376">
        <f t="shared" si="27"/>
        <v>0</v>
      </c>
      <c r="AW28" s="376">
        <f t="shared" si="28"/>
        <v>0</v>
      </c>
      <c r="AX28" s="376">
        <f t="shared" si="29"/>
        <v>0</v>
      </c>
      <c r="AY28" s="376">
        <f t="shared" si="30"/>
        <v>0</v>
      </c>
      <c r="AZ28" s="376">
        <f t="shared" si="31"/>
        <v>0</v>
      </c>
      <c r="BA28" s="376">
        <f t="shared" si="32"/>
        <v>0</v>
      </c>
      <c r="BB28" s="376">
        <f t="shared" si="33"/>
        <v>0</v>
      </c>
      <c r="BC28" s="376">
        <f>AR28/(1+(マージン率表!$AE28/100))</f>
        <v>0</v>
      </c>
      <c r="BD28" s="390">
        <f t="shared" si="34"/>
        <v>0</v>
      </c>
      <c r="BE28" s="376">
        <f>'01最終需要増加額入力'!F29</f>
        <v>0</v>
      </c>
      <c r="BF28" s="376">
        <f t="shared" si="35"/>
        <v>0</v>
      </c>
      <c r="BG28" s="376">
        <f t="shared" si="36"/>
        <v>0</v>
      </c>
      <c r="BH28" s="376">
        <f t="shared" si="37"/>
        <v>0</v>
      </c>
      <c r="BI28" s="376">
        <f t="shared" si="38"/>
        <v>0</v>
      </c>
      <c r="BJ28" s="376">
        <f t="shared" si="39"/>
        <v>0</v>
      </c>
      <c r="BK28" s="376">
        <f t="shared" si="40"/>
        <v>0</v>
      </c>
      <c r="BL28" s="376">
        <f t="shared" si="41"/>
        <v>0</v>
      </c>
      <c r="BM28" s="376">
        <f t="shared" si="42"/>
        <v>0</v>
      </c>
      <c r="BN28" s="376">
        <f t="shared" si="43"/>
        <v>0</v>
      </c>
      <c r="BO28" s="376">
        <f t="shared" si="8"/>
        <v>0</v>
      </c>
      <c r="BP28" s="376">
        <f>BE28/(1+(マージン率表!$AE28/100))</f>
        <v>0</v>
      </c>
      <c r="BQ28" s="390">
        <f t="shared" si="44"/>
        <v>0</v>
      </c>
      <c r="BS28" s="377" t="e">
        <f t="shared" si="9"/>
        <v>#DIV/0!</v>
      </c>
      <c r="BT28" s="377" t="e">
        <f t="shared" si="10"/>
        <v>#DIV/0!</v>
      </c>
    </row>
    <row r="29" spans="1:72" ht="18.600000000000001" customHeight="1">
      <c r="A29" s="109">
        <v>25</v>
      </c>
      <c r="B29" s="110"/>
      <c r="C29" s="111" t="s">
        <v>547</v>
      </c>
      <c r="D29" s="112"/>
      <c r="E29" s="113">
        <v>31.806893697256776</v>
      </c>
      <c r="F29" s="114">
        <v>0</v>
      </c>
      <c r="G29" s="115">
        <v>31.806893697256776</v>
      </c>
      <c r="H29" s="116">
        <v>0</v>
      </c>
      <c r="I29" s="117">
        <v>3.404309135643496</v>
      </c>
      <c r="J29" s="117">
        <v>1.9161933669050409E-4</v>
      </c>
      <c r="K29" s="117">
        <v>7.4731541309296604E-3</v>
      </c>
      <c r="L29" s="117">
        <v>3.8323867338100823E-3</v>
      </c>
      <c r="M29" s="114">
        <v>0.16498424889052404</v>
      </c>
      <c r="N29" s="118">
        <v>0.56949266864417825</v>
      </c>
      <c r="O29" s="108">
        <v>4.1502832133796286</v>
      </c>
      <c r="P29" s="371">
        <v>35.957176910636406</v>
      </c>
      <c r="R29" s="532">
        <v>24</v>
      </c>
      <c r="S29" t="s">
        <v>142</v>
      </c>
      <c r="T29" s="381">
        <f t="shared" si="58"/>
        <v>16.962499825157707</v>
      </c>
      <c r="U29" s="381">
        <f t="shared" si="57"/>
        <v>6.4754591358594542</v>
      </c>
      <c r="V29" s="381">
        <f t="shared" si="57"/>
        <v>23.437958961017163</v>
      </c>
      <c r="W29" s="381">
        <f t="shared" si="57"/>
        <v>3.9630919577208022E-3</v>
      </c>
      <c r="X29" s="381">
        <f t="shared" si="57"/>
        <v>3.2505513360282361</v>
      </c>
      <c r="Y29" s="381">
        <f t="shared" si="57"/>
        <v>0.23230712563934</v>
      </c>
      <c r="Z29" s="381">
        <f t="shared" si="57"/>
        <v>0.24093267872379115</v>
      </c>
      <c r="AA29" s="381">
        <f t="shared" si="57"/>
        <v>1.165615281682589E-3</v>
      </c>
      <c r="AB29" s="381">
        <f t="shared" si="57"/>
        <v>0.18311816075233472</v>
      </c>
      <c r="AC29" s="381">
        <f t="shared" si="57"/>
        <v>7.8212785400901721E-2</v>
      </c>
      <c r="AD29" s="381">
        <f t="shared" si="57"/>
        <v>3.9902507937840066</v>
      </c>
      <c r="AE29" s="381">
        <f t="shared" si="57"/>
        <v>27.42820975480117</v>
      </c>
      <c r="AF29" s="381">
        <f t="shared" si="12"/>
        <v>0</v>
      </c>
      <c r="AG29" s="381">
        <f t="shared" si="13"/>
        <v>0.16962499825157706</v>
      </c>
      <c r="AH29" s="381">
        <f t="shared" si="14"/>
        <v>6.4754591358594543E-2</v>
      </c>
      <c r="AI29" s="381">
        <f t="shared" si="15"/>
        <v>3.9630919577208019E-5</v>
      </c>
      <c r="AJ29" s="381">
        <f t="shared" si="16"/>
        <v>3.2505513360282359E-2</v>
      </c>
      <c r="AK29" s="381">
        <f t="shared" si="17"/>
        <v>2.3230712563933999E-3</v>
      </c>
      <c r="AL29" s="381">
        <f t="shared" si="18"/>
        <v>2.4093267872379114E-3</v>
      </c>
      <c r="AM29" s="381">
        <f t="shared" si="19"/>
        <v>1.165615281682589E-5</v>
      </c>
      <c r="AN29" s="381">
        <f t="shared" si="20"/>
        <v>1.8311816075233473E-3</v>
      </c>
      <c r="AO29" s="381">
        <f t="shared" si="21"/>
        <v>7.8212785400901723E-4</v>
      </c>
      <c r="AP29" s="381">
        <f t="shared" si="22"/>
        <v>3.9902507937840066E-2</v>
      </c>
      <c r="AQ29" s="381">
        <f t="shared" si="23"/>
        <v>0.27428209754801169</v>
      </c>
      <c r="AR29" s="376">
        <f>'01最終需要増加額入力'!E30</f>
        <v>0</v>
      </c>
      <c r="AS29" s="376">
        <f t="shared" si="24"/>
        <v>0</v>
      </c>
      <c r="AT29" s="376">
        <f t="shared" si="25"/>
        <v>0</v>
      </c>
      <c r="AU29" s="376">
        <f t="shared" si="26"/>
        <v>0</v>
      </c>
      <c r="AV29" s="376">
        <f t="shared" si="27"/>
        <v>0</v>
      </c>
      <c r="AW29" s="376">
        <f t="shared" si="28"/>
        <v>0</v>
      </c>
      <c r="AX29" s="376">
        <f t="shared" si="29"/>
        <v>0</v>
      </c>
      <c r="AY29" s="376">
        <f t="shared" si="30"/>
        <v>0</v>
      </c>
      <c r="AZ29" s="376">
        <f t="shared" si="31"/>
        <v>0</v>
      </c>
      <c r="BA29" s="376">
        <f t="shared" si="32"/>
        <v>0</v>
      </c>
      <c r="BB29" s="376">
        <f t="shared" si="33"/>
        <v>0</v>
      </c>
      <c r="BC29" s="376">
        <f>AR29/(1+(マージン率表!$AE29/100))</f>
        <v>0</v>
      </c>
      <c r="BD29" s="390">
        <f t="shared" si="34"/>
        <v>0</v>
      </c>
      <c r="BE29" s="376">
        <f>'01最終需要増加額入力'!F30</f>
        <v>0</v>
      </c>
      <c r="BF29" s="376">
        <f t="shared" si="35"/>
        <v>0</v>
      </c>
      <c r="BG29" s="376">
        <f t="shared" si="36"/>
        <v>0</v>
      </c>
      <c r="BH29" s="376">
        <f t="shared" si="37"/>
        <v>0</v>
      </c>
      <c r="BI29" s="376">
        <f t="shared" si="38"/>
        <v>0</v>
      </c>
      <c r="BJ29" s="376">
        <f t="shared" si="39"/>
        <v>0</v>
      </c>
      <c r="BK29" s="376">
        <f t="shared" si="40"/>
        <v>0</v>
      </c>
      <c r="BL29" s="376">
        <f t="shared" si="41"/>
        <v>0</v>
      </c>
      <c r="BM29" s="376">
        <f t="shared" si="42"/>
        <v>0</v>
      </c>
      <c r="BN29" s="376">
        <f t="shared" si="43"/>
        <v>0</v>
      </c>
      <c r="BO29" s="376">
        <f t="shared" si="8"/>
        <v>0</v>
      </c>
      <c r="BP29" s="376">
        <f>BE29/(1+(マージン率表!$AE29/100))</f>
        <v>0</v>
      </c>
      <c r="BQ29" s="390">
        <f t="shared" si="44"/>
        <v>0</v>
      </c>
      <c r="BS29" s="377" t="e">
        <f t="shared" si="9"/>
        <v>#DIV/0!</v>
      </c>
      <c r="BT29" s="377" t="e">
        <f t="shared" si="10"/>
        <v>#DIV/0!</v>
      </c>
    </row>
    <row r="30" spans="1:72" ht="18.600000000000001" customHeight="1">
      <c r="A30" s="119">
        <v>26</v>
      </c>
      <c r="B30" s="120"/>
      <c r="C30" s="121" t="s">
        <v>135</v>
      </c>
      <c r="D30" s="122"/>
      <c r="E30" s="123">
        <v>26.379133364525597</v>
      </c>
      <c r="F30" s="124">
        <v>7.7614968328488629</v>
      </c>
      <c r="G30" s="125">
        <v>34.140630197374463</v>
      </c>
      <c r="H30" s="126">
        <v>5.9027054249799461E-2</v>
      </c>
      <c r="I30" s="127">
        <v>3.030051786123694</v>
      </c>
      <c r="J30" s="127">
        <v>1.5064654307419012E-2</v>
      </c>
      <c r="K30" s="127">
        <v>4.8943632352059875E-2</v>
      </c>
      <c r="L30" s="127">
        <v>1.2502563465354319E-2</v>
      </c>
      <c r="M30" s="124">
        <v>0.20222923895455697</v>
      </c>
      <c r="N30" s="118">
        <v>0.1859550138633306</v>
      </c>
      <c r="O30" s="108">
        <v>3.5537739433162145</v>
      </c>
      <c r="P30" s="371">
        <v>37.694404140690672</v>
      </c>
      <c r="R30" s="532">
        <v>25</v>
      </c>
      <c r="S30" t="s">
        <v>143</v>
      </c>
      <c r="T30" s="381">
        <f t="shared" si="58"/>
        <v>23.73745986400305</v>
      </c>
      <c r="U30" s="381">
        <f t="shared" si="57"/>
        <v>1.3157462440216463</v>
      </c>
      <c r="V30" s="381">
        <f t="shared" si="57"/>
        <v>25.053206108024696</v>
      </c>
      <c r="W30" s="381">
        <f t="shared" si="57"/>
        <v>2.0129926682217816E-2</v>
      </c>
      <c r="X30" s="381">
        <f t="shared" si="57"/>
        <v>4.8423425185250082</v>
      </c>
      <c r="Y30" s="381">
        <f t="shared" si="57"/>
        <v>0.29751614435764934</v>
      </c>
      <c r="Z30" s="381">
        <f t="shared" si="57"/>
        <v>0.24891227993322704</v>
      </c>
      <c r="AA30" s="381">
        <f t="shared" si="57"/>
        <v>1.6688022119973321E-3</v>
      </c>
      <c r="AB30" s="381">
        <f t="shared" si="57"/>
        <v>0.27634321629293318</v>
      </c>
      <c r="AC30" s="381">
        <f t="shared" si="57"/>
        <v>0.51863243744729592</v>
      </c>
      <c r="AD30" s="381">
        <f t="shared" si="57"/>
        <v>6.2055453254503288</v>
      </c>
      <c r="AE30" s="381">
        <f t="shared" si="57"/>
        <v>31.258751433475023</v>
      </c>
      <c r="AF30" s="381">
        <f t="shared" si="12"/>
        <v>0</v>
      </c>
      <c r="AG30" s="381">
        <f t="shared" si="13"/>
        <v>0.23737459864003049</v>
      </c>
      <c r="AH30" s="381">
        <f t="shared" si="14"/>
        <v>1.3157462440216462E-2</v>
      </c>
      <c r="AI30" s="381">
        <f t="shared" si="15"/>
        <v>2.0129926682217817E-4</v>
      </c>
      <c r="AJ30" s="381">
        <f t="shared" si="16"/>
        <v>4.8423425185250085E-2</v>
      </c>
      <c r="AK30" s="381">
        <f t="shared" si="17"/>
        <v>2.9751614435764933E-3</v>
      </c>
      <c r="AL30" s="381">
        <f t="shared" si="18"/>
        <v>2.4891227993322704E-3</v>
      </c>
      <c r="AM30" s="381">
        <f t="shared" si="19"/>
        <v>1.668802211997332E-5</v>
      </c>
      <c r="AN30" s="381">
        <f t="shared" si="20"/>
        <v>2.7634321629293316E-3</v>
      </c>
      <c r="AO30" s="381">
        <f t="shared" si="21"/>
        <v>5.1863243744729596E-3</v>
      </c>
      <c r="AP30" s="381">
        <f t="shared" si="22"/>
        <v>6.205545325450329E-2</v>
      </c>
      <c r="AQ30" s="381">
        <f t="shared" si="23"/>
        <v>0.31258751433475024</v>
      </c>
      <c r="AR30" s="376">
        <f>'01最終需要増加額入力'!E31</f>
        <v>0</v>
      </c>
      <c r="AS30" s="376">
        <f t="shared" si="24"/>
        <v>0</v>
      </c>
      <c r="AT30" s="376">
        <f t="shared" si="25"/>
        <v>0</v>
      </c>
      <c r="AU30" s="376">
        <f t="shared" si="26"/>
        <v>0</v>
      </c>
      <c r="AV30" s="376">
        <f t="shared" si="27"/>
        <v>0</v>
      </c>
      <c r="AW30" s="376">
        <f t="shared" si="28"/>
        <v>0</v>
      </c>
      <c r="AX30" s="376">
        <f t="shared" si="29"/>
        <v>0</v>
      </c>
      <c r="AY30" s="376">
        <f t="shared" si="30"/>
        <v>0</v>
      </c>
      <c r="AZ30" s="376">
        <f t="shared" si="31"/>
        <v>0</v>
      </c>
      <c r="BA30" s="376">
        <f t="shared" si="32"/>
        <v>0</v>
      </c>
      <c r="BB30" s="376">
        <f t="shared" si="33"/>
        <v>0</v>
      </c>
      <c r="BC30" s="376">
        <f>AR30/(1+(マージン率表!$AE30/100))</f>
        <v>0</v>
      </c>
      <c r="BD30" s="390">
        <f t="shared" si="34"/>
        <v>0</v>
      </c>
      <c r="BE30" s="376">
        <f>'01最終需要増加額入力'!F31</f>
        <v>0</v>
      </c>
      <c r="BF30" s="376">
        <f t="shared" si="35"/>
        <v>0</v>
      </c>
      <c r="BG30" s="376">
        <f t="shared" si="36"/>
        <v>0</v>
      </c>
      <c r="BH30" s="376">
        <f t="shared" si="37"/>
        <v>0</v>
      </c>
      <c r="BI30" s="376">
        <f t="shared" si="38"/>
        <v>0</v>
      </c>
      <c r="BJ30" s="376">
        <f t="shared" si="39"/>
        <v>0</v>
      </c>
      <c r="BK30" s="376">
        <f t="shared" si="40"/>
        <v>0</v>
      </c>
      <c r="BL30" s="376">
        <f t="shared" si="41"/>
        <v>0</v>
      </c>
      <c r="BM30" s="376">
        <f t="shared" si="42"/>
        <v>0</v>
      </c>
      <c r="BN30" s="376">
        <f t="shared" si="43"/>
        <v>0</v>
      </c>
      <c r="BO30" s="376">
        <f t="shared" si="8"/>
        <v>0</v>
      </c>
      <c r="BP30" s="376">
        <f>BE30/(1+(マージン率表!$AE30/100))</f>
        <v>0</v>
      </c>
      <c r="BQ30" s="390">
        <f t="shared" si="44"/>
        <v>0</v>
      </c>
      <c r="BS30" s="377" t="e">
        <f t="shared" si="9"/>
        <v>#DIV/0!</v>
      </c>
      <c r="BT30" s="377" t="e">
        <f t="shared" si="10"/>
        <v>#DIV/0!</v>
      </c>
    </row>
    <row r="31" spans="1:72" ht="18.600000000000001" customHeight="1">
      <c r="A31" s="128">
        <v>27</v>
      </c>
      <c r="B31" s="129"/>
      <c r="C31" s="130" t="s">
        <v>136</v>
      </c>
      <c r="D31" s="131"/>
      <c r="E31" s="132">
        <v>32.656390858184608</v>
      </c>
      <c r="F31" s="133">
        <v>21.172140873744887</v>
      </c>
      <c r="G31" s="134">
        <v>53.828531731929495</v>
      </c>
      <c r="H31" s="135">
        <v>3.4319620877947841E-2</v>
      </c>
      <c r="I31" s="136">
        <v>1.9758410749911823</v>
      </c>
      <c r="J31" s="136">
        <v>1.3666276488449588E-2</v>
      </c>
      <c r="K31" s="136">
        <v>5.1466046129371848E-2</v>
      </c>
      <c r="L31" s="136">
        <v>3.4399932003247248E-3</v>
      </c>
      <c r="M31" s="133">
        <v>0.12533889621727906</v>
      </c>
      <c r="N31" s="137">
        <v>0.18579978838018485</v>
      </c>
      <c r="O31" s="138">
        <v>2.3898716962847404</v>
      </c>
      <c r="P31" s="372">
        <v>56.218403428214238</v>
      </c>
      <c r="R31" s="532">
        <v>26</v>
      </c>
      <c r="S31" t="s">
        <v>1949</v>
      </c>
      <c r="T31" s="381">
        <f>AVERAGE(E41:E44)</f>
        <v>7.2177029648373185</v>
      </c>
      <c r="U31" s="381">
        <f t="shared" ref="U31:AE31" si="59">AVERAGE(F41:F44)</f>
        <v>1.7930392168414536E-4</v>
      </c>
      <c r="V31" s="381">
        <f t="shared" si="59"/>
        <v>7.2178822687590021</v>
      </c>
      <c r="W31" s="381">
        <f t="shared" si="59"/>
        <v>3.6658961176565148E-3</v>
      </c>
      <c r="X31" s="381">
        <f t="shared" si="59"/>
        <v>2.0397415803333097</v>
      </c>
      <c r="Y31" s="381">
        <f t="shared" si="59"/>
        <v>0.12997425038621366</v>
      </c>
      <c r="Z31" s="381">
        <f t="shared" si="59"/>
        <v>0.55595415624851197</v>
      </c>
      <c r="AA31" s="381">
        <f t="shared" si="59"/>
        <v>0</v>
      </c>
      <c r="AB31" s="381">
        <f t="shared" si="59"/>
        <v>0.11400174921483058</v>
      </c>
      <c r="AC31" s="381">
        <f t="shared" si="59"/>
        <v>0.2483908370899314</v>
      </c>
      <c r="AD31" s="381">
        <f t="shared" si="59"/>
        <v>3.0917284693904534</v>
      </c>
      <c r="AE31" s="381">
        <f t="shared" si="59"/>
        <v>10.309610738149455</v>
      </c>
      <c r="AF31" s="381">
        <f t="shared" si="12"/>
        <v>0</v>
      </c>
      <c r="AG31" s="381">
        <f t="shared" si="13"/>
        <v>7.2177029648373192E-2</v>
      </c>
      <c r="AH31" s="381">
        <f t="shared" si="14"/>
        <v>1.7930392168414535E-6</v>
      </c>
      <c r="AI31" s="381">
        <f t="shared" si="15"/>
        <v>3.6658961176565145E-5</v>
      </c>
      <c r="AJ31" s="381">
        <f t="shared" si="16"/>
        <v>2.0397415803333097E-2</v>
      </c>
      <c r="AK31" s="381">
        <f t="shared" si="17"/>
        <v>1.2997425038621365E-3</v>
      </c>
      <c r="AL31" s="381">
        <f t="shared" si="18"/>
        <v>5.5595415624851196E-3</v>
      </c>
      <c r="AM31" s="381">
        <f t="shared" si="19"/>
        <v>0</v>
      </c>
      <c r="AN31" s="381">
        <f t="shared" si="20"/>
        <v>1.1400174921483057E-3</v>
      </c>
      <c r="AO31" s="381">
        <f t="shared" si="21"/>
        <v>2.4839083708993138E-3</v>
      </c>
      <c r="AP31" s="381">
        <f t="shared" si="22"/>
        <v>3.0917284693904534E-2</v>
      </c>
      <c r="AQ31" s="381">
        <f t="shared" si="23"/>
        <v>0.10309610738149455</v>
      </c>
      <c r="AR31" s="376">
        <f>'01最終需要増加額入力'!E32</f>
        <v>0</v>
      </c>
      <c r="AS31" s="376">
        <f t="shared" si="24"/>
        <v>0</v>
      </c>
      <c r="AT31" s="376">
        <f t="shared" si="25"/>
        <v>0</v>
      </c>
      <c r="AU31" s="376">
        <f t="shared" si="26"/>
        <v>0</v>
      </c>
      <c r="AV31" s="376">
        <f t="shared" si="27"/>
        <v>0</v>
      </c>
      <c r="AW31" s="376">
        <f t="shared" si="28"/>
        <v>0</v>
      </c>
      <c r="AX31" s="376">
        <f t="shared" si="29"/>
        <v>0</v>
      </c>
      <c r="AY31" s="376">
        <f t="shared" si="30"/>
        <v>0</v>
      </c>
      <c r="AZ31" s="376">
        <f t="shared" si="31"/>
        <v>0</v>
      </c>
      <c r="BA31" s="376">
        <f t="shared" si="32"/>
        <v>0</v>
      </c>
      <c r="BB31" s="376">
        <f t="shared" si="33"/>
        <v>0</v>
      </c>
      <c r="BC31" s="376">
        <f>AR31/(1+(マージン率表!$AE31/100))</f>
        <v>0</v>
      </c>
      <c r="BD31" s="390">
        <f t="shared" si="34"/>
        <v>0</v>
      </c>
      <c r="BE31" s="376">
        <f>'01最終需要増加額入力'!F32</f>
        <v>0</v>
      </c>
      <c r="BF31" s="376">
        <f t="shared" si="35"/>
        <v>0</v>
      </c>
      <c r="BG31" s="376">
        <f t="shared" si="36"/>
        <v>0</v>
      </c>
      <c r="BH31" s="376">
        <f t="shared" si="37"/>
        <v>0</v>
      </c>
      <c r="BI31" s="376">
        <f t="shared" si="38"/>
        <v>0</v>
      </c>
      <c r="BJ31" s="376">
        <f t="shared" si="39"/>
        <v>0</v>
      </c>
      <c r="BK31" s="376">
        <f t="shared" si="40"/>
        <v>0</v>
      </c>
      <c r="BL31" s="376">
        <f t="shared" si="41"/>
        <v>0</v>
      </c>
      <c r="BM31" s="376">
        <f t="shared" si="42"/>
        <v>0</v>
      </c>
      <c r="BN31" s="376">
        <f t="shared" si="43"/>
        <v>0</v>
      </c>
      <c r="BO31" s="376">
        <f t="shared" si="8"/>
        <v>0</v>
      </c>
      <c r="BP31" s="376">
        <f>BE31/(1+(マージン率表!$AE31/100))</f>
        <v>0</v>
      </c>
      <c r="BQ31" s="390">
        <f t="shared" si="44"/>
        <v>0</v>
      </c>
      <c r="BS31" s="377" t="e">
        <f t="shared" si="9"/>
        <v>#DIV/0!</v>
      </c>
      <c r="BT31" s="377" t="e">
        <f t="shared" si="10"/>
        <v>#DIV/0!</v>
      </c>
    </row>
    <row r="32" spans="1:72" ht="18.600000000000001" customHeight="1">
      <c r="A32" s="109">
        <v>28</v>
      </c>
      <c r="B32" s="110"/>
      <c r="C32" s="111" t="s">
        <v>137</v>
      </c>
      <c r="D32" s="112"/>
      <c r="E32" s="113">
        <v>8.6078778390397748</v>
      </c>
      <c r="F32" s="114">
        <v>14.878500758614713</v>
      </c>
      <c r="G32" s="115">
        <v>23.486378597654486</v>
      </c>
      <c r="H32" s="116">
        <v>7.654959934207517E-2</v>
      </c>
      <c r="I32" s="117">
        <v>1.1055707501674754</v>
      </c>
      <c r="J32" s="117">
        <v>0.72486853963971098</v>
      </c>
      <c r="K32" s="117">
        <v>3.9999769384103052E-2</v>
      </c>
      <c r="L32" s="117">
        <v>1.5343396369585035E-4</v>
      </c>
      <c r="M32" s="114">
        <v>0.18559000287525948</v>
      </c>
      <c r="N32" s="118">
        <v>0.17078595013563563</v>
      </c>
      <c r="O32" s="108">
        <v>2.3035180455079556</v>
      </c>
      <c r="P32" s="371">
        <v>25.789896643162439</v>
      </c>
      <c r="R32" s="532">
        <v>27</v>
      </c>
      <c r="S32" t="s">
        <v>1950</v>
      </c>
      <c r="T32" s="381">
        <f>AVERAGE(E45:E46)</f>
        <v>13.88191680107856</v>
      </c>
      <c r="U32" s="381">
        <f t="shared" ref="U32:AE32" si="60">AVERAGE(F45:F46)</f>
        <v>1.0817267826530532</v>
      </c>
      <c r="V32" s="381">
        <f t="shared" si="60"/>
        <v>14.963643583731614</v>
      </c>
      <c r="W32" s="381">
        <f t="shared" si="60"/>
        <v>7.6941664130377504E-3</v>
      </c>
      <c r="X32" s="381">
        <f t="shared" si="60"/>
        <v>2.3421447999615035</v>
      </c>
      <c r="Y32" s="381">
        <f t="shared" si="60"/>
        <v>1.6007512397072814E-2</v>
      </c>
      <c r="Z32" s="381">
        <f t="shared" si="60"/>
        <v>0.14632060777551187</v>
      </c>
      <c r="AA32" s="381">
        <f t="shared" si="60"/>
        <v>1.4963787667829362E-3</v>
      </c>
      <c r="AB32" s="381">
        <f t="shared" si="60"/>
        <v>0.12083530982055404</v>
      </c>
      <c r="AC32" s="381">
        <f t="shared" si="60"/>
        <v>0.6982224041003473</v>
      </c>
      <c r="AD32" s="381">
        <f t="shared" si="60"/>
        <v>3.3327211792348104</v>
      </c>
      <c r="AE32" s="381">
        <f t="shared" si="60"/>
        <v>18.296364762966427</v>
      </c>
      <c r="AF32" s="381">
        <f t="shared" si="12"/>
        <v>0</v>
      </c>
      <c r="AG32" s="381">
        <f t="shared" si="13"/>
        <v>0.13881916801078562</v>
      </c>
      <c r="AH32" s="381">
        <f t="shared" si="14"/>
        <v>1.0817267826530532E-2</v>
      </c>
      <c r="AI32" s="381">
        <f t="shared" si="15"/>
        <v>7.6941664130377504E-5</v>
      </c>
      <c r="AJ32" s="381">
        <f t="shared" si="16"/>
        <v>2.3421447999615035E-2</v>
      </c>
      <c r="AK32" s="381">
        <f t="shared" si="17"/>
        <v>1.6007512397072813E-4</v>
      </c>
      <c r="AL32" s="381">
        <f t="shared" si="18"/>
        <v>1.4632060777551186E-3</v>
      </c>
      <c r="AM32" s="381">
        <f t="shared" si="19"/>
        <v>1.4963787667829363E-5</v>
      </c>
      <c r="AN32" s="381">
        <f t="shared" si="20"/>
        <v>1.2083530982055404E-3</v>
      </c>
      <c r="AO32" s="381">
        <f t="shared" si="21"/>
        <v>6.9822240410034727E-3</v>
      </c>
      <c r="AP32" s="381">
        <f t="shared" si="22"/>
        <v>3.3327211792348106E-2</v>
      </c>
      <c r="AQ32" s="381">
        <f t="shared" si="23"/>
        <v>0.18296364762966427</v>
      </c>
      <c r="AR32" s="376">
        <f>'01最終需要増加額入力'!E33</f>
        <v>0</v>
      </c>
      <c r="AS32" s="376">
        <f t="shared" si="24"/>
        <v>0</v>
      </c>
      <c r="AT32" s="376">
        <f t="shared" si="25"/>
        <v>0</v>
      </c>
      <c r="AU32" s="376">
        <f t="shared" si="26"/>
        <v>0</v>
      </c>
      <c r="AV32" s="376">
        <f t="shared" si="27"/>
        <v>0</v>
      </c>
      <c r="AW32" s="376">
        <f t="shared" si="28"/>
        <v>0</v>
      </c>
      <c r="AX32" s="376">
        <f t="shared" si="29"/>
        <v>0</v>
      </c>
      <c r="AY32" s="376">
        <f t="shared" si="30"/>
        <v>0</v>
      </c>
      <c r="AZ32" s="376">
        <f t="shared" si="31"/>
        <v>0</v>
      </c>
      <c r="BA32" s="376">
        <f t="shared" si="32"/>
        <v>0</v>
      </c>
      <c r="BB32" s="376">
        <f t="shared" si="33"/>
        <v>0</v>
      </c>
      <c r="BC32" s="376">
        <f>AR32/(1+(マージン率表!$AE32/100))</f>
        <v>0</v>
      </c>
      <c r="BD32" s="390">
        <f t="shared" si="34"/>
        <v>0</v>
      </c>
      <c r="BE32" s="376">
        <f>'01最終需要増加額入力'!F33</f>
        <v>0</v>
      </c>
      <c r="BF32" s="376">
        <f t="shared" si="35"/>
        <v>0</v>
      </c>
      <c r="BG32" s="376">
        <f t="shared" si="36"/>
        <v>0</v>
      </c>
      <c r="BH32" s="376">
        <f t="shared" si="37"/>
        <v>0</v>
      </c>
      <c r="BI32" s="376">
        <f t="shared" si="38"/>
        <v>0</v>
      </c>
      <c r="BJ32" s="376">
        <f t="shared" si="39"/>
        <v>0</v>
      </c>
      <c r="BK32" s="376">
        <f t="shared" si="40"/>
        <v>0</v>
      </c>
      <c r="BL32" s="376">
        <f t="shared" si="41"/>
        <v>0</v>
      </c>
      <c r="BM32" s="376">
        <f t="shared" si="42"/>
        <v>0</v>
      </c>
      <c r="BN32" s="376">
        <f t="shared" si="43"/>
        <v>0</v>
      </c>
      <c r="BO32" s="376">
        <f t="shared" si="8"/>
        <v>0</v>
      </c>
      <c r="BP32" s="376">
        <f>BE32/(1+(マージン率表!$AE32/100))</f>
        <v>0</v>
      </c>
      <c r="BQ32" s="390">
        <f t="shared" si="44"/>
        <v>0</v>
      </c>
      <c r="BS32" s="377" t="e">
        <f t="shared" si="9"/>
        <v>#DIV/0!</v>
      </c>
      <c r="BT32" s="377" t="e">
        <f t="shared" si="10"/>
        <v>#DIV/0!</v>
      </c>
    </row>
    <row r="33" spans="1:72" ht="18.600000000000001" customHeight="1">
      <c r="A33" s="109">
        <v>29</v>
      </c>
      <c r="B33" s="110"/>
      <c r="C33" s="111" t="s">
        <v>138</v>
      </c>
      <c r="D33" s="112"/>
      <c r="E33" s="113">
        <v>3.7354839923961527</v>
      </c>
      <c r="F33" s="114">
        <v>5.4817338277088706E-2</v>
      </c>
      <c r="G33" s="115">
        <v>3.7903013306732416</v>
      </c>
      <c r="H33" s="116">
        <v>4.4700833788183921E-3</v>
      </c>
      <c r="I33" s="117">
        <v>2.6464775742974909</v>
      </c>
      <c r="J33" s="117">
        <v>0.30490673994466505</v>
      </c>
      <c r="K33" s="117">
        <v>0.67597071389584229</v>
      </c>
      <c r="L33" s="117">
        <v>0</v>
      </c>
      <c r="M33" s="114">
        <v>0.16464022886826898</v>
      </c>
      <c r="N33" s="118">
        <v>5.2417609305301996E-2</v>
      </c>
      <c r="O33" s="108">
        <v>3.8488829496903882</v>
      </c>
      <c r="P33" s="371">
        <v>7.6391842803636294</v>
      </c>
      <c r="R33" s="532">
        <v>28</v>
      </c>
      <c r="S33" t="s">
        <v>1941</v>
      </c>
      <c r="T33" s="381">
        <f>E47</f>
        <v>14.679618772987975</v>
      </c>
      <c r="U33" s="381">
        <f t="shared" ref="U33:AE33" si="61">F47</f>
        <v>0.31436005318123472</v>
      </c>
      <c r="V33" s="381">
        <f t="shared" si="61"/>
        <v>14.99397882616921</v>
      </c>
      <c r="W33" s="381">
        <f t="shared" si="61"/>
        <v>1.6645617526685193E-2</v>
      </c>
      <c r="X33" s="381">
        <f t="shared" si="61"/>
        <v>8.516684810389771</v>
      </c>
      <c r="Y33" s="381">
        <f t="shared" si="61"/>
        <v>2.1518243748133041E-2</v>
      </c>
      <c r="Z33" s="381">
        <f t="shared" si="61"/>
        <v>3.4441295900668641E-2</v>
      </c>
      <c r="AA33" s="381">
        <f t="shared" si="61"/>
        <v>0</v>
      </c>
      <c r="AB33" s="381">
        <f t="shared" si="61"/>
        <v>0.42110385866599598</v>
      </c>
      <c r="AC33" s="381">
        <f t="shared" si="61"/>
        <v>0.1133717877362959</v>
      </c>
      <c r="AD33" s="381">
        <f t="shared" si="61"/>
        <v>9.1237656139675494</v>
      </c>
      <c r="AE33" s="381">
        <f t="shared" si="61"/>
        <v>24.117744440136761</v>
      </c>
      <c r="AF33" s="381">
        <f t="shared" si="12"/>
        <v>0</v>
      </c>
      <c r="AG33" s="381">
        <f t="shared" si="13"/>
        <v>0.14679618772987976</v>
      </c>
      <c r="AH33" s="381">
        <f t="shared" si="14"/>
        <v>3.1436005318123471E-3</v>
      </c>
      <c r="AI33" s="381">
        <f t="shared" si="15"/>
        <v>1.6645617526685194E-4</v>
      </c>
      <c r="AJ33" s="381">
        <f t="shared" si="16"/>
        <v>8.5166848103897713E-2</v>
      </c>
      <c r="AK33" s="381">
        <f t="shared" si="17"/>
        <v>2.1518243748133042E-4</v>
      </c>
      <c r="AL33" s="381">
        <f t="shared" si="18"/>
        <v>3.444129590066864E-4</v>
      </c>
      <c r="AM33" s="381">
        <f t="shared" si="19"/>
        <v>0</v>
      </c>
      <c r="AN33" s="381">
        <f t="shared" si="20"/>
        <v>4.2110385866599596E-3</v>
      </c>
      <c r="AO33" s="381">
        <f t="shared" si="21"/>
        <v>1.133717877362959E-3</v>
      </c>
      <c r="AP33" s="381">
        <f t="shared" si="22"/>
        <v>9.1237656139675494E-2</v>
      </c>
      <c r="AQ33" s="381">
        <f t="shared" si="23"/>
        <v>0.2411774444013676</v>
      </c>
      <c r="AR33" s="376">
        <f>'01最終需要増加額入力'!E34</f>
        <v>0</v>
      </c>
      <c r="AS33" s="376">
        <f t="shared" si="24"/>
        <v>0</v>
      </c>
      <c r="AT33" s="376">
        <f t="shared" si="25"/>
        <v>0</v>
      </c>
      <c r="AU33" s="376">
        <f t="shared" si="26"/>
        <v>0</v>
      </c>
      <c r="AV33" s="376">
        <f t="shared" si="27"/>
        <v>0</v>
      </c>
      <c r="AW33" s="376">
        <f t="shared" si="28"/>
        <v>0</v>
      </c>
      <c r="AX33" s="376">
        <f t="shared" si="29"/>
        <v>0</v>
      </c>
      <c r="AY33" s="376">
        <f t="shared" si="30"/>
        <v>0</v>
      </c>
      <c r="AZ33" s="376">
        <f t="shared" si="31"/>
        <v>0</v>
      </c>
      <c r="BA33" s="376">
        <f t="shared" si="32"/>
        <v>0</v>
      </c>
      <c r="BB33" s="376">
        <f t="shared" si="33"/>
        <v>0</v>
      </c>
      <c r="BC33" s="376">
        <f>AR33/(1+(マージン率表!$AE33/100))</f>
        <v>0</v>
      </c>
      <c r="BD33" s="390">
        <f t="shared" si="34"/>
        <v>0</v>
      </c>
      <c r="BE33" s="376">
        <f>'01最終需要増加額入力'!F34</f>
        <v>0</v>
      </c>
      <c r="BF33" s="376">
        <f t="shared" si="35"/>
        <v>0</v>
      </c>
      <c r="BG33" s="376">
        <f t="shared" si="36"/>
        <v>0</v>
      </c>
      <c r="BH33" s="376">
        <f t="shared" si="37"/>
        <v>0</v>
      </c>
      <c r="BI33" s="376">
        <f t="shared" si="38"/>
        <v>0</v>
      </c>
      <c r="BJ33" s="376">
        <f t="shared" si="39"/>
        <v>0</v>
      </c>
      <c r="BK33" s="376">
        <f t="shared" si="40"/>
        <v>0</v>
      </c>
      <c r="BL33" s="376">
        <f t="shared" si="41"/>
        <v>0</v>
      </c>
      <c r="BM33" s="376">
        <f t="shared" si="42"/>
        <v>0</v>
      </c>
      <c r="BN33" s="376">
        <f t="shared" si="43"/>
        <v>0</v>
      </c>
      <c r="BO33" s="376">
        <f t="shared" si="8"/>
        <v>0</v>
      </c>
      <c r="BP33" s="376">
        <f>BE33/(1+(マージン率表!$AE33/100))</f>
        <v>0</v>
      </c>
      <c r="BQ33" s="390">
        <f t="shared" si="44"/>
        <v>0</v>
      </c>
      <c r="BS33" s="377" t="e">
        <f t="shared" si="9"/>
        <v>#DIV/0!</v>
      </c>
      <c r="BT33" s="377" t="e">
        <f t="shared" si="10"/>
        <v>#DIV/0!</v>
      </c>
    </row>
    <row r="34" spans="1:72" ht="18.600000000000001" customHeight="1">
      <c r="A34" s="109">
        <v>30</v>
      </c>
      <c r="B34" s="110"/>
      <c r="C34" s="111" t="s">
        <v>8</v>
      </c>
      <c r="D34" s="112"/>
      <c r="E34" s="113">
        <v>25.668038744019057</v>
      </c>
      <c r="F34" s="114">
        <v>2.5244466965184809</v>
      </c>
      <c r="G34" s="115">
        <v>28.192485440537538</v>
      </c>
      <c r="H34" s="116">
        <v>1.6236606784603477E-2</v>
      </c>
      <c r="I34" s="117">
        <v>2.9295304173396497</v>
      </c>
      <c r="J34" s="117">
        <v>1.2462389787491965E-2</v>
      </c>
      <c r="K34" s="117">
        <v>5.9995102860025039E-2</v>
      </c>
      <c r="L34" s="117">
        <v>2.4382936540745148E-3</v>
      </c>
      <c r="M34" s="114">
        <v>0.15408894839197337</v>
      </c>
      <c r="N34" s="118">
        <v>0.47974595409076071</v>
      </c>
      <c r="O34" s="108">
        <v>3.6544977129085789</v>
      </c>
      <c r="P34" s="371">
        <v>31.846983153446118</v>
      </c>
      <c r="R34" s="532">
        <v>29</v>
      </c>
      <c r="S34" t="s">
        <v>149</v>
      </c>
      <c r="T34" s="381">
        <f>E48</f>
        <v>18.854527165174677</v>
      </c>
      <c r="U34" s="381">
        <f t="shared" ref="U34:AE37" si="62">F48</f>
        <v>2.4727733943731613</v>
      </c>
      <c r="V34" s="381">
        <f t="shared" si="62"/>
        <v>21.327300559547837</v>
      </c>
      <c r="W34" s="381">
        <f t="shared" si="62"/>
        <v>1.4706596171470493E-2</v>
      </c>
      <c r="X34" s="381">
        <f t="shared" si="62"/>
        <v>2.8284809677834777</v>
      </c>
      <c r="Y34" s="381">
        <f t="shared" si="62"/>
        <v>0.1276500977173074</v>
      </c>
      <c r="Z34" s="381">
        <f t="shared" si="62"/>
        <v>6.7574046988232481E-2</v>
      </c>
      <c r="AA34" s="381">
        <f t="shared" si="62"/>
        <v>1.3417466990071469E-3</v>
      </c>
      <c r="AB34" s="381">
        <f t="shared" si="62"/>
        <v>0.16060181811939467</v>
      </c>
      <c r="AC34" s="381">
        <f t="shared" si="62"/>
        <v>0.24546071964189572</v>
      </c>
      <c r="AD34" s="381">
        <f t="shared" si="62"/>
        <v>3.4458159931207857</v>
      </c>
      <c r="AE34" s="381">
        <f t="shared" si="62"/>
        <v>24.773116552668622</v>
      </c>
      <c r="AF34" s="381">
        <f t="shared" si="12"/>
        <v>0</v>
      </c>
      <c r="AG34" s="381">
        <f t="shared" si="13"/>
        <v>0.18854527165174675</v>
      </c>
      <c r="AH34" s="381">
        <f t="shared" si="14"/>
        <v>2.4727733943731612E-2</v>
      </c>
      <c r="AI34" s="381">
        <f t="shared" si="15"/>
        <v>1.4706596171470493E-4</v>
      </c>
      <c r="AJ34" s="381">
        <f t="shared" si="16"/>
        <v>2.8284809677834775E-2</v>
      </c>
      <c r="AK34" s="381">
        <f t="shared" si="17"/>
        <v>1.2765009771730741E-3</v>
      </c>
      <c r="AL34" s="381">
        <f t="shared" si="18"/>
        <v>6.7574046988232476E-4</v>
      </c>
      <c r="AM34" s="381">
        <f t="shared" si="19"/>
        <v>1.3417466990071469E-5</v>
      </c>
      <c r="AN34" s="381">
        <f t="shared" si="20"/>
        <v>1.6060181811939466E-3</v>
      </c>
      <c r="AO34" s="381">
        <f t="shared" si="21"/>
        <v>2.4546071964189572E-3</v>
      </c>
      <c r="AP34" s="381">
        <f t="shared" si="22"/>
        <v>3.4458159931207856E-2</v>
      </c>
      <c r="AQ34" s="381">
        <f t="shared" si="23"/>
        <v>0.24773116552668623</v>
      </c>
      <c r="AR34" s="376">
        <f>'01最終需要増加額入力'!E35</f>
        <v>0</v>
      </c>
      <c r="AS34" s="376">
        <f t="shared" si="24"/>
        <v>0</v>
      </c>
      <c r="AT34" s="376">
        <f t="shared" si="25"/>
        <v>0</v>
      </c>
      <c r="AU34" s="376">
        <f t="shared" si="26"/>
        <v>0</v>
      </c>
      <c r="AV34" s="376">
        <f t="shared" si="27"/>
        <v>0</v>
      </c>
      <c r="AW34" s="376">
        <f t="shared" si="28"/>
        <v>0</v>
      </c>
      <c r="AX34" s="376">
        <f t="shared" si="29"/>
        <v>0</v>
      </c>
      <c r="AY34" s="376">
        <f t="shared" si="30"/>
        <v>0</v>
      </c>
      <c r="AZ34" s="376">
        <f t="shared" si="31"/>
        <v>0</v>
      </c>
      <c r="BA34" s="376">
        <f t="shared" si="32"/>
        <v>0</v>
      </c>
      <c r="BB34" s="376">
        <f t="shared" si="33"/>
        <v>0</v>
      </c>
      <c r="BC34" s="376">
        <f>AR34/(1+(マージン率表!$AE34/100))</f>
        <v>0</v>
      </c>
      <c r="BD34" s="390">
        <f t="shared" si="34"/>
        <v>0</v>
      </c>
      <c r="BE34" s="376">
        <f>'01最終需要増加額入力'!F35</f>
        <v>0</v>
      </c>
      <c r="BF34" s="376">
        <f t="shared" si="35"/>
        <v>0</v>
      </c>
      <c r="BG34" s="376">
        <f t="shared" si="36"/>
        <v>0</v>
      </c>
      <c r="BH34" s="376">
        <f t="shared" si="37"/>
        <v>0</v>
      </c>
      <c r="BI34" s="376">
        <f t="shared" si="38"/>
        <v>0</v>
      </c>
      <c r="BJ34" s="376">
        <f t="shared" si="39"/>
        <v>0</v>
      </c>
      <c r="BK34" s="376">
        <f t="shared" si="40"/>
        <v>0</v>
      </c>
      <c r="BL34" s="376">
        <f t="shared" si="41"/>
        <v>0</v>
      </c>
      <c r="BM34" s="376">
        <f t="shared" si="42"/>
        <v>0</v>
      </c>
      <c r="BN34" s="376">
        <f t="shared" si="43"/>
        <v>0</v>
      </c>
      <c r="BO34" s="376">
        <f t="shared" si="8"/>
        <v>0</v>
      </c>
      <c r="BP34" s="376">
        <f>BE34/(1+(マージン率表!$AE34/100))</f>
        <v>0</v>
      </c>
      <c r="BQ34" s="390">
        <f t="shared" si="44"/>
        <v>0</v>
      </c>
      <c r="BS34" s="377" t="e">
        <f t="shared" si="9"/>
        <v>#DIV/0!</v>
      </c>
      <c r="BT34" s="377" t="e">
        <f t="shared" si="10"/>
        <v>#DIV/0!</v>
      </c>
    </row>
    <row r="35" spans="1:72" ht="18.600000000000001" customHeight="1">
      <c r="A35" s="119">
        <v>31</v>
      </c>
      <c r="B35" s="120"/>
      <c r="C35" s="121" t="s">
        <v>9</v>
      </c>
      <c r="D35" s="122"/>
      <c r="E35" s="123">
        <v>15.967216284538942</v>
      </c>
      <c r="F35" s="124">
        <v>8.6386760660227928</v>
      </c>
      <c r="G35" s="125">
        <v>24.605892350561735</v>
      </c>
      <c r="H35" s="126">
        <v>1.2585358765673777E-2</v>
      </c>
      <c r="I35" s="127">
        <v>3.1074680946853745</v>
      </c>
      <c r="J35" s="127">
        <v>0.22793800909921441</v>
      </c>
      <c r="K35" s="127">
        <v>6.5729896462541682E-2</v>
      </c>
      <c r="L35" s="127">
        <v>1.2013297003597696E-2</v>
      </c>
      <c r="M35" s="124">
        <v>0.19807638511884296</v>
      </c>
      <c r="N35" s="139">
        <v>0.19658902453744517</v>
      </c>
      <c r="O35" s="140">
        <v>3.8204000656726902</v>
      </c>
      <c r="P35" s="373">
        <v>28.426292416234428</v>
      </c>
      <c r="R35" s="532">
        <v>30</v>
      </c>
      <c r="S35" t="s">
        <v>1163</v>
      </c>
      <c r="T35" s="381">
        <f t="shared" ref="T35:T37" si="63">E49</f>
        <v>12.927125240132803</v>
      </c>
      <c r="U35" s="381">
        <f t="shared" si="62"/>
        <v>7.6030050164275623E-2</v>
      </c>
      <c r="V35" s="381">
        <f t="shared" si="62"/>
        <v>13.003155290297078</v>
      </c>
      <c r="W35" s="381">
        <f t="shared" si="62"/>
        <v>1.9590918572075563E-3</v>
      </c>
      <c r="X35" s="381">
        <f t="shared" si="62"/>
        <v>1.2113333848075116</v>
      </c>
      <c r="Y35" s="381">
        <f t="shared" si="62"/>
        <v>4.8401092942774926E-3</v>
      </c>
      <c r="Z35" s="381">
        <f t="shared" si="62"/>
        <v>4.652843160867947E-2</v>
      </c>
      <c r="AA35" s="381">
        <f t="shared" si="62"/>
        <v>4.3023193726911043E-3</v>
      </c>
      <c r="AB35" s="381">
        <f t="shared" si="62"/>
        <v>6.3612865010504185E-2</v>
      </c>
      <c r="AC35" s="381">
        <f t="shared" si="62"/>
        <v>0.11864990144999686</v>
      </c>
      <c r="AD35" s="381">
        <f t="shared" si="62"/>
        <v>1.4512261034008682</v>
      </c>
      <c r="AE35" s="381">
        <f t="shared" si="62"/>
        <v>14.454381393697947</v>
      </c>
      <c r="AF35" s="381">
        <f t="shared" si="12"/>
        <v>0</v>
      </c>
      <c r="AG35" s="381">
        <f t="shared" si="13"/>
        <v>0.12927125240132803</v>
      </c>
      <c r="AH35" s="381">
        <f t="shared" si="14"/>
        <v>7.6030050164275619E-4</v>
      </c>
      <c r="AI35" s="381">
        <f t="shared" si="15"/>
        <v>1.9590918572075561E-5</v>
      </c>
      <c r="AJ35" s="381">
        <f t="shared" si="16"/>
        <v>1.2113333848075116E-2</v>
      </c>
      <c r="AK35" s="381">
        <f t="shared" si="17"/>
        <v>4.8401092942774922E-5</v>
      </c>
      <c r="AL35" s="381">
        <f t="shared" si="18"/>
        <v>4.652843160867947E-4</v>
      </c>
      <c r="AM35" s="381">
        <f t="shared" si="19"/>
        <v>4.3023193726911044E-5</v>
      </c>
      <c r="AN35" s="381">
        <f t="shared" si="20"/>
        <v>6.3612865010504187E-4</v>
      </c>
      <c r="AO35" s="381">
        <f t="shared" si="21"/>
        <v>1.1864990144999686E-3</v>
      </c>
      <c r="AP35" s="381">
        <f t="shared" si="22"/>
        <v>1.4512261034008682E-2</v>
      </c>
      <c r="AQ35" s="381">
        <f t="shared" si="23"/>
        <v>0.14454381393697946</v>
      </c>
      <c r="AR35" s="376">
        <f>'01最終需要増加額入力'!E36</f>
        <v>0</v>
      </c>
      <c r="AS35" s="376">
        <f t="shared" si="24"/>
        <v>0</v>
      </c>
      <c r="AT35" s="376">
        <f t="shared" si="25"/>
        <v>0</v>
      </c>
      <c r="AU35" s="376">
        <f t="shared" si="26"/>
        <v>0</v>
      </c>
      <c r="AV35" s="376">
        <f t="shared" si="27"/>
        <v>0</v>
      </c>
      <c r="AW35" s="376">
        <f t="shared" si="28"/>
        <v>0</v>
      </c>
      <c r="AX35" s="376">
        <f t="shared" si="29"/>
        <v>0</v>
      </c>
      <c r="AY35" s="376">
        <f t="shared" si="30"/>
        <v>0</v>
      </c>
      <c r="AZ35" s="376">
        <f t="shared" si="31"/>
        <v>0</v>
      </c>
      <c r="BA35" s="376">
        <f t="shared" si="32"/>
        <v>0</v>
      </c>
      <c r="BB35" s="376">
        <f t="shared" si="33"/>
        <v>0</v>
      </c>
      <c r="BC35" s="376">
        <f>AR35/(1+(マージン率表!$AE35/100))</f>
        <v>0</v>
      </c>
      <c r="BD35" s="390">
        <f t="shared" si="34"/>
        <v>0</v>
      </c>
      <c r="BE35" s="376">
        <f>'01最終需要増加額入力'!F36</f>
        <v>0</v>
      </c>
      <c r="BF35" s="376">
        <f t="shared" si="35"/>
        <v>0</v>
      </c>
      <c r="BG35" s="376">
        <f t="shared" si="36"/>
        <v>0</v>
      </c>
      <c r="BH35" s="376">
        <f t="shared" si="37"/>
        <v>0</v>
      </c>
      <c r="BI35" s="376">
        <f t="shared" si="38"/>
        <v>0</v>
      </c>
      <c r="BJ35" s="376">
        <f t="shared" si="39"/>
        <v>0</v>
      </c>
      <c r="BK35" s="376">
        <f t="shared" si="40"/>
        <v>0</v>
      </c>
      <c r="BL35" s="376">
        <f t="shared" si="41"/>
        <v>0</v>
      </c>
      <c r="BM35" s="376">
        <f t="shared" si="42"/>
        <v>0</v>
      </c>
      <c r="BN35" s="376">
        <f t="shared" si="43"/>
        <v>0</v>
      </c>
      <c r="BO35" s="376">
        <f t="shared" si="8"/>
        <v>0</v>
      </c>
      <c r="BP35" s="376">
        <f>BE35/(1+(マージン率表!$AE35/100))</f>
        <v>0</v>
      </c>
      <c r="BQ35" s="390">
        <f t="shared" si="44"/>
        <v>0</v>
      </c>
      <c r="BS35" s="377" t="e">
        <f t="shared" si="9"/>
        <v>#DIV/0!</v>
      </c>
      <c r="BT35" s="377" t="e">
        <f t="shared" si="10"/>
        <v>#DIV/0!</v>
      </c>
    </row>
    <row r="36" spans="1:72" ht="18.600000000000001" customHeight="1">
      <c r="A36" s="128">
        <v>32</v>
      </c>
      <c r="B36" s="129"/>
      <c r="C36" s="130" t="s">
        <v>139</v>
      </c>
      <c r="D36" s="131"/>
      <c r="E36" s="132">
        <v>29.633238036887121</v>
      </c>
      <c r="F36" s="133">
        <v>40.46890964855973</v>
      </c>
      <c r="G36" s="134">
        <v>70.102147685446852</v>
      </c>
      <c r="H36" s="135">
        <v>2.0088040402527806E-3</v>
      </c>
      <c r="I36" s="136">
        <v>2.3318562536352507</v>
      </c>
      <c r="J36" s="136">
        <v>6.7021007524797324E-2</v>
      </c>
      <c r="K36" s="136">
        <v>6.0811976854925086E-2</v>
      </c>
      <c r="L36" s="136">
        <v>1.9814112578856975E-2</v>
      </c>
      <c r="M36" s="133">
        <v>0.13650736546263212</v>
      </c>
      <c r="N36" s="118">
        <v>0.26790141155007541</v>
      </c>
      <c r="O36" s="108">
        <v>2.88592093164679</v>
      </c>
      <c r="P36" s="371">
        <v>72.988068617093646</v>
      </c>
      <c r="R36" s="532">
        <v>31</v>
      </c>
      <c r="S36" t="s">
        <v>1164</v>
      </c>
      <c r="T36" s="381">
        <f t="shared" si="63"/>
        <v>14.586077286540878</v>
      </c>
      <c r="U36" s="381">
        <f t="shared" si="62"/>
        <v>1.4448758502706613</v>
      </c>
      <c r="V36" s="381">
        <f t="shared" si="62"/>
        <v>16.030953136811537</v>
      </c>
      <c r="W36" s="381">
        <f t="shared" si="62"/>
        <v>1.9593186539813802E-3</v>
      </c>
      <c r="X36" s="381">
        <f t="shared" si="62"/>
        <v>1.0839770378098557</v>
      </c>
      <c r="Y36" s="381">
        <f t="shared" si="62"/>
        <v>6.486241164977577E-3</v>
      </c>
      <c r="Z36" s="381">
        <f t="shared" si="62"/>
        <v>3.8635714895828913E-2</v>
      </c>
      <c r="AA36" s="381">
        <f t="shared" si="62"/>
        <v>9.5404731844191397E-4</v>
      </c>
      <c r="AB36" s="381">
        <f t="shared" si="62"/>
        <v>5.4399906157600673E-2</v>
      </c>
      <c r="AC36" s="381">
        <f t="shared" si="62"/>
        <v>0.10782655599034785</v>
      </c>
      <c r="AD36" s="381">
        <f t="shared" si="62"/>
        <v>1.2942388219910341</v>
      </c>
      <c r="AE36" s="381">
        <f t="shared" si="62"/>
        <v>17.32519195880257</v>
      </c>
      <c r="AF36" s="381">
        <f t="shared" si="12"/>
        <v>0</v>
      </c>
      <c r="AG36" s="381">
        <f t="shared" si="13"/>
        <v>0.14586077286540877</v>
      </c>
      <c r="AH36" s="381">
        <f t="shared" si="14"/>
        <v>1.4448758502706613E-2</v>
      </c>
      <c r="AI36" s="381">
        <f t="shared" si="15"/>
        <v>1.9593186539813802E-5</v>
      </c>
      <c r="AJ36" s="381">
        <f t="shared" si="16"/>
        <v>1.0839770378098556E-2</v>
      </c>
      <c r="AK36" s="381">
        <f t="shared" si="17"/>
        <v>6.4862411649775766E-5</v>
      </c>
      <c r="AL36" s="381">
        <f t="shared" si="18"/>
        <v>3.863571489582891E-4</v>
      </c>
      <c r="AM36" s="381">
        <f t="shared" si="19"/>
        <v>9.5404731844191395E-6</v>
      </c>
      <c r="AN36" s="381">
        <f t="shared" si="20"/>
        <v>5.4399906157600675E-4</v>
      </c>
      <c r="AO36" s="381">
        <f t="shared" si="21"/>
        <v>1.0782655599034785E-3</v>
      </c>
      <c r="AP36" s="381">
        <f t="shared" si="22"/>
        <v>1.2942388219910341E-2</v>
      </c>
      <c r="AQ36" s="381">
        <f t="shared" si="23"/>
        <v>0.17325191958802569</v>
      </c>
      <c r="AR36" s="376">
        <f>'01最終需要増加額入力'!E37</f>
        <v>0</v>
      </c>
      <c r="AS36" s="376">
        <f t="shared" si="24"/>
        <v>0</v>
      </c>
      <c r="AT36" s="376">
        <f t="shared" si="25"/>
        <v>0</v>
      </c>
      <c r="AU36" s="376">
        <f t="shared" si="26"/>
        <v>0</v>
      </c>
      <c r="AV36" s="376">
        <f t="shared" si="27"/>
        <v>0</v>
      </c>
      <c r="AW36" s="376">
        <f t="shared" si="28"/>
        <v>0</v>
      </c>
      <c r="AX36" s="376">
        <f t="shared" si="29"/>
        <v>0</v>
      </c>
      <c r="AY36" s="376">
        <f t="shared" si="30"/>
        <v>0</v>
      </c>
      <c r="AZ36" s="376">
        <f t="shared" si="31"/>
        <v>0</v>
      </c>
      <c r="BA36" s="376">
        <f t="shared" si="32"/>
        <v>0</v>
      </c>
      <c r="BB36" s="376">
        <f t="shared" si="33"/>
        <v>0</v>
      </c>
      <c r="BC36" s="376">
        <f>AR36/(1+(マージン率表!$AE36/100))</f>
        <v>0</v>
      </c>
      <c r="BD36" s="390">
        <f t="shared" si="34"/>
        <v>0</v>
      </c>
      <c r="BE36" s="376">
        <f>'01最終需要増加額入力'!F37</f>
        <v>0</v>
      </c>
      <c r="BF36" s="376">
        <f t="shared" si="35"/>
        <v>0</v>
      </c>
      <c r="BG36" s="376">
        <f t="shared" si="36"/>
        <v>0</v>
      </c>
      <c r="BH36" s="376">
        <f t="shared" si="37"/>
        <v>0</v>
      </c>
      <c r="BI36" s="376">
        <f t="shared" si="38"/>
        <v>0</v>
      </c>
      <c r="BJ36" s="376">
        <f t="shared" si="39"/>
        <v>0</v>
      </c>
      <c r="BK36" s="376">
        <f t="shared" si="40"/>
        <v>0</v>
      </c>
      <c r="BL36" s="376">
        <f t="shared" si="41"/>
        <v>0</v>
      </c>
      <c r="BM36" s="376">
        <f t="shared" si="42"/>
        <v>0</v>
      </c>
      <c r="BN36" s="376">
        <f t="shared" si="43"/>
        <v>0</v>
      </c>
      <c r="BO36" s="376">
        <f t="shared" si="8"/>
        <v>0</v>
      </c>
      <c r="BP36" s="376">
        <f>BE36/(1+(マージン率表!$AE36/100))</f>
        <v>0</v>
      </c>
      <c r="BQ36" s="390">
        <f t="shared" si="44"/>
        <v>0</v>
      </c>
      <c r="BS36" s="377" t="e">
        <f t="shared" si="9"/>
        <v>#DIV/0!</v>
      </c>
      <c r="BT36" s="377" t="e">
        <f t="shared" si="10"/>
        <v>#DIV/0!</v>
      </c>
    </row>
    <row r="37" spans="1:72" ht="18.600000000000001" customHeight="1">
      <c r="A37" s="109">
        <v>33</v>
      </c>
      <c r="B37" s="110"/>
      <c r="C37" s="111" t="s">
        <v>140</v>
      </c>
      <c r="D37" s="112"/>
      <c r="E37" s="113">
        <v>14.893820647761357</v>
      </c>
      <c r="F37" s="114">
        <v>3.2847133704372116</v>
      </c>
      <c r="G37" s="115">
        <v>18.178534018198569</v>
      </c>
      <c r="H37" s="116">
        <v>2.2348566115997996E-2</v>
      </c>
      <c r="I37" s="117">
        <v>4.0525049324600042</v>
      </c>
      <c r="J37" s="117">
        <v>0.31140754950338856</v>
      </c>
      <c r="K37" s="117">
        <v>0.26518545628935974</v>
      </c>
      <c r="L37" s="117">
        <v>2.8921673797173879E-3</v>
      </c>
      <c r="M37" s="114">
        <v>0.2436782479565523</v>
      </c>
      <c r="N37" s="118">
        <v>0.58174632221479028</v>
      </c>
      <c r="O37" s="108">
        <v>5.4797632419198097</v>
      </c>
      <c r="P37" s="371">
        <v>23.658297260118381</v>
      </c>
      <c r="R37" s="532">
        <v>32</v>
      </c>
      <c r="S37" t="s">
        <v>1165</v>
      </c>
      <c r="T37" s="381">
        <f t="shared" si="63"/>
        <v>17.323682772721302</v>
      </c>
      <c r="U37" s="381">
        <f t="shared" si="62"/>
        <v>6.3242266003412722</v>
      </c>
      <c r="V37" s="381">
        <f t="shared" si="62"/>
        <v>23.647909373062575</v>
      </c>
      <c r="W37" s="381">
        <f t="shared" si="62"/>
        <v>8.3763414044459332E-4</v>
      </c>
      <c r="X37" s="381">
        <f t="shared" si="62"/>
        <v>1.465542460118779</v>
      </c>
      <c r="Y37" s="381">
        <f t="shared" si="62"/>
        <v>4.7719763152601078E-3</v>
      </c>
      <c r="Z37" s="381">
        <f t="shared" si="62"/>
        <v>4.1361358541044391E-2</v>
      </c>
      <c r="AA37" s="381">
        <f t="shared" si="62"/>
        <v>6.7518388290382378E-3</v>
      </c>
      <c r="AB37" s="381">
        <f t="shared" si="62"/>
        <v>8.1555105856014498E-2</v>
      </c>
      <c r="AC37" s="381">
        <f t="shared" si="62"/>
        <v>0.1017725480640181</v>
      </c>
      <c r="AD37" s="381">
        <f t="shared" si="62"/>
        <v>1.702592921864599</v>
      </c>
      <c r="AE37" s="381">
        <f t="shared" si="62"/>
        <v>25.350502294927175</v>
      </c>
      <c r="AF37" s="381">
        <f t="shared" si="12"/>
        <v>0</v>
      </c>
      <c r="AG37" s="381">
        <f t="shared" si="13"/>
        <v>0.17323682772721302</v>
      </c>
      <c r="AH37" s="381">
        <f t="shared" si="14"/>
        <v>6.324226600341272E-2</v>
      </c>
      <c r="AI37" s="381">
        <f t="shared" si="15"/>
        <v>8.3763414044459336E-6</v>
      </c>
      <c r="AJ37" s="381">
        <f t="shared" si="16"/>
        <v>1.4655424601187789E-2</v>
      </c>
      <c r="AK37" s="381">
        <f t="shared" si="17"/>
        <v>4.7719763152601079E-5</v>
      </c>
      <c r="AL37" s="381">
        <f t="shared" si="18"/>
        <v>4.1361358541044393E-4</v>
      </c>
      <c r="AM37" s="381">
        <f t="shared" si="19"/>
        <v>6.7518388290382377E-5</v>
      </c>
      <c r="AN37" s="381">
        <f t="shared" si="20"/>
        <v>8.1555105856014499E-4</v>
      </c>
      <c r="AO37" s="381">
        <f t="shared" si="21"/>
        <v>1.017725480640181E-3</v>
      </c>
      <c r="AP37" s="381">
        <f t="shared" si="22"/>
        <v>1.7025929218645989E-2</v>
      </c>
      <c r="AQ37" s="381">
        <f t="shared" si="23"/>
        <v>0.25350502294927174</v>
      </c>
      <c r="AR37" s="376">
        <f>'01最終需要増加額入力'!E38</f>
        <v>0</v>
      </c>
      <c r="AS37" s="376">
        <f t="shared" si="24"/>
        <v>0</v>
      </c>
      <c r="AT37" s="376">
        <f t="shared" si="25"/>
        <v>0</v>
      </c>
      <c r="AU37" s="376">
        <f t="shared" si="26"/>
        <v>0</v>
      </c>
      <c r="AV37" s="376">
        <f t="shared" si="27"/>
        <v>0</v>
      </c>
      <c r="AW37" s="376">
        <f t="shared" si="28"/>
        <v>0</v>
      </c>
      <c r="AX37" s="376">
        <f t="shared" si="29"/>
        <v>0</v>
      </c>
      <c r="AY37" s="376">
        <f t="shared" si="30"/>
        <v>0</v>
      </c>
      <c r="AZ37" s="376">
        <f t="shared" si="31"/>
        <v>0</v>
      </c>
      <c r="BA37" s="376">
        <f t="shared" si="32"/>
        <v>0</v>
      </c>
      <c r="BB37" s="376">
        <f t="shared" si="33"/>
        <v>0</v>
      </c>
      <c r="BC37" s="376">
        <f>AR37/(1+(マージン率表!$AE37/100))</f>
        <v>0</v>
      </c>
      <c r="BD37" s="390">
        <f t="shared" si="34"/>
        <v>0</v>
      </c>
      <c r="BE37" s="376">
        <f>'01最終需要増加額入力'!F38</f>
        <v>0</v>
      </c>
      <c r="BF37" s="376">
        <f t="shared" si="35"/>
        <v>0</v>
      </c>
      <c r="BG37" s="376">
        <f t="shared" si="36"/>
        <v>0</v>
      </c>
      <c r="BH37" s="376">
        <f t="shared" si="37"/>
        <v>0</v>
      </c>
      <c r="BI37" s="376">
        <f t="shared" si="38"/>
        <v>0</v>
      </c>
      <c r="BJ37" s="376">
        <f t="shared" si="39"/>
        <v>0</v>
      </c>
      <c r="BK37" s="376">
        <f t="shared" si="40"/>
        <v>0</v>
      </c>
      <c r="BL37" s="376">
        <f t="shared" si="41"/>
        <v>0</v>
      </c>
      <c r="BM37" s="376">
        <f t="shared" si="42"/>
        <v>0</v>
      </c>
      <c r="BN37" s="376">
        <f t="shared" si="43"/>
        <v>0</v>
      </c>
      <c r="BO37" s="376">
        <f t="shared" si="8"/>
        <v>0</v>
      </c>
      <c r="BP37" s="376">
        <f>BE37/(1+(マージン率表!$AE37/100))</f>
        <v>0</v>
      </c>
      <c r="BQ37" s="390">
        <f t="shared" si="44"/>
        <v>0</v>
      </c>
      <c r="BS37" s="377" t="e">
        <f t="shared" si="9"/>
        <v>#DIV/0!</v>
      </c>
      <c r="BT37" s="377" t="e">
        <f t="shared" si="10"/>
        <v>#DIV/0!</v>
      </c>
    </row>
    <row r="38" spans="1:72" ht="18.600000000000001" customHeight="1">
      <c r="A38" s="109">
        <v>34</v>
      </c>
      <c r="B38" s="110"/>
      <c r="C38" s="111" t="s">
        <v>141</v>
      </c>
      <c r="D38" s="112"/>
      <c r="E38" s="113">
        <v>39.639074065530473</v>
      </c>
      <c r="F38" s="114">
        <v>1.7246902779640201E-2</v>
      </c>
      <c r="G38" s="115">
        <v>39.656320968310112</v>
      </c>
      <c r="H38" s="116">
        <v>4.1565035698932891E-2</v>
      </c>
      <c r="I38" s="117">
        <v>6.8376639587592063</v>
      </c>
      <c r="J38" s="117">
        <v>0.80327449696174247</v>
      </c>
      <c r="K38" s="117">
        <v>0.43479441907472949</v>
      </c>
      <c r="L38" s="117">
        <v>0</v>
      </c>
      <c r="M38" s="114">
        <v>0.32622516607689445</v>
      </c>
      <c r="N38" s="118">
        <v>4.5143768025708235E-2</v>
      </c>
      <c r="O38" s="108">
        <v>8.4886668445972138</v>
      </c>
      <c r="P38" s="371">
        <v>48.144987812907324</v>
      </c>
      <c r="R38" s="538">
        <v>33</v>
      </c>
      <c r="S38" s="513" t="s">
        <v>1988</v>
      </c>
      <c r="T38" s="381">
        <f>AVERAGE(E52:E53)</f>
        <v>6.4610954258177493</v>
      </c>
      <c r="U38" s="381">
        <f t="shared" ref="U38:AE38" si="64">AVERAGE(F52:F53)</f>
        <v>0.27678886097013361</v>
      </c>
      <c r="V38" s="381">
        <f t="shared" si="64"/>
        <v>6.7378842867878834</v>
      </c>
      <c r="W38" s="381">
        <f t="shared" si="64"/>
        <v>6.1745102267703547E-4</v>
      </c>
      <c r="X38" s="381">
        <f t="shared" si="64"/>
        <v>0.74806071285136644</v>
      </c>
      <c r="Y38" s="381">
        <f t="shared" si="64"/>
        <v>3.807520826204891E-3</v>
      </c>
      <c r="Z38" s="381">
        <f t="shared" si="64"/>
        <v>3.4368672380053519E-2</v>
      </c>
      <c r="AA38" s="381">
        <f t="shared" si="64"/>
        <v>2.114761711263255E-2</v>
      </c>
      <c r="AB38" s="381">
        <f t="shared" si="64"/>
        <v>5.9066835419993781E-2</v>
      </c>
      <c r="AC38" s="381">
        <f t="shared" si="64"/>
        <v>9.4193452839814285E-2</v>
      </c>
      <c r="AD38" s="381">
        <f t="shared" si="64"/>
        <v>0.96126226245274238</v>
      </c>
      <c r="AE38" s="381">
        <f t="shared" si="64"/>
        <v>7.6991465492406252</v>
      </c>
      <c r="AF38" s="381">
        <f t="shared" si="12"/>
        <v>0</v>
      </c>
      <c r="AG38" s="381">
        <f t="shared" si="13"/>
        <v>6.4610954258177491E-2</v>
      </c>
      <c r="AH38" s="381">
        <f t="shared" si="14"/>
        <v>2.7678886097013359E-3</v>
      </c>
      <c r="AI38" s="381">
        <f t="shared" si="15"/>
        <v>6.1745102267703548E-6</v>
      </c>
      <c r="AJ38" s="381">
        <f t="shared" si="16"/>
        <v>7.4806071285136643E-3</v>
      </c>
      <c r="AK38" s="381">
        <f t="shared" si="17"/>
        <v>3.8075208262048907E-5</v>
      </c>
      <c r="AL38" s="381">
        <f t="shared" si="18"/>
        <v>3.4368672380053519E-4</v>
      </c>
      <c r="AM38" s="381">
        <f t="shared" si="19"/>
        <v>2.114761711263255E-4</v>
      </c>
      <c r="AN38" s="381">
        <f t="shared" si="20"/>
        <v>5.9066835419993786E-4</v>
      </c>
      <c r="AO38" s="381">
        <f t="shared" si="21"/>
        <v>9.419345283981428E-4</v>
      </c>
      <c r="AP38" s="381">
        <f t="shared" si="22"/>
        <v>9.6126226245274241E-3</v>
      </c>
      <c r="AQ38" s="381">
        <f t="shared" si="23"/>
        <v>7.699146549240625E-2</v>
      </c>
      <c r="AR38" s="376">
        <f>'01最終需要増加額入力'!E39</f>
        <v>0</v>
      </c>
      <c r="AS38" s="376">
        <f t="shared" si="24"/>
        <v>0</v>
      </c>
      <c r="AT38" s="376">
        <f t="shared" si="25"/>
        <v>0</v>
      </c>
      <c r="AU38" s="376">
        <f t="shared" si="26"/>
        <v>0</v>
      </c>
      <c r="AV38" s="376">
        <f t="shared" si="27"/>
        <v>0</v>
      </c>
      <c r="AW38" s="376">
        <f t="shared" si="28"/>
        <v>0</v>
      </c>
      <c r="AX38" s="376">
        <f t="shared" si="29"/>
        <v>0</v>
      </c>
      <c r="AY38" s="376">
        <f t="shared" si="30"/>
        <v>0</v>
      </c>
      <c r="AZ38" s="376">
        <f t="shared" si="31"/>
        <v>0</v>
      </c>
      <c r="BA38" s="376">
        <f t="shared" si="32"/>
        <v>0</v>
      </c>
      <c r="BB38" s="376">
        <f t="shared" si="33"/>
        <v>0</v>
      </c>
      <c r="BC38" s="376">
        <f>AR38/(1+(マージン率表!$AE38/100))</f>
        <v>0</v>
      </c>
      <c r="BD38" s="390">
        <f t="shared" si="34"/>
        <v>0</v>
      </c>
      <c r="BE38" s="376">
        <f>'01最終需要増加額入力'!F39</f>
        <v>0</v>
      </c>
      <c r="BF38" s="376">
        <f t="shared" si="35"/>
        <v>0</v>
      </c>
      <c r="BG38" s="376">
        <f t="shared" si="36"/>
        <v>0</v>
      </c>
      <c r="BH38" s="376">
        <f t="shared" si="37"/>
        <v>0</v>
      </c>
      <c r="BI38" s="376">
        <f t="shared" si="38"/>
        <v>0</v>
      </c>
      <c r="BJ38" s="376">
        <f t="shared" si="39"/>
        <v>0</v>
      </c>
      <c r="BK38" s="376">
        <f t="shared" si="40"/>
        <v>0</v>
      </c>
      <c r="BL38" s="376">
        <f t="shared" si="41"/>
        <v>0</v>
      </c>
      <c r="BM38" s="376">
        <f t="shared" si="42"/>
        <v>0</v>
      </c>
      <c r="BN38" s="376">
        <f t="shared" si="43"/>
        <v>0</v>
      </c>
      <c r="BO38" s="376">
        <f t="shared" ref="BO38:BO69" si="65">IF($AQ38=0,0,($BE38-$BP38)*(AP38/$AQ38))</f>
        <v>0</v>
      </c>
      <c r="BP38" s="376">
        <f>BE38/(1+(マージン率表!$AE38/100))</f>
        <v>0</v>
      </c>
      <c r="BQ38" s="390">
        <f t="shared" si="44"/>
        <v>0</v>
      </c>
      <c r="BS38" s="377" t="e">
        <f t="shared" ref="BS38:BS69" si="66">BB38/$BB$94</f>
        <v>#DIV/0!</v>
      </c>
      <c r="BT38" s="377" t="e">
        <f t="shared" ref="BT38:BT69" si="67">BO38/$BO$94</f>
        <v>#DIV/0!</v>
      </c>
    </row>
    <row r="39" spans="1:72" ht="18.600000000000001" customHeight="1">
      <c r="A39" s="109">
        <v>35</v>
      </c>
      <c r="B39" s="110"/>
      <c r="C39" s="111" t="s">
        <v>142</v>
      </c>
      <c r="D39" s="112"/>
      <c r="E39" s="113">
        <v>16.962499825157707</v>
      </c>
      <c r="F39" s="114">
        <v>6.4754591358594542</v>
      </c>
      <c r="G39" s="115">
        <v>23.437958961017163</v>
      </c>
      <c r="H39" s="116">
        <v>3.9630919577208022E-3</v>
      </c>
      <c r="I39" s="117">
        <v>3.2505513360282361</v>
      </c>
      <c r="J39" s="117">
        <v>0.23230712563934</v>
      </c>
      <c r="K39" s="117">
        <v>0.24093267872379115</v>
      </c>
      <c r="L39" s="117">
        <v>1.165615281682589E-3</v>
      </c>
      <c r="M39" s="114">
        <v>0.18311816075233472</v>
      </c>
      <c r="N39" s="118">
        <v>7.8212785400901721E-2</v>
      </c>
      <c r="O39" s="108">
        <v>3.9902507937840066</v>
      </c>
      <c r="P39" s="371">
        <v>27.42820975480117</v>
      </c>
      <c r="R39" s="532">
        <v>34</v>
      </c>
      <c r="S39" t="s">
        <v>1951</v>
      </c>
      <c r="T39" s="381">
        <f>AVERAGE(E54:E57)</f>
        <v>15.132261418415991</v>
      </c>
      <c r="U39" s="381">
        <f t="shared" ref="U39:AE39" si="68">AVERAGE(F54:F57)</f>
        <v>12.15691951300537</v>
      </c>
      <c r="V39" s="381">
        <f t="shared" si="68"/>
        <v>27.289180931421363</v>
      </c>
      <c r="W39" s="381">
        <f t="shared" si="68"/>
        <v>5.1650309587748097E-3</v>
      </c>
      <c r="X39" s="381">
        <f t="shared" si="68"/>
        <v>0.88045599397436081</v>
      </c>
      <c r="Y39" s="381">
        <f t="shared" si="68"/>
        <v>4.0927375894911173E-3</v>
      </c>
      <c r="Z39" s="381">
        <f t="shared" si="68"/>
        <v>3.6072025878055428E-2</v>
      </c>
      <c r="AA39" s="381">
        <f t="shared" si="68"/>
        <v>5.6560436609713882E-3</v>
      </c>
      <c r="AB39" s="381">
        <f t="shared" si="68"/>
        <v>5.2603436151639427E-2</v>
      </c>
      <c r="AC39" s="381">
        <f t="shared" si="68"/>
        <v>9.5874105598662579E-2</v>
      </c>
      <c r="AD39" s="381">
        <f t="shared" si="68"/>
        <v>1.0799193738119557</v>
      </c>
      <c r="AE39" s="381">
        <f t="shared" si="68"/>
        <v>28.369100305233317</v>
      </c>
      <c r="AF39" s="381">
        <f t="shared" si="12"/>
        <v>0</v>
      </c>
      <c r="AG39" s="381">
        <f t="shared" si="13"/>
        <v>0.1513226141841599</v>
      </c>
      <c r="AH39" s="381">
        <f t="shared" si="14"/>
        <v>0.12156919513005369</v>
      </c>
      <c r="AI39" s="381">
        <f t="shared" si="15"/>
        <v>5.1650309587748099E-5</v>
      </c>
      <c r="AJ39" s="381">
        <f t="shared" si="16"/>
        <v>8.8045599397436076E-3</v>
      </c>
      <c r="AK39" s="381">
        <f t="shared" si="17"/>
        <v>4.0927375894911175E-5</v>
      </c>
      <c r="AL39" s="381">
        <f t="shared" si="18"/>
        <v>3.6072025878055425E-4</v>
      </c>
      <c r="AM39" s="381">
        <f t="shared" si="19"/>
        <v>5.6560436609713885E-5</v>
      </c>
      <c r="AN39" s="381">
        <f t="shared" si="20"/>
        <v>5.2603436151639428E-4</v>
      </c>
      <c r="AO39" s="381">
        <f t="shared" si="21"/>
        <v>9.5874105598662575E-4</v>
      </c>
      <c r="AP39" s="381">
        <f t="shared" si="22"/>
        <v>1.0799193738119557E-2</v>
      </c>
      <c r="AQ39" s="381">
        <f t="shared" si="23"/>
        <v>0.28369100305233319</v>
      </c>
      <c r="AR39" s="376">
        <f>'01最終需要増加額入力'!E40</f>
        <v>0</v>
      </c>
      <c r="AS39" s="376">
        <f t="shared" si="24"/>
        <v>0</v>
      </c>
      <c r="AT39" s="376">
        <f t="shared" si="25"/>
        <v>0</v>
      </c>
      <c r="AU39" s="376">
        <f t="shared" si="26"/>
        <v>0</v>
      </c>
      <c r="AV39" s="376">
        <f t="shared" si="27"/>
        <v>0</v>
      </c>
      <c r="AW39" s="376">
        <f t="shared" si="28"/>
        <v>0</v>
      </c>
      <c r="AX39" s="376">
        <f t="shared" si="29"/>
        <v>0</v>
      </c>
      <c r="AY39" s="376">
        <f t="shared" si="30"/>
        <v>0</v>
      </c>
      <c r="AZ39" s="376">
        <f t="shared" si="31"/>
        <v>0</v>
      </c>
      <c r="BA39" s="376">
        <f t="shared" si="32"/>
        <v>0</v>
      </c>
      <c r="BB39" s="376">
        <f t="shared" si="33"/>
        <v>0</v>
      </c>
      <c r="BC39" s="376">
        <f>AR39/(1+(マージン率表!$AE39/100))</f>
        <v>0</v>
      </c>
      <c r="BD39" s="390">
        <f t="shared" si="34"/>
        <v>0</v>
      </c>
      <c r="BE39" s="376">
        <f>'01最終需要増加額入力'!F40</f>
        <v>0</v>
      </c>
      <c r="BF39" s="376">
        <f t="shared" ref="BF39:BF70" si="69">IF($AQ39=0,0,($BE39-$BP39)*(AG39/$AQ39))</f>
        <v>0</v>
      </c>
      <c r="BG39" s="376">
        <f t="shared" ref="BG39:BG70" si="70">IF($AQ39=0,0,($BE39-$BP39)*(AH39/$AQ39))</f>
        <v>0</v>
      </c>
      <c r="BH39" s="376">
        <f t="shared" si="37"/>
        <v>0</v>
      </c>
      <c r="BI39" s="376">
        <f t="shared" si="38"/>
        <v>0</v>
      </c>
      <c r="BJ39" s="376">
        <f t="shared" si="39"/>
        <v>0</v>
      </c>
      <c r="BK39" s="376">
        <f t="shared" si="40"/>
        <v>0</v>
      </c>
      <c r="BL39" s="376">
        <f t="shared" si="41"/>
        <v>0</v>
      </c>
      <c r="BM39" s="376">
        <f t="shared" si="42"/>
        <v>0</v>
      </c>
      <c r="BN39" s="376">
        <f t="shared" si="43"/>
        <v>0</v>
      </c>
      <c r="BO39" s="376">
        <f t="shared" si="65"/>
        <v>0</v>
      </c>
      <c r="BP39" s="376">
        <f>BE39/(1+(マージン率表!$AE39/100))</f>
        <v>0</v>
      </c>
      <c r="BQ39" s="390">
        <f t="shared" si="44"/>
        <v>0</v>
      </c>
      <c r="BS39" s="377" t="e">
        <f t="shared" si="66"/>
        <v>#DIV/0!</v>
      </c>
      <c r="BT39" s="377" t="e">
        <f t="shared" si="67"/>
        <v>#DIV/0!</v>
      </c>
    </row>
    <row r="40" spans="1:72" ht="18.600000000000001" customHeight="1">
      <c r="A40" s="119">
        <v>36</v>
      </c>
      <c r="B40" s="120"/>
      <c r="C40" s="121" t="s">
        <v>143</v>
      </c>
      <c r="D40" s="122"/>
      <c r="E40" s="123">
        <v>23.73745986400305</v>
      </c>
      <c r="F40" s="124">
        <v>1.3157462440216463</v>
      </c>
      <c r="G40" s="125">
        <v>25.053206108024696</v>
      </c>
      <c r="H40" s="126">
        <v>2.0129926682217816E-2</v>
      </c>
      <c r="I40" s="127">
        <v>4.8423425185250082</v>
      </c>
      <c r="J40" s="127">
        <v>0.29751614435764934</v>
      </c>
      <c r="K40" s="127">
        <v>0.24891227993322704</v>
      </c>
      <c r="L40" s="127">
        <v>1.6688022119973321E-3</v>
      </c>
      <c r="M40" s="124">
        <v>0.27634321629293318</v>
      </c>
      <c r="N40" s="118">
        <v>0.51863243744729592</v>
      </c>
      <c r="O40" s="108">
        <v>6.2055453254503288</v>
      </c>
      <c r="P40" s="371">
        <v>31.258751433475023</v>
      </c>
      <c r="R40" s="532">
        <v>35</v>
      </c>
      <c r="S40" t="s">
        <v>1952</v>
      </c>
      <c r="T40" s="381">
        <f>AVERAGE(E58:E59)</f>
        <v>14.005520997288698</v>
      </c>
      <c r="U40" s="381">
        <f t="shared" ref="U40:AE40" si="71">AVERAGE(F58:F59)</f>
        <v>10.578623402690745</v>
      </c>
      <c r="V40" s="381">
        <f t="shared" si="71"/>
        <v>24.584144399979444</v>
      </c>
      <c r="W40" s="381">
        <f t="shared" si="71"/>
        <v>2.0927786774786118E-3</v>
      </c>
      <c r="X40" s="381">
        <f t="shared" si="71"/>
        <v>0.76769594838034338</v>
      </c>
      <c r="Y40" s="381">
        <f t="shared" si="71"/>
        <v>4.1642641645279338E-3</v>
      </c>
      <c r="Z40" s="381">
        <f t="shared" si="71"/>
        <v>4.2864631920964125E-2</v>
      </c>
      <c r="AA40" s="381">
        <f t="shared" si="71"/>
        <v>7.4784954280676646E-3</v>
      </c>
      <c r="AB40" s="381">
        <f t="shared" si="71"/>
        <v>4.6610286306250887E-2</v>
      </c>
      <c r="AC40" s="381">
        <f t="shared" si="71"/>
        <v>8.897358523441215E-2</v>
      </c>
      <c r="AD40" s="381">
        <f t="shared" si="71"/>
        <v>0.95987999011204472</v>
      </c>
      <c r="AE40" s="381">
        <f t="shared" si="71"/>
        <v>25.544024390091487</v>
      </c>
      <c r="AF40" s="381">
        <f t="shared" si="12"/>
        <v>0</v>
      </c>
      <c r="AG40" s="381">
        <f t="shared" si="13"/>
        <v>0.14005520997288698</v>
      </c>
      <c r="AH40" s="381">
        <f t="shared" si="14"/>
        <v>0.10578623402690746</v>
      </c>
      <c r="AI40" s="381">
        <f t="shared" si="15"/>
        <v>2.0927786774786117E-5</v>
      </c>
      <c r="AJ40" s="381">
        <f t="shared" si="16"/>
        <v>7.6769594838034336E-3</v>
      </c>
      <c r="AK40" s="381">
        <f t="shared" si="17"/>
        <v>4.1642641645279341E-5</v>
      </c>
      <c r="AL40" s="381">
        <f t="shared" si="18"/>
        <v>4.2864631920964122E-4</v>
      </c>
      <c r="AM40" s="381">
        <f t="shared" si="19"/>
        <v>7.478495428067665E-5</v>
      </c>
      <c r="AN40" s="381">
        <f t="shared" si="20"/>
        <v>4.6610286306250886E-4</v>
      </c>
      <c r="AO40" s="381">
        <f t="shared" si="21"/>
        <v>8.897358523441215E-4</v>
      </c>
      <c r="AP40" s="381">
        <f t="shared" si="22"/>
        <v>9.5987999011204472E-3</v>
      </c>
      <c r="AQ40" s="381">
        <f t="shared" si="23"/>
        <v>0.25544024390091485</v>
      </c>
      <c r="AR40" s="376">
        <f>'01最終需要増加額入力'!E41</f>
        <v>0</v>
      </c>
      <c r="AS40" s="376">
        <f t="shared" si="24"/>
        <v>0</v>
      </c>
      <c r="AT40" s="376">
        <f t="shared" si="25"/>
        <v>0</v>
      </c>
      <c r="AU40" s="376">
        <f t="shared" si="26"/>
        <v>0</v>
      </c>
      <c r="AV40" s="376">
        <f t="shared" si="27"/>
        <v>0</v>
      </c>
      <c r="AW40" s="376">
        <f t="shared" si="28"/>
        <v>0</v>
      </c>
      <c r="AX40" s="376">
        <f t="shared" si="29"/>
        <v>0</v>
      </c>
      <c r="AY40" s="376">
        <f t="shared" si="30"/>
        <v>0</v>
      </c>
      <c r="AZ40" s="376">
        <f t="shared" si="31"/>
        <v>0</v>
      </c>
      <c r="BA40" s="376">
        <f t="shared" si="32"/>
        <v>0</v>
      </c>
      <c r="BB40" s="376">
        <f t="shared" si="33"/>
        <v>0</v>
      </c>
      <c r="BC40" s="376">
        <f>AR40/(1+(マージン率表!$AE40/100))</f>
        <v>0</v>
      </c>
      <c r="BD40" s="390">
        <f t="shared" si="34"/>
        <v>0</v>
      </c>
      <c r="BE40" s="376">
        <f>'01最終需要増加額入力'!F41</f>
        <v>0</v>
      </c>
      <c r="BF40" s="376">
        <f t="shared" si="69"/>
        <v>0</v>
      </c>
      <c r="BG40" s="376">
        <f t="shared" si="70"/>
        <v>0</v>
      </c>
      <c r="BH40" s="376">
        <f t="shared" si="37"/>
        <v>0</v>
      </c>
      <c r="BI40" s="376">
        <f t="shared" si="38"/>
        <v>0</v>
      </c>
      <c r="BJ40" s="376">
        <f t="shared" si="39"/>
        <v>0</v>
      </c>
      <c r="BK40" s="376">
        <f t="shared" si="40"/>
        <v>0</v>
      </c>
      <c r="BL40" s="376">
        <f t="shared" si="41"/>
        <v>0</v>
      </c>
      <c r="BM40" s="376">
        <f t="shared" si="42"/>
        <v>0</v>
      </c>
      <c r="BN40" s="376">
        <f t="shared" si="43"/>
        <v>0</v>
      </c>
      <c r="BO40" s="376">
        <f t="shared" si="65"/>
        <v>0</v>
      </c>
      <c r="BP40" s="376">
        <f>BE40/(1+(マージン率表!$AE40/100))</f>
        <v>0</v>
      </c>
      <c r="BQ40" s="390">
        <f t="shared" si="44"/>
        <v>0</v>
      </c>
      <c r="BS40" s="377" t="e">
        <f t="shared" si="66"/>
        <v>#DIV/0!</v>
      </c>
      <c r="BT40" s="377" t="e">
        <f t="shared" si="67"/>
        <v>#DIV/0!</v>
      </c>
    </row>
    <row r="41" spans="1:72" ht="18.600000000000001" customHeight="1">
      <c r="A41" s="128">
        <v>37</v>
      </c>
      <c r="B41" s="129"/>
      <c r="C41" s="130" t="s">
        <v>634</v>
      </c>
      <c r="D41" s="131"/>
      <c r="E41" s="132">
        <v>0.96289424427717341</v>
      </c>
      <c r="F41" s="133">
        <v>0</v>
      </c>
      <c r="G41" s="134">
        <v>0.96289424427717341</v>
      </c>
      <c r="H41" s="135">
        <v>2.9571644355495092E-3</v>
      </c>
      <c r="I41" s="136">
        <v>0.78307789456463672</v>
      </c>
      <c r="J41" s="136">
        <v>4.989998817998894E-2</v>
      </c>
      <c r="K41" s="136">
        <v>0.16749483123108053</v>
      </c>
      <c r="L41" s="136">
        <v>0</v>
      </c>
      <c r="M41" s="133">
        <v>4.5351834691395247E-2</v>
      </c>
      <c r="N41" s="137">
        <v>9.5018362521209224E-2</v>
      </c>
      <c r="O41" s="138">
        <v>1.1438000756238602</v>
      </c>
      <c r="P41" s="372">
        <v>2.1066943199010337</v>
      </c>
      <c r="R41" s="532">
        <v>36</v>
      </c>
      <c r="S41" t="s">
        <v>1944</v>
      </c>
      <c r="T41" s="381">
        <f>AVERAGE(E60:E62)</f>
        <v>2.8057034920591755</v>
      </c>
      <c r="U41" s="381">
        <f t="shared" ref="U41:AE41" si="72">AVERAGE(F60:F62)</f>
        <v>10.507266758046221</v>
      </c>
      <c r="V41" s="381">
        <f t="shared" si="72"/>
        <v>13.312970250105396</v>
      </c>
      <c r="W41" s="381">
        <f t="shared" si="72"/>
        <v>1.1672527243673698E-3</v>
      </c>
      <c r="X41" s="381">
        <f t="shared" si="72"/>
        <v>1.7034882731050054</v>
      </c>
      <c r="Y41" s="381">
        <f t="shared" si="72"/>
        <v>6.8122901792867729E-2</v>
      </c>
      <c r="Z41" s="381">
        <f t="shared" si="72"/>
        <v>0.24618169317127273</v>
      </c>
      <c r="AA41" s="381">
        <f t="shared" si="72"/>
        <v>0</v>
      </c>
      <c r="AB41" s="381">
        <f t="shared" si="72"/>
        <v>9.1881525477207251E-2</v>
      </c>
      <c r="AC41" s="381">
        <f t="shared" si="72"/>
        <v>0.10978585408750385</v>
      </c>
      <c r="AD41" s="381">
        <f t="shared" si="72"/>
        <v>2.2206275003582241</v>
      </c>
      <c r="AE41" s="381">
        <f t="shared" si="72"/>
        <v>15.53359775046362</v>
      </c>
      <c r="AF41" s="381">
        <f t="shared" si="12"/>
        <v>0</v>
      </c>
      <c r="AG41" s="381">
        <f t="shared" si="13"/>
        <v>2.8057034920591754E-2</v>
      </c>
      <c r="AH41" s="381">
        <f t="shared" si="14"/>
        <v>0.10507266758046221</v>
      </c>
      <c r="AI41" s="381">
        <f t="shared" si="15"/>
        <v>1.1672527243673699E-5</v>
      </c>
      <c r="AJ41" s="381">
        <f t="shared" si="16"/>
        <v>1.7034882731050055E-2</v>
      </c>
      <c r="AK41" s="381">
        <f t="shared" si="17"/>
        <v>6.8122901792867731E-4</v>
      </c>
      <c r="AL41" s="381">
        <f t="shared" si="18"/>
        <v>2.4618169317127273E-3</v>
      </c>
      <c r="AM41" s="381">
        <f t="shared" si="19"/>
        <v>0</v>
      </c>
      <c r="AN41" s="381">
        <f t="shared" si="20"/>
        <v>9.1881525477207249E-4</v>
      </c>
      <c r="AO41" s="381">
        <f t="shared" si="21"/>
        <v>1.0978585408750385E-3</v>
      </c>
      <c r="AP41" s="381">
        <f t="shared" si="22"/>
        <v>2.220627500358224E-2</v>
      </c>
      <c r="AQ41" s="381">
        <f t="shared" si="23"/>
        <v>0.15533597750463621</v>
      </c>
      <c r="AR41" s="376">
        <f>'01最終需要増加額入力'!E42</f>
        <v>0</v>
      </c>
      <c r="AS41" s="376">
        <f t="shared" si="24"/>
        <v>0</v>
      </c>
      <c r="AT41" s="376">
        <f t="shared" si="25"/>
        <v>0</v>
      </c>
      <c r="AU41" s="376">
        <f t="shared" si="26"/>
        <v>0</v>
      </c>
      <c r="AV41" s="376">
        <f t="shared" si="27"/>
        <v>0</v>
      </c>
      <c r="AW41" s="376">
        <f t="shared" si="28"/>
        <v>0</v>
      </c>
      <c r="AX41" s="376">
        <f t="shared" si="29"/>
        <v>0</v>
      </c>
      <c r="AY41" s="376">
        <f t="shared" si="30"/>
        <v>0</v>
      </c>
      <c r="AZ41" s="376">
        <f t="shared" si="31"/>
        <v>0</v>
      </c>
      <c r="BA41" s="376">
        <f t="shared" si="32"/>
        <v>0</v>
      </c>
      <c r="BB41" s="376">
        <f t="shared" si="33"/>
        <v>0</v>
      </c>
      <c r="BC41" s="376">
        <f>AR41/(1+(マージン率表!$AE41/100))</f>
        <v>0</v>
      </c>
      <c r="BD41" s="390">
        <f t="shared" si="34"/>
        <v>0</v>
      </c>
      <c r="BE41" s="376">
        <f>'01最終需要増加額入力'!F42</f>
        <v>0</v>
      </c>
      <c r="BF41" s="376">
        <f t="shared" si="69"/>
        <v>0</v>
      </c>
      <c r="BG41" s="376">
        <f t="shared" si="70"/>
        <v>0</v>
      </c>
      <c r="BH41" s="376">
        <f t="shared" si="37"/>
        <v>0</v>
      </c>
      <c r="BI41" s="376">
        <f t="shared" si="38"/>
        <v>0</v>
      </c>
      <c r="BJ41" s="376">
        <f t="shared" si="39"/>
        <v>0</v>
      </c>
      <c r="BK41" s="376">
        <f t="shared" si="40"/>
        <v>0</v>
      </c>
      <c r="BL41" s="376">
        <f t="shared" si="41"/>
        <v>0</v>
      </c>
      <c r="BM41" s="376">
        <f t="shared" si="42"/>
        <v>0</v>
      </c>
      <c r="BN41" s="376">
        <f t="shared" si="43"/>
        <v>0</v>
      </c>
      <c r="BO41" s="376">
        <f t="shared" si="65"/>
        <v>0</v>
      </c>
      <c r="BP41" s="376">
        <f>BE41/(1+(マージン率表!$AE41/100))</f>
        <v>0</v>
      </c>
      <c r="BQ41" s="390">
        <f t="shared" si="44"/>
        <v>0</v>
      </c>
      <c r="BS41" s="377" t="e">
        <f t="shared" si="66"/>
        <v>#DIV/0!</v>
      </c>
      <c r="BT41" s="377" t="e">
        <f t="shared" si="67"/>
        <v>#DIV/0!</v>
      </c>
    </row>
    <row r="42" spans="1:72" ht="18.600000000000001" customHeight="1">
      <c r="A42" s="109">
        <v>38</v>
      </c>
      <c r="B42" s="110"/>
      <c r="C42" s="111" t="s">
        <v>1162</v>
      </c>
      <c r="D42" s="112"/>
      <c r="E42" s="113">
        <v>15.630287081826824</v>
      </c>
      <c r="F42" s="114">
        <v>0</v>
      </c>
      <c r="G42" s="115">
        <v>15.630287081826824</v>
      </c>
      <c r="H42" s="116">
        <v>1.4956695339531437E-3</v>
      </c>
      <c r="I42" s="117">
        <v>2.6557497873069944</v>
      </c>
      <c r="J42" s="117">
        <v>0.17459742294882435</v>
      </c>
      <c r="K42" s="117">
        <v>0.67027990261306036</v>
      </c>
      <c r="L42" s="117">
        <v>0</v>
      </c>
      <c r="M42" s="114">
        <v>0.14648134944081442</v>
      </c>
      <c r="N42" s="118">
        <v>0.32382502275240144</v>
      </c>
      <c r="O42" s="108">
        <v>3.972429154596048</v>
      </c>
      <c r="P42" s="371">
        <v>19.602716236422872</v>
      </c>
      <c r="R42" s="532">
        <v>37</v>
      </c>
      <c r="S42" t="s">
        <v>1168</v>
      </c>
      <c r="T42" s="381">
        <f>E63</f>
        <v>3.0330982641261004</v>
      </c>
      <c r="U42" s="381">
        <f t="shared" ref="U42:AE42" si="73">F63</f>
        <v>1.5838143914462862E-2</v>
      </c>
      <c r="V42" s="381">
        <f t="shared" si="73"/>
        <v>3.048936408040563</v>
      </c>
      <c r="W42" s="381">
        <f t="shared" si="73"/>
        <v>9.9993120006903313E-3</v>
      </c>
      <c r="X42" s="381">
        <f t="shared" si="73"/>
        <v>1.0267681707197822</v>
      </c>
      <c r="Y42" s="381">
        <f t="shared" si="73"/>
        <v>5.7813598164757674E-2</v>
      </c>
      <c r="Z42" s="381">
        <f t="shared" si="73"/>
        <v>0.28128010517560392</v>
      </c>
      <c r="AA42" s="381">
        <f t="shared" si="73"/>
        <v>7.8545199638908655E-3</v>
      </c>
      <c r="AB42" s="381">
        <f t="shared" si="73"/>
        <v>7.911575596714461E-2</v>
      </c>
      <c r="AC42" s="381">
        <f t="shared" si="73"/>
        <v>0.10948434535033241</v>
      </c>
      <c r="AD42" s="381">
        <f t="shared" si="73"/>
        <v>1.5723158073422019</v>
      </c>
      <c r="AE42" s="381">
        <f t="shared" si="73"/>
        <v>4.6212522153827651</v>
      </c>
      <c r="AF42" s="381">
        <f t="shared" si="12"/>
        <v>0</v>
      </c>
      <c r="AG42" s="381">
        <f t="shared" si="13"/>
        <v>3.0330982641261005E-2</v>
      </c>
      <c r="AH42" s="381">
        <f t="shared" si="14"/>
        <v>1.5838143914462862E-4</v>
      </c>
      <c r="AI42" s="381">
        <f t="shared" si="15"/>
        <v>9.9993120006903316E-5</v>
      </c>
      <c r="AJ42" s="381">
        <f t="shared" si="16"/>
        <v>1.0267681707197822E-2</v>
      </c>
      <c r="AK42" s="381">
        <f t="shared" si="17"/>
        <v>5.7813598164757672E-4</v>
      </c>
      <c r="AL42" s="381">
        <f t="shared" si="18"/>
        <v>2.8128010517560393E-3</v>
      </c>
      <c r="AM42" s="381">
        <f t="shared" si="19"/>
        <v>7.854519963890865E-5</v>
      </c>
      <c r="AN42" s="381">
        <f t="shared" si="20"/>
        <v>7.9115755967144614E-4</v>
      </c>
      <c r="AO42" s="381">
        <f t="shared" si="21"/>
        <v>1.0948434535033242E-3</v>
      </c>
      <c r="AP42" s="381">
        <f t="shared" si="22"/>
        <v>1.5723158073422019E-2</v>
      </c>
      <c r="AQ42" s="381">
        <f t="shared" si="23"/>
        <v>4.6212522153827651E-2</v>
      </c>
      <c r="AR42" s="376">
        <f>'01最終需要増加額入力'!E43</f>
        <v>0</v>
      </c>
      <c r="AS42" s="376">
        <f t="shared" si="24"/>
        <v>0</v>
      </c>
      <c r="AT42" s="376">
        <f t="shared" si="25"/>
        <v>0</v>
      </c>
      <c r="AU42" s="376">
        <f t="shared" si="26"/>
        <v>0</v>
      </c>
      <c r="AV42" s="376">
        <f t="shared" si="27"/>
        <v>0</v>
      </c>
      <c r="AW42" s="376">
        <f t="shared" si="28"/>
        <v>0</v>
      </c>
      <c r="AX42" s="376">
        <f t="shared" si="29"/>
        <v>0</v>
      </c>
      <c r="AY42" s="376">
        <f t="shared" si="30"/>
        <v>0</v>
      </c>
      <c r="AZ42" s="376">
        <f t="shared" si="31"/>
        <v>0</v>
      </c>
      <c r="BA42" s="376">
        <f t="shared" si="32"/>
        <v>0</v>
      </c>
      <c r="BB42" s="376">
        <f t="shared" si="33"/>
        <v>0</v>
      </c>
      <c r="BC42" s="376">
        <f>AR42/(1+(マージン率表!$AE42/100))</f>
        <v>0</v>
      </c>
      <c r="BD42" s="390">
        <f t="shared" si="34"/>
        <v>0</v>
      </c>
      <c r="BE42" s="376">
        <f>'01最終需要増加額入力'!F43</f>
        <v>0</v>
      </c>
      <c r="BF42" s="376">
        <f t="shared" si="69"/>
        <v>0</v>
      </c>
      <c r="BG42" s="376">
        <f t="shared" si="70"/>
        <v>0</v>
      </c>
      <c r="BH42" s="376">
        <f t="shared" si="37"/>
        <v>0</v>
      </c>
      <c r="BI42" s="376">
        <f t="shared" si="38"/>
        <v>0</v>
      </c>
      <c r="BJ42" s="376">
        <f t="shared" si="39"/>
        <v>0</v>
      </c>
      <c r="BK42" s="376">
        <f t="shared" si="40"/>
        <v>0</v>
      </c>
      <c r="BL42" s="376">
        <f t="shared" si="41"/>
        <v>0</v>
      </c>
      <c r="BM42" s="376">
        <f t="shared" si="42"/>
        <v>0</v>
      </c>
      <c r="BN42" s="376">
        <f t="shared" si="43"/>
        <v>0</v>
      </c>
      <c r="BO42" s="376">
        <f t="shared" si="65"/>
        <v>0</v>
      </c>
      <c r="BP42" s="376">
        <f>BE42/(1+(マージン率表!$AE42/100))</f>
        <v>0</v>
      </c>
      <c r="BQ42" s="390">
        <f t="shared" si="44"/>
        <v>0</v>
      </c>
      <c r="BS42" s="377" t="e">
        <f t="shared" si="66"/>
        <v>#DIV/0!</v>
      </c>
      <c r="BT42" s="377" t="e">
        <f t="shared" si="67"/>
        <v>#DIV/0!</v>
      </c>
    </row>
    <row r="43" spans="1:72" ht="18.600000000000001" customHeight="1">
      <c r="A43" s="109">
        <v>39</v>
      </c>
      <c r="B43" s="110"/>
      <c r="C43" s="111" t="s">
        <v>144</v>
      </c>
      <c r="D43" s="112"/>
      <c r="E43" s="113">
        <v>4.8261443560504578</v>
      </c>
      <c r="F43" s="114">
        <v>7.1721568673658144E-4</v>
      </c>
      <c r="G43" s="115">
        <v>4.8268615717371937</v>
      </c>
      <c r="H43" s="116">
        <v>5.0205098071560714E-3</v>
      </c>
      <c r="I43" s="117">
        <v>2.4430927774843454</v>
      </c>
      <c r="J43" s="117">
        <v>0.1542526023402748</v>
      </c>
      <c r="K43" s="117">
        <v>0.75871173718348373</v>
      </c>
      <c r="L43" s="117">
        <v>0</v>
      </c>
      <c r="M43" s="114">
        <v>0.13744926339387487</v>
      </c>
      <c r="N43" s="118">
        <v>0.29825926629859839</v>
      </c>
      <c r="O43" s="108">
        <v>3.796786156507733</v>
      </c>
      <c r="P43" s="371">
        <v>8.6236477282449258</v>
      </c>
      <c r="R43" s="532">
        <v>38</v>
      </c>
      <c r="S43" t="s">
        <v>157</v>
      </c>
      <c r="T43" s="381">
        <f>AVERAGE(E64:E66)</f>
        <v>8.3933987446874525</v>
      </c>
      <c r="U43" s="381">
        <f t="shared" ref="U43:AE43" si="74">AVERAGE(F64:F66)</f>
        <v>1.3273427054662008</v>
      </c>
      <c r="V43" s="381">
        <f t="shared" si="74"/>
        <v>9.7207414501536533</v>
      </c>
      <c r="W43" s="381">
        <f t="shared" si="74"/>
        <v>1.1900785835761479E-3</v>
      </c>
      <c r="X43" s="381">
        <f t="shared" si="74"/>
        <v>0.85887941777779719</v>
      </c>
      <c r="Y43" s="381">
        <f t="shared" si="74"/>
        <v>1.9917638613230128E-2</v>
      </c>
      <c r="Z43" s="381">
        <f t="shared" si="74"/>
        <v>2.8511200928705922E-2</v>
      </c>
      <c r="AA43" s="381">
        <f t="shared" si="74"/>
        <v>0</v>
      </c>
      <c r="AB43" s="381">
        <f t="shared" si="74"/>
        <v>4.3989554416708217E-2</v>
      </c>
      <c r="AC43" s="381">
        <f t="shared" si="74"/>
        <v>6.790791169327326E-2</v>
      </c>
      <c r="AD43" s="381">
        <f t="shared" si="74"/>
        <v>1.0203958020132908</v>
      </c>
      <c r="AE43" s="381">
        <f t="shared" si="74"/>
        <v>10.741137252166943</v>
      </c>
      <c r="AF43" s="381">
        <f t="shared" si="12"/>
        <v>0</v>
      </c>
      <c r="AG43" s="381">
        <f t="shared" si="13"/>
        <v>8.3933987446874525E-2</v>
      </c>
      <c r="AH43" s="381">
        <f t="shared" si="14"/>
        <v>1.3273427054662008E-2</v>
      </c>
      <c r="AI43" s="381">
        <f t="shared" si="15"/>
        <v>1.1900785835761478E-5</v>
      </c>
      <c r="AJ43" s="381">
        <f t="shared" si="16"/>
        <v>8.5887941777779715E-3</v>
      </c>
      <c r="AK43" s="381">
        <f t="shared" si="17"/>
        <v>1.9917638613230128E-4</v>
      </c>
      <c r="AL43" s="381">
        <f t="shared" si="18"/>
        <v>2.851120092870592E-4</v>
      </c>
      <c r="AM43" s="381">
        <f t="shared" si="19"/>
        <v>0</v>
      </c>
      <c r="AN43" s="381">
        <f t="shared" si="20"/>
        <v>4.3989554416708215E-4</v>
      </c>
      <c r="AO43" s="381">
        <f t="shared" si="21"/>
        <v>6.7907911693273256E-4</v>
      </c>
      <c r="AP43" s="381">
        <f t="shared" si="22"/>
        <v>1.0203958020132908E-2</v>
      </c>
      <c r="AQ43" s="381">
        <f t="shared" si="23"/>
        <v>0.10741137252166943</v>
      </c>
      <c r="AR43" s="376">
        <f>'01最終需要増加額入力'!E44</f>
        <v>0</v>
      </c>
      <c r="AS43" s="376">
        <f t="shared" si="24"/>
        <v>0</v>
      </c>
      <c r="AT43" s="376">
        <f t="shared" si="25"/>
        <v>0</v>
      </c>
      <c r="AU43" s="376">
        <f t="shared" si="26"/>
        <v>0</v>
      </c>
      <c r="AV43" s="376">
        <f t="shared" si="27"/>
        <v>0</v>
      </c>
      <c r="AW43" s="376">
        <f t="shared" si="28"/>
        <v>0</v>
      </c>
      <c r="AX43" s="376">
        <f t="shared" si="29"/>
        <v>0</v>
      </c>
      <c r="AY43" s="376">
        <f t="shared" si="30"/>
        <v>0</v>
      </c>
      <c r="AZ43" s="376">
        <f t="shared" si="31"/>
        <v>0</v>
      </c>
      <c r="BA43" s="376">
        <f t="shared" si="32"/>
        <v>0</v>
      </c>
      <c r="BB43" s="376">
        <f t="shared" si="33"/>
        <v>0</v>
      </c>
      <c r="BC43" s="376">
        <f>AR43/(1+(マージン率表!$AE43/100))</f>
        <v>0</v>
      </c>
      <c r="BD43" s="390">
        <f t="shared" si="34"/>
        <v>0</v>
      </c>
      <c r="BE43" s="376">
        <f>'01最終需要増加額入力'!F44</f>
        <v>0</v>
      </c>
      <c r="BF43" s="376">
        <f t="shared" si="69"/>
        <v>0</v>
      </c>
      <c r="BG43" s="376">
        <f t="shared" si="70"/>
        <v>0</v>
      </c>
      <c r="BH43" s="376">
        <f t="shared" si="37"/>
        <v>0</v>
      </c>
      <c r="BI43" s="376">
        <f t="shared" si="38"/>
        <v>0</v>
      </c>
      <c r="BJ43" s="376">
        <f t="shared" si="39"/>
        <v>0</v>
      </c>
      <c r="BK43" s="376">
        <f t="shared" si="40"/>
        <v>0</v>
      </c>
      <c r="BL43" s="376">
        <f t="shared" si="41"/>
        <v>0</v>
      </c>
      <c r="BM43" s="376">
        <f t="shared" si="42"/>
        <v>0</v>
      </c>
      <c r="BN43" s="376">
        <f t="shared" si="43"/>
        <v>0</v>
      </c>
      <c r="BO43" s="376">
        <f t="shared" si="65"/>
        <v>0</v>
      </c>
      <c r="BP43" s="376">
        <f>BE43/(1+(マージン率表!$AE43/100))</f>
        <v>0</v>
      </c>
      <c r="BQ43" s="390">
        <f t="shared" si="44"/>
        <v>0</v>
      </c>
      <c r="BS43" s="377" t="e">
        <f t="shared" si="66"/>
        <v>#DIV/0!</v>
      </c>
      <c r="BT43" s="377" t="e">
        <f t="shared" si="67"/>
        <v>#DIV/0!</v>
      </c>
    </row>
    <row r="44" spans="1:72" ht="18.600000000000001" customHeight="1">
      <c r="A44" s="109">
        <v>40</v>
      </c>
      <c r="B44" s="110"/>
      <c r="C44" s="111" t="s">
        <v>145</v>
      </c>
      <c r="D44" s="112"/>
      <c r="E44" s="113">
        <v>7.4514861771948171</v>
      </c>
      <c r="F44" s="114">
        <v>0</v>
      </c>
      <c r="G44" s="115">
        <v>7.4514861771948171</v>
      </c>
      <c r="H44" s="116">
        <v>5.1902406939673329E-3</v>
      </c>
      <c r="I44" s="117">
        <v>2.2770458619772613</v>
      </c>
      <c r="J44" s="117">
        <v>0.14114698807576651</v>
      </c>
      <c r="K44" s="117">
        <v>0.62733015396642333</v>
      </c>
      <c r="L44" s="117">
        <v>0</v>
      </c>
      <c r="M44" s="114">
        <v>0.12672454933323779</v>
      </c>
      <c r="N44" s="118">
        <v>0.27646069678751661</v>
      </c>
      <c r="O44" s="108">
        <v>3.453898490834173</v>
      </c>
      <c r="P44" s="371">
        <v>10.90538466802899</v>
      </c>
      <c r="R44" s="532">
        <v>39</v>
      </c>
      <c r="S44" t="s">
        <v>158</v>
      </c>
      <c r="T44" s="381">
        <f>E69</f>
        <v>13.339535811268835</v>
      </c>
      <c r="U44" s="381">
        <f t="shared" ref="U44:AE44" si="75">F69</f>
        <v>6.6278328290134443</v>
      </c>
      <c r="V44" s="381">
        <f t="shared" si="75"/>
        <v>19.967368640282281</v>
      </c>
      <c r="W44" s="381">
        <f t="shared" si="75"/>
        <v>5.870106602744154E-3</v>
      </c>
      <c r="X44" s="381">
        <f t="shared" si="75"/>
        <v>1.1097717975955079</v>
      </c>
      <c r="Y44" s="381">
        <f t="shared" si="75"/>
        <v>5.6208281031755666E-2</v>
      </c>
      <c r="Z44" s="381">
        <f t="shared" si="75"/>
        <v>3.5863938970190315E-2</v>
      </c>
      <c r="AA44" s="381">
        <f t="shared" si="75"/>
        <v>0</v>
      </c>
      <c r="AB44" s="381">
        <f t="shared" si="75"/>
        <v>6.3284573922734913E-2</v>
      </c>
      <c r="AC44" s="381">
        <f t="shared" si="75"/>
        <v>9.7218614831749081E-2</v>
      </c>
      <c r="AD44" s="381">
        <f t="shared" si="75"/>
        <v>1.368217312954682</v>
      </c>
      <c r="AE44" s="381">
        <f t="shared" si="75"/>
        <v>21.335585953236961</v>
      </c>
      <c r="AF44" s="381">
        <f t="shared" si="12"/>
        <v>0</v>
      </c>
      <c r="AG44" s="381">
        <f t="shared" si="13"/>
        <v>0.13339535811268835</v>
      </c>
      <c r="AH44" s="381">
        <f t="shared" si="14"/>
        <v>6.6278328290134442E-2</v>
      </c>
      <c r="AI44" s="381">
        <f t="shared" si="15"/>
        <v>5.8701066027441543E-5</v>
      </c>
      <c r="AJ44" s="381">
        <f t="shared" si="16"/>
        <v>1.1097717975955079E-2</v>
      </c>
      <c r="AK44" s="381">
        <f t="shared" si="17"/>
        <v>5.6208281031755664E-4</v>
      </c>
      <c r="AL44" s="381">
        <f t="shared" si="18"/>
        <v>3.5863938970190313E-4</v>
      </c>
      <c r="AM44" s="381">
        <f t="shared" si="19"/>
        <v>0</v>
      </c>
      <c r="AN44" s="381">
        <f t="shared" si="20"/>
        <v>6.3284573922734908E-4</v>
      </c>
      <c r="AO44" s="381">
        <f t="shared" si="21"/>
        <v>9.7218614831749077E-4</v>
      </c>
      <c r="AP44" s="381">
        <f t="shared" si="22"/>
        <v>1.368217312954682E-2</v>
      </c>
      <c r="AQ44" s="381">
        <f t="shared" si="23"/>
        <v>0.2133558595323696</v>
      </c>
      <c r="AR44" s="376">
        <f>'01最終需要増加額入力'!E45</f>
        <v>0</v>
      </c>
      <c r="AS44" s="376">
        <f t="shared" si="24"/>
        <v>0</v>
      </c>
      <c r="AT44" s="376">
        <f t="shared" si="25"/>
        <v>0</v>
      </c>
      <c r="AU44" s="376">
        <f t="shared" si="26"/>
        <v>0</v>
      </c>
      <c r="AV44" s="376">
        <f t="shared" si="27"/>
        <v>0</v>
      </c>
      <c r="AW44" s="376">
        <f t="shared" si="28"/>
        <v>0</v>
      </c>
      <c r="AX44" s="376">
        <f t="shared" si="29"/>
        <v>0</v>
      </c>
      <c r="AY44" s="376">
        <f t="shared" si="30"/>
        <v>0</v>
      </c>
      <c r="AZ44" s="376">
        <f t="shared" si="31"/>
        <v>0</v>
      </c>
      <c r="BA44" s="376">
        <f t="shared" si="32"/>
        <v>0</v>
      </c>
      <c r="BB44" s="376">
        <f t="shared" si="33"/>
        <v>0</v>
      </c>
      <c r="BC44" s="376">
        <f>AR44/(1+(マージン率表!$AE44/100))</f>
        <v>0</v>
      </c>
      <c r="BD44" s="390">
        <f t="shared" si="34"/>
        <v>0</v>
      </c>
      <c r="BE44" s="376">
        <f>'01最終需要増加額入力'!F45</f>
        <v>0</v>
      </c>
      <c r="BF44" s="376">
        <f t="shared" si="69"/>
        <v>0</v>
      </c>
      <c r="BG44" s="376">
        <f t="shared" si="70"/>
        <v>0</v>
      </c>
      <c r="BH44" s="376">
        <f t="shared" si="37"/>
        <v>0</v>
      </c>
      <c r="BI44" s="376">
        <f t="shared" si="38"/>
        <v>0</v>
      </c>
      <c r="BJ44" s="376">
        <f t="shared" si="39"/>
        <v>0</v>
      </c>
      <c r="BK44" s="376">
        <f t="shared" si="40"/>
        <v>0</v>
      </c>
      <c r="BL44" s="376">
        <f t="shared" si="41"/>
        <v>0</v>
      </c>
      <c r="BM44" s="376">
        <f t="shared" si="42"/>
        <v>0</v>
      </c>
      <c r="BN44" s="376">
        <f t="shared" si="43"/>
        <v>0</v>
      </c>
      <c r="BO44" s="376">
        <f t="shared" si="65"/>
        <v>0</v>
      </c>
      <c r="BP44" s="376">
        <f>BE44/(1+(マージン率表!$AE44/100))</f>
        <v>0</v>
      </c>
      <c r="BQ44" s="390">
        <f t="shared" si="44"/>
        <v>0</v>
      </c>
      <c r="BS44" s="377" t="e">
        <f t="shared" si="66"/>
        <v>#DIV/0!</v>
      </c>
      <c r="BT44" s="377" t="e">
        <f t="shared" si="67"/>
        <v>#DIV/0!</v>
      </c>
    </row>
    <row r="45" spans="1:72" ht="18.600000000000001" customHeight="1">
      <c r="A45" s="119">
        <v>41</v>
      </c>
      <c r="B45" s="120"/>
      <c r="C45" s="121" t="s">
        <v>146</v>
      </c>
      <c r="D45" s="122"/>
      <c r="E45" s="123">
        <v>13.597606270874721</v>
      </c>
      <c r="F45" s="124">
        <v>2.0910419192997933</v>
      </c>
      <c r="G45" s="125">
        <v>15.688648190174515</v>
      </c>
      <c r="H45" s="126">
        <v>1.0791232776341905E-2</v>
      </c>
      <c r="I45" s="127">
        <v>2.1570265273589539</v>
      </c>
      <c r="J45" s="127">
        <v>1.6496152014790176E-2</v>
      </c>
      <c r="K45" s="127">
        <v>0.13489040970427382</v>
      </c>
      <c r="L45" s="127">
        <v>1.4262298096120673E-3</v>
      </c>
      <c r="M45" s="124">
        <v>0.11495755935306902</v>
      </c>
      <c r="N45" s="139">
        <v>0.82985954729403821</v>
      </c>
      <c r="O45" s="140">
        <v>3.265447658311079</v>
      </c>
      <c r="P45" s="373">
        <v>18.954095848485593</v>
      </c>
      <c r="R45" s="532">
        <v>40</v>
      </c>
      <c r="S45" t="s">
        <v>1989</v>
      </c>
      <c r="T45" s="381">
        <f>AVERAGE(E15,E35:E36,E70)</f>
        <v>23.082792865318552</v>
      </c>
      <c r="U45" s="381">
        <f t="shared" ref="U45:AE45" si="76">AVERAGE(F15,F35:F36,F70)</f>
        <v>32.006718918314327</v>
      </c>
      <c r="V45" s="381">
        <f t="shared" si="76"/>
        <v>55.089511783632886</v>
      </c>
      <c r="W45" s="381">
        <f t="shared" si="76"/>
        <v>1.6145310892161879E-2</v>
      </c>
      <c r="X45" s="381">
        <f t="shared" si="76"/>
        <v>6.1072325720750813</v>
      </c>
      <c r="Y45" s="381">
        <f t="shared" si="76"/>
        <v>0.29012808299321874</v>
      </c>
      <c r="Z45" s="381">
        <f t="shared" si="76"/>
        <v>0.25283266649764014</v>
      </c>
      <c r="AA45" s="381">
        <f t="shared" si="76"/>
        <v>1.479135134053162E-2</v>
      </c>
      <c r="AB45" s="381">
        <f t="shared" si="76"/>
        <v>0.34273739560936128</v>
      </c>
      <c r="AC45" s="381">
        <f t="shared" si="76"/>
        <v>0.48277711613145757</v>
      </c>
      <c r="AD45" s="381">
        <f t="shared" si="76"/>
        <v>7.5066444955394536</v>
      </c>
      <c r="AE45" s="381">
        <f t="shared" si="76"/>
        <v>62.596156279172334</v>
      </c>
      <c r="AF45" s="381">
        <f t="shared" si="12"/>
        <v>0</v>
      </c>
      <c r="AG45" s="381">
        <f t="shared" si="13"/>
        <v>0.23082792865318552</v>
      </c>
      <c r="AH45" s="381">
        <f t="shared" si="14"/>
        <v>0.32006718918314325</v>
      </c>
      <c r="AI45" s="381">
        <f t="shared" si="15"/>
        <v>1.6145310892161878E-4</v>
      </c>
      <c r="AJ45" s="381">
        <f t="shared" si="16"/>
        <v>6.107232572075081E-2</v>
      </c>
      <c r="AK45" s="381">
        <f t="shared" si="17"/>
        <v>2.9012808299321872E-3</v>
      </c>
      <c r="AL45" s="381">
        <f t="shared" si="18"/>
        <v>2.5283266649764012E-3</v>
      </c>
      <c r="AM45" s="381">
        <f t="shared" si="19"/>
        <v>1.479135134053162E-4</v>
      </c>
      <c r="AN45" s="381">
        <f t="shared" si="20"/>
        <v>3.4273739560936128E-3</v>
      </c>
      <c r="AO45" s="381">
        <f t="shared" si="21"/>
        <v>4.8277711613145761E-3</v>
      </c>
      <c r="AP45" s="381">
        <f t="shared" si="22"/>
        <v>7.5066444955394537E-2</v>
      </c>
      <c r="AQ45" s="381">
        <f t="shared" si="23"/>
        <v>0.62596156279172332</v>
      </c>
      <c r="AR45" s="376">
        <f>'01最終需要増加額入力'!E46</f>
        <v>0</v>
      </c>
      <c r="AS45" s="376">
        <f t="shared" si="24"/>
        <v>0</v>
      </c>
      <c r="AT45" s="376">
        <f t="shared" si="25"/>
        <v>0</v>
      </c>
      <c r="AU45" s="376">
        <f t="shared" si="26"/>
        <v>0</v>
      </c>
      <c r="AV45" s="376">
        <f t="shared" si="27"/>
        <v>0</v>
      </c>
      <c r="AW45" s="376">
        <f t="shared" si="28"/>
        <v>0</v>
      </c>
      <c r="AX45" s="376">
        <f t="shared" si="29"/>
        <v>0</v>
      </c>
      <c r="AY45" s="376">
        <f t="shared" si="30"/>
        <v>0</v>
      </c>
      <c r="AZ45" s="376">
        <f t="shared" si="31"/>
        <v>0</v>
      </c>
      <c r="BA45" s="376">
        <f t="shared" si="32"/>
        <v>0</v>
      </c>
      <c r="BB45" s="376">
        <f t="shared" si="33"/>
        <v>0</v>
      </c>
      <c r="BC45" s="376">
        <f>AR45/(1+(マージン率表!$AE45/100))</f>
        <v>0</v>
      </c>
      <c r="BD45" s="390">
        <f t="shared" si="34"/>
        <v>0</v>
      </c>
      <c r="BE45" s="376">
        <f>'01最終需要増加額入力'!F46</f>
        <v>0</v>
      </c>
      <c r="BF45" s="376">
        <f t="shared" si="69"/>
        <v>0</v>
      </c>
      <c r="BG45" s="376">
        <f t="shared" si="70"/>
        <v>0</v>
      </c>
      <c r="BH45" s="376">
        <f t="shared" si="37"/>
        <v>0</v>
      </c>
      <c r="BI45" s="376">
        <f t="shared" si="38"/>
        <v>0</v>
      </c>
      <c r="BJ45" s="376">
        <f t="shared" si="39"/>
        <v>0</v>
      </c>
      <c r="BK45" s="376">
        <f t="shared" si="40"/>
        <v>0</v>
      </c>
      <c r="BL45" s="376">
        <f t="shared" si="41"/>
        <v>0</v>
      </c>
      <c r="BM45" s="376">
        <f t="shared" si="42"/>
        <v>0</v>
      </c>
      <c r="BN45" s="376">
        <f t="shared" si="43"/>
        <v>0</v>
      </c>
      <c r="BO45" s="376">
        <f t="shared" si="65"/>
        <v>0</v>
      </c>
      <c r="BP45" s="376">
        <f>BE45/(1+(マージン率表!$AE45/100))</f>
        <v>0</v>
      </c>
      <c r="BQ45" s="390">
        <f t="shared" si="44"/>
        <v>0</v>
      </c>
      <c r="BS45" s="377" t="e">
        <f t="shared" si="66"/>
        <v>#DIV/0!</v>
      </c>
      <c r="BT45" s="377" t="e">
        <f t="shared" si="67"/>
        <v>#DIV/0!</v>
      </c>
    </row>
    <row r="46" spans="1:72" ht="18.600000000000001" customHeight="1">
      <c r="A46" s="128">
        <v>42</v>
      </c>
      <c r="B46" s="129"/>
      <c r="C46" s="130" t="s">
        <v>147</v>
      </c>
      <c r="D46" s="131"/>
      <c r="E46" s="132">
        <v>14.166227331282402</v>
      </c>
      <c r="F46" s="133">
        <v>7.2411646006313252E-2</v>
      </c>
      <c r="G46" s="134">
        <v>14.238638977288714</v>
      </c>
      <c r="H46" s="135">
        <v>4.5971000497335946E-3</v>
      </c>
      <c r="I46" s="136">
        <v>2.527263072564053</v>
      </c>
      <c r="J46" s="136">
        <v>1.5518872779355448E-2</v>
      </c>
      <c r="K46" s="136">
        <v>0.15775080584674994</v>
      </c>
      <c r="L46" s="136">
        <v>1.566527723953805E-3</v>
      </c>
      <c r="M46" s="133">
        <v>0.12671306028803905</v>
      </c>
      <c r="N46" s="118">
        <v>0.5665852609066564</v>
      </c>
      <c r="O46" s="108">
        <v>3.3999947001585413</v>
      </c>
      <c r="P46" s="371">
        <v>17.638633677447256</v>
      </c>
      <c r="R46" s="532">
        <v>41</v>
      </c>
      <c r="S46" t="s">
        <v>1953</v>
      </c>
      <c r="T46" s="381"/>
      <c r="U46" s="381"/>
      <c r="V46" s="381"/>
      <c r="W46" s="381"/>
      <c r="X46" s="381"/>
      <c r="Y46" s="381"/>
      <c r="Z46" s="381"/>
      <c r="AA46" s="381"/>
      <c r="AB46" s="381"/>
      <c r="AC46" s="381"/>
      <c r="AD46" s="381"/>
      <c r="AE46" s="381"/>
      <c r="AF46" s="381">
        <f t="shared" si="12"/>
        <v>0</v>
      </c>
      <c r="AG46" s="381">
        <f t="shared" si="13"/>
        <v>0</v>
      </c>
      <c r="AH46" s="381">
        <f t="shared" si="14"/>
        <v>0</v>
      </c>
      <c r="AI46" s="381">
        <f t="shared" si="15"/>
        <v>0</v>
      </c>
      <c r="AJ46" s="381">
        <f t="shared" si="16"/>
        <v>0</v>
      </c>
      <c r="AK46" s="381">
        <f t="shared" si="17"/>
        <v>0</v>
      </c>
      <c r="AL46" s="381">
        <f t="shared" si="18"/>
        <v>0</v>
      </c>
      <c r="AM46" s="381">
        <f t="shared" si="19"/>
        <v>0</v>
      </c>
      <c r="AN46" s="381">
        <f t="shared" si="20"/>
        <v>0</v>
      </c>
      <c r="AO46" s="381">
        <f t="shared" si="21"/>
        <v>0</v>
      </c>
      <c r="AP46" s="381">
        <f t="shared" si="22"/>
        <v>0</v>
      </c>
      <c r="AQ46" s="381">
        <f t="shared" si="23"/>
        <v>0</v>
      </c>
      <c r="AR46" s="376">
        <f>'01最終需要増加額入力'!E47</f>
        <v>0</v>
      </c>
      <c r="AS46" s="376">
        <f t="shared" si="24"/>
        <v>0</v>
      </c>
      <c r="AT46" s="376">
        <f t="shared" si="25"/>
        <v>0</v>
      </c>
      <c r="AU46" s="376">
        <f t="shared" si="26"/>
        <v>0</v>
      </c>
      <c r="AV46" s="376">
        <f t="shared" si="27"/>
        <v>0</v>
      </c>
      <c r="AW46" s="376">
        <f t="shared" si="28"/>
        <v>0</v>
      </c>
      <c r="AX46" s="376">
        <f t="shared" si="29"/>
        <v>0</v>
      </c>
      <c r="AY46" s="376">
        <f t="shared" si="30"/>
        <v>0</v>
      </c>
      <c r="AZ46" s="376">
        <f t="shared" si="31"/>
        <v>0</v>
      </c>
      <c r="BA46" s="376">
        <f t="shared" si="32"/>
        <v>0</v>
      </c>
      <c r="BB46" s="376">
        <f t="shared" si="33"/>
        <v>0</v>
      </c>
      <c r="BC46" s="376">
        <f>AR46/(1+(マージン率表!$AE46/100))</f>
        <v>0</v>
      </c>
      <c r="BD46" s="390">
        <f t="shared" si="34"/>
        <v>0</v>
      </c>
      <c r="BE46" s="376">
        <f>'01最終需要増加額入力'!F47</f>
        <v>0</v>
      </c>
      <c r="BF46" s="376">
        <f t="shared" si="69"/>
        <v>0</v>
      </c>
      <c r="BG46" s="376">
        <f t="shared" si="70"/>
        <v>0</v>
      </c>
      <c r="BH46" s="376">
        <f t="shared" si="37"/>
        <v>0</v>
      </c>
      <c r="BI46" s="376">
        <f t="shared" si="38"/>
        <v>0</v>
      </c>
      <c r="BJ46" s="376">
        <f t="shared" si="39"/>
        <v>0</v>
      </c>
      <c r="BK46" s="376">
        <f t="shared" si="40"/>
        <v>0</v>
      </c>
      <c r="BL46" s="376">
        <f t="shared" si="41"/>
        <v>0</v>
      </c>
      <c r="BM46" s="376">
        <f t="shared" si="42"/>
        <v>0</v>
      </c>
      <c r="BN46" s="376">
        <f t="shared" si="43"/>
        <v>0</v>
      </c>
      <c r="BO46" s="376">
        <f t="shared" si="65"/>
        <v>0</v>
      </c>
      <c r="BP46" s="376">
        <f>BE46/(1+(マージン率表!$AE46/100))</f>
        <v>0</v>
      </c>
      <c r="BQ46" s="390">
        <f t="shared" si="44"/>
        <v>0</v>
      </c>
      <c r="BS46" s="377" t="e">
        <f t="shared" si="66"/>
        <v>#DIV/0!</v>
      </c>
      <c r="BT46" s="377" t="e">
        <f t="shared" si="67"/>
        <v>#DIV/0!</v>
      </c>
    </row>
    <row r="47" spans="1:72" ht="18.600000000000001" customHeight="1">
      <c r="A47" s="109">
        <v>43</v>
      </c>
      <c r="B47" s="110"/>
      <c r="C47" s="111" t="s">
        <v>148</v>
      </c>
      <c r="D47" s="112"/>
      <c r="E47" s="113">
        <v>14.679618772987975</v>
      </c>
      <c r="F47" s="114">
        <v>0.31436005318123472</v>
      </c>
      <c r="G47" s="115">
        <v>14.99397882616921</v>
      </c>
      <c r="H47" s="116">
        <v>1.6645617526685193E-2</v>
      </c>
      <c r="I47" s="117">
        <v>8.516684810389771</v>
      </c>
      <c r="J47" s="117">
        <v>2.1518243748133041E-2</v>
      </c>
      <c r="K47" s="117">
        <v>3.4441295900668641E-2</v>
      </c>
      <c r="L47" s="117">
        <v>0</v>
      </c>
      <c r="M47" s="114">
        <v>0.42110385866599598</v>
      </c>
      <c r="N47" s="118">
        <v>0.1133717877362959</v>
      </c>
      <c r="O47" s="108">
        <v>9.1237656139675494</v>
      </c>
      <c r="P47" s="371">
        <v>24.117744440136761</v>
      </c>
      <c r="R47" s="532">
        <v>42</v>
      </c>
      <c r="S47" t="s">
        <v>1234</v>
      </c>
      <c r="T47" s="381"/>
      <c r="U47" s="381"/>
      <c r="V47" s="381"/>
      <c r="W47" s="381"/>
      <c r="X47" s="381"/>
      <c r="Y47" s="381"/>
      <c r="Z47" s="381"/>
      <c r="AA47" s="381"/>
      <c r="AB47" s="381"/>
      <c r="AC47" s="381"/>
      <c r="AD47" s="381"/>
      <c r="AE47" s="381"/>
      <c r="AF47" s="381">
        <f t="shared" si="12"/>
        <v>0</v>
      </c>
      <c r="AG47" s="381">
        <f t="shared" si="13"/>
        <v>0</v>
      </c>
      <c r="AH47" s="381">
        <f t="shared" si="14"/>
        <v>0</v>
      </c>
      <c r="AI47" s="381">
        <f t="shared" si="15"/>
        <v>0</v>
      </c>
      <c r="AJ47" s="381">
        <f t="shared" si="16"/>
        <v>0</v>
      </c>
      <c r="AK47" s="381">
        <f t="shared" si="17"/>
        <v>0</v>
      </c>
      <c r="AL47" s="381">
        <f t="shared" si="18"/>
        <v>0</v>
      </c>
      <c r="AM47" s="381">
        <f t="shared" si="19"/>
        <v>0</v>
      </c>
      <c r="AN47" s="381">
        <f t="shared" si="20"/>
        <v>0</v>
      </c>
      <c r="AO47" s="381">
        <f t="shared" si="21"/>
        <v>0</v>
      </c>
      <c r="AP47" s="381">
        <f t="shared" si="22"/>
        <v>0</v>
      </c>
      <c r="AQ47" s="381">
        <f t="shared" si="23"/>
        <v>0</v>
      </c>
      <c r="AR47" s="376">
        <f>'01最終需要増加額入力'!E48</f>
        <v>0</v>
      </c>
      <c r="AS47" s="376">
        <f t="shared" si="24"/>
        <v>0</v>
      </c>
      <c r="AT47" s="376">
        <f t="shared" si="25"/>
        <v>0</v>
      </c>
      <c r="AU47" s="376">
        <f t="shared" si="26"/>
        <v>0</v>
      </c>
      <c r="AV47" s="376">
        <f t="shared" si="27"/>
        <v>0</v>
      </c>
      <c r="AW47" s="376">
        <f t="shared" si="28"/>
        <v>0</v>
      </c>
      <c r="AX47" s="376">
        <f t="shared" si="29"/>
        <v>0</v>
      </c>
      <c r="AY47" s="376">
        <f t="shared" si="30"/>
        <v>0</v>
      </c>
      <c r="AZ47" s="376">
        <f t="shared" si="31"/>
        <v>0</v>
      </c>
      <c r="BA47" s="376">
        <f t="shared" si="32"/>
        <v>0</v>
      </c>
      <c r="BB47" s="376">
        <f t="shared" si="33"/>
        <v>0</v>
      </c>
      <c r="BC47" s="376">
        <f>AR47/(1+(マージン率表!$AE47/100))</f>
        <v>0</v>
      </c>
      <c r="BD47" s="390">
        <f t="shared" si="34"/>
        <v>0</v>
      </c>
      <c r="BE47" s="376">
        <f>'01最終需要増加額入力'!F48</f>
        <v>0</v>
      </c>
      <c r="BF47" s="376">
        <f t="shared" si="69"/>
        <v>0</v>
      </c>
      <c r="BG47" s="376">
        <f t="shared" si="70"/>
        <v>0</v>
      </c>
      <c r="BH47" s="376">
        <f t="shared" si="37"/>
        <v>0</v>
      </c>
      <c r="BI47" s="376">
        <f t="shared" si="38"/>
        <v>0</v>
      </c>
      <c r="BJ47" s="376">
        <f t="shared" si="39"/>
        <v>0</v>
      </c>
      <c r="BK47" s="376">
        <f t="shared" si="40"/>
        <v>0</v>
      </c>
      <c r="BL47" s="376">
        <f t="shared" si="41"/>
        <v>0</v>
      </c>
      <c r="BM47" s="376">
        <f t="shared" si="42"/>
        <v>0</v>
      </c>
      <c r="BN47" s="376">
        <f t="shared" si="43"/>
        <v>0</v>
      </c>
      <c r="BO47" s="376">
        <f t="shared" si="65"/>
        <v>0</v>
      </c>
      <c r="BP47" s="376">
        <f>BE47/(1+(マージン率表!$AE47/100))</f>
        <v>0</v>
      </c>
      <c r="BQ47" s="390">
        <f t="shared" si="44"/>
        <v>0</v>
      </c>
      <c r="BS47" s="377" t="e">
        <f t="shared" si="66"/>
        <v>#DIV/0!</v>
      </c>
      <c r="BT47" s="377" t="e">
        <f t="shared" si="67"/>
        <v>#DIV/0!</v>
      </c>
    </row>
    <row r="48" spans="1:72" ht="18.600000000000001" customHeight="1">
      <c r="A48" s="109">
        <v>44</v>
      </c>
      <c r="B48" s="110"/>
      <c r="C48" s="111" t="s">
        <v>149</v>
      </c>
      <c r="D48" s="112"/>
      <c r="E48" s="113">
        <v>18.854527165174677</v>
      </c>
      <c r="F48" s="114">
        <v>2.4727733943731613</v>
      </c>
      <c r="G48" s="115">
        <v>21.327300559547837</v>
      </c>
      <c r="H48" s="116">
        <v>1.4706596171470493E-2</v>
      </c>
      <c r="I48" s="117">
        <v>2.8284809677834777</v>
      </c>
      <c r="J48" s="117">
        <v>0.1276500977173074</v>
      </c>
      <c r="K48" s="117">
        <v>6.7574046988232481E-2</v>
      </c>
      <c r="L48" s="117">
        <v>1.3417466990071469E-3</v>
      </c>
      <c r="M48" s="114">
        <v>0.16060181811939467</v>
      </c>
      <c r="N48" s="118">
        <v>0.24546071964189572</v>
      </c>
      <c r="O48" s="108">
        <v>3.4458159931207857</v>
      </c>
      <c r="P48" s="371">
        <v>24.773116552668622</v>
      </c>
      <c r="R48" s="532">
        <v>43</v>
      </c>
      <c r="S48" t="s">
        <v>865</v>
      </c>
      <c r="T48" s="381"/>
      <c r="U48" s="381"/>
      <c r="V48" s="381"/>
      <c r="W48" s="381"/>
      <c r="X48" s="381"/>
      <c r="Y48" s="381"/>
      <c r="Z48" s="381"/>
      <c r="AA48" s="381"/>
      <c r="AB48" s="381"/>
      <c r="AC48" s="381"/>
      <c r="AD48" s="381"/>
      <c r="AE48" s="381"/>
      <c r="AF48" s="381">
        <f t="shared" si="12"/>
        <v>0</v>
      </c>
      <c r="AG48" s="381">
        <f t="shared" si="13"/>
        <v>0</v>
      </c>
      <c r="AH48" s="381">
        <f t="shared" si="14"/>
        <v>0</v>
      </c>
      <c r="AI48" s="381">
        <f t="shared" si="15"/>
        <v>0</v>
      </c>
      <c r="AJ48" s="381">
        <f t="shared" si="16"/>
        <v>0</v>
      </c>
      <c r="AK48" s="381">
        <f t="shared" si="17"/>
        <v>0</v>
      </c>
      <c r="AL48" s="381">
        <f t="shared" si="18"/>
        <v>0</v>
      </c>
      <c r="AM48" s="381">
        <f t="shared" si="19"/>
        <v>0</v>
      </c>
      <c r="AN48" s="381">
        <f t="shared" si="20"/>
        <v>0</v>
      </c>
      <c r="AO48" s="381">
        <f t="shared" si="21"/>
        <v>0</v>
      </c>
      <c r="AP48" s="381">
        <f t="shared" si="22"/>
        <v>0</v>
      </c>
      <c r="AQ48" s="381">
        <f t="shared" si="23"/>
        <v>0</v>
      </c>
      <c r="AR48" s="376">
        <f>'01最終需要増加額入力'!E49</f>
        <v>0</v>
      </c>
      <c r="AS48" s="376">
        <f t="shared" si="24"/>
        <v>0</v>
      </c>
      <c r="AT48" s="376">
        <f t="shared" si="25"/>
        <v>0</v>
      </c>
      <c r="AU48" s="376">
        <f t="shared" si="26"/>
        <v>0</v>
      </c>
      <c r="AV48" s="376">
        <f t="shared" si="27"/>
        <v>0</v>
      </c>
      <c r="AW48" s="376">
        <f t="shared" si="28"/>
        <v>0</v>
      </c>
      <c r="AX48" s="376">
        <f t="shared" si="29"/>
        <v>0</v>
      </c>
      <c r="AY48" s="376">
        <f t="shared" si="30"/>
        <v>0</v>
      </c>
      <c r="AZ48" s="376">
        <f t="shared" si="31"/>
        <v>0</v>
      </c>
      <c r="BA48" s="376">
        <f t="shared" si="32"/>
        <v>0</v>
      </c>
      <c r="BB48" s="376">
        <f t="shared" si="33"/>
        <v>0</v>
      </c>
      <c r="BC48" s="376">
        <f>AR48/(1+(マージン率表!$AE48/100))</f>
        <v>0</v>
      </c>
      <c r="BD48" s="390">
        <f t="shared" si="34"/>
        <v>0</v>
      </c>
      <c r="BE48" s="376">
        <f>'01最終需要増加額入力'!F49</f>
        <v>0</v>
      </c>
      <c r="BF48" s="376">
        <f t="shared" si="69"/>
        <v>0</v>
      </c>
      <c r="BG48" s="376">
        <f t="shared" si="70"/>
        <v>0</v>
      </c>
      <c r="BH48" s="376">
        <f t="shared" si="37"/>
        <v>0</v>
      </c>
      <c r="BI48" s="376">
        <f t="shared" si="38"/>
        <v>0</v>
      </c>
      <c r="BJ48" s="376">
        <f t="shared" si="39"/>
        <v>0</v>
      </c>
      <c r="BK48" s="376">
        <f t="shared" si="40"/>
        <v>0</v>
      </c>
      <c r="BL48" s="376">
        <f t="shared" si="41"/>
        <v>0</v>
      </c>
      <c r="BM48" s="376">
        <f t="shared" si="42"/>
        <v>0</v>
      </c>
      <c r="BN48" s="376">
        <f t="shared" si="43"/>
        <v>0</v>
      </c>
      <c r="BO48" s="376">
        <f t="shared" si="65"/>
        <v>0</v>
      </c>
      <c r="BP48" s="376">
        <f>BE48/(1+(マージン率表!$AE48/100))</f>
        <v>0</v>
      </c>
      <c r="BQ48" s="390">
        <f t="shared" si="44"/>
        <v>0</v>
      </c>
      <c r="BS48" s="377" t="e">
        <f t="shared" si="66"/>
        <v>#DIV/0!</v>
      </c>
      <c r="BT48" s="377" t="e">
        <f t="shared" si="67"/>
        <v>#DIV/0!</v>
      </c>
    </row>
    <row r="49" spans="1:72" ht="18.600000000000001" customHeight="1">
      <c r="A49" s="109">
        <v>45</v>
      </c>
      <c r="B49" s="110"/>
      <c r="C49" s="111" t="s">
        <v>1163</v>
      </c>
      <c r="D49" s="112"/>
      <c r="E49" s="113">
        <v>12.927125240132803</v>
      </c>
      <c r="F49" s="114">
        <v>7.6030050164275623E-2</v>
      </c>
      <c r="G49" s="115">
        <v>13.003155290297078</v>
      </c>
      <c r="H49" s="116">
        <v>1.9590918572075563E-3</v>
      </c>
      <c r="I49" s="117">
        <v>1.2113333848075116</v>
      </c>
      <c r="J49" s="117">
        <v>4.8401092942774926E-3</v>
      </c>
      <c r="K49" s="117">
        <v>4.652843160867947E-2</v>
      </c>
      <c r="L49" s="117">
        <v>4.3023193726911043E-3</v>
      </c>
      <c r="M49" s="114">
        <v>6.3612865010504185E-2</v>
      </c>
      <c r="N49" s="118">
        <v>0.11864990144999686</v>
      </c>
      <c r="O49" s="108">
        <v>1.4512261034008682</v>
      </c>
      <c r="P49" s="371">
        <v>14.454381393697947</v>
      </c>
      <c r="R49" s="532">
        <v>44</v>
      </c>
      <c r="S49" t="s">
        <v>868</v>
      </c>
      <c r="T49" s="381"/>
      <c r="U49" s="381"/>
      <c r="V49" s="381"/>
      <c r="W49" s="381"/>
      <c r="X49" s="381"/>
      <c r="Y49" s="381"/>
      <c r="Z49" s="381"/>
      <c r="AA49" s="381"/>
      <c r="AB49" s="381"/>
      <c r="AC49" s="381"/>
      <c r="AD49" s="381"/>
      <c r="AE49" s="381"/>
      <c r="AF49" s="381">
        <f t="shared" si="12"/>
        <v>0</v>
      </c>
      <c r="AG49" s="381">
        <f t="shared" si="13"/>
        <v>0</v>
      </c>
      <c r="AH49" s="381">
        <f t="shared" si="14"/>
        <v>0</v>
      </c>
      <c r="AI49" s="381">
        <f t="shared" si="15"/>
        <v>0</v>
      </c>
      <c r="AJ49" s="381">
        <f t="shared" si="16"/>
        <v>0</v>
      </c>
      <c r="AK49" s="381">
        <f t="shared" si="17"/>
        <v>0</v>
      </c>
      <c r="AL49" s="381">
        <f t="shared" si="18"/>
        <v>0</v>
      </c>
      <c r="AM49" s="381">
        <f t="shared" si="19"/>
        <v>0</v>
      </c>
      <c r="AN49" s="381">
        <f t="shared" si="20"/>
        <v>0</v>
      </c>
      <c r="AO49" s="381">
        <f t="shared" si="21"/>
        <v>0</v>
      </c>
      <c r="AP49" s="381">
        <f t="shared" si="22"/>
        <v>0</v>
      </c>
      <c r="AQ49" s="381">
        <f t="shared" si="23"/>
        <v>0</v>
      </c>
      <c r="AR49" s="376">
        <f>'01最終需要増加額入力'!E50</f>
        <v>0</v>
      </c>
      <c r="AS49" s="376">
        <f t="shared" si="24"/>
        <v>0</v>
      </c>
      <c r="AT49" s="376">
        <f t="shared" si="25"/>
        <v>0</v>
      </c>
      <c r="AU49" s="376">
        <f t="shared" si="26"/>
        <v>0</v>
      </c>
      <c r="AV49" s="376">
        <f t="shared" si="27"/>
        <v>0</v>
      </c>
      <c r="AW49" s="376">
        <f t="shared" si="28"/>
        <v>0</v>
      </c>
      <c r="AX49" s="376">
        <f t="shared" si="29"/>
        <v>0</v>
      </c>
      <c r="AY49" s="376">
        <f t="shared" si="30"/>
        <v>0</v>
      </c>
      <c r="AZ49" s="376">
        <f t="shared" si="31"/>
        <v>0</v>
      </c>
      <c r="BA49" s="376">
        <f t="shared" si="32"/>
        <v>0</v>
      </c>
      <c r="BB49" s="376">
        <f t="shared" si="33"/>
        <v>0</v>
      </c>
      <c r="BC49" s="376">
        <f>AR49/(1+(マージン率表!$AE49/100))</f>
        <v>0</v>
      </c>
      <c r="BD49" s="390">
        <f t="shared" si="34"/>
        <v>0</v>
      </c>
      <c r="BE49" s="376">
        <f>'01最終需要増加額入力'!F50</f>
        <v>0</v>
      </c>
      <c r="BF49" s="376">
        <f t="shared" si="69"/>
        <v>0</v>
      </c>
      <c r="BG49" s="376">
        <f t="shared" si="70"/>
        <v>0</v>
      </c>
      <c r="BH49" s="376">
        <f t="shared" si="37"/>
        <v>0</v>
      </c>
      <c r="BI49" s="376">
        <f t="shared" si="38"/>
        <v>0</v>
      </c>
      <c r="BJ49" s="376">
        <f t="shared" si="39"/>
        <v>0</v>
      </c>
      <c r="BK49" s="376">
        <f t="shared" si="40"/>
        <v>0</v>
      </c>
      <c r="BL49" s="376">
        <f t="shared" si="41"/>
        <v>0</v>
      </c>
      <c r="BM49" s="376">
        <f t="shared" si="42"/>
        <v>0</v>
      </c>
      <c r="BN49" s="376">
        <f t="shared" si="43"/>
        <v>0</v>
      </c>
      <c r="BO49" s="376">
        <f t="shared" si="65"/>
        <v>0</v>
      </c>
      <c r="BP49" s="376">
        <f>BE49/(1+(マージン率表!$AE49/100))</f>
        <v>0</v>
      </c>
      <c r="BQ49" s="390">
        <f t="shared" si="44"/>
        <v>0</v>
      </c>
      <c r="BS49" s="377" t="e">
        <f t="shared" si="66"/>
        <v>#DIV/0!</v>
      </c>
      <c r="BT49" s="377" t="e">
        <f t="shared" si="67"/>
        <v>#DIV/0!</v>
      </c>
    </row>
    <row r="50" spans="1:72" ht="18.600000000000001" customHeight="1">
      <c r="A50" s="119">
        <v>46</v>
      </c>
      <c r="B50" s="120"/>
      <c r="C50" s="121" t="s">
        <v>1164</v>
      </c>
      <c r="D50" s="122"/>
      <c r="E50" s="123">
        <v>14.586077286540878</v>
      </c>
      <c r="F50" s="124">
        <v>1.4448758502706613</v>
      </c>
      <c r="G50" s="125">
        <v>16.030953136811537</v>
      </c>
      <c r="H50" s="126">
        <v>1.9593186539813802E-3</v>
      </c>
      <c r="I50" s="127">
        <v>1.0839770378098557</v>
      </c>
      <c r="J50" s="127">
        <v>6.486241164977577E-3</v>
      </c>
      <c r="K50" s="127">
        <v>3.8635714895828913E-2</v>
      </c>
      <c r="L50" s="127">
        <v>9.5404731844191397E-4</v>
      </c>
      <c r="M50" s="124">
        <v>5.4399906157600673E-2</v>
      </c>
      <c r="N50" s="118">
        <v>0.10782655599034785</v>
      </c>
      <c r="O50" s="108">
        <v>1.2942388219910341</v>
      </c>
      <c r="P50" s="371">
        <v>17.32519195880257</v>
      </c>
      <c r="R50" s="532">
        <v>45</v>
      </c>
      <c r="S50" t="s">
        <v>161</v>
      </c>
      <c r="T50" s="381"/>
      <c r="U50" s="381"/>
      <c r="V50" s="381"/>
      <c r="W50" s="381"/>
      <c r="X50" s="381"/>
      <c r="Y50" s="381"/>
      <c r="Z50" s="381"/>
      <c r="AA50" s="381"/>
      <c r="AB50" s="381"/>
      <c r="AC50" s="381"/>
      <c r="AD50" s="381"/>
      <c r="AE50" s="381"/>
      <c r="AF50" s="381">
        <f t="shared" si="12"/>
        <v>0</v>
      </c>
      <c r="AG50" s="381">
        <f t="shared" si="13"/>
        <v>0</v>
      </c>
      <c r="AH50" s="381">
        <f t="shared" si="14"/>
        <v>0</v>
      </c>
      <c r="AI50" s="381">
        <f t="shared" si="15"/>
        <v>0</v>
      </c>
      <c r="AJ50" s="381">
        <f t="shared" si="16"/>
        <v>0</v>
      </c>
      <c r="AK50" s="381">
        <f t="shared" si="17"/>
        <v>0</v>
      </c>
      <c r="AL50" s="381">
        <f t="shared" si="18"/>
        <v>0</v>
      </c>
      <c r="AM50" s="381">
        <f t="shared" si="19"/>
        <v>0</v>
      </c>
      <c r="AN50" s="381">
        <f t="shared" si="20"/>
        <v>0</v>
      </c>
      <c r="AO50" s="381">
        <f t="shared" si="21"/>
        <v>0</v>
      </c>
      <c r="AP50" s="381">
        <f t="shared" si="22"/>
        <v>0</v>
      </c>
      <c r="AQ50" s="381">
        <f t="shared" si="23"/>
        <v>0</v>
      </c>
      <c r="AR50" s="376">
        <f>'01最終需要増加額入力'!E51</f>
        <v>0</v>
      </c>
      <c r="AS50" s="376">
        <f t="shared" si="24"/>
        <v>0</v>
      </c>
      <c r="AT50" s="376">
        <f t="shared" si="25"/>
        <v>0</v>
      </c>
      <c r="AU50" s="376">
        <f t="shared" si="26"/>
        <v>0</v>
      </c>
      <c r="AV50" s="376">
        <f t="shared" si="27"/>
        <v>0</v>
      </c>
      <c r="AW50" s="376">
        <f t="shared" si="28"/>
        <v>0</v>
      </c>
      <c r="AX50" s="376">
        <f t="shared" si="29"/>
        <v>0</v>
      </c>
      <c r="AY50" s="376">
        <f t="shared" si="30"/>
        <v>0</v>
      </c>
      <c r="AZ50" s="376">
        <f t="shared" si="31"/>
        <v>0</v>
      </c>
      <c r="BA50" s="376">
        <f t="shared" si="32"/>
        <v>0</v>
      </c>
      <c r="BB50" s="376">
        <f t="shared" si="33"/>
        <v>0</v>
      </c>
      <c r="BC50" s="376">
        <f>AR50/(1+(マージン率表!$AE50/100))</f>
        <v>0</v>
      </c>
      <c r="BD50" s="390">
        <f t="shared" si="34"/>
        <v>0</v>
      </c>
      <c r="BE50" s="376">
        <f>'01最終需要増加額入力'!F51</f>
        <v>0</v>
      </c>
      <c r="BF50" s="376">
        <f t="shared" si="69"/>
        <v>0</v>
      </c>
      <c r="BG50" s="376">
        <f t="shared" si="70"/>
        <v>0</v>
      </c>
      <c r="BH50" s="376">
        <f t="shared" si="37"/>
        <v>0</v>
      </c>
      <c r="BI50" s="376">
        <f t="shared" si="38"/>
        <v>0</v>
      </c>
      <c r="BJ50" s="376">
        <f t="shared" si="39"/>
        <v>0</v>
      </c>
      <c r="BK50" s="376">
        <f t="shared" si="40"/>
        <v>0</v>
      </c>
      <c r="BL50" s="376">
        <f t="shared" si="41"/>
        <v>0</v>
      </c>
      <c r="BM50" s="376">
        <f t="shared" si="42"/>
        <v>0</v>
      </c>
      <c r="BN50" s="376">
        <f t="shared" si="43"/>
        <v>0</v>
      </c>
      <c r="BO50" s="376">
        <f t="shared" si="65"/>
        <v>0</v>
      </c>
      <c r="BP50" s="376">
        <f>BE50/(1+(マージン率表!$AE50/100))</f>
        <v>0</v>
      </c>
      <c r="BQ50" s="390">
        <f t="shared" si="44"/>
        <v>0</v>
      </c>
      <c r="BS50" s="377" t="e">
        <f t="shared" si="66"/>
        <v>#DIV/0!</v>
      </c>
      <c r="BT50" s="377" t="e">
        <f t="shared" si="67"/>
        <v>#DIV/0!</v>
      </c>
    </row>
    <row r="51" spans="1:72" ht="18.600000000000001" customHeight="1">
      <c r="A51" s="128">
        <v>47</v>
      </c>
      <c r="B51" s="129"/>
      <c r="C51" s="130" t="s">
        <v>1165</v>
      </c>
      <c r="D51" s="131"/>
      <c r="E51" s="132">
        <v>17.323682772721302</v>
      </c>
      <c r="F51" s="133">
        <v>6.3242266003412722</v>
      </c>
      <c r="G51" s="134">
        <v>23.647909373062575</v>
      </c>
      <c r="H51" s="135">
        <v>8.3763414044459332E-4</v>
      </c>
      <c r="I51" s="136">
        <v>1.465542460118779</v>
      </c>
      <c r="J51" s="136">
        <v>4.7719763152601078E-3</v>
      </c>
      <c r="K51" s="136">
        <v>4.1361358541044391E-2</v>
      </c>
      <c r="L51" s="136">
        <v>6.7518388290382378E-3</v>
      </c>
      <c r="M51" s="133">
        <v>8.1555105856014498E-2</v>
      </c>
      <c r="N51" s="137">
        <v>0.1017725480640181</v>
      </c>
      <c r="O51" s="138">
        <v>1.702592921864599</v>
      </c>
      <c r="P51" s="372">
        <v>25.350502294927175</v>
      </c>
      <c r="R51" s="532">
        <v>46</v>
      </c>
      <c r="S51" t="s">
        <v>162</v>
      </c>
      <c r="T51" s="381"/>
      <c r="U51" s="381"/>
      <c r="V51" s="381"/>
      <c r="W51" s="381"/>
      <c r="X51" s="381"/>
      <c r="Y51" s="381"/>
      <c r="Z51" s="381"/>
      <c r="AA51" s="381"/>
      <c r="AB51" s="381"/>
      <c r="AC51" s="381"/>
      <c r="AD51" s="381"/>
      <c r="AE51" s="381"/>
      <c r="AF51" s="381">
        <f t="shared" si="12"/>
        <v>0</v>
      </c>
      <c r="AG51" s="381">
        <f t="shared" si="13"/>
        <v>0</v>
      </c>
      <c r="AH51" s="381">
        <f t="shared" si="14"/>
        <v>0</v>
      </c>
      <c r="AI51" s="381">
        <f t="shared" si="15"/>
        <v>0</v>
      </c>
      <c r="AJ51" s="381">
        <f t="shared" si="16"/>
        <v>0</v>
      </c>
      <c r="AK51" s="381">
        <f t="shared" si="17"/>
        <v>0</v>
      </c>
      <c r="AL51" s="381">
        <f t="shared" si="18"/>
        <v>0</v>
      </c>
      <c r="AM51" s="381">
        <f t="shared" si="19"/>
        <v>0</v>
      </c>
      <c r="AN51" s="381">
        <f t="shared" si="20"/>
        <v>0</v>
      </c>
      <c r="AO51" s="381">
        <f t="shared" si="21"/>
        <v>0</v>
      </c>
      <c r="AP51" s="381">
        <f t="shared" si="22"/>
        <v>0</v>
      </c>
      <c r="AQ51" s="381">
        <f t="shared" si="23"/>
        <v>0</v>
      </c>
      <c r="AR51" s="376">
        <f>'01最終需要増加額入力'!E52</f>
        <v>0</v>
      </c>
      <c r="AS51" s="376">
        <f t="shared" si="24"/>
        <v>0</v>
      </c>
      <c r="AT51" s="376">
        <f t="shared" si="25"/>
        <v>0</v>
      </c>
      <c r="AU51" s="376">
        <f t="shared" si="26"/>
        <v>0</v>
      </c>
      <c r="AV51" s="376">
        <f t="shared" si="27"/>
        <v>0</v>
      </c>
      <c r="AW51" s="376">
        <f t="shared" si="28"/>
        <v>0</v>
      </c>
      <c r="AX51" s="376">
        <f t="shared" si="29"/>
        <v>0</v>
      </c>
      <c r="AY51" s="376">
        <f t="shared" si="30"/>
        <v>0</v>
      </c>
      <c r="AZ51" s="376">
        <f t="shared" si="31"/>
        <v>0</v>
      </c>
      <c r="BA51" s="376">
        <f t="shared" si="32"/>
        <v>0</v>
      </c>
      <c r="BB51" s="376">
        <f t="shared" si="33"/>
        <v>0</v>
      </c>
      <c r="BC51" s="376">
        <f>AR51/(1+(マージン率表!$AE51/100))</f>
        <v>0</v>
      </c>
      <c r="BD51" s="390">
        <f t="shared" si="34"/>
        <v>0</v>
      </c>
      <c r="BE51" s="376">
        <f>'01最終需要増加額入力'!F52</f>
        <v>0</v>
      </c>
      <c r="BF51" s="376">
        <f t="shared" si="69"/>
        <v>0</v>
      </c>
      <c r="BG51" s="376">
        <f t="shared" si="70"/>
        <v>0</v>
      </c>
      <c r="BH51" s="376">
        <f t="shared" si="37"/>
        <v>0</v>
      </c>
      <c r="BI51" s="376">
        <f t="shared" si="38"/>
        <v>0</v>
      </c>
      <c r="BJ51" s="376">
        <f t="shared" si="39"/>
        <v>0</v>
      </c>
      <c r="BK51" s="376">
        <f t="shared" si="40"/>
        <v>0</v>
      </c>
      <c r="BL51" s="376">
        <f t="shared" si="41"/>
        <v>0</v>
      </c>
      <c r="BM51" s="376">
        <f t="shared" si="42"/>
        <v>0</v>
      </c>
      <c r="BN51" s="376">
        <f t="shared" si="43"/>
        <v>0</v>
      </c>
      <c r="BO51" s="376">
        <f t="shared" si="65"/>
        <v>0</v>
      </c>
      <c r="BP51" s="376">
        <f>BE51/(1+(マージン率表!$AE51/100))</f>
        <v>0</v>
      </c>
      <c r="BQ51" s="390">
        <f t="shared" si="44"/>
        <v>0</v>
      </c>
      <c r="BS51" s="377" t="e">
        <f t="shared" si="66"/>
        <v>#DIV/0!</v>
      </c>
      <c r="BT51" s="377" t="e">
        <f t="shared" si="67"/>
        <v>#DIV/0!</v>
      </c>
    </row>
    <row r="52" spans="1:72" ht="18.600000000000001" customHeight="1">
      <c r="A52" s="109">
        <v>48</v>
      </c>
      <c r="B52" s="110"/>
      <c r="C52" s="111" t="s">
        <v>1166</v>
      </c>
      <c r="D52" s="112"/>
      <c r="E52" s="113">
        <v>7.1747210663551009</v>
      </c>
      <c r="F52" s="114">
        <v>4.1253927871190508E-3</v>
      </c>
      <c r="G52" s="115">
        <v>7.1788464591422203</v>
      </c>
      <c r="H52" s="116">
        <v>4.9111818894274407E-4</v>
      </c>
      <c r="I52" s="117">
        <v>0.65053515307355891</v>
      </c>
      <c r="J52" s="117">
        <v>3.0203768619978763E-3</v>
      </c>
      <c r="K52" s="117">
        <v>3.1284228635652798E-2</v>
      </c>
      <c r="L52" s="117">
        <v>3.0682608854197935E-2</v>
      </c>
      <c r="M52" s="114">
        <v>6.1930003625680033E-2</v>
      </c>
      <c r="N52" s="118">
        <v>8.1366005953089127E-2</v>
      </c>
      <c r="O52" s="108">
        <v>0.85930949519311928</v>
      </c>
      <c r="P52" s="371">
        <v>8.0381559543353394</v>
      </c>
      <c r="R52" s="532">
        <v>47</v>
      </c>
      <c r="S52" t="s">
        <v>163</v>
      </c>
      <c r="T52" s="381"/>
      <c r="U52" s="381"/>
      <c r="V52" s="381"/>
      <c r="W52" s="381"/>
      <c r="X52" s="381"/>
      <c r="Y52" s="381"/>
      <c r="Z52" s="381"/>
      <c r="AA52" s="381"/>
      <c r="AB52" s="381"/>
      <c r="AC52" s="381"/>
      <c r="AD52" s="381"/>
      <c r="AE52" s="381"/>
      <c r="AF52" s="381">
        <f t="shared" si="12"/>
        <v>0</v>
      </c>
      <c r="AG52" s="381">
        <f t="shared" si="13"/>
        <v>0</v>
      </c>
      <c r="AH52" s="381">
        <f t="shared" si="14"/>
        <v>0</v>
      </c>
      <c r="AI52" s="381">
        <f t="shared" si="15"/>
        <v>0</v>
      </c>
      <c r="AJ52" s="381">
        <f t="shared" si="16"/>
        <v>0</v>
      </c>
      <c r="AK52" s="381">
        <f t="shared" si="17"/>
        <v>0</v>
      </c>
      <c r="AL52" s="381">
        <f t="shared" si="18"/>
        <v>0</v>
      </c>
      <c r="AM52" s="381">
        <f t="shared" si="19"/>
        <v>0</v>
      </c>
      <c r="AN52" s="381">
        <f t="shared" si="20"/>
        <v>0</v>
      </c>
      <c r="AO52" s="381">
        <f t="shared" si="21"/>
        <v>0</v>
      </c>
      <c r="AP52" s="381">
        <f t="shared" si="22"/>
        <v>0</v>
      </c>
      <c r="AQ52" s="381">
        <f t="shared" si="23"/>
        <v>0</v>
      </c>
      <c r="AR52" s="376">
        <f>'01最終需要増加額入力'!E53</f>
        <v>0</v>
      </c>
      <c r="AS52" s="376">
        <f t="shared" si="24"/>
        <v>0</v>
      </c>
      <c r="AT52" s="376">
        <f t="shared" si="25"/>
        <v>0</v>
      </c>
      <c r="AU52" s="376">
        <f t="shared" si="26"/>
        <v>0</v>
      </c>
      <c r="AV52" s="376">
        <f t="shared" si="27"/>
        <v>0</v>
      </c>
      <c r="AW52" s="376">
        <f t="shared" si="28"/>
        <v>0</v>
      </c>
      <c r="AX52" s="376">
        <f t="shared" si="29"/>
        <v>0</v>
      </c>
      <c r="AY52" s="376">
        <f t="shared" si="30"/>
        <v>0</v>
      </c>
      <c r="AZ52" s="376">
        <f t="shared" si="31"/>
        <v>0</v>
      </c>
      <c r="BA52" s="376">
        <f t="shared" si="32"/>
        <v>0</v>
      </c>
      <c r="BB52" s="376">
        <f t="shared" si="33"/>
        <v>0</v>
      </c>
      <c r="BC52" s="376">
        <f>AR52/(1+(マージン率表!$AE52/100))</f>
        <v>0</v>
      </c>
      <c r="BD52" s="390">
        <f t="shared" si="34"/>
        <v>0</v>
      </c>
      <c r="BE52" s="376">
        <f>'01最終需要増加額入力'!F53</f>
        <v>0</v>
      </c>
      <c r="BF52" s="376">
        <f t="shared" si="69"/>
        <v>0</v>
      </c>
      <c r="BG52" s="376">
        <f t="shared" si="70"/>
        <v>0</v>
      </c>
      <c r="BH52" s="376">
        <f t="shared" si="37"/>
        <v>0</v>
      </c>
      <c r="BI52" s="376">
        <f t="shared" si="38"/>
        <v>0</v>
      </c>
      <c r="BJ52" s="376">
        <f t="shared" si="39"/>
        <v>0</v>
      </c>
      <c r="BK52" s="376">
        <f t="shared" si="40"/>
        <v>0</v>
      </c>
      <c r="BL52" s="376">
        <f t="shared" si="41"/>
        <v>0</v>
      </c>
      <c r="BM52" s="376">
        <f t="shared" si="42"/>
        <v>0</v>
      </c>
      <c r="BN52" s="376">
        <f t="shared" si="43"/>
        <v>0</v>
      </c>
      <c r="BO52" s="376">
        <f t="shared" si="65"/>
        <v>0</v>
      </c>
      <c r="BP52" s="376">
        <f>BE52/(1+(マージン率表!$AE52/100))</f>
        <v>0</v>
      </c>
      <c r="BQ52" s="390">
        <f t="shared" si="44"/>
        <v>0</v>
      </c>
      <c r="BS52" s="377" t="e">
        <f t="shared" si="66"/>
        <v>#DIV/0!</v>
      </c>
      <c r="BT52" s="377" t="e">
        <f t="shared" si="67"/>
        <v>#DIV/0!</v>
      </c>
    </row>
    <row r="53" spans="1:72" ht="18.600000000000001" customHeight="1">
      <c r="A53" s="109">
        <v>49</v>
      </c>
      <c r="B53" s="110"/>
      <c r="C53" s="111" t="s">
        <v>1167</v>
      </c>
      <c r="D53" s="112"/>
      <c r="E53" s="113">
        <v>5.7474697852803978</v>
      </c>
      <c r="F53" s="114">
        <v>0.54945232915314812</v>
      </c>
      <c r="G53" s="115">
        <v>6.2969221144335457</v>
      </c>
      <c r="H53" s="116">
        <v>7.4378385641132687E-4</v>
      </c>
      <c r="I53" s="117">
        <v>0.84558627262917396</v>
      </c>
      <c r="J53" s="117">
        <v>4.5946647904119061E-3</v>
      </c>
      <c r="K53" s="117">
        <v>3.7453116124454233E-2</v>
      </c>
      <c r="L53" s="117">
        <v>1.1612625371067168E-2</v>
      </c>
      <c r="M53" s="114">
        <v>5.6203667214307529E-2</v>
      </c>
      <c r="N53" s="118">
        <v>0.10702089972653946</v>
      </c>
      <c r="O53" s="108">
        <v>1.0632150297123655</v>
      </c>
      <c r="P53" s="371">
        <v>7.360137144145912</v>
      </c>
      <c r="R53" s="532">
        <v>48</v>
      </c>
      <c r="S53" t="s">
        <v>10</v>
      </c>
      <c r="T53" s="381"/>
      <c r="U53" s="381"/>
      <c r="V53" s="381"/>
      <c r="W53" s="381"/>
      <c r="X53" s="381"/>
      <c r="Y53" s="381"/>
      <c r="Z53" s="381"/>
      <c r="AA53" s="381"/>
      <c r="AB53" s="381"/>
      <c r="AC53" s="381"/>
      <c r="AD53" s="381"/>
      <c r="AE53" s="381"/>
      <c r="AF53" s="381">
        <f t="shared" si="12"/>
        <v>0</v>
      </c>
      <c r="AG53" s="381">
        <f t="shared" si="13"/>
        <v>0</v>
      </c>
      <c r="AH53" s="381">
        <f t="shared" si="14"/>
        <v>0</v>
      </c>
      <c r="AI53" s="381">
        <f t="shared" si="15"/>
        <v>0</v>
      </c>
      <c r="AJ53" s="381">
        <f t="shared" si="16"/>
        <v>0</v>
      </c>
      <c r="AK53" s="381">
        <f t="shared" si="17"/>
        <v>0</v>
      </c>
      <c r="AL53" s="381">
        <f t="shared" si="18"/>
        <v>0</v>
      </c>
      <c r="AM53" s="381">
        <f t="shared" si="19"/>
        <v>0</v>
      </c>
      <c r="AN53" s="381">
        <f t="shared" si="20"/>
        <v>0</v>
      </c>
      <c r="AO53" s="381">
        <f t="shared" si="21"/>
        <v>0</v>
      </c>
      <c r="AP53" s="381">
        <f t="shared" si="22"/>
        <v>0</v>
      </c>
      <c r="AQ53" s="381">
        <f t="shared" si="23"/>
        <v>0</v>
      </c>
      <c r="AR53" s="376">
        <f>'01最終需要増加額入力'!E54</f>
        <v>0</v>
      </c>
      <c r="AS53" s="376">
        <f t="shared" si="24"/>
        <v>0</v>
      </c>
      <c r="AT53" s="376">
        <f t="shared" si="25"/>
        <v>0</v>
      </c>
      <c r="AU53" s="376">
        <f t="shared" si="26"/>
        <v>0</v>
      </c>
      <c r="AV53" s="376">
        <f t="shared" si="27"/>
        <v>0</v>
      </c>
      <c r="AW53" s="376">
        <f t="shared" si="28"/>
        <v>0</v>
      </c>
      <c r="AX53" s="376">
        <f t="shared" si="29"/>
        <v>0</v>
      </c>
      <c r="AY53" s="376">
        <f t="shared" si="30"/>
        <v>0</v>
      </c>
      <c r="AZ53" s="376">
        <f t="shared" si="31"/>
        <v>0</v>
      </c>
      <c r="BA53" s="376">
        <f t="shared" si="32"/>
        <v>0</v>
      </c>
      <c r="BB53" s="376">
        <f t="shared" si="33"/>
        <v>0</v>
      </c>
      <c r="BC53" s="376">
        <f>AR53/(1+(マージン率表!$AE53/100))</f>
        <v>0</v>
      </c>
      <c r="BD53" s="390">
        <f t="shared" si="34"/>
        <v>0</v>
      </c>
      <c r="BE53" s="376">
        <f>'01最終需要増加額入力'!F54</f>
        <v>0</v>
      </c>
      <c r="BF53" s="376">
        <f t="shared" si="69"/>
        <v>0</v>
      </c>
      <c r="BG53" s="376">
        <f t="shared" si="70"/>
        <v>0</v>
      </c>
      <c r="BH53" s="376">
        <f t="shared" si="37"/>
        <v>0</v>
      </c>
      <c r="BI53" s="376">
        <f t="shared" si="38"/>
        <v>0</v>
      </c>
      <c r="BJ53" s="376">
        <f t="shared" si="39"/>
        <v>0</v>
      </c>
      <c r="BK53" s="376">
        <f t="shared" si="40"/>
        <v>0</v>
      </c>
      <c r="BL53" s="376">
        <f t="shared" si="41"/>
        <v>0</v>
      </c>
      <c r="BM53" s="376">
        <f t="shared" si="42"/>
        <v>0</v>
      </c>
      <c r="BN53" s="376">
        <f t="shared" si="43"/>
        <v>0</v>
      </c>
      <c r="BO53" s="376">
        <f t="shared" si="65"/>
        <v>0</v>
      </c>
      <c r="BP53" s="376">
        <f>BE53/(1+(マージン率表!$AE53/100))</f>
        <v>0</v>
      </c>
      <c r="BQ53" s="390">
        <f t="shared" si="44"/>
        <v>0</v>
      </c>
      <c r="BS53" s="377" t="e">
        <f t="shared" si="66"/>
        <v>#DIV/0!</v>
      </c>
      <c r="BT53" s="377" t="e">
        <f t="shared" si="67"/>
        <v>#DIV/0!</v>
      </c>
    </row>
    <row r="54" spans="1:72" ht="18.600000000000001" customHeight="1">
      <c r="A54" s="109">
        <v>50</v>
      </c>
      <c r="B54" s="110"/>
      <c r="C54" s="111" t="s">
        <v>151</v>
      </c>
      <c r="D54" s="112"/>
      <c r="E54" s="113">
        <v>10.492874225672391</v>
      </c>
      <c r="F54" s="114">
        <v>0.12254469536579628</v>
      </c>
      <c r="G54" s="115">
        <v>10.615418921038188</v>
      </c>
      <c r="H54" s="116">
        <v>5.2683682270838236E-4</v>
      </c>
      <c r="I54" s="117">
        <v>0.9083156904257822</v>
      </c>
      <c r="J54" s="117">
        <v>3.8961420842154788E-3</v>
      </c>
      <c r="K54" s="117">
        <v>3.7135869991374582E-2</v>
      </c>
      <c r="L54" s="117">
        <v>6.9836509056692543E-4</v>
      </c>
      <c r="M54" s="114">
        <v>4.3923488590919782E-2</v>
      </c>
      <c r="N54" s="118">
        <v>9.3911726652552333E-2</v>
      </c>
      <c r="O54" s="108">
        <v>1.0884081196581197</v>
      </c>
      <c r="P54" s="371">
        <v>11.703827040696307</v>
      </c>
      <c r="R54" s="532">
        <v>49</v>
      </c>
      <c r="S54" t="s">
        <v>11</v>
      </c>
      <c r="T54" s="381"/>
      <c r="U54" s="381"/>
      <c r="V54" s="381"/>
      <c r="W54" s="381"/>
      <c r="X54" s="381"/>
      <c r="Y54" s="381"/>
      <c r="Z54" s="381"/>
      <c r="AA54" s="381"/>
      <c r="AB54" s="381"/>
      <c r="AC54" s="381"/>
      <c r="AD54" s="381"/>
      <c r="AE54" s="381"/>
      <c r="AF54" s="381">
        <f t="shared" si="12"/>
        <v>0</v>
      </c>
      <c r="AG54" s="381">
        <f t="shared" si="13"/>
        <v>0</v>
      </c>
      <c r="AH54" s="381">
        <f t="shared" si="14"/>
        <v>0</v>
      </c>
      <c r="AI54" s="381">
        <f t="shared" si="15"/>
        <v>0</v>
      </c>
      <c r="AJ54" s="381">
        <f t="shared" si="16"/>
        <v>0</v>
      </c>
      <c r="AK54" s="381">
        <f t="shared" si="17"/>
        <v>0</v>
      </c>
      <c r="AL54" s="381">
        <f t="shared" si="18"/>
        <v>0</v>
      </c>
      <c r="AM54" s="381">
        <f t="shared" si="19"/>
        <v>0</v>
      </c>
      <c r="AN54" s="381">
        <f t="shared" si="20"/>
        <v>0</v>
      </c>
      <c r="AO54" s="381">
        <f t="shared" si="21"/>
        <v>0</v>
      </c>
      <c r="AP54" s="381">
        <f t="shared" si="22"/>
        <v>0</v>
      </c>
      <c r="AQ54" s="381">
        <f t="shared" si="23"/>
        <v>0</v>
      </c>
      <c r="AR54" s="376">
        <f>'01最終需要増加額入力'!E55</f>
        <v>0</v>
      </c>
      <c r="AS54" s="376">
        <f t="shared" si="24"/>
        <v>0</v>
      </c>
      <c r="AT54" s="376">
        <f t="shared" si="25"/>
        <v>0</v>
      </c>
      <c r="AU54" s="376">
        <f t="shared" si="26"/>
        <v>0</v>
      </c>
      <c r="AV54" s="376">
        <f t="shared" si="27"/>
        <v>0</v>
      </c>
      <c r="AW54" s="376">
        <f t="shared" si="28"/>
        <v>0</v>
      </c>
      <c r="AX54" s="376">
        <f t="shared" si="29"/>
        <v>0</v>
      </c>
      <c r="AY54" s="376">
        <f t="shared" si="30"/>
        <v>0</v>
      </c>
      <c r="AZ54" s="376">
        <f t="shared" si="31"/>
        <v>0</v>
      </c>
      <c r="BA54" s="376">
        <f t="shared" si="32"/>
        <v>0</v>
      </c>
      <c r="BB54" s="376">
        <f t="shared" si="33"/>
        <v>0</v>
      </c>
      <c r="BC54" s="376">
        <f>AR54/(1+(マージン率表!$AE54/100))</f>
        <v>0</v>
      </c>
      <c r="BD54" s="390">
        <f t="shared" si="34"/>
        <v>0</v>
      </c>
      <c r="BE54" s="376">
        <f>'01最終需要増加額入力'!F55</f>
        <v>0</v>
      </c>
      <c r="BF54" s="376">
        <f t="shared" si="69"/>
        <v>0</v>
      </c>
      <c r="BG54" s="376">
        <f t="shared" si="70"/>
        <v>0</v>
      </c>
      <c r="BH54" s="376">
        <f t="shared" si="37"/>
        <v>0</v>
      </c>
      <c r="BI54" s="376">
        <f t="shared" si="38"/>
        <v>0</v>
      </c>
      <c r="BJ54" s="376">
        <f t="shared" si="39"/>
        <v>0</v>
      </c>
      <c r="BK54" s="376">
        <f t="shared" si="40"/>
        <v>0</v>
      </c>
      <c r="BL54" s="376">
        <f t="shared" si="41"/>
        <v>0</v>
      </c>
      <c r="BM54" s="376">
        <f t="shared" si="42"/>
        <v>0</v>
      </c>
      <c r="BN54" s="376">
        <f t="shared" si="43"/>
        <v>0</v>
      </c>
      <c r="BO54" s="376">
        <f t="shared" si="65"/>
        <v>0</v>
      </c>
      <c r="BP54" s="376">
        <f>BE54/(1+(マージン率表!$AE54/100))</f>
        <v>0</v>
      </c>
      <c r="BQ54" s="390">
        <f t="shared" si="44"/>
        <v>0</v>
      </c>
      <c r="BS54" s="377" t="e">
        <f t="shared" si="66"/>
        <v>#DIV/0!</v>
      </c>
      <c r="BT54" s="377" t="e">
        <f t="shared" si="67"/>
        <v>#DIV/0!</v>
      </c>
    </row>
    <row r="55" spans="1:72" ht="18.600000000000001" customHeight="1">
      <c r="A55" s="119">
        <v>51</v>
      </c>
      <c r="B55" s="120"/>
      <c r="C55" s="121" t="s">
        <v>153</v>
      </c>
      <c r="D55" s="122"/>
      <c r="E55" s="123">
        <v>22.625371559481732</v>
      </c>
      <c r="F55" s="124">
        <v>38.871155825488572</v>
      </c>
      <c r="G55" s="125">
        <v>61.4965273849703</v>
      </c>
      <c r="H55" s="126">
        <v>4.6546080465534783E-3</v>
      </c>
      <c r="I55" s="127">
        <v>0.90157600096421286</v>
      </c>
      <c r="J55" s="127">
        <v>4.747083703107521E-3</v>
      </c>
      <c r="K55" s="127">
        <v>3.4585895551211943E-2</v>
      </c>
      <c r="L55" s="127">
        <v>5.0245106727696493E-3</v>
      </c>
      <c r="M55" s="124">
        <v>5.4468161710331101E-2</v>
      </c>
      <c r="N55" s="139">
        <v>0.10471326843802758</v>
      </c>
      <c r="O55" s="140">
        <v>1.1097695290862142</v>
      </c>
      <c r="P55" s="373">
        <v>62.606296914056514</v>
      </c>
      <c r="R55" s="532">
        <v>50</v>
      </c>
      <c r="S55" t="s">
        <v>898</v>
      </c>
      <c r="T55" s="381"/>
      <c r="U55" s="381"/>
      <c r="V55" s="381"/>
      <c r="W55" s="381"/>
      <c r="X55" s="381"/>
      <c r="Y55" s="381"/>
      <c r="Z55" s="381"/>
      <c r="AA55" s="381"/>
      <c r="AB55" s="381"/>
      <c r="AC55" s="381"/>
      <c r="AD55" s="381"/>
      <c r="AE55" s="381"/>
      <c r="AF55" s="381">
        <f t="shared" si="12"/>
        <v>0</v>
      </c>
      <c r="AG55" s="381">
        <f t="shared" si="13"/>
        <v>0</v>
      </c>
      <c r="AH55" s="381">
        <f t="shared" si="14"/>
        <v>0</v>
      </c>
      <c r="AI55" s="381">
        <f t="shared" si="15"/>
        <v>0</v>
      </c>
      <c r="AJ55" s="381">
        <f t="shared" si="16"/>
        <v>0</v>
      </c>
      <c r="AK55" s="381">
        <f t="shared" si="17"/>
        <v>0</v>
      </c>
      <c r="AL55" s="381">
        <f t="shared" si="18"/>
        <v>0</v>
      </c>
      <c r="AM55" s="381">
        <f t="shared" si="19"/>
        <v>0</v>
      </c>
      <c r="AN55" s="381">
        <f t="shared" si="20"/>
        <v>0</v>
      </c>
      <c r="AO55" s="381">
        <f t="shared" si="21"/>
        <v>0</v>
      </c>
      <c r="AP55" s="381">
        <f t="shared" si="22"/>
        <v>0</v>
      </c>
      <c r="AQ55" s="381">
        <f t="shared" si="23"/>
        <v>0</v>
      </c>
      <c r="AR55" s="376">
        <f>'01最終需要増加額入力'!E56</f>
        <v>0</v>
      </c>
      <c r="AS55" s="376">
        <f t="shared" si="24"/>
        <v>0</v>
      </c>
      <c r="AT55" s="376">
        <f t="shared" si="25"/>
        <v>0</v>
      </c>
      <c r="AU55" s="376">
        <f t="shared" si="26"/>
        <v>0</v>
      </c>
      <c r="AV55" s="376">
        <f t="shared" si="27"/>
        <v>0</v>
      </c>
      <c r="AW55" s="376">
        <f t="shared" si="28"/>
        <v>0</v>
      </c>
      <c r="AX55" s="376">
        <f t="shared" si="29"/>
        <v>0</v>
      </c>
      <c r="AY55" s="376">
        <f t="shared" si="30"/>
        <v>0</v>
      </c>
      <c r="AZ55" s="376">
        <f t="shared" si="31"/>
        <v>0</v>
      </c>
      <c r="BA55" s="376">
        <f t="shared" si="32"/>
        <v>0</v>
      </c>
      <c r="BB55" s="376">
        <f t="shared" si="33"/>
        <v>0</v>
      </c>
      <c r="BC55" s="376">
        <f>AR55/(1+(マージン率表!$AE55/100))</f>
        <v>0</v>
      </c>
      <c r="BD55" s="390">
        <f t="shared" si="34"/>
        <v>0</v>
      </c>
      <c r="BE55" s="376">
        <f>'01最終需要増加額入力'!F56</f>
        <v>0</v>
      </c>
      <c r="BF55" s="376">
        <f t="shared" si="69"/>
        <v>0</v>
      </c>
      <c r="BG55" s="376">
        <f t="shared" si="70"/>
        <v>0</v>
      </c>
      <c r="BH55" s="376">
        <f t="shared" si="37"/>
        <v>0</v>
      </c>
      <c r="BI55" s="376">
        <f t="shared" si="38"/>
        <v>0</v>
      </c>
      <c r="BJ55" s="376">
        <f t="shared" si="39"/>
        <v>0</v>
      </c>
      <c r="BK55" s="376">
        <f t="shared" si="40"/>
        <v>0</v>
      </c>
      <c r="BL55" s="376">
        <f t="shared" si="41"/>
        <v>0</v>
      </c>
      <c r="BM55" s="376">
        <f t="shared" si="42"/>
        <v>0</v>
      </c>
      <c r="BN55" s="376">
        <f t="shared" si="43"/>
        <v>0</v>
      </c>
      <c r="BO55" s="376">
        <f t="shared" si="65"/>
        <v>0</v>
      </c>
      <c r="BP55" s="376">
        <f>BE55/(1+(マージン率表!$AE55/100))</f>
        <v>0</v>
      </c>
      <c r="BQ55" s="390">
        <f t="shared" si="44"/>
        <v>0</v>
      </c>
      <c r="BS55" s="377" t="e">
        <f t="shared" si="66"/>
        <v>#DIV/0!</v>
      </c>
      <c r="BT55" s="377" t="e">
        <f t="shared" si="67"/>
        <v>#DIV/0!</v>
      </c>
    </row>
    <row r="56" spans="1:72" ht="18.600000000000001" customHeight="1">
      <c r="A56" s="128">
        <v>52</v>
      </c>
      <c r="B56" s="129"/>
      <c r="C56" s="130" t="s">
        <v>152</v>
      </c>
      <c r="D56" s="131"/>
      <c r="E56" s="132">
        <v>12.789639965489574</v>
      </c>
      <c r="F56" s="133">
        <v>0.16573761099794701</v>
      </c>
      <c r="G56" s="134">
        <v>12.955377576487523</v>
      </c>
      <c r="H56" s="135">
        <v>9.558820355230433E-4</v>
      </c>
      <c r="I56" s="136">
        <v>0.96645840772254021</v>
      </c>
      <c r="J56" s="136">
        <v>4.1935469945527061E-3</v>
      </c>
      <c r="K56" s="136">
        <v>3.1759951502862406E-2</v>
      </c>
      <c r="L56" s="136">
        <v>4.1010422814375721E-3</v>
      </c>
      <c r="M56" s="133">
        <v>5.0723417691464719E-2</v>
      </c>
      <c r="N56" s="118">
        <v>9.5002340369241822E-2</v>
      </c>
      <c r="O56" s="108">
        <v>1.1531945885976222</v>
      </c>
      <c r="P56" s="371">
        <v>14.108572165085146</v>
      </c>
      <c r="R56" s="532">
        <v>51</v>
      </c>
      <c r="S56" t="s">
        <v>904</v>
      </c>
      <c r="T56" s="381"/>
      <c r="U56" s="381"/>
      <c r="V56" s="381"/>
      <c r="W56" s="381"/>
      <c r="X56" s="381"/>
      <c r="Y56" s="381"/>
      <c r="Z56" s="381"/>
      <c r="AA56" s="381"/>
      <c r="AB56" s="381"/>
      <c r="AC56" s="381"/>
      <c r="AD56" s="381"/>
      <c r="AE56" s="381"/>
      <c r="AF56" s="381">
        <f t="shared" si="12"/>
        <v>0</v>
      </c>
      <c r="AG56" s="381">
        <f t="shared" si="13"/>
        <v>0</v>
      </c>
      <c r="AH56" s="381">
        <f t="shared" si="14"/>
        <v>0</v>
      </c>
      <c r="AI56" s="381">
        <f t="shared" si="15"/>
        <v>0</v>
      </c>
      <c r="AJ56" s="381">
        <f t="shared" si="16"/>
        <v>0</v>
      </c>
      <c r="AK56" s="381">
        <f t="shared" si="17"/>
        <v>0</v>
      </c>
      <c r="AL56" s="381">
        <f t="shared" si="18"/>
        <v>0</v>
      </c>
      <c r="AM56" s="381">
        <f t="shared" si="19"/>
        <v>0</v>
      </c>
      <c r="AN56" s="381">
        <f t="shared" si="20"/>
        <v>0</v>
      </c>
      <c r="AO56" s="381">
        <f t="shared" si="21"/>
        <v>0</v>
      </c>
      <c r="AP56" s="381">
        <f t="shared" si="22"/>
        <v>0</v>
      </c>
      <c r="AQ56" s="381">
        <f t="shared" si="23"/>
        <v>0</v>
      </c>
      <c r="AR56" s="376">
        <f>'01最終需要増加額入力'!E57</f>
        <v>0</v>
      </c>
      <c r="AS56" s="376">
        <f t="shared" si="24"/>
        <v>0</v>
      </c>
      <c r="AT56" s="376">
        <f t="shared" si="25"/>
        <v>0</v>
      </c>
      <c r="AU56" s="376">
        <f t="shared" si="26"/>
        <v>0</v>
      </c>
      <c r="AV56" s="376">
        <f t="shared" si="27"/>
        <v>0</v>
      </c>
      <c r="AW56" s="376">
        <f t="shared" si="28"/>
        <v>0</v>
      </c>
      <c r="AX56" s="376">
        <f t="shared" si="29"/>
        <v>0</v>
      </c>
      <c r="AY56" s="376">
        <f t="shared" si="30"/>
        <v>0</v>
      </c>
      <c r="AZ56" s="376">
        <f t="shared" si="31"/>
        <v>0</v>
      </c>
      <c r="BA56" s="376">
        <f t="shared" si="32"/>
        <v>0</v>
      </c>
      <c r="BB56" s="376">
        <f t="shared" si="33"/>
        <v>0</v>
      </c>
      <c r="BC56" s="376">
        <f>AR56/(1+(マージン率表!$AE56/100))</f>
        <v>0</v>
      </c>
      <c r="BD56" s="390">
        <f t="shared" si="34"/>
        <v>0</v>
      </c>
      <c r="BE56" s="376">
        <f>'01最終需要増加額入力'!F57</f>
        <v>0</v>
      </c>
      <c r="BF56" s="376">
        <f t="shared" si="69"/>
        <v>0</v>
      </c>
      <c r="BG56" s="376">
        <f t="shared" si="70"/>
        <v>0</v>
      </c>
      <c r="BH56" s="376">
        <f t="shared" si="37"/>
        <v>0</v>
      </c>
      <c r="BI56" s="376">
        <f t="shared" si="38"/>
        <v>0</v>
      </c>
      <c r="BJ56" s="376">
        <f t="shared" si="39"/>
        <v>0</v>
      </c>
      <c r="BK56" s="376">
        <f t="shared" si="40"/>
        <v>0</v>
      </c>
      <c r="BL56" s="376">
        <f t="shared" si="41"/>
        <v>0</v>
      </c>
      <c r="BM56" s="376">
        <f t="shared" si="42"/>
        <v>0</v>
      </c>
      <c r="BN56" s="376">
        <f t="shared" si="43"/>
        <v>0</v>
      </c>
      <c r="BO56" s="376">
        <f t="shared" si="65"/>
        <v>0</v>
      </c>
      <c r="BP56" s="376">
        <f>BE56/(1+(マージン率表!$AE56/100))</f>
        <v>0</v>
      </c>
      <c r="BQ56" s="390">
        <f t="shared" si="44"/>
        <v>0</v>
      </c>
      <c r="BS56" s="377" t="e">
        <f t="shared" si="66"/>
        <v>#DIV/0!</v>
      </c>
      <c r="BT56" s="377" t="e">
        <f t="shared" si="67"/>
        <v>#DIV/0!</v>
      </c>
    </row>
    <row r="57" spans="1:72" ht="18.600000000000001" customHeight="1">
      <c r="A57" s="109">
        <v>53</v>
      </c>
      <c r="B57" s="110"/>
      <c r="C57" s="111" t="s">
        <v>190</v>
      </c>
      <c r="D57" s="112"/>
      <c r="E57" s="113">
        <v>14.621159923020265</v>
      </c>
      <c r="F57" s="114">
        <v>9.4682399201691645</v>
      </c>
      <c r="G57" s="115">
        <v>24.089399843189433</v>
      </c>
      <c r="H57" s="116">
        <v>1.4522796930314334E-2</v>
      </c>
      <c r="I57" s="117">
        <v>0.74547387678490817</v>
      </c>
      <c r="J57" s="117">
        <v>3.5341775760887643E-3</v>
      </c>
      <c r="K57" s="117">
        <v>4.0806386466772787E-2</v>
      </c>
      <c r="L57" s="117">
        <v>1.2800256599111406E-2</v>
      </c>
      <c r="M57" s="114">
        <v>6.1298676613842099E-2</v>
      </c>
      <c r="N57" s="118">
        <v>8.9869086934828576E-2</v>
      </c>
      <c r="O57" s="108">
        <v>0.96830525790586619</v>
      </c>
      <c r="P57" s="371">
        <v>25.057705101095294</v>
      </c>
      <c r="R57" s="532">
        <v>52</v>
      </c>
      <c r="S57" t="s">
        <v>47</v>
      </c>
      <c r="T57" s="381"/>
      <c r="U57" s="381"/>
      <c r="V57" s="381"/>
      <c r="W57" s="381"/>
      <c r="X57" s="381"/>
      <c r="Y57" s="381"/>
      <c r="Z57" s="381"/>
      <c r="AA57" s="381"/>
      <c r="AB57" s="381"/>
      <c r="AC57" s="381"/>
      <c r="AD57" s="381"/>
      <c r="AE57" s="381"/>
      <c r="AF57" s="381">
        <f t="shared" si="12"/>
        <v>0</v>
      </c>
      <c r="AG57" s="381">
        <f t="shared" si="13"/>
        <v>0</v>
      </c>
      <c r="AH57" s="381">
        <f t="shared" si="14"/>
        <v>0</v>
      </c>
      <c r="AI57" s="381">
        <f t="shared" si="15"/>
        <v>0</v>
      </c>
      <c r="AJ57" s="381">
        <f t="shared" si="16"/>
        <v>0</v>
      </c>
      <c r="AK57" s="381">
        <f t="shared" si="17"/>
        <v>0</v>
      </c>
      <c r="AL57" s="381">
        <f t="shared" si="18"/>
        <v>0</v>
      </c>
      <c r="AM57" s="381">
        <f t="shared" si="19"/>
        <v>0</v>
      </c>
      <c r="AN57" s="381">
        <f t="shared" si="20"/>
        <v>0</v>
      </c>
      <c r="AO57" s="381">
        <f t="shared" si="21"/>
        <v>0</v>
      </c>
      <c r="AP57" s="381">
        <f t="shared" si="22"/>
        <v>0</v>
      </c>
      <c r="AQ57" s="381">
        <f t="shared" si="23"/>
        <v>0</v>
      </c>
      <c r="AR57" s="376">
        <f>'01最終需要増加額入力'!E58</f>
        <v>0</v>
      </c>
      <c r="AS57" s="376">
        <f t="shared" si="24"/>
        <v>0</v>
      </c>
      <c r="AT57" s="376">
        <f t="shared" si="25"/>
        <v>0</v>
      </c>
      <c r="AU57" s="376">
        <f t="shared" si="26"/>
        <v>0</v>
      </c>
      <c r="AV57" s="376">
        <f t="shared" si="27"/>
        <v>0</v>
      </c>
      <c r="AW57" s="376">
        <f t="shared" si="28"/>
        <v>0</v>
      </c>
      <c r="AX57" s="376">
        <f t="shared" si="29"/>
        <v>0</v>
      </c>
      <c r="AY57" s="376">
        <f t="shared" si="30"/>
        <v>0</v>
      </c>
      <c r="AZ57" s="376">
        <f t="shared" si="31"/>
        <v>0</v>
      </c>
      <c r="BA57" s="376">
        <f t="shared" si="32"/>
        <v>0</v>
      </c>
      <c r="BB57" s="376">
        <f t="shared" si="33"/>
        <v>0</v>
      </c>
      <c r="BC57" s="376">
        <f>AR57/(1+(マージン率表!$AE57/100))</f>
        <v>0</v>
      </c>
      <c r="BD57" s="390">
        <f t="shared" si="34"/>
        <v>0</v>
      </c>
      <c r="BE57" s="376">
        <f>'01最終需要増加額入力'!F58</f>
        <v>0</v>
      </c>
      <c r="BF57" s="376">
        <f t="shared" si="69"/>
        <v>0</v>
      </c>
      <c r="BG57" s="376">
        <f t="shared" si="70"/>
        <v>0</v>
      </c>
      <c r="BH57" s="376">
        <f t="shared" si="37"/>
        <v>0</v>
      </c>
      <c r="BI57" s="376">
        <f t="shared" si="38"/>
        <v>0</v>
      </c>
      <c r="BJ57" s="376">
        <f t="shared" si="39"/>
        <v>0</v>
      </c>
      <c r="BK57" s="376">
        <f t="shared" si="40"/>
        <v>0</v>
      </c>
      <c r="BL57" s="376">
        <f t="shared" si="41"/>
        <v>0</v>
      </c>
      <c r="BM57" s="376">
        <f t="shared" si="42"/>
        <v>0</v>
      </c>
      <c r="BN57" s="376">
        <f t="shared" si="43"/>
        <v>0</v>
      </c>
      <c r="BO57" s="376">
        <f t="shared" si="65"/>
        <v>0</v>
      </c>
      <c r="BP57" s="376">
        <f>BE57/(1+(マージン率表!$AE57/100))</f>
        <v>0</v>
      </c>
      <c r="BQ57" s="390">
        <f t="shared" si="44"/>
        <v>0</v>
      </c>
      <c r="BS57" s="377" t="e">
        <f t="shared" si="66"/>
        <v>#DIV/0!</v>
      </c>
      <c r="BT57" s="377" t="e">
        <f t="shared" si="67"/>
        <v>#DIV/0!</v>
      </c>
    </row>
    <row r="58" spans="1:72" ht="18.600000000000001" customHeight="1">
      <c r="A58" s="109">
        <v>54</v>
      </c>
      <c r="B58" s="110"/>
      <c r="C58" s="111" t="s">
        <v>154</v>
      </c>
      <c r="D58" s="112"/>
      <c r="E58" s="113">
        <v>15.669870721772247</v>
      </c>
      <c r="F58" s="114">
        <v>13.407395621680628</v>
      </c>
      <c r="G58" s="115">
        <v>29.077266343452873</v>
      </c>
      <c r="H58" s="116">
        <v>2.9840659879888771E-3</v>
      </c>
      <c r="I58" s="117">
        <v>0.94265615572296912</v>
      </c>
      <c r="J58" s="117">
        <v>4.6818966363273767E-3</v>
      </c>
      <c r="K58" s="117">
        <v>4.5236896895503795E-2</v>
      </c>
      <c r="L58" s="117">
        <v>6.0195813895637697E-3</v>
      </c>
      <c r="M58" s="114">
        <v>5.3803224257575312E-2</v>
      </c>
      <c r="N58" s="118">
        <v>0.10235860832937708</v>
      </c>
      <c r="O58" s="108">
        <v>1.1577404292193054</v>
      </c>
      <c r="P58" s="371">
        <v>30.235006772672179</v>
      </c>
      <c r="R58" s="532">
        <v>53</v>
      </c>
      <c r="S58" t="s">
        <v>12</v>
      </c>
      <c r="T58" s="381"/>
      <c r="U58" s="381"/>
      <c r="V58" s="381"/>
      <c r="W58" s="381"/>
      <c r="X58" s="381"/>
      <c r="Y58" s="381"/>
      <c r="Z58" s="381"/>
      <c r="AA58" s="381"/>
      <c r="AB58" s="381"/>
      <c r="AC58" s="381"/>
      <c r="AD58" s="381"/>
      <c r="AE58" s="381"/>
      <c r="AF58" s="381">
        <f t="shared" si="12"/>
        <v>0</v>
      </c>
      <c r="AG58" s="381">
        <f t="shared" si="13"/>
        <v>0</v>
      </c>
      <c r="AH58" s="381">
        <f t="shared" si="14"/>
        <v>0</v>
      </c>
      <c r="AI58" s="381">
        <f t="shared" si="15"/>
        <v>0</v>
      </c>
      <c r="AJ58" s="381">
        <f t="shared" si="16"/>
        <v>0</v>
      </c>
      <c r="AK58" s="381">
        <f t="shared" si="17"/>
        <v>0</v>
      </c>
      <c r="AL58" s="381">
        <f t="shared" si="18"/>
        <v>0</v>
      </c>
      <c r="AM58" s="381">
        <f t="shared" si="19"/>
        <v>0</v>
      </c>
      <c r="AN58" s="381">
        <f t="shared" si="20"/>
        <v>0</v>
      </c>
      <c r="AO58" s="381">
        <f t="shared" si="21"/>
        <v>0</v>
      </c>
      <c r="AP58" s="381">
        <f t="shared" si="22"/>
        <v>0</v>
      </c>
      <c r="AQ58" s="381">
        <f t="shared" si="23"/>
        <v>0</v>
      </c>
      <c r="AR58" s="376">
        <f>'01最終需要増加額入力'!E59</f>
        <v>0</v>
      </c>
      <c r="AS58" s="376">
        <f t="shared" si="24"/>
        <v>0</v>
      </c>
      <c r="AT58" s="376">
        <f t="shared" si="25"/>
        <v>0</v>
      </c>
      <c r="AU58" s="376">
        <f t="shared" si="26"/>
        <v>0</v>
      </c>
      <c r="AV58" s="376">
        <f t="shared" si="27"/>
        <v>0</v>
      </c>
      <c r="AW58" s="376">
        <f t="shared" si="28"/>
        <v>0</v>
      </c>
      <c r="AX58" s="376">
        <f t="shared" si="29"/>
        <v>0</v>
      </c>
      <c r="AY58" s="376">
        <f t="shared" si="30"/>
        <v>0</v>
      </c>
      <c r="AZ58" s="376">
        <f t="shared" si="31"/>
        <v>0</v>
      </c>
      <c r="BA58" s="376">
        <f t="shared" si="32"/>
        <v>0</v>
      </c>
      <c r="BB58" s="376">
        <f t="shared" si="33"/>
        <v>0</v>
      </c>
      <c r="BC58" s="376">
        <f>AR58/(1+(マージン率表!$AE58/100))</f>
        <v>0</v>
      </c>
      <c r="BD58" s="390">
        <f t="shared" si="34"/>
        <v>0</v>
      </c>
      <c r="BE58" s="376">
        <f>'01最終需要増加額入力'!F59</f>
        <v>0</v>
      </c>
      <c r="BF58" s="376">
        <f t="shared" si="69"/>
        <v>0</v>
      </c>
      <c r="BG58" s="376">
        <f t="shared" si="70"/>
        <v>0</v>
      </c>
      <c r="BH58" s="376">
        <f t="shared" si="37"/>
        <v>0</v>
      </c>
      <c r="BI58" s="376">
        <f t="shared" si="38"/>
        <v>0</v>
      </c>
      <c r="BJ58" s="376">
        <f t="shared" si="39"/>
        <v>0</v>
      </c>
      <c r="BK58" s="376">
        <f t="shared" si="40"/>
        <v>0</v>
      </c>
      <c r="BL58" s="376">
        <f t="shared" si="41"/>
        <v>0</v>
      </c>
      <c r="BM58" s="376">
        <f t="shared" si="42"/>
        <v>0</v>
      </c>
      <c r="BN58" s="376">
        <f t="shared" si="43"/>
        <v>0</v>
      </c>
      <c r="BO58" s="376">
        <f t="shared" si="65"/>
        <v>0</v>
      </c>
      <c r="BP58" s="376">
        <f>BE58/(1+(マージン率表!$AE58/100))</f>
        <v>0</v>
      </c>
      <c r="BQ58" s="390">
        <f t="shared" si="44"/>
        <v>0</v>
      </c>
      <c r="BS58" s="377" t="e">
        <f t="shared" si="66"/>
        <v>#DIV/0!</v>
      </c>
      <c r="BT58" s="377" t="e">
        <f t="shared" si="67"/>
        <v>#DIV/0!</v>
      </c>
    </row>
    <row r="59" spans="1:72" ht="18.600000000000001" customHeight="1">
      <c r="A59" s="109">
        <v>55</v>
      </c>
      <c r="B59" s="110"/>
      <c r="C59" s="111" t="s">
        <v>155</v>
      </c>
      <c r="D59" s="112"/>
      <c r="E59" s="113">
        <v>12.341171272805148</v>
      </c>
      <c r="F59" s="114">
        <v>7.7498511837008639</v>
      </c>
      <c r="G59" s="115">
        <v>20.091022456506014</v>
      </c>
      <c r="H59" s="116">
        <v>1.2014913669683464E-3</v>
      </c>
      <c r="I59" s="117">
        <v>0.59273574103771753</v>
      </c>
      <c r="J59" s="117">
        <v>3.64663169272849E-3</v>
      </c>
      <c r="K59" s="117">
        <v>4.0492366946424448E-2</v>
      </c>
      <c r="L59" s="117">
        <v>8.9374094665715595E-3</v>
      </c>
      <c r="M59" s="114">
        <v>3.9417348354926454E-2</v>
      </c>
      <c r="N59" s="118">
        <v>7.5588562139447202E-2</v>
      </c>
      <c r="O59" s="108">
        <v>0.76201955100478402</v>
      </c>
      <c r="P59" s="371">
        <v>20.853042007510798</v>
      </c>
      <c r="R59" s="532">
        <v>54</v>
      </c>
      <c r="S59" t="s">
        <v>166</v>
      </c>
      <c r="T59" s="381"/>
      <c r="U59" s="381"/>
      <c r="V59" s="381"/>
      <c r="W59" s="381"/>
      <c r="X59" s="381"/>
      <c r="Y59" s="381"/>
      <c r="Z59" s="381"/>
      <c r="AA59" s="381"/>
      <c r="AB59" s="381"/>
      <c r="AC59" s="381"/>
      <c r="AD59" s="381"/>
      <c r="AE59" s="381"/>
      <c r="AF59" s="381">
        <f t="shared" si="12"/>
        <v>0</v>
      </c>
      <c r="AG59" s="381">
        <f t="shared" si="13"/>
        <v>0</v>
      </c>
      <c r="AH59" s="381">
        <f t="shared" si="14"/>
        <v>0</v>
      </c>
      <c r="AI59" s="381">
        <f t="shared" si="15"/>
        <v>0</v>
      </c>
      <c r="AJ59" s="381">
        <f t="shared" si="16"/>
        <v>0</v>
      </c>
      <c r="AK59" s="381">
        <f t="shared" si="17"/>
        <v>0</v>
      </c>
      <c r="AL59" s="381">
        <f t="shared" si="18"/>
        <v>0</v>
      </c>
      <c r="AM59" s="381">
        <f t="shared" si="19"/>
        <v>0</v>
      </c>
      <c r="AN59" s="381">
        <f t="shared" si="20"/>
        <v>0</v>
      </c>
      <c r="AO59" s="381">
        <f t="shared" si="21"/>
        <v>0</v>
      </c>
      <c r="AP59" s="381">
        <f t="shared" si="22"/>
        <v>0</v>
      </c>
      <c r="AQ59" s="381">
        <f t="shared" si="23"/>
        <v>0</v>
      </c>
      <c r="AR59" s="376">
        <f>'01最終需要増加額入力'!E60</f>
        <v>0</v>
      </c>
      <c r="AS59" s="376">
        <f t="shared" si="24"/>
        <v>0</v>
      </c>
      <c r="AT59" s="376">
        <f t="shared" si="25"/>
        <v>0</v>
      </c>
      <c r="AU59" s="376">
        <f t="shared" si="26"/>
        <v>0</v>
      </c>
      <c r="AV59" s="376">
        <f t="shared" si="27"/>
        <v>0</v>
      </c>
      <c r="AW59" s="376">
        <f t="shared" si="28"/>
        <v>0</v>
      </c>
      <c r="AX59" s="376">
        <f t="shared" si="29"/>
        <v>0</v>
      </c>
      <c r="AY59" s="376">
        <f t="shared" si="30"/>
        <v>0</v>
      </c>
      <c r="AZ59" s="376">
        <f t="shared" si="31"/>
        <v>0</v>
      </c>
      <c r="BA59" s="376">
        <f t="shared" si="32"/>
        <v>0</v>
      </c>
      <c r="BB59" s="376">
        <f t="shared" si="33"/>
        <v>0</v>
      </c>
      <c r="BC59" s="376">
        <f>AR59/(1+(マージン率表!$AE59/100))</f>
        <v>0</v>
      </c>
      <c r="BD59" s="390">
        <f t="shared" si="34"/>
        <v>0</v>
      </c>
      <c r="BE59" s="376">
        <f>'01最終需要増加額入力'!F60</f>
        <v>0</v>
      </c>
      <c r="BF59" s="376">
        <f t="shared" si="69"/>
        <v>0</v>
      </c>
      <c r="BG59" s="376">
        <f t="shared" si="70"/>
        <v>0</v>
      </c>
      <c r="BH59" s="376">
        <f t="shared" si="37"/>
        <v>0</v>
      </c>
      <c r="BI59" s="376">
        <f t="shared" si="38"/>
        <v>0</v>
      </c>
      <c r="BJ59" s="376">
        <f t="shared" si="39"/>
        <v>0</v>
      </c>
      <c r="BK59" s="376">
        <f t="shared" si="40"/>
        <v>0</v>
      </c>
      <c r="BL59" s="376">
        <f t="shared" si="41"/>
        <v>0</v>
      </c>
      <c r="BM59" s="376">
        <f t="shared" si="42"/>
        <v>0</v>
      </c>
      <c r="BN59" s="376">
        <f t="shared" si="43"/>
        <v>0</v>
      </c>
      <c r="BO59" s="376">
        <f t="shared" si="65"/>
        <v>0</v>
      </c>
      <c r="BP59" s="376">
        <f>BE59/(1+(マージン率表!$AE59/100))</f>
        <v>0</v>
      </c>
      <c r="BQ59" s="390">
        <f t="shared" si="44"/>
        <v>0</v>
      </c>
      <c r="BS59" s="377" t="e">
        <f t="shared" si="66"/>
        <v>#DIV/0!</v>
      </c>
      <c r="BT59" s="377" t="e">
        <f t="shared" si="67"/>
        <v>#DIV/0!</v>
      </c>
    </row>
    <row r="60" spans="1:72" ht="18.600000000000001" customHeight="1">
      <c r="A60" s="119">
        <v>56</v>
      </c>
      <c r="B60" s="120"/>
      <c r="C60" s="121" t="s">
        <v>814</v>
      </c>
      <c r="D60" s="122"/>
      <c r="E60" s="123">
        <v>2.9232599913692878</v>
      </c>
      <c r="F60" s="124">
        <v>16.751796726214764</v>
      </c>
      <c r="G60" s="125">
        <v>19.675056717584049</v>
      </c>
      <c r="H60" s="126">
        <v>1.6065276558964096E-3</v>
      </c>
      <c r="I60" s="127">
        <v>1.8507198595926639</v>
      </c>
      <c r="J60" s="127">
        <v>7.5021660287479378E-2</v>
      </c>
      <c r="K60" s="127">
        <v>0.25760909555515155</v>
      </c>
      <c r="L60" s="127">
        <v>0</v>
      </c>
      <c r="M60" s="124">
        <v>9.9684245737651486E-2</v>
      </c>
      <c r="N60" s="139">
        <v>0.10450382870534072</v>
      </c>
      <c r="O60" s="140">
        <v>2.3891452175341836</v>
      </c>
      <c r="P60" s="373">
        <v>22.064201935118234</v>
      </c>
      <c r="R60" s="532">
        <v>55</v>
      </c>
      <c r="S60" t="s">
        <v>51</v>
      </c>
      <c r="T60" s="381"/>
      <c r="U60" s="381"/>
      <c r="V60" s="381"/>
      <c r="W60" s="381"/>
      <c r="X60" s="381"/>
      <c r="Y60" s="381"/>
      <c r="Z60" s="381"/>
      <c r="AA60" s="381"/>
      <c r="AB60" s="381"/>
      <c r="AC60" s="381"/>
      <c r="AD60" s="381"/>
      <c r="AE60" s="381"/>
      <c r="AF60" s="381">
        <f t="shared" si="12"/>
        <v>0</v>
      </c>
      <c r="AG60" s="381">
        <f t="shared" si="13"/>
        <v>0</v>
      </c>
      <c r="AH60" s="381">
        <f t="shared" si="14"/>
        <v>0</v>
      </c>
      <c r="AI60" s="381">
        <f t="shared" si="15"/>
        <v>0</v>
      </c>
      <c r="AJ60" s="381">
        <f t="shared" si="16"/>
        <v>0</v>
      </c>
      <c r="AK60" s="381">
        <f t="shared" si="17"/>
        <v>0</v>
      </c>
      <c r="AL60" s="381">
        <f t="shared" si="18"/>
        <v>0</v>
      </c>
      <c r="AM60" s="381">
        <f t="shared" si="19"/>
        <v>0</v>
      </c>
      <c r="AN60" s="381">
        <f t="shared" si="20"/>
        <v>0</v>
      </c>
      <c r="AO60" s="381">
        <f t="shared" si="21"/>
        <v>0</v>
      </c>
      <c r="AP60" s="381">
        <f t="shared" si="22"/>
        <v>0</v>
      </c>
      <c r="AQ60" s="381">
        <f t="shared" si="23"/>
        <v>0</v>
      </c>
      <c r="AR60" s="376">
        <f>'01最終需要増加額入力'!E61</f>
        <v>0</v>
      </c>
      <c r="AS60" s="376">
        <f t="shared" si="24"/>
        <v>0</v>
      </c>
      <c r="AT60" s="376">
        <f t="shared" si="25"/>
        <v>0</v>
      </c>
      <c r="AU60" s="376">
        <f t="shared" si="26"/>
        <v>0</v>
      </c>
      <c r="AV60" s="376">
        <f t="shared" si="27"/>
        <v>0</v>
      </c>
      <c r="AW60" s="376">
        <f t="shared" si="28"/>
        <v>0</v>
      </c>
      <c r="AX60" s="376">
        <f t="shared" si="29"/>
        <v>0</v>
      </c>
      <c r="AY60" s="376">
        <f t="shared" si="30"/>
        <v>0</v>
      </c>
      <c r="AZ60" s="376">
        <f t="shared" si="31"/>
        <v>0</v>
      </c>
      <c r="BA60" s="376">
        <f t="shared" si="32"/>
        <v>0</v>
      </c>
      <c r="BB60" s="376">
        <f t="shared" si="33"/>
        <v>0</v>
      </c>
      <c r="BC60" s="376">
        <f>AR60/(1+(マージン率表!$AE60/100))</f>
        <v>0</v>
      </c>
      <c r="BD60" s="390">
        <f t="shared" si="34"/>
        <v>0</v>
      </c>
      <c r="BE60" s="376">
        <f>'01最終需要増加額入力'!F61</f>
        <v>0</v>
      </c>
      <c r="BF60" s="376">
        <f t="shared" si="69"/>
        <v>0</v>
      </c>
      <c r="BG60" s="376">
        <f t="shared" si="70"/>
        <v>0</v>
      </c>
      <c r="BH60" s="376">
        <f t="shared" si="37"/>
        <v>0</v>
      </c>
      <c r="BI60" s="376">
        <f t="shared" si="38"/>
        <v>0</v>
      </c>
      <c r="BJ60" s="376">
        <f t="shared" si="39"/>
        <v>0</v>
      </c>
      <c r="BK60" s="376">
        <f t="shared" si="40"/>
        <v>0</v>
      </c>
      <c r="BL60" s="376">
        <f t="shared" si="41"/>
        <v>0</v>
      </c>
      <c r="BM60" s="376">
        <f t="shared" si="42"/>
        <v>0</v>
      </c>
      <c r="BN60" s="376">
        <f t="shared" si="43"/>
        <v>0</v>
      </c>
      <c r="BO60" s="376">
        <f t="shared" si="65"/>
        <v>0</v>
      </c>
      <c r="BP60" s="376">
        <f>BE60/(1+(マージン率表!$AE60/100))</f>
        <v>0</v>
      </c>
      <c r="BQ60" s="390">
        <f t="shared" si="44"/>
        <v>0</v>
      </c>
      <c r="BS60" s="377" t="e">
        <f t="shared" si="66"/>
        <v>#DIV/0!</v>
      </c>
      <c r="BT60" s="377" t="e">
        <f t="shared" si="67"/>
        <v>#DIV/0!</v>
      </c>
    </row>
    <row r="61" spans="1:72" ht="18.600000000000001" customHeight="1">
      <c r="A61" s="128">
        <v>57</v>
      </c>
      <c r="B61" s="129"/>
      <c r="C61" s="130" t="s">
        <v>820</v>
      </c>
      <c r="D61" s="131"/>
      <c r="E61" s="132">
        <v>2.9553591982203673</v>
      </c>
      <c r="F61" s="133">
        <v>7.2478876752533168</v>
      </c>
      <c r="G61" s="134">
        <v>10.203246873473685</v>
      </c>
      <c r="H61" s="135">
        <v>3.8458347686538098E-4</v>
      </c>
      <c r="I61" s="136">
        <v>1.4515004524349904</v>
      </c>
      <c r="J61" s="136">
        <v>5.7138116562856604E-2</v>
      </c>
      <c r="K61" s="136">
        <v>0.19784072859889099</v>
      </c>
      <c r="L61" s="136">
        <v>0</v>
      </c>
      <c r="M61" s="133">
        <v>7.7768273071849525E-2</v>
      </c>
      <c r="N61" s="118">
        <v>0.10128280565733282</v>
      </c>
      <c r="O61" s="108">
        <v>1.8859149598027856</v>
      </c>
      <c r="P61" s="371">
        <v>12.089161833276469</v>
      </c>
      <c r="R61" s="532">
        <v>56</v>
      </c>
      <c r="S61" t="s">
        <v>13</v>
      </c>
      <c r="T61" s="381"/>
      <c r="U61" s="381"/>
      <c r="V61" s="381"/>
      <c r="W61" s="381"/>
      <c r="X61" s="381"/>
      <c r="Y61" s="381"/>
      <c r="Z61" s="381"/>
      <c r="AA61" s="381"/>
      <c r="AB61" s="381"/>
      <c r="AC61" s="381"/>
      <c r="AD61" s="381"/>
      <c r="AE61" s="381"/>
      <c r="AF61" s="381">
        <f t="shared" si="12"/>
        <v>0</v>
      </c>
      <c r="AG61" s="381">
        <f t="shared" si="13"/>
        <v>0</v>
      </c>
      <c r="AH61" s="381">
        <f t="shared" si="14"/>
        <v>0</v>
      </c>
      <c r="AI61" s="381">
        <f t="shared" si="15"/>
        <v>0</v>
      </c>
      <c r="AJ61" s="381">
        <f t="shared" si="16"/>
        <v>0</v>
      </c>
      <c r="AK61" s="381">
        <f t="shared" si="17"/>
        <v>0</v>
      </c>
      <c r="AL61" s="381">
        <f t="shared" si="18"/>
        <v>0</v>
      </c>
      <c r="AM61" s="381">
        <f t="shared" si="19"/>
        <v>0</v>
      </c>
      <c r="AN61" s="381">
        <f t="shared" si="20"/>
        <v>0</v>
      </c>
      <c r="AO61" s="381">
        <f t="shared" si="21"/>
        <v>0</v>
      </c>
      <c r="AP61" s="381">
        <f t="shared" si="22"/>
        <v>0</v>
      </c>
      <c r="AQ61" s="381">
        <f t="shared" si="23"/>
        <v>0</v>
      </c>
      <c r="AR61" s="376">
        <f>'01最終需要増加額入力'!E62</f>
        <v>0</v>
      </c>
      <c r="AS61" s="376">
        <f t="shared" si="24"/>
        <v>0</v>
      </c>
      <c r="AT61" s="376">
        <f t="shared" si="25"/>
        <v>0</v>
      </c>
      <c r="AU61" s="376">
        <f t="shared" si="26"/>
        <v>0</v>
      </c>
      <c r="AV61" s="376">
        <f t="shared" si="27"/>
        <v>0</v>
      </c>
      <c r="AW61" s="376">
        <f t="shared" si="28"/>
        <v>0</v>
      </c>
      <c r="AX61" s="376">
        <f t="shared" si="29"/>
        <v>0</v>
      </c>
      <c r="AY61" s="376">
        <f t="shared" si="30"/>
        <v>0</v>
      </c>
      <c r="AZ61" s="376">
        <f t="shared" si="31"/>
        <v>0</v>
      </c>
      <c r="BA61" s="376">
        <f t="shared" si="32"/>
        <v>0</v>
      </c>
      <c r="BB61" s="376">
        <f t="shared" si="33"/>
        <v>0</v>
      </c>
      <c r="BC61" s="376">
        <f>AR61/(1+(マージン率表!$AE61/100))</f>
        <v>0</v>
      </c>
      <c r="BD61" s="390">
        <f t="shared" si="34"/>
        <v>0</v>
      </c>
      <c r="BE61" s="376">
        <f>'01最終需要増加額入力'!F62</f>
        <v>0</v>
      </c>
      <c r="BF61" s="376">
        <f t="shared" si="69"/>
        <v>0</v>
      </c>
      <c r="BG61" s="376">
        <f t="shared" si="70"/>
        <v>0</v>
      </c>
      <c r="BH61" s="376">
        <f t="shared" si="37"/>
        <v>0</v>
      </c>
      <c r="BI61" s="376">
        <f t="shared" si="38"/>
        <v>0</v>
      </c>
      <c r="BJ61" s="376">
        <f t="shared" si="39"/>
        <v>0</v>
      </c>
      <c r="BK61" s="376">
        <f t="shared" si="40"/>
        <v>0</v>
      </c>
      <c r="BL61" s="376">
        <f t="shared" si="41"/>
        <v>0</v>
      </c>
      <c r="BM61" s="376">
        <f t="shared" si="42"/>
        <v>0</v>
      </c>
      <c r="BN61" s="376">
        <f t="shared" si="43"/>
        <v>0</v>
      </c>
      <c r="BO61" s="376">
        <f t="shared" si="65"/>
        <v>0</v>
      </c>
      <c r="BP61" s="376">
        <f>BE61/(1+(マージン率表!$AE61/100))</f>
        <v>0</v>
      </c>
      <c r="BQ61" s="390">
        <f t="shared" si="44"/>
        <v>0</v>
      </c>
      <c r="BS61" s="377" t="e">
        <f t="shared" si="66"/>
        <v>#DIV/0!</v>
      </c>
      <c r="BT61" s="377" t="e">
        <f t="shared" si="67"/>
        <v>#DIV/0!</v>
      </c>
    </row>
    <row r="62" spans="1:72" ht="18.600000000000001" customHeight="1">
      <c r="A62" s="109">
        <v>58</v>
      </c>
      <c r="B62" s="110"/>
      <c r="C62" s="111" t="s">
        <v>821</v>
      </c>
      <c r="D62" s="112"/>
      <c r="E62" s="113">
        <v>2.5384912865878713</v>
      </c>
      <c r="F62" s="114">
        <v>7.5221158726705815</v>
      </c>
      <c r="G62" s="115">
        <v>10.060607159258455</v>
      </c>
      <c r="H62" s="116">
        <v>1.5106470403403187E-3</v>
      </c>
      <c r="I62" s="117">
        <v>1.8082445072873612</v>
      </c>
      <c r="J62" s="117">
        <v>7.2208928528267227E-2</v>
      </c>
      <c r="K62" s="117">
        <v>0.2830952553597757</v>
      </c>
      <c r="L62" s="117">
        <v>0</v>
      </c>
      <c r="M62" s="114">
        <v>9.8192057622120715E-2</v>
      </c>
      <c r="N62" s="118">
        <v>0.12357092789983806</v>
      </c>
      <c r="O62" s="108">
        <v>2.3868223237377033</v>
      </c>
      <c r="P62" s="371">
        <v>12.447429482996156</v>
      </c>
      <c r="R62" s="532">
        <v>57</v>
      </c>
      <c r="S62" t="s">
        <v>1926</v>
      </c>
      <c r="T62" s="381"/>
      <c r="U62" s="381"/>
      <c r="V62" s="381"/>
      <c r="W62" s="381"/>
      <c r="X62" s="381"/>
      <c r="Y62" s="381"/>
      <c r="Z62" s="381"/>
      <c r="AA62" s="381"/>
      <c r="AB62" s="381"/>
      <c r="AC62" s="381"/>
      <c r="AD62" s="381"/>
      <c r="AE62" s="381"/>
      <c r="AF62" s="381">
        <f t="shared" si="12"/>
        <v>0</v>
      </c>
      <c r="AG62" s="381">
        <f t="shared" si="13"/>
        <v>0</v>
      </c>
      <c r="AH62" s="381">
        <f t="shared" si="14"/>
        <v>0</v>
      </c>
      <c r="AI62" s="381">
        <f t="shared" si="15"/>
        <v>0</v>
      </c>
      <c r="AJ62" s="381">
        <f t="shared" si="16"/>
        <v>0</v>
      </c>
      <c r="AK62" s="381">
        <f t="shared" si="17"/>
        <v>0</v>
      </c>
      <c r="AL62" s="381">
        <f t="shared" si="18"/>
        <v>0</v>
      </c>
      <c r="AM62" s="381">
        <f t="shared" si="19"/>
        <v>0</v>
      </c>
      <c r="AN62" s="381">
        <f t="shared" si="20"/>
        <v>0</v>
      </c>
      <c r="AO62" s="381">
        <f t="shared" si="21"/>
        <v>0</v>
      </c>
      <c r="AP62" s="381">
        <f t="shared" si="22"/>
        <v>0</v>
      </c>
      <c r="AQ62" s="381">
        <f t="shared" si="23"/>
        <v>0</v>
      </c>
      <c r="AR62" s="376">
        <f>'01最終需要増加額入力'!E63</f>
        <v>0</v>
      </c>
      <c r="AS62" s="376">
        <f t="shared" si="24"/>
        <v>0</v>
      </c>
      <c r="AT62" s="376">
        <f t="shared" si="25"/>
        <v>0</v>
      </c>
      <c r="AU62" s="376">
        <f t="shared" si="26"/>
        <v>0</v>
      </c>
      <c r="AV62" s="376">
        <f t="shared" si="27"/>
        <v>0</v>
      </c>
      <c r="AW62" s="376">
        <f t="shared" si="28"/>
        <v>0</v>
      </c>
      <c r="AX62" s="376">
        <f t="shared" si="29"/>
        <v>0</v>
      </c>
      <c r="AY62" s="376">
        <f t="shared" si="30"/>
        <v>0</v>
      </c>
      <c r="AZ62" s="376">
        <f t="shared" si="31"/>
        <v>0</v>
      </c>
      <c r="BA62" s="376">
        <f t="shared" si="32"/>
        <v>0</v>
      </c>
      <c r="BB62" s="376">
        <f t="shared" si="33"/>
        <v>0</v>
      </c>
      <c r="BC62" s="376">
        <f>AR62/(1+(マージン率表!$AE62/100))</f>
        <v>0</v>
      </c>
      <c r="BD62" s="390">
        <f t="shared" si="34"/>
        <v>0</v>
      </c>
      <c r="BE62" s="376">
        <f>'01最終需要増加額入力'!F63</f>
        <v>0</v>
      </c>
      <c r="BF62" s="376">
        <f t="shared" si="69"/>
        <v>0</v>
      </c>
      <c r="BG62" s="376">
        <f t="shared" si="70"/>
        <v>0</v>
      </c>
      <c r="BH62" s="376">
        <f t="shared" si="37"/>
        <v>0</v>
      </c>
      <c r="BI62" s="376">
        <f t="shared" si="38"/>
        <v>0</v>
      </c>
      <c r="BJ62" s="376">
        <f t="shared" si="39"/>
        <v>0</v>
      </c>
      <c r="BK62" s="376">
        <f t="shared" si="40"/>
        <v>0</v>
      </c>
      <c r="BL62" s="376">
        <f t="shared" si="41"/>
        <v>0</v>
      </c>
      <c r="BM62" s="376">
        <f t="shared" si="42"/>
        <v>0</v>
      </c>
      <c r="BN62" s="376">
        <f t="shared" si="43"/>
        <v>0</v>
      </c>
      <c r="BO62" s="376">
        <f t="shared" si="65"/>
        <v>0</v>
      </c>
      <c r="BP62" s="376">
        <f>BE62/(1+(マージン率表!$AE62/100))</f>
        <v>0</v>
      </c>
      <c r="BQ62" s="390">
        <f t="shared" si="44"/>
        <v>0</v>
      </c>
      <c r="BS62" s="377" t="e">
        <f t="shared" si="66"/>
        <v>#DIV/0!</v>
      </c>
      <c r="BT62" s="377" t="e">
        <f t="shared" si="67"/>
        <v>#DIV/0!</v>
      </c>
    </row>
    <row r="63" spans="1:72" ht="18.600000000000001" customHeight="1">
      <c r="A63" s="109">
        <v>59</v>
      </c>
      <c r="B63" s="110"/>
      <c r="C63" s="111" t="s">
        <v>1168</v>
      </c>
      <c r="D63" s="112"/>
      <c r="E63" s="113">
        <v>3.0330982641261004</v>
      </c>
      <c r="F63" s="114">
        <v>1.5838143914462862E-2</v>
      </c>
      <c r="G63" s="115">
        <v>3.048936408040563</v>
      </c>
      <c r="H63" s="116">
        <v>9.9993120006903313E-3</v>
      </c>
      <c r="I63" s="117">
        <v>1.0267681707197822</v>
      </c>
      <c r="J63" s="117">
        <v>5.7813598164757674E-2</v>
      </c>
      <c r="K63" s="117">
        <v>0.28128010517560392</v>
      </c>
      <c r="L63" s="117">
        <v>7.8545199638908655E-3</v>
      </c>
      <c r="M63" s="114">
        <v>7.911575596714461E-2</v>
      </c>
      <c r="N63" s="118">
        <v>0.10948434535033241</v>
      </c>
      <c r="O63" s="108">
        <v>1.5723158073422019</v>
      </c>
      <c r="P63" s="371">
        <v>4.6212522153827651</v>
      </c>
      <c r="R63" s="532">
        <v>58</v>
      </c>
      <c r="S63" t="s">
        <v>59</v>
      </c>
      <c r="T63" s="381"/>
      <c r="U63" s="381"/>
      <c r="V63" s="381"/>
      <c r="W63" s="381"/>
      <c r="X63" s="381"/>
      <c r="Y63" s="381"/>
      <c r="Z63" s="381"/>
      <c r="AA63" s="381"/>
      <c r="AB63" s="381"/>
      <c r="AC63" s="381"/>
      <c r="AD63" s="381"/>
      <c r="AE63" s="381"/>
      <c r="AF63" s="381">
        <f t="shared" si="12"/>
        <v>0</v>
      </c>
      <c r="AG63" s="381">
        <f t="shared" si="13"/>
        <v>0</v>
      </c>
      <c r="AH63" s="381">
        <f t="shared" si="14"/>
        <v>0</v>
      </c>
      <c r="AI63" s="381">
        <f t="shared" si="15"/>
        <v>0</v>
      </c>
      <c r="AJ63" s="381">
        <f t="shared" si="16"/>
        <v>0</v>
      </c>
      <c r="AK63" s="381">
        <f t="shared" si="17"/>
        <v>0</v>
      </c>
      <c r="AL63" s="381">
        <f t="shared" si="18"/>
        <v>0</v>
      </c>
      <c r="AM63" s="381">
        <f t="shared" si="19"/>
        <v>0</v>
      </c>
      <c r="AN63" s="381">
        <f t="shared" si="20"/>
        <v>0</v>
      </c>
      <c r="AO63" s="381">
        <f t="shared" si="21"/>
        <v>0</v>
      </c>
      <c r="AP63" s="381">
        <f t="shared" si="22"/>
        <v>0</v>
      </c>
      <c r="AQ63" s="381">
        <f t="shared" si="23"/>
        <v>0</v>
      </c>
      <c r="AR63" s="376">
        <f>'01最終需要増加額入力'!E64</f>
        <v>0</v>
      </c>
      <c r="AS63" s="376">
        <f t="shared" si="24"/>
        <v>0</v>
      </c>
      <c r="AT63" s="376">
        <f t="shared" si="25"/>
        <v>0</v>
      </c>
      <c r="AU63" s="376">
        <f t="shared" si="26"/>
        <v>0</v>
      </c>
      <c r="AV63" s="376">
        <f t="shared" si="27"/>
        <v>0</v>
      </c>
      <c r="AW63" s="376">
        <f t="shared" si="28"/>
        <v>0</v>
      </c>
      <c r="AX63" s="376">
        <f t="shared" si="29"/>
        <v>0</v>
      </c>
      <c r="AY63" s="376">
        <f t="shared" si="30"/>
        <v>0</v>
      </c>
      <c r="AZ63" s="376">
        <f t="shared" si="31"/>
        <v>0</v>
      </c>
      <c r="BA63" s="376">
        <f t="shared" si="32"/>
        <v>0</v>
      </c>
      <c r="BB63" s="376">
        <f t="shared" si="33"/>
        <v>0</v>
      </c>
      <c r="BC63" s="376">
        <f>AR63/(1+(マージン率表!$AE63/100))</f>
        <v>0</v>
      </c>
      <c r="BD63" s="390">
        <f t="shared" si="34"/>
        <v>0</v>
      </c>
      <c r="BE63" s="376">
        <f>'01最終需要増加額入力'!F64</f>
        <v>0</v>
      </c>
      <c r="BF63" s="376">
        <f t="shared" si="69"/>
        <v>0</v>
      </c>
      <c r="BG63" s="376">
        <f t="shared" si="70"/>
        <v>0</v>
      </c>
      <c r="BH63" s="376">
        <f t="shared" si="37"/>
        <v>0</v>
      </c>
      <c r="BI63" s="376">
        <f t="shared" si="38"/>
        <v>0</v>
      </c>
      <c r="BJ63" s="376">
        <f t="shared" si="39"/>
        <v>0</v>
      </c>
      <c r="BK63" s="376">
        <f t="shared" si="40"/>
        <v>0</v>
      </c>
      <c r="BL63" s="376">
        <f t="shared" si="41"/>
        <v>0</v>
      </c>
      <c r="BM63" s="376">
        <f t="shared" si="42"/>
        <v>0</v>
      </c>
      <c r="BN63" s="376">
        <f t="shared" si="43"/>
        <v>0</v>
      </c>
      <c r="BO63" s="376">
        <f t="shared" si="65"/>
        <v>0</v>
      </c>
      <c r="BP63" s="376">
        <f>BE63/(1+(マージン率表!$AE63/100))</f>
        <v>0</v>
      </c>
      <c r="BQ63" s="390">
        <f t="shared" si="44"/>
        <v>0</v>
      </c>
      <c r="BS63" s="377" t="e">
        <f t="shared" si="66"/>
        <v>#DIV/0!</v>
      </c>
      <c r="BT63" s="377" t="e">
        <f t="shared" si="67"/>
        <v>#DIV/0!</v>
      </c>
    </row>
    <row r="64" spans="1:72" ht="18.600000000000001" customHeight="1">
      <c r="A64" s="109">
        <v>60</v>
      </c>
      <c r="B64" s="110"/>
      <c r="C64" s="111" t="s">
        <v>825</v>
      </c>
      <c r="D64" s="112"/>
      <c r="E64" s="113">
        <v>9.9755171668926224</v>
      </c>
      <c r="F64" s="114">
        <v>0</v>
      </c>
      <c r="G64" s="115">
        <v>9.9755171668926224</v>
      </c>
      <c r="H64" s="116">
        <v>0</v>
      </c>
      <c r="I64" s="117">
        <v>0</v>
      </c>
      <c r="J64" s="117">
        <v>0</v>
      </c>
      <c r="K64" s="117">
        <v>0</v>
      </c>
      <c r="L64" s="117">
        <v>0</v>
      </c>
      <c r="M64" s="114">
        <v>0</v>
      </c>
      <c r="N64" s="118">
        <v>0</v>
      </c>
      <c r="O64" s="108">
        <v>0</v>
      </c>
      <c r="P64" s="371">
        <v>9.9755171668926224</v>
      </c>
      <c r="R64" s="532">
        <v>59</v>
      </c>
      <c r="S64" t="s">
        <v>14</v>
      </c>
      <c r="T64" s="381"/>
      <c r="U64" s="381"/>
      <c r="V64" s="381"/>
      <c r="W64" s="381"/>
      <c r="X64" s="381"/>
      <c r="Y64" s="381"/>
      <c r="Z64" s="381"/>
      <c r="AA64" s="381"/>
      <c r="AB64" s="381"/>
      <c r="AC64" s="381"/>
      <c r="AD64" s="381"/>
      <c r="AE64" s="381"/>
      <c r="AF64" s="381">
        <f t="shared" si="12"/>
        <v>0</v>
      </c>
      <c r="AG64" s="381">
        <f t="shared" si="13"/>
        <v>0</v>
      </c>
      <c r="AH64" s="381">
        <f t="shared" si="14"/>
        <v>0</v>
      </c>
      <c r="AI64" s="381">
        <f t="shared" si="15"/>
        <v>0</v>
      </c>
      <c r="AJ64" s="381">
        <f t="shared" si="16"/>
        <v>0</v>
      </c>
      <c r="AK64" s="381">
        <f t="shared" si="17"/>
        <v>0</v>
      </c>
      <c r="AL64" s="381">
        <f t="shared" si="18"/>
        <v>0</v>
      </c>
      <c r="AM64" s="381">
        <f t="shared" si="19"/>
        <v>0</v>
      </c>
      <c r="AN64" s="381">
        <f t="shared" si="20"/>
        <v>0</v>
      </c>
      <c r="AO64" s="381">
        <f t="shared" si="21"/>
        <v>0</v>
      </c>
      <c r="AP64" s="381">
        <f t="shared" si="22"/>
        <v>0</v>
      </c>
      <c r="AQ64" s="381">
        <f t="shared" si="23"/>
        <v>0</v>
      </c>
      <c r="AR64" s="376">
        <f>'01最終需要増加額入力'!E65</f>
        <v>0</v>
      </c>
      <c r="AS64" s="376">
        <f t="shared" si="24"/>
        <v>0</v>
      </c>
      <c r="AT64" s="376">
        <f t="shared" si="25"/>
        <v>0</v>
      </c>
      <c r="AU64" s="376">
        <f t="shared" si="26"/>
        <v>0</v>
      </c>
      <c r="AV64" s="376">
        <f t="shared" si="27"/>
        <v>0</v>
      </c>
      <c r="AW64" s="376">
        <f t="shared" si="28"/>
        <v>0</v>
      </c>
      <c r="AX64" s="376">
        <f t="shared" si="29"/>
        <v>0</v>
      </c>
      <c r="AY64" s="376">
        <f t="shared" si="30"/>
        <v>0</v>
      </c>
      <c r="AZ64" s="376">
        <f t="shared" si="31"/>
        <v>0</v>
      </c>
      <c r="BA64" s="376">
        <f t="shared" si="32"/>
        <v>0</v>
      </c>
      <c r="BB64" s="376">
        <f t="shared" si="33"/>
        <v>0</v>
      </c>
      <c r="BC64" s="376">
        <f>AR64/(1+(マージン率表!$AE64/100))</f>
        <v>0</v>
      </c>
      <c r="BD64" s="390">
        <f t="shared" si="34"/>
        <v>0</v>
      </c>
      <c r="BE64" s="376">
        <f>'01最終需要増加額入力'!F65</f>
        <v>0</v>
      </c>
      <c r="BF64" s="376">
        <f t="shared" si="69"/>
        <v>0</v>
      </c>
      <c r="BG64" s="376">
        <f t="shared" si="70"/>
        <v>0</v>
      </c>
      <c r="BH64" s="376">
        <f t="shared" si="37"/>
        <v>0</v>
      </c>
      <c r="BI64" s="376">
        <f t="shared" si="38"/>
        <v>0</v>
      </c>
      <c r="BJ64" s="376">
        <f t="shared" si="39"/>
        <v>0</v>
      </c>
      <c r="BK64" s="376">
        <f t="shared" si="40"/>
        <v>0</v>
      </c>
      <c r="BL64" s="376">
        <f t="shared" si="41"/>
        <v>0</v>
      </c>
      <c r="BM64" s="376">
        <f t="shared" si="42"/>
        <v>0</v>
      </c>
      <c r="BN64" s="376">
        <f t="shared" si="43"/>
        <v>0</v>
      </c>
      <c r="BO64" s="376">
        <f t="shared" si="65"/>
        <v>0</v>
      </c>
      <c r="BP64" s="376">
        <f>BE64/(1+(マージン率表!$AE64/100))</f>
        <v>0</v>
      </c>
      <c r="BQ64" s="390">
        <f t="shared" si="44"/>
        <v>0</v>
      </c>
      <c r="BS64" s="377" t="e">
        <f t="shared" si="66"/>
        <v>#DIV/0!</v>
      </c>
      <c r="BT64" s="377" t="e">
        <f t="shared" si="67"/>
        <v>#DIV/0!</v>
      </c>
    </row>
    <row r="65" spans="1:72" ht="18.600000000000001" customHeight="1">
      <c r="A65" s="119">
        <v>61</v>
      </c>
      <c r="B65" s="120"/>
      <c r="C65" s="121" t="s">
        <v>827</v>
      </c>
      <c r="D65" s="122"/>
      <c r="E65" s="123">
        <v>10.519608411052541</v>
      </c>
      <c r="F65" s="124">
        <v>3.979609569599722</v>
      </c>
      <c r="G65" s="125">
        <v>14.499217980652263</v>
      </c>
      <c r="H65" s="126">
        <v>0</v>
      </c>
      <c r="I65" s="127">
        <v>1.4337021375195504</v>
      </c>
      <c r="J65" s="127">
        <v>5.5030991137114058E-2</v>
      </c>
      <c r="K65" s="127">
        <v>5.2134623182529108E-2</v>
      </c>
      <c r="L65" s="127">
        <v>0</v>
      </c>
      <c r="M65" s="124">
        <v>7.5305566819208719E-2</v>
      </c>
      <c r="N65" s="139">
        <v>9.5580142501303367E-2</v>
      </c>
      <c r="O65" s="140">
        <v>1.7117534611597058</v>
      </c>
      <c r="P65" s="373">
        <v>16.210971441811967</v>
      </c>
      <c r="R65" s="532">
        <v>60</v>
      </c>
      <c r="S65" t="s">
        <v>15</v>
      </c>
      <c r="T65" s="381"/>
      <c r="U65" s="381"/>
      <c r="V65" s="381"/>
      <c r="W65" s="381"/>
      <c r="X65" s="381"/>
      <c r="Y65" s="381"/>
      <c r="Z65" s="381"/>
      <c r="AA65" s="381"/>
      <c r="AB65" s="381"/>
      <c r="AC65" s="381"/>
      <c r="AD65" s="381"/>
      <c r="AE65" s="381"/>
      <c r="AF65" s="381">
        <f t="shared" si="12"/>
        <v>0</v>
      </c>
      <c r="AG65" s="381">
        <f t="shared" si="13"/>
        <v>0</v>
      </c>
      <c r="AH65" s="381">
        <f t="shared" si="14"/>
        <v>0</v>
      </c>
      <c r="AI65" s="381">
        <f t="shared" si="15"/>
        <v>0</v>
      </c>
      <c r="AJ65" s="381">
        <f t="shared" si="16"/>
        <v>0</v>
      </c>
      <c r="AK65" s="381">
        <f t="shared" si="17"/>
        <v>0</v>
      </c>
      <c r="AL65" s="381">
        <f t="shared" si="18"/>
        <v>0</v>
      </c>
      <c r="AM65" s="381">
        <f t="shared" si="19"/>
        <v>0</v>
      </c>
      <c r="AN65" s="381">
        <f t="shared" si="20"/>
        <v>0</v>
      </c>
      <c r="AO65" s="381">
        <f t="shared" si="21"/>
        <v>0</v>
      </c>
      <c r="AP65" s="381">
        <f t="shared" si="22"/>
        <v>0</v>
      </c>
      <c r="AQ65" s="381">
        <f t="shared" si="23"/>
        <v>0</v>
      </c>
      <c r="AR65" s="376">
        <f>'01最終需要増加額入力'!E66</f>
        <v>0</v>
      </c>
      <c r="AS65" s="376">
        <f t="shared" si="24"/>
        <v>0</v>
      </c>
      <c r="AT65" s="376">
        <f t="shared" si="25"/>
        <v>0</v>
      </c>
      <c r="AU65" s="376">
        <f t="shared" si="26"/>
        <v>0</v>
      </c>
      <c r="AV65" s="376">
        <f t="shared" si="27"/>
        <v>0</v>
      </c>
      <c r="AW65" s="376">
        <f t="shared" si="28"/>
        <v>0</v>
      </c>
      <c r="AX65" s="376">
        <f t="shared" si="29"/>
        <v>0</v>
      </c>
      <c r="AY65" s="376">
        <f t="shared" si="30"/>
        <v>0</v>
      </c>
      <c r="AZ65" s="376">
        <f t="shared" si="31"/>
        <v>0</v>
      </c>
      <c r="BA65" s="376">
        <f t="shared" si="32"/>
        <v>0</v>
      </c>
      <c r="BB65" s="376">
        <f t="shared" si="33"/>
        <v>0</v>
      </c>
      <c r="BC65" s="376">
        <f>AR65/(1+(マージン率表!$AE65/100))</f>
        <v>0</v>
      </c>
      <c r="BD65" s="390">
        <f t="shared" si="34"/>
        <v>0</v>
      </c>
      <c r="BE65" s="376">
        <f>'01最終需要増加額入力'!F66</f>
        <v>0</v>
      </c>
      <c r="BF65" s="376">
        <f t="shared" si="69"/>
        <v>0</v>
      </c>
      <c r="BG65" s="376">
        <f t="shared" si="70"/>
        <v>0</v>
      </c>
      <c r="BH65" s="376">
        <f t="shared" si="37"/>
        <v>0</v>
      </c>
      <c r="BI65" s="376">
        <f t="shared" si="38"/>
        <v>0</v>
      </c>
      <c r="BJ65" s="376">
        <f t="shared" si="39"/>
        <v>0</v>
      </c>
      <c r="BK65" s="376">
        <f t="shared" si="40"/>
        <v>0</v>
      </c>
      <c r="BL65" s="376">
        <f t="shared" si="41"/>
        <v>0</v>
      </c>
      <c r="BM65" s="376">
        <f t="shared" si="42"/>
        <v>0</v>
      </c>
      <c r="BN65" s="376">
        <f t="shared" si="43"/>
        <v>0</v>
      </c>
      <c r="BO65" s="376">
        <f t="shared" si="65"/>
        <v>0</v>
      </c>
      <c r="BP65" s="376">
        <f>BE65/(1+(マージン率表!$AE65/100))</f>
        <v>0</v>
      </c>
      <c r="BQ65" s="390">
        <f t="shared" si="44"/>
        <v>0</v>
      </c>
      <c r="BS65" s="377" t="e">
        <f t="shared" si="66"/>
        <v>#DIV/0!</v>
      </c>
      <c r="BT65" s="377" t="e">
        <f t="shared" si="67"/>
        <v>#DIV/0!</v>
      </c>
    </row>
    <row r="66" spans="1:72" ht="18.600000000000001" customHeight="1">
      <c r="A66" s="128">
        <v>62</v>
      </c>
      <c r="B66" s="129"/>
      <c r="C66" s="130" t="s">
        <v>828</v>
      </c>
      <c r="D66" s="131"/>
      <c r="E66" s="132">
        <v>4.6850706561171958</v>
      </c>
      <c r="F66" s="133">
        <v>2.4185467988805582E-3</v>
      </c>
      <c r="G66" s="134">
        <v>4.6874892029160762</v>
      </c>
      <c r="H66" s="135">
        <v>3.5702357507284435E-3</v>
      </c>
      <c r="I66" s="136">
        <v>1.1429361158138409</v>
      </c>
      <c r="J66" s="136">
        <v>4.7219247025763285E-3</v>
      </c>
      <c r="K66" s="136">
        <v>3.3398979603588667E-2</v>
      </c>
      <c r="L66" s="136">
        <v>0</v>
      </c>
      <c r="M66" s="133">
        <v>5.6663096430915938E-2</v>
      </c>
      <c r="N66" s="118">
        <v>0.1081435925785164</v>
      </c>
      <c r="O66" s="108">
        <v>1.3494339448801667</v>
      </c>
      <c r="P66" s="371">
        <v>6.0369231477962426</v>
      </c>
      <c r="R66" s="532">
        <v>61</v>
      </c>
      <c r="S66" t="s">
        <v>88</v>
      </c>
      <c r="T66" s="381"/>
      <c r="U66" s="381"/>
      <c r="V66" s="381"/>
      <c r="W66" s="381"/>
      <c r="X66" s="381"/>
      <c r="Y66" s="381"/>
      <c r="Z66" s="381"/>
      <c r="AA66" s="381"/>
      <c r="AB66" s="381"/>
      <c r="AC66" s="381"/>
      <c r="AD66" s="381"/>
      <c r="AE66" s="381"/>
      <c r="AF66" s="381">
        <f t="shared" si="12"/>
        <v>0</v>
      </c>
      <c r="AG66" s="381">
        <f t="shared" si="13"/>
        <v>0</v>
      </c>
      <c r="AH66" s="381">
        <f t="shared" si="14"/>
        <v>0</v>
      </c>
      <c r="AI66" s="381">
        <f t="shared" si="15"/>
        <v>0</v>
      </c>
      <c r="AJ66" s="381">
        <f t="shared" si="16"/>
        <v>0</v>
      </c>
      <c r="AK66" s="381">
        <f t="shared" si="17"/>
        <v>0</v>
      </c>
      <c r="AL66" s="381">
        <f t="shared" si="18"/>
        <v>0</v>
      </c>
      <c r="AM66" s="381">
        <f t="shared" si="19"/>
        <v>0</v>
      </c>
      <c r="AN66" s="381">
        <f t="shared" si="20"/>
        <v>0</v>
      </c>
      <c r="AO66" s="381">
        <f t="shared" si="21"/>
        <v>0</v>
      </c>
      <c r="AP66" s="381">
        <f t="shared" si="22"/>
        <v>0</v>
      </c>
      <c r="AQ66" s="381">
        <f t="shared" si="23"/>
        <v>0</v>
      </c>
      <c r="AR66" s="376">
        <f>'01最終需要増加額入力'!E67</f>
        <v>0</v>
      </c>
      <c r="AS66" s="376">
        <f t="shared" si="24"/>
        <v>0</v>
      </c>
      <c r="AT66" s="376">
        <f t="shared" si="25"/>
        <v>0</v>
      </c>
      <c r="AU66" s="376">
        <f t="shared" si="26"/>
        <v>0</v>
      </c>
      <c r="AV66" s="376">
        <f t="shared" si="27"/>
        <v>0</v>
      </c>
      <c r="AW66" s="376">
        <f t="shared" si="28"/>
        <v>0</v>
      </c>
      <c r="AX66" s="376">
        <f t="shared" si="29"/>
        <v>0</v>
      </c>
      <c r="AY66" s="376">
        <f t="shared" si="30"/>
        <v>0</v>
      </c>
      <c r="AZ66" s="376">
        <f t="shared" si="31"/>
        <v>0</v>
      </c>
      <c r="BA66" s="376">
        <f t="shared" si="32"/>
        <v>0</v>
      </c>
      <c r="BB66" s="376">
        <f t="shared" si="33"/>
        <v>0</v>
      </c>
      <c r="BC66" s="376">
        <f>AR66/(1+(マージン率表!$AE66/100))</f>
        <v>0</v>
      </c>
      <c r="BD66" s="390">
        <f t="shared" si="34"/>
        <v>0</v>
      </c>
      <c r="BE66" s="376">
        <f>'01最終需要増加額入力'!F67</f>
        <v>0</v>
      </c>
      <c r="BF66" s="376">
        <f t="shared" si="69"/>
        <v>0</v>
      </c>
      <c r="BG66" s="376">
        <f t="shared" si="70"/>
        <v>0</v>
      </c>
      <c r="BH66" s="376">
        <f t="shared" si="37"/>
        <v>0</v>
      </c>
      <c r="BI66" s="376">
        <f t="shared" si="38"/>
        <v>0</v>
      </c>
      <c r="BJ66" s="376">
        <f t="shared" si="39"/>
        <v>0</v>
      </c>
      <c r="BK66" s="376">
        <f t="shared" si="40"/>
        <v>0</v>
      </c>
      <c r="BL66" s="376">
        <f t="shared" si="41"/>
        <v>0</v>
      </c>
      <c r="BM66" s="376">
        <f t="shared" si="42"/>
        <v>0</v>
      </c>
      <c r="BN66" s="376">
        <f t="shared" si="43"/>
        <v>0</v>
      </c>
      <c r="BO66" s="376">
        <f t="shared" si="65"/>
        <v>0</v>
      </c>
      <c r="BP66" s="376">
        <f>BE66/(1+(マージン率表!$AE66/100))</f>
        <v>0</v>
      </c>
      <c r="BQ66" s="390">
        <f t="shared" si="44"/>
        <v>0</v>
      </c>
      <c r="BS66" s="377" t="e">
        <f t="shared" si="66"/>
        <v>#DIV/0!</v>
      </c>
      <c r="BT66" s="377" t="e">
        <f t="shared" si="67"/>
        <v>#DIV/0!</v>
      </c>
    </row>
    <row r="67" spans="1:72" ht="18.600000000000001" customHeight="1">
      <c r="A67" s="109">
        <v>64</v>
      </c>
      <c r="B67" s="110"/>
      <c r="C67" s="111" t="s">
        <v>830</v>
      </c>
      <c r="D67" s="112"/>
      <c r="E67" s="113">
        <v>12.070105058358864</v>
      </c>
      <c r="F67" s="114">
        <v>0</v>
      </c>
      <c r="G67" s="115">
        <v>12.070105058358864</v>
      </c>
      <c r="H67" s="116">
        <v>1.6833435810565373E-2</v>
      </c>
      <c r="I67" s="117">
        <v>1.1978318534675991</v>
      </c>
      <c r="J67" s="117">
        <v>6.7510937303425333E-2</v>
      </c>
      <c r="K67" s="117">
        <v>4.4121321229797658E-2</v>
      </c>
      <c r="L67" s="117">
        <v>0</v>
      </c>
      <c r="M67" s="114">
        <v>7.6370640361617642E-2</v>
      </c>
      <c r="N67" s="118">
        <v>0.10773398918761838</v>
      </c>
      <c r="O67" s="108">
        <v>1.5104021773606235</v>
      </c>
      <c r="P67" s="371">
        <v>13.580507235719489</v>
      </c>
      <c r="R67" s="532">
        <v>62</v>
      </c>
      <c r="S67" t="s">
        <v>16</v>
      </c>
      <c r="T67" s="381"/>
      <c r="U67" s="381"/>
      <c r="V67" s="381"/>
      <c r="W67" s="381"/>
      <c r="X67" s="381"/>
      <c r="Y67" s="381"/>
      <c r="Z67" s="381"/>
      <c r="AA67" s="381"/>
      <c r="AB67" s="381"/>
      <c r="AC67" s="381"/>
      <c r="AD67" s="381"/>
      <c r="AE67" s="381"/>
      <c r="AF67" s="381">
        <f t="shared" si="12"/>
        <v>0</v>
      </c>
      <c r="AG67" s="381">
        <f t="shared" si="13"/>
        <v>0</v>
      </c>
      <c r="AH67" s="381">
        <f t="shared" si="14"/>
        <v>0</v>
      </c>
      <c r="AI67" s="381">
        <f t="shared" si="15"/>
        <v>0</v>
      </c>
      <c r="AJ67" s="381">
        <f t="shared" si="16"/>
        <v>0</v>
      </c>
      <c r="AK67" s="381">
        <f t="shared" si="17"/>
        <v>0</v>
      </c>
      <c r="AL67" s="381">
        <f t="shared" si="18"/>
        <v>0</v>
      </c>
      <c r="AM67" s="381">
        <f t="shared" si="19"/>
        <v>0</v>
      </c>
      <c r="AN67" s="381">
        <f t="shared" si="20"/>
        <v>0</v>
      </c>
      <c r="AO67" s="381">
        <f t="shared" si="21"/>
        <v>0</v>
      </c>
      <c r="AP67" s="381">
        <f t="shared" si="22"/>
        <v>0</v>
      </c>
      <c r="AQ67" s="381">
        <f t="shared" si="23"/>
        <v>0</v>
      </c>
      <c r="AR67" s="376">
        <f>'01最終需要増加額入力'!E68</f>
        <v>0</v>
      </c>
      <c r="AS67" s="376">
        <f t="shared" si="24"/>
        <v>0</v>
      </c>
      <c r="AT67" s="376">
        <f t="shared" si="25"/>
        <v>0</v>
      </c>
      <c r="AU67" s="376">
        <f t="shared" si="26"/>
        <v>0</v>
      </c>
      <c r="AV67" s="376">
        <f t="shared" si="27"/>
        <v>0</v>
      </c>
      <c r="AW67" s="376">
        <f t="shared" si="28"/>
        <v>0</v>
      </c>
      <c r="AX67" s="376">
        <f t="shared" si="29"/>
        <v>0</v>
      </c>
      <c r="AY67" s="376">
        <f t="shared" si="30"/>
        <v>0</v>
      </c>
      <c r="AZ67" s="376">
        <f t="shared" si="31"/>
        <v>0</v>
      </c>
      <c r="BA67" s="376">
        <f t="shared" si="32"/>
        <v>0</v>
      </c>
      <c r="BB67" s="376">
        <f t="shared" si="33"/>
        <v>0</v>
      </c>
      <c r="BC67" s="376">
        <f>AR67/(1+(マージン率表!$AE67/100))</f>
        <v>0</v>
      </c>
      <c r="BD67" s="390">
        <f t="shared" si="34"/>
        <v>0</v>
      </c>
      <c r="BE67" s="376">
        <f>'01最終需要増加額入力'!F68</f>
        <v>0</v>
      </c>
      <c r="BF67" s="376">
        <f t="shared" si="69"/>
        <v>0</v>
      </c>
      <c r="BG67" s="376">
        <f t="shared" si="70"/>
        <v>0</v>
      </c>
      <c r="BH67" s="376">
        <f t="shared" si="37"/>
        <v>0</v>
      </c>
      <c r="BI67" s="376">
        <f t="shared" si="38"/>
        <v>0</v>
      </c>
      <c r="BJ67" s="376">
        <f t="shared" si="39"/>
        <v>0</v>
      </c>
      <c r="BK67" s="376">
        <f t="shared" si="40"/>
        <v>0</v>
      </c>
      <c r="BL67" s="376">
        <f t="shared" si="41"/>
        <v>0</v>
      </c>
      <c r="BM67" s="376">
        <f t="shared" si="42"/>
        <v>0</v>
      </c>
      <c r="BN67" s="376">
        <f t="shared" si="43"/>
        <v>0</v>
      </c>
      <c r="BO67" s="376">
        <f t="shared" si="65"/>
        <v>0</v>
      </c>
      <c r="BP67" s="376">
        <f>BE67/(1+(マージン率表!$AE67/100))</f>
        <v>0</v>
      </c>
      <c r="BQ67" s="390">
        <f t="shared" si="44"/>
        <v>0</v>
      </c>
      <c r="BS67" s="377" t="e">
        <f t="shared" si="66"/>
        <v>#DIV/0!</v>
      </c>
      <c r="BT67" s="377" t="e">
        <f t="shared" si="67"/>
        <v>#DIV/0!</v>
      </c>
    </row>
    <row r="68" spans="1:72" ht="18.600000000000001" customHeight="1">
      <c r="A68" s="109">
        <v>66</v>
      </c>
      <c r="B68" s="110"/>
      <c r="C68" s="111" t="s">
        <v>834</v>
      </c>
      <c r="D68" s="112"/>
      <c r="E68" s="113">
        <v>10.513414894774726</v>
      </c>
      <c r="F68" s="114">
        <v>0</v>
      </c>
      <c r="G68" s="115">
        <v>10.513414894774726</v>
      </c>
      <c r="H68" s="116">
        <v>0</v>
      </c>
      <c r="I68" s="117">
        <v>1.1731395298526153</v>
      </c>
      <c r="J68" s="117">
        <v>3.1729507261730412E-2</v>
      </c>
      <c r="K68" s="117">
        <v>3.2712859759511312E-2</v>
      </c>
      <c r="L68" s="117">
        <v>1.7831458626427009E-2</v>
      </c>
      <c r="M68" s="114">
        <v>8.0962688983960862E-2</v>
      </c>
      <c r="N68" s="118">
        <v>0.10194087560328677</v>
      </c>
      <c r="O68" s="108">
        <v>1.4383169200875314</v>
      </c>
      <c r="P68" s="371">
        <v>11.951731814862258</v>
      </c>
      <c r="R68" s="532">
        <v>63</v>
      </c>
      <c r="S68" t="s">
        <v>167</v>
      </c>
      <c r="T68" s="381"/>
      <c r="U68" s="381"/>
      <c r="V68" s="381"/>
      <c r="W68" s="381"/>
      <c r="X68" s="381"/>
      <c r="Y68" s="381"/>
      <c r="Z68" s="381"/>
      <c r="AA68" s="381"/>
      <c r="AB68" s="381"/>
      <c r="AC68" s="381"/>
      <c r="AD68" s="381"/>
      <c r="AE68" s="381"/>
      <c r="AF68" s="381">
        <f t="shared" si="12"/>
        <v>0</v>
      </c>
      <c r="AG68" s="381">
        <f t="shared" si="13"/>
        <v>0</v>
      </c>
      <c r="AH68" s="381">
        <f t="shared" si="14"/>
        <v>0</v>
      </c>
      <c r="AI68" s="381">
        <f t="shared" si="15"/>
        <v>0</v>
      </c>
      <c r="AJ68" s="381">
        <f t="shared" si="16"/>
        <v>0</v>
      </c>
      <c r="AK68" s="381">
        <f t="shared" si="17"/>
        <v>0</v>
      </c>
      <c r="AL68" s="381">
        <f t="shared" si="18"/>
        <v>0</v>
      </c>
      <c r="AM68" s="381">
        <f t="shared" si="19"/>
        <v>0</v>
      </c>
      <c r="AN68" s="381">
        <f t="shared" si="20"/>
        <v>0</v>
      </c>
      <c r="AO68" s="381">
        <f t="shared" si="21"/>
        <v>0</v>
      </c>
      <c r="AP68" s="381">
        <f t="shared" si="22"/>
        <v>0</v>
      </c>
      <c r="AQ68" s="381">
        <f t="shared" si="23"/>
        <v>0</v>
      </c>
      <c r="AR68" s="376">
        <f>'01最終需要増加額入力'!E69</f>
        <v>0</v>
      </c>
      <c r="AS68" s="376">
        <f t="shared" si="24"/>
        <v>0</v>
      </c>
      <c r="AT68" s="376">
        <f t="shared" si="25"/>
        <v>0</v>
      </c>
      <c r="AU68" s="376">
        <f t="shared" si="26"/>
        <v>0</v>
      </c>
      <c r="AV68" s="376">
        <f t="shared" si="27"/>
        <v>0</v>
      </c>
      <c r="AW68" s="376">
        <f t="shared" si="28"/>
        <v>0</v>
      </c>
      <c r="AX68" s="376">
        <f t="shared" si="29"/>
        <v>0</v>
      </c>
      <c r="AY68" s="376">
        <f t="shared" si="30"/>
        <v>0</v>
      </c>
      <c r="AZ68" s="376">
        <f t="shared" si="31"/>
        <v>0</v>
      </c>
      <c r="BA68" s="376">
        <f t="shared" si="32"/>
        <v>0</v>
      </c>
      <c r="BB68" s="376">
        <f t="shared" si="33"/>
        <v>0</v>
      </c>
      <c r="BC68" s="376">
        <f>AR68/(1+(マージン率表!$AE68/100))</f>
        <v>0</v>
      </c>
      <c r="BD68" s="390">
        <f t="shared" si="34"/>
        <v>0</v>
      </c>
      <c r="BE68" s="376">
        <f>'01最終需要増加額入力'!F69</f>
        <v>0</v>
      </c>
      <c r="BF68" s="376">
        <f t="shared" si="69"/>
        <v>0</v>
      </c>
      <c r="BG68" s="376">
        <f t="shared" si="70"/>
        <v>0</v>
      </c>
      <c r="BH68" s="376">
        <f t="shared" si="37"/>
        <v>0</v>
      </c>
      <c r="BI68" s="376">
        <f t="shared" si="38"/>
        <v>0</v>
      </c>
      <c r="BJ68" s="376">
        <f t="shared" si="39"/>
        <v>0</v>
      </c>
      <c r="BK68" s="376">
        <f t="shared" si="40"/>
        <v>0</v>
      </c>
      <c r="BL68" s="376">
        <f t="shared" si="41"/>
        <v>0</v>
      </c>
      <c r="BM68" s="376">
        <f t="shared" si="42"/>
        <v>0</v>
      </c>
      <c r="BN68" s="376">
        <f t="shared" si="43"/>
        <v>0</v>
      </c>
      <c r="BO68" s="376">
        <f t="shared" si="65"/>
        <v>0</v>
      </c>
      <c r="BP68" s="376">
        <f>BE68/(1+(マージン率表!$AE68/100))</f>
        <v>0</v>
      </c>
      <c r="BQ68" s="390">
        <f t="shared" si="44"/>
        <v>0</v>
      </c>
      <c r="BS68" s="377" t="e">
        <f t="shared" si="66"/>
        <v>#DIV/0!</v>
      </c>
      <c r="BT68" s="377" t="e">
        <f t="shared" si="67"/>
        <v>#DIV/0!</v>
      </c>
    </row>
    <row r="69" spans="1:72" ht="18.600000000000001" customHeight="1">
      <c r="A69" s="109">
        <v>68</v>
      </c>
      <c r="B69" s="110"/>
      <c r="C69" s="111" t="s">
        <v>838</v>
      </c>
      <c r="D69" s="112"/>
      <c r="E69" s="113">
        <v>13.339535811268835</v>
      </c>
      <c r="F69" s="114">
        <v>6.6278328290134443</v>
      </c>
      <c r="G69" s="115">
        <v>19.967368640282281</v>
      </c>
      <c r="H69" s="116">
        <v>5.870106602744154E-3</v>
      </c>
      <c r="I69" s="117">
        <v>1.1097717975955079</v>
      </c>
      <c r="J69" s="117">
        <v>5.6208281031755666E-2</v>
      </c>
      <c r="K69" s="117">
        <v>3.5863938970190315E-2</v>
      </c>
      <c r="L69" s="117">
        <v>0</v>
      </c>
      <c r="M69" s="114">
        <v>6.3284573922734913E-2</v>
      </c>
      <c r="N69" s="118">
        <v>9.7218614831749081E-2</v>
      </c>
      <c r="O69" s="108">
        <v>1.368217312954682</v>
      </c>
      <c r="P69" s="371">
        <v>21.335585953236961</v>
      </c>
      <c r="R69" s="532">
        <v>64</v>
      </c>
      <c r="S69" t="s">
        <v>1286</v>
      </c>
      <c r="T69" s="381"/>
      <c r="U69" s="381"/>
      <c r="V69" s="381"/>
      <c r="W69" s="381"/>
      <c r="X69" s="381"/>
      <c r="Y69" s="381"/>
      <c r="Z69" s="381"/>
      <c r="AA69" s="381"/>
      <c r="AB69" s="381"/>
      <c r="AC69" s="381"/>
      <c r="AD69" s="381"/>
      <c r="AE69" s="381"/>
      <c r="AF69" s="381">
        <f t="shared" si="12"/>
        <v>0</v>
      </c>
      <c r="AG69" s="381">
        <f t="shared" si="13"/>
        <v>0</v>
      </c>
      <c r="AH69" s="381">
        <f t="shared" si="14"/>
        <v>0</v>
      </c>
      <c r="AI69" s="381">
        <f t="shared" si="15"/>
        <v>0</v>
      </c>
      <c r="AJ69" s="381">
        <f t="shared" si="16"/>
        <v>0</v>
      </c>
      <c r="AK69" s="381">
        <f t="shared" si="17"/>
        <v>0</v>
      </c>
      <c r="AL69" s="381">
        <f t="shared" si="18"/>
        <v>0</v>
      </c>
      <c r="AM69" s="381">
        <f t="shared" si="19"/>
        <v>0</v>
      </c>
      <c r="AN69" s="381">
        <f t="shared" si="20"/>
        <v>0</v>
      </c>
      <c r="AO69" s="381">
        <f t="shared" si="21"/>
        <v>0</v>
      </c>
      <c r="AP69" s="381">
        <f t="shared" si="22"/>
        <v>0</v>
      </c>
      <c r="AQ69" s="381">
        <f t="shared" si="23"/>
        <v>0</v>
      </c>
      <c r="AR69" s="376">
        <f>'01最終需要増加額入力'!E70</f>
        <v>0</v>
      </c>
      <c r="AS69" s="376">
        <f t="shared" si="24"/>
        <v>0</v>
      </c>
      <c r="AT69" s="376">
        <f t="shared" si="25"/>
        <v>0</v>
      </c>
      <c r="AU69" s="376">
        <f t="shared" si="26"/>
        <v>0</v>
      </c>
      <c r="AV69" s="376">
        <f t="shared" si="27"/>
        <v>0</v>
      </c>
      <c r="AW69" s="376">
        <f t="shared" si="28"/>
        <v>0</v>
      </c>
      <c r="AX69" s="376">
        <f t="shared" si="29"/>
        <v>0</v>
      </c>
      <c r="AY69" s="376">
        <f t="shared" si="30"/>
        <v>0</v>
      </c>
      <c r="AZ69" s="376">
        <f t="shared" si="31"/>
        <v>0</v>
      </c>
      <c r="BA69" s="376">
        <f t="shared" si="32"/>
        <v>0</v>
      </c>
      <c r="BB69" s="376">
        <f t="shared" si="33"/>
        <v>0</v>
      </c>
      <c r="BC69" s="376">
        <f>AR69/(1+(マージン率表!$AE69/100))</f>
        <v>0</v>
      </c>
      <c r="BD69" s="390">
        <f t="shared" si="34"/>
        <v>0</v>
      </c>
      <c r="BE69" s="376">
        <f>'01最終需要増加額入力'!F70</f>
        <v>0</v>
      </c>
      <c r="BF69" s="376">
        <f t="shared" si="69"/>
        <v>0</v>
      </c>
      <c r="BG69" s="376">
        <f t="shared" si="70"/>
        <v>0</v>
      </c>
      <c r="BH69" s="376">
        <f t="shared" si="37"/>
        <v>0</v>
      </c>
      <c r="BI69" s="376">
        <f t="shared" si="38"/>
        <v>0</v>
      </c>
      <c r="BJ69" s="376">
        <f t="shared" si="39"/>
        <v>0</v>
      </c>
      <c r="BK69" s="376">
        <f t="shared" si="40"/>
        <v>0</v>
      </c>
      <c r="BL69" s="376">
        <f t="shared" si="41"/>
        <v>0</v>
      </c>
      <c r="BM69" s="376">
        <f t="shared" si="42"/>
        <v>0</v>
      </c>
      <c r="BN69" s="376">
        <f t="shared" si="43"/>
        <v>0</v>
      </c>
      <c r="BO69" s="376">
        <f t="shared" si="65"/>
        <v>0</v>
      </c>
      <c r="BP69" s="376">
        <f>BE69/(1+(マージン率表!$AE69/100))</f>
        <v>0</v>
      </c>
      <c r="BQ69" s="390">
        <f t="shared" si="44"/>
        <v>0</v>
      </c>
      <c r="BS69" s="377" t="e">
        <f t="shared" si="66"/>
        <v>#DIV/0!</v>
      </c>
      <c r="BT69" s="377" t="e">
        <f t="shared" si="67"/>
        <v>#DIV/0!</v>
      </c>
    </row>
    <row r="70" spans="1:72" ht="18.600000000000001" customHeight="1">
      <c r="A70" s="119">
        <v>69</v>
      </c>
      <c r="B70" s="120"/>
      <c r="C70" s="121" t="s">
        <v>159</v>
      </c>
      <c r="D70" s="122"/>
      <c r="E70" s="123">
        <v>30.611951601711496</v>
      </c>
      <c r="F70" s="124">
        <v>62.375089746706045</v>
      </c>
      <c r="G70" s="125">
        <v>92.987041348417549</v>
      </c>
      <c r="H70" s="126">
        <v>1.4291228337097157E-2</v>
      </c>
      <c r="I70" s="127">
        <v>6.9215710636347048</v>
      </c>
      <c r="J70" s="127">
        <v>4.9276637033108875E-2</v>
      </c>
      <c r="K70" s="127">
        <v>9.0102983153411725E-2</v>
      </c>
      <c r="L70" s="127">
        <v>2.733799577967181E-2</v>
      </c>
      <c r="M70" s="124">
        <v>0.36137538620940624</v>
      </c>
      <c r="N70" s="118">
        <v>0.21537202255204005</v>
      </c>
      <c r="O70" s="108">
        <v>7.6793273166994416</v>
      </c>
      <c r="P70" s="371">
        <v>100.66636866511698</v>
      </c>
      <c r="R70" s="532">
        <v>65</v>
      </c>
      <c r="S70" t="s">
        <v>1239</v>
      </c>
      <c r="T70" s="381"/>
      <c r="U70" s="381"/>
      <c r="V70" s="381"/>
      <c r="W70" s="381"/>
      <c r="X70" s="381"/>
      <c r="Y70" s="381"/>
      <c r="Z70" s="381"/>
      <c r="AA70" s="381"/>
      <c r="AB70" s="381"/>
      <c r="AC70" s="381"/>
      <c r="AD70" s="381"/>
      <c r="AE70" s="381"/>
      <c r="AF70" s="381">
        <f t="shared" si="12"/>
        <v>0</v>
      </c>
      <c r="AG70" s="381">
        <f t="shared" si="13"/>
        <v>0</v>
      </c>
      <c r="AH70" s="381">
        <f t="shared" si="14"/>
        <v>0</v>
      </c>
      <c r="AI70" s="381">
        <f t="shared" si="15"/>
        <v>0</v>
      </c>
      <c r="AJ70" s="381">
        <f t="shared" si="16"/>
        <v>0</v>
      </c>
      <c r="AK70" s="381">
        <f t="shared" si="17"/>
        <v>0</v>
      </c>
      <c r="AL70" s="381">
        <f t="shared" si="18"/>
        <v>0</v>
      </c>
      <c r="AM70" s="381">
        <f t="shared" si="19"/>
        <v>0</v>
      </c>
      <c r="AN70" s="381">
        <f t="shared" si="20"/>
        <v>0</v>
      </c>
      <c r="AO70" s="381">
        <f t="shared" si="21"/>
        <v>0</v>
      </c>
      <c r="AP70" s="381">
        <f t="shared" si="22"/>
        <v>0</v>
      </c>
      <c r="AQ70" s="381">
        <f t="shared" si="23"/>
        <v>0</v>
      </c>
      <c r="AR70" s="376">
        <f>'01最終需要増加額入力'!E71</f>
        <v>0</v>
      </c>
      <c r="AS70" s="376">
        <f t="shared" si="24"/>
        <v>0</v>
      </c>
      <c r="AT70" s="376">
        <f t="shared" si="25"/>
        <v>0</v>
      </c>
      <c r="AU70" s="376">
        <f t="shared" si="26"/>
        <v>0</v>
      </c>
      <c r="AV70" s="376">
        <f t="shared" si="27"/>
        <v>0</v>
      </c>
      <c r="AW70" s="376">
        <f t="shared" si="28"/>
        <v>0</v>
      </c>
      <c r="AX70" s="376">
        <f t="shared" si="29"/>
        <v>0</v>
      </c>
      <c r="AY70" s="376">
        <f t="shared" si="30"/>
        <v>0</v>
      </c>
      <c r="AZ70" s="376">
        <f t="shared" si="31"/>
        <v>0</v>
      </c>
      <c r="BA70" s="376">
        <f t="shared" si="32"/>
        <v>0</v>
      </c>
      <c r="BB70" s="376">
        <f t="shared" si="33"/>
        <v>0</v>
      </c>
      <c r="BC70" s="376">
        <f>AR70/(1+(マージン率表!$AE70/100))</f>
        <v>0</v>
      </c>
      <c r="BD70" s="390">
        <f t="shared" si="34"/>
        <v>0</v>
      </c>
      <c r="BE70" s="376">
        <f>'01最終需要増加額入力'!F71</f>
        <v>0</v>
      </c>
      <c r="BF70" s="376">
        <f t="shared" si="69"/>
        <v>0</v>
      </c>
      <c r="BG70" s="376">
        <f t="shared" si="70"/>
        <v>0</v>
      </c>
      <c r="BH70" s="376">
        <f t="shared" si="37"/>
        <v>0</v>
      </c>
      <c r="BI70" s="376">
        <f t="shared" si="38"/>
        <v>0</v>
      </c>
      <c r="BJ70" s="376">
        <f t="shared" si="39"/>
        <v>0</v>
      </c>
      <c r="BK70" s="376">
        <f t="shared" si="40"/>
        <v>0</v>
      </c>
      <c r="BL70" s="376">
        <f t="shared" si="41"/>
        <v>0</v>
      </c>
      <c r="BM70" s="376">
        <f t="shared" si="42"/>
        <v>0</v>
      </c>
      <c r="BN70" s="376">
        <f t="shared" si="43"/>
        <v>0</v>
      </c>
      <c r="BO70" s="376">
        <f t="shared" ref="BO70:BO71" si="77">IF($AQ70=0,0,($BE70-$BP70)*(AP70/$AQ70))</f>
        <v>0</v>
      </c>
      <c r="BP70" s="376">
        <f>BE70/(1+(マージン率表!$AE70/100))</f>
        <v>0</v>
      </c>
      <c r="BQ70" s="390">
        <f t="shared" si="44"/>
        <v>0</v>
      </c>
      <c r="BS70" s="377" t="e">
        <f t="shared" ref="BS70:BS94" si="78">BB70/$BB$94</f>
        <v>#DIV/0!</v>
      </c>
      <c r="BT70" s="377" t="e">
        <f t="shared" ref="BT70:BT94" si="79">BO70/$BO$94</f>
        <v>#DIV/0!</v>
      </c>
    </row>
    <row r="71" spans="1:72" ht="18.600000000000001" customHeight="1">
      <c r="A71" s="128">
        <v>115</v>
      </c>
      <c r="B71" s="129"/>
      <c r="C71" s="130" t="s">
        <v>89</v>
      </c>
      <c r="D71" s="131"/>
      <c r="E71" s="132">
        <v>0.88449955435951133</v>
      </c>
      <c r="F71" s="133">
        <v>1.9168745293043177</v>
      </c>
      <c r="G71" s="134">
        <v>2.8013740836638292</v>
      </c>
      <c r="H71" s="135">
        <v>6.4062804172069924E-4</v>
      </c>
      <c r="I71" s="136">
        <v>0.16316969365340186</v>
      </c>
      <c r="J71" s="136">
        <v>0</v>
      </c>
      <c r="K71" s="136">
        <v>0</v>
      </c>
      <c r="L71" s="136">
        <v>1.4024559832263956E-3</v>
      </c>
      <c r="M71" s="133">
        <v>8.9341640412940754E-3</v>
      </c>
      <c r="N71" s="137">
        <v>3.3052944098508508E-2</v>
      </c>
      <c r="O71" s="138">
        <v>0.20719988581815157</v>
      </c>
      <c r="P71" s="372">
        <v>3.0085739694819806</v>
      </c>
      <c r="R71" s="532">
        <v>66</v>
      </c>
      <c r="S71" t="s">
        <v>17</v>
      </c>
      <c r="T71" s="381"/>
      <c r="U71" s="381"/>
      <c r="V71" s="381"/>
      <c r="W71" s="381"/>
      <c r="X71" s="381"/>
      <c r="Y71" s="381"/>
      <c r="Z71" s="381"/>
      <c r="AA71" s="381"/>
      <c r="AB71" s="381"/>
      <c r="AC71" s="381"/>
      <c r="AD71" s="381"/>
      <c r="AE71" s="381"/>
      <c r="AF71" s="381">
        <f t="shared" ref="AF71:AF94" si="80">AE71-SUM(W71:AC71,T71:U71)</f>
        <v>0</v>
      </c>
      <c r="AG71" s="381">
        <f t="shared" ref="AG71:AG93" si="81">T71/100</f>
        <v>0</v>
      </c>
      <c r="AH71" s="381">
        <f t="shared" ref="AH71:AH93" si="82">U71/100</f>
        <v>0</v>
      </c>
      <c r="AI71" s="381">
        <f t="shared" ref="AI71:AI93" si="83">W71/100</f>
        <v>0</v>
      </c>
      <c r="AJ71" s="381">
        <f t="shared" ref="AJ71:AJ93" si="84">X71/100</f>
        <v>0</v>
      </c>
      <c r="AK71" s="381">
        <f t="shared" ref="AK71:AK93" si="85">Y71/100</f>
        <v>0</v>
      </c>
      <c r="AL71" s="381">
        <f t="shared" ref="AL71:AL93" si="86">Z71/100</f>
        <v>0</v>
      </c>
      <c r="AM71" s="381">
        <f t="shared" ref="AM71:AM93" si="87">AA71/100</f>
        <v>0</v>
      </c>
      <c r="AN71" s="381">
        <f t="shared" ref="AN71:AN93" si="88">AB71/100</f>
        <v>0</v>
      </c>
      <c r="AO71" s="381">
        <f t="shared" ref="AO71:AO93" si="89">AC71/100</f>
        <v>0</v>
      </c>
      <c r="AP71" s="381">
        <f t="shared" ref="AP71:AP93" si="90">AD71/100</f>
        <v>0</v>
      </c>
      <c r="AQ71" s="381">
        <f t="shared" ref="AQ71:AQ93" si="91">AE71/100</f>
        <v>0</v>
      </c>
      <c r="AR71" s="376">
        <f>'01最終需要増加額入力'!E72</f>
        <v>0</v>
      </c>
      <c r="AS71" s="376">
        <f t="shared" ref="AS71:AS93" si="92">IF($AQ71=0,0,($AR71-$BC71)*(AG71/$AQ71))</f>
        <v>0</v>
      </c>
      <c r="AT71" s="376">
        <f t="shared" ref="AT71:AT93" si="93">IF($AQ71=0,0,($AR71-$BC71)*(AH71/$AQ71))</f>
        <v>0</v>
      </c>
      <c r="AU71" s="376">
        <f t="shared" ref="AU71:AU93" si="94">IF($AQ71=0,0,($AR71-$BC71)*(AI71/$AQ71))</f>
        <v>0</v>
      </c>
      <c r="AV71" s="376">
        <f t="shared" ref="AV71:AV93" si="95">IF($AQ71=0,0,($AR71-$BC71)*(AJ71/$AQ71))</f>
        <v>0</v>
      </c>
      <c r="AW71" s="376">
        <f t="shared" ref="AW71:AW93" si="96">IF($AQ71=0,0,($AR71-$BC71)*(AK71/$AQ71))</f>
        <v>0</v>
      </c>
      <c r="AX71" s="376">
        <f t="shared" ref="AX71:AX93" si="97">IF($AQ71=0,0,($AR71-$BC71)*(AL71/$AQ71))</f>
        <v>0</v>
      </c>
      <c r="AY71" s="376">
        <f t="shared" ref="AY71:AY93" si="98">IF($AQ71=0,0,($AR71-$BC71)*(AM71/$AQ71))</f>
        <v>0</v>
      </c>
      <c r="AZ71" s="376">
        <f t="shared" ref="AZ71:AZ93" si="99">IF($AQ71=0,0,($AR71-$BC71)*(AN71/$AQ71))</f>
        <v>0</v>
      </c>
      <c r="BA71" s="376">
        <f t="shared" ref="BA71:BA93" si="100">IF($AQ71=0,0,($AR71-$BC71)*(AO71/$AQ71))</f>
        <v>0</v>
      </c>
      <c r="BB71" s="376">
        <f t="shared" ref="BB71:BB93" si="101">IF($AQ71=0,0,($AR71-$BC71)*(AP71/$AQ71))</f>
        <v>0</v>
      </c>
      <c r="BC71" s="376">
        <f>AR71/(1+(マージン率表!$AE71/100))</f>
        <v>0</v>
      </c>
      <c r="BD71" s="390">
        <f t="shared" ref="BD71" si="102">AR71-SUM(AS71:BA71,BC71)</f>
        <v>0</v>
      </c>
      <c r="BE71" s="376">
        <f>'01最終需要増加額入力'!F72</f>
        <v>0</v>
      </c>
      <c r="BF71" s="376">
        <f t="shared" ref="BF71" si="103">IF($AQ71=0,0,($BE71-$BP71)*(AG71/$AQ71))</f>
        <v>0</v>
      </c>
      <c r="BG71" s="376">
        <f t="shared" ref="BG71" si="104">IF($AQ71=0,0,($BE71-$BP71)*(AH71/$AQ71))</f>
        <v>0</v>
      </c>
      <c r="BH71" s="376">
        <f t="shared" ref="BH71" si="105">IF($AQ71=0,0,($BE71-$BP71)*(AI71/$AQ71))</f>
        <v>0</v>
      </c>
      <c r="BI71" s="376">
        <f t="shared" ref="BI71" si="106">IF($AQ71=0,0,($BE71-$BP71)*(AJ71/$AQ71))</f>
        <v>0</v>
      </c>
      <c r="BJ71" s="376">
        <f t="shared" ref="BJ71" si="107">IF($AQ71=0,0,($BE71-$BP71)*(AK71/$AQ71))</f>
        <v>0</v>
      </c>
      <c r="BK71" s="376">
        <f t="shared" ref="BK71" si="108">IF($AQ71=0,0,($BE71-$BP71)*(AL71/$AQ71))</f>
        <v>0</v>
      </c>
      <c r="BL71" s="376">
        <f t="shared" ref="BL71" si="109">IF($AQ71=0,0,($BE71-$BP71)*(AM71/$AQ71))</f>
        <v>0</v>
      </c>
      <c r="BM71" s="376">
        <f t="shared" ref="BM71" si="110">IF($AQ71=0,0,($BE71-$BP71)*(AN71/$AQ71))</f>
        <v>0</v>
      </c>
      <c r="BN71" s="376">
        <f t="shared" ref="BN71" si="111">IF($AQ71=0,0,($BE71-$BP71)*(AO71/$AQ71))</f>
        <v>0</v>
      </c>
      <c r="BO71" s="376">
        <f t="shared" si="77"/>
        <v>0</v>
      </c>
      <c r="BP71" s="376">
        <f>BE71/(1+(マージン率表!$AE71/100))</f>
        <v>0</v>
      </c>
      <c r="BQ71" s="390">
        <f t="shared" ref="BQ71" si="112">BE71-SUM(BF71:BN71,BP71)</f>
        <v>0</v>
      </c>
      <c r="BS71" s="377" t="e">
        <f t="shared" si="78"/>
        <v>#DIV/0!</v>
      </c>
      <c r="BT71" s="377" t="e">
        <f t="shared" si="79"/>
        <v>#DIV/0!</v>
      </c>
    </row>
    <row r="72" spans="1:72" ht="18.600000000000001" customHeight="1">
      <c r="A72" s="109">
        <v>117</v>
      </c>
      <c r="B72" s="110"/>
      <c r="C72" s="111" t="s">
        <v>170</v>
      </c>
      <c r="D72" s="112"/>
      <c r="E72" s="113">
        <v>4.9677292865525065</v>
      </c>
      <c r="F72" s="114">
        <v>25.686307133590937</v>
      </c>
      <c r="G72" s="115">
        <v>30.654036420143445</v>
      </c>
      <c r="H72" s="116">
        <v>1.8137773199222208E-2</v>
      </c>
      <c r="I72" s="117">
        <v>2.2235899657229234</v>
      </c>
      <c r="J72" s="117">
        <v>3.1571406787157889E-4</v>
      </c>
      <c r="K72" s="117">
        <v>5.0514250859452622E-3</v>
      </c>
      <c r="L72" s="117">
        <v>9.4082792225730506E-3</v>
      </c>
      <c r="M72" s="114">
        <v>0.13147912356511901</v>
      </c>
      <c r="N72" s="118">
        <v>0.27219288361548177</v>
      </c>
      <c r="O72" s="108">
        <v>2.6601751644791367</v>
      </c>
      <c r="P72" s="371">
        <v>33.314211584622576</v>
      </c>
      <c r="R72" s="532">
        <v>67</v>
      </c>
      <c r="S72" t="s">
        <v>89</v>
      </c>
      <c r="T72" s="381">
        <f>E71</f>
        <v>0.88449955435951133</v>
      </c>
      <c r="U72" s="381">
        <f t="shared" ref="U72:AE72" si="113">F71</f>
        <v>1.9168745293043177</v>
      </c>
      <c r="V72" s="381">
        <f t="shared" si="113"/>
        <v>2.8013740836638292</v>
      </c>
      <c r="W72" s="381">
        <f t="shared" si="113"/>
        <v>6.4062804172069924E-4</v>
      </c>
      <c r="X72" s="381">
        <f t="shared" si="113"/>
        <v>0.16316969365340186</v>
      </c>
      <c r="Y72" s="381">
        <f t="shared" si="113"/>
        <v>0</v>
      </c>
      <c r="Z72" s="381">
        <f t="shared" si="113"/>
        <v>0</v>
      </c>
      <c r="AA72" s="381">
        <f t="shared" si="113"/>
        <v>1.4024559832263956E-3</v>
      </c>
      <c r="AB72" s="381">
        <f t="shared" si="113"/>
        <v>8.9341640412940754E-3</v>
      </c>
      <c r="AC72" s="381">
        <f t="shared" si="113"/>
        <v>3.3052944098508508E-2</v>
      </c>
      <c r="AD72" s="381">
        <f t="shared" si="113"/>
        <v>0.20719988581815157</v>
      </c>
      <c r="AE72" s="381">
        <f t="shared" si="113"/>
        <v>3.0085739694819806</v>
      </c>
      <c r="AF72" s="381">
        <f t="shared" si="80"/>
        <v>0</v>
      </c>
      <c r="AG72" s="381">
        <f t="shared" si="81"/>
        <v>8.844995543595113E-3</v>
      </c>
      <c r="AH72" s="381">
        <f t="shared" si="82"/>
        <v>1.9168745293043177E-2</v>
      </c>
      <c r="AI72" s="381">
        <f t="shared" si="83"/>
        <v>6.4062804172069924E-6</v>
      </c>
      <c r="AJ72" s="381">
        <f t="shared" si="84"/>
        <v>1.6316969365340187E-3</v>
      </c>
      <c r="AK72" s="381">
        <f t="shared" si="85"/>
        <v>0</v>
      </c>
      <c r="AL72" s="381">
        <f t="shared" si="86"/>
        <v>0</v>
      </c>
      <c r="AM72" s="381">
        <f t="shared" si="87"/>
        <v>1.4024559832263956E-5</v>
      </c>
      <c r="AN72" s="381">
        <f t="shared" si="88"/>
        <v>8.934164041294076E-5</v>
      </c>
      <c r="AO72" s="381">
        <f t="shared" si="89"/>
        <v>3.3052944098508507E-4</v>
      </c>
      <c r="AP72" s="381">
        <f t="shared" si="90"/>
        <v>2.0719988581815157E-3</v>
      </c>
      <c r="AQ72" s="381">
        <f t="shared" si="91"/>
        <v>3.0085739694819806E-2</v>
      </c>
      <c r="AR72" s="376">
        <f>'01最終需要増加額入力'!E73</f>
        <v>0</v>
      </c>
      <c r="AS72" s="376">
        <f t="shared" si="92"/>
        <v>0</v>
      </c>
      <c r="AT72" s="376">
        <f t="shared" si="93"/>
        <v>0</v>
      </c>
      <c r="AU72" s="376">
        <f t="shared" si="94"/>
        <v>0</v>
      </c>
      <c r="AV72" s="376">
        <f t="shared" si="95"/>
        <v>0</v>
      </c>
      <c r="AW72" s="376">
        <f t="shared" si="96"/>
        <v>0</v>
      </c>
      <c r="AX72" s="376">
        <f t="shared" si="97"/>
        <v>0</v>
      </c>
      <c r="AY72" s="376">
        <f t="shared" si="98"/>
        <v>0</v>
      </c>
      <c r="AZ72" s="376">
        <f t="shared" si="99"/>
        <v>0</v>
      </c>
      <c r="BA72" s="376">
        <f t="shared" si="100"/>
        <v>0</v>
      </c>
      <c r="BB72" s="376">
        <f t="shared" si="101"/>
        <v>0</v>
      </c>
      <c r="BC72" s="376">
        <f>AR72/(1+(マージン率表!$AE72/100))</f>
        <v>0</v>
      </c>
      <c r="BD72" s="390">
        <f t="shared" ref="BD72:BD93" si="114">AR72-SUM(AS72:BA72,BC72)</f>
        <v>0</v>
      </c>
      <c r="BE72" s="376">
        <f>'01最終需要増加額入力'!F73</f>
        <v>0</v>
      </c>
      <c r="BF72" s="376">
        <f t="shared" ref="BF72:BF93" si="115">IF($AQ72=0,0,($BE72-$BP72)*(AG72/$AQ72))</f>
        <v>0</v>
      </c>
      <c r="BG72" s="376">
        <f t="shared" ref="BG72:BG93" si="116">IF($AQ72=0,0,($BE72-$BP72)*(AH72/$AQ72))</f>
        <v>0</v>
      </c>
      <c r="BH72" s="376">
        <f t="shared" ref="BH72:BH93" si="117">IF($AQ72=0,0,($BE72-$BP72)*(AI72/$AQ72))</f>
        <v>0</v>
      </c>
      <c r="BI72" s="376">
        <f t="shared" ref="BI72:BI93" si="118">IF($AQ72=0,0,($BE72-$BP72)*(AJ72/$AQ72))</f>
        <v>0</v>
      </c>
      <c r="BJ72" s="376">
        <f t="shared" ref="BJ72:BJ93" si="119">IF($AQ72=0,0,($BE72-$BP72)*(AK72/$AQ72))</f>
        <v>0</v>
      </c>
      <c r="BK72" s="376">
        <f t="shared" ref="BK72:BK93" si="120">IF($AQ72=0,0,($BE72-$BP72)*(AL72/$AQ72))</f>
        <v>0</v>
      </c>
      <c r="BL72" s="376">
        <f t="shared" ref="BL72:BL93" si="121">IF($AQ72=0,0,($BE72-$BP72)*(AM72/$AQ72))</f>
        <v>0</v>
      </c>
      <c r="BM72" s="376">
        <f t="shared" ref="BM72:BM93" si="122">IF($AQ72=0,0,($BE72-$BP72)*(AN72/$AQ72))</f>
        <v>0</v>
      </c>
      <c r="BN72" s="376">
        <f t="shared" ref="BN72:BN93" si="123">IF($AQ72=0,0,($BE72-$BP72)*(AO72/$AQ72))</f>
        <v>0</v>
      </c>
      <c r="BO72" s="376">
        <f t="shared" ref="BO72:BO93" si="124">IF($AQ72=0,0,($BE72-$BP72)*(AP72/$AQ72))</f>
        <v>0</v>
      </c>
      <c r="BP72" s="376">
        <f>BE72/(1+(マージン率表!$AE72/100))</f>
        <v>0</v>
      </c>
      <c r="BQ72" s="390">
        <f t="shared" ref="BQ72:BQ93" si="125">BE72-SUM(BF72:BN72,BP72)</f>
        <v>0</v>
      </c>
      <c r="BS72" s="377" t="e">
        <f t="shared" si="78"/>
        <v>#DIV/0!</v>
      </c>
      <c r="BT72" s="377" t="e">
        <f t="shared" si="79"/>
        <v>#DIV/0!</v>
      </c>
    </row>
    <row r="73" spans="1:72" ht="18.600000000000001" customHeight="1">
      <c r="A73" s="109">
        <v>136</v>
      </c>
      <c r="B73" s="110"/>
      <c r="C73" s="111" t="s">
        <v>92</v>
      </c>
      <c r="D73" s="112"/>
      <c r="E73" s="113">
        <v>1.5027418588068966E-2</v>
      </c>
      <c r="F73" s="114">
        <v>0</v>
      </c>
      <c r="G73" s="115">
        <v>1.5027418588068966E-2</v>
      </c>
      <c r="H73" s="116">
        <v>0</v>
      </c>
      <c r="I73" s="117">
        <v>2.5926290450388814E-3</v>
      </c>
      <c r="J73" s="117">
        <v>0</v>
      </c>
      <c r="K73" s="117">
        <v>0</v>
      </c>
      <c r="L73" s="117">
        <v>0</v>
      </c>
      <c r="M73" s="114">
        <v>1.2287341445681903E-4</v>
      </c>
      <c r="N73" s="118">
        <v>0</v>
      </c>
      <c r="O73" s="108">
        <v>2.7155024594957004E-3</v>
      </c>
      <c r="P73" s="371">
        <v>1.7742921047564669E-2</v>
      </c>
      <c r="R73" s="532">
        <v>68</v>
      </c>
      <c r="S73" t="s">
        <v>169</v>
      </c>
      <c r="T73" s="381"/>
      <c r="U73" s="381"/>
      <c r="V73" s="381"/>
      <c r="W73" s="381"/>
      <c r="X73" s="381"/>
      <c r="Y73" s="381"/>
      <c r="Z73" s="381"/>
      <c r="AA73" s="381"/>
      <c r="AB73" s="381"/>
      <c r="AC73" s="381"/>
      <c r="AD73" s="381"/>
      <c r="AE73" s="381"/>
      <c r="AF73" s="381">
        <f t="shared" si="80"/>
        <v>0</v>
      </c>
      <c r="AG73" s="381">
        <f t="shared" si="81"/>
        <v>0</v>
      </c>
      <c r="AH73" s="381">
        <f t="shared" si="82"/>
        <v>0</v>
      </c>
      <c r="AI73" s="381">
        <f t="shared" si="83"/>
        <v>0</v>
      </c>
      <c r="AJ73" s="381">
        <f t="shared" si="84"/>
        <v>0</v>
      </c>
      <c r="AK73" s="381">
        <f t="shared" si="85"/>
        <v>0</v>
      </c>
      <c r="AL73" s="381">
        <f t="shared" si="86"/>
        <v>0</v>
      </c>
      <c r="AM73" s="381">
        <f t="shared" si="87"/>
        <v>0</v>
      </c>
      <c r="AN73" s="381">
        <f t="shared" si="88"/>
        <v>0</v>
      </c>
      <c r="AO73" s="381">
        <f t="shared" si="89"/>
        <v>0</v>
      </c>
      <c r="AP73" s="381">
        <f t="shared" si="90"/>
        <v>0</v>
      </c>
      <c r="AQ73" s="381">
        <f t="shared" si="91"/>
        <v>0</v>
      </c>
      <c r="AR73" s="376">
        <f>'01最終需要増加額入力'!E74</f>
        <v>0</v>
      </c>
      <c r="AS73" s="376">
        <f t="shared" si="92"/>
        <v>0</v>
      </c>
      <c r="AT73" s="376">
        <f t="shared" si="93"/>
        <v>0</v>
      </c>
      <c r="AU73" s="376">
        <f t="shared" si="94"/>
        <v>0</v>
      </c>
      <c r="AV73" s="376">
        <f t="shared" si="95"/>
        <v>0</v>
      </c>
      <c r="AW73" s="376">
        <f t="shared" si="96"/>
        <v>0</v>
      </c>
      <c r="AX73" s="376">
        <f t="shared" si="97"/>
        <v>0</v>
      </c>
      <c r="AY73" s="376">
        <f t="shared" si="98"/>
        <v>0</v>
      </c>
      <c r="AZ73" s="376">
        <f t="shared" si="99"/>
        <v>0</v>
      </c>
      <c r="BA73" s="376">
        <f t="shared" si="100"/>
        <v>0</v>
      </c>
      <c r="BB73" s="376">
        <f t="shared" si="101"/>
        <v>0</v>
      </c>
      <c r="BC73" s="376">
        <f>AR73/(1+(マージン率表!$AE73/100))</f>
        <v>0</v>
      </c>
      <c r="BD73" s="390">
        <f t="shared" si="114"/>
        <v>0</v>
      </c>
      <c r="BE73" s="376">
        <f>'01最終需要増加額入力'!F74</f>
        <v>0</v>
      </c>
      <c r="BF73" s="376">
        <f t="shared" si="115"/>
        <v>0</v>
      </c>
      <c r="BG73" s="376">
        <f t="shared" si="116"/>
        <v>0</v>
      </c>
      <c r="BH73" s="376">
        <f t="shared" si="117"/>
        <v>0</v>
      </c>
      <c r="BI73" s="376">
        <f t="shared" si="118"/>
        <v>0</v>
      </c>
      <c r="BJ73" s="376">
        <f t="shared" si="119"/>
        <v>0</v>
      </c>
      <c r="BK73" s="376">
        <f t="shared" si="120"/>
        <v>0</v>
      </c>
      <c r="BL73" s="376">
        <f t="shared" si="121"/>
        <v>0</v>
      </c>
      <c r="BM73" s="376">
        <f t="shared" si="122"/>
        <v>0</v>
      </c>
      <c r="BN73" s="376">
        <f t="shared" si="123"/>
        <v>0</v>
      </c>
      <c r="BO73" s="376">
        <f t="shared" si="124"/>
        <v>0</v>
      </c>
      <c r="BP73" s="376">
        <f>BE73/(1+(マージン率表!$AE73/100))</f>
        <v>0</v>
      </c>
      <c r="BQ73" s="390">
        <f t="shared" si="125"/>
        <v>0</v>
      </c>
      <c r="BS73" s="377" t="e">
        <f t="shared" si="78"/>
        <v>#DIV/0!</v>
      </c>
      <c r="BT73" s="377" t="e">
        <f t="shared" si="79"/>
        <v>#DIV/0!</v>
      </c>
    </row>
    <row r="74" spans="1:72" ht="18.600000000000001" customHeight="1" thickBot="1">
      <c r="A74" s="109">
        <v>138</v>
      </c>
      <c r="B74" s="110"/>
      <c r="C74" s="111" t="s">
        <v>25</v>
      </c>
      <c r="D74" s="112"/>
      <c r="E74" s="113">
        <v>1.7505998243102912</v>
      </c>
      <c r="F74" s="114">
        <v>0.95163938776334644</v>
      </c>
      <c r="G74" s="115">
        <v>2.7022392120736374</v>
      </c>
      <c r="H74" s="116">
        <v>0.15311461099937979</v>
      </c>
      <c r="I74" s="117">
        <v>0.64701418587464243</v>
      </c>
      <c r="J74" s="117">
        <v>0.23149376650061429</v>
      </c>
      <c r="K74" s="117">
        <v>0.29331785024868257</v>
      </c>
      <c r="L74" s="117">
        <v>4.109063862179424E-2</v>
      </c>
      <c r="M74" s="114">
        <v>0.25622736054332323</v>
      </c>
      <c r="N74" s="118">
        <v>1.1001597683240485</v>
      </c>
      <c r="O74" s="108">
        <v>2.7224181811124852</v>
      </c>
      <c r="P74" s="371">
        <v>5.4246573931861226</v>
      </c>
      <c r="R74" s="532">
        <v>69</v>
      </c>
      <c r="S74" t="s">
        <v>170</v>
      </c>
      <c r="T74" s="381">
        <f>E72</f>
        <v>4.9677292865525065</v>
      </c>
      <c r="U74" s="381">
        <f t="shared" ref="U74:AE74" si="126">F72</f>
        <v>25.686307133590937</v>
      </c>
      <c r="V74" s="381">
        <f t="shared" si="126"/>
        <v>30.654036420143445</v>
      </c>
      <c r="W74" s="381">
        <f t="shared" si="126"/>
        <v>1.8137773199222208E-2</v>
      </c>
      <c r="X74" s="381">
        <f t="shared" si="126"/>
        <v>2.2235899657229234</v>
      </c>
      <c r="Y74" s="381">
        <f t="shared" si="126"/>
        <v>3.1571406787157889E-4</v>
      </c>
      <c r="Z74" s="381">
        <f t="shared" si="126"/>
        <v>5.0514250859452622E-3</v>
      </c>
      <c r="AA74" s="381">
        <f t="shared" si="126"/>
        <v>9.4082792225730506E-3</v>
      </c>
      <c r="AB74" s="381">
        <f t="shared" si="126"/>
        <v>0.13147912356511901</v>
      </c>
      <c r="AC74" s="381">
        <f t="shared" si="126"/>
        <v>0.27219288361548177</v>
      </c>
      <c r="AD74" s="381">
        <f t="shared" si="126"/>
        <v>2.6601751644791367</v>
      </c>
      <c r="AE74" s="381">
        <f t="shared" si="126"/>
        <v>33.314211584622576</v>
      </c>
      <c r="AF74" s="381">
        <f t="shared" si="80"/>
        <v>0</v>
      </c>
      <c r="AG74" s="381">
        <f t="shared" si="81"/>
        <v>4.9677292865525066E-2</v>
      </c>
      <c r="AH74" s="381">
        <f t="shared" si="82"/>
        <v>0.25686307133590935</v>
      </c>
      <c r="AI74" s="381">
        <f t="shared" si="83"/>
        <v>1.8137773199222208E-4</v>
      </c>
      <c r="AJ74" s="381">
        <f t="shared" si="84"/>
        <v>2.2235899657229233E-2</v>
      </c>
      <c r="AK74" s="381">
        <f t="shared" si="85"/>
        <v>3.1571406787157888E-6</v>
      </c>
      <c r="AL74" s="381">
        <f t="shared" si="86"/>
        <v>5.051425085945262E-5</v>
      </c>
      <c r="AM74" s="381">
        <f t="shared" si="87"/>
        <v>9.4082792225730504E-5</v>
      </c>
      <c r="AN74" s="381">
        <f t="shared" si="88"/>
        <v>1.31479123565119E-3</v>
      </c>
      <c r="AO74" s="381">
        <f t="shared" si="89"/>
        <v>2.7219288361548179E-3</v>
      </c>
      <c r="AP74" s="381">
        <f t="shared" si="90"/>
        <v>2.6601751644791366E-2</v>
      </c>
      <c r="AQ74" s="381">
        <f t="shared" si="91"/>
        <v>0.33314211584622577</v>
      </c>
      <c r="AR74" s="376">
        <f>'01最終需要増加額入力'!E75</f>
        <v>0</v>
      </c>
      <c r="AS74" s="376">
        <f t="shared" si="92"/>
        <v>0</v>
      </c>
      <c r="AT74" s="376">
        <f t="shared" si="93"/>
        <v>0</v>
      </c>
      <c r="AU74" s="376">
        <f t="shared" si="94"/>
        <v>0</v>
      </c>
      <c r="AV74" s="376">
        <f t="shared" si="95"/>
        <v>0</v>
      </c>
      <c r="AW74" s="376">
        <f t="shared" si="96"/>
        <v>0</v>
      </c>
      <c r="AX74" s="376">
        <f t="shared" si="97"/>
        <v>0</v>
      </c>
      <c r="AY74" s="376">
        <f t="shared" si="98"/>
        <v>0</v>
      </c>
      <c r="AZ74" s="376">
        <f t="shared" si="99"/>
        <v>0</v>
      </c>
      <c r="BA74" s="376">
        <f t="shared" si="100"/>
        <v>0</v>
      </c>
      <c r="BB74" s="376">
        <f t="shared" si="101"/>
        <v>0</v>
      </c>
      <c r="BC74" s="376">
        <f>AR74/(1+(マージン率表!$AE74/100))</f>
        <v>0</v>
      </c>
      <c r="BD74" s="390">
        <f t="shared" si="114"/>
        <v>0</v>
      </c>
      <c r="BE74" s="376">
        <f>'01最終需要増加額入力'!F75</f>
        <v>0</v>
      </c>
      <c r="BF74" s="376">
        <f t="shared" si="115"/>
        <v>0</v>
      </c>
      <c r="BG74" s="376">
        <f t="shared" si="116"/>
        <v>0</v>
      </c>
      <c r="BH74" s="376">
        <f t="shared" si="117"/>
        <v>0</v>
      </c>
      <c r="BI74" s="376">
        <f t="shared" si="118"/>
        <v>0</v>
      </c>
      <c r="BJ74" s="376">
        <f t="shared" si="119"/>
        <v>0</v>
      </c>
      <c r="BK74" s="376">
        <f t="shared" si="120"/>
        <v>0</v>
      </c>
      <c r="BL74" s="376">
        <f t="shared" si="121"/>
        <v>0</v>
      </c>
      <c r="BM74" s="376">
        <f t="shared" si="122"/>
        <v>0</v>
      </c>
      <c r="BN74" s="376">
        <f t="shared" si="123"/>
        <v>0</v>
      </c>
      <c r="BO74" s="376">
        <f t="shared" si="124"/>
        <v>0</v>
      </c>
      <c r="BP74" s="376">
        <f>BE74/(1+(マージン率表!$AE74/100))</f>
        <v>0</v>
      </c>
      <c r="BQ74" s="390">
        <f t="shared" si="125"/>
        <v>0</v>
      </c>
      <c r="BS74" s="377" t="e">
        <f t="shared" si="78"/>
        <v>#DIV/0!</v>
      </c>
      <c r="BT74" s="377" t="e">
        <f t="shared" si="79"/>
        <v>#DIV/0!</v>
      </c>
    </row>
    <row r="75" spans="1:72" ht="18.600000000000001" customHeight="1" thickTop="1" thickBot="1">
      <c r="A75" s="142">
        <v>139</v>
      </c>
      <c r="B75" s="143"/>
      <c r="C75" s="144" t="s">
        <v>1169</v>
      </c>
      <c r="D75" s="145"/>
      <c r="E75" s="146">
        <v>5.339796777935776</v>
      </c>
      <c r="F75" s="147">
        <v>3.6435303164021215</v>
      </c>
      <c r="G75" s="148">
        <v>8.9833270943378984</v>
      </c>
      <c r="H75" s="149">
        <v>9.8199810310566141E-3</v>
      </c>
      <c r="I75" s="150">
        <v>0.89588667947202283</v>
      </c>
      <c r="J75" s="150">
        <v>5.5583368667305122E-2</v>
      </c>
      <c r="K75" s="150">
        <v>8.3866091159581393E-2</v>
      </c>
      <c r="L75" s="150">
        <v>3.2822564582010772E-3</v>
      </c>
      <c r="M75" s="147">
        <v>5.9364240279111156E-2</v>
      </c>
      <c r="N75" s="151">
        <v>0.14733364084982978</v>
      </c>
      <c r="O75" s="152">
        <v>1.2551362579171079</v>
      </c>
      <c r="P75" s="374">
        <v>10.238463352255007</v>
      </c>
      <c r="R75" s="532">
        <v>70</v>
      </c>
      <c r="S75" t="s">
        <v>18</v>
      </c>
      <c r="T75" s="381"/>
      <c r="U75" s="381"/>
      <c r="V75" s="381"/>
      <c r="W75" s="381"/>
      <c r="X75" s="381"/>
      <c r="Y75" s="381"/>
      <c r="Z75" s="381"/>
      <c r="AA75" s="381"/>
      <c r="AB75" s="381"/>
      <c r="AC75" s="381"/>
      <c r="AD75" s="381"/>
      <c r="AE75" s="381"/>
      <c r="AF75" s="381">
        <f t="shared" si="80"/>
        <v>0</v>
      </c>
      <c r="AG75" s="381">
        <f t="shared" si="81"/>
        <v>0</v>
      </c>
      <c r="AH75" s="381">
        <f t="shared" si="82"/>
        <v>0</v>
      </c>
      <c r="AI75" s="381">
        <f t="shared" si="83"/>
        <v>0</v>
      </c>
      <c r="AJ75" s="381">
        <f t="shared" si="84"/>
        <v>0</v>
      </c>
      <c r="AK75" s="381">
        <f t="shared" si="85"/>
        <v>0</v>
      </c>
      <c r="AL75" s="381">
        <f t="shared" si="86"/>
        <v>0</v>
      </c>
      <c r="AM75" s="381">
        <f t="shared" si="87"/>
        <v>0</v>
      </c>
      <c r="AN75" s="381">
        <f t="shared" si="88"/>
        <v>0</v>
      </c>
      <c r="AO75" s="381">
        <f t="shared" si="89"/>
        <v>0</v>
      </c>
      <c r="AP75" s="381">
        <f t="shared" si="90"/>
        <v>0</v>
      </c>
      <c r="AQ75" s="381">
        <f t="shared" si="91"/>
        <v>0</v>
      </c>
      <c r="AR75" s="376">
        <f>'01最終需要増加額入力'!E76</f>
        <v>0</v>
      </c>
      <c r="AS75" s="376">
        <f t="shared" si="92"/>
        <v>0</v>
      </c>
      <c r="AT75" s="376">
        <f t="shared" si="93"/>
        <v>0</v>
      </c>
      <c r="AU75" s="376">
        <f t="shared" si="94"/>
        <v>0</v>
      </c>
      <c r="AV75" s="376">
        <f t="shared" si="95"/>
        <v>0</v>
      </c>
      <c r="AW75" s="376">
        <f t="shared" si="96"/>
        <v>0</v>
      </c>
      <c r="AX75" s="376">
        <f t="shared" si="97"/>
        <v>0</v>
      </c>
      <c r="AY75" s="376">
        <f t="shared" si="98"/>
        <v>0</v>
      </c>
      <c r="AZ75" s="376">
        <f t="shared" si="99"/>
        <v>0</v>
      </c>
      <c r="BA75" s="376">
        <f t="shared" si="100"/>
        <v>0</v>
      </c>
      <c r="BB75" s="376">
        <f t="shared" si="101"/>
        <v>0</v>
      </c>
      <c r="BC75" s="376">
        <f>AR75/(1+(マージン率表!$AE75/100))</f>
        <v>0</v>
      </c>
      <c r="BD75" s="390">
        <f t="shared" si="114"/>
        <v>0</v>
      </c>
      <c r="BE75" s="376">
        <f>'01最終需要増加額入力'!F76</f>
        <v>0</v>
      </c>
      <c r="BF75" s="376">
        <f t="shared" si="115"/>
        <v>0</v>
      </c>
      <c r="BG75" s="376">
        <f t="shared" si="116"/>
        <v>0</v>
      </c>
      <c r="BH75" s="376">
        <f t="shared" si="117"/>
        <v>0</v>
      </c>
      <c r="BI75" s="376">
        <f t="shared" si="118"/>
        <v>0</v>
      </c>
      <c r="BJ75" s="376">
        <f t="shared" si="119"/>
        <v>0</v>
      </c>
      <c r="BK75" s="376">
        <f t="shared" si="120"/>
        <v>0</v>
      </c>
      <c r="BL75" s="376">
        <f t="shared" si="121"/>
        <v>0</v>
      </c>
      <c r="BM75" s="376">
        <f t="shared" si="122"/>
        <v>0</v>
      </c>
      <c r="BN75" s="376">
        <f t="shared" si="123"/>
        <v>0</v>
      </c>
      <c r="BO75" s="376">
        <f t="shared" si="124"/>
        <v>0</v>
      </c>
      <c r="BP75" s="376">
        <f>BE75/(1+(マージン率表!$AE75/100))</f>
        <v>0</v>
      </c>
      <c r="BQ75" s="390">
        <f t="shared" si="125"/>
        <v>0</v>
      </c>
      <c r="BS75" s="377" t="e">
        <f t="shared" si="78"/>
        <v>#DIV/0!</v>
      </c>
      <c r="BT75" s="377" t="e">
        <f t="shared" si="79"/>
        <v>#DIV/0!</v>
      </c>
    </row>
    <row r="76" spans="1:72" ht="15" thickTop="1">
      <c r="R76" s="532">
        <v>71</v>
      </c>
      <c r="S76" t="s">
        <v>19</v>
      </c>
      <c r="T76" s="381"/>
      <c r="U76" s="381"/>
      <c r="V76" s="381"/>
      <c r="W76" s="381"/>
      <c r="X76" s="381"/>
      <c r="Y76" s="381"/>
      <c r="Z76" s="381"/>
      <c r="AA76" s="381"/>
      <c r="AB76" s="381"/>
      <c r="AC76" s="381"/>
      <c r="AD76" s="381"/>
      <c r="AE76" s="381"/>
      <c r="AF76" s="381">
        <f t="shared" si="80"/>
        <v>0</v>
      </c>
      <c r="AG76" s="381">
        <f t="shared" si="81"/>
        <v>0</v>
      </c>
      <c r="AH76" s="381">
        <f t="shared" si="82"/>
        <v>0</v>
      </c>
      <c r="AI76" s="381">
        <f t="shared" si="83"/>
        <v>0</v>
      </c>
      <c r="AJ76" s="381">
        <f t="shared" si="84"/>
        <v>0</v>
      </c>
      <c r="AK76" s="381">
        <f t="shared" si="85"/>
        <v>0</v>
      </c>
      <c r="AL76" s="381">
        <f t="shared" si="86"/>
        <v>0</v>
      </c>
      <c r="AM76" s="381">
        <f t="shared" si="87"/>
        <v>0</v>
      </c>
      <c r="AN76" s="381">
        <f t="shared" si="88"/>
        <v>0</v>
      </c>
      <c r="AO76" s="381">
        <f t="shared" si="89"/>
        <v>0</v>
      </c>
      <c r="AP76" s="381">
        <f t="shared" si="90"/>
        <v>0</v>
      </c>
      <c r="AQ76" s="381">
        <f t="shared" si="91"/>
        <v>0</v>
      </c>
      <c r="AR76" s="376">
        <f>'01最終需要増加額入力'!E77</f>
        <v>0</v>
      </c>
      <c r="AS76" s="376">
        <f t="shared" si="92"/>
        <v>0</v>
      </c>
      <c r="AT76" s="376">
        <f t="shared" si="93"/>
        <v>0</v>
      </c>
      <c r="AU76" s="376">
        <f t="shared" si="94"/>
        <v>0</v>
      </c>
      <c r="AV76" s="376">
        <f t="shared" si="95"/>
        <v>0</v>
      </c>
      <c r="AW76" s="376">
        <f t="shared" si="96"/>
        <v>0</v>
      </c>
      <c r="AX76" s="376">
        <f t="shared" si="97"/>
        <v>0</v>
      </c>
      <c r="AY76" s="376">
        <f t="shared" si="98"/>
        <v>0</v>
      </c>
      <c r="AZ76" s="376">
        <f t="shared" si="99"/>
        <v>0</v>
      </c>
      <c r="BA76" s="376">
        <f t="shared" si="100"/>
        <v>0</v>
      </c>
      <c r="BB76" s="376">
        <f t="shared" si="101"/>
        <v>0</v>
      </c>
      <c r="BC76" s="376">
        <f>AR76/(1+(マージン率表!$AE76/100))</f>
        <v>0</v>
      </c>
      <c r="BD76" s="390">
        <f t="shared" si="114"/>
        <v>0</v>
      </c>
      <c r="BE76" s="376">
        <f>'01最終需要増加額入力'!F77</f>
        <v>0</v>
      </c>
      <c r="BF76" s="376">
        <f t="shared" si="115"/>
        <v>0</v>
      </c>
      <c r="BG76" s="376">
        <f t="shared" si="116"/>
        <v>0</v>
      </c>
      <c r="BH76" s="376">
        <f t="shared" si="117"/>
        <v>0</v>
      </c>
      <c r="BI76" s="376">
        <f t="shared" si="118"/>
        <v>0</v>
      </c>
      <c r="BJ76" s="376">
        <f t="shared" si="119"/>
        <v>0</v>
      </c>
      <c r="BK76" s="376">
        <f t="shared" si="120"/>
        <v>0</v>
      </c>
      <c r="BL76" s="376">
        <f t="shared" si="121"/>
        <v>0</v>
      </c>
      <c r="BM76" s="376">
        <f t="shared" si="122"/>
        <v>0</v>
      </c>
      <c r="BN76" s="376">
        <f t="shared" si="123"/>
        <v>0</v>
      </c>
      <c r="BO76" s="376">
        <f t="shared" si="124"/>
        <v>0</v>
      </c>
      <c r="BP76" s="376">
        <f>BE76/(1+(マージン率表!$AE76/100))</f>
        <v>0</v>
      </c>
      <c r="BQ76" s="390">
        <f t="shared" si="125"/>
        <v>0</v>
      </c>
      <c r="BS76" s="377" t="e">
        <f t="shared" si="78"/>
        <v>#DIV/0!</v>
      </c>
      <c r="BT76" s="377" t="e">
        <f t="shared" si="79"/>
        <v>#DIV/0!</v>
      </c>
    </row>
    <row r="77" spans="1:72">
      <c r="R77" s="532">
        <v>72</v>
      </c>
      <c r="S77" t="s">
        <v>20</v>
      </c>
      <c r="T77" s="381"/>
      <c r="U77" s="381"/>
      <c r="V77" s="381"/>
      <c r="W77" s="381"/>
      <c r="X77" s="381"/>
      <c r="Y77" s="381"/>
      <c r="Z77" s="381"/>
      <c r="AA77" s="381"/>
      <c r="AB77" s="381"/>
      <c r="AC77" s="381"/>
      <c r="AD77" s="381"/>
      <c r="AE77" s="381"/>
      <c r="AF77" s="381">
        <f t="shared" si="80"/>
        <v>0</v>
      </c>
      <c r="AG77" s="381">
        <f t="shared" si="81"/>
        <v>0</v>
      </c>
      <c r="AH77" s="381">
        <f t="shared" si="82"/>
        <v>0</v>
      </c>
      <c r="AI77" s="381">
        <f t="shared" si="83"/>
        <v>0</v>
      </c>
      <c r="AJ77" s="381">
        <f t="shared" si="84"/>
        <v>0</v>
      </c>
      <c r="AK77" s="381">
        <f t="shared" si="85"/>
        <v>0</v>
      </c>
      <c r="AL77" s="381">
        <f t="shared" si="86"/>
        <v>0</v>
      </c>
      <c r="AM77" s="381">
        <f t="shared" si="87"/>
        <v>0</v>
      </c>
      <c r="AN77" s="381">
        <f t="shared" si="88"/>
        <v>0</v>
      </c>
      <c r="AO77" s="381">
        <f t="shared" si="89"/>
        <v>0</v>
      </c>
      <c r="AP77" s="381">
        <f t="shared" si="90"/>
        <v>0</v>
      </c>
      <c r="AQ77" s="381">
        <f t="shared" si="91"/>
        <v>0</v>
      </c>
      <c r="AR77" s="376">
        <f>'01最終需要増加額入力'!E78</f>
        <v>0</v>
      </c>
      <c r="AS77" s="376">
        <f t="shared" si="92"/>
        <v>0</v>
      </c>
      <c r="AT77" s="376">
        <f t="shared" si="93"/>
        <v>0</v>
      </c>
      <c r="AU77" s="376">
        <f t="shared" si="94"/>
        <v>0</v>
      </c>
      <c r="AV77" s="376">
        <f t="shared" si="95"/>
        <v>0</v>
      </c>
      <c r="AW77" s="376">
        <f t="shared" si="96"/>
        <v>0</v>
      </c>
      <c r="AX77" s="376">
        <f t="shared" si="97"/>
        <v>0</v>
      </c>
      <c r="AY77" s="376">
        <f t="shared" si="98"/>
        <v>0</v>
      </c>
      <c r="AZ77" s="376">
        <f t="shared" si="99"/>
        <v>0</v>
      </c>
      <c r="BA77" s="376">
        <f t="shared" si="100"/>
        <v>0</v>
      </c>
      <c r="BB77" s="376">
        <f t="shared" si="101"/>
        <v>0</v>
      </c>
      <c r="BC77" s="376">
        <f>AR77/(1+(マージン率表!$AE77/100))</f>
        <v>0</v>
      </c>
      <c r="BD77" s="390">
        <f t="shared" si="114"/>
        <v>0</v>
      </c>
      <c r="BE77" s="376">
        <f>'01最終需要増加額入力'!F78</f>
        <v>0</v>
      </c>
      <c r="BF77" s="376">
        <f t="shared" si="115"/>
        <v>0</v>
      </c>
      <c r="BG77" s="376">
        <f t="shared" si="116"/>
        <v>0</v>
      </c>
      <c r="BH77" s="376">
        <f t="shared" si="117"/>
        <v>0</v>
      </c>
      <c r="BI77" s="376">
        <f t="shared" si="118"/>
        <v>0</v>
      </c>
      <c r="BJ77" s="376">
        <f t="shared" si="119"/>
        <v>0</v>
      </c>
      <c r="BK77" s="376">
        <f t="shared" si="120"/>
        <v>0</v>
      </c>
      <c r="BL77" s="376">
        <f t="shared" si="121"/>
        <v>0</v>
      </c>
      <c r="BM77" s="376">
        <f t="shared" si="122"/>
        <v>0</v>
      </c>
      <c r="BN77" s="376">
        <f t="shared" si="123"/>
        <v>0</v>
      </c>
      <c r="BO77" s="376">
        <f t="shared" si="124"/>
        <v>0</v>
      </c>
      <c r="BP77" s="376">
        <f>BE77/(1+(マージン率表!$AE77/100))</f>
        <v>0</v>
      </c>
      <c r="BQ77" s="390">
        <f t="shared" si="125"/>
        <v>0</v>
      </c>
      <c r="BS77" s="377" t="e">
        <f t="shared" si="78"/>
        <v>#DIV/0!</v>
      </c>
      <c r="BT77" s="377" t="e">
        <f t="shared" si="79"/>
        <v>#DIV/0!</v>
      </c>
    </row>
    <row r="78" spans="1:72">
      <c r="R78" s="532">
        <v>73</v>
      </c>
      <c r="S78" t="s">
        <v>1945</v>
      </c>
      <c r="T78" s="381"/>
      <c r="U78" s="381"/>
      <c r="V78" s="381"/>
      <c r="W78" s="381"/>
      <c r="X78" s="381"/>
      <c r="Y78" s="381"/>
      <c r="Z78" s="381"/>
      <c r="AA78" s="381"/>
      <c r="AB78" s="381"/>
      <c r="AC78" s="381"/>
      <c r="AD78" s="381"/>
      <c r="AE78" s="381"/>
      <c r="AF78" s="381">
        <f t="shared" si="80"/>
        <v>0</v>
      </c>
      <c r="AG78" s="381">
        <f t="shared" si="81"/>
        <v>0</v>
      </c>
      <c r="AH78" s="381">
        <f t="shared" si="82"/>
        <v>0</v>
      </c>
      <c r="AI78" s="381">
        <f t="shared" si="83"/>
        <v>0</v>
      </c>
      <c r="AJ78" s="381">
        <f t="shared" si="84"/>
        <v>0</v>
      </c>
      <c r="AK78" s="381">
        <f t="shared" si="85"/>
        <v>0</v>
      </c>
      <c r="AL78" s="381">
        <f t="shared" si="86"/>
        <v>0</v>
      </c>
      <c r="AM78" s="381">
        <f t="shared" si="87"/>
        <v>0</v>
      </c>
      <c r="AN78" s="381">
        <f t="shared" si="88"/>
        <v>0</v>
      </c>
      <c r="AO78" s="381">
        <f t="shared" si="89"/>
        <v>0</v>
      </c>
      <c r="AP78" s="381">
        <f t="shared" si="90"/>
        <v>0</v>
      </c>
      <c r="AQ78" s="381">
        <f t="shared" si="91"/>
        <v>0</v>
      </c>
      <c r="AR78" s="376">
        <f>'01最終需要増加額入力'!E79</f>
        <v>0</v>
      </c>
      <c r="AS78" s="376">
        <f t="shared" si="92"/>
        <v>0</v>
      </c>
      <c r="AT78" s="376">
        <f t="shared" si="93"/>
        <v>0</v>
      </c>
      <c r="AU78" s="376">
        <f t="shared" si="94"/>
        <v>0</v>
      </c>
      <c r="AV78" s="376">
        <f t="shared" si="95"/>
        <v>0</v>
      </c>
      <c r="AW78" s="376">
        <f t="shared" si="96"/>
        <v>0</v>
      </c>
      <c r="AX78" s="376">
        <f t="shared" si="97"/>
        <v>0</v>
      </c>
      <c r="AY78" s="376">
        <f t="shared" si="98"/>
        <v>0</v>
      </c>
      <c r="AZ78" s="376">
        <f t="shared" si="99"/>
        <v>0</v>
      </c>
      <c r="BA78" s="376">
        <f t="shared" si="100"/>
        <v>0</v>
      </c>
      <c r="BB78" s="376">
        <f t="shared" si="101"/>
        <v>0</v>
      </c>
      <c r="BC78" s="376">
        <f>AR78/(1+(マージン率表!$AE78/100))</f>
        <v>0</v>
      </c>
      <c r="BD78" s="390">
        <f t="shared" si="114"/>
        <v>0</v>
      </c>
      <c r="BE78" s="376">
        <f>'01最終需要増加額入力'!F79</f>
        <v>0</v>
      </c>
      <c r="BF78" s="376">
        <f t="shared" si="115"/>
        <v>0</v>
      </c>
      <c r="BG78" s="376">
        <f t="shared" si="116"/>
        <v>0</v>
      </c>
      <c r="BH78" s="376">
        <f t="shared" si="117"/>
        <v>0</v>
      </c>
      <c r="BI78" s="376">
        <f t="shared" si="118"/>
        <v>0</v>
      </c>
      <c r="BJ78" s="376">
        <f t="shared" si="119"/>
        <v>0</v>
      </c>
      <c r="BK78" s="376">
        <f t="shared" si="120"/>
        <v>0</v>
      </c>
      <c r="BL78" s="376">
        <f t="shared" si="121"/>
        <v>0</v>
      </c>
      <c r="BM78" s="376">
        <f t="shared" si="122"/>
        <v>0</v>
      </c>
      <c r="BN78" s="376">
        <f t="shared" si="123"/>
        <v>0</v>
      </c>
      <c r="BO78" s="376">
        <f t="shared" si="124"/>
        <v>0</v>
      </c>
      <c r="BP78" s="376">
        <f>BE78/(1+(マージン率表!$AE78/100))</f>
        <v>0</v>
      </c>
      <c r="BQ78" s="390">
        <f t="shared" si="125"/>
        <v>0</v>
      </c>
      <c r="BS78" s="377" t="e">
        <f t="shared" si="78"/>
        <v>#DIV/0!</v>
      </c>
      <c r="BT78" s="377" t="e">
        <f t="shared" si="79"/>
        <v>#DIV/0!</v>
      </c>
    </row>
    <row r="79" spans="1:72">
      <c r="R79" s="532">
        <v>74</v>
      </c>
      <c r="S79" t="s">
        <v>1946</v>
      </c>
      <c r="T79" s="381"/>
      <c r="U79" s="381"/>
      <c r="V79" s="381"/>
      <c r="W79" s="381"/>
      <c r="X79" s="381"/>
      <c r="Y79" s="381"/>
      <c r="Z79" s="381"/>
      <c r="AA79" s="381"/>
      <c r="AB79" s="381"/>
      <c r="AC79" s="381"/>
      <c r="AD79" s="381"/>
      <c r="AE79" s="381"/>
      <c r="AF79" s="381">
        <f t="shared" si="80"/>
        <v>0</v>
      </c>
      <c r="AG79" s="381">
        <f t="shared" si="81"/>
        <v>0</v>
      </c>
      <c r="AH79" s="381">
        <f t="shared" si="82"/>
        <v>0</v>
      </c>
      <c r="AI79" s="381">
        <f t="shared" si="83"/>
        <v>0</v>
      </c>
      <c r="AJ79" s="381">
        <f t="shared" si="84"/>
        <v>0</v>
      </c>
      <c r="AK79" s="381">
        <f t="shared" si="85"/>
        <v>0</v>
      </c>
      <c r="AL79" s="381">
        <f t="shared" si="86"/>
        <v>0</v>
      </c>
      <c r="AM79" s="381">
        <f t="shared" si="87"/>
        <v>0</v>
      </c>
      <c r="AN79" s="381">
        <f t="shared" si="88"/>
        <v>0</v>
      </c>
      <c r="AO79" s="381">
        <f t="shared" si="89"/>
        <v>0</v>
      </c>
      <c r="AP79" s="381">
        <f t="shared" si="90"/>
        <v>0</v>
      </c>
      <c r="AQ79" s="381">
        <f t="shared" si="91"/>
        <v>0</v>
      </c>
      <c r="AR79" s="376">
        <f>'01最終需要増加額入力'!E80</f>
        <v>0</v>
      </c>
      <c r="AS79" s="376">
        <f t="shared" si="92"/>
        <v>0</v>
      </c>
      <c r="AT79" s="376">
        <f t="shared" si="93"/>
        <v>0</v>
      </c>
      <c r="AU79" s="376">
        <f t="shared" si="94"/>
        <v>0</v>
      </c>
      <c r="AV79" s="376">
        <f t="shared" si="95"/>
        <v>0</v>
      </c>
      <c r="AW79" s="376">
        <f t="shared" si="96"/>
        <v>0</v>
      </c>
      <c r="AX79" s="376">
        <f t="shared" si="97"/>
        <v>0</v>
      </c>
      <c r="AY79" s="376">
        <f t="shared" si="98"/>
        <v>0</v>
      </c>
      <c r="AZ79" s="376">
        <f t="shared" si="99"/>
        <v>0</v>
      </c>
      <c r="BA79" s="376">
        <f t="shared" si="100"/>
        <v>0</v>
      </c>
      <c r="BB79" s="376">
        <f t="shared" si="101"/>
        <v>0</v>
      </c>
      <c r="BC79" s="376">
        <f>AR79/(1+(マージン率表!$AE79/100))</f>
        <v>0</v>
      </c>
      <c r="BD79" s="390">
        <f t="shared" si="114"/>
        <v>0</v>
      </c>
      <c r="BE79" s="376">
        <f>'01最終需要増加額入力'!F80</f>
        <v>0</v>
      </c>
      <c r="BF79" s="376">
        <f t="shared" si="115"/>
        <v>0</v>
      </c>
      <c r="BG79" s="376">
        <f t="shared" si="116"/>
        <v>0</v>
      </c>
      <c r="BH79" s="376">
        <f t="shared" si="117"/>
        <v>0</v>
      </c>
      <c r="BI79" s="376">
        <f t="shared" si="118"/>
        <v>0</v>
      </c>
      <c r="BJ79" s="376">
        <f t="shared" si="119"/>
        <v>0</v>
      </c>
      <c r="BK79" s="376">
        <f t="shared" si="120"/>
        <v>0</v>
      </c>
      <c r="BL79" s="376">
        <f t="shared" si="121"/>
        <v>0</v>
      </c>
      <c r="BM79" s="376">
        <f t="shared" si="122"/>
        <v>0</v>
      </c>
      <c r="BN79" s="376">
        <f t="shared" si="123"/>
        <v>0</v>
      </c>
      <c r="BO79" s="376">
        <f t="shared" si="124"/>
        <v>0</v>
      </c>
      <c r="BP79" s="376">
        <f>BE79/(1+(マージン率表!$AE79/100))</f>
        <v>0</v>
      </c>
      <c r="BQ79" s="390">
        <f t="shared" si="125"/>
        <v>0</v>
      </c>
      <c r="BS79" s="377" t="e">
        <f t="shared" si="78"/>
        <v>#DIV/0!</v>
      </c>
      <c r="BT79" s="377" t="e">
        <f t="shared" si="79"/>
        <v>#DIV/0!</v>
      </c>
    </row>
    <row r="80" spans="1:72">
      <c r="R80" s="532">
        <v>75</v>
      </c>
      <c r="S80" t="s">
        <v>1242</v>
      </c>
      <c r="T80" s="381"/>
      <c r="U80" s="381"/>
      <c r="V80" s="381"/>
      <c r="W80" s="381"/>
      <c r="X80" s="381"/>
      <c r="Y80" s="381"/>
      <c r="Z80" s="381"/>
      <c r="AA80" s="381"/>
      <c r="AB80" s="381"/>
      <c r="AC80" s="381"/>
      <c r="AD80" s="381"/>
      <c r="AE80" s="381"/>
      <c r="AF80" s="381">
        <f t="shared" si="80"/>
        <v>0</v>
      </c>
      <c r="AG80" s="381">
        <f t="shared" si="81"/>
        <v>0</v>
      </c>
      <c r="AH80" s="381">
        <f t="shared" si="82"/>
        <v>0</v>
      </c>
      <c r="AI80" s="381">
        <f t="shared" si="83"/>
        <v>0</v>
      </c>
      <c r="AJ80" s="381">
        <f t="shared" si="84"/>
        <v>0</v>
      </c>
      <c r="AK80" s="381">
        <f t="shared" si="85"/>
        <v>0</v>
      </c>
      <c r="AL80" s="381">
        <f t="shared" si="86"/>
        <v>0</v>
      </c>
      <c r="AM80" s="381">
        <f t="shared" si="87"/>
        <v>0</v>
      </c>
      <c r="AN80" s="381">
        <f t="shared" si="88"/>
        <v>0</v>
      </c>
      <c r="AO80" s="381">
        <f t="shared" si="89"/>
        <v>0</v>
      </c>
      <c r="AP80" s="381">
        <f t="shared" si="90"/>
        <v>0</v>
      </c>
      <c r="AQ80" s="381">
        <f t="shared" si="91"/>
        <v>0</v>
      </c>
      <c r="AR80" s="376">
        <f>'01最終需要増加額入力'!E81</f>
        <v>0</v>
      </c>
      <c r="AS80" s="376">
        <f t="shared" si="92"/>
        <v>0</v>
      </c>
      <c r="AT80" s="376">
        <f t="shared" si="93"/>
        <v>0</v>
      </c>
      <c r="AU80" s="376">
        <f t="shared" si="94"/>
        <v>0</v>
      </c>
      <c r="AV80" s="376">
        <f t="shared" si="95"/>
        <v>0</v>
      </c>
      <c r="AW80" s="376">
        <f t="shared" si="96"/>
        <v>0</v>
      </c>
      <c r="AX80" s="376">
        <f t="shared" si="97"/>
        <v>0</v>
      </c>
      <c r="AY80" s="376">
        <f t="shared" si="98"/>
        <v>0</v>
      </c>
      <c r="AZ80" s="376">
        <f t="shared" si="99"/>
        <v>0</v>
      </c>
      <c r="BA80" s="376">
        <f t="shared" si="100"/>
        <v>0</v>
      </c>
      <c r="BB80" s="376">
        <f t="shared" si="101"/>
        <v>0</v>
      </c>
      <c r="BC80" s="376">
        <f>AR80/(1+(マージン率表!$AE80/100))</f>
        <v>0</v>
      </c>
      <c r="BD80" s="390">
        <f t="shared" si="114"/>
        <v>0</v>
      </c>
      <c r="BE80" s="376">
        <f>'01最終需要増加額入力'!F81</f>
        <v>0</v>
      </c>
      <c r="BF80" s="376">
        <f t="shared" si="115"/>
        <v>0</v>
      </c>
      <c r="BG80" s="376">
        <f t="shared" si="116"/>
        <v>0</v>
      </c>
      <c r="BH80" s="376">
        <f t="shared" si="117"/>
        <v>0</v>
      </c>
      <c r="BI80" s="376">
        <f t="shared" si="118"/>
        <v>0</v>
      </c>
      <c r="BJ80" s="376">
        <f t="shared" si="119"/>
        <v>0</v>
      </c>
      <c r="BK80" s="376">
        <f t="shared" si="120"/>
        <v>0</v>
      </c>
      <c r="BL80" s="376">
        <f t="shared" si="121"/>
        <v>0</v>
      </c>
      <c r="BM80" s="376">
        <f t="shared" si="122"/>
        <v>0</v>
      </c>
      <c r="BN80" s="376">
        <f t="shared" si="123"/>
        <v>0</v>
      </c>
      <c r="BO80" s="376">
        <f t="shared" si="124"/>
        <v>0</v>
      </c>
      <c r="BP80" s="376">
        <f>BE80/(1+(マージン率表!$AE80/100))</f>
        <v>0</v>
      </c>
      <c r="BQ80" s="390">
        <f t="shared" si="125"/>
        <v>0</v>
      </c>
      <c r="BS80" s="377" t="e">
        <f t="shared" si="78"/>
        <v>#DIV/0!</v>
      </c>
      <c r="BT80" s="377" t="e">
        <f t="shared" si="79"/>
        <v>#DIV/0!</v>
      </c>
    </row>
    <row r="81" spans="18:72">
      <c r="R81" s="532">
        <v>76</v>
      </c>
      <c r="S81" t="s">
        <v>52</v>
      </c>
      <c r="T81" s="381"/>
      <c r="U81" s="381"/>
      <c r="V81" s="381"/>
      <c r="W81" s="381"/>
      <c r="X81" s="381"/>
      <c r="Y81" s="381"/>
      <c r="Z81" s="381"/>
      <c r="AA81" s="381"/>
      <c r="AB81" s="381"/>
      <c r="AC81" s="381"/>
      <c r="AD81" s="381"/>
      <c r="AE81" s="381"/>
      <c r="AF81" s="381">
        <f t="shared" si="80"/>
        <v>0</v>
      </c>
      <c r="AG81" s="381">
        <f t="shared" si="81"/>
        <v>0</v>
      </c>
      <c r="AH81" s="381">
        <f t="shared" si="82"/>
        <v>0</v>
      </c>
      <c r="AI81" s="381">
        <f t="shared" si="83"/>
        <v>0</v>
      </c>
      <c r="AJ81" s="381">
        <f t="shared" si="84"/>
        <v>0</v>
      </c>
      <c r="AK81" s="381">
        <f t="shared" si="85"/>
        <v>0</v>
      </c>
      <c r="AL81" s="381">
        <f t="shared" si="86"/>
        <v>0</v>
      </c>
      <c r="AM81" s="381">
        <f t="shared" si="87"/>
        <v>0</v>
      </c>
      <c r="AN81" s="381">
        <f t="shared" si="88"/>
        <v>0</v>
      </c>
      <c r="AO81" s="381">
        <f t="shared" si="89"/>
        <v>0</v>
      </c>
      <c r="AP81" s="381">
        <f t="shared" si="90"/>
        <v>0</v>
      </c>
      <c r="AQ81" s="381">
        <f t="shared" si="91"/>
        <v>0</v>
      </c>
      <c r="AR81" s="376">
        <f>'01最終需要増加額入力'!E82</f>
        <v>0</v>
      </c>
      <c r="AS81" s="376">
        <f t="shared" si="92"/>
        <v>0</v>
      </c>
      <c r="AT81" s="376">
        <f t="shared" si="93"/>
        <v>0</v>
      </c>
      <c r="AU81" s="376">
        <f t="shared" si="94"/>
        <v>0</v>
      </c>
      <c r="AV81" s="376">
        <f t="shared" si="95"/>
        <v>0</v>
      </c>
      <c r="AW81" s="376">
        <f t="shared" si="96"/>
        <v>0</v>
      </c>
      <c r="AX81" s="376">
        <f t="shared" si="97"/>
        <v>0</v>
      </c>
      <c r="AY81" s="376">
        <f t="shared" si="98"/>
        <v>0</v>
      </c>
      <c r="AZ81" s="376">
        <f t="shared" si="99"/>
        <v>0</v>
      </c>
      <c r="BA81" s="376">
        <f t="shared" si="100"/>
        <v>0</v>
      </c>
      <c r="BB81" s="376">
        <f t="shared" si="101"/>
        <v>0</v>
      </c>
      <c r="BC81" s="376">
        <f>AR81/(1+(マージン率表!$AE81/100))</f>
        <v>0</v>
      </c>
      <c r="BD81" s="390">
        <f t="shared" si="114"/>
        <v>0</v>
      </c>
      <c r="BE81" s="376">
        <f>'01最終需要増加額入力'!F82</f>
        <v>0</v>
      </c>
      <c r="BF81" s="376">
        <f t="shared" si="115"/>
        <v>0</v>
      </c>
      <c r="BG81" s="376">
        <f t="shared" si="116"/>
        <v>0</v>
      </c>
      <c r="BH81" s="376">
        <f t="shared" si="117"/>
        <v>0</v>
      </c>
      <c r="BI81" s="376">
        <f t="shared" si="118"/>
        <v>0</v>
      </c>
      <c r="BJ81" s="376">
        <f t="shared" si="119"/>
        <v>0</v>
      </c>
      <c r="BK81" s="376">
        <f t="shared" si="120"/>
        <v>0</v>
      </c>
      <c r="BL81" s="376">
        <f t="shared" si="121"/>
        <v>0</v>
      </c>
      <c r="BM81" s="376">
        <f t="shared" si="122"/>
        <v>0</v>
      </c>
      <c r="BN81" s="376">
        <f t="shared" si="123"/>
        <v>0</v>
      </c>
      <c r="BO81" s="376">
        <f t="shared" si="124"/>
        <v>0</v>
      </c>
      <c r="BP81" s="376">
        <f>BE81/(1+(マージン率表!$AE81/100))</f>
        <v>0</v>
      </c>
      <c r="BQ81" s="390">
        <f t="shared" si="125"/>
        <v>0</v>
      </c>
      <c r="BS81" s="377" t="e">
        <f t="shared" si="78"/>
        <v>#DIV/0!</v>
      </c>
      <c r="BT81" s="377" t="e">
        <f t="shared" si="79"/>
        <v>#DIV/0!</v>
      </c>
    </row>
    <row r="82" spans="18:72">
      <c r="R82" s="532">
        <v>77</v>
      </c>
      <c r="S82" t="s">
        <v>1947</v>
      </c>
      <c r="T82" s="381"/>
      <c r="U82" s="381"/>
      <c r="V82" s="381"/>
      <c r="W82" s="381"/>
      <c r="X82" s="381"/>
      <c r="Y82" s="381"/>
      <c r="Z82" s="381"/>
      <c r="AA82" s="381"/>
      <c r="AB82" s="381"/>
      <c r="AC82" s="381"/>
      <c r="AD82" s="381"/>
      <c r="AE82" s="381"/>
      <c r="AF82" s="381">
        <f t="shared" si="80"/>
        <v>0</v>
      </c>
      <c r="AG82" s="381">
        <f t="shared" si="81"/>
        <v>0</v>
      </c>
      <c r="AH82" s="381">
        <f t="shared" si="82"/>
        <v>0</v>
      </c>
      <c r="AI82" s="381">
        <f t="shared" si="83"/>
        <v>0</v>
      </c>
      <c r="AJ82" s="381">
        <f t="shared" si="84"/>
        <v>0</v>
      </c>
      <c r="AK82" s="381">
        <f t="shared" si="85"/>
        <v>0</v>
      </c>
      <c r="AL82" s="381">
        <f t="shared" si="86"/>
        <v>0</v>
      </c>
      <c r="AM82" s="381">
        <f t="shared" si="87"/>
        <v>0</v>
      </c>
      <c r="AN82" s="381">
        <f t="shared" si="88"/>
        <v>0</v>
      </c>
      <c r="AO82" s="381">
        <f t="shared" si="89"/>
        <v>0</v>
      </c>
      <c r="AP82" s="381">
        <f t="shared" si="90"/>
        <v>0</v>
      </c>
      <c r="AQ82" s="381">
        <f t="shared" si="91"/>
        <v>0</v>
      </c>
      <c r="AR82" s="376">
        <f>'01最終需要増加額入力'!E83</f>
        <v>0</v>
      </c>
      <c r="AS82" s="376">
        <f t="shared" si="92"/>
        <v>0</v>
      </c>
      <c r="AT82" s="376">
        <f t="shared" si="93"/>
        <v>0</v>
      </c>
      <c r="AU82" s="376">
        <f t="shared" si="94"/>
        <v>0</v>
      </c>
      <c r="AV82" s="376">
        <f t="shared" si="95"/>
        <v>0</v>
      </c>
      <c r="AW82" s="376">
        <f t="shared" si="96"/>
        <v>0</v>
      </c>
      <c r="AX82" s="376">
        <f t="shared" si="97"/>
        <v>0</v>
      </c>
      <c r="AY82" s="376">
        <f t="shared" si="98"/>
        <v>0</v>
      </c>
      <c r="AZ82" s="376">
        <f t="shared" si="99"/>
        <v>0</v>
      </c>
      <c r="BA82" s="376">
        <f t="shared" si="100"/>
        <v>0</v>
      </c>
      <c r="BB82" s="376">
        <f t="shared" si="101"/>
        <v>0</v>
      </c>
      <c r="BC82" s="376">
        <f>AR82/(1+(マージン率表!$AE82/100))</f>
        <v>0</v>
      </c>
      <c r="BD82" s="390">
        <f t="shared" si="114"/>
        <v>0</v>
      </c>
      <c r="BE82" s="376">
        <f>'01最終需要増加額入力'!F83</f>
        <v>0</v>
      </c>
      <c r="BF82" s="376">
        <f t="shared" si="115"/>
        <v>0</v>
      </c>
      <c r="BG82" s="376">
        <f t="shared" si="116"/>
        <v>0</v>
      </c>
      <c r="BH82" s="376">
        <f t="shared" si="117"/>
        <v>0</v>
      </c>
      <c r="BI82" s="376">
        <f t="shared" si="118"/>
        <v>0</v>
      </c>
      <c r="BJ82" s="376">
        <f t="shared" si="119"/>
        <v>0</v>
      </c>
      <c r="BK82" s="376">
        <f t="shared" si="120"/>
        <v>0</v>
      </c>
      <c r="BL82" s="376">
        <f t="shared" si="121"/>
        <v>0</v>
      </c>
      <c r="BM82" s="376">
        <f t="shared" si="122"/>
        <v>0</v>
      </c>
      <c r="BN82" s="376">
        <f t="shared" si="123"/>
        <v>0</v>
      </c>
      <c r="BO82" s="376">
        <f t="shared" si="124"/>
        <v>0</v>
      </c>
      <c r="BP82" s="376">
        <f>BE82/(1+(マージン率表!$AE82/100))</f>
        <v>0</v>
      </c>
      <c r="BQ82" s="390">
        <f t="shared" si="125"/>
        <v>0</v>
      </c>
      <c r="BS82" s="377" t="e">
        <f t="shared" si="78"/>
        <v>#DIV/0!</v>
      </c>
      <c r="BT82" s="377" t="e">
        <f t="shared" si="79"/>
        <v>#DIV/0!</v>
      </c>
    </row>
    <row r="83" spans="18:72">
      <c r="R83" s="532">
        <v>78</v>
      </c>
      <c r="S83" t="s">
        <v>21</v>
      </c>
      <c r="T83" s="381"/>
      <c r="U83" s="381"/>
      <c r="V83" s="381"/>
      <c r="W83" s="381"/>
      <c r="X83" s="381"/>
      <c r="Y83" s="381"/>
      <c r="Z83" s="381"/>
      <c r="AA83" s="381"/>
      <c r="AB83" s="381"/>
      <c r="AC83" s="381"/>
      <c r="AD83" s="381"/>
      <c r="AE83" s="381"/>
      <c r="AF83" s="381">
        <f t="shared" si="80"/>
        <v>0</v>
      </c>
      <c r="AG83" s="381">
        <f t="shared" si="81"/>
        <v>0</v>
      </c>
      <c r="AH83" s="381">
        <f t="shared" si="82"/>
        <v>0</v>
      </c>
      <c r="AI83" s="381">
        <f t="shared" si="83"/>
        <v>0</v>
      </c>
      <c r="AJ83" s="381">
        <f t="shared" si="84"/>
        <v>0</v>
      </c>
      <c r="AK83" s="381">
        <f t="shared" si="85"/>
        <v>0</v>
      </c>
      <c r="AL83" s="381">
        <f t="shared" si="86"/>
        <v>0</v>
      </c>
      <c r="AM83" s="381">
        <f t="shared" si="87"/>
        <v>0</v>
      </c>
      <c r="AN83" s="381">
        <f t="shared" si="88"/>
        <v>0</v>
      </c>
      <c r="AO83" s="381">
        <f t="shared" si="89"/>
        <v>0</v>
      </c>
      <c r="AP83" s="381">
        <f t="shared" si="90"/>
        <v>0</v>
      </c>
      <c r="AQ83" s="381">
        <f t="shared" si="91"/>
        <v>0</v>
      </c>
      <c r="AR83" s="376">
        <f>'01最終需要増加額入力'!E84</f>
        <v>0</v>
      </c>
      <c r="AS83" s="376">
        <f t="shared" si="92"/>
        <v>0</v>
      </c>
      <c r="AT83" s="376">
        <f t="shared" si="93"/>
        <v>0</v>
      </c>
      <c r="AU83" s="376">
        <f t="shared" si="94"/>
        <v>0</v>
      </c>
      <c r="AV83" s="376">
        <f t="shared" si="95"/>
        <v>0</v>
      </c>
      <c r="AW83" s="376">
        <f t="shared" si="96"/>
        <v>0</v>
      </c>
      <c r="AX83" s="376">
        <f t="shared" si="97"/>
        <v>0</v>
      </c>
      <c r="AY83" s="376">
        <f t="shared" si="98"/>
        <v>0</v>
      </c>
      <c r="AZ83" s="376">
        <f t="shared" si="99"/>
        <v>0</v>
      </c>
      <c r="BA83" s="376">
        <f t="shared" si="100"/>
        <v>0</v>
      </c>
      <c r="BB83" s="376">
        <f t="shared" si="101"/>
        <v>0</v>
      </c>
      <c r="BC83" s="376">
        <f>AR83/(1+(マージン率表!$AE83/100))</f>
        <v>0</v>
      </c>
      <c r="BD83" s="390">
        <f t="shared" si="114"/>
        <v>0</v>
      </c>
      <c r="BE83" s="376">
        <f>'01最終需要増加額入力'!F84</f>
        <v>0</v>
      </c>
      <c r="BF83" s="376">
        <f t="shared" si="115"/>
        <v>0</v>
      </c>
      <c r="BG83" s="376">
        <f t="shared" si="116"/>
        <v>0</v>
      </c>
      <c r="BH83" s="376">
        <f t="shared" si="117"/>
        <v>0</v>
      </c>
      <c r="BI83" s="376">
        <f t="shared" si="118"/>
        <v>0</v>
      </c>
      <c r="BJ83" s="376">
        <f t="shared" si="119"/>
        <v>0</v>
      </c>
      <c r="BK83" s="376">
        <f t="shared" si="120"/>
        <v>0</v>
      </c>
      <c r="BL83" s="376">
        <f t="shared" si="121"/>
        <v>0</v>
      </c>
      <c r="BM83" s="376">
        <f t="shared" si="122"/>
        <v>0</v>
      </c>
      <c r="BN83" s="376">
        <f t="shared" si="123"/>
        <v>0</v>
      </c>
      <c r="BO83" s="376">
        <f t="shared" si="124"/>
        <v>0</v>
      </c>
      <c r="BP83" s="376">
        <f>BE83/(1+(マージン率表!$AE83/100))</f>
        <v>0</v>
      </c>
      <c r="BQ83" s="390">
        <f t="shared" si="125"/>
        <v>0</v>
      </c>
      <c r="BS83" s="377" t="e">
        <f t="shared" si="78"/>
        <v>#DIV/0!</v>
      </c>
      <c r="BT83" s="377" t="e">
        <f t="shared" si="79"/>
        <v>#DIV/0!</v>
      </c>
    </row>
    <row r="84" spans="18:72">
      <c r="R84" s="532">
        <v>79</v>
      </c>
      <c r="S84" t="s">
        <v>84</v>
      </c>
      <c r="T84" s="381"/>
      <c r="U84" s="381"/>
      <c r="V84" s="381"/>
      <c r="W84" s="381"/>
      <c r="X84" s="381"/>
      <c r="Y84" s="381"/>
      <c r="Z84" s="381"/>
      <c r="AA84" s="381"/>
      <c r="AB84" s="381"/>
      <c r="AC84" s="381"/>
      <c r="AD84" s="381"/>
      <c r="AE84" s="381"/>
      <c r="AF84" s="381">
        <f t="shared" si="80"/>
        <v>0</v>
      </c>
      <c r="AG84" s="381">
        <f t="shared" si="81"/>
        <v>0</v>
      </c>
      <c r="AH84" s="381">
        <f t="shared" si="82"/>
        <v>0</v>
      </c>
      <c r="AI84" s="381">
        <f t="shared" si="83"/>
        <v>0</v>
      </c>
      <c r="AJ84" s="381">
        <f t="shared" si="84"/>
        <v>0</v>
      </c>
      <c r="AK84" s="381">
        <f t="shared" si="85"/>
        <v>0</v>
      </c>
      <c r="AL84" s="381">
        <f t="shared" si="86"/>
        <v>0</v>
      </c>
      <c r="AM84" s="381">
        <f t="shared" si="87"/>
        <v>0</v>
      </c>
      <c r="AN84" s="381">
        <f t="shared" si="88"/>
        <v>0</v>
      </c>
      <c r="AO84" s="381">
        <f t="shared" si="89"/>
        <v>0</v>
      </c>
      <c r="AP84" s="381">
        <f t="shared" si="90"/>
        <v>0</v>
      </c>
      <c r="AQ84" s="381">
        <f t="shared" si="91"/>
        <v>0</v>
      </c>
      <c r="AR84" s="376">
        <f>'01最終需要増加額入力'!E85</f>
        <v>0</v>
      </c>
      <c r="AS84" s="376">
        <f t="shared" si="92"/>
        <v>0</v>
      </c>
      <c r="AT84" s="376">
        <f t="shared" si="93"/>
        <v>0</v>
      </c>
      <c r="AU84" s="376">
        <f t="shared" si="94"/>
        <v>0</v>
      </c>
      <c r="AV84" s="376">
        <f t="shared" si="95"/>
        <v>0</v>
      </c>
      <c r="AW84" s="376">
        <f t="shared" si="96"/>
        <v>0</v>
      </c>
      <c r="AX84" s="376">
        <f t="shared" si="97"/>
        <v>0</v>
      </c>
      <c r="AY84" s="376">
        <f t="shared" si="98"/>
        <v>0</v>
      </c>
      <c r="AZ84" s="376">
        <f t="shared" si="99"/>
        <v>0</v>
      </c>
      <c r="BA84" s="376">
        <f t="shared" si="100"/>
        <v>0</v>
      </c>
      <c r="BB84" s="376">
        <f t="shared" si="101"/>
        <v>0</v>
      </c>
      <c r="BC84" s="376">
        <f>AR84/(1+(マージン率表!$AE84/100))</f>
        <v>0</v>
      </c>
      <c r="BD84" s="390">
        <f t="shared" si="114"/>
        <v>0</v>
      </c>
      <c r="BE84" s="376">
        <f>'01最終需要増加額入力'!F85</f>
        <v>0</v>
      </c>
      <c r="BF84" s="376">
        <f t="shared" si="115"/>
        <v>0</v>
      </c>
      <c r="BG84" s="376">
        <f t="shared" si="116"/>
        <v>0</v>
      </c>
      <c r="BH84" s="376">
        <f t="shared" si="117"/>
        <v>0</v>
      </c>
      <c r="BI84" s="376">
        <f t="shared" si="118"/>
        <v>0</v>
      </c>
      <c r="BJ84" s="376">
        <f t="shared" si="119"/>
        <v>0</v>
      </c>
      <c r="BK84" s="376">
        <f t="shared" si="120"/>
        <v>0</v>
      </c>
      <c r="BL84" s="376">
        <f t="shared" si="121"/>
        <v>0</v>
      </c>
      <c r="BM84" s="376">
        <f t="shared" si="122"/>
        <v>0</v>
      </c>
      <c r="BN84" s="376">
        <f t="shared" si="123"/>
        <v>0</v>
      </c>
      <c r="BO84" s="376">
        <f t="shared" si="124"/>
        <v>0</v>
      </c>
      <c r="BP84" s="376">
        <f>BE84/(1+(マージン率表!$AE84/100))</f>
        <v>0</v>
      </c>
      <c r="BQ84" s="390">
        <f t="shared" si="125"/>
        <v>0</v>
      </c>
      <c r="BS84" s="377" t="e">
        <f t="shared" si="78"/>
        <v>#DIV/0!</v>
      </c>
      <c r="BT84" s="377" t="e">
        <f t="shared" si="79"/>
        <v>#DIV/0!</v>
      </c>
    </row>
    <row r="85" spans="18:72">
      <c r="R85" s="532">
        <v>80</v>
      </c>
      <c r="S85" t="s">
        <v>172</v>
      </c>
      <c r="T85" s="381"/>
      <c r="U85" s="381"/>
      <c r="V85" s="381"/>
      <c r="W85" s="381"/>
      <c r="X85" s="381"/>
      <c r="Y85" s="381"/>
      <c r="Z85" s="381"/>
      <c r="AA85" s="381"/>
      <c r="AB85" s="381"/>
      <c r="AC85" s="381"/>
      <c r="AD85" s="381"/>
      <c r="AE85" s="381"/>
      <c r="AF85" s="381">
        <f t="shared" si="80"/>
        <v>0</v>
      </c>
      <c r="AG85" s="381">
        <f t="shared" si="81"/>
        <v>0</v>
      </c>
      <c r="AH85" s="381">
        <f t="shared" si="82"/>
        <v>0</v>
      </c>
      <c r="AI85" s="381">
        <f t="shared" si="83"/>
        <v>0</v>
      </c>
      <c r="AJ85" s="381">
        <f t="shared" si="84"/>
        <v>0</v>
      </c>
      <c r="AK85" s="381">
        <f t="shared" si="85"/>
        <v>0</v>
      </c>
      <c r="AL85" s="381">
        <f t="shared" si="86"/>
        <v>0</v>
      </c>
      <c r="AM85" s="381">
        <f t="shared" si="87"/>
        <v>0</v>
      </c>
      <c r="AN85" s="381">
        <f t="shared" si="88"/>
        <v>0</v>
      </c>
      <c r="AO85" s="381">
        <f t="shared" si="89"/>
        <v>0</v>
      </c>
      <c r="AP85" s="381">
        <f t="shared" si="90"/>
        <v>0</v>
      </c>
      <c r="AQ85" s="381">
        <f t="shared" si="91"/>
        <v>0</v>
      </c>
      <c r="AR85" s="376">
        <f>'01最終需要増加額入力'!E86</f>
        <v>0</v>
      </c>
      <c r="AS85" s="376">
        <f t="shared" si="92"/>
        <v>0</v>
      </c>
      <c r="AT85" s="376">
        <f t="shared" si="93"/>
        <v>0</v>
      </c>
      <c r="AU85" s="376">
        <f t="shared" si="94"/>
        <v>0</v>
      </c>
      <c r="AV85" s="376">
        <f t="shared" si="95"/>
        <v>0</v>
      </c>
      <c r="AW85" s="376">
        <f t="shared" si="96"/>
        <v>0</v>
      </c>
      <c r="AX85" s="376">
        <f t="shared" si="97"/>
        <v>0</v>
      </c>
      <c r="AY85" s="376">
        <f t="shared" si="98"/>
        <v>0</v>
      </c>
      <c r="AZ85" s="376">
        <f t="shared" si="99"/>
        <v>0</v>
      </c>
      <c r="BA85" s="376">
        <f t="shared" si="100"/>
        <v>0</v>
      </c>
      <c r="BB85" s="376">
        <f t="shared" si="101"/>
        <v>0</v>
      </c>
      <c r="BC85" s="376">
        <f>AR85/(1+(マージン率表!$AE85/100))</f>
        <v>0</v>
      </c>
      <c r="BD85" s="390">
        <f t="shared" si="114"/>
        <v>0</v>
      </c>
      <c r="BE85" s="376">
        <f>'01最終需要増加額入力'!F86</f>
        <v>0</v>
      </c>
      <c r="BF85" s="376">
        <f t="shared" si="115"/>
        <v>0</v>
      </c>
      <c r="BG85" s="376">
        <f t="shared" si="116"/>
        <v>0</v>
      </c>
      <c r="BH85" s="376">
        <f t="shared" si="117"/>
        <v>0</v>
      </c>
      <c r="BI85" s="376">
        <f t="shared" si="118"/>
        <v>0</v>
      </c>
      <c r="BJ85" s="376">
        <f t="shared" si="119"/>
        <v>0</v>
      </c>
      <c r="BK85" s="376">
        <f t="shared" si="120"/>
        <v>0</v>
      </c>
      <c r="BL85" s="376">
        <f t="shared" si="121"/>
        <v>0</v>
      </c>
      <c r="BM85" s="376">
        <f t="shared" si="122"/>
        <v>0</v>
      </c>
      <c r="BN85" s="376">
        <f t="shared" si="123"/>
        <v>0</v>
      </c>
      <c r="BO85" s="376">
        <f t="shared" si="124"/>
        <v>0</v>
      </c>
      <c r="BP85" s="376">
        <f>BE85/(1+(マージン率表!$AE85/100))</f>
        <v>0</v>
      </c>
      <c r="BQ85" s="390">
        <f t="shared" si="125"/>
        <v>0</v>
      </c>
      <c r="BS85" s="377" t="e">
        <f t="shared" si="78"/>
        <v>#DIV/0!</v>
      </c>
      <c r="BT85" s="377" t="e">
        <f t="shared" si="79"/>
        <v>#DIV/0!</v>
      </c>
    </row>
    <row r="86" spans="18:72">
      <c r="R86" s="532">
        <v>81</v>
      </c>
      <c r="S86" t="s">
        <v>22</v>
      </c>
      <c r="T86" s="381"/>
      <c r="U86" s="381"/>
      <c r="V86" s="381"/>
      <c r="W86" s="381"/>
      <c r="X86" s="381"/>
      <c r="Y86" s="381"/>
      <c r="Z86" s="381"/>
      <c r="AA86" s="381"/>
      <c r="AB86" s="381"/>
      <c r="AC86" s="381"/>
      <c r="AD86" s="381"/>
      <c r="AE86" s="381"/>
      <c r="AF86" s="381">
        <f t="shared" si="80"/>
        <v>0</v>
      </c>
      <c r="AG86" s="381">
        <f t="shared" si="81"/>
        <v>0</v>
      </c>
      <c r="AH86" s="381">
        <f t="shared" si="82"/>
        <v>0</v>
      </c>
      <c r="AI86" s="381">
        <f t="shared" si="83"/>
        <v>0</v>
      </c>
      <c r="AJ86" s="381">
        <f t="shared" si="84"/>
        <v>0</v>
      </c>
      <c r="AK86" s="381">
        <f t="shared" si="85"/>
        <v>0</v>
      </c>
      <c r="AL86" s="381">
        <f t="shared" si="86"/>
        <v>0</v>
      </c>
      <c r="AM86" s="381">
        <f t="shared" si="87"/>
        <v>0</v>
      </c>
      <c r="AN86" s="381">
        <f t="shared" si="88"/>
        <v>0</v>
      </c>
      <c r="AO86" s="381">
        <f t="shared" si="89"/>
        <v>0</v>
      </c>
      <c r="AP86" s="381">
        <f t="shared" si="90"/>
        <v>0</v>
      </c>
      <c r="AQ86" s="381">
        <f t="shared" si="91"/>
        <v>0</v>
      </c>
      <c r="AR86" s="376">
        <f>'01最終需要増加額入力'!E87</f>
        <v>0</v>
      </c>
      <c r="AS86" s="376">
        <f t="shared" si="92"/>
        <v>0</v>
      </c>
      <c r="AT86" s="376">
        <f t="shared" si="93"/>
        <v>0</v>
      </c>
      <c r="AU86" s="376">
        <f t="shared" si="94"/>
        <v>0</v>
      </c>
      <c r="AV86" s="376">
        <f t="shared" si="95"/>
        <v>0</v>
      </c>
      <c r="AW86" s="376">
        <f t="shared" si="96"/>
        <v>0</v>
      </c>
      <c r="AX86" s="376">
        <f t="shared" si="97"/>
        <v>0</v>
      </c>
      <c r="AY86" s="376">
        <f t="shared" si="98"/>
        <v>0</v>
      </c>
      <c r="AZ86" s="376">
        <f t="shared" si="99"/>
        <v>0</v>
      </c>
      <c r="BA86" s="376">
        <f t="shared" si="100"/>
        <v>0</v>
      </c>
      <c r="BB86" s="376">
        <f t="shared" si="101"/>
        <v>0</v>
      </c>
      <c r="BC86" s="376">
        <f>AR86/(1+(マージン率表!$AE86/100))</f>
        <v>0</v>
      </c>
      <c r="BD86" s="390">
        <f t="shared" si="114"/>
        <v>0</v>
      </c>
      <c r="BE86" s="376">
        <f>'01最終需要増加額入力'!F87</f>
        <v>0</v>
      </c>
      <c r="BF86" s="376">
        <f t="shared" si="115"/>
        <v>0</v>
      </c>
      <c r="BG86" s="376">
        <f t="shared" si="116"/>
        <v>0</v>
      </c>
      <c r="BH86" s="376">
        <f t="shared" si="117"/>
        <v>0</v>
      </c>
      <c r="BI86" s="376">
        <f t="shared" si="118"/>
        <v>0</v>
      </c>
      <c r="BJ86" s="376">
        <f t="shared" si="119"/>
        <v>0</v>
      </c>
      <c r="BK86" s="376">
        <f t="shared" si="120"/>
        <v>0</v>
      </c>
      <c r="BL86" s="376">
        <f t="shared" si="121"/>
        <v>0</v>
      </c>
      <c r="BM86" s="376">
        <f t="shared" si="122"/>
        <v>0</v>
      </c>
      <c r="BN86" s="376">
        <f t="shared" si="123"/>
        <v>0</v>
      </c>
      <c r="BO86" s="376">
        <f t="shared" si="124"/>
        <v>0</v>
      </c>
      <c r="BP86" s="376">
        <f>BE86/(1+(マージン率表!$AE86/100))</f>
        <v>0</v>
      </c>
      <c r="BQ86" s="390">
        <f t="shared" si="125"/>
        <v>0</v>
      </c>
      <c r="BS86" s="377" t="e">
        <f t="shared" si="78"/>
        <v>#DIV/0!</v>
      </c>
      <c r="BT86" s="377" t="e">
        <f t="shared" si="79"/>
        <v>#DIV/0!</v>
      </c>
    </row>
    <row r="87" spans="18:72">
      <c r="R87" s="532">
        <v>82</v>
      </c>
      <c r="S87" t="s">
        <v>90</v>
      </c>
      <c r="T87" s="381"/>
      <c r="U87" s="381"/>
      <c r="V87" s="381"/>
      <c r="W87" s="381"/>
      <c r="X87" s="381"/>
      <c r="Y87" s="381"/>
      <c r="Z87" s="381"/>
      <c r="AA87" s="381"/>
      <c r="AB87" s="381"/>
      <c r="AC87" s="381"/>
      <c r="AD87" s="381"/>
      <c r="AE87" s="381"/>
      <c r="AF87" s="381">
        <f t="shared" si="80"/>
        <v>0</v>
      </c>
      <c r="AG87" s="381">
        <f t="shared" si="81"/>
        <v>0</v>
      </c>
      <c r="AH87" s="381">
        <f t="shared" si="82"/>
        <v>0</v>
      </c>
      <c r="AI87" s="381">
        <f t="shared" si="83"/>
        <v>0</v>
      </c>
      <c r="AJ87" s="381">
        <f t="shared" si="84"/>
        <v>0</v>
      </c>
      <c r="AK87" s="381">
        <f t="shared" si="85"/>
        <v>0</v>
      </c>
      <c r="AL87" s="381">
        <f t="shared" si="86"/>
        <v>0</v>
      </c>
      <c r="AM87" s="381">
        <f t="shared" si="87"/>
        <v>0</v>
      </c>
      <c r="AN87" s="381">
        <f t="shared" si="88"/>
        <v>0</v>
      </c>
      <c r="AO87" s="381">
        <f t="shared" si="89"/>
        <v>0</v>
      </c>
      <c r="AP87" s="381">
        <f t="shared" si="90"/>
        <v>0</v>
      </c>
      <c r="AQ87" s="381">
        <f t="shared" si="91"/>
        <v>0</v>
      </c>
      <c r="AR87" s="376">
        <f>'01最終需要増加額入力'!E88</f>
        <v>0</v>
      </c>
      <c r="AS87" s="376">
        <f t="shared" si="92"/>
        <v>0</v>
      </c>
      <c r="AT87" s="376">
        <f t="shared" si="93"/>
        <v>0</v>
      </c>
      <c r="AU87" s="376">
        <f t="shared" si="94"/>
        <v>0</v>
      </c>
      <c r="AV87" s="376">
        <f t="shared" si="95"/>
        <v>0</v>
      </c>
      <c r="AW87" s="376">
        <f t="shared" si="96"/>
        <v>0</v>
      </c>
      <c r="AX87" s="376">
        <f t="shared" si="97"/>
        <v>0</v>
      </c>
      <c r="AY87" s="376">
        <f t="shared" si="98"/>
        <v>0</v>
      </c>
      <c r="AZ87" s="376">
        <f t="shared" si="99"/>
        <v>0</v>
      </c>
      <c r="BA87" s="376">
        <f t="shared" si="100"/>
        <v>0</v>
      </c>
      <c r="BB87" s="376">
        <f t="shared" si="101"/>
        <v>0</v>
      </c>
      <c r="BC87" s="376">
        <f>AR87/(1+(マージン率表!$AE87/100))</f>
        <v>0</v>
      </c>
      <c r="BD87" s="390">
        <f t="shared" si="114"/>
        <v>0</v>
      </c>
      <c r="BE87" s="376">
        <f>'01最終需要増加額入力'!F88</f>
        <v>0</v>
      </c>
      <c r="BF87" s="376">
        <f t="shared" si="115"/>
        <v>0</v>
      </c>
      <c r="BG87" s="376">
        <f t="shared" si="116"/>
        <v>0</v>
      </c>
      <c r="BH87" s="376">
        <f t="shared" si="117"/>
        <v>0</v>
      </c>
      <c r="BI87" s="376">
        <f t="shared" si="118"/>
        <v>0</v>
      </c>
      <c r="BJ87" s="376">
        <f t="shared" si="119"/>
        <v>0</v>
      </c>
      <c r="BK87" s="376">
        <f t="shared" si="120"/>
        <v>0</v>
      </c>
      <c r="BL87" s="376">
        <f t="shared" si="121"/>
        <v>0</v>
      </c>
      <c r="BM87" s="376">
        <f t="shared" si="122"/>
        <v>0</v>
      </c>
      <c r="BN87" s="376">
        <f t="shared" si="123"/>
        <v>0</v>
      </c>
      <c r="BO87" s="376">
        <f t="shared" si="124"/>
        <v>0</v>
      </c>
      <c r="BP87" s="376">
        <f>BE87/(1+(マージン率表!$AE87/100))</f>
        <v>0</v>
      </c>
      <c r="BQ87" s="390">
        <f t="shared" si="125"/>
        <v>0</v>
      </c>
      <c r="BS87" s="377" t="e">
        <f t="shared" si="78"/>
        <v>#DIV/0!</v>
      </c>
      <c r="BT87" s="377" t="e">
        <f t="shared" si="79"/>
        <v>#DIV/0!</v>
      </c>
    </row>
    <row r="88" spans="18:72">
      <c r="R88" s="532">
        <v>83</v>
      </c>
      <c r="S88" t="s">
        <v>173</v>
      </c>
      <c r="T88" s="381"/>
      <c r="U88" s="381"/>
      <c r="V88" s="381"/>
      <c r="W88" s="381"/>
      <c r="X88" s="381"/>
      <c r="Y88" s="381"/>
      <c r="Z88" s="381"/>
      <c r="AA88" s="381"/>
      <c r="AB88" s="381"/>
      <c r="AC88" s="381"/>
      <c r="AD88" s="381"/>
      <c r="AE88" s="381"/>
      <c r="AF88" s="381">
        <f t="shared" si="80"/>
        <v>0</v>
      </c>
      <c r="AG88" s="381">
        <f t="shared" si="81"/>
        <v>0</v>
      </c>
      <c r="AH88" s="381">
        <f t="shared" si="82"/>
        <v>0</v>
      </c>
      <c r="AI88" s="381">
        <f t="shared" si="83"/>
        <v>0</v>
      </c>
      <c r="AJ88" s="381">
        <f t="shared" si="84"/>
        <v>0</v>
      </c>
      <c r="AK88" s="381">
        <f t="shared" si="85"/>
        <v>0</v>
      </c>
      <c r="AL88" s="381">
        <f t="shared" si="86"/>
        <v>0</v>
      </c>
      <c r="AM88" s="381">
        <f t="shared" si="87"/>
        <v>0</v>
      </c>
      <c r="AN88" s="381">
        <f t="shared" si="88"/>
        <v>0</v>
      </c>
      <c r="AO88" s="381">
        <f t="shared" si="89"/>
        <v>0</v>
      </c>
      <c r="AP88" s="381">
        <f t="shared" si="90"/>
        <v>0</v>
      </c>
      <c r="AQ88" s="381">
        <f t="shared" si="91"/>
        <v>0</v>
      </c>
      <c r="AR88" s="376">
        <f>'01最終需要増加額入力'!E89</f>
        <v>0</v>
      </c>
      <c r="AS88" s="376">
        <f t="shared" si="92"/>
        <v>0</v>
      </c>
      <c r="AT88" s="376">
        <f t="shared" si="93"/>
        <v>0</v>
      </c>
      <c r="AU88" s="376">
        <f t="shared" si="94"/>
        <v>0</v>
      </c>
      <c r="AV88" s="376">
        <f t="shared" si="95"/>
        <v>0</v>
      </c>
      <c r="AW88" s="376">
        <f t="shared" si="96"/>
        <v>0</v>
      </c>
      <c r="AX88" s="376">
        <f t="shared" si="97"/>
        <v>0</v>
      </c>
      <c r="AY88" s="376">
        <f t="shared" si="98"/>
        <v>0</v>
      </c>
      <c r="AZ88" s="376">
        <f t="shared" si="99"/>
        <v>0</v>
      </c>
      <c r="BA88" s="376">
        <f t="shared" si="100"/>
        <v>0</v>
      </c>
      <c r="BB88" s="376">
        <f t="shared" si="101"/>
        <v>0</v>
      </c>
      <c r="BC88" s="376">
        <f>AR88/(1+(マージン率表!$AE88/100))</f>
        <v>0</v>
      </c>
      <c r="BD88" s="390">
        <f t="shared" si="114"/>
        <v>0</v>
      </c>
      <c r="BE88" s="376">
        <f>'01最終需要増加額入力'!F89</f>
        <v>0</v>
      </c>
      <c r="BF88" s="376">
        <f t="shared" si="115"/>
        <v>0</v>
      </c>
      <c r="BG88" s="376">
        <f t="shared" si="116"/>
        <v>0</v>
      </c>
      <c r="BH88" s="376">
        <f t="shared" si="117"/>
        <v>0</v>
      </c>
      <c r="BI88" s="376">
        <f t="shared" si="118"/>
        <v>0</v>
      </c>
      <c r="BJ88" s="376">
        <f t="shared" si="119"/>
        <v>0</v>
      </c>
      <c r="BK88" s="376">
        <f t="shared" si="120"/>
        <v>0</v>
      </c>
      <c r="BL88" s="376">
        <f t="shared" si="121"/>
        <v>0</v>
      </c>
      <c r="BM88" s="376">
        <f t="shared" si="122"/>
        <v>0</v>
      </c>
      <c r="BN88" s="376">
        <f t="shared" si="123"/>
        <v>0</v>
      </c>
      <c r="BO88" s="376">
        <f t="shared" si="124"/>
        <v>0</v>
      </c>
      <c r="BP88" s="376">
        <f>BE88/(1+(マージン率表!$AE88/100))</f>
        <v>0</v>
      </c>
      <c r="BQ88" s="390">
        <f t="shared" si="125"/>
        <v>0</v>
      </c>
      <c r="BS88" s="377" t="e">
        <f t="shared" si="78"/>
        <v>#DIV/0!</v>
      </c>
      <c r="BT88" s="377" t="e">
        <f t="shared" si="79"/>
        <v>#DIV/0!</v>
      </c>
    </row>
    <row r="89" spans="18:72">
      <c r="R89" s="532">
        <v>84</v>
      </c>
      <c r="S89" t="s">
        <v>91</v>
      </c>
      <c r="T89" s="381"/>
      <c r="U89" s="381"/>
      <c r="V89" s="381"/>
      <c r="W89" s="381"/>
      <c r="X89" s="381"/>
      <c r="Y89" s="381"/>
      <c r="Z89" s="381"/>
      <c r="AA89" s="381"/>
      <c r="AB89" s="381"/>
      <c r="AC89" s="381"/>
      <c r="AD89" s="381"/>
      <c r="AE89" s="381"/>
      <c r="AF89" s="381">
        <f t="shared" si="80"/>
        <v>0</v>
      </c>
      <c r="AG89" s="381">
        <f t="shared" si="81"/>
        <v>0</v>
      </c>
      <c r="AH89" s="381">
        <f t="shared" si="82"/>
        <v>0</v>
      </c>
      <c r="AI89" s="381">
        <f t="shared" si="83"/>
        <v>0</v>
      </c>
      <c r="AJ89" s="381">
        <f t="shared" si="84"/>
        <v>0</v>
      </c>
      <c r="AK89" s="381">
        <f t="shared" si="85"/>
        <v>0</v>
      </c>
      <c r="AL89" s="381">
        <f t="shared" si="86"/>
        <v>0</v>
      </c>
      <c r="AM89" s="381">
        <f t="shared" si="87"/>
        <v>0</v>
      </c>
      <c r="AN89" s="381">
        <f t="shared" si="88"/>
        <v>0</v>
      </c>
      <c r="AO89" s="381">
        <f t="shared" si="89"/>
        <v>0</v>
      </c>
      <c r="AP89" s="381">
        <f t="shared" si="90"/>
        <v>0</v>
      </c>
      <c r="AQ89" s="381">
        <f t="shared" si="91"/>
        <v>0</v>
      </c>
      <c r="AR89" s="376">
        <f>'01最終需要増加額入力'!E90</f>
        <v>0</v>
      </c>
      <c r="AS89" s="376">
        <f t="shared" si="92"/>
        <v>0</v>
      </c>
      <c r="AT89" s="376">
        <f t="shared" si="93"/>
        <v>0</v>
      </c>
      <c r="AU89" s="376">
        <f t="shared" si="94"/>
        <v>0</v>
      </c>
      <c r="AV89" s="376">
        <f t="shared" si="95"/>
        <v>0</v>
      </c>
      <c r="AW89" s="376">
        <f t="shared" si="96"/>
        <v>0</v>
      </c>
      <c r="AX89" s="376">
        <f t="shared" si="97"/>
        <v>0</v>
      </c>
      <c r="AY89" s="376">
        <f t="shared" si="98"/>
        <v>0</v>
      </c>
      <c r="AZ89" s="376">
        <f t="shared" si="99"/>
        <v>0</v>
      </c>
      <c r="BA89" s="376">
        <f t="shared" si="100"/>
        <v>0</v>
      </c>
      <c r="BB89" s="376">
        <f t="shared" si="101"/>
        <v>0</v>
      </c>
      <c r="BC89" s="376">
        <f>AR89/(1+(マージン率表!$AE89/100))</f>
        <v>0</v>
      </c>
      <c r="BD89" s="390">
        <f t="shared" si="114"/>
        <v>0</v>
      </c>
      <c r="BE89" s="376">
        <f>'01最終需要増加額入力'!F90</f>
        <v>0</v>
      </c>
      <c r="BF89" s="376">
        <f t="shared" si="115"/>
        <v>0</v>
      </c>
      <c r="BG89" s="376">
        <f t="shared" si="116"/>
        <v>0</v>
      </c>
      <c r="BH89" s="376">
        <f t="shared" si="117"/>
        <v>0</v>
      </c>
      <c r="BI89" s="376">
        <f t="shared" si="118"/>
        <v>0</v>
      </c>
      <c r="BJ89" s="376">
        <f t="shared" si="119"/>
        <v>0</v>
      </c>
      <c r="BK89" s="376">
        <f t="shared" si="120"/>
        <v>0</v>
      </c>
      <c r="BL89" s="376">
        <f t="shared" si="121"/>
        <v>0</v>
      </c>
      <c r="BM89" s="376">
        <f t="shared" si="122"/>
        <v>0</v>
      </c>
      <c r="BN89" s="376">
        <f t="shared" si="123"/>
        <v>0</v>
      </c>
      <c r="BO89" s="376">
        <f t="shared" si="124"/>
        <v>0</v>
      </c>
      <c r="BP89" s="376">
        <f>BE89/(1+(マージン率表!$AE89/100))</f>
        <v>0</v>
      </c>
      <c r="BQ89" s="390">
        <f t="shared" si="125"/>
        <v>0</v>
      </c>
      <c r="BS89" s="377" t="e">
        <f t="shared" si="78"/>
        <v>#DIV/0!</v>
      </c>
      <c r="BT89" s="377" t="e">
        <f t="shared" si="79"/>
        <v>#DIV/0!</v>
      </c>
    </row>
    <row r="90" spans="18:72">
      <c r="R90" s="532">
        <v>85</v>
      </c>
      <c r="S90" t="s">
        <v>23</v>
      </c>
      <c r="T90" s="381"/>
      <c r="U90" s="381"/>
      <c r="V90" s="381"/>
      <c r="W90" s="381"/>
      <c r="X90" s="381"/>
      <c r="Y90" s="381"/>
      <c r="Z90" s="381"/>
      <c r="AA90" s="381"/>
      <c r="AB90" s="381"/>
      <c r="AC90" s="381"/>
      <c r="AD90" s="381"/>
      <c r="AE90" s="381"/>
      <c r="AF90" s="381">
        <f t="shared" si="80"/>
        <v>0</v>
      </c>
      <c r="AG90" s="381">
        <f t="shared" si="81"/>
        <v>0</v>
      </c>
      <c r="AH90" s="381">
        <f t="shared" si="82"/>
        <v>0</v>
      </c>
      <c r="AI90" s="381">
        <f t="shared" si="83"/>
        <v>0</v>
      </c>
      <c r="AJ90" s="381">
        <f t="shared" si="84"/>
        <v>0</v>
      </c>
      <c r="AK90" s="381">
        <f t="shared" si="85"/>
        <v>0</v>
      </c>
      <c r="AL90" s="381">
        <f t="shared" si="86"/>
        <v>0</v>
      </c>
      <c r="AM90" s="381">
        <f t="shared" si="87"/>
        <v>0</v>
      </c>
      <c r="AN90" s="381">
        <f t="shared" si="88"/>
        <v>0</v>
      </c>
      <c r="AO90" s="381">
        <f t="shared" si="89"/>
        <v>0</v>
      </c>
      <c r="AP90" s="381">
        <f t="shared" si="90"/>
        <v>0</v>
      </c>
      <c r="AQ90" s="381">
        <f t="shared" si="91"/>
        <v>0</v>
      </c>
      <c r="AR90" s="376">
        <f>'01最終需要増加額入力'!E91</f>
        <v>0</v>
      </c>
      <c r="AS90" s="376">
        <f t="shared" si="92"/>
        <v>0</v>
      </c>
      <c r="AT90" s="376">
        <f t="shared" si="93"/>
        <v>0</v>
      </c>
      <c r="AU90" s="376">
        <f t="shared" si="94"/>
        <v>0</v>
      </c>
      <c r="AV90" s="376">
        <f t="shared" si="95"/>
        <v>0</v>
      </c>
      <c r="AW90" s="376">
        <f t="shared" si="96"/>
        <v>0</v>
      </c>
      <c r="AX90" s="376">
        <f t="shared" si="97"/>
        <v>0</v>
      </c>
      <c r="AY90" s="376">
        <f t="shared" si="98"/>
        <v>0</v>
      </c>
      <c r="AZ90" s="376">
        <f t="shared" si="99"/>
        <v>0</v>
      </c>
      <c r="BA90" s="376">
        <f t="shared" si="100"/>
        <v>0</v>
      </c>
      <c r="BB90" s="376">
        <f t="shared" si="101"/>
        <v>0</v>
      </c>
      <c r="BC90" s="376">
        <f>AR90/(1+(マージン率表!$AE90/100))</f>
        <v>0</v>
      </c>
      <c r="BD90" s="390">
        <f t="shared" si="114"/>
        <v>0</v>
      </c>
      <c r="BE90" s="376">
        <f>'01最終需要増加額入力'!F91</f>
        <v>0</v>
      </c>
      <c r="BF90" s="376">
        <f t="shared" si="115"/>
        <v>0</v>
      </c>
      <c r="BG90" s="376">
        <f t="shared" si="116"/>
        <v>0</v>
      </c>
      <c r="BH90" s="376">
        <f t="shared" si="117"/>
        <v>0</v>
      </c>
      <c r="BI90" s="376">
        <f t="shared" si="118"/>
        <v>0</v>
      </c>
      <c r="BJ90" s="376">
        <f t="shared" si="119"/>
        <v>0</v>
      </c>
      <c r="BK90" s="376">
        <f t="shared" si="120"/>
        <v>0</v>
      </c>
      <c r="BL90" s="376">
        <f t="shared" si="121"/>
        <v>0</v>
      </c>
      <c r="BM90" s="376">
        <f t="shared" si="122"/>
        <v>0</v>
      </c>
      <c r="BN90" s="376">
        <f t="shared" si="123"/>
        <v>0</v>
      </c>
      <c r="BO90" s="376">
        <f t="shared" si="124"/>
        <v>0</v>
      </c>
      <c r="BP90" s="376">
        <f>BE90/(1+(マージン率表!$AE90/100))</f>
        <v>0</v>
      </c>
      <c r="BQ90" s="390">
        <f t="shared" si="125"/>
        <v>0</v>
      </c>
      <c r="BS90" s="377" t="e">
        <f t="shared" si="78"/>
        <v>#DIV/0!</v>
      </c>
      <c r="BT90" s="377" t="e">
        <f t="shared" si="79"/>
        <v>#DIV/0!</v>
      </c>
    </row>
    <row r="91" spans="18:72">
      <c r="R91" s="532">
        <v>86</v>
      </c>
      <c r="S91" t="s">
        <v>92</v>
      </c>
      <c r="T91" s="381">
        <f>E73</f>
        <v>1.5027418588068966E-2</v>
      </c>
      <c r="U91" s="381">
        <f t="shared" ref="U91:AE91" si="127">F73</f>
        <v>0</v>
      </c>
      <c r="V91" s="381">
        <f t="shared" si="127"/>
        <v>1.5027418588068966E-2</v>
      </c>
      <c r="W91" s="381">
        <f t="shared" si="127"/>
        <v>0</v>
      </c>
      <c r="X91" s="381">
        <f t="shared" si="127"/>
        <v>2.5926290450388814E-3</v>
      </c>
      <c r="Y91" s="381">
        <f t="shared" si="127"/>
        <v>0</v>
      </c>
      <c r="Z91" s="381">
        <f t="shared" si="127"/>
        <v>0</v>
      </c>
      <c r="AA91" s="381">
        <f t="shared" si="127"/>
        <v>0</v>
      </c>
      <c r="AB91" s="381">
        <f t="shared" si="127"/>
        <v>1.2287341445681903E-4</v>
      </c>
      <c r="AC91" s="381">
        <f t="shared" si="127"/>
        <v>0</v>
      </c>
      <c r="AD91" s="381">
        <f t="shared" si="127"/>
        <v>2.7155024594957004E-3</v>
      </c>
      <c r="AE91" s="381">
        <f t="shared" si="127"/>
        <v>1.7742921047564669E-2</v>
      </c>
      <c r="AF91" s="381">
        <f t="shared" si="80"/>
        <v>0</v>
      </c>
      <c r="AG91" s="381">
        <f t="shared" si="81"/>
        <v>1.5027418588068966E-4</v>
      </c>
      <c r="AH91" s="381">
        <f t="shared" si="82"/>
        <v>0</v>
      </c>
      <c r="AI91" s="381">
        <f t="shared" si="83"/>
        <v>0</v>
      </c>
      <c r="AJ91" s="381">
        <f t="shared" si="84"/>
        <v>2.5926290450388813E-5</v>
      </c>
      <c r="AK91" s="381">
        <f t="shared" si="85"/>
        <v>0</v>
      </c>
      <c r="AL91" s="381">
        <f t="shared" si="86"/>
        <v>0</v>
      </c>
      <c r="AM91" s="381">
        <f t="shared" si="87"/>
        <v>0</v>
      </c>
      <c r="AN91" s="381">
        <f t="shared" si="88"/>
        <v>1.2287341445681903E-6</v>
      </c>
      <c r="AO91" s="381">
        <f t="shared" si="89"/>
        <v>0</v>
      </c>
      <c r="AP91" s="381">
        <f t="shared" si="90"/>
        <v>2.7155024594957005E-5</v>
      </c>
      <c r="AQ91" s="381">
        <f t="shared" si="91"/>
        <v>1.774292104756467E-4</v>
      </c>
      <c r="AR91" s="376">
        <f>'01最終需要増加額入力'!E92</f>
        <v>0</v>
      </c>
      <c r="AS91" s="376">
        <f t="shared" si="92"/>
        <v>0</v>
      </c>
      <c r="AT91" s="376">
        <f t="shared" si="93"/>
        <v>0</v>
      </c>
      <c r="AU91" s="376">
        <f t="shared" si="94"/>
        <v>0</v>
      </c>
      <c r="AV91" s="376">
        <f t="shared" si="95"/>
        <v>0</v>
      </c>
      <c r="AW91" s="376">
        <f t="shared" si="96"/>
        <v>0</v>
      </c>
      <c r="AX91" s="376">
        <f t="shared" si="97"/>
        <v>0</v>
      </c>
      <c r="AY91" s="376">
        <f t="shared" si="98"/>
        <v>0</v>
      </c>
      <c r="AZ91" s="376">
        <f t="shared" si="99"/>
        <v>0</v>
      </c>
      <c r="BA91" s="376">
        <f t="shared" si="100"/>
        <v>0</v>
      </c>
      <c r="BB91" s="376">
        <f t="shared" si="101"/>
        <v>0</v>
      </c>
      <c r="BC91" s="376">
        <f>AR91/(1+(マージン率表!$AE91/100))</f>
        <v>0</v>
      </c>
      <c r="BD91" s="390">
        <f t="shared" si="114"/>
        <v>0</v>
      </c>
      <c r="BE91" s="376">
        <f>'01最終需要増加額入力'!F92</f>
        <v>0</v>
      </c>
      <c r="BF91" s="376">
        <f t="shared" si="115"/>
        <v>0</v>
      </c>
      <c r="BG91" s="376">
        <f t="shared" si="116"/>
        <v>0</v>
      </c>
      <c r="BH91" s="376">
        <f t="shared" si="117"/>
        <v>0</v>
      </c>
      <c r="BI91" s="376">
        <f t="shared" si="118"/>
        <v>0</v>
      </c>
      <c r="BJ91" s="376">
        <f t="shared" si="119"/>
        <v>0</v>
      </c>
      <c r="BK91" s="376">
        <f t="shared" si="120"/>
        <v>0</v>
      </c>
      <c r="BL91" s="376">
        <f t="shared" si="121"/>
        <v>0</v>
      </c>
      <c r="BM91" s="376">
        <f t="shared" si="122"/>
        <v>0</v>
      </c>
      <c r="BN91" s="376">
        <f t="shared" si="123"/>
        <v>0</v>
      </c>
      <c r="BO91" s="376">
        <f t="shared" si="124"/>
        <v>0</v>
      </c>
      <c r="BP91" s="376">
        <f>BE91/(1+(マージン率表!$AE91/100))</f>
        <v>0</v>
      </c>
      <c r="BQ91" s="390">
        <f t="shared" si="125"/>
        <v>0</v>
      </c>
      <c r="BS91" s="377" t="e">
        <f t="shared" si="78"/>
        <v>#DIV/0!</v>
      </c>
      <c r="BT91" s="377" t="e">
        <f t="shared" si="79"/>
        <v>#DIV/0!</v>
      </c>
    </row>
    <row r="92" spans="18:72">
      <c r="R92" s="532">
        <v>87</v>
      </c>
      <c r="S92" t="s">
        <v>24</v>
      </c>
      <c r="T92" s="381"/>
      <c r="U92" s="381"/>
      <c r="V92" s="381"/>
      <c r="W92" s="381"/>
      <c r="X92" s="381"/>
      <c r="Y92" s="381"/>
      <c r="Z92" s="381"/>
      <c r="AA92" s="381"/>
      <c r="AB92" s="381"/>
      <c r="AC92" s="381"/>
      <c r="AD92" s="381"/>
      <c r="AE92" s="381"/>
      <c r="AF92" s="381">
        <f t="shared" si="80"/>
        <v>0</v>
      </c>
      <c r="AG92" s="381">
        <f t="shared" si="81"/>
        <v>0</v>
      </c>
      <c r="AH92" s="381">
        <f t="shared" si="82"/>
        <v>0</v>
      </c>
      <c r="AI92" s="381">
        <f t="shared" si="83"/>
        <v>0</v>
      </c>
      <c r="AJ92" s="381">
        <f t="shared" si="84"/>
        <v>0</v>
      </c>
      <c r="AK92" s="381">
        <f t="shared" si="85"/>
        <v>0</v>
      </c>
      <c r="AL92" s="381">
        <f t="shared" si="86"/>
        <v>0</v>
      </c>
      <c r="AM92" s="381">
        <f t="shared" si="87"/>
        <v>0</v>
      </c>
      <c r="AN92" s="381">
        <f t="shared" si="88"/>
        <v>0</v>
      </c>
      <c r="AO92" s="381">
        <f t="shared" si="89"/>
        <v>0</v>
      </c>
      <c r="AP92" s="381">
        <f t="shared" si="90"/>
        <v>0</v>
      </c>
      <c r="AQ92" s="381">
        <f t="shared" si="91"/>
        <v>0</v>
      </c>
      <c r="AR92" s="376">
        <f>'01最終需要増加額入力'!E93</f>
        <v>0</v>
      </c>
      <c r="AS92" s="376">
        <f t="shared" si="92"/>
        <v>0</v>
      </c>
      <c r="AT92" s="376">
        <f t="shared" si="93"/>
        <v>0</v>
      </c>
      <c r="AU92" s="376">
        <f t="shared" si="94"/>
        <v>0</v>
      </c>
      <c r="AV92" s="376">
        <f t="shared" si="95"/>
        <v>0</v>
      </c>
      <c r="AW92" s="376">
        <f t="shared" si="96"/>
        <v>0</v>
      </c>
      <c r="AX92" s="376">
        <f t="shared" si="97"/>
        <v>0</v>
      </c>
      <c r="AY92" s="376">
        <f t="shared" si="98"/>
        <v>0</v>
      </c>
      <c r="AZ92" s="376">
        <f t="shared" si="99"/>
        <v>0</v>
      </c>
      <c r="BA92" s="376">
        <f t="shared" si="100"/>
        <v>0</v>
      </c>
      <c r="BB92" s="376">
        <f t="shared" si="101"/>
        <v>0</v>
      </c>
      <c r="BC92" s="376">
        <f>AR92/(1+(マージン率表!$AE92/100))</f>
        <v>0</v>
      </c>
      <c r="BD92" s="390">
        <f t="shared" si="114"/>
        <v>0</v>
      </c>
      <c r="BE92" s="376">
        <f>'01最終需要増加額入力'!F93</f>
        <v>0</v>
      </c>
      <c r="BF92" s="376">
        <f t="shared" si="115"/>
        <v>0</v>
      </c>
      <c r="BG92" s="376">
        <f t="shared" si="116"/>
        <v>0</v>
      </c>
      <c r="BH92" s="376">
        <f t="shared" si="117"/>
        <v>0</v>
      </c>
      <c r="BI92" s="376">
        <f t="shared" si="118"/>
        <v>0</v>
      </c>
      <c r="BJ92" s="376">
        <f t="shared" si="119"/>
        <v>0</v>
      </c>
      <c r="BK92" s="376">
        <f t="shared" si="120"/>
        <v>0</v>
      </c>
      <c r="BL92" s="376">
        <f t="shared" si="121"/>
        <v>0</v>
      </c>
      <c r="BM92" s="376">
        <f t="shared" si="122"/>
        <v>0</v>
      </c>
      <c r="BN92" s="376">
        <f t="shared" si="123"/>
        <v>0</v>
      </c>
      <c r="BO92" s="376">
        <f t="shared" si="124"/>
        <v>0</v>
      </c>
      <c r="BP92" s="376">
        <f>BE92/(1+(マージン率表!$AE92/100))</f>
        <v>0</v>
      </c>
      <c r="BQ92" s="390">
        <f t="shared" si="125"/>
        <v>0</v>
      </c>
      <c r="BS92" s="377" t="e">
        <f t="shared" si="78"/>
        <v>#DIV/0!</v>
      </c>
      <c r="BT92" s="377" t="e">
        <f t="shared" si="79"/>
        <v>#DIV/0!</v>
      </c>
    </row>
    <row r="93" spans="18:72">
      <c r="R93" s="532">
        <v>88</v>
      </c>
      <c r="S93" t="s">
        <v>25</v>
      </c>
      <c r="T93" s="381">
        <f>E74</f>
        <v>1.7505998243102912</v>
      </c>
      <c r="U93" s="381">
        <f t="shared" ref="U93:AE93" si="128">F74</f>
        <v>0.95163938776334644</v>
      </c>
      <c r="V93" s="381">
        <f t="shared" si="128"/>
        <v>2.7022392120736374</v>
      </c>
      <c r="W93" s="381">
        <f t="shared" si="128"/>
        <v>0.15311461099937979</v>
      </c>
      <c r="X93" s="381">
        <f t="shared" si="128"/>
        <v>0.64701418587464243</v>
      </c>
      <c r="Y93" s="381">
        <f t="shared" si="128"/>
        <v>0.23149376650061429</v>
      </c>
      <c r="Z93" s="381">
        <f t="shared" si="128"/>
        <v>0.29331785024868257</v>
      </c>
      <c r="AA93" s="381">
        <f t="shared" si="128"/>
        <v>4.109063862179424E-2</v>
      </c>
      <c r="AB93" s="381">
        <f t="shared" si="128"/>
        <v>0.25622736054332323</v>
      </c>
      <c r="AC93" s="381">
        <f t="shared" si="128"/>
        <v>1.1001597683240485</v>
      </c>
      <c r="AD93" s="381">
        <f t="shared" si="128"/>
        <v>2.7224181811124852</v>
      </c>
      <c r="AE93" s="381">
        <f t="shared" si="128"/>
        <v>5.4246573931861226</v>
      </c>
      <c r="AF93" s="381">
        <f t="shared" si="80"/>
        <v>0</v>
      </c>
      <c r="AG93" s="381">
        <f t="shared" si="81"/>
        <v>1.7505998243102911E-2</v>
      </c>
      <c r="AH93" s="381">
        <f t="shared" si="82"/>
        <v>9.5163938776334639E-3</v>
      </c>
      <c r="AI93" s="381">
        <f t="shared" si="83"/>
        <v>1.5311461099937979E-3</v>
      </c>
      <c r="AJ93" s="381">
        <f t="shared" si="84"/>
        <v>6.4701418587464242E-3</v>
      </c>
      <c r="AK93" s="381">
        <f t="shared" si="85"/>
        <v>2.314937665006143E-3</v>
      </c>
      <c r="AL93" s="381">
        <f t="shared" si="86"/>
        <v>2.9331785024868258E-3</v>
      </c>
      <c r="AM93" s="381">
        <f t="shared" si="87"/>
        <v>4.1090638621794239E-4</v>
      </c>
      <c r="AN93" s="381">
        <f t="shared" si="88"/>
        <v>2.5622736054332325E-3</v>
      </c>
      <c r="AO93" s="381">
        <f t="shared" si="89"/>
        <v>1.1001597683240485E-2</v>
      </c>
      <c r="AP93" s="381">
        <f t="shared" si="90"/>
        <v>2.7224181811124851E-2</v>
      </c>
      <c r="AQ93" s="381">
        <f t="shared" si="91"/>
        <v>5.4246573931861226E-2</v>
      </c>
      <c r="AR93" s="376">
        <f>'01最終需要増加額入力'!E94</f>
        <v>0</v>
      </c>
      <c r="AS93" s="376">
        <f t="shared" si="92"/>
        <v>0</v>
      </c>
      <c r="AT93" s="376">
        <f t="shared" si="93"/>
        <v>0</v>
      </c>
      <c r="AU93" s="376">
        <f t="shared" si="94"/>
        <v>0</v>
      </c>
      <c r="AV93" s="376">
        <f t="shared" si="95"/>
        <v>0</v>
      </c>
      <c r="AW93" s="376">
        <f t="shared" si="96"/>
        <v>0</v>
      </c>
      <c r="AX93" s="376">
        <f t="shared" si="97"/>
        <v>0</v>
      </c>
      <c r="AY93" s="376">
        <f t="shared" si="98"/>
        <v>0</v>
      </c>
      <c r="AZ93" s="376">
        <f t="shared" si="99"/>
        <v>0</v>
      </c>
      <c r="BA93" s="376">
        <f t="shared" si="100"/>
        <v>0</v>
      </c>
      <c r="BB93" s="376">
        <f t="shared" si="101"/>
        <v>0</v>
      </c>
      <c r="BC93" s="376">
        <f>AR93/(1+(マージン率表!$AE93/100))</f>
        <v>0</v>
      </c>
      <c r="BD93" s="390">
        <f t="shared" si="114"/>
        <v>0</v>
      </c>
      <c r="BE93" s="376">
        <f>'01最終需要増加額入力'!F94</f>
        <v>0</v>
      </c>
      <c r="BF93" s="376">
        <f t="shared" si="115"/>
        <v>0</v>
      </c>
      <c r="BG93" s="376">
        <f t="shared" si="116"/>
        <v>0</v>
      </c>
      <c r="BH93" s="376">
        <f t="shared" si="117"/>
        <v>0</v>
      </c>
      <c r="BI93" s="376">
        <f t="shared" si="118"/>
        <v>0</v>
      </c>
      <c r="BJ93" s="376">
        <f t="shared" si="119"/>
        <v>0</v>
      </c>
      <c r="BK93" s="376">
        <f t="shared" si="120"/>
        <v>0</v>
      </c>
      <c r="BL93" s="376">
        <f t="shared" si="121"/>
        <v>0</v>
      </c>
      <c r="BM93" s="376">
        <f t="shared" si="122"/>
        <v>0</v>
      </c>
      <c r="BN93" s="376">
        <f t="shared" si="123"/>
        <v>0</v>
      </c>
      <c r="BO93" s="376">
        <f t="shared" si="124"/>
        <v>0</v>
      </c>
      <c r="BP93" s="376">
        <f>BE93/(1+(マージン率表!$AE93/100))</f>
        <v>0</v>
      </c>
      <c r="BQ93" s="390">
        <f t="shared" si="125"/>
        <v>0</v>
      </c>
      <c r="BS93" s="377" t="e">
        <f t="shared" si="78"/>
        <v>#DIV/0!</v>
      </c>
      <c r="BT93" s="377" t="e">
        <f t="shared" si="79"/>
        <v>#DIV/0!</v>
      </c>
    </row>
    <row r="94" spans="18:72">
      <c r="S94" s="375" t="s">
        <v>174</v>
      </c>
      <c r="T94" s="381">
        <f>E75</f>
        <v>5.339796777935776</v>
      </c>
      <c r="U94" s="381">
        <f t="shared" ref="U94:AE94" si="129">F75</f>
        <v>3.6435303164021215</v>
      </c>
      <c r="V94" s="381">
        <f t="shared" si="129"/>
        <v>8.9833270943378984</v>
      </c>
      <c r="W94" s="381">
        <f t="shared" si="129"/>
        <v>9.8199810310566141E-3</v>
      </c>
      <c r="X94" s="381">
        <f t="shared" si="129"/>
        <v>0.89588667947202283</v>
      </c>
      <c r="Y94" s="381">
        <f t="shared" si="129"/>
        <v>5.5583368667305122E-2</v>
      </c>
      <c r="Z94" s="381">
        <f t="shared" si="129"/>
        <v>8.3866091159581393E-2</v>
      </c>
      <c r="AA94" s="381">
        <f t="shared" si="129"/>
        <v>3.2822564582010772E-3</v>
      </c>
      <c r="AB94" s="381">
        <f t="shared" si="129"/>
        <v>5.9364240279111156E-2</v>
      </c>
      <c r="AC94" s="381">
        <f t="shared" si="129"/>
        <v>0.14733364084982978</v>
      </c>
      <c r="AD94" s="381">
        <f t="shared" si="129"/>
        <v>1.2551362579171079</v>
      </c>
      <c r="AE94" s="381">
        <f t="shared" si="129"/>
        <v>10.238463352255007</v>
      </c>
      <c r="AF94" s="381">
        <f t="shared" si="80"/>
        <v>0</v>
      </c>
      <c r="AG94" s="381">
        <f t="shared" ref="AG94" si="130">T94/100</f>
        <v>5.3397967779357763E-2</v>
      </c>
      <c r="AH94" s="381">
        <f t="shared" ref="AH94" si="131">U94/100</f>
        <v>3.6435303164021215E-2</v>
      </c>
      <c r="AI94" s="381">
        <f t="shared" ref="AI94" si="132">W94/100</f>
        <v>9.8199810310566136E-5</v>
      </c>
      <c r="AJ94" s="381">
        <f t="shared" ref="AJ94" si="133">X94/100</f>
        <v>8.9588667947202282E-3</v>
      </c>
      <c r="AK94" s="381">
        <f t="shared" ref="AK94" si="134">Y94/100</f>
        <v>5.5583368667305125E-4</v>
      </c>
      <c r="AL94" s="381">
        <f t="shared" ref="AL94" si="135">Z94/100</f>
        <v>8.3866091159581389E-4</v>
      </c>
      <c r="AM94" s="381">
        <f t="shared" ref="AM94" si="136">AA94/100</f>
        <v>3.2822564582010773E-5</v>
      </c>
      <c r="AN94" s="381">
        <f t="shared" ref="AN94" si="137">AB94/100</f>
        <v>5.9364240279111157E-4</v>
      </c>
      <c r="AO94" s="381">
        <f t="shared" ref="AO94" si="138">AC94/100</f>
        <v>1.4733364084982977E-3</v>
      </c>
      <c r="AP94" s="381">
        <f t="shared" ref="AP94" si="139">AD94/100</f>
        <v>1.2551362579171079E-2</v>
      </c>
      <c r="AQ94" s="381">
        <f t="shared" ref="AQ94" si="140">AE94/100</f>
        <v>0.10238463352255006</v>
      </c>
      <c r="AR94" s="376">
        <f>'01最終需要増加額入力'!E95</f>
        <v>0</v>
      </c>
      <c r="AS94" s="376">
        <f t="shared" ref="AS94:BC94" si="141">SUM(AS6:AS93)</f>
        <v>0</v>
      </c>
      <c r="AT94" s="382">
        <f t="shared" si="141"/>
        <v>0</v>
      </c>
      <c r="AU94" s="376">
        <f t="shared" si="141"/>
        <v>0</v>
      </c>
      <c r="AV94" s="376">
        <f t="shared" si="141"/>
        <v>0</v>
      </c>
      <c r="AW94" s="376">
        <f t="shared" si="141"/>
        <v>0</v>
      </c>
      <c r="AX94" s="376">
        <f t="shared" si="141"/>
        <v>0</v>
      </c>
      <c r="AY94" s="376">
        <f t="shared" si="141"/>
        <v>0</v>
      </c>
      <c r="AZ94" s="376">
        <f t="shared" si="141"/>
        <v>0</v>
      </c>
      <c r="BA94" s="376">
        <f t="shared" si="141"/>
        <v>0</v>
      </c>
      <c r="BB94" s="376">
        <f t="shared" si="141"/>
        <v>0</v>
      </c>
      <c r="BC94" s="376">
        <f t="shared" si="141"/>
        <v>0</v>
      </c>
      <c r="BD94" s="390">
        <f t="shared" ref="BD94" si="142">AR94-SUM(AS94:BA94,BC94)</f>
        <v>0</v>
      </c>
      <c r="BE94" s="376">
        <f>'01最終需要増加額入力'!F95</f>
        <v>0</v>
      </c>
      <c r="BF94" s="382">
        <f t="shared" ref="BF94:BP94" si="143">SUM(BF6:BF93)</f>
        <v>0</v>
      </c>
      <c r="BG94" s="382">
        <f t="shared" si="143"/>
        <v>0</v>
      </c>
      <c r="BH94" s="382">
        <f t="shared" si="143"/>
        <v>0</v>
      </c>
      <c r="BI94" s="382">
        <f t="shared" si="143"/>
        <v>0</v>
      </c>
      <c r="BJ94" s="382">
        <f t="shared" si="143"/>
        <v>0</v>
      </c>
      <c r="BK94" s="382">
        <f t="shared" si="143"/>
        <v>0</v>
      </c>
      <c r="BL94" s="382">
        <f t="shared" si="143"/>
        <v>0</v>
      </c>
      <c r="BM94" s="382">
        <f t="shared" si="143"/>
        <v>0</v>
      </c>
      <c r="BN94" s="382">
        <f t="shared" si="143"/>
        <v>0</v>
      </c>
      <c r="BO94" s="376">
        <f t="shared" si="143"/>
        <v>0</v>
      </c>
      <c r="BP94" s="376">
        <f t="shared" si="143"/>
        <v>0</v>
      </c>
      <c r="BQ94" s="390">
        <f t="shared" ref="BQ94" si="144">BE94-SUM(BF94:BN94,BP94)</f>
        <v>0</v>
      </c>
      <c r="BS94" s="377" t="e">
        <f t="shared" si="78"/>
        <v>#DIV/0!</v>
      </c>
      <c r="BT94" s="377" t="e">
        <f t="shared" si="79"/>
        <v>#DIV/0!</v>
      </c>
    </row>
    <row r="96" spans="18:72">
      <c r="AR96" s="376" t="s">
        <v>45</v>
      </c>
      <c r="AS96" s="377">
        <f>自給率表!C60</f>
        <v>0.42398983254924705</v>
      </c>
      <c r="AT96" s="377">
        <f>自給率表!C61</f>
        <v>1</v>
      </c>
      <c r="AU96" s="377">
        <f>自給率表!C66</f>
        <v>0.17620751099934595</v>
      </c>
      <c r="AV96" s="377">
        <f>自給率表!C67</f>
        <v>0</v>
      </c>
      <c r="AW96" s="377">
        <f>自給率表!C69</f>
        <v>0.32557746939748866</v>
      </c>
      <c r="AX96" s="377">
        <f>AW96</f>
        <v>0.32557746939748866</v>
      </c>
      <c r="AY96" s="377">
        <f>自給率表!C70</f>
        <v>0.294831122709312</v>
      </c>
      <c r="AZ96" s="377">
        <f>自給率表!C71</f>
        <v>0.34016983783199162</v>
      </c>
      <c r="BA96" s="377">
        <f>自給率表!C72</f>
        <v>0.10945592604276044</v>
      </c>
    </row>
    <row r="97" spans="44:53">
      <c r="AR97" s="376" t="s">
        <v>1175</v>
      </c>
      <c r="AS97" s="382">
        <f>AS94*AS96</f>
        <v>0</v>
      </c>
      <c r="AT97" s="530">
        <f t="shared" ref="AT97:BA97" si="145">AT94*AT96</f>
        <v>0</v>
      </c>
      <c r="AU97" s="382">
        <f t="shared" si="145"/>
        <v>0</v>
      </c>
      <c r="AV97" s="382">
        <f t="shared" si="145"/>
        <v>0</v>
      </c>
      <c r="AW97" s="382">
        <f t="shared" si="145"/>
        <v>0</v>
      </c>
      <c r="AX97" s="382">
        <f>AX94*AX96</f>
        <v>0</v>
      </c>
      <c r="AY97" s="382">
        <f t="shared" si="145"/>
        <v>0</v>
      </c>
      <c r="AZ97" s="382">
        <f t="shared" si="145"/>
        <v>0</v>
      </c>
      <c r="BA97" s="382">
        <f t="shared" si="145"/>
        <v>0</v>
      </c>
    </row>
  </sheetData>
  <mergeCells count="1">
    <mergeCell ref="A4:D5"/>
  </mergeCells>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3"/>
  <sheetViews>
    <sheetView zoomScaleNormal="100" workbookViewId="0">
      <pane xSplit="2" ySplit="3" topLeftCell="C73" activePane="bottomRight" state="frozen"/>
      <selection activeCell="AQ95" sqref="AQ95"/>
      <selection pane="topRight" activeCell="AQ95" sqref="AQ95"/>
      <selection pane="bottomLeft" activeCell="AQ95" sqref="AQ95"/>
      <selection pane="bottomRight" activeCell="AQ95" sqref="AQ95"/>
    </sheetView>
  </sheetViews>
  <sheetFormatPr defaultRowHeight="13.5"/>
  <cols>
    <col min="1" max="1" width="5.33203125" style="351" customWidth="1"/>
    <col min="2" max="2" width="30" style="351" customWidth="1"/>
    <col min="3" max="3" width="9.33203125" style="408"/>
    <col min="4" max="4" width="9.33203125" style="354"/>
    <col min="5" max="6" width="14" style="352" customWidth="1"/>
    <col min="7" max="16384" width="9.33203125" style="354"/>
  </cols>
  <sheetData>
    <row r="1" spans="1:7">
      <c r="A1" s="407"/>
      <c r="E1" s="666" t="s">
        <v>229</v>
      </c>
      <c r="F1" s="666"/>
      <c r="G1" s="355" t="s">
        <v>118</v>
      </c>
    </row>
    <row r="2" spans="1:7">
      <c r="A2" s="659" t="s">
        <v>55</v>
      </c>
      <c r="B2" s="659"/>
      <c r="E2" s="388" t="s">
        <v>1171</v>
      </c>
      <c r="F2" s="388" t="s">
        <v>1172</v>
      </c>
    </row>
    <row r="3" spans="1:7" ht="27">
      <c r="A3" s="659"/>
      <c r="B3" s="659"/>
      <c r="C3" s="408" t="s">
        <v>45</v>
      </c>
      <c r="E3" s="389" t="s">
        <v>1173</v>
      </c>
      <c r="F3" s="389" t="s">
        <v>1174</v>
      </c>
    </row>
    <row r="4" spans="1:7">
      <c r="A4" s="238">
        <v>1</v>
      </c>
      <c r="B4" s="238" t="s">
        <v>2</v>
      </c>
      <c r="C4" s="408">
        <f>取引表!DE4</f>
        <v>0.29386135033567862</v>
      </c>
      <c r="E4" s="352">
        <f>'01最終需要増加額入力'!D7*C4</f>
        <v>0</v>
      </c>
      <c r="F4" s="352">
        <f>'01最終需要増加額入力'!I7*C4</f>
        <v>0</v>
      </c>
    </row>
    <row r="5" spans="1:7">
      <c r="A5" s="238">
        <v>2</v>
      </c>
      <c r="B5" s="238" t="s">
        <v>271</v>
      </c>
      <c r="C5" s="408">
        <f>取引表!DE5</f>
        <v>0.17363089926232012</v>
      </c>
      <c r="E5" s="352">
        <f>'01最終需要増加額入力'!D8*C5</f>
        <v>0</v>
      </c>
      <c r="F5" s="352">
        <f>'01最終需要増加額入力'!I8*C5</f>
        <v>0</v>
      </c>
    </row>
    <row r="6" spans="1:7">
      <c r="A6" s="238">
        <v>3</v>
      </c>
      <c r="B6" s="238" t="s">
        <v>50</v>
      </c>
      <c r="C6" s="408">
        <f>取引表!DE6</f>
        <v>0.11201372614835936</v>
      </c>
      <c r="E6" s="352">
        <f>'01最終需要増加額入力'!D9*C6</f>
        <v>0</v>
      </c>
      <c r="F6" s="352">
        <f>'01最終需要増加額入力'!I9*C6</f>
        <v>0</v>
      </c>
    </row>
    <row r="7" spans="1:7">
      <c r="A7" s="238">
        <v>4</v>
      </c>
      <c r="B7" s="238" t="s">
        <v>3</v>
      </c>
      <c r="C7" s="408">
        <f>取引表!DE7</f>
        <v>1.7413100949202898E-3</v>
      </c>
      <c r="E7" s="352">
        <f>'01最終需要増加額入力'!D10*C7</f>
        <v>0</v>
      </c>
      <c r="F7" s="352">
        <f>'01最終需要増加額入力'!I10*C7</f>
        <v>0</v>
      </c>
    </row>
    <row r="8" spans="1:7">
      <c r="A8" s="238">
        <v>5</v>
      </c>
      <c r="B8" s="238" t="s">
        <v>4</v>
      </c>
      <c r="C8" s="408">
        <f>取引表!DE8</f>
        <v>2.0355113167246142E-2</v>
      </c>
      <c r="E8" s="352">
        <f>'01最終需要増加額入力'!D11*C8</f>
        <v>0</v>
      </c>
      <c r="F8" s="352">
        <f>'01最終需要増加額入力'!I11*C8</f>
        <v>0</v>
      </c>
    </row>
    <row r="9" spans="1:7">
      <c r="A9" s="238">
        <v>6</v>
      </c>
      <c r="B9" s="238" t="s">
        <v>5</v>
      </c>
      <c r="C9" s="408">
        <f>取引表!DE9</f>
        <v>4.5733185641753216E-2</v>
      </c>
      <c r="E9" s="352">
        <f>'01最終需要増加額入力'!D12*C9</f>
        <v>0</v>
      </c>
      <c r="F9" s="352">
        <f>'01最終需要増加額入力'!I12*C9</f>
        <v>0</v>
      </c>
    </row>
    <row r="10" spans="1:7">
      <c r="A10" s="238">
        <v>7</v>
      </c>
      <c r="B10" s="238" t="s">
        <v>123</v>
      </c>
      <c r="C10" s="408">
        <f>取引表!DE10</f>
        <v>0</v>
      </c>
      <c r="E10" s="352">
        <f>'01最終需要増加額入力'!D13*C10</f>
        <v>0</v>
      </c>
      <c r="F10" s="352">
        <f>'01最終需要増加額入力'!I13*C10</f>
        <v>0</v>
      </c>
    </row>
    <row r="11" spans="1:7">
      <c r="A11" s="238">
        <v>8</v>
      </c>
      <c r="B11" s="238" t="s">
        <v>1935</v>
      </c>
      <c r="C11" s="408">
        <f>取引表!DE11</f>
        <v>4.4756381027697301E-2</v>
      </c>
      <c r="E11" s="352">
        <f>'01最終需要増加額入力'!D14*C11</f>
        <v>0</v>
      </c>
      <c r="F11" s="352">
        <f>'01最終需要増加額入力'!I14*C11</f>
        <v>0</v>
      </c>
    </row>
    <row r="12" spans="1:7">
      <c r="A12" s="238">
        <v>9</v>
      </c>
      <c r="B12" s="238" t="s">
        <v>6</v>
      </c>
      <c r="C12" s="408">
        <f>取引表!DE12</f>
        <v>9.9078513336127161E-3</v>
      </c>
      <c r="E12" s="352">
        <f>'01最終需要増加額入力'!D15*C12</f>
        <v>0</v>
      </c>
      <c r="F12" s="352">
        <f>'01最終需要増加額入力'!I15*C12</f>
        <v>0</v>
      </c>
    </row>
    <row r="13" spans="1:7">
      <c r="A13" s="238">
        <v>10</v>
      </c>
      <c r="B13" s="238" t="s">
        <v>7</v>
      </c>
      <c r="C13" s="408">
        <f>取引表!DE13</f>
        <v>2.6758931743221526E-2</v>
      </c>
      <c r="E13" s="352">
        <f>'01最終需要増加額入力'!D16*C13</f>
        <v>0</v>
      </c>
      <c r="F13" s="352">
        <f>'01最終需要増加額入力'!I16*C13</f>
        <v>0</v>
      </c>
    </row>
    <row r="14" spans="1:7">
      <c r="A14" s="238">
        <v>11</v>
      </c>
      <c r="B14" s="238" t="s">
        <v>125</v>
      </c>
      <c r="C14" s="408">
        <f>取引表!DE14</f>
        <v>2.7389175087694451E-2</v>
      </c>
      <c r="E14" s="352">
        <f>'01最終需要増加額入力'!D17*C14</f>
        <v>0</v>
      </c>
      <c r="F14" s="352">
        <f>'01最終需要増加額入力'!I17*C14</f>
        <v>0</v>
      </c>
    </row>
    <row r="15" spans="1:7">
      <c r="A15" s="238">
        <v>12</v>
      </c>
      <c r="B15" s="238" t="s">
        <v>126</v>
      </c>
      <c r="C15" s="408">
        <f>取引表!DE15</f>
        <v>4.9046169908985915E-2</v>
      </c>
      <c r="E15" s="352">
        <f>'01最終需要増加額入力'!D18*C15</f>
        <v>0</v>
      </c>
      <c r="F15" s="352">
        <f>'01最終需要増加額入力'!I18*C15</f>
        <v>0</v>
      </c>
    </row>
    <row r="16" spans="1:7">
      <c r="A16" s="238">
        <v>13</v>
      </c>
      <c r="B16" s="238" t="s">
        <v>127</v>
      </c>
      <c r="C16" s="408">
        <f>取引表!DE16</f>
        <v>4.4109648103821453E-2</v>
      </c>
      <c r="E16" s="352">
        <f>'01最終需要増加額入力'!D19*C16</f>
        <v>0</v>
      </c>
      <c r="F16" s="352">
        <f>'01最終需要増加額入力'!I19*C16</f>
        <v>0</v>
      </c>
    </row>
    <row r="17" spans="1:6">
      <c r="A17" s="238">
        <v>14</v>
      </c>
      <c r="B17" s="238" t="s">
        <v>87</v>
      </c>
      <c r="C17" s="408">
        <f>取引表!DE17</f>
        <v>0</v>
      </c>
      <c r="E17" s="352">
        <f>'01最終需要増加額入力'!D20*C17</f>
        <v>0</v>
      </c>
      <c r="F17" s="352">
        <f>'01最終需要増加額入力'!I20*C17</f>
        <v>0</v>
      </c>
    </row>
    <row r="18" spans="1:6">
      <c r="A18" s="238">
        <v>15</v>
      </c>
      <c r="B18" s="238" t="s">
        <v>46</v>
      </c>
      <c r="C18" s="408">
        <f>取引表!DE18</f>
        <v>1.9397079974340037E-2</v>
      </c>
      <c r="E18" s="352">
        <f>'01最終需要増加額入力'!D21*C18</f>
        <v>0</v>
      </c>
      <c r="F18" s="352">
        <f>'01最終需要増加額入力'!I21*C18</f>
        <v>0</v>
      </c>
    </row>
    <row r="19" spans="1:6">
      <c r="A19" s="238">
        <v>16</v>
      </c>
      <c r="B19" s="238" t="s">
        <v>128</v>
      </c>
      <c r="C19" s="408">
        <f>取引表!DE19</f>
        <v>2.674121727933243E-3</v>
      </c>
      <c r="E19" s="352">
        <f>'01最終需要増加額入力'!D22*C19</f>
        <v>0</v>
      </c>
      <c r="F19" s="352">
        <f>'01最終需要増加額入力'!I22*C19</f>
        <v>0</v>
      </c>
    </row>
    <row r="20" spans="1:6">
      <c r="A20" s="238">
        <v>17</v>
      </c>
      <c r="B20" s="238" t="s">
        <v>130</v>
      </c>
      <c r="C20" s="408">
        <f>取引表!DE20</f>
        <v>0</v>
      </c>
      <c r="E20" s="352">
        <f>'01最終需要増加額入力'!D23*C20</f>
        <v>0</v>
      </c>
      <c r="F20" s="352">
        <f>'01最終需要増加額入力'!I23*C20</f>
        <v>0</v>
      </c>
    </row>
    <row r="21" spans="1:6">
      <c r="A21" s="238">
        <v>18</v>
      </c>
      <c r="B21" s="238" t="s">
        <v>131</v>
      </c>
      <c r="C21" s="408">
        <f>取引表!DE21</f>
        <v>1.0157257411019138E-2</v>
      </c>
      <c r="E21" s="352">
        <f>'01最終需要増加額入力'!D24*C21</f>
        <v>0</v>
      </c>
      <c r="F21" s="352">
        <f>'01最終需要増加額入力'!I24*C21</f>
        <v>0</v>
      </c>
    </row>
    <row r="22" spans="1:6">
      <c r="A22" s="238">
        <v>19</v>
      </c>
      <c r="B22" s="238" t="s">
        <v>117</v>
      </c>
      <c r="C22" s="408">
        <f>取引表!DE22</f>
        <v>0</v>
      </c>
      <c r="E22" s="352">
        <f>'01最終需要増加額入力'!D25*C22</f>
        <v>0</v>
      </c>
      <c r="F22" s="352">
        <f>'01最終需要増加額入力'!I25*C22</f>
        <v>0</v>
      </c>
    </row>
    <row r="23" spans="1:6">
      <c r="A23" s="238">
        <v>20</v>
      </c>
      <c r="B23" s="238" t="s">
        <v>1936</v>
      </c>
      <c r="C23" s="408">
        <f>取引表!DE23</f>
        <v>0.19303448219403074</v>
      </c>
      <c r="E23" s="352">
        <f>'01最終需要増加額入力'!D26*C23</f>
        <v>0</v>
      </c>
      <c r="F23" s="352">
        <f>'01最終需要増加額入力'!I26*C23</f>
        <v>0</v>
      </c>
    </row>
    <row r="24" spans="1:6">
      <c r="A24" s="238">
        <v>21</v>
      </c>
      <c r="B24" s="238" t="s">
        <v>1937</v>
      </c>
      <c r="C24" s="408">
        <f>取引表!DE24</f>
        <v>0.16203324245932171</v>
      </c>
      <c r="E24" s="352">
        <f>'01最終需要増加額入力'!D27*C24</f>
        <v>0</v>
      </c>
      <c r="F24" s="352">
        <f>'01最終需要増加額入力'!I27*C24</f>
        <v>0</v>
      </c>
    </row>
    <row r="25" spans="1:6">
      <c r="A25" s="238">
        <v>22</v>
      </c>
      <c r="B25" s="238" t="s">
        <v>1938</v>
      </c>
      <c r="C25" s="408">
        <f>取引表!DE25</f>
        <v>0</v>
      </c>
      <c r="E25" s="352">
        <f>'01最終需要増加額入力'!D28*C25</f>
        <v>0</v>
      </c>
      <c r="F25" s="352">
        <f>'01最終需要増加額入力'!I28*C25</f>
        <v>0</v>
      </c>
    </row>
    <row r="26" spans="1:6">
      <c r="A26" s="238">
        <v>23</v>
      </c>
      <c r="B26" s="238" t="s">
        <v>135</v>
      </c>
      <c r="C26" s="408">
        <f>取引表!DE26</f>
        <v>9.5984973804380758E-2</v>
      </c>
      <c r="E26" s="352">
        <f>'01最終需要増加額入力'!D29*C26</f>
        <v>0</v>
      </c>
      <c r="F26" s="352">
        <f>'01最終需要増加額入力'!I29*C26</f>
        <v>0</v>
      </c>
    </row>
    <row r="27" spans="1:6">
      <c r="A27" s="238">
        <v>24</v>
      </c>
      <c r="B27" s="238" t="s">
        <v>136</v>
      </c>
      <c r="C27" s="408">
        <f>取引表!DE27</f>
        <v>0</v>
      </c>
      <c r="E27" s="352">
        <f>'01最終需要増加額入力'!D30*C27</f>
        <v>0</v>
      </c>
      <c r="F27" s="352">
        <f>'01最終需要増加額入力'!I30*C27</f>
        <v>0</v>
      </c>
    </row>
    <row r="28" spans="1:6">
      <c r="A28" s="238">
        <v>25</v>
      </c>
      <c r="B28" s="238" t="s">
        <v>137</v>
      </c>
      <c r="C28" s="408">
        <f>取引表!DE28</f>
        <v>8.6716834249986885E-3</v>
      </c>
      <c r="E28" s="352">
        <f>'01最終需要増加額入力'!D31*C28</f>
        <v>0</v>
      </c>
      <c r="F28" s="352">
        <f>'01最終需要増加額入力'!I31*C28</f>
        <v>0</v>
      </c>
    </row>
    <row r="29" spans="1:6">
      <c r="A29" s="238">
        <v>26</v>
      </c>
      <c r="B29" s="238" t="s">
        <v>138</v>
      </c>
      <c r="C29" s="408">
        <f>取引表!DE29</f>
        <v>8.7955650068739288E-2</v>
      </c>
      <c r="E29" s="352">
        <f>'01最終需要増加額入力'!D32*C29</f>
        <v>0</v>
      </c>
      <c r="F29" s="352">
        <f>'01最終需要増加額入力'!I32*C29</f>
        <v>0</v>
      </c>
    </row>
    <row r="30" spans="1:6">
      <c r="A30" s="238">
        <v>27</v>
      </c>
      <c r="B30" s="238" t="s">
        <v>8</v>
      </c>
      <c r="C30" s="408">
        <f>取引表!DE30</f>
        <v>1.092678068790498E-2</v>
      </c>
      <c r="E30" s="352">
        <f>'01最終需要増加額入力'!D33*C30</f>
        <v>0</v>
      </c>
      <c r="F30" s="352">
        <f>'01最終需要増加額入力'!I33*C30</f>
        <v>0</v>
      </c>
    </row>
    <row r="31" spans="1:6">
      <c r="A31" s="238">
        <v>28</v>
      </c>
      <c r="B31" s="238" t="s">
        <v>140</v>
      </c>
      <c r="C31" s="408">
        <f>取引表!DE31</f>
        <v>2.1475087917294799E-2</v>
      </c>
      <c r="E31" s="352">
        <f>'01最終需要増加額入力'!D34*C31</f>
        <v>0</v>
      </c>
      <c r="F31" s="352">
        <f>'01最終需要増加額入力'!I34*C31</f>
        <v>0</v>
      </c>
    </row>
    <row r="32" spans="1:6">
      <c r="A32" s="238">
        <v>29</v>
      </c>
      <c r="B32" s="238" t="s">
        <v>141</v>
      </c>
      <c r="C32" s="408">
        <f>取引表!DE32</f>
        <v>8.0181644177950151E-2</v>
      </c>
      <c r="E32" s="352">
        <f>'01最終需要増加額入力'!D35*C32</f>
        <v>0</v>
      </c>
      <c r="F32" s="352">
        <f>'01最終需要増加額入力'!I35*C32</f>
        <v>0</v>
      </c>
    </row>
    <row r="33" spans="1:6">
      <c r="A33" s="238">
        <v>30</v>
      </c>
      <c r="B33" s="238" t="s">
        <v>142</v>
      </c>
      <c r="C33" s="408">
        <f>取引表!DE33</f>
        <v>5.3423942506911626E-3</v>
      </c>
      <c r="E33" s="352">
        <f>'01最終需要増加額入力'!D36*C33</f>
        <v>0</v>
      </c>
      <c r="F33" s="352">
        <f>'01最終需要増加額入力'!I36*C33</f>
        <v>0</v>
      </c>
    </row>
    <row r="34" spans="1:6">
      <c r="A34" s="238">
        <v>31</v>
      </c>
      <c r="B34" s="238" t="s">
        <v>143</v>
      </c>
      <c r="C34" s="408">
        <f>取引表!DE34</f>
        <v>2.1544714641096085E-2</v>
      </c>
      <c r="E34" s="352">
        <f>'01最終需要増加額入力'!D37*C34</f>
        <v>0</v>
      </c>
      <c r="F34" s="352">
        <f>'01最終需要増加額入力'!I37*C34</f>
        <v>0</v>
      </c>
    </row>
    <row r="35" spans="1:6">
      <c r="A35" s="238">
        <v>32</v>
      </c>
      <c r="B35" s="238" t="s">
        <v>1939</v>
      </c>
      <c r="C35" s="408">
        <f>取引表!DE35</f>
        <v>1.8632655705414836E-2</v>
      </c>
      <c r="E35" s="352">
        <f>'01最終需要増加額入力'!D38*C35</f>
        <v>0</v>
      </c>
      <c r="F35" s="352">
        <f>'01最終需要増加額入力'!I38*C35</f>
        <v>0</v>
      </c>
    </row>
    <row r="36" spans="1:6">
      <c r="A36" s="238">
        <v>33</v>
      </c>
      <c r="B36" s="238" t="s">
        <v>1940</v>
      </c>
      <c r="C36" s="408">
        <f>取引表!DE36</f>
        <v>0.27580782689679517</v>
      </c>
      <c r="E36" s="352">
        <f>'01最終需要増加額入力'!D39*C36</f>
        <v>0</v>
      </c>
      <c r="F36" s="352">
        <f>'01最終需要増加額入力'!I39*C36</f>
        <v>0</v>
      </c>
    </row>
    <row r="37" spans="1:6">
      <c r="A37" s="238">
        <v>34</v>
      </c>
      <c r="B37" s="238" t="s">
        <v>1941</v>
      </c>
      <c r="C37" s="408">
        <f>取引表!DE37</f>
        <v>5.8268171204054475E-2</v>
      </c>
      <c r="E37" s="352">
        <f>'01最終需要増加額入力'!D40*C37</f>
        <v>0</v>
      </c>
      <c r="F37" s="352">
        <f>'01最終需要増加額入力'!I40*C37</f>
        <v>0</v>
      </c>
    </row>
    <row r="38" spans="1:6">
      <c r="A38" s="238">
        <v>35</v>
      </c>
      <c r="B38" s="238" t="s">
        <v>149</v>
      </c>
      <c r="C38" s="408">
        <f>取引表!DE38</f>
        <v>3.4333614319429495E-3</v>
      </c>
      <c r="E38" s="352">
        <f>'01最終需要増加額入力'!D41*C38</f>
        <v>0</v>
      </c>
      <c r="F38" s="352">
        <f>'01最終需要増加額入力'!I41*C38</f>
        <v>0</v>
      </c>
    </row>
    <row r="39" spans="1:6">
      <c r="A39" s="238">
        <v>36</v>
      </c>
      <c r="B39" s="238" t="s">
        <v>1163</v>
      </c>
      <c r="C39" s="408">
        <f>取引表!DE39</f>
        <v>2.8649730939773521E-2</v>
      </c>
      <c r="E39" s="352">
        <f>'01最終需要増加額入力'!D42*C39</f>
        <v>0</v>
      </c>
      <c r="F39" s="352">
        <f>'01最終需要増加額入力'!I42*C39</f>
        <v>0</v>
      </c>
    </row>
    <row r="40" spans="1:6">
      <c r="A40" s="238">
        <v>37</v>
      </c>
      <c r="B40" s="238" t="s">
        <v>1164</v>
      </c>
      <c r="C40" s="408">
        <f>取引表!DE40</f>
        <v>4.8272349767787825E-2</v>
      </c>
      <c r="E40" s="352">
        <f>'01最終需要増加額入力'!D43*C40</f>
        <v>0</v>
      </c>
      <c r="F40" s="352">
        <f>'01最終需要増加額入力'!I43*C40</f>
        <v>0</v>
      </c>
    </row>
    <row r="41" spans="1:6">
      <c r="A41" s="238">
        <v>38</v>
      </c>
      <c r="B41" s="238" t="s">
        <v>1165</v>
      </c>
      <c r="C41" s="408">
        <f>取引表!DE41</f>
        <v>2.7066280813423771E-2</v>
      </c>
      <c r="E41" s="352">
        <f>'01最終需要増加額入力'!D44*C41</f>
        <v>0</v>
      </c>
      <c r="F41" s="352">
        <f>'01最終需要増加額入力'!I44*C41</f>
        <v>0</v>
      </c>
    </row>
    <row r="42" spans="1:6">
      <c r="A42" s="238">
        <v>39</v>
      </c>
      <c r="B42" s="238" t="s">
        <v>1166</v>
      </c>
      <c r="C42" s="408">
        <f>取引表!DE42</f>
        <v>0.26377207302705341</v>
      </c>
      <c r="E42" s="352">
        <f>'01最終需要増加額入力'!D45*C42</f>
        <v>0</v>
      </c>
      <c r="F42" s="352">
        <f>'01最終需要増加額入力'!I45*C42</f>
        <v>0</v>
      </c>
    </row>
    <row r="43" spans="1:6">
      <c r="A43" s="238">
        <v>40</v>
      </c>
      <c r="B43" s="238" t="s">
        <v>1167</v>
      </c>
      <c r="C43" s="408">
        <f>取引表!DE43</f>
        <v>9.6027800108993144E-3</v>
      </c>
      <c r="E43" s="352">
        <f>'01最終需要増加額入力'!D46*C43</f>
        <v>0</v>
      </c>
      <c r="F43" s="352">
        <f>'01最終需要増加額入力'!I46*C43</f>
        <v>0</v>
      </c>
    </row>
    <row r="44" spans="1:6">
      <c r="A44" s="238">
        <v>41</v>
      </c>
      <c r="B44" s="238" t="s">
        <v>1942</v>
      </c>
      <c r="C44" s="408">
        <f>取引表!DE44</f>
        <v>0.40476834432234976</v>
      </c>
      <c r="E44" s="352">
        <f>'01最終需要増加額入力'!D47*C44</f>
        <v>0</v>
      </c>
      <c r="F44" s="352">
        <f>'01最終需要増加額入力'!I47*C44</f>
        <v>0</v>
      </c>
    </row>
    <row r="45" spans="1:6">
      <c r="A45" s="238">
        <v>42</v>
      </c>
      <c r="B45" s="238" t="s">
        <v>1943</v>
      </c>
      <c r="C45" s="408">
        <f>取引表!DE45</f>
        <v>1</v>
      </c>
      <c r="E45" s="352">
        <f>'01最終需要増加額入力'!D48*C45</f>
        <v>0</v>
      </c>
      <c r="F45" s="352">
        <f>'01最終需要増加額入力'!I48*C45</f>
        <v>0</v>
      </c>
    </row>
    <row r="46" spans="1:6">
      <c r="A46" s="238">
        <v>43</v>
      </c>
      <c r="B46" s="238" t="s">
        <v>1944</v>
      </c>
      <c r="C46" s="408">
        <f>取引表!DE46</f>
        <v>1</v>
      </c>
      <c r="E46" s="352">
        <f>'01最終需要増加額入力'!D49*C46</f>
        <v>0</v>
      </c>
      <c r="F46" s="352">
        <f>'01最終需要増加額入力'!I49*C46</f>
        <v>0</v>
      </c>
    </row>
    <row r="47" spans="1:6">
      <c r="A47" s="238">
        <v>44</v>
      </c>
      <c r="B47" s="238" t="s">
        <v>1168</v>
      </c>
      <c r="C47" s="408">
        <f>取引表!DE47</f>
        <v>1</v>
      </c>
      <c r="E47" s="352">
        <f>'01最終需要増加額入力'!D50*C47</f>
        <v>0</v>
      </c>
      <c r="F47" s="352">
        <f>'01最終需要増加額入力'!I50*C47</f>
        <v>0</v>
      </c>
    </row>
    <row r="48" spans="1:6">
      <c r="A48" s="238">
        <v>45</v>
      </c>
      <c r="B48" s="238" t="s">
        <v>157</v>
      </c>
      <c r="C48" s="408">
        <f>取引表!DE48</f>
        <v>1</v>
      </c>
      <c r="E48" s="352">
        <f>'01最終需要増加額入力'!D51*C48</f>
        <v>0</v>
      </c>
      <c r="F48" s="352">
        <f>'01最終需要増加額入力'!I51*C48</f>
        <v>0</v>
      </c>
    </row>
    <row r="49" spans="1:6">
      <c r="A49" s="238">
        <v>46</v>
      </c>
      <c r="B49" s="238" t="s">
        <v>158</v>
      </c>
      <c r="C49" s="408">
        <f>取引表!DE49</f>
        <v>0</v>
      </c>
      <c r="E49" s="352">
        <f>'01最終需要増加額入力'!D52*C49</f>
        <v>0</v>
      </c>
      <c r="F49" s="352">
        <f>'01最終需要増加額入力'!I52*C49</f>
        <v>0</v>
      </c>
    </row>
    <row r="50" spans="1:6">
      <c r="A50" s="238">
        <v>47</v>
      </c>
      <c r="B50" s="238" t="s">
        <v>1977</v>
      </c>
      <c r="C50" s="408">
        <f>取引表!DE50</f>
        <v>5.3580034855909897E-2</v>
      </c>
      <c r="E50" s="352">
        <f>'01最終需要増加額入力'!D53*C50</f>
        <v>0</v>
      </c>
      <c r="F50" s="352">
        <f>'01最終需要増加額入力'!I53*C50</f>
        <v>0</v>
      </c>
    </row>
    <row r="51" spans="1:6">
      <c r="A51" s="238">
        <v>48</v>
      </c>
      <c r="B51" s="238" t="s">
        <v>852</v>
      </c>
      <c r="C51" s="408">
        <f>取引表!DE51</f>
        <v>0.77033334467425141</v>
      </c>
      <c r="E51" s="352">
        <f>'01最終需要増加額入力'!D54*C51</f>
        <v>0</v>
      </c>
      <c r="F51" s="352">
        <f>'01最終需要増加額入力'!I54*C51</f>
        <v>0</v>
      </c>
    </row>
    <row r="52" spans="1:6">
      <c r="A52" s="238">
        <v>49</v>
      </c>
      <c r="B52" s="238" t="s">
        <v>1234</v>
      </c>
      <c r="C52" s="408">
        <f>取引表!DE52</f>
        <v>0.7585235034168174</v>
      </c>
      <c r="E52" s="352">
        <f>'01最終需要増加額入力'!D55*C52</f>
        <v>0</v>
      </c>
      <c r="F52" s="352">
        <f>'01最終需要増加額入力'!I55*C52</f>
        <v>0</v>
      </c>
    </row>
    <row r="53" spans="1:6">
      <c r="A53" s="238">
        <v>50</v>
      </c>
      <c r="B53" s="238" t="s">
        <v>865</v>
      </c>
      <c r="C53" s="408">
        <f>取引表!DE53</f>
        <v>0.12912691032696821</v>
      </c>
      <c r="E53" s="352">
        <f>'01最終需要増加額入力'!D56*C53</f>
        <v>0</v>
      </c>
      <c r="F53" s="352">
        <f>'01最終需要増加額入力'!I56*C53</f>
        <v>0</v>
      </c>
    </row>
    <row r="54" spans="1:6">
      <c r="A54" s="238">
        <v>51</v>
      </c>
      <c r="B54" s="238" t="s">
        <v>868</v>
      </c>
      <c r="C54" s="408">
        <f>取引表!DE54</f>
        <v>0.85000000000000009</v>
      </c>
      <c r="E54" s="352">
        <f>'01最終需要増加額入力'!D57*C54</f>
        <v>0</v>
      </c>
      <c r="F54" s="352">
        <f>'01最終需要増加額入力'!I57*C54</f>
        <v>0</v>
      </c>
    </row>
    <row r="55" spans="1:6">
      <c r="A55" s="238">
        <v>52</v>
      </c>
      <c r="B55" s="238" t="s">
        <v>161</v>
      </c>
      <c r="C55" s="408">
        <f>取引表!DE55</f>
        <v>0.44433362471331772</v>
      </c>
      <c r="E55" s="352">
        <f>'01最終需要増加額入力'!D58*C55</f>
        <v>0</v>
      </c>
      <c r="F55" s="352">
        <f>'01最終需要増加額入力'!I58*C55</f>
        <v>0</v>
      </c>
    </row>
    <row r="56" spans="1:6">
      <c r="A56" s="238">
        <v>53</v>
      </c>
      <c r="B56" s="238" t="s">
        <v>162</v>
      </c>
      <c r="C56" s="408">
        <f>取引表!DE56</f>
        <v>0.41064338374182907</v>
      </c>
      <c r="E56" s="352">
        <f>'01最終需要増加額入力'!D59*C56</f>
        <v>0</v>
      </c>
      <c r="F56" s="352">
        <f>'01最終需要増加額入力'!I59*C56</f>
        <v>0</v>
      </c>
    </row>
    <row r="57" spans="1:6">
      <c r="A57" s="238">
        <v>54</v>
      </c>
      <c r="B57" s="238" t="s">
        <v>163</v>
      </c>
      <c r="C57" s="408">
        <f>取引表!DE57</f>
        <v>0.92044379628388895</v>
      </c>
      <c r="E57" s="352">
        <f>'01最終需要増加額入力'!D60*C57</f>
        <v>0</v>
      </c>
      <c r="F57" s="352">
        <f>'01最終需要増加額入力'!I60*C57</f>
        <v>0</v>
      </c>
    </row>
    <row r="58" spans="1:6">
      <c r="A58" s="238">
        <v>55</v>
      </c>
      <c r="B58" s="238" t="s">
        <v>10</v>
      </c>
      <c r="C58" s="408">
        <f>取引表!DE58</f>
        <v>1</v>
      </c>
      <c r="E58" s="352">
        <f>'01最終需要増加額入力'!D61*C58</f>
        <v>0</v>
      </c>
      <c r="F58" s="352">
        <f>'01最終需要増加額入力'!I61*C58</f>
        <v>0</v>
      </c>
    </row>
    <row r="59" spans="1:6">
      <c r="A59" s="238">
        <v>56</v>
      </c>
      <c r="B59" s="238" t="s">
        <v>11</v>
      </c>
      <c r="C59" s="408">
        <f>取引表!DE59</f>
        <v>0.26929560004826747</v>
      </c>
      <c r="E59" s="352">
        <f>'01最終需要増加額入力'!D62*C59</f>
        <v>0</v>
      </c>
      <c r="F59" s="352">
        <f>'01最終需要増加額入力'!I62*C59</f>
        <v>0</v>
      </c>
    </row>
    <row r="60" spans="1:6">
      <c r="A60" s="238">
        <v>57</v>
      </c>
      <c r="B60" s="238" t="s">
        <v>898</v>
      </c>
      <c r="C60" s="408">
        <f>取引表!DE60</f>
        <v>0.42398983254924705</v>
      </c>
      <c r="E60" s="352">
        <f>'01最終需要増加額入力'!D63*C60</f>
        <v>0</v>
      </c>
      <c r="F60" s="352">
        <f>'01最終需要増加額入力'!I63*C60</f>
        <v>0</v>
      </c>
    </row>
    <row r="61" spans="1:6">
      <c r="A61" s="238">
        <v>58</v>
      </c>
      <c r="B61" s="238" t="s">
        <v>904</v>
      </c>
      <c r="C61" s="408">
        <f>取引表!DE61</f>
        <v>1</v>
      </c>
      <c r="E61" s="352">
        <f>'01最終需要増加額入力'!D64*C61</f>
        <v>0</v>
      </c>
      <c r="F61" s="352">
        <f>'01最終需要増加額入力'!I64*C61</f>
        <v>0</v>
      </c>
    </row>
    <row r="62" spans="1:6">
      <c r="A62" s="238">
        <v>59</v>
      </c>
      <c r="B62" s="238" t="s">
        <v>47</v>
      </c>
      <c r="C62" s="408">
        <f>取引表!DE62</f>
        <v>0.20287559835129132</v>
      </c>
      <c r="E62" s="352">
        <f>'01最終需要増加額入力'!D65*C62</f>
        <v>0</v>
      </c>
      <c r="F62" s="352">
        <f>'01最終需要増加額入力'!I65*C62</f>
        <v>0</v>
      </c>
    </row>
    <row r="63" spans="1:6">
      <c r="A63" s="238">
        <v>60</v>
      </c>
      <c r="B63" s="238" t="s">
        <v>12</v>
      </c>
      <c r="C63" s="408">
        <f>取引表!DE63</f>
        <v>0</v>
      </c>
      <c r="E63" s="352">
        <f>'01最終需要増加額入力'!D66*C63</f>
        <v>0</v>
      </c>
      <c r="F63" s="352">
        <f>'01最終需要増加額入力'!I66*C63</f>
        <v>0</v>
      </c>
    </row>
    <row r="64" spans="1:6">
      <c r="A64" s="238">
        <v>61</v>
      </c>
      <c r="B64" s="238" t="s">
        <v>166</v>
      </c>
      <c r="C64" s="408">
        <f>取引表!DE64</f>
        <v>0.1773048005108504</v>
      </c>
      <c r="E64" s="352">
        <f>'01最終需要増加額入力'!D67*C64</f>
        <v>0</v>
      </c>
      <c r="F64" s="352">
        <f>'01最終需要増加額入力'!I67*C64</f>
        <v>0</v>
      </c>
    </row>
    <row r="65" spans="1:6">
      <c r="A65" s="238">
        <v>62</v>
      </c>
      <c r="B65" s="238" t="s">
        <v>51</v>
      </c>
      <c r="C65" s="408">
        <f>取引表!DE65</f>
        <v>0.28148746619015652</v>
      </c>
      <c r="E65" s="352">
        <f>'01最終需要増加額入力'!D68*C65</f>
        <v>0</v>
      </c>
      <c r="F65" s="352">
        <f>'01最終需要増加額入力'!I68*C65</f>
        <v>0</v>
      </c>
    </row>
    <row r="66" spans="1:6">
      <c r="A66" s="238">
        <v>63</v>
      </c>
      <c r="B66" s="238" t="s">
        <v>13</v>
      </c>
      <c r="C66" s="408">
        <f>取引表!DE66</f>
        <v>0.17620751099934595</v>
      </c>
      <c r="E66" s="352">
        <f>'01最終需要増加額入力'!D69*C66</f>
        <v>0</v>
      </c>
      <c r="F66" s="352">
        <f>'01最終需要増加額入力'!I69*C66</f>
        <v>0</v>
      </c>
    </row>
    <row r="67" spans="1:6">
      <c r="A67" s="238">
        <v>64</v>
      </c>
      <c r="B67" s="238" t="s">
        <v>1926</v>
      </c>
      <c r="C67" s="408">
        <f>取引表!DE67</f>
        <v>0</v>
      </c>
      <c r="E67" s="352">
        <f>'01最終需要増加額入力'!D70*C67</f>
        <v>0</v>
      </c>
      <c r="F67" s="352">
        <f>'01最終需要増加額入力'!I70*C67</f>
        <v>0</v>
      </c>
    </row>
    <row r="68" spans="1:6">
      <c r="A68" s="238">
        <v>65</v>
      </c>
      <c r="B68" s="238" t="s">
        <v>59</v>
      </c>
      <c r="C68" s="408">
        <f>取引表!DE68</f>
        <v>4.693994864712614E-2</v>
      </c>
      <c r="E68" s="352">
        <f>'01最終需要増加額入力'!D71*C68</f>
        <v>0</v>
      </c>
      <c r="F68" s="352">
        <f>'01最終需要増加額入力'!I71*C68</f>
        <v>0</v>
      </c>
    </row>
    <row r="69" spans="1:6">
      <c r="A69" s="238">
        <v>66</v>
      </c>
      <c r="B69" s="238" t="s">
        <v>14</v>
      </c>
      <c r="C69" s="408">
        <f>取引表!DE69</f>
        <v>0.32557746939748866</v>
      </c>
      <c r="E69" s="352">
        <f>'01最終需要増加額入力'!D72*C69</f>
        <v>0</v>
      </c>
      <c r="F69" s="352">
        <f>'01最終需要増加額入力'!I72*C69</f>
        <v>0</v>
      </c>
    </row>
    <row r="70" spans="1:6">
      <c r="A70" s="238">
        <v>67</v>
      </c>
      <c r="B70" s="238" t="s">
        <v>15</v>
      </c>
      <c r="C70" s="408">
        <f>取引表!DE70</f>
        <v>0.294831122709312</v>
      </c>
      <c r="E70" s="352">
        <f>'01最終需要増加額入力'!D73*C70</f>
        <v>0</v>
      </c>
      <c r="F70" s="352">
        <f>'01最終需要増加額入力'!I73*C70</f>
        <v>0</v>
      </c>
    </row>
    <row r="71" spans="1:6">
      <c r="A71" s="238">
        <v>68</v>
      </c>
      <c r="B71" s="238" t="s">
        <v>88</v>
      </c>
      <c r="C71" s="408">
        <f>取引表!DE71</f>
        <v>0.34016983783199162</v>
      </c>
      <c r="E71" s="352">
        <f>'01最終需要増加額入力'!D74*C71</f>
        <v>0</v>
      </c>
      <c r="F71" s="352">
        <f>'01最終需要増加額入力'!I74*C71</f>
        <v>0</v>
      </c>
    </row>
    <row r="72" spans="1:6">
      <c r="A72" s="238">
        <v>69</v>
      </c>
      <c r="B72" s="238" t="s">
        <v>16</v>
      </c>
      <c r="C72" s="408">
        <f>取引表!DE72</f>
        <v>0.10945592604276044</v>
      </c>
      <c r="E72" s="352">
        <f>'01最終需要増加額入力'!D75*C72</f>
        <v>0</v>
      </c>
      <c r="F72" s="352">
        <f>'01最終需要増加額入力'!I75*C72</f>
        <v>0</v>
      </c>
    </row>
    <row r="73" spans="1:6">
      <c r="A73" s="238">
        <v>70</v>
      </c>
      <c r="B73" s="238" t="s">
        <v>167</v>
      </c>
      <c r="C73" s="408">
        <f>取引表!DE73</f>
        <v>1</v>
      </c>
      <c r="E73" s="352">
        <f>'01最終需要増加額入力'!D76*C73</f>
        <v>0</v>
      </c>
      <c r="F73" s="352">
        <f>'01最終需要増加額入力'!I76*C73</f>
        <v>0</v>
      </c>
    </row>
    <row r="74" spans="1:6">
      <c r="A74" s="238">
        <v>71</v>
      </c>
      <c r="B74" s="238" t="s">
        <v>1286</v>
      </c>
      <c r="C74" s="408">
        <f>取引表!DE74</f>
        <v>0.8742435860600124</v>
      </c>
      <c r="E74" s="352">
        <f>'01最終需要増加額入力'!D77*C74</f>
        <v>0</v>
      </c>
      <c r="F74" s="352">
        <f>'01最終需要増加額入力'!I77*C74</f>
        <v>0</v>
      </c>
    </row>
    <row r="75" spans="1:6">
      <c r="A75" s="238">
        <v>72</v>
      </c>
      <c r="B75" s="238" t="s">
        <v>1239</v>
      </c>
      <c r="C75" s="408">
        <f>取引表!DE75</f>
        <v>0.83967726839552648</v>
      </c>
      <c r="E75" s="352">
        <f>'01最終需要増加額入力'!D78*C75</f>
        <v>0</v>
      </c>
      <c r="F75" s="352">
        <f>'01最終需要増加額入力'!I78*C75</f>
        <v>0</v>
      </c>
    </row>
    <row r="76" spans="1:6">
      <c r="A76" s="238">
        <v>73</v>
      </c>
      <c r="B76" s="238" t="s">
        <v>17</v>
      </c>
      <c r="C76" s="408">
        <f>取引表!DE76</f>
        <v>0.60999999999999988</v>
      </c>
      <c r="E76" s="352">
        <f>'01最終需要増加額入力'!D79*C76</f>
        <v>0</v>
      </c>
      <c r="F76" s="352">
        <f>'01最終需要増加額入力'!I79*C76</f>
        <v>0</v>
      </c>
    </row>
    <row r="77" spans="1:6">
      <c r="A77" s="238">
        <v>74</v>
      </c>
      <c r="B77" s="238" t="s">
        <v>89</v>
      </c>
      <c r="C77" s="408">
        <f>取引表!DE77</f>
        <v>0.42307645713416575</v>
      </c>
      <c r="E77" s="352">
        <f>'01最終需要増加額入力'!D80*C77</f>
        <v>0</v>
      </c>
      <c r="F77" s="352">
        <f>'01最終需要増加額入力'!I80*C77</f>
        <v>0</v>
      </c>
    </row>
    <row r="78" spans="1:6">
      <c r="A78" s="238">
        <v>75</v>
      </c>
      <c r="B78" s="238" t="s">
        <v>169</v>
      </c>
      <c r="C78" s="408">
        <f>取引表!DE78</f>
        <v>0.93129956522334634</v>
      </c>
      <c r="E78" s="352">
        <f>'01最終需要増加額入力'!D81*C78</f>
        <v>0</v>
      </c>
      <c r="F78" s="352">
        <f>'01最終需要増加額入力'!I81*C78</f>
        <v>0</v>
      </c>
    </row>
    <row r="79" spans="1:6">
      <c r="A79" s="238">
        <v>76</v>
      </c>
      <c r="B79" s="238" t="s">
        <v>170</v>
      </c>
      <c r="C79" s="408">
        <f>取引表!DE79</f>
        <v>0.7847994708253313</v>
      </c>
      <c r="E79" s="352">
        <f>'01最終需要増加額入力'!D82*C79</f>
        <v>0</v>
      </c>
      <c r="F79" s="352">
        <f>'01最終需要増加額入力'!I82*C79</f>
        <v>0</v>
      </c>
    </row>
    <row r="80" spans="1:6">
      <c r="A80" s="238">
        <v>77</v>
      </c>
      <c r="B80" s="238" t="s">
        <v>18</v>
      </c>
      <c r="C80" s="408">
        <f>取引表!DE80</f>
        <v>0.99428271857720807</v>
      </c>
      <c r="E80" s="352">
        <f>'01最終需要増加額入力'!D83*C80</f>
        <v>0</v>
      </c>
      <c r="F80" s="352">
        <f>'01最終需要増加額入力'!I83*C80</f>
        <v>0</v>
      </c>
    </row>
    <row r="81" spans="1:6">
      <c r="A81" s="238">
        <v>78</v>
      </c>
      <c r="B81" s="238" t="s">
        <v>19</v>
      </c>
      <c r="C81" s="408">
        <f>取引表!DE81</f>
        <v>0.77308093049971471</v>
      </c>
      <c r="E81" s="352">
        <f>'01最終需要増加額入力'!D84*C81</f>
        <v>0</v>
      </c>
      <c r="F81" s="352">
        <f>'01最終需要増加額入力'!I84*C81</f>
        <v>0</v>
      </c>
    </row>
    <row r="82" spans="1:6">
      <c r="A82" s="238">
        <v>79</v>
      </c>
      <c r="B82" s="238" t="s">
        <v>20</v>
      </c>
      <c r="C82" s="408">
        <f>取引表!DE82</f>
        <v>6.7963668970411284E-2</v>
      </c>
      <c r="E82" s="352">
        <f>'01最終需要増加額入力'!D85*C82</f>
        <v>0</v>
      </c>
      <c r="F82" s="352">
        <f>'01最終需要増加額入力'!I85*C82</f>
        <v>0</v>
      </c>
    </row>
    <row r="83" spans="1:6">
      <c r="A83" s="238">
        <v>80</v>
      </c>
      <c r="B83" s="238" t="s">
        <v>1945</v>
      </c>
      <c r="C83" s="408">
        <f>取引表!DE83</f>
        <v>0.89552705698684631</v>
      </c>
      <c r="E83" s="352">
        <f>'01最終需要増加額入力'!D86*C83</f>
        <v>0</v>
      </c>
      <c r="F83" s="352">
        <f>'01最終需要増加額入力'!I86*C83</f>
        <v>0</v>
      </c>
    </row>
    <row r="84" spans="1:6">
      <c r="A84" s="238">
        <v>81</v>
      </c>
      <c r="B84" s="238" t="s">
        <v>1946</v>
      </c>
      <c r="C84" s="408">
        <f>取引表!DE84</f>
        <v>0.77336515242378323</v>
      </c>
      <c r="E84" s="352">
        <f>'01最終需要増加額入力'!D87*C84</f>
        <v>0</v>
      </c>
      <c r="F84" s="352">
        <f>'01最終需要増加額入力'!I87*C84</f>
        <v>0</v>
      </c>
    </row>
    <row r="85" spans="1:6">
      <c r="A85" s="238">
        <v>82</v>
      </c>
      <c r="B85" s="238" t="s">
        <v>1242</v>
      </c>
      <c r="C85" s="408">
        <f>取引表!DE85</f>
        <v>3.6860950794857406E-2</v>
      </c>
      <c r="E85" s="352">
        <f>'01最終需要増加額入力'!D88*C85</f>
        <v>0</v>
      </c>
      <c r="F85" s="352">
        <f>'01最終需要増加額入力'!I88*C85</f>
        <v>0</v>
      </c>
    </row>
    <row r="86" spans="1:6">
      <c r="A86" s="238">
        <v>83</v>
      </c>
      <c r="B86" s="238" t="s">
        <v>52</v>
      </c>
      <c r="C86" s="408">
        <f>取引表!DE86</f>
        <v>0.90920822281464164</v>
      </c>
      <c r="E86" s="352">
        <f>'01最終需要増加額入力'!D89*C86</f>
        <v>0</v>
      </c>
      <c r="F86" s="352">
        <f>'01最終需要増加額入力'!I89*C86</f>
        <v>0</v>
      </c>
    </row>
    <row r="87" spans="1:6">
      <c r="A87" s="238">
        <v>84</v>
      </c>
      <c r="B87" s="238" t="s">
        <v>1947</v>
      </c>
      <c r="C87" s="408">
        <f>取引表!DE87</f>
        <v>0.81298934283451207</v>
      </c>
      <c r="E87" s="352">
        <f>'01最終需要増加額入力'!D90*C87</f>
        <v>0</v>
      </c>
      <c r="F87" s="352">
        <f>'01最終需要増加額入力'!I90*C87</f>
        <v>0</v>
      </c>
    </row>
    <row r="88" spans="1:6">
      <c r="A88" s="238">
        <v>85</v>
      </c>
      <c r="B88" s="238" t="s">
        <v>21</v>
      </c>
      <c r="C88" s="408">
        <f>取引表!DE88</f>
        <v>0.88145903251260782</v>
      </c>
      <c r="E88" s="352">
        <f>'01最終需要増加額入力'!D91*C88</f>
        <v>0</v>
      </c>
      <c r="F88" s="352">
        <f>'01最終需要増加額入力'!I91*C88</f>
        <v>0</v>
      </c>
    </row>
    <row r="89" spans="1:6">
      <c r="A89" s="238">
        <v>86</v>
      </c>
      <c r="B89" s="238" t="s">
        <v>84</v>
      </c>
      <c r="C89" s="408">
        <f>取引表!DE89</f>
        <v>0.87228042190720112</v>
      </c>
      <c r="E89" s="352">
        <f>'01最終需要増加額入力'!D92*C89</f>
        <v>0</v>
      </c>
      <c r="F89" s="352">
        <f>'01最終需要増加額入力'!I92*C89</f>
        <v>0</v>
      </c>
    </row>
    <row r="90" spans="1:6">
      <c r="A90" s="238">
        <v>87</v>
      </c>
      <c r="B90" s="238" t="s">
        <v>172</v>
      </c>
      <c r="C90" s="408">
        <f>取引表!DE90</f>
        <v>1</v>
      </c>
      <c r="E90" s="352">
        <f>'01最終需要増加額入力'!D93*C90</f>
        <v>0</v>
      </c>
      <c r="F90" s="352">
        <f>'01最終需要増加額入力'!I93*C90</f>
        <v>0</v>
      </c>
    </row>
    <row r="91" spans="1:6">
      <c r="A91" s="238">
        <v>88</v>
      </c>
      <c r="B91" s="238" t="s">
        <v>22</v>
      </c>
      <c r="C91" s="408">
        <f>取引表!DE91</f>
        <v>0.85784655127785181</v>
      </c>
      <c r="E91" s="352">
        <f>'01最終需要増加額入力'!D94*C91</f>
        <v>0</v>
      </c>
      <c r="F91" s="352">
        <f>'01最終需要増加額入力'!I94*C91</f>
        <v>0</v>
      </c>
    </row>
    <row r="92" spans="1:6">
      <c r="A92" s="238">
        <v>89</v>
      </c>
      <c r="B92" s="238" t="s">
        <v>1169</v>
      </c>
      <c r="C92" s="408">
        <f>取引表!DE92</f>
        <v>0.39877664968445647</v>
      </c>
      <c r="E92" s="352">
        <f>SUM(E4:E91)</f>
        <v>0</v>
      </c>
      <c r="F92" s="352">
        <f>SUM(F4:F91)</f>
        <v>0</v>
      </c>
    </row>
    <row r="93" spans="1:6">
      <c r="A93" s="352"/>
      <c r="B93" s="352"/>
    </row>
    <row r="94" spans="1:6">
      <c r="A94" s="352"/>
      <c r="B94" s="352"/>
    </row>
    <row r="95" spans="1:6">
      <c r="A95" s="352"/>
      <c r="B95" s="352"/>
    </row>
    <row r="96" spans="1:6">
      <c r="A96" s="352"/>
      <c r="B96" s="352"/>
    </row>
    <row r="97" spans="1:2">
      <c r="A97" s="352"/>
      <c r="B97" s="352"/>
    </row>
    <row r="98" spans="1:2">
      <c r="A98" s="352"/>
      <c r="B98" s="352"/>
    </row>
    <row r="99" spans="1:2">
      <c r="A99" s="352"/>
      <c r="B99" s="352"/>
    </row>
    <row r="100" spans="1:2">
      <c r="A100" s="352"/>
      <c r="B100" s="352"/>
    </row>
    <row r="101" spans="1:2">
      <c r="A101" s="352"/>
      <c r="B101" s="352"/>
    </row>
    <row r="103" spans="1:2">
      <c r="A103" s="353"/>
      <c r="B103" s="353"/>
    </row>
  </sheetData>
  <mergeCells count="2">
    <mergeCell ref="E1:F1"/>
    <mergeCell ref="A2:B3"/>
  </mergeCells>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632"/>
  <sheetViews>
    <sheetView showGridLines="0" zoomScale="85" zoomScaleNormal="85" workbookViewId="0">
      <pane xSplit="2" ySplit="5" topLeftCell="C6" activePane="bottomRight" state="frozen"/>
      <selection pane="topRight" activeCell="C1" sqref="C1"/>
      <selection pane="bottomLeft" activeCell="A6" sqref="A6"/>
      <selection pane="bottomRight" activeCell="L33" sqref="L33"/>
    </sheetView>
  </sheetViews>
  <sheetFormatPr defaultColWidth="12" defaultRowHeight="13.5"/>
  <cols>
    <col min="1" max="2" width="7.83203125" style="1" customWidth="1"/>
    <col min="3" max="3" width="51.5" style="2" customWidth="1"/>
    <col min="4" max="4" width="27.83203125" style="2" customWidth="1"/>
    <col min="5" max="5" width="7.5" style="1" customWidth="1"/>
    <col min="6" max="6" width="27.83203125" style="2" customWidth="1"/>
    <col min="7" max="7" width="7.5" style="1" customWidth="1"/>
    <col min="8" max="8" width="27.83203125" style="86" customWidth="1"/>
    <col min="9" max="9" width="7.5" style="1" customWidth="1"/>
    <col min="10" max="10" width="27.83203125" style="86" customWidth="1"/>
    <col min="11" max="16384" width="12" style="2"/>
  </cols>
  <sheetData>
    <row r="1" spans="1:10" ht="29.25" customHeight="1">
      <c r="C1" s="683" t="s">
        <v>1125</v>
      </c>
      <c r="D1" s="683"/>
      <c r="E1" s="683"/>
      <c r="F1" s="683"/>
      <c r="G1" s="683"/>
      <c r="H1" s="683"/>
      <c r="I1" s="2"/>
      <c r="J1" s="2"/>
    </row>
    <row r="2" spans="1:10" s="4" customFormat="1" ht="21" customHeight="1">
      <c r="A2" s="3"/>
      <c r="B2" s="3"/>
      <c r="D2" s="5"/>
      <c r="E2" s="6"/>
      <c r="F2" s="5"/>
      <c r="G2" s="6"/>
      <c r="H2" s="7"/>
      <c r="I2" s="6"/>
      <c r="J2" s="7"/>
    </row>
    <row r="3" spans="1:10">
      <c r="A3" s="667" t="s">
        <v>234</v>
      </c>
      <c r="B3" s="684"/>
      <c r="C3" s="668"/>
      <c r="D3" s="8" t="s">
        <v>235</v>
      </c>
      <c r="E3" s="667" t="s">
        <v>236</v>
      </c>
      <c r="F3" s="668"/>
      <c r="G3" s="667" t="s">
        <v>237</v>
      </c>
      <c r="H3" s="668"/>
      <c r="I3" s="667" t="s">
        <v>238</v>
      </c>
      <c r="J3" s="668"/>
    </row>
    <row r="4" spans="1:10" ht="13.5" customHeight="1">
      <c r="A4" s="669" t="s">
        <v>239</v>
      </c>
      <c r="B4" s="671" t="s">
        <v>240</v>
      </c>
      <c r="C4" s="673" t="s">
        <v>241</v>
      </c>
      <c r="D4" s="675" t="s">
        <v>241</v>
      </c>
      <c r="E4" s="677" t="s">
        <v>242</v>
      </c>
      <c r="F4" s="679" t="s">
        <v>241</v>
      </c>
      <c r="G4" s="677" t="s">
        <v>242</v>
      </c>
      <c r="H4" s="679" t="s">
        <v>241</v>
      </c>
      <c r="I4" s="677" t="s">
        <v>242</v>
      </c>
      <c r="J4" s="679" t="s">
        <v>241</v>
      </c>
    </row>
    <row r="5" spans="1:10" s="9" customFormat="1" ht="12">
      <c r="A5" s="670"/>
      <c r="B5" s="672"/>
      <c r="C5" s="674"/>
      <c r="D5" s="676"/>
      <c r="E5" s="678"/>
      <c r="F5" s="680"/>
      <c r="G5" s="678"/>
      <c r="H5" s="680"/>
      <c r="I5" s="678"/>
      <c r="J5" s="680"/>
    </row>
    <row r="6" spans="1:10" s="16" customFormat="1" ht="15" customHeight="1">
      <c r="A6" s="10" t="s">
        <v>243</v>
      </c>
      <c r="B6" s="10"/>
      <c r="C6" s="11" t="s">
        <v>244</v>
      </c>
      <c r="D6" s="12" t="s">
        <v>245</v>
      </c>
      <c r="E6" s="13" t="s">
        <v>246</v>
      </c>
      <c r="F6" s="14" t="s">
        <v>2</v>
      </c>
      <c r="G6" s="13" t="s">
        <v>247</v>
      </c>
      <c r="H6" s="15" t="s">
        <v>248</v>
      </c>
      <c r="I6" s="13" t="s">
        <v>247</v>
      </c>
      <c r="J6" s="15" t="s">
        <v>248</v>
      </c>
    </row>
    <row r="7" spans="1:10" s="20" customFormat="1" ht="15" customHeight="1">
      <c r="A7" s="17"/>
      <c r="B7" s="17" t="s">
        <v>249</v>
      </c>
      <c r="C7" s="11" t="s">
        <v>250</v>
      </c>
      <c r="D7" s="18"/>
      <c r="E7" s="19"/>
      <c r="F7" s="11"/>
      <c r="G7" s="19"/>
      <c r="H7" s="11"/>
      <c r="I7" s="19"/>
      <c r="J7" s="11"/>
    </row>
    <row r="8" spans="1:10" s="20" customFormat="1" ht="15" customHeight="1">
      <c r="A8" s="17"/>
      <c r="B8" s="17" t="s">
        <v>251</v>
      </c>
      <c r="C8" s="21" t="s">
        <v>252</v>
      </c>
      <c r="D8" s="18"/>
      <c r="E8" s="19"/>
      <c r="F8" s="11"/>
      <c r="G8" s="19"/>
      <c r="H8" s="11"/>
      <c r="I8" s="19"/>
      <c r="J8" s="11"/>
    </row>
    <row r="9" spans="1:10" s="20" customFormat="1" ht="15" customHeight="1">
      <c r="A9" s="22" t="s">
        <v>253</v>
      </c>
      <c r="B9" s="22"/>
      <c r="C9" s="23" t="s">
        <v>254</v>
      </c>
      <c r="D9" s="18"/>
      <c r="E9" s="19"/>
      <c r="F9" s="11"/>
      <c r="G9" s="19"/>
      <c r="H9" s="11"/>
      <c r="I9" s="19"/>
      <c r="J9" s="11"/>
    </row>
    <row r="10" spans="1:10" s="20" customFormat="1" ht="15" customHeight="1">
      <c r="A10" s="17"/>
      <c r="B10" s="17" t="s">
        <v>253</v>
      </c>
      <c r="C10" s="11" t="s">
        <v>255</v>
      </c>
      <c r="D10" s="18"/>
      <c r="E10" s="19"/>
      <c r="F10" s="11"/>
      <c r="G10" s="19"/>
      <c r="H10" s="11"/>
      <c r="I10" s="19"/>
      <c r="J10" s="11"/>
    </row>
    <row r="11" spans="1:10" s="20" customFormat="1" ht="15" customHeight="1">
      <c r="A11" s="17"/>
      <c r="B11" s="17" t="s">
        <v>253</v>
      </c>
      <c r="C11" s="11" t="s">
        <v>256</v>
      </c>
      <c r="D11" s="18"/>
      <c r="E11" s="19"/>
      <c r="F11" s="11"/>
      <c r="G11" s="19"/>
      <c r="H11" s="11"/>
      <c r="I11" s="19"/>
      <c r="J11" s="11"/>
    </row>
    <row r="12" spans="1:10" s="20" customFormat="1" ht="15" customHeight="1">
      <c r="A12" s="17"/>
      <c r="B12" s="17" t="s">
        <v>253</v>
      </c>
      <c r="C12" s="11" t="s">
        <v>257</v>
      </c>
      <c r="D12" s="18"/>
      <c r="E12" s="19"/>
      <c r="F12" s="11"/>
      <c r="G12" s="19"/>
      <c r="H12" s="11"/>
      <c r="I12" s="19"/>
      <c r="J12" s="11"/>
    </row>
    <row r="13" spans="1:10" s="20" customFormat="1" ht="15" customHeight="1">
      <c r="A13" s="24"/>
      <c r="B13" s="24" t="s">
        <v>253</v>
      </c>
      <c r="C13" s="11" t="s">
        <v>258</v>
      </c>
      <c r="D13" s="18"/>
      <c r="E13" s="19"/>
      <c r="F13" s="11"/>
      <c r="G13" s="19"/>
      <c r="H13" s="11"/>
      <c r="I13" s="19"/>
      <c r="J13" s="11"/>
    </row>
    <row r="14" spans="1:10" s="20" customFormat="1" ht="15" customHeight="1">
      <c r="A14" s="10" t="s">
        <v>253</v>
      </c>
      <c r="B14" s="10"/>
      <c r="C14" s="14" t="s">
        <v>259</v>
      </c>
      <c r="D14" s="12" t="s">
        <v>260</v>
      </c>
      <c r="E14" s="19"/>
      <c r="F14" s="11"/>
      <c r="G14" s="19"/>
      <c r="H14" s="11"/>
      <c r="I14" s="19"/>
      <c r="J14" s="11"/>
    </row>
    <row r="15" spans="1:10" s="20" customFormat="1" ht="15" customHeight="1">
      <c r="A15" s="17"/>
      <c r="B15" s="17" t="s">
        <v>253</v>
      </c>
      <c r="C15" s="11" t="s">
        <v>261</v>
      </c>
      <c r="D15" s="18"/>
      <c r="E15" s="19"/>
      <c r="F15" s="11"/>
      <c r="G15" s="19"/>
      <c r="H15" s="11"/>
      <c r="I15" s="19"/>
      <c r="J15" s="11"/>
    </row>
    <row r="16" spans="1:10" s="20" customFormat="1" ht="15" customHeight="1">
      <c r="A16" s="25"/>
      <c r="B16" s="25" t="s">
        <v>243</v>
      </c>
      <c r="C16" s="21" t="s">
        <v>262</v>
      </c>
      <c r="D16" s="18"/>
      <c r="E16" s="19"/>
      <c r="F16" s="11"/>
      <c r="G16" s="19"/>
      <c r="H16" s="11"/>
      <c r="I16" s="19"/>
      <c r="J16" s="11"/>
    </row>
    <row r="17" spans="1:10" s="20" customFormat="1" ht="15" customHeight="1">
      <c r="A17" s="17" t="s">
        <v>243</v>
      </c>
      <c r="B17" s="17"/>
      <c r="C17" s="23" t="s">
        <v>263</v>
      </c>
      <c r="D17" s="18"/>
      <c r="E17" s="19"/>
      <c r="F17" s="11"/>
      <c r="G17" s="19"/>
      <c r="H17" s="11"/>
      <c r="I17" s="19"/>
      <c r="J17" s="11"/>
    </row>
    <row r="18" spans="1:10" s="20" customFormat="1" ht="15" customHeight="1">
      <c r="A18" s="17"/>
      <c r="B18" s="17" t="s">
        <v>243</v>
      </c>
      <c r="C18" s="11" t="s">
        <v>264</v>
      </c>
      <c r="D18" s="18"/>
      <c r="E18" s="19"/>
      <c r="F18" s="11"/>
      <c r="G18" s="19"/>
      <c r="H18" s="11"/>
      <c r="I18" s="19"/>
      <c r="J18" s="11"/>
    </row>
    <row r="19" spans="1:10" s="20" customFormat="1" ht="15" customHeight="1">
      <c r="A19" s="17"/>
      <c r="B19" s="17" t="s">
        <v>243</v>
      </c>
      <c r="C19" s="11" t="s">
        <v>265</v>
      </c>
      <c r="D19" s="18"/>
      <c r="E19" s="19"/>
      <c r="F19" s="11"/>
      <c r="G19" s="19"/>
      <c r="H19" s="11"/>
      <c r="I19" s="19"/>
      <c r="J19" s="11"/>
    </row>
    <row r="20" spans="1:10" s="20" customFormat="1" ht="15" customHeight="1">
      <c r="A20" s="24"/>
      <c r="B20" s="24" t="s">
        <v>243</v>
      </c>
      <c r="C20" s="26" t="s">
        <v>266</v>
      </c>
      <c r="D20" s="27"/>
      <c r="E20" s="19"/>
      <c r="F20" s="11"/>
      <c r="G20" s="19"/>
      <c r="H20" s="11"/>
      <c r="I20" s="19"/>
      <c r="J20" s="11"/>
    </row>
    <row r="21" spans="1:10" s="20" customFormat="1" ht="15" customHeight="1">
      <c r="A21" s="10"/>
      <c r="B21" s="10" t="s">
        <v>243</v>
      </c>
      <c r="C21" s="11" t="s">
        <v>267</v>
      </c>
      <c r="D21" s="12" t="s">
        <v>267</v>
      </c>
      <c r="E21" s="19"/>
      <c r="F21" s="11"/>
      <c r="G21" s="19"/>
      <c r="H21" s="11"/>
      <c r="I21" s="19"/>
      <c r="J21" s="11"/>
    </row>
    <row r="22" spans="1:10" s="20" customFormat="1" ht="15" customHeight="1">
      <c r="A22" s="17" t="s">
        <v>243</v>
      </c>
      <c r="B22" s="17"/>
      <c r="C22" s="11" t="s">
        <v>268</v>
      </c>
      <c r="D22" s="18"/>
      <c r="E22" s="19"/>
      <c r="F22" s="11"/>
      <c r="G22" s="19"/>
      <c r="H22" s="11"/>
      <c r="I22" s="19"/>
      <c r="J22" s="11"/>
    </row>
    <row r="23" spans="1:10" s="20" customFormat="1" ht="15" customHeight="1">
      <c r="A23" s="17" t="s">
        <v>243</v>
      </c>
      <c r="B23" s="17"/>
      <c r="C23" s="11" t="s">
        <v>269</v>
      </c>
      <c r="D23" s="27"/>
      <c r="E23" s="19"/>
      <c r="F23" s="11"/>
      <c r="G23" s="19"/>
      <c r="H23" s="11"/>
      <c r="I23" s="19"/>
      <c r="J23" s="11"/>
    </row>
    <row r="24" spans="1:10" s="20" customFormat="1" ht="15" customHeight="1">
      <c r="A24" s="10" t="s">
        <v>270</v>
      </c>
      <c r="B24" s="10"/>
      <c r="C24" s="14" t="s">
        <v>271</v>
      </c>
      <c r="D24" s="12" t="s">
        <v>271</v>
      </c>
      <c r="E24" s="19"/>
      <c r="F24" s="11"/>
      <c r="G24" s="19"/>
      <c r="H24" s="11"/>
      <c r="I24" s="19"/>
      <c r="J24" s="11"/>
    </row>
    <row r="25" spans="1:10" s="20" customFormat="1" ht="15" customHeight="1">
      <c r="A25" s="17"/>
      <c r="B25" s="17" t="s">
        <v>270</v>
      </c>
      <c r="C25" s="11" t="s">
        <v>272</v>
      </c>
      <c r="D25" s="18"/>
      <c r="E25" s="19"/>
      <c r="F25" s="11"/>
      <c r="G25" s="19"/>
      <c r="H25" s="11"/>
      <c r="I25" s="19"/>
      <c r="J25" s="11"/>
    </row>
    <row r="26" spans="1:10" s="20" customFormat="1" ht="15" customHeight="1">
      <c r="A26" s="17"/>
      <c r="B26" s="17" t="s">
        <v>270</v>
      </c>
      <c r="C26" s="11" t="s">
        <v>273</v>
      </c>
      <c r="D26" s="18"/>
      <c r="E26" s="19"/>
      <c r="F26" s="11"/>
      <c r="G26" s="19"/>
      <c r="H26" s="11"/>
      <c r="I26" s="19"/>
      <c r="J26" s="11"/>
    </row>
    <row r="27" spans="1:10" s="20" customFormat="1" ht="15" customHeight="1">
      <c r="A27" s="24"/>
      <c r="B27" s="24" t="s">
        <v>270</v>
      </c>
      <c r="C27" s="11" t="s">
        <v>274</v>
      </c>
      <c r="D27" s="27"/>
      <c r="E27" s="19"/>
      <c r="F27" s="11"/>
      <c r="G27" s="19"/>
      <c r="H27" s="11"/>
      <c r="I27" s="19"/>
      <c r="J27" s="11"/>
    </row>
    <row r="28" spans="1:10" s="20" customFormat="1" ht="15" customHeight="1">
      <c r="A28" s="28" t="s">
        <v>270</v>
      </c>
      <c r="B28" s="28" t="s">
        <v>270</v>
      </c>
      <c r="C28" s="29" t="s">
        <v>275</v>
      </c>
      <c r="D28" s="12" t="s">
        <v>276</v>
      </c>
      <c r="E28" s="19"/>
      <c r="F28" s="11"/>
      <c r="G28" s="19"/>
      <c r="H28" s="11"/>
      <c r="I28" s="19"/>
      <c r="J28" s="11"/>
    </row>
    <row r="29" spans="1:10" s="20" customFormat="1" ht="15" customHeight="1">
      <c r="A29" s="17" t="s">
        <v>270</v>
      </c>
      <c r="B29" s="17"/>
      <c r="C29" s="23" t="s">
        <v>277</v>
      </c>
      <c r="D29" s="18"/>
      <c r="E29" s="19"/>
      <c r="F29" s="11"/>
      <c r="G29" s="19"/>
      <c r="H29" s="11"/>
      <c r="I29" s="19"/>
      <c r="J29" s="11"/>
    </row>
    <row r="30" spans="1:10" s="20" customFormat="1" ht="15" customHeight="1">
      <c r="A30" s="17"/>
      <c r="B30" s="17" t="s">
        <v>270</v>
      </c>
      <c r="C30" s="11" t="s">
        <v>278</v>
      </c>
      <c r="D30" s="18"/>
      <c r="E30" s="19"/>
      <c r="F30" s="11"/>
      <c r="G30" s="19"/>
      <c r="H30" s="11"/>
      <c r="I30" s="19"/>
      <c r="J30" s="11"/>
    </row>
    <row r="31" spans="1:10" s="20" customFormat="1" ht="15" customHeight="1">
      <c r="A31" s="25"/>
      <c r="B31" s="25" t="s">
        <v>270</v>
      </c>
      <c r="C31" s="21" t="s">
        <v>279</v>
      </c>
      <c r="D31" s="18"/>
      <c r="E31" s="19"/>
      <c r="F31" s="11"/>
      <c r="G31" s="19"/>
      <c r="H31" s="11"/>
      <c r="I31" s="19"/>
      <c r="J31" s="11"/>
    </row>
    <row r="32" spans="1:10" s="20" customFormat="1" ht="15" customHeight="1">
      <c r="A32" s="17" t="s">
        <v>270</v>
      </c>
      <c r="B32" s="17"/>
      <c r="C32" s="23" t="s">
        <v>280</v>
      </c>
      <c r="D32" s="18"/>
      <c r="E32" s="19"/>
      <c r="F32" s="11"/>
      <c r="G32" s="19"/>
      <c r="H32" s="11"/>
      <c r="I32" s="19"/>
      <c r="J32" s="11"/>
    </row>
    <row r="33" spans="1:10" s="20" customFormat="1" ht="15" customHeight="1">
      <c r="A33" s="17"/>
      <c r="B33" s="17" t="s">
        <v>270</v>
      </c>
      <c r="C33" s="11" t="s">
        <v>281</v>
      </c>
      <c r="D33" s="18"/>
      <c r="E33" s="19"/>
      <c r="F33" s="11"/>
      <c r="G33" s="19"/>
      <c r="H33" s="11"/>
      <c r="I33" s="19"/>
      <c r="J33" s="11"/>
    </row>
    <row r="34" spans="1:10" s="20" customFormat="1" ht="15" customHeight="1">
      <c r="A34" s="17"/>
      <c r="B34" s="17" t="s">
        <v>270</v>
      </c>
      <c r="C34" s="11" t="s">
        <v>282</v>
      </c>
      <c r="D34" s="18"/>
      <c r="E34" s="19"/>
      <c r="F34" s="11"/>
      <c r="G34" s="19"/>
      <c r="H34" s="11"/>
      <c r="I34" s="19"/>
      <c r="J34" s="11"/>
    </row>
    <row r="35" spans="1:10" s="20" customFormat="1" ht="15" customHeight="1">
      <c r="A35" s="24"/>
      <c r="B35" s="24" t="s">
        <v>270</v>
      </c>
      <c r="C35" s="11" t="s">
        <v>283</v>
      </c>
      <c r="D35" s="27"/>
      <c r="E35" s="19"/>
      <c r="F35" s="11"/>
      <c r="G35" s="19"/>
      <c r="H35" s="11"/>
      <c r="I35" s="19"/>
      <c r="J35" s="11"/>
    </row>
    <row r="36" spans="1:10" s="20" customFormat="1" ht="15" customHeight="1">
      <c r="A36" s="28" t="s">
        <v>270</v>
      </c>
      <c r="B36" s="28" t="s">
        <v>270</v>
      </c>
      <c r="C36" s="29" t="s">
        <v>284</v>
      </c>
      <c r="D36" s="18" t="s">
        <v>285</v>
      </c>
      <c r="E36" s="19"/>
      <c r="F36" s="11"/>
      <c r="G36" s="19"/>
      <c r="H36" s="11"/>
      <c r="I36" s="19"/>
      <c r="J36" s="11"/>
    </row>
    <row r="37" spans="1:10" s="20" customFormat="1" ht="15" customHeight="1">
      <c r="A37" s="30" t="s">
        <v>270</v>
      </c>
      <c r="B37" s="30" t="s">
        <v>270</v>
      </c>
      <c r="C37" s="31" t="s">
        <v>286</v>
      </c>
      <c r="D37" s="18"/>
      <c r="E37" s="19"/>
      <c r="F37" s="11"/>
      <c r="G37" s="19"/>
      <c r="H37" s="11"/>
      <c r="I37" s="19"/>
      <c r="J37" s="11"/>
    </row>
    <row r="38" spans="1:10" s="20" customFormat="1" ht="15" customHeight="1">
      <c r="A38" s="30" t="s">
        <v>270</v>
      </c>
      <c r="B38" s="30" t="s">
        <v>270</v>
      </c>
      <c r="C38" s="31" t="s">
        <v>287</v>
      </c>
      <c r="D38" s="18"/>
      <c r="E38" s="19"/>
      <c r="F38" s="11"/>
      <c r="G38" s="19"/>
      <c r="H38" s="11"/>
      <c r="I38" s="19"/>
      <c r="J38" s="11"/>
    </row>
    <row r="39" spans="1:10" s="20" customFormat="1" ht="15" customHeight="1">
      <c r="A39" s="17" t="s">
        <v>270</v>
      </c>
      <c r="B39" s="17"/>
      <c r="C39" s="23" t="s">
        <v>288</v>
      </c>
      <c r="D39" s="18"/>
      <c r="E39" s="19"/>
      <c r="F39" s="11"/>
      <c r="G39" s="19"/>
      <c r="H39" s="11"/>
      <c r="I39" s="19"/>
      <c r="J39" s="11"/>
    </row>
    <row r="40" spans="1:10" s="20" customFormat="1" ht="15" customHeight="1">
      <c r="A40" s="17"/>
      <c r="B40" s="17" t="s">
        <v>270</v>
      </c>
      <c r="C40" s="11" t="s">
        <v>289</v>
      </c>
      <c r="D40" s="18"/>
      <c r="E40" s="19"/>
      <c r="F40" s="11"/>
      <c r="G40" s="19"/>
      <c r="H40" s="11"/>
      <c r="I40" s="19"/>
      <c r="J40" s="11"/>
    </row>
    <row r="41" spans="1:10" s="20" customFormat="1" ht="15" customHeight="1">
      <c r="A41" s="17"/>
      <c r="B41" s="17" t="s">
        <v>270</v>
      </c>
      <c r="C41" s="11" t="s">
        <v>290</v>
      </c>
      <c r="D41" s="18"/>
      <c r="E41" s="19"/>
      <c r="F41" s="11"/>
      <c r="G41" s="19"/>
      <c r="H41" s="11"/>
      <c r="I41" s="19"/>
      <c r="J41" s="11"/>
    </row>
    <row r="42" spans="1:10" s="20" customFormat="1" ht="15" customHeight="1">
      <c r="A42" s="17"/>
      <c r="B42" s="17" t="s">
        <v>270</v>
      </c>
      <c r="C42" s="11" t="s">
        <v>291</v>
      </c>
      <c r="D42" s="18"/>
      <c r="E42" s="19"/>
      <c r="F42" s="11"/>
      <c r="G42" s="19"/>
      <c r="H42" s="11"/>
      <c r="I42" s="19"/>
      <c r="J42" s="11"/>
    </row>
    <row r="43" spans="1:10" s="20" customFormat="1" ht="15" customHeight="1">
      <c r="A43" s="24"/>
      <c r="B43" s="24" t="s">
        <v>243</v>
      </c>
      <c r="C43" s="26" t="s">
        <v>292</v>
      </c>
      <c r="D43" s="18"/>
      <c r="E43" s="32"/>
      <c r="F43" s="11"/>
      <c r="G43" s="19"/>
      <c r="H43" s="11"/>
      <c r="I43" s="19"/>
      <c r="J43" s="11"/>
    </row>
    <row r="44" spans="1:10" s="20" customFormat="1" ht="15" customHeight="1">
      <c r="A44" s="10" t="s">
        <v>243</v>
      </c>
      <c r="B44" s="10"/>
      <c r="C44" s="14" t="s">
        <v>293</v>
      </c>
      <c r="D44" s="12" t="s">
        <v>50</v>
      </c>
      <c r="E44" s="10" t="s">
        <v>294</v>
      </c>
      <c r="F44" s="14" t="s">
        <v>295</v>
      </c>
      <c r="G44" s="19"/>
      <c r="H44" s="11"/>
      <c r="I44" s="19"/>
      <c r="J44" s="11"/>
    </row>
    <row r="45" spans="1:10" s="20" customFormat="1" ht="15" customHeight="1">
      <c r="A45" s="17"/>
      <c r="B45" s="17" t="s">
        <v>296</v>
      </c>
      <c r="C45" s="11" t="s">
        <v>297</v>
      </c>
      <c r="D45" s="18"/>
      <c r="E45" s="17"/>
      <c r="F45" s="11"/>
      <c r="G45" s="19"/>
      <c r="H45" s="11"/>
      <c r="I45" s="19"/>
      <c r="J45" s="11"/>
    </row>
    <row r="46" spans="1:10" s="20" customFormat="1" ht="15" customHeight="1">
      <c r="A46" s="25"/>
      <c r="B46" s="25" t="s">
        <v>296</v>
      </c>
      <c r="C46" s="21" t="s">
        <v>298</v>
      </c>
      <c r="D46" s="18"/>
      <c r="E46" s="17"/>
      <c r="F46" s="11"/>
      <c r="G46" s="19"/>
      <c r="H46" s="11"/>
      <c r="I46" s="19"/>
      <c r="J46" s="11"/>
    </row>
    <row r="47" spans="1:10" s="20" customFormat="1" ht="15" customHeight="1">
      <c r="A47" s="30" t="s">
        <v>270</v>
      </c>
      <c r="B47" s="30" t="s">
        <v>296</v>
      </c>
      <c r="C47" s="31" t="s">
        <v>299</v>
      </c>
      <c r="D47" s="18"/>
      <c r="E47" s="17"/>
      <c r="F47" s="11"/>
      <c r="G47" s="19"/>
      <c r="H47" s="11"/>
      <c r="I47" s="19"/>
      <c r="J47" s="11"/>
    </row>
    <row r="48" spans="1:10" s="20" customFormat="1" ht="15" customHeight="1">
      <c r="A48" s="30" t="s">
        <v>270</v>
      </c>
      <c r="B48" s="30" t="s">
        <v>296</v>
      </c>
      <c r="C48" s="31" t="s">
        <v>300</v>
      </c>
      <c r="D48" s="18"/>
      <c r="E48" s="17"/>
      <c r="F48" s="11"/>
      <c r="G48" s="19"/>
      <c r="H48" s="11"/>
      <c r="I48" s="19"/>
      <c r="J48" s="11"/>
    </row>
    <row r="49" spans="1:10" s="20" customFormat="1" ht="15" customHeight="1">
      <c r="A49" s="30" t="s">
        <v>270</v>
      </c>
      <c r="B49" s="30" t="s">
        <v>296</v>
      </c>
      <c r="C49" s="31" t="s">
        <v>301</v>
      </c>
      <c r="D49" s="18"/>
      <c r="E49" s="17"/>
      <c r="F49" s="11"/>
      <c r="G49" s="19"/>
      <c r="H49" s="11"/>
      <c r="I49" s="19"/>
      <c r="J49" s="11"/>
    </row>
    <row r="50" spans="1:10" s="20" customFormat="1" ht="15" customHeight="1">
      <c r="A50" s="30" t="s">
        <v>270</v>
      </c>
      <c r="B50" s="30" t="s">
        <v>296</v>
      </c>
      <c r="C50" s="31" t="s">
        <v>302</v>
      </c>
      <c r="D50" s="18"/>
      <c r="E50" s="17"/>
      <c r="F50" s="11"/>
      <c r="G50" s="19"/>
      <c r="H50" s="11"/>
      <c r="I50" s="19"/>
      <c r="J50" s="11"/>
    </row>
    <row r="51" spans="1:10" s="20" customFormat="1" ht="15" customHeight="1">
      <c r="A51" s="17" t="s">
        <v>270</v>
      </c>
      <c r="B51" s="17"/>
      <c r="C51" s="23" t="s">
        <v>303</v>
      </c>
      <c r="D51" s="18"/>
      <c r="E51" s="17"/>
      <c r="F51" s="11"/>
      <c r="G51" s="19"/>
      <c r="H51" s="11"/>
      <c r="I51" s="19"/>
      <c r="J51" s="11"/>
    </row>
    <row r="52" spans="1:10" s="20" customFormat="1" ht="15" customHeight="1">
      <c r="A52" s="17"/>
      <c r="B52" s="17" t="s">
        <v>296</v>
      </c>
      <c r="C52" s="11" t="s">
        <v>304</v>
      </c>
      <c r="D52" s="18"/>
      <c r="E52" s="17"/>
      <c r="F52" s="11"/>
      <c r="G52" s="19"/>
      <c r="H52" s="11"/>
      <c r="I52" s="19"/>
      <c r="J52" s="11"/>
    </row>
    <row r="53" spans="1:10" s="20" customFormat="1" ht="15" customHeight="1">
      <c r="A53" s="17"/>
      <c r="B53" s="17" t="s">
        <v>296</v>
      </c>
      <c r="C53" s="26" t="s">
        <v>305</v>
      </c>
      <c r="D53" s="18"/>
      <c r="E53" s="17"/>
      <c r="F53" s="11"/>
      <c r="G53" s="19"/>
      <c r="H53" s="11"/>
      <c r="I53" s="19"/>
      <c r="J53" s="11"/>
    </row>
    <row r="54" spans="1:10" s="20" customFormat="1" ht="15" customHeight="1">
      <c r="A54" s="28" t="s">
        <v>270</v>
      </c>
      <c r="B54" s="28" t="s">
        <v>296</v>
      </c>
      <c r="C54" s="29" t="s">
        <v>306</v>
      </c>
      <c r="D54" s="12" t="s">
        <v>3</v>
      </c>
      <c r="E54" s="10" t="s">
        <v>307</v>
      </c>
      <c r="F54" s="14" t="s">
        <v>3</v>
      </c>
      <c r="G54" s="19"/>
      <c r="H54" s="11"/>
      <c r="I54" s="19"/>
      <c r="J54" s="11"/>
    </row>
    <row r="55" spans="1:10" s="20" customFormat="1" ht="15" customHeight="1">
      <c r="A55" s="24" t="s">
        <v>270</v>
      </c>
      <c r="B55" s="24" t="s">
        <v>296</v>
      </c>
      <c r="C55" s="33" t="s">
        <v>308</v>
      </c>
      <c r="D55" s="18"/>
      <c r="E55" s="17"/>
      <c r="F55" s="11"/>
      <c r="G55" s="19"/>
      <c r="H55" s="11"/>
      <c r="I55" s="19"/>
      <c r="J55" s="11"/>
    </row>
    <row r="56" spans="1:10" s="20" customFormat="1" ht="15" customHeight="1">
      <c r="A56" s="34" t="s">
        <v>270</v>
      </c>
      <c r="B56" s="34" t="s">
        <v>309</v>
      </c>
      <c r="C56" s="35" t="s">
        <v>310</v>
      </c>
      <c r="D56" s="12" t="s">
        <v>310</v>
      </c>
      <c r="E56" s="13" t="s">
        <v>311</v>
      </c>
      <c r="F56" s="14" t="s">
        <v>4</v>
      </c>
      <c r="G56" s="19"/>
      <c r="H56" s="11"/>
      <c r="I56" s="19"/>
      <c r="J56" s="11"/>
    </row>
    <row r="57" spans="1:10" s="20" customFormat="1" ht="15" customHeight="1">
      <c r="A57" s="10" t="s">
        <v>270</v>
      </c>
      <c r="B57" s="10"/>
      <c r="C57" s="14" t="s">
        <v>312</v>
      </c>
      <c r="D57" s="12" t="s">
        <v>312</v>
      </c>
      <c r="E57" s="19"/>
      <c r="F57" s="11"/>
      <c r="G57" s="19"/>
      <c r="H57" s="11"/>
      <c r="I57" s="19"/>
      <c r="J57" s="11"/>
    </row>
    <row r="58" spans="1:10" s="20" customFormat="1" ht="15" customHeight="1">
      <c r="A58" s="17"/>
      <c r="B58" s="17" t="s">
        <v>309</v>
      </c>
      <c r="C58" s="11" t="s">
        <v>313</v>
      </c>
      <c r="D58" s="18"/>
      <c r="E58" s="19"/>
      <c r="F58" s="11"/>
      <c r="G58" s="19"/>
      <c r="H58" s="11"/>
      <c r="I58" s="19"/>
      <c r="J58" s="11"/>
    </row>
    <row r="59" spans="1:10" s="20" customFormat="1" ht="15" customHeight="1">
      <c r="A59" s="24"/>
      <c r="B59" s="24" t="s">
        <v>309</v>
      </c>
      <c r="C59" s="26" t="s">
        <v>314</v>
      </c>
      <c r="D59" s="27"/>
      <c r="E59" s="19"/>
      <c r="F59" s="11"/>
      <c r="G59" s="19"/>
      <c r="H59" s="11"/>
      <c r="I59" s="19"/>
      <c r="J59" s="11"/>
    </row>
    <row r="60" spans="1:10" s="20" customFormat="1" ht="15" customHeight="1">
      <c r="A60" s="34" t="s">
        <v>270</v>
      </c>
      <c r="B60" s="34" t="s">
        <v>309</v>
      </c>
      <c r="C60" s="35" t="s">
        <v>315</v>
      </c>
      <c r="D60" s="27" t="s">
        <v>316</v>
      </c>
      <c r="E60" s="32"/>
      <c r="F60" s="26"/>
      <c r="G60" s="19"/>
      <c r="H60" s="11"/>
      <c r="I60" s="19"/>
      <c r="J60" s="11"/>
    </row>
    <row r="61" spans="1:10" s="20" customFormat="1" ht="15" customHeight="1">
      <c r="A61" s="17" t="s">
        <v>270</v>
      </c>
      <c r="B61" s="17"/>
      <c r="C61" s="11" t="s">
        <v>317</v>
      </c>
      <c r="D61" s="12" t="s">
        <v>318</v>
      </c>
      <c r="E61" s="13" t="s">
        <v>319</v>
      </c>
      <c r="F61" s="14" t="s">
        <v>5</v>
      </c>
      <c r="G61" s="19"/>
      <c r="H61" s="11"/>
      <c r="I61" s="19"/>
      <c r="J61" s="11"/>
    </row>
    <row r="62" spans="1:10" s="20" customFormat="1" ht="15" customHeight="1">
      <c r="A62" s="17"/>
      <c r="B62" s="17" t="s">
        <v>270</v>
      </c>
      <c r="C62" s="11" t="s">
        <v>320</v>
      </c>
      <c r="D62" s="18"/>
      <c r="E62" s="19"/>
      <c r="F62" s="11"/>
      <c r="G62" s="19"/>
      <c r="H62" s="11"/>
      <c r="I62" s="19"/>
      <c r="J62" s="11"/>
    </row>
    <row r="63" spans="1:10" s="20" customFormat="1" ht="15" customHeight="1">
      <c r="A63" s="25"/>
      <c r="B63" s="25" t="s">
        <v>270</v>
      </c>
      <c r="C63" s="21" t="s">
        <v>321</v>
      </c>
      <c r="D63" s="18"/>
      <c r="E63" s="19"/>
      <c r="F63" s="11"/>
      <c r="G63" s="19"/>
      <c r="H63" s="11"/>
      <c r="I63" s="19"/>
      <c r="J63" s="11"/>
    </row>
    <row r="64" spans="1:10" s="20" customFormat="1" ht="15" customHeight="1">
      <c r="A64" s="24" t="s">
        <v>270</v>
      </c>
      <c r="B64" s="24" t="s">
        <v>270</v>
      </c>
      <c r="C64" s="33" t="s">
        <v>322</v>
      </c>
      <c r="D64" s="27"/>
      <c r="E64" s="19"/>
      <c r="F64" s="11"/>
      <c r="G64" s="19"/>
      <c r="H64" s="11"/>
      <c r="I64" s="19"/>
      <c r="J64" s="11"/>
    </row>
    <row r="65" spans="1:10" s="20" customFormat="1" ht="15" customHeight="1">
      <c r="A65" s="10"/>
      <c r="B65" s="10" t="s">
        <v>270</v>
      </c>
      <c r="C65" s="11" t="s">
        <v>323</v>
      </c>
      <c r="D65" s="12" t="s">
        <v>324</v>
      </c>
      <c r="E65" s="19"/>
      <c r="F65" s="11"/>
      <c r="G65" s="19"/>
      <c r="H65" s="11"/>
      <c r="I65" s="19"/>
      <c r="J65" s="11"/>
    </row>
    <row r="66" spans="1:10" s="20" customFormat="1" ht="15" customHeight="1">
      <c r="A66" s="17" t="s">
        <v>270</v>
      </c>
      <c r="B66" s="17"/>
      <c r="C66" s="11" t="s">
        <v>324</v>
      </c>
      <c r="D66" s="18"/>
      <c r="E66" s="19"/>
      <c r="F66" s="11"/>
      <c r="G66" s="19"/>
      <c r="H66" s="11"/>
      <c r="I66" s="19"/>
      <c r="J66" s="11"/>
    </row>
    <row r="67" spans="1:10" s="20" customFormat="1" ht="15" customHeight="1">
      <c r="A67" s="24" t="s">
        <v>270</v>
      </c>
      <c r="B67" s="24"/>
      <c r="C67" s="11" t="s">
        <v>325</v>
      </c>
      <c r="D67" s="27"/>
      <c r="E67" s="32"/>
      <c r="F67" s="26"/>
      <c r="G67" s="32"/>
      <c r="H67" s="26"/>
      <c r="I67" s="32"/>
      <c r="J67" s="26"/>
    </row>
    <row r="68" spans="1:10" s="20" customFormat="1" ht="15" customHeight="1">
      <c r="A68" s="10" t="s">
        <v>270</v>
      </c>
      <c r="B68" s="10"/>
      <c r="C68" s="14" t="s">
        <v>121</v>
      </c>
      <c r="D68" s="12" t="s">
        <v>121</v>
      </c>
      <c r="E68" s="10" t="s">
        <v>326</v>
      </c>
      <c r="F68" s="14" t="s">
        <v>121</v>
      </c>
      <c r="G68" s="13" t="s">
        <v>327</v>
      </c>
      <c r="H68" s="14" t="s">
        <v>328</v>
      </c>
      <c r="I68" s="13" t="s">
        <v>327</v>
      </c>
      <c r="J68" s="14" t="s">
        <v>329</v>
      </c>
    </row>
    <row r="69" spans="1:10" s="20" customFormat="1" ht="15" customHeight="1">
      <c r="A69" s="17"/>
      <c r="B69" s="17" t="s">
        <v>270</v>
      </c>
      <c r="C69" s="11" t="s">
        <v>330</v>
      </c>
      <c r="D69" s="18"/>
      <c r="E69" s="17"/>
      <c r="F69" s="11"/>
      <c r="G69" s="19"/>
      <c r="H69" s="11"/>
      <c r="I69" s="19"/>
      <c r="J69" s="11"/>
    </row>
    <row r="70" spans="1:10" s="20" customFormat="1" ht="15" customHeight="1">
      <c r="A70" s="24"/>
      <c r="B70" s="24" t="s">
        <v>270</v>
      </c>
      <c r="C70" s="11" t="s">
        <v>331</v>
      </c>
      <c r="D70" s="27"/>
      <c r="E70" s="24"/>
      <c r="F70" s="26"/>
      <c r="G70" s="19"/>
      <c r="H70" s="11"/>
      <c r="I70" s="19"/>
      <c r="J70" s="11"/>
    </row>
    <row r="71" spans="1:10" s="20" customFormat="1" ht="15" customHeight="1">
      <c r="A71" s="10" t="s">
        <v>249</v>
      </c>
      <c r="B71" s="10"/>
      <c r="C71" s="14" t="s">
        <v>332</v>
      </c>
      <c r="D71" s="12" t="s">
        <v>332</v>
      </c>
      <c r="E71" s="13" t="s">
        <v>333</v>
      </c>
      <c r="F71" s="14" t="s">
        <v>332</v>
      </c>
      <c r="G71" s="19"/>
      <c r="H71" s="11"/>
      <c r="I71" s="19"/>
      <c r="J71" s="11"/>
    </row>
    <row r="72" spans="1:10" s="20" customFormat="1" ht="15" customHeight="1">
      <c r="A72" s="17"/>
      <c r="B72" s="17" t="s">
        <v>270</v>
      </c>
      <c r="C72" s="11" t="s">
        <v>334</v>
      </c>
      <c r="D72" s="18"/>
      <c r="E72" s="19"/>
      <c r="F72" s="11"/>
      <c r="G72" s="19"/>
      <c r="H72" s="11"/>
      <c r="I72" s="19"/>
      <c r="J72" s="11"/>
    </row>
    <row r="73" spans="1:10" s="20" customFormat="1" ht="15" customHeight="1">
      <c r="A73" s="17"/>
      <c r="B73" s="17" t="s">
        <v>270</v>
      </c>
      <c r="C73" s="11" t="s">
        <v>335</v>
      </c>
      <c r="D73" s="18"/>
      <c r="E73" s="19"/>
      <c r="F73" s="11"/>
      <c r="G73" s="19"/>
      <c r="H73" s="11"/>
      <c r="I73" s="19"/>
      <c r="J73" s="11"/>
    </row>
    <row r="74" spans="1:10" s="20" customFormat="1" ht="15" customHeight="1">
      <c r="A74" s="24"/>
      <c r="B74" s="24" t="s">
        <v>270</v>
      </c>
      <c r="C74" s="26" t="s">
        <v>336</v>
      </c>
      <c r="D74" s="27"/>
      <c r="E74" s="32"/>
      <c r="F74" s="26"/>
      <c r="G74" s="19"/>
      <c r="H74" s="11"/>
      <c r="I74" s="19"/>
      <c r="J74" s="11"/>
    </row>
    <row r="75" spans="1:10" s="20" customFormat="1" ht="15" customHeight="1">
      <c r="A75" s="10" t="s">
        <v>270</v>
      </c>
      <c r="B75" s="10" t="s">
        <v>270</v>
      </c>
      <c r="C75" s="14" t="s">
        <v>337</v>
      </c>
      <c r="D75" s="12" t="s">
        <v>338</v>
      </c>
      <c r="E75" s="13" t="s">
        <v>339</v>
      </c>
      <c r="F75" s="14" t="s">
        <v>340</v>
      </c>
      <c r="G75" s="19"/>
      <c r="H75" s="11"/>
      <c r="I75" s="19"/>
      <c r="J75" s="11"/>
    </row>
    <row r="76" spans="1:10" s="20" customFormat="1" ht="15" customHeight="1">
      <c r="A76" s="36" t="s">
        <v>270</v>
      </c>
      <c r="B76" s="36" t="s">
        <v>270</v>
      </c>
      <c r="C76" s="33" t="s">
        <v>341</v>
      </c>
      <c r="D76" s="27"/>
      <c r="E76" s="19"/>
      <c r="F76" s="11"/>
      <c r="G76" s="19"/>
      <c r="H76" s="11"/>
      <c r="I76" s="19"/>
      <c r="J76" s="11"/>
    </row>
    <row r="77" spans="1:10" s="20" customFormat="1" ht="15" customHeight="1">
      <c r="A77" s="17" t="s">
        <v>270</v>
      </c>
      <c r="B77" s="17"/>
      <c r="C77" s="11" t="s">
        <v>342</v>
      </c>
      <c r="D77" s="18" t="s">
        <v>342</v>
      </c>
      <c r="E77" s="19"/>
      <c r="F77" s="11"/>
      <c r="G77" s="19"/>
      <c r="H77" s="11"/>
      <c r="I77" s="19"/>
      <c r="J77" s="11"/>
    </row>
    <row r="78" spans="1:10" s="20" customFormat="1" ht="15" customHeight="1">
      <c r="A78" s="17"/>
      <c r="B78" s="17" t="s">
        <v>270</v>
      </c>
      <c r="C78" s="11" t="s">
        <v>343</v>
      </c>
      <c r="D78" s="18"/>
      <c r="E78" s="19"/>
      <c r="F78" s="11"/>
      <c r="G78" s="19"/>
      <c r="H78" s="11"/>
      <c r="I78" s="19"/>
      <c r="J78" s="11"/>
    </row>
    <row r="79" spans="1:10" s="20" customFormat="1" ht="15" customHeight="1">
      <c r="A79" s="17"/>
      <c r="B79" s="17" t="s">
        <v>270</v>
      </c>
      <c r="C79" s="11" t="s">
        <v>344</v>
      </c>
      <c r="D79" s="18"/>
      <c r="E79" s="19"/>
      <c r="F79" s="11"/>
      <c r="G79" s="19"/>
      <c r="H79" s="11"/>
      <c r="I79" s="19"/>
      <c r="J79" s="11"/>
    </row>
    <row r="80" spans="1:10" s="20" customFormat="1" ht="15" customHeight="1">
      <c r="A80" s="24"/>
      <c r="B80" s="24" t="s">
        <v>270</v>
      </c>
      <c r="C80" s="26" t="s">
        <v>345</v>
      </c>
      <c r="D80" s="27"/>
      <c r="E80" s="32"/>
      <c r="F80" s="26"/>
      <c r="G80" s="32"/>
      <c r="H80" s="26"/>
      <c r="I80" s="32"/>
      <c r="J80" s="26"/>
    </row>
    <row r="81" spans="1:10" s="20" customFormat="1" ht="15" customHeight="1">
      <c r="A81" s="10" t="s">
        <v>243</v>
      </c>
      <c r="B81" s="10"/>
      <c r="C81" s="14" t="s">
        <v>346</v>
      </c>
      <c r="D81" s="12" t="s">
        <v>346</v>
      </c>
      <c r="E81" s="13" t="s">
        <v>347</v>
      </c>
      <c r="F81" s="14" t="s">
        <v>6</v>
      </c>
      <c r="G81" s="13" t="s">
        <v>348</v>
      </c>
      <c r="H81" s="14" t="s">
        <v>349</v>
      </c>
      <c r="I81" s="13" t="s">
        <v>348</v>
      </c>
      <c r="J81" s="14" t="s">
        <v>350</v>
      </c>
    </row>
    <row r="82" spans="1:10" s="20" customFormat="1" ht="15" customHeight="1">
      <c r="A82" s="17"/>
      <c r="B82" s="17" t="s">
        <v>270</v>
      </c>
      <c r="C82" s="11" t="s">
        <v>351</v>
      </c>
      <c r="D82" s="18"/>
      <c r="E82" s="19"/>
      <c r="F82" s="11"/>
      <c r="G82" s="19"/>
      <c r="H82" s="11"/>
      <c r="I82" s="19"/>
      <c r="J82" s="11"/>
    </row>
    <row r="83" spans="1:10" s="20" customFormat="1" ht="15" customHeight="1">
      <c r="A83" s="17"/>
      <c r="B83" s="17" t="s">
        <v>270</v>
      </c>
      <c r="C83" s="11" t="s">
        <v>352</v>
      </c>
      <c r="D83" s="18"/>
      <c r="E83" s="19"/>
      <c r="F83" s="11"/>
      <c r="G83" s="19"/>
      <c r="H83" s="11"/>
      <c r="I83" s="19"/>
      <c r="J83" s="11"/>
    </row>
    <row r="84" spans="1:10" s="20" customFormat="1" ht="15" customHeight="1">
      <c r="A84" s="17"/>
      <c r="B84" s="17" t="s">
        <v>270</v>
      </c>
      <c r="C84" s="11" t="s">
        <v>353</v>
      </c>
      <c r="D84" s="18"/>
      <c r="E84" s="19"/>
      <c r="F84" s="11"/>
      <c r="G84" s="19"/>
      <c r="H84" s="11"/>
      <c r="I84" s="19"/>
      <c r="J84" s="11"/>
    </row>
    <row r="85" spans="1:10" s="20" customFormat="1" ht="15" customHeight="1">
      <c r="A85" s="17"/>
      <c r="B85" s="17" t="s">
        <v>270</v>
      </c>
      <c r="C85" s="11" t="s">
        <v>354</v>
      </c>
      <c r="D85" s="18"/>
      <c r="E85" s="19"/>
      <c r="F85" s="11"/>
      <c r="G85" s="19"/>
      <c r="H85" s="11"/>
      <c r="I85" s="19"/>
      <c r="J85" s="11"/>
    </row>
    <row r="86" spans="1:10" s="20" customFormat="1" ht="15" customHeight="1">
      <c r="A86" s="24"/>
      <c r="B86" s="24" t="s">
        <v>270</v>
      </c>
      <c r="C86" s="26" t="s">
        <v>355</v>
      </c>
      <c r="D86" s="18"/>
      <c r="E86" s="19"/>
      <c r="F86" s="11"/>
      <c r="G86" s="19"/>
      <c r="H86" s="11"/>
      <c r="I86" s="19"/>
      <c r="J86" s="11"/>
    </row>
    <row r="87" spans="1:10" s="20" customFormat="1" ht="15" customHeight="1">
      <c r="A87" s="28" t="s">
        <v>270</v>
      </c>
      <c r="B87" s="28" t="s">
        <v>270</v>
      </c>
      <c r="C87" s="29" t="s">
        <v>356</v>
      </c>
      <c r="D87" s="12" t="s">
        <v>357</v>
      </c>
      <c r="E87" s="19"/>
      <c r="F87" s="11"/>
      <c r="G87" s="19"/>
      <c r="H87" s="11"/>
      <c r="I87" s="19"/>
      <c r="J87" s="11"/>
    </row>
    <row r="88" spans="1:10" s="20" customFormat="1" ht="15" customHeight="1">
      <c r="A88" s="17" t="s">
        <v>270</v>
      </c>
      <c r="B88" s="17" t="s">
        <v>296</v>
      </c>
      <c r="C88" s="31" t="s">
        <v>358</v>
      </c>
      <c r="D88" s="18"/>
      <c r="E88" s="19"/>
      <c r="F88" s="11"/>
      <c r="G88" s="19"/>
      <c r="H88" s="11"/>
      <c r="I88" s="19"/>
      <c r="J88" s="11"/>
    </row>
    <row r="89" spans="1:10" s="20" customFormat="1" ht="15" customHeight="1">
      <c r="A89" s="22" t="s">
        <v>270</v>
      </c>
      <c r="B89" s="22"/>
      <c r="C89" s="23" t="s">
        <v>359</v>
      </c>
      <c r="D89" s="18"/>
      <c r="E89" s="19"/>
      <c r="F89" s="11"/>
      <c r="G89" s="19"/>
      <c r="H89" s="11"/>
      <c r="I89" s="19"/>
      <c r="J89" s="11"/>
    </row>
    <row r="90" spans="1:10" s="20" customFormat="1" ht="15" customHeight="1">
      <c r="A90" s="17"/>
      <c r="B90" s="17" t="s">
        <v>270</v>
      </c>
      <c r="C90" s="11" t="s">
        <v>360</v>
      </c>
      <c r="D90" s="18"/>
      <c r="E90" s="19"/>
      <c r="F90" s="11"/>
      <c r="G90" s="19"/>
      <c r="H90" s="11"/>
      <c r="I90" s="19"/>
      <c r="J90" s="11"/>
    </row>
    <row r="91" spans="1:10" s="20" customFormat="1" ht="15" customHeight="1">
      <c r="A91" s="24"/>
      <c r="B91" s="24" t="s">
        <v>270</v>
      </c>
      <c r="C91" s="26" t="s">
        <v>361</v>
      </c>
      <c r="D91" s="27"/>
      <c r="E91" s="19"/>
      <c r="F91" s="11"/>
      <c r="G91" s="19"/>
      <c r="H91" s="11"/>
      <c r="I91" s="19"/>
      <c r="J91" s="11"/>
    </row>
    <row r="92" spans="1:10" s="20" customFormat="1" ht="15" customHeight="1">
      <c r="A92" s="28" t="s">
        <v>270</v>
      </c>
      <c r="B92" s="28" t="s">
        <v>270</v>
      </c>
      <c r="C92" s="29" t="s">
        <v>362</v>
      </c>
      <c r="D92" s="12" t="s">
        <v>363</v>
      </c>
      <c r="E92" s="19"/>
      <c r="F92" s="11"/>
      <c r="G92" s="19"/>
      <c r="H92" s="11"/>
      <c r="I92" s="19"/>
      <c r="J92" s="11"/>
    </row>
    <row r="93" spans="1:10" s="20" customFormat="1" ht="15" customHeight="1">
      <c r="A93" s="30" t="s">
        <v>270</v>
      </c>
      <c r="B93" s="30" t="s">
        <v>270</v>
      </c>
      <c r="C93" s="31" t="s">
        <v>364</v>
      </c>
      <c r="D93" s="18"/>
      <c r="E93" s="19"/>
      <c r="F93" s="11"/>
      <c r="G93" s="19"/>
      <c r="H93" s="11"/>
      <c r="I93" s="19"/>
      <c r="J93" s="11"/>
    </row>
    <row r="94" spans="1:10" s="20" customFormat="1" ht="15" customHeight="1">
      <c r="A94" s="30" t="s">
        <v>270</v>
      </c>
      <c r="B94" s="30" t="s">
        <v>270</v>
      </c>
      <c r="C94" s="31" t="s">
        <v>365</v>
      </c>
      <c r="D94" s="18"/>
      <c r="E94" s="19"/>
      <c r="F94" s="11"/>
      <c r="G94" s="19"/>
      <c r="H94" s="11"/>
      <c r="I94" s="19"/>
      <c r="J94" s="11"/>
    </row>
    <row r="95" spans="1:10" s="20" customFormat="1" ht="15" customHeight="1">
      <c r="A95" s="17" t="s">
        <v>270</v>
      </c>
      <c r="B95" s="17" t="s">
        <v>270</v>
      </c>
      <c r="C95" s="31" t="s">
        <v>366</v>
      </c>
      <c r="D95" s="18"/>
      <c r="E95" s="19"/>
      <c r="F95" s="11"/>
      <c r="G95" s="19"/>
      <c r="H95" s="11"/>
      <c r="I95" s="19"/>
      <c r="J95" s="11"/>
    </row>
    <row r="96" spans="1:10" s="20" customFormat="1" ht="15" customHeight="1">
      <c r="A96" s="36" t="s">
        <v>270</v>
      </c>
      <c r="B96" s="36" t="s">
        <v>296</v>
      </c>
      <c r="C96" s="33" t="s">
        <v>367</v>
      </c>
      <c r="D96" s="27"/>
      <c r="E96" s="19"/>
      <c r="F96" s="11"/>
      <c r="G96" s="19"/>
      <c r="H96" s="11"/>
      <c r="I96" s="19"/>
      <c r="J96" s="11"/>
    </row>
    <row r="97" spans="1:10" s="20" customFormat="1" ht="15" customHeight="1">
      <c r="A97" s="10" t="s">
        <v>270</v>
      </c>
      <c r="B97" s="10"/>
      <c r="C97" s="14" t="s">
        <v>368</v>
      </c>
      <c r="D97" s="12" t="s">
        <v>369</v>
      </c>
      <c r="E97" s="19"/>
      <c r="F97" s="11"/>
      <c r="G97" s="19"/>
      <c r="H97" s="11"/>
      <c r="I97" s="19"/>
      <c r="J97" s="11"/>
    </row>
    <row r="98" spans="1:10" s="20" customFormat="1" ht="15" customHeight="1">
      <c r="A98" s="17"/>
      <c r="B98" s="17" t="s">
        <v>270</v>
      </c>
      <c r="C98" s="11" t="s">
        <v>370</v>
      </c>
      <c r="D98" s="18"/>
      <c r="E98" s="19"/>
      <c r="F98" s="11"/>
      <c r="G98" s="19"/>
      <c r="H98" s="11"/>
      <c r="I98" s="19"/>
      <c r="J98" s="11"/>
    </row>
    <row r="99" spans="1:10" s="20" customFormat="1" ht="15" customHeight="1">
      <c r="A99" s="25"/>
      <c r="B99" s="25" t="s">
        <v>270</v>
      </c>
      <c r="C99" s="21" t="s">
        <v>371</v>
      </c>
      <c r="D99" s="18"/>
      <c r="E99" s="19"/>
      <c r="F99" s="11"/>
      <c r="G99" s="19"/>
      <c r="H99" s="11"/>
      <c r="I99" s="19"/>
      <c r="J99" s="11"/>
    </row>
    <row r="100" spans="1:10" s="20" customFormat="1" ht="15" customHeight="1">
      <c r="A100" s="17" t="s">
        <v>296</v>
      </c>
      <c r="B100" s="17"/>
      <c r="C100" s="23" t="s">
        <v>372</v>
      </c>
      <c r="D100" s="18"/>
      <c r="E100" s="19"/>
      <c r="F100" s="11"/>
      <c r="G100" s="19"/>
      <c r="H100" s="11"/>
      <c r="I100" s="19"/>
      <c r="J100" s="11"/>
    </row>
    <row r="101" spans="1:10" s="20" customFormat="1" ht="15" customHeight="1">
      <c r="A101" s="17"/>
      <c r="B101" s="17" t="s">
        <v>270</v>
      </c>
      <c r="C101" s="11" t="s">
        <v>373</v>
      </c>
      <c r="D101" s="18"/>
      <c r="E101" s="19"/>
      <c r="F101" s="11"/>
      <c r="G101" s="19"/>
      <c r="H101" s="11"/>
      <c r="I101" s="19"/>
      <c r="J101" s="11"/>
    </row>
    <row r="102" spans="1:10" s="20" customFormat="1" ht="15" customHeight="1">
      <c r="A102" s="24"/>
      <c r="B102" s="24" t="s">
        <v>270</v>
      </c>
      <c r="C102" s="26" t="s">
        <v>374</v>
      </c>
      <c r="D102" s="27"/>
      <c r="E102" s="19"/>
      <c r="F102" s="11"/>
      <c r="G102" s="19"/>
      <c r="H102" s="11"/>
      <c r="I102" s="19"/>
      <c r="J102" s="11"/>
    </row>
    <row r="103" spans="1:10" s="20" customFormat="1" ht="15" customHeight="1">
      <c r="A103" s="28" t="s">
        <v>270</v>
      </c>
      <c r="B103" s="28" t="s">
        <v>270</v>
      </c>
      <c r="C103" s="29" t="s">
        <v>375</v>
      </c>
      <c r="D103" s="12" t="s">
        <v>376</v>
      </c>
      <c r="E103" s="19"/>
      <c r="F103" s="11"/>
      <c r="G103" s="19"/>
      <c r="H103" s="11"/>
      <c r="I103" s="19"/>
      <c r="J103" s="11"/>
    </row>
    <row r="104" spans="1:10" s="20" customFormat="1" ht="15" customHeight="1">
      <c r="A104" s="30" t="s">
        <v>270</v>
      </c>
      <c r="B104" s="30" t="s">
        <v>270</v>
      </c>
      <c r="C104" s="31" t="s">
        <v>377</v>
      </c>
      <c r="D104" s="18"/>
      <c r="E104" s="19"/>
      <c r="F104" s="11"/>
      <c r="G104" s="19"/>
      <c r="H104" s="11"/>
      <c r="I104" s="19"/>
      <c r="J104" s="11"/>
    </row>
    <row r="105" spans="1:10" s="20" customFormat="1" ht="15" customHeight="1">
      <c r="A105" s="24" t="s">
        <v>270</v>
      </c>
      <c r="B105" s="24" t="s">
        <v>270</v>
      </c>
      <c r="C105" s="33" t="s">
        <v>378</v>
      </c>
      <c r="D105" s="27"/>
      <c r="E105" s="19"/>
      <c r="F105" s="11"/>
      <c r="G105" s="19"/>
      <c r="H105" s="11"/>
      <c r="I105" s="19"/>
      <c r="J105" s="11"/>
    </row>
    <row r="106" spans="1:10" s="20" customFormat="1" ht="15" customHeight="1">
      <c r="A106" s="28" t="s">
        <v>270</v>
      </c>
      <c r="B106" s="28" t="s">
        <v>270</v>
      </c>
      <c r="C106" s="29" t="s">
        <v>379</v>
      </c>
      <c r="D106" s="12" t="s">
        <v>380</v>
      </c>
      <c r="E106" s="19"/>
      <c r="F106" s="11"/>
      <c r="G106" s="19"/>
      <c r="H106" s="11"/>
      <c r="I106" s="19"/>
      <c r="J106" s="11"/>
    </row>
    <row r="107" spans="1:10" s="20" customFormat="1" ht="15" customHeight="1">
      <c r="A107" s="24" t="s">
        <v>270</v>
      </c>
      <c r="B107" s="24" t="s">
        <v>296</v>
      </c>
      <c r="C107" s="33" t="s">
        <v>381</v>
      </c>
      <c r="D107" s="27"/>
      <c r="E107" s="19"/>
      <c r="F107" s="11"/>
      <c r="G107" s="19"/>
      <c r="H107" s="11"/>
      <c r="I107" s="19"/>
      <c r="J107" s="11"/>
    </row>
    <row r="108" spans="1:10" s="20" customFormat="1" ht="15" customHeight="1">
      <c r="A108" s="10" t="s">
        <v>270</v>
      </c>
      <c r="B108" s="10"/>
      <c r="C108" s="14" t="s">
        <v>382</v>
      </c>
      <c r="D108" s="18" t="s">
        <v>383</v>
      </c>
      <c r="E108" s="19"/>
      <c r="F108" s="11"/>
      <c r="G108" s="19"/>
      <c r="H108" s="11"/>
      <c r="I108" s="19"/>
      <c r="J108" s="11"/>
    </row>
    <row r="109" spans="1:10" s="20" customFormat="1" ht="15" customHeight="1">
      <c r="A109" s="17"/>
      <c r="B109" s="17" t="s">
        <v>270</v>
      </c>
      <c r="C109" s="11" t="s">
        <v>384</v>
      </c>
      <c r="D109" s="18"/>
      <c r="E109" s="19"/>
      <c r="F109" s="11"/>
      <c r="G109" s="19"/>
      <c r="H109" s="11"/>
      <c r="I109" s="19"/>
      <c r="J109" s="11"/>
    </row>
    <row r="110" spans="1:10" s="20" customFormat="1" ht="15" customHeight="1">
      <c r="A110" s="25"/>
      <c r="B110" s="25" t="s">
        <v>270</v>
      </c>
      <c r="C110" s="21" t="s">
        <v>385</v>
      </c>
      <c r="D110" s="18"/>
      <c r="E110" s="19"/>
      <c r="F110" s="11"/>
      <c r="G110" s="19"/>
      <c r="H110" s="11"/>
      <c r="I110" s="19"/>
      <c r="J110" s="11"/>
    </row>
    <row r="111" spans="1:10" s="20" customFormat="1" ht="15" customHeight="1">
      <c r="A111" s="30" t="s">
        <v>270</v>
      </c>
      <c r="B111" s="30" t="s">
        <v>270</v>
      </c>
      <c r="C111" s="31" t="s">
        <v>386</v>
      </c>
      <c r="D111" s="18"/>
      <c r="E111" s="19"/>
      <c r="F111" s="11"/>
      <c r="G111" s="19"/>
      <c r="H111" s="11"/>
      <c r="I111" s="19"/>
      <c r="J111" s="11"/>
    </row>
    <row r="112" spans="1:10" s="20" customFormat="1" ht="15" customHeight="1">
      <c r="A112" s="30" t="s">
        <v>270</v>
      </c>
      <c r="B112" s="30" t="s">
        <v>296</v>
      </c>
      <c r="C112" s="31" t="s">
        <v>387</v>
      </c>
      <c r="D112" s="18"/>
      <c r="E112" s="19"/>
      <c r="F112" s="11"/>
      <c r="G112" s="19"/>
      <c r="H112" s="11"/>
      <c r="I112" s="19"/>
      <c r="J112" s="11"/>
    </row>
    <row r="113" spans="1:10" s="20" customFormat="1" ht="15" customHeight="1">
      <c r="A113" s="17" t="s">
        <v>270</v>
      </c>
      <c r="B113" s="17"/>
      <c r="C113" s="23" t="s">
        <v>388</v>
      </c>
      <c r="D113" s="18"/>
      <c r="E113" s="19"/>
      <c r="F113" s="11"/>
      <c r="G113" s="19"/>
      <c r="H113" s="11"/>
      <c r="I113" s="19"/>
      <c r="J113" s="11"/>
    </row>
    <row r="114" spans="1:10" s="20" customFormat="1" ht="15" customHeight="1">
      <c r="A114" s="17"/>
      <c r="B114" s="17" t="s">
        <v>270</v>
      </c>
      <c r="C114" s="11" t="s">
        <v>389</v>
      </c>
      <c r="D114" s="18"/>
      <c r="E114" s="19"/>
      <c r="F114" s="11"/>
      <c r="G114" s="19"/>
      <c r="H114" s="11"/>
      <c r="I114" s="19"/>
      <c r="J114" s="11"/>
    </row>
    <row r="115" spans="1:10" s="20" customFormat="1" ht="15" customHeight="1">
      <c r="A115" s="17"/>
      <c r="B115" s="17" t="s">
        <v>270</v>
      </c>
      <c r="C115" s="11" t="s">
        <v>390</v>
      </c>
      <c r="D115" s="18"/>
      <c r="E115" s="19"/>
      <c r="F115" s="11"/>
      <c r="G115" s="19"/>
      <c r="H115" s="11"/>
      <c r="I115" s="19"/>
      <c r="J115" s="11"/>
    </row>
    <row r="116" spans="1:10" s="20" customFormat="1" ht="15" customHeight="1">
      <c r="A116" s="17"/>
      <c r="B116" s="17" t="s">
        <v>270</v>
      </c>
      <c r="C116" s="11" t="s">
        <v>391</v>
      </c>
      <c r="D116" s="18"/>
      <c r="E116" s="19"/>
      <c r="F116" s="11"/>
      <c r="G116" s="19"/>
      <c r="H116" s="11"/>
      <c r="I116" s="19"/>
      <c r="J116" s="11"/>
    </row>
    <row r="117" spans="1:10" s="20" customFormat="1" ht="15" customHeight="1">
      <c r="A117" s="25"/>
      <c r="B117" s="25" t="s">
        <v>270</v>
      </c>
      <c r="C117" s="11" t="s">
        <v>392</v>
      </c>
      <c r="D117" s="18"/>
      <c r="E117" s="19"/>
      <c r="F117" s="11"/>
      <c r="G117" s="19"/>
      <c r="H117" s="11"/>
      <c r="I117" s="19"/>
      <c r="J117" s="11"/>
    </row>
    <row r="118" spans="1:10" s="20" customFormat="1" ht="15" customHeight="1">
      <c r="A118" s="24" t="s">
        <v>270</v>
      </c>
      <c r="B118" s="24" t="s">
        <v>270</v>
      </c>
      <c r="C118" s="33" t="s">
        <v>393</v>
      </c>
      <c r="D118" s="18"/>
      <c r="E118" s="19"/>
      <c r="F118" s="11"/>
      <c r="G118" s="19"/>
      <c r="H118" s="11"/>
      <c r="I118" s="19"/>
      <c r="J118" s="11"/>
    </row>
    <row r="119" spans="1:10" s="20" customFormat="1" ht="15" customHeight="1">
      <c r="A119" s="28" t="s">
        <v>270</v>
      </c>
      <c r="B119" s="28" t="s">
        <v>270</v>
      </c>
      <c r="C119" s="29" t="s">
        <v>394</v>
      </c>
      <c r="D119" s="12" t="s">
        <v>395</v>
      </c>
      <c r="E119" s="19"/>
      <c r="F119" s="11"/>
      <c r="G119" s="19"/>
      <c r="H119" s="11"/>
      <c r="I119" s="19"/>
      <c r="J119" s="11"/>
    </row>
    <row r="120" spans="1:10" s="20" customFormat="1" ht="15" customHeight="1">
      <c r="A120" s="30" t="s">
        <v>270</v>
      </c>
      <c r="B120" s="30" t="s">
        <v>270</v>
      </c>
      <c r="C120" s="31" t="s">
        <v>396</v>
      </c>
      <c r="D120" s="18"/>
      <c r="E120" s="19"/>
      <c r="F120" s="11"/>
      <c r="G120" s="19"/>
      <c r="H120" s="11"/>
      <c r="I120" s="19"/>
      <c r="J120" s="11"/>
    </row>
    <row r="121" spans="1:10" s="20" customFormat="1" ht="15" customHeight="1">
      <c r="A121" s="30" t="s">
        <v>270</v>
      </c>
      <c r="B121" s="30" t="s">
        <v>270</v>
      </c>
      <c r="C121" s="31" t="s">
        <v>397</v>
      </c>
      <c r="D121" s="18"/>
      <c r="E121" s="19"/>
      <c r="F121" s="11"/>
      <c r="G121" s="19"/>
      <c r="H121" s="11"/>
      <c r="I121" s="19"/>
      <c r="J121" s="11"/>
    </row>
    <row r="122" spans="1:10" s="20" customFormat="1" ht="15" customHeight="1">
      <c r="A122" s="30" t="s">
        <v>270</v>
      </c>
      <c r="B122" s="30" t="s">
        <v>270</v>
      </c>
      <c r="C122" s="31" t="s">
        <v>398</v>
      </c>
      <c r="D122" s="18"/>
      <c r="E122" s="19"/>
      <c r="F122" s="11"/>
      <c r="G122" s="19"/>
      <c r="H122" s="11"/>
      <c r="I122" s="19"/>
      <c r="J122" s="11"/>
    </row>
    <row r="123" spans="1:10" s="20" customFormat="1" ht="15" customHeight="1">
      <c r="A123" s="30" t="s">
        <v>270</v>
      </c>
      <c r="B123" s="30" t="s">
        <v>270</v>
      </c>
      <c r="C123" s="31" t="s">
        <v>399</v>
      </c>
      <c r="D123" s="18"/>
      <c r="E123" s="19"/>
      <c r="F123" s="11"/>
      <c r="G123" s="19"/>
      <c r="H123" s="11"/>
      <c r="I123" s="19"/>
      <c r="J123" s="11"/>
    </row>
    <row r="124" spans="1:10" s="20" customFormat="1" ht="15" customHeight="1">
      <c r="A124" s="24" t="s">
        <v>270</v>
      </c>
      <c r="B124" s="24" t="s">
        <v>270</v>
      </c>
      <c r="C124" s="33" t="s">
        <v>400</v>
      </c>
      <c r="D124" s="27"/>
      <c r="E124" s="32"/>
      <c r="F124" s="26"/>
      <c r="G124" s="19"/>
      <c r="H124" s="11"/>
      <c r="I124" s="19"/>
      <c r="J124" s="11"/>
    </row>
    <row r="125" spans="1:10" s="20" customFormat="1" ht="15" customHeight="1">
      <c r="A125" s="28" t="s">
        <v>270</v>
      </c>
      <c r="B125" s="28" t="s">
        <v>270</v>
      </c>
      <c r="C125" s="29" t="s">
        <v>401</v>
      </c>
      <c r="D125" s="11" t="s">
        <v>402</v>
      </c>
      <c r="E125" s="13" t="s">
        <v>403</v>
      </c>
      <c r="F125" s="11" t="s">
        <v>404</v>
      </c>
      <c r="G125" s="19"/>
      <c r="H125" s="11"/>
      <c r="I125" s="19"/>
      <c r="J125" s="11"/>
    </row>
    <row r="126" spans="1:10" s="20" customFormat="1" ht="15" customHeight="1">
      <c r="A126" s="17" t="s">
        <v>270</v>
      </c>
      <c r="B126" s="17" t="s">
        <v>270</v>
      </c>
      <c r="C126" s="31" t="s">
        <v>405</v>
      </c>
      <c r="D126" s="11"/>
      <c r="E126" s="19"/>
      <c r="F126" s="11"/>
      <c r="G126" s="19"/>
      <c r="H126" s="11"/>
      <c r="I126" s="19"/>
      <c r="J126" s="11"/>
    </row>
    <row r="127" spans="1:10" s="20" customFormat="1" ht="15" customHeight="1">
      <c r="A127" s="30" t="s">
        <v>270</v>
      </c>
      <c r="B127" s="30" t="s">
        <v>270</v>
      </c>
      <c r="C127" s="31" t="s">
        <v>406</v>
      </c>
      <c r="D127" s="11"/>
      <c r="E127" s="19"/>
      <c r="F127" s="11"/>
      <c r="G127" s="19"/>
      <c r="H127" s="11"/>
      <c r="I127" s="19"/>
      <c r="J127" s="11"/>
    </row>
    <row r="128" spans="1:10" s="20" customFormat="1" ht="15" customHeight="1">
      <c r="A128" s="24" t="s">
        <v>270</v>
      </c>
      <c r="B128" s="24" t="s">
        <v>270</v>
      </c>
      <c r="C128" s="33" t="s">
        <v>407</v>
      </c>
      <c r="D128" s="11"/>
      <c r="E128" s="19"/>
      <c r="F128" s="11"/>
      <c r="G128" s="19"/>
      <c r="H128" s="11"/>
      <c r="I128" s="19"/>
      <c r="J128" s="11"/>
    </row>
    <row r="129" spans="1:10" s="20" customFormat="1" ht="15" customHeight="1">
      <c r="A129" s="28" t="s">
        <v>270</v>
      </c>
      <c r="B129" s="28" t="s">
        <v>270</v>
      </c>
      <c r="C129" s="29" t="s">
        <v>408</v>
      </c>
      <c r="D129" s="12" t="s">
        <v>409</v>
      </c>
      <c r="E129" s="19"/>
      <c r="F129" s="11"/>
      <c r="G129" s="19"/>
      <c r="H129" s="11"/>
      <c r="I129" s="19"/>
      <c r="J129" s="11"/>
    </row>
    <row r="130" spans="1:10" s="20" customFormat="1" ht="15" customHeight="1">
      <c r="A130" s="30" t="s">
        <v>270</v>
      </c>
      <c r="B130" s="30" t="s">
        <v>270</v>
      </c>
      <c r="C130" s="31" t="s">
        <v>410</v>
      </c>
      <c r="D130" s="18"/>
      <c r="E130" s="19"/>
      <c r="F130" s="11"/>
      <c r="G130" s="19"/>
      <c r="H130" s="11"/>
      <c r="I130" s="19"/>
      <c r="J130" s="11"/>
    </row>
    <row r="131" spans="1:10" s="20" customFormat="1" ht="15" customHeight="1">
      <c r="A131" s="24" t="s">
        <v>270</v>
      </c>
      <c r="B131" s="24" t="s">
        <v>270</v>
      </c>
      <c r="C131" s="33" t="s">
        <v>411</v>
      </c>
      <c r="D131" s="27"/>
      <c r="E131" s="32"/>
      <c r="F131" s="26"/>
      <c r="G131" s="19"/>
      <c r="H131" s="11"/>
      <c r="I131" s="19"/>
      <c r="J131" s="11"/>
    </row>
    <row r="132" spans="1:10" s="20" customFormat="1" ht="15" customHeight="1">
      <c r="A132" s="28" t="s">
        <v>270</v>
      </c>
      <c r="B132" s="28" t="s">
        <v>270</v>
      </c>
      <c r="C132" s="29" t="s">
        <v>412</v>
      </c>
      <c r="D132" s="681" t="s">
        <v>413</v>
      </c>
      <c r="E132" s="10" t="s">
        <v>414</v>
      </c>
      <c r="F132" s="681" t="s">
        <v>415</v>
      </c>
      <c r="G132" s="19"/>
      <c r="H132" s="11"/>
      <c r="I132" s="19"/>
      <c r="J132" s="11"/>
    </row>
    <row r="133" spans="1:10" s="20" customFormat="1" ht="15" customHeight="1">
      <c r="A133" s="24" t="s">
        <v>270</v>
      </c>
      <c r="B133" s="24" t="s">
        <v>270</v>
      </c>
      <c r="C133" s="33" t="s">
        <v>416</v>
      </c>
      <c r="D133" s="682"/>
      <c r="E133" s="24"/>
      <c r="F133" s="682"/>
      <c r="G133" s="19"/>
      <c r="H133" s="11"/>
      <c r="I133" s="19"/>
      <c r="J133" s="11"/>
    </row>
    <row r="134" spans="1:10" s="20" customFormat="1" ht="15" customHeight="1">
      <c r="A134" s="34" t="s">
        <v>270</v>
      </c>
      <c r="B134" s="34" t="s">
        <v>270</v>
      </c>
      <c r="C134" s="11" t="s">
        <v>125</v>
      </c>
      <c r="D134" s="11" t="s">
        <v>417</v>
      </c>
      <c r="E134" s="34" t="s">
        <v>418</v>
      </c>
      <c r="F134" s="11" t="s">
        <v>417</v>
      </c>
      <c r="G134" s="32"/>
      <c r="H134" s="11"/>
      <c r="I134" s="19"/>
      <c r="J134" s="11"/>
    </row>
    <row r="135" spans="1:10" s="20" customFormat="1" ht="15" customHeight="1">
      <c r="A135" s="24" t="s">
        <v>270</v>
      </c>
      <c r="B135" s="24" t="s">
        <v>270</v>
      </c>
      <c r="C135" s="35" t="s">
        <v>419</v>
      </c>
      <c r="D135" s="37" t="s">
        <v>420</v>
      </c>
      <c r="E135" s="13" t="s">
        <v>421</v>
      </c>
      <c r="F135" s="14" t="s">
        <v>126</v>
      </c>
      <c r="G135" s="13" t="s">
        <v>422</v>
      </c>
      <c r="H135" s="14" t="s">
        <v>423</v>
      </c>
      <c r="I135" s="19"/>
      <c r="J135" s="11"/>
    </row>
    <row r="136" spans="1:10" s="20" customFormat="1" ht="15" customHeight="1">
      <c r="A136" s="28" t="s">
        <v>270</v>
      </c>
      <c r="B136" s="28" t="s">
        <v>270</v>
      </c>
      <c r="C136" s="29" t="s">
        <v>424</v>
      </c>
      <c r="D136" s="12" t="s">
        <v>425</v>
      </c>
      <c r="E136" s="19"/>
      <c r="F136" s="11"/>
      <c r="G136" s="19"/>
      <c r="H136" s="11"/>
      <c r="I136" s="19"/>
      <c r="J136" s="11"/>
    </row>
    <row r="137" spans="1:10" s="20" customFormat="1" ht="15" customHeight="1">
      <c r="A137" s="30" t="s">
        <v>270</v>
      </c>
      <c r="B137" s="30" t="s">
        <v>270</v>
      </c>
      <c r="C137" s="31" t="s">
        <v>426</v>
      </c>
      <c r="D137" s="18"/>
      <c r="E137" s="19"/>
      <c r="F137" s="11"/>
      <c r="G137" s="19"/>
      <c r="H137" s="11"/>
      <c r="I137" s="19"/>
      <c r="J137" s="11"/>
    </row>
    <row r="138" spans="1:10" s="20" customFormat="1" ht="15" customHeight="1">
      <c r="A138" s="24" t="s">
        <v>270</v>
      </c>
      <c r="B138" s="24" t="s">
        <v>270</v>
      </c>
      <c r="C138" s="33" t="s">
        <v>427</v>
      </c>
      <c r="D138" s="27"/>
      <c r="E138" s="19"/>
      <c r="F138" s="11"/>
      <c r="G138" s="19"/>
      <c r="H138" s="11"/>
      <c r="I138" s="19"/>
      <c r="J138" s="11"/>
    </row>
    <row r="139" spans="1:10" s="20" customFormat="1" ht="15" customHeight="1">
      <c r="A139" s="34" t="s">
        <v>270</v>
      </c>
      <c r="B139" s="34" t="s">
        <v>270</v>
      </c>
      <c r="C139" s="35" t="s">
        <v>428</v>
      </c>
      <c r="D139" s="37" t="s">
        <v>428</v>
      </c>
      <c r="E139" s="19"/>
      <c r="F139" s="11"/>
      <c r="G139" s="19"/>
      <c r="H139" s="11"/>
      <c r="I139" s="19"/>
      <c r="J139" s="11"/>
    </row>
    <row r="140" spans="1:10" s="20" customFormat="1" ht="15" customHeight="1">
      <c r="A140" s="34" t="s">
        <v>270</v>
      </c>
      <c r="B140" s="34" t="s">
        <v>270</v>
      </c>
      <c r="C140" s="35" t="s">
        <v>429</v>
      </c>
      <c r="D140" s="37" t="s">
        <v>429</v>
      </c>
      <c r="E140" s="19"/>
      <c r="F140" s="11"/>
      <c r="G140" s="19"/>
      <c r="H140" s="11"/>
      <c r="I140" s="19"/>
      <c r="J140" s="11"/>
    </row>
    <row r="141" spans="1:10" s="20" customFormat="1" ht="15" customHeight="1">
      <c r="A141" s="10" t="s">
        <v>309</v>
      </c>
      <c r="B141" s="10"/>
      <c r="C141" s="11" t="s">
        <v>430</v>
      </c>
      <c r="D141" s="12" t="s">
        <v>431</v>
      </c>
      <c r="E141" s="19"/>
      <c r="F141" s="11"/>
      <c r="G141" s="19"/>
      <c r="H141" s="11"/>
      <c r="I141" s="19"/>
      <c r="J141" s="11"/>
    </row>
    <row r="142" spans="1:10" s="20" customFormat="1" ht="15" customHeight="1">
      <c r="A142" s="17"/>
      <c r="B142" s="17" t="s">
        <v>270</v>
      </c>
      <c r="C142" s="11" t="s">
        <v>432</v>
      </c>
      <c r="D142" s="11"/>
      <c r="E142" s="19"/>
      <c r="F142" s="11"/>
      <c r="G142" s="19"/>
      <c r="H142" s="11"/>
      <c r="I142" s="19"/>
      <c r="J142" s="11"/>
    </row>
    <row r="143" spans="1:10" s="20" customFormat="1" ht="15" customHeight="1">
      <c r="A143" s="24"/>
      <c r="B143" s="24" t="s">
        <v>270</v>
      </c>
      <c r="C143" s="11" t="s">
        <v>433</v>
      </c>
      <c r="D143" s="27"/>
      <c r="E143" s="32"/>
      <c r="F143" s="26"/>
      <c r="G143" s="19"/>
      <c r="H143" s="11"/>
      <c r="I143" s="19"/>
      <c r="J143" s="11"/>
    </row>
    <row r="144" spans="1:10" s="20" customFormat="1" ht="15" customHeight="1">
      <c r="A144" s="28" t="s">
        <v>270</v>
      </c>
      <c r="B144" s="28" t="s">
        <v>270</v>
      </c>
      <c r="C144" s="29" t="s">
        <v>434</v>
      </c>
      <c r="D144" s="12" t="s">
        <v>435</v>
      </c>
      <c r="E144" s="13" t="s">
        <v>436</v>
      </c>
      <c r="F144" s="14" t="s">
        <v>437</v>
      </c>
      <c r="G144" s="19"/>
      <c r="H144" s="11"/>
      <c r="I144" s="19"/>
      <c r="J144" s="11"/>
    </row>
    <row r="145" spans="1:10" s="20" customFormat="1" ht="15" customHeight="1">
      <c r="A145" s="24" t="s">
        <v>270</v>
      </c>
      <c r="B145" s="24" t="s">
        <v>270</v>
      </c>
      <c r="C145" s="23" t="s">
        <v>438</v>
      </c>
      <c r="D145" s="27"/>
      <c r="E145" s="19"/>
      <c r="F145" s="38"/>
      <c r="G145" s="19"/>
      <c r="H145" s="11"/>
      <c r="I145" s="19"/>
      <c r="J145" s="11"/>
    </row>
    <row r="146" spans="1:10" s="20" customFormat="1" ht="15" customHeight="1">
      <c r="A146" s="34" t="s">
        <v>270</v>
      </c>
      <c r="B146" s="34" t="s">
        <v>270</v>
      </c>
      <c r="C146" s="35" t="s">
        <v>439</v>
      </c>
      <c r="D146" s="37" t="s">
        <v>439</v>
      </c>
      <c r="E146" s="19"/>
      <c r="F146" s="11"/>
      <c r="G146" s="19"/>
      <c r="H146" s="11"/>
      <c r="I146" s="19"/>
      <c r="J146" s="11"/>
    </row>
    <row r="147" spans="1:10" s="20" customFormat="1" ht="15" customHeight="1">
      <c r="A147" s="28" t="s">
        <v>270</v>
      </c>
      <c r="B147" s="28" t="s">
        <v>270</v>
      </c>
      <c r="C147" s="21" t="s">
        <v>440</v>
      </c>
      <c r="D147" s="12" t="s">
        <v>441</v>
      </c>
      <c r="E147" s="19"/>
      <c r="F147" s="11"/>
      <c r="G147" s="19"/>
      <c r="H147" s="11"/>
      <c r="I147" s="19"/>
      <c r="J147" s="11"/>
    </row>
    <row r="148" spans="1:10" s="20" customFormat="1" ht="15" customHeight="1">
      <c r="A148" s="30" t="s">
        <v>270</v>
      </c>
      <c r="B148" s="30" t="s">
        <v>270</v>
      </c>
      <c r="C148" s="31" t="s">
        <v>442</v>
      </c>
      <c r="D148" s="18"/>
      <c r="E148" s="19"/>
      <c r="F148" s="11"/>
      <c r="G148" s="19"/>
      <c r="H148" s="11"/>
      <c r="I148" s="19"/>
      <c r="J148" s="11"/>
    </row>
    <row r="149" spans="1:10" s="20" customFormat="1" ht="15" customHeight="1">
      <c r="A149" s="22" t="s">
        <v>443</v>
      </c>
      <c r="B149" s="22"/>
      <c r="C149" s="23" t="s">
        <v>441</v>
      </c>
      <c r="D149" s="18"/>
      <c r="E149" s="19"/>
      <c r="F149" s="11"/>
      <c r="G149" s="19"/>
      <c r="H149" s="11"/>
      <c r="I149" s="19"/>
      <c r="J149" s="11"/>
    </row>
    <row r="150" spans="1:10" s="20" customFormat="1" ht="15" customHeight="1">
      <c r="A150" s="17"/>
      <c r="B150" s="17" t="s">
        <v>270</v>
      </c>
      <c r="C150" s="11" t="s">
        <v>444</v>
      </c>
      <c r="D150" s="18"/>
      <c r="E150" s="19"/>
      <c r="F150" s="11"/>
      <c r="G150" s="19"/>
      <c r="H150" s="11"/>
      <c r="I150" s="19"/>
      <c r="J150" s="11"/>
    </row>
    <row r="151" spans="1:10" s="20" customFormat="1" ht="15" customHeight="1">
      <c r="A151" s="24"/>
      <c r="B151" s="24" t="s">
        <v>270</v>
      </c>
      <c r="C151" s="26" t="s">
        <v>445</v>
      </c>
      <c r="D151" s="27"/>
      <c r="E151" s="39"/>
      <c r="F151" s="26"/>
      <c r="G151" s="39"/>
      <c r="H151" s="26"/>
      <c r="I151" s="40"/>
      <c r="J151" s="11"/>
    </row>
    <row r="152" spans="1:10" s="20" customFormat="1" ht="15" customHeight="1">
      <c r="A152" s="28" t="s">
        <v>270</v>
      </c>
      <c r="B152" s="28" t="s">
        <v>270</v>
      </c>
      <c r="C152" s="29" t="s">
        <v>446</v>
      </c>
      <c r="D152" s="41" t="s">
        <v>447</v>
      </c>
      <c r="E152" s="13" t="s">
        <v>448</v>
      </c>
      <c r="F152" s="14" t="s">
        <v>449</v>
      </c>
      <c r="G152" s="13" t="s">
        <v>450</v>
      </c>
      <c r="H152" s="14" t="s">
        <v>451</v>
      </c>
      <c r="I152" s="19"/>
      <c r="J152" s="11"/>
    </row>
    <row r="153" spans="1:10" s="20" customFormat="1" ht="15" customHeight="1">
      <c r="A153" s="30" t="s">
        <v>270</v>
      </c>
      <c r="B153" s="30" t="s">
        <v>296</v>
      </c>
      <c r="C153" s="31" t="s">
        <v>452</v>
      </c>
      <c r="D153" s="42"/>
      <c r="E153" s="19"/>
      <c r="F153" s="11"/>
      <c r="G153" s="19"/>
      <c r="H153" s="11"/>
      <c r="I153" s="19"/>
      <c r="J153" s="11"/>
    </row>
    <row r="154" spans="1:10" s="20" customFormat="1" ht="15" customHeight="1">
      <c r="A154" s="24" t="s">
        <v>270</v>
      </c>
      <c r="B154" s="24" t="s">
        <v>296</v>
      </c>
      <c r="C154" s="33" t="s">
        <v>453</v>
      </c>
      <c r="D154" s="43"/>
      <c r="E154" s="19"/>
      <c r="F154" s="11"/>
      <c r="G154" s="19"/>
      <c r="H154" s="11"/>
      <c r="I154" s="19"/>
      <c r="J154" s="11"/>
    </row>
    <row r="155" spans="1:10" s="20" customFormat="1" ht="15" customHeight="1">
      <c r="A155" s="17" t="s">
        <v>296</v>
      </c>
      <c r="B155" s="13"/>
      <c r="C155" s="44" t="s">
        <v>454</v>
      </c>
      <c r="D155" s="18" t="s">
        <v>454</v>
      </c>
      <c r="E155" s="19"/>
      <c r="F155" s="11"/>
      <c r="G155" s="19"/>
      <c r="H155" s="11"/>
      <c r="I155" s="19"/>
      <c r="J155" s="11"/>
    </row>
    <row r="156" spans="1:10" s="20" customFormat="1" ht="15" customHeight="1">
      <c r="A156" s="17"/>
      <c r="B156" s="19" t="s">
        <v>270</v>
      </c>
      <c r="C156" s="44" t="s">
        <v>455</v>
      </c>
      <c r="D156" s="45"/>
      <c r="E156" s="19"/>
      <c r="F156" s="45"/>
      <c r="G156" s="19"/>
      <c r="H156" s="46"/>
      <c r="I156" s="19"/>
      <c r="J156" s="46"/>
    </row>
    <row r="157" spans="1:10" s="20" customFormat="1" ht="15" customHeight="1">
      <c r="A157" s="24"/>
      <c r="B157" s="32" t="s">
        <v>270</v>
      </c>
      <c r="C157" s="47" t="s">
        <v>456</v>
      </c>
      <c r="D157" s="27"/>
      <c r="E157" s="32"/>
      <c r="F157" s="11"/>
      <c r="G157" s="19"/>
      <c r="H157" s="11"/>
      <c r="I157" s="19"/>
      <c r="J157" s="11"/>
    </row>
    <row r="158" spans="1:10" s="20" customFormat="1" ht="15" customHeight="1">
      <c r="A158" s="28" t="s">
        <v>270</v>
      </c>
      <c r="B158" s="28" t="s">
        <v>270</v>
      </c>
      <c r="C158" s="29" t="s">
        <v>457</v>
      </c>
      <c r="D158" s="12" t="s">
        <v>46</v>
      </c>
      <c r="E158" s="13" t="s">
        <v>458</v>
      </c>
      <c r="F158" s="14" t="s">
        <v>46</v>
      </c>
      <c r="G158" s="19"/>
      <c r="H158" s="11"/>
      <c r="I158" s="19"/>
      <c r="J158" s="11"/>
    </row>
    <row r="159" spans="1:10" s="20" customFormat="1" ht="15" customHeight="1">
      <c r="A159" s="30" t="s">
        <v>270</v>
      </c>
      <c r="B159" s="30" t="s">
        <v>270</v>
      </c>
      <c r="C159" s="31" t="s">
        <v>459</v>
      </c>
      <c r="D159" s="18"/>
      <c r="E159" s="19"/>
      <c r="F159" s="11"/>
      <c r="G159" s="19"/>
      <c r="H159" s="11"/>
      <c r="I159" s="19"/>
      <c r="J159" s="11"/>
    </row>
    <row r="160" spans="1:10" s="20" customFormat="1" ht="15" customHeight="1">
      <c r="A160" s="25" t="s">
        <v>270</v>
      </c>
      <c r="B160" s="25" t="s">
        <v>270</v>
      </c>
      <c r="C160" s="31" t="s">
        <v>460</v>
      </c>
      <c r="D160" s="18"/>
      <c r="E160" s="19"/>
      <c r="F160" s="11"/>
      <c r="G160" s="19"/>
      <c r="H160" s="11"/>
      <c r="I160" s="19"/>
      <c r="J160" s="11"/>
    </row>
    <row r="161" spans="1:10" s="20" customFormat="1" ht="15" customHeight="1">
      <c r="A161" s="24" t="s">
        <v>270</v>
      </c>
      <c r="B161" s="24" t="s">
        <v>270</v>
      </c>
      <c r="C161" s="33" t="s">
        <v>461</v>
      </c>
      <c r="D161" s="27"/>
      <c r="E161" s="32"/>
      <c r="F161" s="26"/>
      <c r="G161" s="19"/>
      <c r="H161" s="11"/>
      <c r="I161" s="19"/>
      <c r="J161" s="11"/>
    </row>
    <row r="162" spans="1:10" s="20" customFormat="1" ht="15" customHeight="1">
      <c r="A162" s="28" t="s">
        <v>270</v>
      </c>
      <c r="B162" s="28" t="s">
        <v>270</v>
      </c>
      <c r="C162" s="29" t="s">
        <v>462</v>
      </c>
      <c r="D162" s="12" t="s">
        <v>462</v>
      </c>
      <c r="E162" s="13" t="s">
        <v>463</v>
      </c>
      <c r="F162" s="48" t="s">
        <v>128</v>
      </c>
      <c r="G162" s="19"/>
      <c r="H162" s="11"/>
      <c r="I162" s="19"/>
      <c r="J162" s="11"/>
    </row>
    <row r="163" spans="1:10" s="20" customFormat="1" ht="15" customHeight="1">
      <c r="A163" s="24"/>
      <c r="B163" s="24" t="s">
        <v>270</v>
      </c>
      <c r="C163" s="26" t="s">
        <v>464</v>
      </c>
      <c r="D163" s="27"/>
      <c r="E163" s="19"/>
      <c r="F163" s="49"/>
      <c r="G163" s="19"/>
      <c r="H163" s="11"/>
      <c r="I163" s="19"/>
      <c r="J163" s="11"/>
    </row>
    <row r="164" spans="1:10" s="20" customFormat="1" ht="15" customHeight="1">
      <c r="A164" s="28" t="s">
        <v>270</v>
      </c>
      <c r="B164" s="28" t="s">
        <v>270</v>
      </c>
      <c r="C164" s="29" t="s">
        <v>465</v>
      </c>
      <c r="D164" s="12" t="s">
        <v>466</v>
      </c>
      <c r="E164" s="19"/>
      <c r="F164" s="11"/>
      <c r="G164" s="19"/>
      <c r="H164" s="11"/>
      <c r="I164" s="19"/>
      <c r="J164" s="11"/>
    </row>
    <row r="165" spans="1:10" s="20" customFormat="1" ht="15" customHeight="1">
      <c r="A165" s="24" t="s">
        <v>270</v>
      </c>
      <c r="B165" s="24" t="s">
        <v>270</v>
      </c>
      <c r="C165" s="33" t="s">
        <v>467</v>
      </c>
      <c r="D165" s="27"/>
      <c r="E165" s="19"/>
      <c r="F165" s="11"/>
      <c r="G165" s="19"/>
      <c r="H165" s="11"/>
      <c r="I165" s="19"/>
      <c r="J165" s="11"/>
    </row>
    <row r="166" spans="1:10" s="20" customFormat="1" ht="15" customHeight="1">
      <c r="A166" s="28" t="s">
        <v>270</v>
      </c>
      <c r="B166" s="28" t="s">
        <v>270</v>
      </c>
      <c r="C166" s="29" t="s">
        <v>468</v>
      </c>
      <c r="D166" s="12" t="s">
        <v>469</v>
      </c>
      <c r="E166" s="40"/>
      <c r="F166" s="11"/>
      <c r="G166" s="40"/>
      <c r="H166" s="11"/>
      <c r="I166" s="40"/>
      <c r="J166" s="11"/>
    </row>
    <row r="167" spans="1:10" s="20" customFormat="1" ht="15" customHeight="1">
      <c r="A167" s="24" t="s">
        <v>270</v>
      </c>
      <c r="B167" s="24" t="s">
        <v>270</v>
      </c>
      <c r="C167" s="33" t="s">
        <v>470</v>
      </c>
      <c r="D167" s="27"/>
      <c r="E167" s="32"/>
      <c r="F167" s="26"/>
      <c r="G167" s="19"/>
      <c r="H167" s="11"/>
      <c r="I167" s="19"/>
      <c r="J167" s="11"/>
    </row>
    <row r="168" spans="1:10" s="20" customFormat="1" ht="15" customHeight="1">
      <c r="A168" s="28" t="s">
        <v>270</v>
      </c>
      <c r="B168" s="28" t="s">
        <v>270</v>
      </c>
      <c r="C168" s="29" t="s">
        <v>471</v>
      </c>
      <c r="D168" s="12" t="s">
        <v>472</v>
      </c>
      <c r="E168" s="13" t="s">
        <v>473</v>
      </c>
      <c r="F168" s="14" t="s">
        <v>129</v>
      </c>
      <c r="G168" s="19"/>
      <c r="H168" s="11"/>
      <c r="I168" s="19"/>
      <c r="J168" s="11"/>
    </row>
    <row r="169" spans="1:10" s="20" customFormat="1" ht="15" customHeight="1">
      <c r="A169" s="24" t="s">
        <v>270</v>
      </c>
      <c r="B169" s="24" t="s">
        <v>270</v>
      </c>
      <c r="C169" s="33" t="s">
        <v>474</v>
      </c>
      <c r="D169" s="50"/>
      <c r="E169" s="19"/>
      <c r="F169" s="11"/>
      <c r="G169" s="19"/>
      <c r="H169" s="11"/>
      <c r="I169" s="19"/>
      <c r="J169" s="11"/>
    </row>
    <row r="170" spans="1:10" s="20" customFormat="1" ht="15" customHeight="1">
      <c r="A170" s="28" t="s">
        <v>270</v>
      </c>
      <c r="B170" s="28" t="s">
        <v>270</v>
      </c>
      <c r="C170" s="29" t="s">
        <v>475</v>
      </c>
      <c r="D170" s="51" t="s">
        <v>476</v>
      </c>
      <c r="E170" s="19"/>
      <c r="F170" s="11"/>
      <c r="G170" s="19"/>
      <c r="H170" s="11"/>
      <c r="I170" s="19"/>
      <c r="J170" s="11"/>
    </row>
    <row r="171" spans="1:10" s="20" customFormat="1" ht="15" customHeight="1">
      <c r="A171" s="24" t="s">
        <v>270</v>
      </c>
      <c r="B171" s="24" t="s">
        <v>270</v>
      </c>
      <c r="C171" s="26" t="s">
        <v>477</v>
      </c>
      <c r="D171" s="27"/>
      <c r="E171" s="32"/>
      <c r="F171" s="26"/>
      <c r="G171" s="32"/>
      <c r="H171" s="26"/>
      <c r="I171" s="19"/>
      <c r="J171" s="11"/>
    </row>
    <row r="172" spans="1:10" s="20" customFormat="1" ht="15" customHeight="1">
      <c r="A172" s="10" t="s">
        <v>270</v>
      </c>
      <c r="B172" s="10" t="s">
        <v>270</v>
      </c>
      <c r="C172" s="35" t="s">
        <v>130</v>
      </c>
      <c r="D172" s="37" t="s">
        <v>478</v>
      </c>
      <c r="E172" s="52" t="s">
        <v>479</v>
      </c>
      <c r="F172" s="35" t="s">
        <v>478</v>
      </c>
      <c r="G172" s="52" t="s">
        <v>480</v>
      </c>
      <c r="H172" s="14" t="s">
        <v>481</v>
      </c>
      <c r="I172" s="19"/>
      <c r="J172" s="11"/>
    </row>
    <row r="173" spans="1:10" s="20" customFormat="1" ht="15" customHeight="1">
      <c r="A173" s="34" t="s">
        <v>296</v>
      </c>
      <c r="B173" s="34" t="s">
        <v>296</v>
      </c>
      <c r="C173" s="35" t="s">
        <v>131</v>
      </c>
      <c r="D173" s="37" t="s">
        <v>131</v>
      </c>
      <c r="E173" s="52" t="s">
        <v>482</v>
      </c>
      <c r="F173" s="35" t="s">
        <v>131</v>
      </c>
      <c r="G173" s="13" t="s">
        <v>483</v>
      </c>
      <c r="H173" s="14" t="s">
        <v>484</v>
      </c>
      <c r="I173" s="19"/>
      <c r="J173" s="11"/>
    </row>
    <row r="174" spans="1:10" s="20" customFormat="1" ht="15" customHeight="1">
      <c r="A174" s="10" t="s">
        <v>296</v>
      </c>
      <c r="B174" s="10"/>
      <c r="C174" s="14" t="s">
        <v>485</v>
      </c>
      <c r="D174" s="12" t="s">
        <v>485</v>
      </c>
      <c r="E174" s="13" t="s">
        <v>486</v>
      </c>
      <c r="F174" s="14" t="s">
        <v>487</v>
      </c>
      <c r="G174" s="19"/>
      <c r="H174" s="11"/>
      <c r="I174" s="19"/>
      <c r="J174" s="11"/>
    </row>
    <row r="175" spans="1:10" s="20" customFormat="1" ht="15" customHeight="1">
      <c r="A175" s="17"/>
      <c r="B175" s="17" t="s">
        <v>270</v>
      </c>
      <c r="C175" s="11" t="s">
        <v>488</v>
      </c>
      <c r="D175" s="18"/>
      <c r="E175" s="19"/>
      <c r="F175" s="11"/>
      <c r="G175" s="19"/>
      <c r="H175" s="11"/>
      <c r="I175" s="19"/>
      <c r="J175" s="11"/>
    </row>
    <row r="176" spans="1:10" s="20" customFormat="1" ht="15" customHeight="1">
      <c r="A176" s="17"/>
      <c r="B176" s="17" t="s">
        <v>270</v>
      </c>
      <c r="C176" s="11" t="s">
        <v>489</v>
      </c>
      <c r="D176" s="18"/>
      <c r="E176" s="19"/>
      <c r="F176" s="11"/>
      <c r="G176" s="19"/>
      <c r="H176" s="11"/>
      <c r="I176" s="19"/>
      <c r="J176" s="11"/>
    </row>
    <row r="177" spans="1:10" s="20" customFormat="1" ht="15" customHeight="1">
      <c r="A177" s="17"/>
      <c r="B177" s="17" t="s">
        <v>270</v>
      </c>
      <c r="C177" s="11" t="s">
        <v>490</v>
      </c>
      <c r="D177" s="18"/>
      <c r="E177" s="19"/>
      <c r="F177" s="11"/>
      <c r="G177" s="19"/>
      <c r="H177" s="11"/>
      <c r="I177" s="19"/>
      <c r="J177" s="11"/>
    </row>
    <row r="178" spans="1:10" s="20" customFormat="1" ht="15" customHeight="1">
      <c r="A178" s="24"/>
      <c r="B178" s="24" t="s">
        <v>270</v>
      </c>
      <c r="C178" s="26" t="s">
        <v>491</v>
      </c>
      <c r="D178" s="27"/>
      <c r="E178" s="19"/>
      <c r="F178" s="11"/>
      <c r="G178" s="19"/>
      <c r="H178" s="11"/>
      <c r="I178" s="19"/>
      <c r="J178" s="11"/>
    </row>
    <row r="179" spans="1:10" s="20" customFormat="1" ht="15" customHeight="1">
      <c r="A179" s="10" t="s">
        <v>492</v>
      </c>
      <c r="B179" s="10"/>
      <c r="C179" s="14" t="s">
        <v>493</v>
      </c>
      <c r="D179" s="14" t="s">
        <v>494</v>
      </c>
      <c r="E179" s="19"/>
      <c r="F179" s="11"/>
      <c r="G179" s="19"/>
      <c r="H179" s="11"/>
      <c r="I179" s="19"/>
      <c r="J179" s="11"/>
    </row>
    <row r="180" spans="1:10" s="20" customFormat="1" ht="15" customHeight="1">
      <c r="A180" s="17"/>
      <c r="B180" s="17" t="s">
        <v>270</v>
      </c>
      <c r="C180" s="11" t="s">
        <v>495</v>
      </c>
      <c r="D180" s="11"/>
      <c r="E180" s="19"/>
      <c r="F180" s="11"/>
      <c r="G180" s="19"/>
      <c r="H180" s="11"/>
      <c r="I180" s="19"/>
      <c r="J180" s="11"/>
    </row>
    <row r="181" spans="1:10" s="20" customFormat="1" ht="15" customHeight="1">
      <c r="A181" s="17"/>
      <c r="B181" s="17" t="s">
        <v>270</v>
      </c>
      <c r="C181" s="11" t="s">
        <v>496</v>
      </c>
      <c r="D181" s="18"/>
      <c r="E181" s="19"/>
      <c r="F181" s="11"/>
      <c r="G181" s="19"/>
      <c r="H181" s="11"/>
      <c r="I181" s="19"/>
      <c r="J181" s="11"/>
    </row>
    <row r="182" spans="1:10" s="20" customFormat="1" ht="15" customHeight="1">
      <c r="A182" s="25"/>
      <c r="B182" s="25" t="s">
        <v>270</v>
      </c>
      <c r="C182" s="21" t="s">
        <v>497</v>
      </c>
      <c r="D182" s="18"/>
      <c r="E182" s="19"/>
      <c r="F182" s="11"/>
      <c r="G182" s="19"/>
      <c r="H182" s="11"/>
      <c r="I182" s="19"/>
      <c r="J182" s="11"/>
    </row>
    <row r="183" spans="1:10" s="20" customFormat="1" ht="15" customHeight="1">
      <c r="A183" s="30" t="s">
        <v>492</v>
      </c>
      <c r="B183" s="30" t="s">
        <v>270</v>
      </c>
      <c r="C183" s="31" t="s">
        <v>498</v>
      </c>
      <c r="D183" s="18"/>
      <c r="E183" s="19"/>
      <c r="F183" s="11"/>
      <c r="G183" s="19"/>
      <c r="H183" s="11"/>
      <c r="I183" s="19"/>
      <c r="J183" s="11"/>
    </row>
    <row r="184" spans="1:10" s="20" customFormat="1" ht="15" customHeight="1">
      <c r="A184" s="17" t="s">
        <v>492</v>
      </c>
      <c r="B184" s="17"/>
      <c r="C184" s="11" t="s">
        <v>499</v>
      </c>
      <c r="D184" s="18"/>
      <c r="E184" s="19"/>
      <c r="F184" s="11"/>
      <c r="G184" s="19"/>
      <c r="H184" s="11"/>
      <c r="I184" s="19"/>
      <c r="J184" s="11"/>
    </row>
    <row r="185" spans="1:10" s="20" customFormat="1" ht="15" customHeight="1">
      <c r="A185" s="17"/>
      <c r="B185" s="17" t="s">
        <v>492</v>
      </c>
      <c r="C185" s="11" t="s">
        <v>500</v>
      </c>
      <c r="D185" s="18"/>
      <c r="E185" s="19"/>
      <c r="F185" s="11"/>
      <c r="G185" s="19"/>
      <c r="H185" s="11"/>
      <c r="I185" s="19"/>
      <c r="J185" s="11"/>
    </row>
    <row r="186" spans="1:10" s="20" customFormat="1" ht="15" customHeight="1">
      <c r="A186" s="25"/>
      <c r="B186" s="25" t="s">
        <v>492</v>
      </c>
      <c r="C186" s="21" t="s">
        <v>499</v>
      </c>
      <c r="D186" s="18"/>
      <c r="E186" s="19"/>
      <c r="F186" s="11"/>
      <c r="G186" s="19"/>
      <c r="H186" s="11"/>
      <c r="I186" s="19"/>
      <c r="J186" s="11"/>
    </row>
    <row r="187" spans="1:10" s="20" customFormat="1" ht="15" customHeight="1">
      <c r="A187" s="24" t="s">
        <v>492</v>
      </c>
      <c r="B187" s="24" t="s">
        <v>492</v>
      </c>
      <c r="C187" s="26" t="s">
        <v>501</v>
      </c>
      <c r="D187" s="27"/>
      <c r="E187" s="32"/>
      <c r="F187" s="26"/>
      <c r="G187" s="19"/>
      <c r="H187" s="11"/>
      <c r="I187" s="19"/>
      <c r="J187" s="11"/>
    </row>
    <row r="188" spans="1:10" s="20" customFormat="1" ht="15" customHeight="1">
      <c r="A188" s="10" t="s">
        <v>492</v>
      </c>
      <c r="B188" s="10"/>
      <c r="C188" s="14" t="s">
        <v>132</v>
      </c>
      <c r="D188" s="18" t="s">
        <v>502</v>
      </c>
      <c r="E188" s="13" t="s">
        <v>503</v>
      </c>
      <c r="F188" s="14" t="s">
        <v>504</v>
      </c>
      <c r="G188" s="19"/>
      <c r="H188" s="11"/>
      <c r="I188" s="19"/>
      <c r="J188" s="11"/>
    </row>
    <row r="189" spans="1:10" s="20" customFormat="1" ht="15" customHeight="1">
      <c r="A189" s="17"/>
      <c r="B189" s="17" t="s">
        <v>270</v>
      </c>
      <c r="C189" s="11" t="s">
        <v>505</v>
      </c>
      <c r="D189" s="18"/>
      <c r="E189" s="19"/>
      <c r="F189" s="11"/>
      <c r="G189" s="19"/>
      <c r="H189" s="11"/>
      <c r="I189" s="19"/>
      <c r="J189" s="11"/>
    </row>
    <row r="190" spans="1:10" s="20" customFormat="1" ht="15" customHeight="1">
      <c r="A190" s="17"/>
      <c r="B190" s="17" t="s">
        <v>270</v>
      </c>
      <c r="C190" s="11" t="s">
        <v>506</v>
      </c>
      <c r="D190" s="18"/>
      <c r="E190" s="19"/>
      <c r="F190" s="11"/>
      <c r="G190" s="19"/>
      <c r="H190" s="11"/>
      <c r="I190" s="19"/>
      <c r="J190" s="11"/>
    </row>
    <row r="191" spans="1:10" s="20" customFormat="1" ht="15" customHeight="1">
      <c r="A191" s="25"/>
      <c r="B191" s="25" t="s">
        <v>270</v>
      </c>
      <c r="C191" s="21" t="s">
        <v>507</v>
      </c>
      <c r="D191" s="18"/>
      <c r="E191" s="19"/>
      <c r="F191" s="11"/>
      <c r="G191" s="19"/>
      <c r="H191" s="11"/>
      <c r="I191" s="19"/>
      <c r="J191" s="11"/>
    </row>
    <row r="192" spans="1:10" s="20" customFormat="1" ht="15" customHeight="1">
      <c r="A192" s="17" t="s">
        <v>296</v>
      </c>
      <c r="B192" s="17"/>
      <c r="C192" s="11" t="s">
        <v>508</v>
      </c>
      <c r="D192" s="18"/>
      <c r="E192" s="19"/>
      <c r="F192" s="11"/>
      <c r="G192" s="19"/>
      <c r="H192" s="11"/>
      <c r="I192" s="19"/>
      <c r="J192" s="11"/>
    </row>
    <row r="193" spans="1:10" s="20" customFormat="1" ht="15" customHeight="1">
      <c r="A193" s="17"/>
      <c r="B193" s="17" t="s">
        <v>270</v>
      </c>
      <c r="C193" s="11" t="s">
        <v>509</v>
      </c>
      <c r="D193" s="18"/>
      <c r="E193" s="19"/>
      <c r="F193" s="11"/>
      <c r="G193" s="19"/>
      <c r="H193" s="11"/>
      <c r="I193" s="19"/>
      <c r="J193" s="11"/>
    </row>
    <row r="194" spans="1:10" s="20" customFormat="1" ht="15" customHeight="1">
      <c r="A194" s="17"/>
      <c r="B194" s="17" t="s">
        <v>270</v>
      </c>
      <c r="C194" s="11" t="s">
        <v>510</v>
      </c>
      <c r="D194" s="18"/>
      <c r="E194" s="19"/>
      <c r="F194" s="11"/>
      <c r="G194" s="19"/>
      <c r="H194" s="11"/>
      <c r="I194" s="19"/>
      <c r="J194" s="11"/>
    </row>
    <row r="195" spans="1:10" s="20" customFormat="1" ht="15" customHeight="1">
      <c r="A195" s="17"/>
      <c r="B195" s="17" t="s">
        <v>270</v>
      </c>
      <c r="C195" s="11" t="s">
        <v>511</v>
      </c>
      <c r="D195" s="18"/>
      <c r="E195" s="19"/>
      <c r="F195" s="11"/>
      <c r="G195" s="19"/>
      <c r="H195" s="11"/>
      <c r="I195" s="19"/>
      <c r="J195" s="11"/>
    </row>
    <row r="196" spans="1:10" s="20" customFormat="1" ht="15" customHeight="1">
      <c r="A196" s="24"/>
      <c r="B196" s="24" t="s">
        <v>296</v>
      </c>
      <c r="C196" s="26" t="s">
        <v>512</v>
      </c>
      <c r="D196" s="18"/>
      <c r="E196" s="32"/>
      <c r="F196" s="26"/>
      <c r="G196" s="19"/>
      <c r="H196" s="11"/>
      <c r="I196" s="19"/>
      <c r="J196" s="11"/>
    </row>
    <row r="197" spans="1:10" s="20" customFormat="1" ht="15" customHeight="1">
      <c r="A197" s="10" t="s">
        <v>309</v>
      </c>
      <c r="B197" s="10"/>
      <c r="C197" s="14" t="s">
        <v>513</v>
      </c>
      <c r="D197" s="686" t="s">
        <v>514</v>
      </c>
      <c r="E197" s="13" t="s">
        <v>515</v>
      </c>
      <c r="F197" s="681" t="s">
        <v>516</v>
      </c>
      <c r="G197" s="19"/>
      <c r="H197" s="11"/>
      <c r="I197" s="19"/>
      <c r="J197" s="11"/>
    </row>
    <row r="198" spans="1:10" s="20" customFormat="1" ht="15" customHeight="1">
      <c r="A198" s="17"/>
      <c r="B198" s="17" t="s">
        <v>270</v>
      </c>
      <c r="C198" s="11" t="s">
        <v>517</v>
      </c>
      <c r="D198" s="687"/>
      <c r="E198" s="19"/>
      <c r="F198" s="685"/>
      <c r="G198" s="19"/>
      <c r="H198" s="11"/>
      <c r="I198" s="19"/>
      <c r="J198" s="11"/>
    </row>
    <row r="199" spans="1:10" s="20" customFormat="1" ht="15" customHeight="1">
      <c r="A199" s="17"/>
      <c r="B199" s="17" t="s">
        <v>270</v>
      </c>
      <c r="C199" s="11" t="s">
        <v>518</v>
      </c>
      <c r="D199" s="18"/>
      <c r="E199" s="19"/>
      <c r="F199" s="53"/>
      <c r="G199" s="19"/>
      <c r="H199" s="11"/>
      <c r="I199" s="19"/>
      <c r="J199" s="11"/>
    </row>
    <row r="200" spans="1:10" s="20" customFormat="1" ht="15" customHeight="1">
      <c r="A200" s="17"/>
      <c r="B200" s="17" t="s">
        <v>270</v>
      </c>
      <c r="C200" s="11" t="s">
        <v>519</v>
      </c>
      <c r="D200" s="18"/>
      <c r="E200" s="19"/>
      <c r="F200" s="11"/>
      <c r="G200" s="19"/>
      <c r="H200" s="11"/>
      <c r="I200" s="19"/>
      <c r="J200" s="11"/>
    </row>
    <row r="201" spans="1:10" s="20" customFormat="1" ht="15" customHeight="1">
      <c r="A201" s="17"/>
      <c r="B201" s="17" t="s">
        <v>270</v>
      </c>
      <c r="C201" s="11" t="s">
        <v>520</v>
      </c>
      <c r="D201" s="18"/>
      <c r="E201" s="19"/>
      <c r="F201" s="11"/>
      <c r="G201" s="19"/>
      <c r="H201" s="11"/>
      <c r="I201" s="19"/>
      <c r="J201" s="11"/>
    </row>
    <row r="202" spans="1:10" s="20" customFormat="1" ht="15" customHeight="1">
      <c r="A202" s="17"/>
      <c r="B202" s="17" t="s">
        <v>270</v>
      </c>
      <c r="C202" s="11" t="s">
        <v>521</v>
      </c>
      <c r="D202" s="18"/>
      <c r="E202" s="19"/>
      <c r="F202" s="11"/>
      <c r="G202" s="19"/>
      <c r="H202" s="11"/>
      <c r="I202" s="19"/>
      <c r="J202" s="11"/>
    </row>
    <row r="203" spans="1:10" s="20" customFormat="1" ht="15" customHeight="1">
      <c r="A203" s="17"/>
      <c r="B203" s="17" t="s">
        <v>270</v>
      </c>
      <c r="C203" s="11" t="s">
        <v>522</v>
      </c>
      <c r="D203" s="18"/>
      <c r="E203" s="19"/>
      <c r="F203" s="11"/>
      <c r="G203" s="19"/>
      <c r="H203" s="11"/>
      <c r="I203" s="19"/>
      <c r="J203" s="11"/>
    </row>
    <row r="204" spans="1:10" s="20" customFormat="1" ht="15" customHeight="1">
      <c r="A204" s="25"/>
      <c r="B204" s="25" t="s">
        <v>270</v>
      </c>
      <c r="C204" s="21" t="s">
        <v>523</v>
      </c>
      <c r="D204" s="18"/>
      <c r="E204" s="19"/>
      <c r="F204" s="11"/>
      <c r="G204" s="19"/>
      <c r="H204" s="11"/>
      <c r="I204" s="19"/>
      <c r="J204" s="11"/>
    </row>
    <row r="205" spans="1:10" s="20" customFormat="1" ht="15" customHeight="1">
      <c r="A205" s="17" t="s">
        <v>309</v>
      </c>
      <c r="B205" s="17"/>
      <c r="C205" s="23" t="s">
        <v>524</v>
      </c>
      <c r="D205" s="18"/>
      <c r="E205" s="19"/>
      <c r="F205" s="11"/>
      <c r="G205" s="19"/>
      <c r="H205" s="11"/>
      <c r="I205" s="19"/>
      <c r="J205" s="11"/>
    </row>
    <row r="206" spans="1:10" s="20" customFormat="1" ht="15" customHeight="1">
      <c r="A206" s="17"/>
      <c r="B206" s="17" t="s">
        <v>270</v>
      </c>
      <c r="C206" s="11" t="s">
        <v>525</v>
      </c>
      <c r="D206" s="18"/>
      <c r="E206" s="19"/>
      <c r="F206" s="11"/>
      <c r="G206" s="19"/>
      <c r="H206" s="11"/>
      <c r="I206" s="19"/>
      <c r="J206" s="11"/>
    </row>
    <row r="207" spans="1:10" s="20" customFormat="1" ht="15" customHeight="1">
      <c r="A207" s="17"/>
      <c r="B207" s="17" t="s">
        <v>270</v>
      </c>
      <c r="C207" s="11" t="s">
        <v>526</v>
      </c>
      <c r="D207" s="18"/>
      <c r="E207" s="19"/>
      <c r="F207" s="11"/>
      <c r="G207" s="19"/>
      <c r="H207" s="11"/>
      <c r="I207" s="19"/>
      <c r="J207" s="11"/>
    </row>
    <row r="208" spans="1:10" s="20" customFormat="1" ht="15" customHeight="1">
      <c r="A208" s="17"/>
      <c r="B208" s="17" t="s">
        <v>270</v>
      </c>
      <c r="C208" s="11" t="s">
        <v>527</v>
      </c>
      <c r="D208" s="18"/>
      <c r="E208" s="19"/>
      <c r="F208" s="11"/>
      <c r="G208" s="19"/>
      <c r="H208" s="11"/>
      <c r="I208" s="19"/>
      <c r="J208" s="11"/>
    </row>
    <row r="209" spans="1:10" s="20" customFormat="1" ht="15" customHeight="1">
      <c r="A209" s="17"/>
      <c r="B209" s="17" t="s">
        <v>270</v>
      </c>
      <c r="C209" s="11" t="s">
        <v>528</v>
      </c>
      <c r="D209" s="18"/>
      <c r="E209" s="19"/>
      <c r="F209" s="11"/>
      <c r="G209" s="19"/>
      <c r="H209" s="11"/>
      <c r="I209" s="19"/>
      <c r="J209" s="11"/>
    </row>
    <row r="210" spans="1:10" s="20" customFormat="1" ht="15" customHeight="1">
      <c r="A210" s="17"/>
      <c r="B210" s="17" t="s">
        <v>270</v>
      </c>
      <c r="C210" s="21" t="s">
        <v>529</v>
      </c>
      <c r="D210" s="18"/>
      <c r="E210" s="19"/>
      <c r="F210" s="11"/>
      <c r="G210" s="19"/>
      <c r="H210" s="11"/>
      <c r="I210" s="19"/>
      <c r="J210" s="11"/>
    </row>
    <row r="211" spans="1:10" s="20" customFormat="1" ht="15" customHeight="1">
      <c r="A211" s="36" t="s">
        <v>270</v>
      </c>
      <c r="B211" s="36" t="s">
        <v>270</v>
      </c>
      <c r="C211" s="33" t="s">
        <v>530</v>
      </c>
      <c r="D211" s="18"/>
      <c r="E211" s="19"/>
      <c r="F211" s="11"/>
      <c r="G211" s="19"/>
      <c r="H211" s="11"/>
      <c r="I211" s="19"/>
      <c r="J211" s="11"/>
    </row>
    <row r="212" spans="1:10" s="20" customFormat="1" ht="15" customHeight="1">
      <c r="A212" s="34" t="s">
        <v>270</v>
      </c>
      <c r="B212" s="34" t="s">
        <v>270</v>
      </c>
      <c r="C212" s="35" t="s">
        <v>531</v>
      </c>
      <c r="D212" s="37" t="s">
        <v>531</v>
      </c>
      <c r="E212" s="19"/>
      <c r="F212" s="11"/>
      <c r="G212" s="19"/>
      <c r="H212" s="11"/>
      <c r="I212" s="19"/>
      <c r="J212" s="11"/>
    </row>
    <row r="213" spans="1:10" s="20" customFormat="1" ht="15" customHeight="1">
      <c r="A213" s="28" t="s">
        <v>270</v>
      </c>
      <c r="B213" s="28" t="s">
        <v>270</v>
      </c>
      <c r="C213" s="29" t="s">
        <v>532</v>
      </c>
      <c r="D213" s="12" t="s">
        <v>533</v>
      </c>
      <c r="E213" s="19"/>
      <c r="F213" s="11"/>
      <c r="G213" s="19"/>
      <c r="H213" s="11"/>
      <c r="I213" s="19"/>
      <c r="J213" s="11"/>
    </row>
    <row r="214" spans="1:10" s="20" customFormat="1" ht="15" customHeight="1">
      <c r="A214" s="30" t="s">
        <v>270</v>
      </c>
      <c r="B214" s="30" t="s">
        <v>270</v>
      </c>
      <c r="C214" s="31" t="s">
        <v>534</v>
      </c>
      <c r="D214" s="18"/>
      <c r="E214" s="19"/>
      <c r="F214" s="11"/>
      <c r="G214" s="19"/>
      <c r="H214" s="11"/>
      <c r="I214" s="19"/>
      <c r="J214" s="11"/>
    </row>
    <row r="215" spans="1:10" s="20" customFormat="1" ht="15" customHeight="1">
      <c r="A215" s="36" t="s">
        <v>270</v>
      </c>
      <c r="B215" s="36" t="s">
        <v>270</v>
      </c>
      <c r="C215" s="33" t="s">
        <v>535</v>
      </c>
      <c r="D215" s="27"/>
      <c r="E215" s="32"/>
      <c r="F215" s="26"/>
      <c r="G215" s="19"/>
      <c r="H215" s="11"/>
      <c r="I215" s="19"/>
      <c r="J215" s="11"/>
    </row>
    <row r="216" spans="1:10" s="20" customFormat="1" ht="15" customHeight="1">
      <c r="A216" s="28" t="s">
        <v>270</v>
      </c>
      <c r="B216" s="28" t="s">
        <v>270</v>
      </c>
      <c r="C216" s="29" t="s">
        <v>536</v>
      </c>
      <c r="D216" s="12" t="s">
        <v>134</v>
      </c>
      <c r="E216" s="13" t="s">
        <v>537</v>
      </c>
      <c r="F216" s="14" t="s">
        <v>134</v>
      </c>
      <c r="G216" s="19"/>
      <c r="H216" s="11"/>
      <c r="I216" s="19"/>
      <c r="J216" s="11"/>
    </row>
    <row r="217" spans="1:10" s="20" customFormat="1" ht="15" customHeight="1">
      <c r="A217" s="17" t="s">
        <v>309</v>
      </c>
      <c r="B217" s="17"/>
      <c r="C217" s="11" t="s">
        <v>538</v>
      </c>
      <c r="D217" s="18"/>
      <c r="E217" s="19"/>
      <c r="F217" s="11"/>
      <c r="G217" s="19"/>
      <c r="H217" s="11"/>
      <c r="I217" s="19"/>
      <c r="J217" s="11"/>
    </row>
    <row r="218" spans="1:10" s="20" customFormat="1" ht="15" customHeight="1">
      <c r="A218" s="17"/>
      <c r="B218" s="17" t="s">
        <v>270</v>
      </c>
      <c r="C218" s="11" t="s">
        <v>539</v>
      </c>
      <c r="D218" s="18"/>
      <c r="E218" s="19"/>
      <c r="F218" s="11"/>
      <c r="G218" s="19"/>
      <c r="H218" s="11"/>
      <c r="I218" s="19"/>
      <c r="J218" s="11"/>
    </row>
    <row r="219" spans="1:10" s="20" customFormat="1" ht="15" customHeight="1">
      <c r="A219" s="17"/>
      <c r="B219" s="17" t="s">
        <v>270</v>
      </c>
      <c r="C219" s="11" t="s">
        <v>540</v>
      </c>
      <c r="D219" s="18"/>
      <c r="E219" s="19"/>
      <c r="F219" s="11"/>
      <c r="G219" s="19"/>
      <c r="H219" s="11"/>
      <c r="I219" s="19"/>
      <c r="J219" s="11"/>
    </row>
    <row r="220" spans="1:10" s="20" customFormat="1" ht="15" customHeight="1">
      <c r="A220" s="17"/>
      <c r="B220" s="17" t="s">
        <v>270</v>
      </c>
      <c r="C220" s="11" t="s">
        <v>541</v>
      </c>
      <c r="D220" s="18"/>
      <c r="E220" s="19"/>
      <c r="F220" s="11"/>
      <c r="G220" s="19"/>
      <c r="H220" s="11"/>
      <c r="I220" s="19"/>
      <c r="J220" s="11"/>
    </row>
    <row r="221" spans="1:10" s="20" customFormat="1" ht="15" customHeight="1">
      <c r="A221" s="17"/>
      <c r="B221" s="17" t="s">
        <v>270</v>
      </c>
      <c r="C221" s="11" t="s">
        <v>542</v>
      </c>
      <c r="D221" s="18"/>
      <c r="E221" s="19"/>
      <c r="F221" s="11"/>
      <c r="G221" s="19"/>
      <c r="H221" s="11"/>
      <c r="I221" s="19"/>
      <c r="J221" s="11"/>
    </row>
    <row r="222" spans="1:10" s="20" customFormat="1" ht="15" customHeight="1">
      <c r="A222" s="25"/>
      <c r="B222" s="25" t="s">
        <v>270</v>
      </c>
      <c r="C222" s="21" t="s">
        <v>543</v>
      </c>
      <c r="D222" s="18"/>
      <c r="E222" s="19"/>
      <c r="F222" s="11"/>
      <c r="G222" s="19"/>
      <c r="H222" s="11"/>
      <c r="I222" s="19"/>
      <c r="J222" s="11"/>
    </row>
    <row r="223" spans="1:10" s="20" customFormat="1" ht="15" customHeight="1">
      <c r="A223" s="30" t="s">
        <v>270</v>
      </c>
      <c r="B223" s="30" t="s">
        <v>270</v>
      </c>
      <c r="C223" s="31" t="s">
        <v>544</v>
      </c>
      <c r="D223" s="18"/>
      <c r="E223" s="19"/>
      <c r="F223" s="11"/>
      <c r="G223" s="19"/>
      <c r="H223" s="11"/>
      <c r="I223" s="19"/>
      <c r="J223" s="11"/>
    </row>
    <row r="224" spans="1:10" s="20" customFormat="1" ht="15" customHeight="1">
      <c r="A224" s="24" t="s">
        <v>270</v>
      </c>
      <c r="B224" s="24" t="s">
        <v>270</v>
      </c>
      <c r="C224" s="33" t="s">
        <v>545</v>
      </c>
      <c r="D224" s="27"/>
      <c r="E224" s="32"/>
      <c r="F224" s="26"/>
      <c r="G224" s="19"/>
      <c r="H224" s="11"/>
      <c r="I224" s="19"/>
      <c r="J224" s="11"/>
    </row>
    <row r="225" spans="1:10" s="20" customFormat="1" ht="15" customHeight="1">
      <c r="A225" s="28" t="s">
        <v>270</v>
      </c>
      <c r="B225" s="28" t="s">
        <v>270</v>
      </c>
      <c r="C225" s="29" t="s">
        <v>546</v>
      </c>
      <c r="D225" s="12" t="s">
        <v>547</v>
      </c>
      <c r="E225" s="13" t="s">
        <v>421</v>
      </c>
      <c r="F225" s="14" t="s">
        <v>548</v>
      </c>
      <c r="G225" s="13" t="s">
        <v>549</v>
      </c>
      <c r="H225" s="14" t="s">
        <v>423</v>
      </c>
      <c r="I225" s="19"/>
      <c r="J225" s="11"/>
    </row>
    <row r="226" spans="1:10" s="20" customFormat="1" ht="15" customHeight="1">
      <c r="A226" s="24" t="s">
        <v>270</v>
      </c>
      <c r="B226" s="24" t="s">
        <v>270</v>
      </c>
      <c r="C226" s="26" t="s">
        <v>550</v>
      </c>
      <c r="D226" s="27"/>
      <c r="E226" s="32"/>
      <c r="F226" s="26"/>
      <c r="G226" s="32"/>
      <c r="H226" s="26"/>
      <c r="I226" s="19"/>
      <c r="J226" s="11"/>
    </row>
    <row r="227" spans="1:10" s="20" customFormat="1" ht="15" customHeight="1">
      <c r="A227" s="24" t="s">
        <v>309</v>
      </c>
      <c r="B227" s="24" t="s">
        <v>270</v>
      </c>
      <c r="C227" s="26" t="s">
        <v>135</v>
      </c>
      <c r="D227" s="21" t="s">
        <v>551</v>
      </c>
      <c r="E227" s="32" t="s">
        <v>552</v>
      </c>
      <c r="F227" s="21" t="s">
        <v>551</v>
      </c>
      <c r="G227" s="19" t="s">
        <v>553</v>
      </c>
      <c r="H227" s="11" t="s">
        <v>554</v>
      </c>
      <c r="I227" s="19"/>
      <c r="J227" s="11"/>
    </row>
    <row r="228" spans="1:10" s="20" customFormat="1" ht="15" customHeight="1">
      <c r="A228" s="54" t="s">
        <v>443</v>
      </c>
      <c r="B228" s="54"/>
      <c r="C228" s="14" t="s">
        <v>555</v>
      </c>
      <c r="D228" s="688" t="s">
        <v>556</v>
      </c>
      <c r="E228" s="13" t="s">
        <v>557</v>
      </c>
      <c r="F228" s="681" t="s">
        <v>558</v>
      </c>
      <c r="G228" s="19"/>
      <c r="H228" s="11"/>
      <c r="I228" s="19"/>
      <c r="J228" s="11"/>
    </row>
    <row r="229" spans="1:10" s="20" customFormat="1" ht="15" customHeight="1">
      <c r="A229" s="17"/>
      <c r="B229" s="17" t="s">
        <v>270</v>
      </c>
      <c r="C229" s="11" t="s">
        <v>559</v>
      </c>
      <c r="D229" s="689"/>
      <c r="E229" s="19"/>
      <c r="F229" s="685"/>
      <c r="G229" s="19"/>
      <c r="H229" s="11"/>
      <c r="I229" s="19"/>
      <c r="J229" s="11"/>
    </row>
    <row r="230" spans="1:10" s="20" customFormat="1" ht="15" customHeight="1">
      <c r="A230" s="17"/>
      <c r="B230" s="17" t="s">
        <v>270</v>
      </c>
      <c r="C230" s="11" t="s">
        <v>560</v>
      </c>
      <c r="D230" s="18"/>
      <c r="E230" s="19"/>
      <c r="F230" s="49"/>
      <c r="G230" s="19"/>
      <c r="H230" s="11"/>
      <c r="I230" s="19"/>
      <c r="J230" s="11"/>
    </row>
    <row r="231" spans="1:10" s="20" customFormat="1" ht="15" customHeight="1">
      <c r="A231" s="25"/>
      <c r="B231" s="25" t="s">
        <v>270</v>
      </c>
      <c r="C231" s="21" t="s">
        <v>561</v>
      </c>
      <c r="D231" s="18"/>
      <c r="E231" s="19"/>
      <c r="F231" s="11"/>
      <c r="G231" s="19"/>
      <c r="H231" s="11"/>
      <c r="I231" s="19"/>
      <c r="J231" s="11"/>
    </row>
    <row r="232" spans="1:10" s="20" customFormat="1" ht="15" customHeight="1">
      <c r="A232" s="24" t="s">
        <v>270</v>
      </c>
      <c r="B232" s="24" t="s">
        <v>270</v>
      </c>
      <c r="C232" s="33" t="s">
        <v>562</v>
      </c>
      <c r="D232" s="27"/>
      <c r="E232" s="19"/>
      <c r="F232" s="11"/>
      <c r="G232" s="19"/>
      <c r="H232" s="11"/>
      <c r="I232" s="19"/>
      <c r="J232" s="11"/>
    </row>
    <row r="233" spans="1:10" s="20" customFormat="1" ht="15" customHeight="1">
      <c r="A233" s="25" t="s">
        <v>270</v>
      </c>
      <c r="B233" s="25" t="s">
        <v>270</v>
      </c>
      <c r="C233" s="21" t="s">
        <v>563</v>
      </c>
      <c r="D233" s="18" t="s">
        <v>564</v>
      </c>
      <c r="E233" s="19"/>
      <c r="F233" s="685"/>
      <c r="G233" s="19"/>
      <c r="H233" s="11"/>
      <c r="I233" s="19"/>
      <c r="J233" s="11"/>
    </row>
    <row r="234" spans="1:10" s="20" customFormat="1" ht="15" customHeight="1">
      <c r="A234" s="36" t="s">
        <v>270</v>
      </c>
      <c r="B234" s="36" t="s">
        <v>270</v>
      </c>
      <c r="C234" s="33" t="s">
        <v>565</v>
      </c>
      <c r="D234" s="55"/>
      <c r="E234" s="56"/>
      <c r="F234" s="685"/>
      <c r="G234" s="56"/>
      <c r="H234" s="56"/>
      <c r="I234" s="56"/>
      <c r="J234" s="56"/>
    </row>
    <row r="235" spans="1:10" s="20" customFormat="1" ht="15" customHeight="1">
      <c r="A235" s="34" t="s">
        <v>270</v>
      </c>
      <c r="B235" s="34" t="s">
        <v>270</v>
      </c>
      <c r="C235" s="35" t="s">
        <v>566</v>
      </c>
      <c r="D235" s="37" t="s">
        <v>566</v>
      </c>
      <c r="E235" s="19"/>
      <c r="F235" s="11"/>
      <c r="G235" s="19"/>
      <c r="H235" s="11"/>
      <c r="I235" s="19"/>
      <c r="J235" s="11"/>
    </row>
    <row r="236" spans="1:10" s="20" customFormat="1" ht="15" customHeight="1">
      <c r="A236" s="34" t="s">
        <v>270</v>
      </c>
      <c r="B236" s="34" t="s">
        <v>270</v>
      </c>
      <c r="C236" s="35" t="s">
        <v>567</v>
      </c>
      <c r="D236" s="37" t="s">
        <v>567</v>
      </c>
      <c r="E236" s="19"/>
      <c r="F236" s="11"/>
      <c r="G236" s="19"/>
      <c r="H236" s="11"/>
      <c r="I236" s="19"/>
      <c r="J236" s="11"/>
    </row>
    <row r="237" spans="1:10" s="20" customFormat="1" ht="15" customHeight="1">
      <c r="A237" s="28" t="s">
        <v>270</v>
      </c>
      <c r="B237" s="28" t="s">
        <v>270</v>
      </c>
      <c r="C237" s="21" t="s">
        <v>568</v>
      </c>
      <c r="D237" s="48" t="s">
        <v>569</v>
      </c>
      <c r="E237" s="19"/>
      <c r="F237" s="11"/>
      <c r="G237" s="19"/>
      <c r="H237" s="11"/>
      <c r="I237" s="19"/>
      <c r="J237" s="11"/>
    </row>
    <row r="238" spans="1:10" s="20" customFormat="1" ht="15" customHeight="1">
      <c r="A238" s="17" t="s">
        <v>309</v>
      </c>
      <c r="B238" s="17"/>
      <c r="C238" s="23" t="s">
        <v>569</v>
      </c>
      <c r="D238" s="49"/>
      <c r="E238" s="19"/>
      <c r="F238" s="11"/>
      <c r="G238" s="19"/>
      <c r="H238" s="11"/>
      <c r="I238" s="19"/>
      <c r="J238" s="11"/>
    </row>
    <row r="239" spans="1:10" s="20" customFormat="1" ht="15" customHeight="1">
      <c r="A239" s="17"/>
      <c r="B239" s="17" t="s">
        <v>270</v>
      </c>
      <c r="C239" s="11" t="s">
        <v>570</v>
      </c>
      <c r="D239" s="18"/>
      <c r="E239" s="19"/>
      <c r="F239" s="11"/>
      <c r="G239" s="19"/>
      <c r="H239" s="11"/>
      <c r="I239" s="19"/>
      <c r="J239" s="11"/>
    </row>
    <row r="240" spans="1:10" s="20" customFormat="1" ht="15" customHeight="1">
      <c r="A240" s="24"/>
      <c r="B240" s="24" t="s">
        <v>270</v>
      </c>
      <c r="C240" s="26" t="s">
        <v>571</v>
      </c>
      <c r="D240" s="27"/>
      <c r="E240" s="32"/>
      <c r="F240" s="26"/>
      <c r="G240" s="32"/>
      <c r="H240" s="26"/>
      <c r="I240" s="19"/>
      <c r="J240" s="11"/>
    </row>
    <row r="241" spans="1:10" s="20" customFormat="1" ht="15" customHeight="1">
      <c r="A241" s="10" t="s">
        <v>296</v>
      </c>
      <c r="B241" s="10"/>
      <c r="C241" s="14" t="s">
        <v>137</v>
      </c>
      <c r="D241" s="12" t="s">
        <v>137</v>
      </c>
      <c r="E241" s="13" t="s">
        <v>572</v>
      </c>
      <c r="F241" s="14" t="s">
        <v>137</v>
      </c>
      <c r="G241" s="13" t="s">
        <v>573</v>
      </c>
      <c r="H241" s="14" t="s">
        <v>574</v>
      </c>
      <c r="I241" s="19"/>
      <c r="J241" s="11"/>
    </row>
    <row r="242" spans="1:10" s="20" customFormat="1" ht="15" customHeight="1">
      <c r="A242" s="17"/>
      <c r="B242" s="17" t="s">
        <v>270</v>
      </c>
      <c r="C242" s="11" t="s">
        <v>575</v>
      </c>
      <c r="D242" s="18"/>
      <c r="E242" s="19"/>
      <c r="F242" s="11"/>
      <c r="G242" s="19"/>
      <c r="H242" s="11"/>
      <c r="I242" s="19"/>
      <c r="J242" s="11"/>
    </row>
    <row r="243" spans="1:10" s="20" customFormat="1" ht="15" customHeight="1">
      <c r="A243" s="17"/>
      <c r="B243" s="17" t="s">
        <v>270</v>
      </c>
      <c r="C243" s="11" t="s">
        <v>576</v>
      </c>
      <c r="D243" s="18"/>
      <c r="E243" s="19"/>
      <c r="F243" s="11"/>
      <c r="G243" s="19"/>
      <c r="H243" s="11"/>
      <c r="I243" s="19"/>
      <c r="J243" s="11"/>
    </row>
    <row r="244" spans="1:10" s="20" customFormat="1" ht="15" customHeight="1">
      <c r="A244" s="17"/>
      <c r="B244" s="17" t="s">
        <v>270</v>
      </c>
      <c r="C244" s="11" t="s">
        <v>577</v>
      </c>
      <c r="D244" s="18"/>
      <c r="E244" s="19"/>
      <c r="F244" s="11"/>
      <c r="G244" s="19"/>
      <c r="H244" s="11"/>
      <c r="I244" s="19"/>
      <c r="J244" s="11"/>
    </row>
    <row r="245" spans="1:10" s="20" customFormat="1" ht="15" customHeight="1">
      <c r="A245" s="17"/>
      <c r="B245" s="17" t="s">
        <v>270</v>
      </c>
      <c r="C245" s="11" t="s">
        <v>578</v>
      </c>
      <c r="D245" s="18"/>
      <c r="E245" s="19"/>
      <c r="F245" s="11"/>
      <c r="G245" s="19"/>
      <c r="H245" s="11"/>
      <c r="I245" s="19"/>
      <c r="J245" s="11"/>
    </row>
    <row r="246" spans="1:10" s="20" customFormat="1" ht="15" customHeight="1">
      <c r="A246" s="17"/>
      <c r="B246" s="17" t="s">
        <v>270</v>
      </c>
      <c r="C246" s="11" t="s">
        <v>579</v>
      </c>
      <c r="D246" s="18"/>
      <c r="E246" s="19"/>
      <c r="F246" s="11"/>
      <c r="G246" s="19"/>
      <c r="H246" s="11"/>
      <c r="I246" s="19"/>
      <c r="J246" s="11"/>
    </row>
    <row r="247" spans="1:10" s="20" customFormat="1" ht="15" customHeight="1">
      <c r="A247" s="17"/>
      <c r="B247" s="17" t="s">
        <v>270</v>
      </c>
      <c r="C247" s="11" t="s">
        <v>580</v>
      </c>
      <c r="D247" s="18"/>
      <c r="E247" s="19"/>
      <c r="F247" s="11"/>
      <c r="G247" s="19"/>
      <c r="H247" s="11"/>
      <c r="I247" s="19"/>
      <c r="J247" s="11"/>
    </row>
    <row r="248" spans="1:10" s="20" customFormat="1" ht="15" customHeight="1">
      <c r="A248" s="17"/>
      <c r="B248" s="17" t="s">
        <v>270</v>
      </c>
      <c r="C248" s="11" t="s">
        <v>581</v>
      </c>
      <c r="D248" s="18"/>
      <c r="E248" s="19"/>
      <c r="F248" s="11"/>
      <c r="G248" s="19"/>
      <c r="H248" s="11"/>
      <c r="I248" s="19"/>
      <c r="J248" s="11"/>
    </row>
    <row r="249" spans="1:10" s="20" customFormat="1" ht="15" customHeight="1">
      <c r="A249" s="17"/>
      <c r="B249" s="17" t="s">
        <v>296</v>
      </c>
      <c r="C249" s="11" t="s">
        <v>582</v>
      </c>
      <c r="D249" s="18"/>
      <c r="E249" s="19"/>
      <c r="F249" s="11"/>
      <c r="G249" s="19"/>
      <c r="H249" s="11"/>
      <c r="I249" s="19"/>
      <c r="J249" s="11"/>
    </row>
    <row r="250" spans="1:10" s="20" customFormat="1" ht="15" customHeight="1">
      <c r="A250" s="24"/>
      <c r="B250" s="24" t="s">
        <v>296</v>
      </c>
      <c r="C250" s="26" t="s">
        <v>583</v>
      </c>
      <c r="D250" s="27"/>
      <c r="E250" s="32"/>
      <c r="F250" s="26"/>
      <c r="G250" s="19"/>
      <c r="H250" s="11"/>
      <c r="I250" s="19"/>
      <c r="J250" s="11"/>
    </row>
    <row r="251" spans="1:10" s="20" customFormat="1" ht="15" customHeight="1">
      <c r="A251" s="10" t="s">
        <v>296</v>
      </c>
      <c r="B251" s="10"/>
      <c r="C251" s="11" t="s">
        <v>138</v>
      </c>
      <c r="D251" s="12" t="s">
        <v>138</v>
      </c>
      <c r="E251" s="13" t="s">
        <v>584</v>
      </c>
      <c r="F251" s="14" t="s">
        <v>138</v>
      </c>
      <c r="G251" s="19"/>
      <c r="H251" s="11"/>
      <c r="I251" s="19"/>
      <c r="J251" s="11"/>
    </row>
    <row r="252" spans="1:10" s="20" customFormat="1" ht="15" customHeight="1">
      <c r="A252" s="17"/>
      <c r="B252" s="17" t="s">
        <v>270</v>
      </c>
      <c r="C252" s="11" t="s">
        <v>585</v>
      </c>
      <c r="D252" s="18"/>
      <c r="E252" s="19"/>
      <c r="F252" s="11"/>
      <c r="G252" s="19"/>
      <c r="H252" s="11"/>
      <c r="I252" s="19"/>
      <c r="J252" s="11"/>
    </row>
    <row r="253" spans="1:10" s="20" customFormat="1" ht="15" customHeight="1">
      <c r="A253" s="25"/>
      <c r="B253" s="25" t="s">
        <v>270</v>
      </c>
      <c r="C253" s="21" t="s">
        <v>586</v>
      </c>
      <c r="D253" s="18"/>
      <c r="E253" s="19"/>
      <c r="F253" s="11"/>
      <c r="G253" s="19"/>
      <c r="H253" s="11"/>
      <c r="I253" s="19"/>
      <c r="J253" s="11"/>
    </row>
    <row r="254" spans="1:10" s="20" customFormat="1" ht="15" customHeight="1">
      <c r="A254" s="24" t="s">
        <v>296</v>
      </c>
      <c r="B254" s="24" t="s">
        <v>270</v>
      </c>
      <c r="C254" s="23" t="s">
        <v>587</v>
      </c>
      <c r="D254" s="27"/>
      <c r="E254" s="32"/>
      <c r="F254" s="26"/>
      <c r="G254" s="32"/>
      <c r="H254" s="26"/>
      <c r="I254" s="19"/>
      <c r="J254" s="11"/>
    </row>
    <row r="255" spans="1:10" s="20" customFormat="1" ht="15" customHeight="1">
      <c r="A255" s="10" t="s">
        <v>296</v>
      </c>
      <c r="B255" s="10"/>
      <c r="C255" s="14" t="s">
        <v>8</v>
      </c>
      <c r="D255" s="12" t="s">
        <v>8</v>
      </c>
      <c r="E255" s="13" t="s">
        <v>588</v>
      </c>
      <c r="F255" s="14" t="s">
        <v>8</v>
      </c>
      <c r="G255" s="13" t="s">
        <v>589</v>
      </c>
      <c r="H255" s="48" t="s">
        <v>159</v>
      </c>
      <c r="I255" s="19"/>
      <c r="J255" s="49"/>
    </row>
    <row r="256" spans="1:10" s="20" customFormat="1" ht="15" customHeight="1">
      <c r="A256" s="17"/>
      <c r="B256" s="17" t="s">
        <v>270</v>
      </c>
      <c r="C256" s="11" t="s">
        <v>590</v>
      </c>
      <c r="D256" s="18"/>
      <c r="E256" s="19"/>
      <c r="F256" s="11"/>
      <c r="G256" s="19"/>
      <c r="H256" s="11"/>
      <c r="I256" s="19"/>
      <c r="J256" s="11"/>
    </row>
    <row r="257" spans="1:10" s="20" customFormat="1" ht="15" customHeight="1">
      <c r="A257" s="17"/>
      <c r="B257" s="17" t="s">
        <v>270</v>
      </c>
      <c r="C257" s="11" t="s">
        <v>591</v>
      </c>
      <c r="D257" s="18"/>
      <c r="E257" s="19"/>
      <c r="F257" s="11"/>
      <c r="G257" s="19"/>
      <c r="H257" s="11"/>
      <c r="I257" s="19"/>
      <c r="J257" s="11"/>
    </row>
    <row r="258" spans="1:10" s="20" customFormat="1" ht="15" customHeight="1">
      <c r="A258" s="17"/>
      <c r="B258" s="17" t="s">
        <v>270</v>
      </c>
      <c r="C258" s="11" t="s">
        <v>592</v>
      </c>
      <c r="D258" s="18"/>
      <c r="E258" s="19"/>
      <c r="F258" s="11"/>
      <c r="G258" s="19"/>
      <c r="H258" s="11"/>
      <c r="I258" s="19"/>
      <c r="J258" s="11"/>
    </row>
    <row r="259" spans="1:10" s="20" customFormat="1" ht="15" customHeight="1">
      <c r="A259" s="17"/>
      <c r="B259" s="17" t="s">
        <v>270</v>
      </c>
      <c r="C259" s="11" t="s">
        <v>593</v>
      </c>
      <c r="D259" s="18"/>
      <c r="E259" s="19"/>
      <c r="F259" s="11"/>
      <c r="G259" s="19"/>
      <c r="H259" s="11"/>
      <c r="I259" s="19"/>
      <c r="J259" s="11"/>
    </row>
    <row r="260" spans="1:10" s="20" customFormat="1" ht="15" customHeight="1">
      <c r="A260" s="17"/>
      <c r="B260" s="17" t="s">
        <v>270</v>
      </c>
      <c r="C260" s="11" t="s">
        <v>594</v>
      </c>
      <c r="D260" s="18"/>
      <c r="E260" s="19"/>
      <c r="F260" s="11"/>
      <c r="G260" s="19"/>
      <c r="H260" s="11"/>
      <c r="I260" s="19"/>
      <c r="J260" s="11"/>
    </row>
    <row r="261" spans="1:10" s="20" customFormat="1" ht="15" customHeight="1">
      <c r="A261" s="17"/>
      <c r="B261" s="17" t="s">
        <v>270</v>
      </c>
      <c r="C261" s="11" t="s">
        <v>595</v>
      </c>
      <c r="D261" s="18"/>
      <c r="E261" s="19"/>
      <c r="F261" s="11"/>
      <c r="G261" s="19"/>
      <c r="H261" s="11"/>
      <c r="I261" s="19"/>
      <c r="J261" s="11"/>
    </row>
    <row r="262" spans="1:10" s="20" customFormat="1" ht="15" customHeight="1">
      <c r="A262" s="17"/>
      <c r="B262" s="17" t="s">
        <v>270</v>
      </c>
      <c r="C262" s="11" t="s">
        <v>596</v>
      </c>
      <c r="D262" s="18"/>
      <c r="E262" s="19"/>
      <c r="F262" s="11"/>
      <c r="G262" s="19"/>
      <c r="H262" s="11"/>
      <c r="I262" s="19"/>
      <c r="J262" s="11"/>
    </row>
    <row r="263" spans="1:10" s="20" customFormat="1" ht="15" customHeight="1">
      <c r="A263" s="24"/>
      <c r="B263" s="24" t="s">
        <v>270</v>
      </c>
      <c r="C263" s="26" t="s">
        <v>597</v>
      </c>
      <c r="D263" s="27"/>
      <c r="E263" s="32"/>
      <c r="F263" s="26"/>
      <c r="G263" s="19"/>
      <c r="H263" s="11"/>
      <c r="I263" s="19"/>
      <c r="J263" s="11"/>
    </row>
    <row r="264" spans="1:10" s="20" customFormat="1" ht="15" customHeight="1">
      <c r="A264" s="34" t="s">
        <v>270</v>
      </c>
      <c r="B264" s="34" t="s">
        <v>270</v>
      </c>
      <c r="C264" s="35" t="s">
        <v>598</v>
      </c>
      <c r="D264" s="37" t="s">
        <v>598</v>
      </c>
      <c r="E264" s="13" t="s">
        <v>599</v>
      </c>
      <c r="F264" s="14" t="s">
        <v>9</v>
      </c>
      <c r="G264" s="19"/>
      <c r="H264" s="49"/>
      <c r="I264" s="19"/>
      <c r="J264" s="49"/>
    </row>
    <row r="265" spans="1:10" s="20" customFormat="1" ht="15" customHeight="1">
      <c r="A265" s="28" t="s">
        <v>270</v>
      </c>
      <c r="B265" s="28" t="s">
        <v>270</v>
      </c>
      <c r="C265" s="14" t="s">
        <v>600</v>
      </c>
      <c r="D265" s="12" t="s">
        <v>601</v>
      </c>
      <c r="E265" s="19"/>
      <c r="F265" s="11"/>
      <c r="G265" s="19"/>
      <c r="H265" s="11"/>
      <c r="I265" s="19"/>
      <c r="J265" s="11"/>
    </row>
    <row r="266" spans="1:10" s="20" customFormat="1" ht="15" customHeight="1">
      <c r="A266" s="24" t="s">
        <v>270</v>
      </c>
      <c r="B266" s="24" t="s">
        <v>270</v>
      </c>
      <c r="C266" s="33" t="s">
        <v>601</v>
      </c>
      <c r="D266" s="27"/>
      <c r="E266" s="32"/>
      <c r="F266" s="26"/>
      <c r="G266" s="19"/>
      <c r="H266" s="11"/>
      <c r="I266" s="19"/>
      <c r="J266" s="11"/>
    </row>
    <row r="267" spans="1:10" s="20" customFormat="1" ht="15" customHeight="1">
      <c r="A267" s="34" t="s">
        <v>270</v>
      </c>
      <c r="B267" s="34" t="s">
        <v>270</v>
      </c>
      <c r="C267" s="35" t="s">
        <v>602</v>
      </c>
      <c r="D267" s="37" t="s">
        <v>602</v>
      </c>
      <c r="E267" s="13" t="s">
        <v>603</v>
      </c>
      <c r="F267" s="14" t="s">
        <v>604</v>
      </c>
      <c r="G267" s="19"/>
      <c r="H267" s="11"/>
      <c r="I267" s="19"/>
      <c r="J267" s="11"/>
    </row>
    <row r="268" spans="1:10" s="20" customFormat="1" ht="15" customHeight="1">
      <c r="A268" s="28" t="s">
        <v>270</v>
      </c>
      <c r="B268" s="28" t="s">
        <v>270</v>
      </c>
      <c r="C268" s="21" t="s">
        <v>605</v>
      </c>
      <c r="D268" s="681" t="s">
        <v>606</v>
      </c>
      <c r="E268" s="19"/>
      <c r="F268" s="11"/>
      <c r="G268" s="19"/>
      <c r="H268" s="11"/>
      <c r="I268" s="19"/>
      <c r="J268" s="11"/>
    </row>
    <row r="269" spans="1:10" s="20" customFormat="1" ht="15" customHeight="1">
      <c r="A269" s="24" t="s">
        <v>270</v>
      </c>
      <c r="B269" s="24" t="s">
        <v>270</v>
      </c>
      <c r="C269" s="33" t="s">
        <v>607</v>
      </c>
      <c r="D269" s="682"/>
      <c r="E269" s="32"/>
      <c r="F269" s="26"/>
      <c r="G269" s="32"/>
      <c r="H269" s="26"/>
      <c r="I269" s="19"/>
      <c r="J269" s="11"/>
    </row>
    <row r="270" spans="1:10" s="20" customFormat="1" ht="15" customHeight="1">
      <c r="A270" s="10" t="s">
        <v>492</v>
      </c>
      <c r="B270" s="10"/>
      <c r="C270" s="14" t="s">
        <v>608</v>
      </c>
      <c r="D270" s="14" t="s">
        <v>140</v>
      </c>
      <c r="E270" s="13" t="s">
        <v>609</v>
      </c>
      <c r="F270" s="14" t="s">
        <v>140</v>
      </c>
      <c r="G270" s="13" t="s">
        <v>610</v>
      </c>
      <c r="H270" s="14" t="s">
        <v>611</v>
      </c>
      <c r="I270" s="19"/>
      <c r="J270" s="11"/>
    </row>
    <row r="271" spans="1:10" s="20" customFormat="1" ht="15" customHeight="1">
      <c r="A271" s="17"/>
      <c r="B271" s="17" t="s">
        <v>270</v>
      </c>
      <c r="C271" s="11" t="s">
        <v>612</v>
      </c>
      <c r="D271" s="11"/>
      <c r="E271" s="19"/>
      <c r="F271" s="11"/>
      <c r="G271" s="19"/>
      <c r="H271" s="11"/>
      <c r="I271" s="19"/>
      <c r="J271" s="11"/>
    </row>
    <row r="272" spans="1:10" s="20" customFormat="1" ht="15" customHeight="1">
      <c r="A272" s="17"/>
      <c r="B272" s="17" t="s">
        <v>270</v>
      </c>
      <c r="C272" s="21" t="s">
        <v>613</v>
      </c>
      <c r="D272" s="11"/>
      <c r="E272" s="19"/>
      <c r="F272" s="11"/>
      <c r="G272" s="19"/>
      <c r="H272" s="11"/>
      <c r="I272" s="19"/>
      <c r="J272" s="11"/>
    </row>
    <row r="273" spans="1:10" s="20" customFormat="1" ht="15" customHeight="1">
      <c r="A273" s="30" t="s">
        <v>270</v>
      </c>
      <c r="B273" s="30" t="s">
        <v>443</v>
      </c>
      <c r="C273" s="31" t="s">
        <v>614</v>
      </c>
      <c r="D273" s="11"/>
      <c r="E273" s="19"/>
      <c r="F273" s="11"/>
      <c r="G273" s="19"/>
      <c r="H273" s="11"/>
      <c r="I273" s="19"/>
      <c r="J273" s="11"/>
    </row>
    <row r="274" spans="1:10" s="20" customFormat="1" ht="15" customHeight="1">
      <c r="A274" s="17" t="s">
        <v>270</v>
      </c>
      <c r="B274" s="17"/>
      <c r="C274" s="23" t="s">
        <v>615</v>
      </c>
      <c r="D274" s="11"/>
      <c r="E274" s="19"/>
      <c r="F274" s="11"/>
      <c r="G274" s="19"/>
      <c r="H274" s="11"/>
      <c r="I274" s="19"/>
      <c r="J274" s="11"/>
    </row>
    <row r="275" spans="1:10" s="20" customFormat="1" ht="15" customHeight="1">
      <c r="A275" s="17"/>
      <c r="B275" s="17" t="s">
        <v>270</v>
      </c>
      <c r="C275" s="11" t="s">
        <v>616</v>
      </c>
      <c r="D275" s="11"/>
      <c r="E275" s="19"/>
      <c r="F275" s="11"/>
      <c r="G275" s="19"/>
      <c r="H275" s="11"/>
      <c r="I275" s="19"/>
      <c r="J275" s="11"/>
    </row>
    <row r="276" spans="1:10" s="20" customFormat="1" ht="15" customHeight="1">
      <c r="A276" s="24"/>
      <c r="B276" s="24" t="s">
        <v>270</v>
      </c>
      <c r="C276" s="26" t="s">
        <v>617</v>
      </c>
      <c r="D276" s="26"/>
      <c r="E276" s="32"/>
      <c r="F276" s="26"/>
      <c r="G276" s="19"/>
      <c r="H276" s="11"/>
      <c r="I276" s="19"/>
      <c r="J276" s="11"/>
    </row>
    <row r="277" spans="1:10" s="20" customFormat="1" ht="15" customHeight="1">
      <c r="A277" s="10" t="s">
        <v>270</v>
      </c>
      <c r="B277" s="10" t="s">
        <v>270</v>
      </c>
      <c r="C277" s="29" t="s">
        <v>618</v>
      </c>
      <c r="D277" s="14" t="s">
        <v>141</v>
      </c>
      <c r="E277" s="17" t="s">
        <v>619</v>
      </c>
      <c r="F277" s="14" t="s">
        <v>141</v>
      </c>
      <c r="G277" s="19"/>
      <c r="H277" s="11"/>
      <c r="I277" s="19"/>
      <c r="J277" s="11"/>
    </row>
    <row r="278" spans="1:10" s="20" customFormat="1" ht="15" customHeight="1">
      <c r="A278" s="30" t="s">
        <v>270</v>
      </c>
      <c r="B278" s="30" t="s">
        <v>270</v>
      </c>
      <c r="C278" s="31" t="s">
        <v>620</v>
      </c>
      <c r="D278" s="11"/>
      <c r="E278" s="17"/>
      <c r="F278" s="11"/>
      <c r="G278" s="19"/>
      <c r="H278" s="11"/>
      <c r="I278" s="19"/>
      <c r="J278" s="11"/>
    </row>
    <row r="279" spans="1:10" s="20" customFormat="1" ht="15" customHeight="1">
      <c r="A279" s="24" t="s">
        <v>270</v>
      </c>
      <c r="B279" s="24" t="s">
        <v>443</v>
      </c>
      <c r="C279" s="33" t="s">
        <v>621</v>
      </c>
      <c r="D279" s="26"/>
      <c r="E279" s="24"/>
      <c r="F279" s="26"/>
      <c r="G279" s="19"/>
      <c r="H279" s="11"/>
      <c r="I279" s="19"/>
      <c r="J279" s="11"/>
    </row>
    <row r="280" spans="1:10" s="20" customFormat="1" ht="15" customHeight="1">
      <c r="A280" s="10" t="s">
        <v>270</v>
      </c>
      <c r="B280" s="10"/>
      <c r="C280" s="14" t="s">
        <v>142</v>
      </c>
      <c r="D280" s="12" t="s">
        <v>142</v>
      </c>
      <c r="E280" s="13" t="s">
        <v>622</v>
      </c>
      <c r="F280" s="14" t="s">
        <v>142</v>
      </c>
      <c r="G280" s="19"/>
      <c r="H280" s="11"/>
      <c r="I280" s="19"/>
      <c r="J280" s="11"/>
    </row>
    <row r="281" spans="1:10" s="20" customFormat="1" ht="15" customHeight="1">
      <c r="A281" s="17"/>
      <c r="B281" s="17" t="s">
        <v>270</v>
      </c>
      <c r="C281" s="11" t="s">
        <v>623</v>
      </c>
      <c r="D281" s="18"/>
      <c r="E281" s="19"/>
      <c r="F281" s="11"/>
      <c r="G281" s="19"/>
      <c r="H281" s="11"/>
      <c r="I281" s="19"/>
      <c r="J281" s="11"/>
    </row>
    <row r="282" spans="1:10" s="20" customFormat="1" ht="15" customHeight="1">
      <c r="A282" s="17"/>
      <c r="B282" s="17" t="s">
        <v>270</v>
      </c>
      <c r="C282" s="11" t="s">
        <v>624</v>
      </c>
      <c r="D282" s="18"/>
      <c r="E282" s="19"/>
      <c r="F282" s="11"/>
      <c r="G282" s="19"/>
      <c r="H282" s="11"/>
      <c r="I282" s="19"/>
      <c r="J282" s="11"/>
    </row>
    <row r="283" spans="1:10" s="20" customFormat="1" ht="15" customHeight="1">
      <c r="A283" s="24"/>
      <c r="B283" s="24" t="s">
        <v>270</v>
      </c>
      <c r="C283" s="26" t="s">
        <v>625</v>
      </c>
      <c r="D283" s="27"/>
      <c r="E283" s="32"/>
      <c r="F283" s="26"/>
      <c r="G283" s="19"/>
      <c r="H283" s="11"/>
      <c r="I283" s="19"/>
      <c r="J283" s="11"/>
    </row>
    <row r="284" spans="1:10" s="20" customFormat="1" ht="15" customHeight="1">
      <c r="A284" s="28" t="s">
        <v>270</v>
      </c>
      <c r="B284" s="28" t="s">
        <v>270</v>
      </c>
      <c r="C284" s="29" t="s">
        <v>626</v>
      </c>
      <c r="D284" s="48" t="s">
        <v>627</v>
      </c>
      <c r="E284" s="13" t="s">
        <v>628</v>
      </c>
      <c r="F284" s="14" t="s">
        <v>629</v>
      </c>
      <c r="G284" s="19"/>
      <c r="H284" s="11"/>
      <c r="I284" s="19"/>
      <c r="J284" s="11"/>
    </row>
    <row r="285" spans="1:10" s="20" customFormat="1" ht="15" customHeight="1">
      <c r="A285" s="36" t="s">
        <v>270</v>
      </c>
      <c r="B285" s="36" t="s">
        <v>270</v>
      </c>
      <c r="C285" s="33" t="s">
        <v>630</v>
      </c>
      <c r="D285" s="49"/>
      <c r="E285" s="19"/>
      <c r="F285" s="49"/>
      <c r="G285" s="19"/>
      <c r="H285" s="11"/>
      <c r="I285" s="19"/>
      <c r="J285" s="11"/>
    </row>
    <row r="286" spans="1:10" s="20" customFormat="1" ht="15" customHeight="1">
      <c r="A286" s="25" t="s">
        <v>270</v>
      </c>
      <c r="B286" s="25" t="s">
        <v>270</v>
      </c>
      <c r="C286" s="21" t="s">
        <v>631</v>
      </c>
      <c r="D286" s="14" t="s">
        <v>629</v>
      </c>
      <c r="E286" s="19"/>
      <c r="F286" s="11"/>
      <c r="G286" s="19"/>
      <c r="H286" s="11"/>
      <c r="I286" s="19"/>
      <c r="J286" s="11"/>
    </row>
    <row r="287" spans="1:10" s="20" customFormat="1" ht="15" customHeight="1">
      <c r="A287" s="30" t="s">
        <v>270</v>
      </c>
      <c r="B287" s="30" t="s">
        <v>270</v>
      </c>
      <c r="C287" s="31" t="s">
        <v>632</v>
      </c>
      <c r="D287" s="49"/>
      <c r="E287" s="19"/>
      <c r="F287" s="11"/>
      <c r="G287" s="19"/>
      <c r="H287" s="11"/>
      <c r="I287" s="19"/>
      <c r="J287" s="11"/>
    </row>
    <row r="288" spans="1:10" s="20" customFormat="1" ht="15" customHeight="1">
      <c r="A288" s="24" t="s">
        <v>270</v>
      </c>
      <c r="B288" s="24" t="s">
        <v>270</v>
      </c>
      <c r="C288" s="23" t="s">
        <v>143</v>
      </c>
      <c r="D288" s="27"/>
      <c r="E288" s="32"/>
      <c r="F288" s="26"/>
      <c r="G288" s="32"/>
      <c r="H288" s="26"/>
      <c r="I288" s="19"/>
      <c r="J288" s="11"/>
    </row>
    <row r="289" spans="1:10" s="20" customFormat="1" ht="15" customHeight="1">
      <c r="A289" s="28" t="s">
        <v>270</v>
      </c>
      <c r="B289" s="28" t="s">
        <v>270</v>
      </c>
      <c r="C289" s="29" t="s">
        <v>633</v>
      </c>
      <c r="D289" s="12" t="s">
        <v>634</v>
      </c>
      <c r="E289" s="13" t="s">
        <v>635</v>
      </c>
      <c r="F289" s="14" t="s">
        <v>636</v>
      </c>
      <c r="G289" s="13" t="s">
        <v>637</v>
      </c>
      <c r="H289" s="14" t="s">
        <v>638</v>
      </c>
      <c r="I289" s="19"/>
      <c r="J289" s="11"/>
    </row>
    <row r="290" spans="1:10" s="20" customFormat="1" ht="15" customHeight="1">
      <c r="A290" s="30" t="s">
        <v>270</v>
      </c>
      <c r="B290" s="30" t="s">
        <v>270</v>
      </c>
      <c r="C290" s="31" t="s">
        <v>639</v>
      </c>
      <c r="D290" s="18"/>
      <c r="E290" s="19"/>
      <c r="F290" s="11"/>
      <c r="G290" s="19"/>
      <c r="H290" s="11"/>
      <c r="I290" s="19"/>
      <c r="J290" s="11"/>
    </row>
    <row r="291" spans="1:10" s="20" customFormat="1" ht="15" customHeight="1">
      <c r="A291" s="30" t="s">
        <v>270</v>
      </c>
      <c r="B291" s="30" t="s">
        <v>270</v>
      </c>
      <c r="C291" s="31" t="s">
        <v>640</v>
      </c>
      <c r="D291" s="18"/>
      <c r="E291" s="19"/>
      <c r="F291" s="11"/>
      <c r="G291" s="19"/>
      <c r="H291" s="11"/>
      <c r="I291" s="19"/>
      <c r="J291" s="11"/>
    </row>
    <row r="292" spans="1:10" s="20" customFormat="1" ht="15" customHeight="1">
      <c r="A292" s="24" t="s">
        <v>270</v>
      </c>
      <c r="B292" s="24" t="s">
        <v>270</v>
      </c>
      <c r="C292" s="33" t="s">
        <v>641</v>
      </c>
      <c r="D292" s="27"/>
      <c r="E292" s="19"/>
      <c r="F292" s="11"/>
      <c r="G292" s="19"/>
      <c r="H292" s="11"/>
      <c r="I292" s="19"/>
      <c r="J292" s="11"/>
    </row>
    <row r="293" spans="1:10" s="20" customFormat="1" ht="15" customHeight="1">
      <c r="A293" s="34"/>
      <c r="B293" s="34" t="s">
        <v>270</v>
      </c>
      <c r="C293" s="35" t="s">
        <v>642</v>
      </c>
      <c r="D293" s="37" t="s">
        <v>642</v>
      </c>
      <c r="E293" s="19"/>
      <c r="F293" s="11"/>
      <c r="G293" s="19"/>
      <c r="H293" s="11"/>
      <c r="I293" s="19"/>
      <c r="J293" s="11"/>
    </row>
    <row r="294" spans="1:10" s="20" customFormat="1" ht="15" customHeight="1">
      <c r="A294" s="10" t="s">
        <v>270</v>
      </c>
      <c r="B294" s="10"/>
      <c r="C294" s="14" t="s">
        <v>643</v>
      </c>
      <c r="D294" s="12" t="s">
        <v>643</v>
      </c>
      <c r="E294" s="19"/>
      <c r="F294" s="11"/>
      <c r="G294" s="19"/>
      <c r="H294" s="11"/>
      <c r="I294" s="19"/>
      <c r="J294" s="11"/>
    </row>
    <row r="295" spans="1:10" s="20" customFormat="1" ht="15" customHeight="1">
      <c r="A295" s="17"/>
      <c r="B295" s="17" t="s">
        <v>270</v>
      </c>
      <c r="C295" s="11" t="s">
        <v>644</v>
      </c>
      <c r="D295" s="18"/>
      <c r="E295" s="19"/>
      <c r="F295" s="11"/>
      <c r="G295" s="19"/>
      <c r="H295" s="11"/>
      <c r="I295" s="19"/>
      <c r="J295" s="11"/>
    </row>
    <row r="296" spans="1:10" s="20" customFormat="1" ht="15" customHeight="1">
      <c r="A296" s="17"/>
      <c r="B296" s="17" t="s">
        <v>270</v>
      </c>
      <c r="C296" s="11" t="s">
        <v>645</v>
      </c>
      <c r="D296" s="18"/>
      <c r="E296" s="19"/>
      <c r="F296" s="11"/>
      <c r="G296" s="19"/>
      <c r="H296" s="11"/>
      <c r="I296" s="19"/>
      <c r="J296" s="11"/>
    </row>
    <row r="297" spans="1:10" s="20" customFormat="1" ht="15" customHeight="1">
      <c r="A297" s="17"/>
      <c r="B297" s="17" t="s">
        <v>270</v>
      </c>
      <c r="C297" s="11" t="s">
        <v>646</v>
      </c>
      <c r="D297" s="18"/>
      <c r="E297" s="19"/>
      <c r="F297" s="11"/>
      <c r="G297" s="19"/>
      <c r="H297" s="11"/>
      <c r="I297" s="19"/>
      <c r="J297" s="11"/>
    </row>
    <row r="298" spans="1:10" s="20" customFormat="1" ht="15" customHeight="1">
      <c r="A298" s="17"/>
      <c r="B298" s="17" t="s">
        <v>270</v>
      </c>
      <c r="C298" s="11" t="s">
        <v>647</v>
      </c>
      <c r="D298" s="18"/>
      <c r="E298" s="19"/>
      <c r="F298" s="11"/>
      <c r="G298" s="19"/>
      <c r="H298" s="11"/>
      <c r="I298" s="19"/>
      <c r="J298" s="11"/>
    </row>
    <row r="299" spans="1:10" s="20" customFormat="1" ht="15" customHeight="1">
      <c r="A299" s="17"/>
      <c r="B299" s="17" t="s">
        <v>270</v>
      </c>
      <c r="C299" s="11" t="s">
        <v>648</v>
      </c>
      <c r="D299" s="18"/>
      <c r="E299" s="19"/>
      <c r="F299" s="11"/>
      <c r="G299" s="19"/>
      <c r="H299" s="11"/>
      <c r="I299" s="19"/>
      <c r="J299" s="11"/>
    </row>
    <row r="300" spans="1:10" s="20" customFormat="1" ht="15" customHeight="1">
      <c r="A300" s="24"/>
      <c r="B300" s="24" t="s">
        <v>270</v>
      </c>
      <c r="C300" s="26" t="s">
        <v>649</v>
      </c>
      <c r="D300" s="27"/>
      <c r="E300" s="19"/>
      <c r="F300" s="11"/>
      <c r="G300" s="19"/>
      <c r="H300" s="11"/>
      <c r="I300" s="19"/>
      <c r="J300" s="11"/>
    </row>
    <row r="301" spans="1:10" s="20" customFormat="1" ht="15" customHeight="1">
      <c r="A301" s="10" t="s">
        <v>270</v>
      </c>
      <c r="B301" s="10"/>
      <c r="C301" s="14" t="s">
        <v>650</v>
      </c>
      <c r="D301" s="12" t="s">
        <v>650</v>
      </c>
      <c r="E301" s="19"/>
      <c r="F301" s="11"/>
      <c r="G301" s="19"/>
      <c r="H301" s="11"/>
      <c r="I301" s="19"/>
      <c r="J301" s="11"/>
    </row>
    <row r="302" spans="1:10" s="20" customFormat="1" ht="15" customHeight="1">
      <c r="A302" s="17"/>
      <c r="B302" s="17" t="s">
        <v>270</v>
      </c>
      <c r="C302" s="11" t="s">
        <v>651</v>
      </c>
      <c r="D302" s="18"/>
      <c r="E302" s="19"/>
      <c r="F302" s="11"/>
      <c r="G302" s="19"/>
      <c r="H302" s="11"/>
      <c r="I302" s="19"/>
      <c r="J302" s="11"/>
    </row>
    <row r="303" spans="1:10" s="20" customFormat="1" ht="15" customHeight="1">
      <c r="A303" s="24"/>
      <c r="B303" s="24" t="s">
        <v>270</v>
      </c>
      <c r="C303" s="26" t="s">
        <v>652</v>
      </c>
      <c r="D303" s="27"/>
      <c r="E303" s="19"/>
      <c r="F303" s="11"/>
      <c r="G303" s="19"/>
      <c r="H303" s="11"/>
      <c r="I303" s="19"/>
      <c r="J303" s="11"/>
    </row>
    <row r="304" spans="1:10" s="20" customFormat="1" ht="15" customHeight="1">
      <c r="A304" s="10" t="s">
        <v>270</v>
      </c>
      <c r="B304" s="10"/>
      <c r="C304" s="14" t="s">
        <v>653</v>
      </c>
      <c r="D304" s="12" t="s">
        <v>654</v>
      </c>
      <c r="E304" s="19"/>
      <c r="F304" s="11"/>
      <c r="G304" s="19"/>
      <c r="H304" s="11"/>
      <c r="I304" s="19"/>
      <c r="J304" s="11"/>
    </row>
    <row r="305" spans="1:10" s="20" customFormat="1" ht="15" customHeight="1">
      <c r="A305" s="17"/>
      <c r="B305" s="17" t="s">
        <v>270</v>
      </c>
      <c r="C305" s="11" t="s">
        <v>655</v>
      </c>
      <c r="D305" s="18"/>
      <c r="E305" s="19"/>
      <c r="F305" s="11"/>
      <c r="G305" s="19"/>
      <c r="H305" s="11"/>
      <c r="I305" s="19"/>
      <c r="J305" s="11"/>
    </row>
    <row r="306" spans="1:10" s="20" customFormat="1" ht="15" customHeight="1">
      <c r="A306" s="25"/>
      <c r="B306" s="25" t="s">
        <v>270</v>
      </c>
      <c r="C306" s="11" t="s">
        <v>656</v>
      </c>
      <c r="D306" s="18"/>
      <c r="E306" s="19"/>
      <c r="F306" s="11"/>
      <c r="G306" s="19"/>
      <c r="H306" s="11"/>
      <c r="I306" s="19"/>
      <c r="J306" s="11"/>
    </row>
    <row r="307" spans="1:10" s="20" customFormat="1" ht="15" customHeight="1">
      <c r="A307" s="24" t="s">
        <v>270</v>
      </c>
      <c r="B307" s="24" t="s">
        <v>296</v>
      </c>
      <c r="C307" s="33" t="s">
        <v>657</v>
      </c>
      <c r="D307" s="27"/>
      <c r="E307" s="32"/>
      <c r="F307" s="26"/>
      <c r="G307" s="19"/>
      <c r="H307" s="11"/>
      <c r="I307" s="19"/>
      <c r="J307" s="11"/>
    </row>
    <row r="308" spans="1:10" s="20" customFormat="1" ht="15" customHeight="1">
      <c r="A308" s="10" t="s">
        <v>270</v>
      </c>
      <c r="B308" s="10"/>
      <c r="C308" s="14" t="s">
        <v>658</v>
      </c>
      <c r="D308" s="18" t="s">
        <v>144</v>
      </c>
      <c r="E308" s="13" t="s">
        <v>659</v>
      </c>
      <c r="F308" s="14" t="s">
        <v>660</v>
      </c>
      <c r="G308" s="19"/>
      <c r="H308" s="11"/>
      <c r="I308" s="19"/>
      <c r="J308" s="11"/>
    </row>
    <row r="309" spans="1:10" s="20" customFormat="1" ht="15" customHeight="1">
      <c r="A309" s="17"/>
      <c r="B309" s="17" t="s">
        <v>270</v>
      </c>
      <c r="C309" s="11" t="s">
        <v>661</v>
      </c>
      <c r="D309" s="18"/>
      <c r="E309" s="19"/>
      <c r="F309" s="11"/>
      <c r="G309" s="19"/>
      <c r="H309" s="11"/>
      <c r="I309" s="19"/>
      <c r="J309" s="11"/>
    </row>
    <row r="310" spans="1:10" s="20" customFormat="1" ht="15" customHeight="1">
      <c r="A310" s="17"/>
      <c r="B310" s="17" t="s">
        <v>270</v>
      </c>
      <c r="C310" s="11" t="s">
        <v>662</v>
      </c>
      <c r="D310" s="18"/>
      <c r="E310" s="19"/>
      <c r="F310" s="11"/>
      <c r="G310" s="19"/>
      <c r="H310" s="11"/>
      <c r="I310" s="19"/>
      <c r="J310" s="11"/>
    </row>
    <row r="311" spans="1:10" s="20" customFormat="1" ht="15" customHeight="1">
      <c r="A311" s="30" t="s">
        <v>270</v>
      </c>
      <c r="B311" s="30" t="s">
        <v>296</v>
      </c>
      <c r="C311" s="31" t="s">
        <v>663</v>
      </c>
      <c r="D311" s="18"/>
      <c r="E311" s="19"/>
      <c r="F311" s="11"/>
      <c r="G311" s="19"/>
      <c r="H311" s="11"/>
      <c r="I311" s="19"/>
      <c r="J311" s="11"/>
    </row>
    <row r="312" spans="1:10" s="20" customFormat="1" ht="15" customHeight="1">
      <c r="A312" s="17" t="s">
        <v>270</v>
      </c>
      <c r="B312" s="17"/>
      <c r="C312" s="23" t="s">
        <v>664</v>
      </c>
      <c r="D312" s="18"/>
      <c r="E312" s="19"/>
      <c r="F312" s="11"/>
      <c r="G312" s="19"/>
      <c r="H312" s="11"/>
      <c r="I312" s="19"/>
      <c r="J312" s="11"/>
    </row>
    <row r="313" spans="1:10" s="20" customFormat="1" ht="15" customHeight="1">
      <c r="A313" s="17"/>
      <c r="B313" s="17" t="s">
        <v>270</v>
      </c>
      <c r="C313" s="11" t="s">
        <v>665</v>
      </c>
      <c r="D313" s="56"/>
      <c r="E313" s="56"/>
      <c r="F313" s="56"/>
      <c r="G313" s="56"/>
      <c r="H313" s="56"/>
      <c r="I313" s="56"/>
      <c r="J313" s="56"/>
    </row>
    <row r="314" spans="1:10" s="20" customFormat="1" ht="15" customHeight="1">
      <c r="A314" s="24"/>
      <c r="B314" s="24" t="s">
        <v>270</v>
      </c>
      <c r="C314" s="26" t="s">
        <v>666</v>
      </c>
      <c r="D314" s="18"/>
      <c r="E314" s="32"/>
      <c r="F314" s="26"/>
      <c r="G314" s="19"/>
      <c r="H314" s="11"/>
      <c r="I314" s="19"/>
      <c r="J314" s="11"/>
    </row>
    <row r="315" spans="1:10" s="20" customFormat="1" ht="15" customHeight="1">
      <c r="A315" s="28" t="s">
        <v>270</v>
      </c>
      <c r="B315" s="28" t="s">
        <v>270</v>
      </c>
      <c r="C315" s="21" t="s">
        <v>667</v>
      </c>
      <c r="D315" s="12" t="s">
        <v>145</v>
      </c>
      <c r="E315" s="17" t="s">
        <v>668</v>
      </c>
      <c r="F315" s="14" t="s">
        <v>669</v>
      </c>
      <c r="G315" s="19"/>
      <c r="H315" s="11"/>
      <c r="I315" s="19"/>
      <c r="J315" s="11"/>
    </row>
    <row r="316" spans="1:10" s="20" customFormat="1" ht="15" customHeight="1">
      <c r="A316" s="24" t="s">
        <v>270</v>
      </c>
      <c r="B316" s="24" t="s">
        <v>270</v>
      </c>
      <c r="C316" s="33" t="s">
        <v>145</v>
      </c>
      <c r="D316" s="27"/>
      <c r="E316" s="24"/>
      <c r="F316" s="26"/>
      <c r="G316" s="32"/>
      <c r="H316" s="26"/>
      <c r="I316" s="19"/>
      <c r="J316" s="11"/>
    </row>
    <row r="317" spans="1:10" s="20" customFormat="1" ht="15" customHeight="1">
      <c r="A317" s="28" t="s">
        <v>270</v>
      </c>
      <c r="B317" s="28" t="s">
        <v>270</v>
      </c>
      <c r="C317" s="29" t="s">
        <v>670</v>
      </c>
      <c r="D317" s="12" t="s">
        <v>146</v>
      </c>
      <c r="E317" s="13" t="s">
        <v>671</v>
      </c>
      <c r="F317" s="14" t="s">
        <v>146</v>
      </c>
      <c r="G317" s="13" t="s">
        <v>672</v>
      </c>
      <c r="H317" s="14" t="s">
        <v>673</v>
      </c>
      <c r="I317" s="19"/>
      <c r="J317" s="11"/>
    </row>
    <row r="318" spans="1:10" s="20" customFormat="1" ht="15" customHeight="1">
      <c r="A318" s="30" t="s">
        <v>270</v>
      </c>
      <c r="B318" s="30" t="s">
        <v>270</v>
      </c>
      <c r="C318" s="31" t="s">
        <v>674</v>
      </c>
      <c r="D318" s="18"/>
      <c r="E318" s="19"/>
      <c r="F318" s="11"/>
      <c r="G318" s="19"/>
      <c r="H318" s="11"/>
      <c r="I318" s="19"/>
      <c r="J318" s="11"/>
    </row>
    <row r="319" spans="1:10" s="20" customFormat="1" ht="15" customHeight="1">
      <c r="A319" s="30" t="s">
        <v>270</v>
      </c>
      <c r="B319" s="30" t="s">
        <v>270</v>
      </c>
      <c r="C319" s="31" t="s">
        <v>675</v>
      </c>
      <c r="D319" s="18"/>
      <c r="E319" s="19"/>
      <c r="F319" s="11"/>
      <c r="G319" s="19"/>
      <c r="H319" s="11"/>
      <c r="I319" s="19"/>
      <c r="J319" s="11"/>
    </row>
    <row r="320" spans="1:10" s="20" customFormat="1" ht="15" customHeight="1">
      <c r="A320" s="24" t="s">
        <v>270</v>
      </c>
      <c r="B320" s="24" t="s">
        <v>270</v>
      </c>
      <c r="C320" s="33" t="s">
        <v>676</v>
      </c>
      <c r="D320" s="27"/>
      <c r="E320" s="19"/>
      <c r="F320" s="11"/>
      <c r="G320" s="19"/>
      <c r="H320" s="11"/>
      <c r="I320" s="19"/>
      <c r="J320" s="11"/>
    </row>
    <row r="321" spans="1:10" s="20" customFormat="1" ht="15" customHeight="1">
      <c r="A321" s="34"/>
      <c r="B321" s="34" t="s">
        <v>270</v>
      </c>
      <c r="C321" s="35" t="s">
        <v>677</v>
      </c>
      <c r="D321" s="27" t="s">
        <v>677</v>
      </c>
      <c r="E321" s="32"/>
      <c r="F321" s="26"/>
      <c r="G321" s="19"/>
      <c r="H321" s="11"/>
      <c r="I321" s="19"/>
      <c r="J321" s="11"/>
    </row>
    <row r="322" spans="1:10" s="20" customFormat="1" ht="15" customHeight="1">
      <c r="A322" s="28" t="s">
        <v>270</v>
      </c>
      <c r="B322" s="28" t="s">
        <v>270</v>
      </c>
      <c r="C322" s="29" t="s">
        <v>678</v>
      </c>
      <c r="D322" s="12" t="s">
        <v>678</v>
      </c>
      <c r="E322" s="13" t="s">
        <v>679</v>
      </c>
      <c r="F322" s="14" t="s">
        <v>147</v>
      </c>
      <c r="G322" s="19"/>
      <c r="H322" s="11"/>
      <c r="I322" s="19"/>
      <c r="J322" s="11"/>
    </row>
    <row r="323" spans="1:10" s="20" customFormat="1" ht="15" customHeight="1">
      <c r="A323" s="24" t="s">
        <v>270</v>
      </c>
      <c r="B323" s="24" t="s">
        <v>270</v>
      </c>
      <c r="C323" s="33" t="s">
        <v>680</v>
      </c>
      <c r="D323" s="27"/>
      <c r="E323" s="19"/>
      <c r="F323" s="11"/>
      <c r="G323" s="19"/>
      <c r="H323" s="11"/>
      <c r="I323" s="19"/>
      <c r="J323" s="11"/>
    </row>
    <row r="324" spans="1:10" s="20" customFormat="1" ht="15" customHeight="1">
      <c r="A324" s="28" t="s">
        <v>270</v>
      </c>
      <c r="B324" s="28" t="s">
        <v>270</v>
      </c>
      <c r="C324" s="21" t="s">
        <v>681</v>
      </c>
      <c r="D324" s="12" t="s">
        <v>682</v>
      </c>
      <c r="E324" s="19"/>
      <c r="F324" s="11"/>
      <c r="G324" s="19"/>
      <c r="H324" s="11"/>
      <c r="I324" s="19"/>
      <c r="J324" s="11"/>
    </row>
    <row r="325" spans="1:10" s="20" customFormat="1" ht="15" customHeight="1">
      <c r="A325" s="30" t="s">
        <v>270</v>
      </c>
      <c r="B325" s="30" t="s">
        <v>270</v>
      </c>
      <c r="C325" s="31" t="s">
        <v>683</v>
      </c>
      <c r="D325" s="18"/>
      <c r="E325" s="19"/>
      <c r="F325" s="11"/>
      <c r="G325" s="19"/>
      <c r="H325" s="11"/>
      <c r="I325" s="19"/>
      <c r="J325" s="11"/>
    </row>
    <row r="326" spans="1:10" s="20" customFormat="1" ht="15" customHeight="1">
      <c r="A326" s="30" t="s">
        <v>270</v>
      </c>
      <c r="B326" s="30" t="s">
        <v>270</v>
      </c>
      <c r="C326" s="31" t="s">
        <v>684</v>
      </c>
      <c r="D326" s="18"/>
      <c r="E326" s="19"/>
      <c r="F326" s="11"/>
      <c r="G326" s="19"/>
      <c r="H326" s="11"/>
      <c r="I326" s="19"/>
      <c r="J326" s="11"/>
    </row>
    <row r="327" spans="1:10" s="20" customFormat="1" ht="15" customHeight="1">
      <c r="A327" s="30" t="s">
        <v>270</v>
      </c>
      <c r="B327" s="30" t="s">
        <v>270</v>
      </c>
      <c r="C327" s="31" t="s">
        <v>685</v>
      </c>
      <c r="D327" s="18"/>
      <c r="E327" s="19"/>
      <c r="F327" s="11"/>
      <c r="G327" s="19"/>
      <c r="H327" s="11"/>
      <c r="I327" s="19"/>
      <c r="J327" s="11"/>
    </row>
    <row r="328" spans="1:10" s="20" customFormat="1" ht="15" customHeight="1">
      <c r="A328" s="24" t="s">
        <v>270</v>
      </c>
      <c r="B328" s="24" t="s">
        <v>270</v>
      </c>
      <c r="C328" s="23" t="s">
        <v>682</v>
      </c>
      <c r="D328" s="27"/>
      <c r="E328" s="32"/>
      <c r="F328" s="26"/>
      <c r="G328" s="32"/>
      <c r="H328" s="26"/>
      <c r="I328" s="19"/>
      <c r="J328" s="11"/>
    </row>
    <row r="329" spans="1:10" s="20" customFormat="1" ht="15" customHeight="1">
      <c r="A329" s="34" t="s">
        <v>270</v>
      </c>
      <c r="B329" s="34" t="s">
        <v>270</v>
      </c>
      <c r="C329" s="35" t="s">
        <v>686</v>
      </c>
      <c r="D329" s="37" t="s">
        <v>686</v>
      </c>
      <c r="E329" s="13" t="s">
        <v>687</v>
      </c>
      <c r="F329" s="14" t="s">
        <v>148</v>
      </c>
      <c r="G329" s="13" t="s">
        <v>688</v>
      </c>
      <c r="H329" s="14" t="s">
        <v>689</v>
      </c>
      <c r="I329" s="19"/>
      <c r="J329" s="11"/>
    </row>
    <row r="330" spans="1:10" s="20" customFormat="1" ht="15" customHeight="1">
      <c r="A330" s="34" t="s">
        <v>270</v>
      </c>
      <c r="B330" s="34" t="s">
        <v>270</v>
      </c>
      <c r="C330" s="35" t="s">
        <v>690</v>
      </c>
      <c r="D330" s="37" t="s">
        <v>690</v>
      </c>
      <c r="E330" s="32"/>
      <c r="F330" s="26"/>
      <c r="G330" s="19"/>
      <c r="H330" s="11"/>
      <c r="I330" s="19"/>
      <c r="J330" s="11"/>
    </row>
    <row r="331" spans="1:10" s="20" customFormat="1" ht="15" customHeight="1">
      <c r="A331" s="34" t="s">
        <v>270</v>
      </c>
      <c r="B331" s="34" t="s">
        <v>270</v>
      </c>
      <c r="C331" s="35" t="s">
        <v>691</v>
      </c>
      <c r="D331" s="31" t="s">
        <v>691</v>
      </c>
      <c r="E331" s="13" t="s">
        <v>692</v>
      </c>
      <c r="F331" s="14" t="s">
        <v>149</v>
      </c>
      <c r="G331" s="19"/>
      <c r="H331" s="11"/>
      <c r="I331" s="19"/>
      <c r="J331" s="11"/>
    </row>
    <row r="332" spans="1:10" s="20" customFormat="1" ht="15" customHeight="1">
      <c r="A332" s="28" t="s">
        <v>270</v>
      </c>
      <c r="B332" s="28" t="s">
        <v>270</v>
      </c>
      <c r="C332" s="21" t="s">
        <v>693</v>
      </c>
      <c r="D332" s="12" t="s">
        <v>149</v>
      </c>
      <c r="E332" s="19"/>
      <c r="F332" s="11"/>
      <c r="G332" s="19"/>
      <c r="H332" s="11"/>
      <c r="I332" s="19"/>
      <c r="J332" s="11"/>
    </row>
    <row r="333" spans="1:10" s="20" customFormat="1" ht="15" customHeight="1">
      <c r="A333" s="30" t="s">
        <v>296</v>
      </c>
      <c r="B333" s="30" t="s">
        <v>296</v>
      </c>
      <c r="C333" s="31" t="s">
        <v>694</v>
      </c>
      <c r="D333" s="18"/>
      <c r="E333" s="19"/>
      <c r="F333" s="11"/>
      <c r="G333" s="19"/>
      <c r="H333" s="11"/>
      <c r="I333" s="19"/>
      <c r="J333" s="11"/>
    </row>
    <row r="334" spans="1:10" s="20" customFormat="1" ht="15" customHeight="1">
      <c r="A334" s="22" t="s">
        <v>296</v>
      </c>
      <c r="B334" s="22"/>
      <c r="C334" s="23" t="s">
        <v>695</v>
      </c>
      <c r="D334" s="18"/>
      <c r="E334" s="19"/>
      <c r="F334" s="11"/>
      <c r="G334" s="19"/>
      <c r="H334" s="11"/>
      <c r="I334" s="19"/>
      <c r="J334" s="11"/>
    </row>
    <row r="335" spans="1:10" s="20" customFormat="1" ht="15" customHeight="1">
      <c r="A335" s="17"/>
      <c r="B335" s="17" t="s">
        <v>270</v>
      </c>
      <c r="C335" s="11" t="s">
        <v>696</v>
      </c>
      <c r="D335" s="18"/>
      <c r="E335" s="19"/>
      <c r="F335" s="11"/>
      <c r="G335" s="19"/>
      <c r="H335" s="11"/>
      <c r="I335" s="19"/>
      <c r="J335" s="11"/>
    </row>
    <row r="336" spans="1:10" s="20" customFormat="1" ht="15" customHeight="1">
      <c r="A336" s="17"/>
      <c r="B336" s="17" t="s">
        <v>270</v>
      </c>
      <c r="C336" s="11" t="s">
        <v>697</v>
      </c>
      <c r="D336" s="18"/>
      <c r="E336" s="19"/>
      <c r="F336" s="11"/>
      <c r="G336" s="19"/>
      <c r="H336" s="11"/>
      <c r="I336" s="19"/>
      <c r="J336" s="11"/>
    </row>
    <row r="337" spans="1:10" s="20" customFormat="1" ht="15" customHeight="1">
      <c r="A337" s="25"/>
      <c r="B337" s="25" t="s">
        <v>270</v>
      </c>
      <c r="C337" s="21" t="s">
        <v>698</v>
      </c>
      <c r="D337" s="18"/>
      <c r="E337" s="19"/>
      <c r="F337" s="11"/>
      <c r="G337" s="19"/>
      <c r="H337" s="11"/>
      <c r="I337" s="19"/>
      <c r="J337" s="11"/>
    </row>
    <row r="338" spans="1:10" s="20" customFormat="1" ht="15" customHeight="1">
      <c r="A338" s="17" t="s">
        <v>296</v>
      </c>
      <c r="B338" s="17"/>
      <c r="C338" s="11" t="s">
        <v>149</v>
      </c>
      <c r="D338" s="18"/>
      <c r="E338" s="19"/>
      <c r="F338" s="11"/>
      <c r="G338" s="19"/>
      <c r="H338" s="11"/>
      <c r="I338" s="19"/>
      <c r="J338" s="11"/>
    </row>
    <row r="339" spans="1:10" s="20" customFormat="1" ht="15" customHeight="1">
      <c r="A339" s="17"/>
      <c r="B339" s="17" t="s">
        <v>270</v>
      </c>
      <c r="C339" s="11" t="s">
        <v>699</v>
      </c>
      <c r="D339" s="18"/>
      <c r="E339" s="19"/>
      <c r="F339" s="11"/>
      <c r="G339" s="19"/>
      <c r="H339" s="11"/>
      <c r="I339" s="19"/>
      <c r="J339" s="11"/>
    </row>
    <row r="340" spans="1:10" s="20" customFormat="1" ht="15" customHeight="1">
      <c r="A340" s="17"/>
      <c r="B340" s="17" t="s">
        <v>270</v>
      </c>
      <c r="C340" s="11" t="s">
        <v>700</v>
      </c>
      <c r="D340" s="18"/>
      <c r="E340" s="19"/>
      <c r="F340" s="11"/>
      <c r="G340" s="19"/>
      <c r="H340" s="11"/>
      <c r="I340" s="19"/>
      <c r="J340" s="11"/>
    </row>
    <row r="341" spans="1:10" s="20" customFormat="1" ht="15" customHeight="1">
      <c r="A341" s="24"/>
      <c r="B341" s="24" t="s">
        <v>270</v>
      </c>
      <c r="C341" s="26" t="s">
        <v>701</v>
      </c>
      <c r="D341" s="27"/>
      <c r="E341" s="32"/>
      <c r="F341" s="26"/>
      <c r="G341" s="32"/>
      <c r="H341" s="26"/>
      <c r="I341" s="19"/>
      <c r="J341" s="11"/>
    </row>
    <row r="342" spans="1:10" s="20" customFormat="1" ht="15" customHeight="1">
      <c r="A342" s="28" t="s">
        <v>270</v>
      </c>
      <c r="B342" s="28" t="s">
        <v>270</v>
      </c>
      <c r="C342" s="29" t="s">
        <v>702</v>
      </c>
      <c r="D342" s="12" t="s">
        <v>703</v>
      </c>
      <c r="E342" s="13" t="s">
        <v>704</v>
      </c>
      <c r="F342" s="14" t="s">
        <v>150</v>
      </c>
      <c r="G342" s="13" t="s">
        <v>705</v>
      </c>
      <c r="H342" s="14" t="s">
        <v>150</v>
      </c>
      <c r="I342" s="19"/>
      <c r="J342" s="11"/>
    </row>
    <row r="343" spans="1:10" s="20" customFormat="1" ht="15" customHeight="1">
      <c r="A343" s="30" t="s">
        <v>270</v>
      </c>
      <c r="B343" s="30" t="s">
        <v>270</v>
      </c>
      <c r="C343" s="31" t="s">
        <v>706</v>
      </c>
      <c r="D343" s="18"/>
      <c r="E343" s="19"/>
      <c r="F343" s="11"/>
      <c r="G343" s="19"/>
      <c r="H343" s="11"/>
      <c r="I343" s="19"/>
      <c r="J343" s="11"/>
    </row>
    <row r="344" spans="1:10" s="20" customFormat="1" ht="15" customHeight="1">
      <c r="A344" s="24" t="s">
        <v>270</v>
      </c>
      <c r="B344" s="24" t="s">
        <v>270</v>
      </c>
      <c r="C344" s="33" t="s">
        <v>707</v>
      </c>
      <c r="D344" s="27"/>
      <c r="E344" s="19"/>
      <c r="F344" s="11"/>
      <c r="G344" s="19"/>
      <c r="H344" s="11"/>
      <c r="I344" s="19"/>
      <c r="J344" s="11"/>
    </row>
    <row r="345" spans="1:10" s="20" customFormat="1" ht="15" customHeight="1">
      <c r="A345" s="28" t="s">
        <v>270</v>
      </c>
      <c r="B345" s="28" t="s">
        <v>270</v>
      </c>
      <c r="C345" s="11" t="s">
        <v>708</v>
      </c>
      <c r="D345" s="37" t="s">
        <v>708</v>
      </c>
      <c r="E345" s="19"/>
      <c r="F345" s="11"/>
      <c r="G345" s="19"/>
      <c r="H345" s="11"/>
      <c r="I345" s="19"/>
      <c r="J345" s="11"/>
    </row>
    <row r="346" spans="1:10" s="20" customFormat="1" ht="15" customHeight="1">
      <c r="A346" s="34" t="s">
        <v>270</v>
      </c>
      <c r="B346" s="34" t="s">
        <v>270</v>
      </c>
      <c r="C346" s="35" t="s">
        <v>709</v>
      </c>
      <c r="D346" s="37" t="s">
        <v>709</v>
      </c>
      <c r="E346" s="19"/>
      <c r="F346" s="11"/>
      <c r="G346" s="19"/>
      <c r="H346" s="11"/>
      <c r="I346" s="19"/>
      <c r="J346" s="11"/>
    </row>
    <row r="347" spans="1:10" s="20" customFormat="1" ht="15" customHeight="1">
      <c r="A347" s="34" t="s">
        <v>270</v>
      </c>
      <c r="B347" s="34" t="s">
        <v>309</v>
      </c>
      <c r="C347" s="35" t="s">
        <v>710</v>
      </c>
      <c r="D347" s="37" t="s">
        <v>710</v>
      </c>
      <c r="E347" s="19"/>
      <c r="F347" s="11"/>
      <c r="G347" s="19"/>
      <c r="H347" s="11"/>
      <c r="I347" s="19"/>
      <c r="J347" s="11"/>
    </row>
    <row r="348" spans="1:10" s="20" customFormat="1" ht="15" customHeight="1">
      <c r="A348" s="30" t="s">
        <v>270</v>
      </c>
      <c r="B348" s="30" t="s">
        <v>309</v>
      </c>
      <c r="C348" s="29" t="s">
        <v>711</v>
      </c>
      <c r="D348" s="57" t="s">
        <v>712</v>
      </c>
      <c r="E348" s="19"/>
      <c r="F348" s="11"/>
      <c r="G348" s="19"/>
      <c r="H348" s="11"/>
      <c r="I348" s="19"/>
      <c r="J348" s="11"/>
    </row>
    <row r="349" spans="1:10" s="20" customFormat="1" ht="15" customHeight="1">
      <c r="A349" s="17" t="s">
        <v>270</v>
      </c>
      <c r="B349" s="17"/>
      <c r="C349" s="23" t="s">
        <v>712</v>
      </c>
      <c r="D349" s="58"/>
      <c r="E349" s="19"/>
      <c r="F349" s="11"/>
      <c r="G349" s="19"/>
      <c r="H349" s="11"/>
      <c r="I349" s="19"/>
      <c r="J349" s="11"/>
    </row>
    <row r="350" spans="1:10" s="20" customFormat="1" ht="15" customHeight="1">
      <c r="A350" s="17"/>
      <c r="B350" s="17" t="s">
        <v>270</v>
      </c>
      <c r="C350" s="11" t="s">
        <v>713</v>
      </c>
      <c r="D350" s="18"/>
      <c r="E350" s="19"/>
      <c r="F350" s="11"/>
      <c r="G350" s="19"/>
      <c r="H350" s="11"/>
      <c r="I350" s="19"/>
      <c r="J350" s="11"/>
    </row>
    <row r="351" spans="1:10" s="20" customFormat="1" ht="15" customHeight="1">
      <c r="A351" s="24"/>
      <c r="B351" s="24" t="s">
        <v>270</v>
      </c>
      <c r="C351" s="26" t="s">
        <v>714</v>
      </c>
      <c r="D351" s="27"/>
      <c r="E351" s="19"/>
      <c r="F351" s="11"/>
      <c r="G351" s="19"/>
      <c r="H351" s="11"/>
      <c r="I351" s="19"/>
      <c r="J351" s="11"/>
    </row>
    <row r="352" spans="1:10" s="20" customFormat="1" ht="15" customHeight="1">
      <c r="A352" s="28" t="s">
        <v>270</v>
      </c>
      <c r="B352" s="28" t="s">
        <v>270</v>
      </c>
      <c r="C352" s="35" t="s">
        <v>715</v>
      </c>
      <c r="D352" s="59" t="s">
        <v>715</v>
      </c>
      <c r="E352" s="19"/>
      <c r="F352" s="11"/>
      <c r="G352" s="19"/>
      <c r="H352" s="11"/>
      <c r="I352" s="19"/>
      <c r="J352" s="11"/>
    </row>
    <row r="353" spans="1:10" s="20" customFormat="1" ht="15" customHeight="1">
      <c r="A353" s="34" t="s">
        <v>270</v>
      </c>
      <c r="B353" s="34" t="s">
        <v>270</v>
      </c>
      <c r="C353" s="35" t="s">
        <v>716</v>
      </c>
      <c r="D353" s="37" t="s">
        <v>716</v>
      </c>
      <c r="E353" s="19"/>
      <c r="F353" s="11"/>
      <c r="G353" s="19"/>
      <c r="H353" s="11"/>
      <c r="I353" s="19"/>
      <c r="J353" s="11"/>
    </row>
    <row r="354" spans="1:10" s="20" customFormat="1" ht="15" customHeight="1">
      <c r="A354" s="36" t="s">
        <v>270</v>
      </c>
      <c r="B354" s="36" t="s">
        <v>309</v>
      </c>
      <c r="C354" s="35" t="s">
        <v>717</v>
      </c>
      <c r="D354" s="60" t="s">
        <v>717</v>
      </c>
      <c r="E354" s="19"/>
      <c r="F354" s="11"/>
      <c r="G354" s="19"/>
      <c r="H354" s="11"/>
      <c r="I354" s="19"/>
      <c r="J354" s="11"/>
    </row>
    <row r="355" spans="1:10" s="20" customFormat="1" ht="15" customHeight="1">
      <c r="A355" s="10" t="s">
        <v>270</v>
      </c>
      <c r="B355" s="10"/>
      <c r="C355" s="14" t="s">
        <v>718</v>
      </c>
      <c r="D355" s="59" t="s">
        <v>718</v>
      </c>
      <c r="E355" s="19"/>
      <c r="F355" s="11"/>
      <c r="G355" s="19"/>
      <c r="H355" s="11"/>
      <c r="I355" s="19"/>
      <c r="J355" s="11"/>
    </row>
    <row r="356" spans="1:10" s="20" customFormat="1" ht="15" customHeight="1">
      <c r="A356" s="17"/>
      <c r="B356" s="17" t="s">
        <v>270</v>
      </c>
      <c r="C356" s="11" t="s">
        <v>719</v>
      </c>
      <c r="D356" s="18"/>
      <c r="E356" s="19"/>
      <c r="F356" s="11"/>
      <c r="G356" s="19"/>
      <c r="H356" s="11"/>
      <c r="I356" s="19"/>
      <c r="J356" s="11"/>
    </row>
    <row r="357" spans="1:10" s="20" customFormat="1" ht="15" customHeight="1">
      <c r="A357" s="17"/>
      <c r="B357" s="17" t="s">
        <v>270</v>
      </c>
      <c r="C357" s="11" t="s">
        <v>720</v>
      </c>
      <c r="D357" s="18"/>
      <c r="E357" s="19"/>
      <c r="F357" s="11"/>
      <c r="G357" s="19"/>
      <c r="H357" s="11"/>
      <c r="I357" s="19"/>
      <c r="J357" s="11"/>
    </row>
    <row r="358" spans="1:10" s="20" customFormat="1" ht="15" customHeight="1">
      <c r="A358" s="17"/>
      <c r="B358" s="17" t="s">
        <v>270</v>
      </c>
      <c r="C358" s="11" t="s">
        <v>721</v>
      </c>
      <c r="D358" s="18"/>
      <c r="E358" s="19"/>
      <c r="F358" s="11"/>
      <c r="G358" s="19"/>
      <c r="H358" s="11"/>
      <c r="I358" s="19"/>
      <c r="J358" s="11"/>
    </row>
    <row r="359" spans="1:10" s="20" customFormat="1" ht="15" customHeight="1">
      <c r="A359" s="17"/>
      <c r="B359" s="17" t="s">
        <v>270</v>
      </c>
      <c r="C359" s="11" t="s">
        <v>722</v>
      </c>
      <c r="D359" s="18"/>
      <c r="E359" s="19"/>
      <c r="F359" s="11"/>
      <c r="G359" s="19"/>
      <c r="H359" s="11"/>
      <c r="I359" s="19"/>
      <c r="J359" s="11"/>
    </row>
    <row r="360" spans="1:10" s="20" customFormat="1" ht="15" customHeight="1">
      <c r="A360" s="17"/>
      <c r="B360" s="17" t="s">
        <v>270</v>
      </c>
      <c r="C360" s="11" t="s">
        <v>723</v>
      </c>
      <c r="D360" s="18"/>
      <c r="E360" s="19"/>
      <c r="F360" s="11"/>
      <c r="G360" s="19"/>
      <c r="H360" s="11"/>
      <c r="I360" s="19"/>
      <c r="J360" s="11"/>
    </row>
    <row r="361" spans="1:10" s="20" customFormat="1" ht="15" customHeight="1">
      <c r="A361" s="28" t="s">
        <v>270</v>
      </c>
      <c r="B361" s="28" t="s">
        <v>309</v>
      </c>
      <c r="C361" s="29" t="s">
        <v>724</v>
      </c>
      <c r="D361" s="14" t="s">
        <v>725</v>
      </c>
      <c r="E361" s="19"/>
      <c r="F361" s="11"/>
      <c r="G361" s="19"/>
      <c r="H361" s="11"/>
      <c r="I361" s="19"/>
      <c r="J361" s="11"/>
    </row>
    <row r="362" spans="1:10" s="20" customFormat="1" ht="15" customHeight="1">
      <c r="A362" s="22" t="s">
        <v>270</v>
      </c>
      <c r="B362" s="22"/>
      <c r="C362" s="23" t="s">
        <v>726</v>
      </c>
      <c r="D362" s="18"/>
      <c r="E362" s="19"/>
      <c r="F362" s="11"/>
      <c r="G362" s="19"/>
      <c r="H362" s="11"/>
      <c r="I362" s="19"/>
      <c r="J362" s="11"/>
    </row>
    <row r="363" spans="1:10" s="20" customFormat="1" ht="15" customHeight="1">
      <c r="A363" s="17"/>
      <c r="B363" s="17" t="s">
        <v>270</v>
      </c>
      <c r="C363" s="11" t="s">
        <v>727</v>
      </c>
      <c r="D363" s="18"/>
      <c r="E363" s="19"/>
      <c r="F363" s="11"/>
      <c r="G363" s="19"/>
      <c r="H363" s="11"/>
      <c r="I363" s="19"/>
      <c r="J363" s="11"/>
    </row>
    <row r="364" spans="1:10" s="20" customFormat="1" ht="15" customHeight="1">
      <c r="A364" s="24"/>
      <c r="B364" s="24" t="s">
        <v>270</v>
      </c>
      <c r="C364" s="26" t="s">
        <v>728</v>
      </c>
      <c r="D364" s="50"/>
      <c r="E364" s="19"/>
      <c r="F364" s="11"/>
      <c r="G364" s="19"/>
      <c r="H364" s="11"/>
      <c r="I364" s="19"/>
      <c r="J364" s="11"/>
    </row>
    <row r="365" spans="1:10" s="20" customFormat="1" ht="15" customHeight="1">
      <c r="A365" s="28" t="s">
        <v>270</v>
      </c>
      <c r="B365" s="28" t="s">
        <v>270</v>
      </c>
      <c r="C365" s="29" t="s">
        <v>729</v>
      </c>
      <c r="D365" s="12" t="s">
        <v>730</v>
      </c>
      <c r="E365" s="19"/>
      <c r="F365" s="11"/>
      <c r="G365" s="19"/>
      <c r="H365" s="11"/>
      <c r="I365" s="19"/>
      <c r="J365" s="11"/>
    </row>
    <row r="366" spans="1:10" s="20" customFormat="1" ht="15" customHeight="1">
      <c r="A366" s="30" t="s">
        <v>270</v>
      </c>
      <c r="B366" s="30" t="s">
        <v>270</v>
      </c>
      <c r="C366" s="31" t="s">
        <v>731</v>
      </c>
      <c r="D366" s="18"/>
      <c r="E366" s="19"/>
      <c r="F366" s="11"/>
      <c r="G366" s="19"/>
      <c r="H366" s="11"/>
      <c r="I366" s="19"/>
      <c r="J366" s="11"/>
    </row>
    <row r="367" spans="1:10" s="20" customFormat="1" ht="15" customHeight="1">
      <c r="A367" s="36" t="s">
        <v>270</v>
      </c>
      <c r="B367" s="36" t="s">
        <v>270</v>
      </c>
      <c r="C367" s="33" t="s">
        <v>732</v>
      </c>
      <c r="D367" s="27"/>
      <c r="E367" s="19"/>
      <c r="F367" s="11"/>
      <c r="G367" s="19"/>
      <c r="H367" s="11"/>
      <c r="I367" s="19"/>
      <c r="J367" s="11"/>
    </row>
    <row r="368" spans="1:10" s="20" customFormat="1" ht="15" customHeight="1">
      <c r="A368" s="25" t="s">
        <v>270</v>
      </c>
      <c r="B368" s="25" t="s">
        <v>270</v>
      </c>
      <c r="C368" s="26" t="s">
        <v>733</v>
      </c>
      <c r="D368" s="37" t="s">
        <v>733</v>
      </c>
      <c r="E368" s="19"/>
      <c r="F368" s="11"/>
      <c r="G368" s="19"/>
      <c r="H368" s="11"/>
      <c r="I368" s="19"/>
      <c r="J368" s="11"/>
    </row>
    <row r="369" spans="1:10" s="20" customFormat="1" ht="15" customHeight="1">
      <c r="A369" s="28" t="s">
        <v>270</v>
      </c>
      <c r="B369" s="28" t="s">
        <v>270</v>
      </c>
      <c r="C369" s="29" t="s">
        <v>734</v>
      </c>
      <c r="D369" s="59" t="s">
        <v>735</v>
      </c>
      <c r="E369" s="19"/>
      <c r="F369" s="11"/>
      <c r="G369" s="19"/>
      <c r="H369" s="11"/>
      <c r="I369" s="19"/>
      <c r="J369" s="11"/>
    </row>
    <row r="370" spans="1:10" s="20" customFormat="1" ht="15" customHeight="1">
      <c r="A370" s="30" t="s">
        <v>270</v>
      </c>
      <c r="B370" s="30" t="s">
        <v>270</v>
      </c>
      <c r="C370" s="31" t="s">
        <v>736</v>
      </c>
      <c r="D370" s="18"/>
      <c r="E370" s="19"/>
      <c r="F370" s="11"/>
      <c r="G370" s="19"/>
      <c r="H370" s="11"/>
      <c r="I370" s="19"/>
      <c r="J370" s="11"/>
    </row>
    <row r="371" spans="1:10" s="20" customFormat="1" ht="15" customHeight="1">
      <c r="A371" s="30" t="s">
        <v>270</v>
      </c>
      <c r="B371" s="30" t="s">
        <v>270</v>
      </c>
      <c r="C371" s="31" t="s">
        <v>737</v>
      </c>
      <c r="D371" s="18"/>
      <c r="E371" s="19"/>
      <c r="F371" s="11"/>
      <c r="G371" s="19"/>
      <c r="H371" s="11"/>
      <c r="I371" s="19"/>
      <c r="J371" s="11"/>
    </row>
    <row r="372" spans="1:10" s="20" customFormat="1" ht="15" customHeight="1">
      <c r="A372" s="36" t="s">
        <v>270</v>
      </c>
      <c r="B372" s="36" t="s">
        <v>270</v>
      </c>
      <c r="C372" s="33" t="s">
        <v>738</v>
      </c>
      <c r="D372" s="27"/>
      <c r="E372" s="32"/>
      <c r="F372" s="11"/>
      <c r="G372" s="19"/>
      <c r="H372" s="11"/>
      <c r="I372" s="19"/>
      <c r="J372" s="11"/>
    </row>
    <row r="373" spans="1:10" s="20" customFormat="1" ht="15" customHeight="1">
      <c r="A373" s="28" t="s">
        <v>270</v>
      </c>
      <c r="B373" s="28" t="s">
        <v>270</v>
      </c>
      <c r="C373" s="29" t="s">
        <v>739</v>
      </c>
      <c r="D373" s="12" t="s">
        <v>740</v>
      </c>
      <c r="E373" s="13" t="s">
        <v>741</v>
      </c>
      <c r="F373" s="14" t="s">
        <v>742</v>
      </c>
      <c r="G373" s="19"/>
      <c r="H373" s="11"/>
      <c r="I373" s="19"/>
      <c r="J373" s="11"/>
    </row>
    <row r="374" spans="1:10" s="20" customFormat="1" ht="15" customHeight="1">
      <c r="A374" s="24" t="s">
        <v>270</v>
      </c>
      <c r="B374" s="24" t="s">
        <v>270</v>
      </c>
      <c r="C374" s="33" t="s">
        <v>743</v>
      </c>
      <c r="D374" s="26"/>
      <c r="E374" s="19"/>
      <c r="F374" s="11"/>
      <c r="G374" s="19"/>
      <c r="H374" s="11"/>
      <c r="I374" s="19"/>
      <c r="J374" s="11"/>
    </row>
    <row r="375" spans="1:10" s="20" customFormat="1" ht="15" customHeight="1">
      <c r="A375" s="17" t="s">
        <v>270</v>
      </c>
      <c r="B375" s="17"/>
      <c r="C375" s="11" t="s">
        <v>744</v>
      </c>
      <c r="D375" s="18" t="s">
        <v>745</v>
      </c>
      <c r="E375" s="19"/>
      <c r="F375" s="11"/>
      <c r="G375" s="19"/>
      <c r="H375" s="11"/>
      <c r="I375" s="19"/>
      <c r="J375" s="11"/>
    </row>
    <row r="376" spans="1:10" s="20" customFormat="1" ht="15" customHeight="1">
      <c r="A376" s="17"/>
      <c r="B376" s="17" t="s">
        <v>270</v>
      </c>
      <c r="C376" s="11" t="s">
        <v>746</v>
      </c>
      <c r="D376" s="18"/>
      <c r="E376" s="19"/>
      <c r="F376" s="11"/>
      <c r="G376" s="19"/>
      <c r="H376" s="11"/>
      <c r="I376" s="19"/>
      <c r="J376" s="11"/>
    </row>
    <row r="377" spans="1:10" s="20" customFormat="1" ht="15" customHeight="1">
      <c r="A377" s="17"/>
      <c r="B377" s="17" t="s">
        <v>270</v>
      </c>
      <c r="C377" s="11" t="s">
        <v>747</v>
      </c>
      <c r="D377" s="18"/>
      <c r="E377" s="19"/>
      <c r="F377" s="11"/>
      <c r="G377" s="19"/>
      <c r="H377" s="11"/>
      <c r="I377" s="19"/>
      <c r="J377" s="11"/>
    </row>
    <row r="378" spans="1:10" s="20" customFormat="1" ht="15" customHeight="1">
      <c r="A378" s="24"/>
      <c r="B378" s="24" t="s">
        <v>270</v>
      </c>
      <c r="C378" s="26" t="s">
        <v>748</v>
      </c>
      <c r="D378" s="27"/>
      <c r="E378" s="32"/>
      <c r="F378" s="26"/>
      <c r="G378" s="19"/>
      <c r="H378" s="11"/>
      <c r="I378" s="19"/>
      <c r="J378" s="11"/>
    </row>
    <row r="379" spans="1:10" s="20" customFormat="1" ht="15" customHeight="1">
      <c r="A379" s="10" t="s">
        <v>270</v>
      </c>
      <c r="B379" s="10" t="s">
        <v>270</v>
      </c>
      <c r="C379" s="14" t="s">
        <v>749</v>
      </c>
      <c r="D379" s="12" t="s">
        <v>749</v>
      </c>
      <c r="E379" s="13" t="s">
        <v>750</v>
      </c>
      <c r="F379" s="14" t="s">
        <v>751</v>
      </c>
      <c r="G379" s="13" t="s">
        <v>752</v>
      </c>
      <c r="H379" s="14" t="s">
        <v>751</v>
      </c>
      <c r="I379" s="19"/>
      <c r="J379" s="11"/>
    </row>
    <row r="380" spans="1:10" s="20" customFormat="1" ht="15" customHeight="1">
      <c r="A380" s="34" t="s">
        <v>270</v>
      </c>
      <c r="B380" s="34" t="s">
        <v>270</v>
      </c>
      <c r="C380" s="35" t="s">
        <v>753</v>
      </c>
      <c r="D380" s="37" t="s">
        <v>753</v>
      </c>
      <c r="E380" s="19"/>
      <c r="F380" s="11"/>
      <c r="G380" s="19"/>
      <c r="H380" s="11"/>
      <c r="I380" s="19"/>
      <c r="J380" s="11"/>
    </row>
    <row r="381" spans="1:10" s="20" customFormat="1" ht="15" customHeight="1">
      <c r="A381" s="34" t="s">
        <v>270</v>
      </c>
      <c r="B381" s="34" t="s">
        <v>270</v>
      </c>
      <c r="C381" s="35" t="s">
        <v>754</v>
      </c>
      <c r="D381" s="18" t="s">
        <v>754</v>
      </c>
      <c r="E381" s="32"/>
      <c r="F381" s="26"/>
      <c r="G381" s="32"/>
      <c r="H381" s="26"/>
      <c r="I381" s="19"/>
      <c r="J381" s="11"/>
    </row>
    <row r="382" spans="1:10" s="20" customFormat="1" ht="15" customHeight="1">
      <c r="A382" s="25" t="s">
        <v>270</v>
      </c>
      <c r="B382" s="25" t="s">
        <v>270</v>
      </c>
      <c r="C382" s="26" t="s">
        <v>755</v>
      </c>
      <c r="D382" s="37" t="s">
        <v>755</v>
      </c>
      <c r="E382" s="32" t="s">
        <v>756</v>
      </c>
      <c r="F382" s="26" t="s">
        <v>757</v>
      </c>
      <c r="G382" s="52" t="s">
        <v>758</v>
      </c>
      <c r="H382" s="35" t="s">
        <v>757</v>
      </c>
      <c r="I382" s="19"/>
      <c r="J382" s="11"/>
    </row>
    <row r="383" spans="1:10" s="20" customFormat="1" ht="15" customHeight="1">
      <c r="A383" s="28" t="s">
        <v>270</v>
      </c>
      <c r="B383" s="28" t="s">
        <v>270</v>
      </c>
      <c r="C383" s="29" t="s">
        <v>759</v>
      </c>
      <c r="D383" s="12" t="s">
        <v>760</v>
      </c>
      <c r="E383" s="13" t="s">
        <v>761</v>
      </c>
      <c r="F383" s="14" t="s">
        <v>156</v>
      </c>
      <c r="G383" s="13" t="s">
        <v>762</v>
      </c>
      <c r="H383" s="14" t="s">
        <v>763</v>
      </c>
      <c r="I383" s="19"/>
      <c r="J383" s="11"/>
    </row>
    <row r="384" spans="1:10" s="20" customFormat="1" ht="15" customHeight="1">
      <c r="A384" s="30" t="s">
        <v>270</v>
      </c>
      <c r="B384" s="30" t="s">
        <v>270</v>
      </c>
      <c r="C384" s="31" t="s">
        <v>764</v>
      </c>
      <c r="D384" s="18"/>
      <c r="E384" s="19"/>
      <c r="F384" s="11"/>
      <c r="G384" s="19"/>
      <c r="H384" s="11"/>
      <c r="I384" s="19"/>
      <c r="J384" s="11"/>
    </row>
    <row r="385" spans="1:10" s="20" customFormat="1" ht="15" customHeight="1">
      <c r="A385" s="30" t="s">
        <v>270</v>
      </c>
      <c r="B385" s="30" t="s">
        <v>270</v>
      </c>
      <c r="C385" s="31" t="s">
        <v>765</v>
      </c>
      <c r="D385" s="18"/>
      <c r="E385" s="19"/>
      <c r="F385" s="11"/>
      <c r="G385" s="19"/>
      <c r="H385" s="11"/>
      <c r="I385" s="19"/>
      <c r="J385" s="11"/>
    </row>
    <row r="386" spans="1:10" s="20" customFormat="1" ht="15" customHeight="1">
      <c r="A386" s="36" t="s">
        <v>270</v>
      </c>
      <c r="B386" s="36" t="s">
        <v>270</v>
      </c>
      <c r="C386" s="33" t="s">
        <v>766</v>
      </c>
      <c r="D386" s="27"/>
      <c r="E386" s="19"/>
      <c r="F386" s="11"/>
      <c r="G386" s="19"/>
      <c r="H386" s="11"/>
      <c r="I386" s="19"/>
      <c r="J386" s="11"/>
    </row>
    <row r="387" spans="1:10" s="20" customFormat="1" ht="15" customHeight="1">
      <c r="A387" s="28" t="s">
        <v>270</v>
      </c>
      <c r="B387" s="28" t="s">
        <v>270</v>
      </c>
      <c r="C387" s="29" t="s">
        <v>767</v>
      </c>
      <c r="D387" s="18" t="s">
        <v>768</v>
      </c>
      <c r="E387" s="19"/>
      <c r="F387" s="11"/>
      <c r="G387" s="19"/>
      <c r="H387" s="11"/>
      <c r="I387" s="19"/>
      <c r="J387" s="11"/>
    </row>
    <row r="388" spans="1:10" s="20" customFormat="1" ht="15" customHeight="1">
      <c r="A388" s="36" t="s">
        <v>270</v>
      </c>
      <c r="B388" s="36" t="s">
        <v>270</v>
      </c>
      <c r="C388" s="33" t="s">
        <v>769</v>
      </c>
      <c r="D388" s="18"/>
      <c r="E388" s="19"/>
      <c r="F388" s="11"/>
      <c r="G388" s="19"/>
      <c r="H388" s="11"/>
      <c r="I388" s="19"/>
      <c r="J388" s="11"/>
    </row>
    <row r="389" spans="1:10" s="20" customFormat="1" ht="15" customHeight="1">
      <c r="A389" s="17" t="s">
        <v>443</v>
      </c>
      <c r="B389" s="17" t="s">
        <v>443</v>
      </c>
      <c r="C389" s="11" t="s">
        <v>770</v>
      </c>
      <c r="D389" s="18"/>
      <c r="E389" s="19"/>
      <c r="F389" s="11"/>
      <c r="G389" s="19"/>
      <c r="H389" s="11"/>
      <c r="I389" s="19"/>
      <c r="J389" s="11"/>
    </row>
    <row r="390" spans="1:10" s="20" customFormat="1" ht="15" customHeight="1">
      <c r="A390" s="10" t="s">
        <v>443</v>
      </c>
      <c r="B390" s="10"/>
      <c r="C390" s="14" t="s">
        <v>771</v>
      </c>
      <c r="D390" s="12" t="s">
        <v>772</v>
      </c>
      <c r="E390" s="13" t="s">
        <v>773</v>
      </c>
      <c r="F390" s="14" t="s">
        <v>772</v>
      </c>
      <c r="G390" s="19"/>
      <c r="H390" s="11"/>
      <c r="I390" s="19"/>
      <c r="J390" s="11"/>
    </row>
    <row r="391" spans="1:10" s="20" customFormat="1" ht="15" customHeight="1">
      <c r="A391" s="17"/>
      <c r="B391" s="17" t="s">
        <v>270</v>
      </c>
      <c r="C391" s="11" t="s">
        <v>774</v>
      </c>
      <c r="D391" s="18"/>
      <c r="E391" s="19"/>
      <c r="F391" s="11"/>
      <c r="G391" s="19"/>
      <c r="H391" s="11"/>
      <c r="I391" s="19"/>
      <c r="J391" s="11"/>
    </row>
    <row r="392" spans="1:10" s="20" customFormat="1" ht="15" customHeight="1">
      <c r="A392" s="61"/>
      <c r="B392" s="25" t="s">
        <v>270</v>
      </c>
      <c r="C392" s="21" t="s">
        <v>775</v>
      </c>
      <c r="D392" s="18"/>
      <c r="E392" s="19"/>
      <c r="F392" s="11"/>
      <c r="G392" s="19"/>
      <c r="H392" s="11"/>
      <c r="I392" s="19"/>
      <c r="J392" s="11"/>
    </row>
    <row r="393" spans="1:10" s="20" customFormat="1" ht="15" customHeight="1">
      <c r="A393" s="30" t="s">
        <v>270</v>
      </c>
      <c r="B393" s="30" t="s">
        <v>270</v>
      </c>
      <c r="C393" s="31" t="s">
        <v>776</v>
      </c>
      <c r="D393" s="18"/>
      <c r="E393" s="19"/>
      <c r="F393" s="11"/>
      <c r="G393" s="19"/>
      <c r="H393" s="11"/>
      <c r="I393" s="19"/>
      <c r="J393" s="11"/>
    </row>
    <row r="394" spans="1:10" s="20" customFormat="1" ht="15" customHeight="1">
      <c r="A394" s="30" t="s">
        <v>270</v>
      </c>
      <c r="B394" s="30" t="s">
        <v>270</v>
      </c>
      <c r="C394" s="31" t="s">
        <v>777</v>
      </c>
      <c r="D394" s="18"/>
      <c r="E394" s="40"/>
      <c r="F394" s="11"/>
      <c r="G394" s="40"/>
      <c r="H394" s="11"/>
      <c r="I394" s="40"/>
      <c r="J394" s="11"/>
    </row>
    <row r="395" spans="1:10" s="20" customFormat="1" ht="15" customHeight="1">
      <c r="A395" s="25" t="s">
        <v>270</v>
      </c>
      <c r="B395" s="25" t="s">
        <v>270</v>
      </c>
      <c r="C395" s="62" t="s">
        <v>778</v>
      </c>
      <c r="D395" s="18"/>
      <c r="E395" s="19"/>
      <c r="F395" s="11"/>
      <c r="G395" s="19"/>
      <c r="H395" s="11"/>
      <c r="I395" s="19"/>
      <c r="J395" s="11"/>
    </row>
    <row r="396" spans="1:10" s="20" customFormat="1" ht="15" customHeight="1">
      <c r="A396" s="30" t="s">
        <v>270</v>
      </c>
      <c r="B396" s="30" t="s">
        <v>270</v>
      </c>
      <c r="C396" s="62" t="s">
        <v>779</v>
      </c>
      <c r="D396" s="18"/>
      <c r="E396" s="19"/>
      <c r="F396" s="11"/>
      <c r="G396" s="19"/>
      <c r="H396" s="11"/>
      <c r="I396" s="19"/>
      <c r="J396" s="11"/>
    </row>
    <row r="397" spans="1:10" s="20" customFormat="1" ht="15" customHeight="1">
      <c r="A397" s="24" t="s">
        <v>270</v>
      </c>
      <c r="B397" s="24" t="s">
        <v>270</v>
      </c>
      <c r="C397" s="33" t="s">
        <v>780</v>
      </c>
      <c r="D397" s="27"/>
      <c r="E397" s="32"/>
      <c r="F397" s="26"/>
      <c r="G397" s="19"/>
      <c r="H397" s="11"/>
      <c r="I397" s="19"/>
      <c r="J397" s="11"/>
    </row>
    <row r="398" spans="1:10" s="20" customFormat="1" ht="15" customHeight="1">
      <c r="A398" s="17" t="s">
        <v>270</v>
      </c>
      <c r="B398" s="17" t="s">
        <v>270</v>
      </c>
      <c r="C398" s="29" t="s">
        <v>781</v>
      </c>
      <c r="D398" s="18" t="s">
        <v>782</v>
      </c>
      <c r="E398" s="13" t="s">
        <v>783</v>
      </c>
      <c r="F398" s="14" t="s">
        <v>784</v>
      </c>
      <c r="G398" s="19"/>
      <c r="H398" s="11"/>
      <c r="I398" s="19"/>
      <c r="J398" s="11"/>
    </row>
    <row r="399" spans="1:10" s="20" customFormat="1" ht="15" customHeight="1">
      <c r="A399" s="22" t="s">
        <v>270</v>
      </c>
      <c r="B399" s="22" t="s">
        <v>270</v>
      </c>
      <c r="C399" s="33" t="s">
        <v>785</v>
      </c>
      <c r="D399" s="27"/>
      <c r="E399" s="32"/>
      <c r="F399" s="26"/>
      <c r="G399" s="19"/>
      <c r="H399" s="11"/>
      <c r="I399" s="19"/>
      <c r="J399" s="11"/>
    </row>
    <row r="400" spans="1:10" s="20" customFormat="1" ht="15" customHeight="1">
      <c r="A400" s="34" t="s">
        <v>270</v>
      </c>
      <c r="B400" s="34" t="s">
        <v>270</v>
      </c>
      <c r="C400" s="35" t="s">
        <v>786</v>
      </c>
      <c r="D400" s="37" t="s">
        <v>787</v>
      </c>
      <c r="E400" s="13" t="s">
        <v>788</v>
      </c>
      <c r="F400" s="63" t="s">
        <v>789</v>
      </c>
      <c r="G400" s="19"/>
      <c r="H400" s="11"/>
      <c r="I400" s="19"/>
      <c r="J400" s="11"/>
    </row>
    <row r="401" spans="1:10" s="20" customFormat="1" ht="15" customHeight="1">
      <c r="A401" s="34" t="s">
        <v>270</v>
      </c>
      <c r="B401" s="34" t="s">
        <v>270</v>
      </c>
      <c r="C401" s="35" t="s">
        <v>790</v>
      </c>
      <c r="D401" s="37" t="s">
        <v>791</v>
      </c>
      <c r="E401" s="32"/>
      <c r="F401" s="26"/>
      <c r="G401" s="19"/>
      <c r="H401" s="11"/>
      <c r="I401" s="19"/>
      <c r="J401" s="11"/>
    </row>
    <row r="402" spans="1:10" s="20" customFormat="1" ht="15" customHeight="1">
      <c r="A402" s="25" t="s">
        <v>270</v>
      </c>
      <c r="B402" s="25" t="s">
        <v>270</v>
      </c>
      <c r="C402" s="29" t="s">
        <v>792</v>
      </c>
      <c r="D402" s="18" t="s">
        <v>793</v>
      </c>
      <c r="E402" s="13" t="s">
        <v>794</v>
      </c>
      <c r="F402" s="11" t="s">
        <v>793</v>
      </c>
      <c r="G402" s="19"/>
      <c r="H402" s="11"/>
      <c r="I402" s="19"/>
      <c r="J402" s="11"/>
    </row>
    <row r="403" spans="1:10" s="20" customFormat="1" ht="15" customHeight="1">
      <c r="A403" s="30" t="s">
        <v>270</v>
      </c>
      <c r="B403" s="30" t="s">
        <v>270</v>
      </c>
      <c r="C403" s="31" t="s">
        <v>795</v>
      </c>
      <c r="D403" s="18"/>
      <c r="E403" s="19"/>
      <c r="F403" s="11"/>
      <c r="G403" s="19"/>
      <c r="H403" s="11"/>
      <c r="I403" s="19"/>
      <c r="J403" s="11"/>
    </row>
    <row r="404" spans="1:10" s="20" customFormat="1" ht="15" customHeight="1">
      <c r="A404" s="30" t="s">
        <v>270</v>
      </c>
      <c r="B404" s="30" t="s">
        <v>270</v>
      </c>
      <c r="C404" s="31" t="s">
        <v>796</v>
      </c>
      <c r="D404" s="18"/>
      <c r="E404" s="19"/>
      <c r="F404" s="11"/>
      <c r="G404" s="19"/>
      <c r="H404" s="11"/>
      <c r="I404" s="19"/>
      <c r="J404" s="11"/>
    </row>
    <row r="405" spans="1:10" s="20" customFormat="1" ht="15" customHeight="1">
      <c r="A405" s="36" t="s">
        <v>270</v>
      </c>
      <c r="B405" s="36" t="s">
        <v>270</v>
      </c>
      <c r="C405" s="33" t="s">
        <v>797</v>
      </c>
      <c r="D405" s="27"/>
      <c r="E405" s="32"/>
      <c r="F405" s="26"/>
      <c r="G405" s="19"/>
      <c r="H405" s="11"/>
      <c r="I405" s="19"/>
      <c r="J405" s="11"/>
    </row>
    <row r="406" spans="1:10" s="20" customFormat="1" ht="15" customHeight="1">
      <c r="A406" s="17" t="s">
        <v>270</v>
      </c>
      <c r="B406" s="17" t="s">
        <v>270</v>
      </c>
      <c r="C406" s="21" t="s">
        <v>798</v>
      </c>
      <c r="D406" s="18" t="s">
        <v>799</v>
      </c>
      <c r="E406" s="13" t="s">
        <v>800</v>
      </c>
      <c r="F406" s="11" t="s">
        <v>801</v>
      </c>
      <c r="G406" s="19"/>
      <c r="H406" s="11"/>
      <c r="I406" s="19"/>
      <c r="J406" s="11"/>
    </row>
    <row r="407" spans="1:10" s="20" customFormat="1" ht="15" customHeight="1">
      <c r="A407" s="30" t="s">
        <v>270</v>
      </c>
      <c r="B407" s="30" t="s">
        <v>270</v>
      </c>
      <c r="C407" s="31" t="s">
        <v>802</v>
      </c>
      <c r="D407" s="18"/>
      <c r="E407" s="19"/>
      <c r="F407" s="11"/>
      <c r="G407" s="19"/>
      <c r="H407" s="11"/>
      <c r="I407" s="19"/>
      <c r="J407" s="11"/>
    </row>
    <row r="408" spans="1:10" s="20" customFormat="1" ht="15" customHeight="1">
      <c r="A408" s="24" t="s">
        <v>270</v>
      </c>
      <c r="B408" s="24" t="s">
        <v>270</v>
      </c>
      <c r="C408" s="33" t="s">
        <v>803</v>
      </c>
      <c r="D408" s="27"/>
      <c r="E408" s="19"/>
      <c r="F408" s="11"/>
      <c r="G408" s="19"/>
      <c r="H408" s="11"/>
      <c r="I408" s="19"/>
      <c r="J408" s="11"/>
    </row>
    <row r="409" spans="1:10" s="20" customFormat="1" ht="15" customHeight="1">
      <c r="A409" s="28" t="s">
        <v>270</v>
      </c>
      <c r="B409" s="28" t="s">
        <v>270</v>
      </c>
      <c r="C409" s="29" t="s">
        <v>804</v>
      </c>
      <c r="D409" s="12" t="s">
        <v>805</v>
      </c>
      <c r="E409" s="19"/>
      <c r="F409" s="11"/>
      <c r="G409" s="19"/>
      <c r="H409" s="11"/>
      <c r="I409" s="19"/>
      <c r="J409" s="11"/>
    </row>
    <row r="410" spans="1:10" s="20" customFormat="1" ht="15" customHeight="1">
      <c r="A410" s="30" t="s">
        <v>270</v>
      </c>
      <c r="B410" s="30" t="s">
        <v>270</v>
      </c>
      <c r="C410" s="31" t="s">
        <v>806</v>
      </c>
      <c r="D410" s="18"/>
      <c r="E410" s="19"/>
      <c r="F410" s="11"/>
      <c r="G410" s="19"/>
      <c r="H410" s="11"/>
      <c r="I410" s="19"/>
      <c r="J410" s="11"/>
    </row>
    <row r="411" spans="1:10" s="20" customFormat="1" ht="15" customHeight="1">
      <c r="A411" s="30" t="s">
        <v>270</v>
      </c>
      <c r="B411" s="30" t="s">
        <v>270</v>
      </c>
      <c r="C411" s="31" t="s">
        <v>807</v>
      </c>
      <c r="D411" s="18"/>
      <c r="E411" s="19"/>
      <c r="F411" s="11"/>
      <c r="G411" s="19"/>
      <c r="H411" s="11"/>
      <c r="I411" s="19"/>
      <c r="J411" s="11"/>
    </row>
    <row r="412" spans="1:10" s="20" customFormat="1" ht="15" customHeight="1">
      <c r="A412" s="24" t="s">
        <v>270</v>
      </c>
      <c r="B412" s="24" t="s">
        <v>270</v>
      </c>
      <c r="C412" s="33" t="s">
        <v>808</v>
      </c>
      <c r="D412" s="27"/>
      <c r="E412" s="32"/>
      <c r="F412" s="26"/>
      <c r="G412" s="19"/>
      <c r="H412" s="11"/>
      <c r="I412" s="19"/>
      <c r="J412" s="11"/>
    </row>
    <row r="413" spans="1:10" s="20" customFormat="1" ht="15" customHeight="1">
      <c r="A413" s="28" t="s">
        <v>270</v>
      </c>
      <c r="B413" s="28" t="s">
        <v>270</v>
      </c>
      <c r="C413" s="21" t="s">
        <v>809</v>
      </c>
      <c r="D413" s="12" t="s">
        <v>810</v>
      </c>
      <c r="E413" s="13" t="s">
        <v>811</v>
      </c>
      <c r="F413" s="12" t="s">
        <v>810</v>
      </c>
      <c r="G413" s="19"/>
      <c r="H413" s="11"/>
      <c r="I413" s="19"/>
      <c r="J413" s="11"/>
    </row>
    <row r="414" spans="1:10" s="20" customFormat="1" ht="15" customHeight="1">
      <c r="A414" s="30" t="s">
        <v>270</v>
      </c>
      <c r="B414" s="30" t="s">
        <v>270</v>
      </c>
      <c r="C414" s="31" t="s">
        <v>812</v>
      </c>
      <c r="D414" s="18"/>
      <c r="E414" s="19"/>
      <c r="F414" s="11"/>
      <c r="G414" s="19"/>
      <c r="H414" s="11"/>
      <c r="I414" s="19"/>
      <c r="J414" s="11"/>
    </row>
    <row r="415" spans="1:10" s="20" customFormat="1" ht="15" customHeight="1">
      <c r="A415" s="17" t="s">
        <v>270</v>
      </c>
      <c r="B415" s="17" t="s">
        <v>270</v>
      </c>
      <c r="C415" s="23" t="s">
        <v>813</v>
      </c>
      <c r="D415" s="64"/>
      <c r="E415" s="19"/>
      <c r="F415" s="38"/>
      <c r="G415" s="19"/>
      <c r="H415" s="11"/>
      <c r="I415" s="19"/>
      <c r="J415" s="11"/>
    </row>
    <row r="416" spans="1:10" s="20" customFormat="1" ht="15" customHeight="1">
      <c r="A416" s="10" t="s">
        <v>270</v>
      </c>
      <c r="B416" s="10" t="s">
        <v>270</v>
      </c>
      <c r="C416" s="35" t="s">
        <v>814</v>
      </c>
      <c r="D416" s="37" t="s">
        <v>815</v>
      </c>
      <c r="E416" s="13" t="s">
        <v>816</v>
      </c>
      <c r="F416" s="14" t="s">
        <v>817</v>
      </c>
      <c r="G416" s="13" t="s">
        <v>818</v>
      </c>
      <c r="H416" s="14" t="s">
        <v>819</v>
      </c>
      <c r="I416" s="19"/>
      <c r="J416" s="11"/>
    </row>
    <row r="417" spans="1:10" s="20" customFormat="1" ht="15" customHeight="1">
      <c r="A417" s="10" t="s">
        <v>270</v>
      </c>
      <c r="B417" s="10" t="s">
        <v>270</v>
      </c>
      <c r="C417" s="14" t="s">
        <v>820</v>
      </c>
      <c r="D417" s="12" t="s">
        <v>820</v>
      </c>
      <c r="E417" s="19"/>
      <c r="F417" s="11"/>
      <c r="G417" s="19"/>
      <c r="H417" s="11"/>
      <c r="I417" s="19"/>
      <c r="J417" s="11"/>
    </row>
    <row r="418" spans="1:10" s="20" customFormat="1" ht="15" customHeight="1">
      <c r="A418" s="34" t="s">
        <v>270</v>
      </c>
      <c r="B418" s="34" t="s">
        <v>270</v>
      </c>
      <c r="C418" s="35" t="s">
        <v>821</v>
      </c>
      <c r="D418" s="37" t="s">
        <v>821</v>
      </c>
      <c r="E418" s="19"/>
      <c r="F418" s="11"/>
      <c r="G418" s="19"/>
      <c r="H418" s="11"/>
      <c r="I418" s="19"/>
      <c r="J418" s="11"/>
    </row>
    <row r="419" spans="1:10" s="20" customFormat="1" ht="15" customHeight="1">
      <c r="A419" s="25" t="s">
        <v>270</v>
      </c>
      <c r="B419" s="25" t="s">
        <v>270</v>
      </c>
      <c r="C419" s="21" t="s">
        <v>822</v>
      </c>
      <c r="D419" s="65" t="s">
        <v>823</v>
      </c>
      <c r="E419" s="19"/>
      <c r="F419" s="11"/>
      <c r="G419" s="19"/>
      <c r="H419" s="11"/>
      <c r="I419" s="19"/>
      <c r="J419" s="11"/>
    </row>
    <row r="420" spans="1:10" s="20" customFormat="1" ht="15" customHeight="1">
      <c r="A420" s="24" t="s">
        <v>270</v>
      </c>
      <c r="B420" s="24" t="s">
        <v>270</v>
      </c>
      <c r="C420" s="33" t="s">
        <v>824</v>
      </c>
      <c r="D420" s="43"/>
      <c r="E420" s="32"/>
      <c r="F420" s="26"/>
      <c r="G420" s="19"/>
      <c r="H420" s="11"/>
      <c r="I420" s="19"/>
      <c r="J420" s="11"/>
    </row>
    <row r="421" spans="1:10" s="20" customFormat="1" ht="15" customHeight="1">
      <c r="A421" s="28" t="s">
        <v>270</v>
      </c>
      <c r="B421" s="28" t="s">
        <v>270</v>
      </c>
      <c r="C421" s="29" t="s">
        <v>825</v>
      </c>
      <c r="D421" s="14" t="s">
        <v>157</v>
      </c>
      <c r="E421" s="13" t="s">
        <v>826</v>
      </c>
      <c r="F421" s="14" t="s">
        <v>157</v>
      </c>
      <c r="G421" s="19"/>
      <c r="H421" s="11"/>
      <c r="I421" s="19"/>
      <c r="J421" s="11"/>
    </row>
    <row r="422" spans="1:10" s="20" customFormat="1" ht="15" customHeight="1">
      <c r="A422" s="30" t="s">
        <v>270</v>
      </c>
      <c r="B422" s="30" t="s">
        <v>270</v>
      </c>
      <c r="C422" s="31" t="s">
        <v>827</v>
      </c>
      <c r="D422" s="11"/>
      <c r="E422" s="19"/>
      <c r="F422" s="11"/>
      <c r="G422" s="19"/>
      <c r="H422" s="11"/>
      <c r="I422" s="19"/>
      <c r="J422" s="11"/>
    </row>
    <row r="423" spans="1:10" s="20" customFormat="1" ht="15" customHeight="1">
      <c r="A423" s="30" t="s">
        <v>270</v>
      </c>
      <c r="B423" s="30" t="s">
        <v>270</v>
      </c>
      <c r="C423" s="31" t="s">
        <v>828</v>
      </c>
      <c r="D423" s="11"/>
      <c r="E423" s="19"/>
      <c r="F423" s="11"/>
      <c r="G423" s="19"/>
      <c r="H423" s="11"/>
      <c r="I423" s="19"/>
      <c r="J423" s="11"/>
    </row>
    <row r="424" spans="1:10" s="20" customFormat="1" ht="15" customHeight="1">
      <c r="A424" s="24" t="s">
        <v>270</v>
      </c>
      <c r="B424" s="24" t="s">
        <v>270</v>
      </c>
      <c r="C424" s="33" t="s">
        <v>829</v>
      </c>
      <c r="D424" s="26"/>
      <c r="E424" s="32"/>
      <c r="F424" s="26"/>
      <c r="G424" s="19"/>
      <c r="H424" s="11"/>
      <c r="I424" s="19"/>
      <c r="J424" s="11"/>
    </row>
    <row r="425" spans="1:10" s="20" customFormat="1" ht="15" customHeight="1">
      <c r="A425" s="25" t="s">
        <v>270</v>
      </c>
      <c r="B425" s="25" t="s">
        <v>270</v>
      </c>
      <c r="C425" s="21" t="s">
        <v>830</v>
      </c>
      <c r="D425" s="18" t="s">
        <v>831</v>
      </c>
      <c r="E425" s="10" t="s">
        <v>832</v>
      </c>
      <c r="F425" s="14" t="s">
        <v>158</v>
      </c>
      <c r="G425" s="19"/>
      <c r="H425" s="11"/>
      <c r="I425" s="19"/>
      <c r="J425" s="11"/>
    </row>
    <row r="426" spans="1:10" s="20" customFormat="1" ht="15" customHeight="1">
      <c r="A426" s="24" t="s">
        <v>270</v>
      </c>
      <c r="B426" s="24" t="s">
        <v>270</v>
      </c>
      <c r="C426" s="33" t="s">
        <v>833</v>
      </c>
      <c r="D426" s="27"/>
      <c r="E426" s="19"/>
      <c r="F426" s="11"/>
      <c r="G426" s="19"/>
      <c r="H426" s="11"/>
      <c r="I426" s="19"/>
      <c r="J426" s="11"/>
    </row>
    <row r="427" spans="1:10" s="20" customFormat="1" ht="15" customHeight="1">
      <c r="A427" s="28" t="s">
        <v>270</v>
      </c>
      <c r="B427" s="28" t="s">
        <v>270</v>
      </c>
      <c r="C427" s="29" t="s">
        <v>834</v>
      </c>
      <c r="D427" s="12" t="s">
        <v>835</v>
      </c>
      <c r="E427" s="17"/>
      <c r="F427" s="11"/>
      <c r="G427" s="19"/>
      <c r="H427" s="11"/>
      <c r="I427" s="19"/>
      <c r="J427" s="11"/>
    </row>
    <row r="428" spans="1:10" s="20" customFormat="1" ht="15" customHeight="1">
      <c r="A428" s="24" t="s">
        <v>270</v>
      </c>
      <c r="B428" s="24" t="s">
        <v>270</v>
      </c>
      <c r="C428" s="33" t="s">
        <v>836</v>
      </c>
      <c r="D428" s="27"/>
      <c r="E428" s="17"/>
      <c r="F428" s="11"/>
      <c r="G428" s="19"/>
      <c r="H428" s="11"/>
      <c r="I428" s="19"/>
      <c r="J428" s="11"/>
    </row>
    <row r="429" spans="1:10" s="20" customFormat="1" ht="15" customHeight="1">
      <c r="A429" s="28" t="s">
        <v>270</v>
      </c>
      <c r="B429" s="28" t="s">
        <v>270</v>
      </c>
      <c r="C429" s="21" t="s">
        <v>837</v>
      </c>
      <c r="D429" s="12" t="s">
        <v>838</v>
      </c>
      <c r="E429" s="17"/>
      <c r="F429" s="38"/>
      <c r="G429" s="19"/>
      <c r="H429" s="11"/>
      <c r="I429" s="19"/>
      <c r="J429" s="11"/>
    </row>
    <row r="430" spans="1:10" s="20" customFormat="1" ht="15" customHeight="1">
      <c r="A430" s="17" t="s">
        <v>309</v>
      </c>
      <c r="B430" s="17"/>
      <c r="C430" s="23" t="s">
        <v>838</v>
      </c>
      <c r="D430" s="18"/>
      <c r="E430" s="17"/>
      <c r="F430" s="11"/>
      <c r="G430" s="19"/>
      <c r="H430" s="11"/>
      <c r="I430" s="19"/>
      <c r="J430" s="11"/>
    </row>
    <row r="431" spans="1:10" s="20" customFormat="1" ht="15" customHeight="1">
      <c r="A431" s="17"/>
      <c r="B431" s="17" t="s">
        <v>270</v>
      </c>
      <c r="C431" s="11" t="s">
        <v>839</v>
      </c>
      <c r="D431" s="18"/>
      <c r="E431" s="17"/>
      <c r="F431" s="11"/>
      <c r="G431" s="19"/>
      <c r="H431" s="11"/>
      <c r="I431" s="19"/>
      <c r="J431" s="11"/>
    </row>
    <row r="432" spans="1:10" s="20" customFormat="1" ht="15" customHeight="1">
      <c r="A432" s="17"/>
      <c r="B432" s="17" t="s">
        <v>270</v>
      </c>
      <c r="C432" s="11" t="s">
        <v>840</v>
      </c>
      <c r="D432" s="18"/>
      <c r="E432" s="17"/>
      <c r="F432" s="11"/>
      <c r="G432" s="19"/>
      <c r="H432" s="11"/>
      <c r="I432" s="19"/>
      <c r="J432" s="11"/>
    </row>
    <row r="433" spans="1:10" s="20" customFormat="1" ht="15" customHeight="1">
      <c r="A433" s="28" t="s">
        <v>270</v>
      </c>
      <c r="B433" s="28" t="s">
        <v>270</v>
      </c>
      <c r="C433" s="29" t="s">
        <v>841</v>
      </c>
      <c r="D433" s="59" t="s">
        <v>842</v>
      </c>
      <c r="E433" s="13" t="s">
        <v>843</v>
      </c>
      <c r="F433" s="48" t="s">
        <v>159</v>
      </c>
      <c r="G433" s="13" t="s">
        <v>589</v>
      </c>
      <c r="H433" s="14" t="s">
        <v>481</v>
      </c>
      <c r="I433" s="19"/>
      <c r="J433" s="11"/>
    </row>
    <row r="434" spans="1:10" s="20" customFormat="1" ht="15" customHeight="1">
      <c r="A434" s="17" t="s">
        <v>270</v>
      </c>
      <c r="B434" s="17" t="s">
        <v>270</v>
      </c>
      <c r="C434" s="33" t="s">
        <v>844</v>
      </c>
      <c r="D434" s="60"/>
      <c r="E434" s="19"/>
      <c r="F434" s="49"/>
      <c r="G434" s="19"/>
      <c r="H434" s="66"/>
      <c r="I434" s="19"/>
      <c r="J434" s="66"/>
    </row>
    <row r="435" spans="1:10" s="20" customFormat="1" ht="15" customHeight="1">
      <c r="A435" s="28" t="s">
        <v>270</v>
      </c>
      <c r="B435" s="28" t="s">
        <v>270</v>
      </c>
      <c r="C435" s="21" t="s">
        <v>845</v>
      </c>
      <c r="D435" s="12" t="s">
        <v>846</v>
      </c>
      <c r="E435" s="19"/>
      <c r="F435" s="11"/>
      <c r="G435" s="19"/>
      <c r="H435" s="11"/>
      <c r="I435" s="19"/>
      <c r="J435" s="11"/>
    </row>
    <row r="436" spans="1:10" s="20" customFormat="1" ht="15" customHeight="1">
      <c r="A436" s="30" t="s">
        <v>270</v>
      </c>
      <c r="B436" s="30" t="s">
        <v>270</v>
      </c>
      <c r="C436" s="31" t="s">
        <v>847</v>
      </c>
      <c r="D436" s="11"/>
      <c r="E436" s="52" t="s">
        <v>750</v>
      </c>
      <c r="F436" s="35" t="s">
        <v>751</v>
      </c>
      <c r="G436" s="52" t="s">
        <v>752</v>
      </c>
      <c r="H436" s="35" t="s">
        <v>751</v>
      </c>
      <c r="I436" s="19"/>
      <c r="J436" s="11"/>
    </row>
    <row r="437" spans="1:10" s="20" customFormat="1" ht="15" customHeight="1">
      <c r="A437" s="25" t="s">
        <v>270</v>
      </c>
      <c r="B437" s="25" t="s">
        <v>270</v>
      </c>
      <c r="C437" s="31" t="s">
        <v>848</v>
      </c>
      <c r="D437" s="11"/>
      <c r="E437" s="13" t="s">
        <v>843</v>
      </c>
      <c r="F437" s="48" t="s">
        <v>159</v>
      </c>
      <c r="G437" s="13" t="s">
        <v>589</v>
      </c>
      <c r="H437" s="14" t="s">
        <v>481</v>
      </c>
      <c r="I437" s="19"/>
      <c r="J437" s="11"/>
    </row>
    <row r="438" spans="1:10" s="20" customFormat="1" ht="15" customHeight="1">
      <c r="A438" s="30" t="s">
        <v>270</v>
      </c>
      <c r="B438" s="30" t="s">
        <v>270</v>
      </c>
      <c r="C438" s="31" t="s">
        <v>849</v>
      </c>
      <c r="D438" s="18"/>
      <c r="E438" s="19"/>
      <c r="F438" s="11"/>
      <c r="G438" s="19"/>
      <c r="H438" s="11"/>
      <c r="I438" s="19"/>
      <c r="J438" s="11"/>
    </row>
    <row r="439" spans="1:10" s="20" customFormat="1" ht="15" customHeight="1">
      <c r="A439" s="30" t="s">
        <v>270</v>
      </c>
      <c r="B439" s="30" t="s">
        <v>270</v>
      </c>
      <c r="C439" s="31" t="s">
        <v>850</v>
      </c>
      <c r="D439" s="18"/>
      <c r="E439" s="19"/>
      <c r="F439" s="11"/>
      <c r="G439" s="19"/>
      <c r="H439" s="11"/>
      <c r="I439" s="19"/>
      <c r="J439" s="11"/>
    </row>
    <row r="440" spans="1:10" s="20" customFormat="1" ht="15" customHeight="1">
      <c r="A440" s="30" t="s">
        <v>270</v>
      </c>
      <c r="B440" s="30" t="s">
        <v>270</v>
      </c>
      <c r="C440" s="31" t="s">
        <v>851</v>
      </c>
      <c r="D440" s="18"/>
      <c r="E440" s="19"/>
      <c r="F440" s="11"/>
      <c r="G440" s="19"/>
      <c r="H440" s="11"/>
      <c r="I440" s="19"/>
      <c r="J440" s="11"/>
    </row>
    <row r="441" spans="1:10" s="20" customFormat="1" ht="15" customHeight="1">
      <c r="A441" s="17" t="s">
        <v>270</v>
      </c>
      <c r="B441" s="17" t="s">
        <v>270</v>
      </c>
      <c r="C441" s="23" t="s">
        <v>159</v>
      </c>
      <c r="D441" s="11"/>
      <c r="E441" s="19"/>
      <c r="F441" s="11"/>
      <c r="G441" s="19"/>
      <c r="H441" s="11"/>
      <c r="I441" s="19"/>
      <c r="J441" s="11"/>
    </row>
    <row r="442" spans="1:10" s="20" customFormat="1" ht="15" customHeight="1">
      <c r="A442" s="34" t="s">
        <v>270</v>
      </c>
      <c r="B442" s="34" t="s">
        <v>270</v>
      </c>
      <c r="C442" s="35" t="s">
        <v>852</v>
      </c>
      <c r="D442" s="67" t="s">
        <v>852</v>
      </c>
      <c r="E442" s="52" t="s">
        <v>853</v>
      </c>
      <c r="F442" s="67" t="s">
        <v>852</v>
      </c>
      <c r="G442" s="32"/>
      <c r="H442" s="26"/>
      <c r="I442" s="32"/>
      <c r="J442" s="26"/>
    </row>
    <row r="443" spans="1:10" s="20" customFormat="1" ht="15" customHeight="1">
      <c r="A443" s="28" t="s">
        <v>270</v>
      </c>
      <c r="B443" s="28" t="s">
        <v>270</v>
      </c>
      <c r="C443" s="29" t="s">
        <v>854</v>
      </c>
      <c r="D443" s="14" t="s">
        <v>855</v>
      </c>
      <c r="E443" s="13" t="s">
        <v>856</v>
      </c>
      <c r="F443" s="14" t="s">
        <v>857</v>
      </c>
      <c r="G443" s="13" t="s">
        <v>858</v>
      </c>
      <c r="H443" s="14" t="s">
        <v>859</v>
      </c>
      <c r="I443" s="13" t="s">
        <v>422</v>
      </c>
      <c r="J443" s="14" t="s">
        <v>860</v>
      </c>
    </row>
    <row r="444" spans="1:10" s="20" customFormat="1" ht="15" customHeight="1">
      <c r="A444" s="24" t="s">
        <v>270</v>
      </c>
      <c r="B444" s="24" t="s">
        <v>270</v>
      </c>
      <c r="C444" s="26" t="s">
        <v>861</v>
      </c>
      <c r="D444" s="11"/>
      <c r="E444" s="19"/>
      <c r="F444" s="11"/>
      <c r="G444" s="19"/>
      <c r="H444" s="11"/>
      <c r="I444" s="19"/>
      <c r="J444" s="11"/>
    </row>
    <row r="445" spans="1:10" s="20" customFormat="1" ht="15" customHeight="1">
      <c r="A445" s="28" t="s">
        <v>270</v>
      </c>
      <c r="B445" s="28" t="s">
        <v>270</v>
      </c>
      <c r="C445" s="29" t="s">
        <v>862</v>
      </c>
      <c r="D445" s="14" t="s">
        <v>863</v>
      </c>
      <c r="E445" s="19"/>
      <c r="F445" s="11"/>
      <c r="G445" s="19"/>
      <c r="H445" s="11"/>
      <c r="I445" s="19"/>
      <c r="J445" s="11"/>
    </row>
    <row r="446" spans="1:10" s="20" customFormat="1" ht="15" customHeight="1">
      <c r="A446" s="24" t="s">
        <v>270</v>
      </c>
      <c r="B446" s="24" t="s">
        <v>270</v>
      </c>
      <c r="C446" s="26" t="s">
        <v>864</v>
      </c>
      <c r="D446" s="26"/>
      <c r="E446" s="32"/>
      <c r="F446" s="11"/>
      <c r="G446" s="19"/>
      <c r="H446" s="11"/>
      <c r="I446" s="19"/>
      <c r="J446" s="11"/>
    </row>
    <row r="447" spans="1:10" s="20" customFormat="1" ht="15" customHeight="1">
      <c r="A447" s="34" t="s">
        <v>270</v>
      </c>
      <c r="B447" s="34" t="s">
        <v>270</v>
      </c>
      <c r="C447" s="35" t="s">
        <v>865</v>
      </c>
      <c r="D447" s="35" t="s">
        <v>865</v>
      </c>
      <c r="E447" s="52" t="s">
        <v>866</v>
      </c>
      <c r="F447" s="35" t="s">
        <v>865</v>
      </c>
      <c r="G447" s="19"/>
      <c r="H447" s="11"/>
      <c r="I447" s="19"/>
      <c r="J447" s="11"/>
    </row>
    <row r="448" spans="1:10" s="20" customFormat="1" ht="15" customHeight="1">
      <c r="A448" s="28" t="s">
        <v>270</v>
      </c>
      <c r="B448" s="28" t="s">
        <v>270</v>
      </c>
      <c r="C448" s="29" t="s">
        <v>867</v>
      </c>
      <c r="D448" s="14" t="s">
        <v>868</v>
      </c>
      <c r="E448" s="17" t="s">
        <v>869</v>
      </c>
      <c r="F448" s="11" t="s">
        <v>160</v>
      </c>
      <c r="G448" s="19"/>
      <c r="H448" s="11"/>
      <c r="I448" s="19"/>
      <c r="J448" s="11"/>
    </row>
    <row r="449" spans="1:10" s="20" customFormat="1" ht="15" customHeight="1">
      <c r="A449" s="30" t="s">
        <v>270</v>
      </c>
      <c r="B449" s="30" t="s">
        <v>270</v>
      </c>
      <c r="C449" s="31" t="s">
        <v>870</v>
      </c>
      <c r="D449" s="11"/>
      <c r="E449" s="17"/>
      <c r="F449" s="11"/>
      <c r="G449" s="19"/>
      <c r="H449" s="11"/>
      <c r="I449" s="19"/>
      <c r="J449" s="11"/>
    </row>
    <row r="450" spans="1:10" s="20" customFormat="1" ht="15" customHeight="1">
      <c r="A450" s="24" t="s">
        <v>270</v>
      </c>
      <c r="B450" s="24" t="s">
        <v>270</v>
      </c>
      <c r="C450" s="26" t="s">
        <v>871</v>
      </c>
      <c r="D450" s="26"/>
      <c r="E450" s="24"/>
      <c r="F450" s="11"/>
      <c r="G450" s="19"/>
      <c r="H450" s="11"/>
      <c r="I450" s="19"/>
      <c r="J450" s="11"/>
    </row>
    <row r="451" spans="1:10" s="20" customFormat="1" ht="15" customHeight="1">
      <c r="A451" s="28" t="s">
        <v>270</v>
      </c>
      <c r="B451" s="28" t="s">
        <v>270</v>
      </c>
      <c r="C451" s="29" t="s">
        <v>872</v>
      </c>
      <c r="D451" s="14" t="s">
        <v>161</v>
      </c>
      <c r="E451" s="13" t="s">
        <v>873</v>
      </c>
      <c r="F451" s="14" t="s">
        <v>874</v>
      </c>
      <c r="G451" s="19"/>
      <c r="H451" s="11"/>
      <c r="I451" s="19"/>
      <c r="J451" s="11"/>
    </row>
    <row r="452" spans="1:10" s="20" customFormat="1" ht="15" customHeight="1">
      <c r="A452" s="30" t="s">
        <v>270</v>
      </c>
      <c r="B452" s="30" t="s">
        <v>270</v>
      </c>
      <c r="C452" s="31" t="s">
        <v>875</v>
      </c>
      <c r="D452" s="11"/>
      <c r="E452" s="19"/>
      <c r="F452" s="11"/>
      <c r="G452" s="19"/>
      <c r="H452" s="11"/>
      <c r="I452" s="19"/>
      <c r="J452" s="11"/>
    </row>
    <row r="453" spans="1:10" s="20" customFormat="1" ht="15" customHeight="1">
      <c r="A453" s="30" t="s">
        <v>270</v>
      </c>
      <c r="B453" s="30" t="s">
        <v>270</v>
      </c>
      <c r="C453" s="31" t="s">
        <v>876</v>
      </c>
      <c r="D453" s="11"/>
      <c r="E453" s="19"/>
      <c r="F453" s="11"/>
      <c r="G453" s="19"/>
      <c r="H453" s="11"/>
      <c r="I453" s="19"/>
      <c r="J453" s="11"/>
    </row>
    <row r="454" spans="1:10" s="20" customFormat="1" ht="15" customHeight="1">
      <c r="A454" s="24" t="s">
        <v>270</v>
      </c>
      <c r="B454" s="24" t="s">
        <v>270</v>
      </c>
      <c r="C454" s="11" t="s">
        <v>161</v>
      </c>
      <c r="D454" s="26"/>
      <c r="E454" s="32"/>
      <c r="F454" s="26"/>
      <c r="G454" s="32"/>
      <c r="H454" s="26"/>
      <c r="I454" s="32"/>
      <c r="J454" s="26"/>
    </row>
    <row r="455" spans="1:10" s="20" customFormat="1" ht="15" customHeight="1">
      <c r="A455" s="10"/>
      <c r="B455" s="10" t="s">
        <v>270</v>
      </c>
      <c r="C455" s="14" t="s">
        <v>877</v>
      </c>
      <c r="D455" s="12" t="s">
        <v>162</v>
      </c>
      <c r="E455" s="13" t="s">
        <v>878</v>
      </c>
      <c r="F455" s="14" t="s">
        <v>162</v>
      </c>
      <c r="G455" s="68" t="s">
        <v>879</v>
      </c>
      <c r="H455" s="14" t="s">
        <v>880</v>
      </c>
      <c r="I455" s="10" t="s">
        <v>450</v>
      </c>
      <c r="J455" s="14" t="s">
        <v>881</v>
      </c>
    </row>
    <row r="456" spans="1:10" s="20" customFormat="1" ht="15" customHeight="1">
      <c r="A456" s="17" t="s">
        <v>270</v>
      </c>
      <c r="B456" s="17"/>
      <c r="C456" s="11" t="s">
        <v>882</v>
      </c>
      <c r="D456" s="18"/>
      <c r="E456" s="19"/>
      <c r="F456" s="11"/>
      <c r="G456" s="69"/>
      <c r="H456" s="11"/>
      <c r="I456" s="17"/>
      <c r="J456" s="11"/>
    </row>
    <row r="457" spans="1:10" s="20" customFormat="1" ht="15" customHeight="1">
      <c r="A457" s="17" t="s">
        <v>270</v>
      </c>
      <c r="B457" s="17"/>
      <c r="C457" s="11" t="s">
        <v>883</v>
      </c>
      <c r="D457" s="18"/>
      <c r="E457" s="19"/>
      <c r="F457" s="11"/>
      <c r="G457" s="69"/>
      <c r="H457" s="11"/>
      <c r="I457" s="17"/>
      <c r="J457" s="11"/>
    </row>
    <row r="458" spans="1:10" s="20" customFormat="1" ht="15" customHeight="1">
      <c r="A458" s="25" t="s">
        <v>270</v>
      </c>
      <c r="B458" s="25"/>
      <c r="C458" s="21" t="s">
        <v>884</v>
      </c>
      <c r="D458" s="18"/>
      <c r="E458" s="19"/>
      <c r="F458" s="11"/>
      <c r="G458" s="69"/>
      <c r="H458" s="11"/>
      <c r="I458" s="17"/>
      <c r="J458" s="11"/>
    </row>
    <row r="459" spans="1:10" s="20" customFormat="1" ht="15" customHeight="1">
      <c r="A459" s="24" t="s">
        <v>270</v>
      </c>
      <c r="B459" s="24" t="s">
        <v>270</v>
      </c>
      <c r="C459" s="33" t="s">
        <v>885</v>
      </c>
      <c r="D459" s="27"/>
      <c r="E459" s="32"/>
      <c r="F459" s="26"/>
      <c r="G459" s="69"/>
      <c r="H459" s="11"/>
      <c r="I459" s="17"/>
      <c r="J459" s="11"/>
    </row>
    <row r="460" spans="1:10" s="20" customFormat="1" ht="15" customHeight="1">
      <c r="A460" s="34" t="s">
        <v>270</v>
      </c>
      <c r="B460" s="34" t="s">
        <v>270</v>
      </c>
      <c r="C460" s="35" t="s">
        <v>886</v>
      </c>
      <c r="D460" s="37" t="s">
        <v>886</v>
      </c>
      <c r="E460" s="13" t="s">
        <v>887</v>
      </c>
      <c r="F460" s="11" t="s">
        <v>163</v>
      </c>
      <c r="G460" s="69"/>
      <c r="H460" s="11"/>
      <c r="I460" s="17"/>
      <c r="J460" s="11"/>
    </row>
    <row r="461" spans="1:10" s="20" customFormat="1" ht="15" customHeight="1">
      <c r="A461" s="34" t="s">
        <v>270</v>
      </c>
      <c r="B461" s="34" t="s">
        <v>270</v>
      </c>
      <c r="C461" s="35" t="s">
        <v>888</v>
      </c>
      <c r="D461" s="27" t="s">
        <v>888</v>
      </c>
      <c r="E461" s="32"/>
      <c r="F461" s="26"/>
      <c r="G461" s="69"/>
      <c r="H461" s="11"/>
      <c r="I461" s="17"/>
      <c r="J461" s="11"/>
    </row>
    <row r="462" spans="1:10" s="20" customFormat="1" ht="15" customHeight="1">
      <c r="A462" s="28" t="s">
        <v>270</v>
      </c>
      <c r="B462" s="28" t="s">
        <v>270</v>
      </c>
      <c r="C462" s="21" t="s">
        <v>889</v>
      </c>
      <c r="D462" s="12" t="s">
        <v>10</v>
      </c>
      <c r="E462" s="17" t="s">
        <v>890</v>
      </c>
      <c r="F462" s="14" t="s">
        <v>10</v>
      </c>
      <c r="G462" s="13" t="s">
        <v>891</v>
      </c>
      <c r="H462" s="70" t="s">
        <v>892</v>
      </c>
      <c r="I462" s="19"/>
      <c r="J462" s="44"/>
    </row>
    <row r="463" spans="1:10" s="20" customFormat="1" ht="15" customHeight="1">
      <c r="A463" s="30" t="s">
        <v>270</v>
      </c>
      <c r="B463" s="30" t="s">
        <v>270</v>
      </c>
      <c r="C463" s="31" t="s">
        <v>893</v>
      </c>
      <c r="D463" s="18"/>
      <c r="E463" s="17"/>
      <c r="F463" s="11"/>
      <c r="G463" s="19"/>
      <c r="H463" s="44"/>
      <c r="I463" s="19"/>
      <c r="J463" s="44"/>
    </row>
    <row r="464" spans="1:10" s="20" customFormat="1" ht="15" customHeight="1">
      <c r="A464" s="24" t="s">
        <v>270</v>
      </c>
      <c r="B464" s="24" t="s">
        <v>270</v>
      </c>
      <c r="C464" s="31" t="s">
        <v>894</v>
      </c>
      <c r="D464" s="27"/>
      <c r="E464" s="24"/>
      <c r="F464" s="26"/>
      <c r="G464" s="19"/>
      <c r="H464" s="44"/>
      <c r="I464" s="19"/>
      <c r="J464" s="44"/>
    </row>
    <row r="465" spans="1:10" s="20" customFormat="1" ht="15" customHeight="1">
      <c r="A465" s="28" t="s">
        <v>270</v>
      </c>
      <c r="B465" s="28" t="s">
        <v>270</v>
      </c>
      <c r="C465" s="29" t="s">
        <v>895</v>
      </c>
      <c r="D465" s="12" t="s">
        <v>11</v>
      </c>
      <c r="E465" s="10" t="s">
        <v>896</v>
      </c>
      <c r="F465" s="14" t="s">
        <v>11</v>
      </c>
      <c r="G465" s="19"/>
      <c r="H465" s="44"/>
      <c r="I465" s="19"/>
      <c r="J465" s="44"/>
    </row>
    <row r="466" spans="1:10" s="20" customFormat="1" ht="15" customHeight="1">
      <c r="A466" s="24" t="s">
        <v>270</v>
      </c>
      <c r="B466" s="24" t="s">
        <v>270</v>
      </c>
      <c r="C466" s="26" t="s">
        <v>897</v>
      </c>
      <c r="D466" s="27"/>
      <c r="E466" s="24"/>
      <c r="F466" s="26"/>
      <c r="G466" s="32"/>
      <c r="H466" s="47"/>
      <c r="I466" s="32"/>
      <c r="J466" s="47"/>
    </row>
    <row r="467" spans="1:10" s="20" customFormat="1" ht="15" customHeight="1">
      <c r="A467" s="24" t="s">
        <v>270</v>
      </c>
      <c r="B467" s="24" t="s">
        <v>270</v>
      </c>
      <c r="C467" s="26" t="s">
        <v>898</v>
      </c>
      <c r="D467" s="26" t="s">
        <v>898</v>
      </c>
      <c r="E467" s="17" t="s">
        <v>899</v>
      </c>
      <c r="F467" s="11" t="s">
        <v>900</v>
      </c>
      <c r="G467" s="17" t="s">
        <v>901</v>
      </c>
      <c r="H467" s="11" t="s">
        <v>900</v>
      </c>
      <c r="I467" s="17" t="s">
        <v>902</v>
      </c>
      <c r="J467" s="11" t="s">
        <v>903</v>
      </c>
    </row>
    <row r="468" spans="1:10" s="20" customFormat="1" ht="15" customHeight="1">
      <c r="A468" s="34" t="s">
        <v>270</v>
      </c>
      <c r="B468" s="34" t="s">
        <v>270</v>
      </c>
      <c r="C468" s="35" t="s">
        <v>904</v>
      </c>
      <c r="D468" s="35" t="s">
        <v>904</v>
      </c>
      <c r="E468" s="34" t="s">
        <v>905</v>
      </c>
      <c r="F468" s="35" t="s">
        <v>906</v>
      </c>
      <c r="G468" s="34" t="s">
        <v>907</v>
      </c>
      <c r="H468" s="35" t="s">
        <v>906</v>
      </c>
      <c r="I468" s="24"/>
      <c r="J468" s="26"/>
    </row>
    <row r="469" spans="1:10" s="20" customFormat="1" ht="15" customHeight="1">
      <c r="A469" s="10" t="s">
        <v>270</v>
      </c>
      <c r="B469" s="10"/>
      <c r="C469" s="14" t="s">
        <v>908</v>
      </c>
      <c r="D469" s="14" t="s">
        <v>908</v>
      </c>
      <c r="E469" s="13" t="s">
        <v>909</v>
      </c>
      <c r="F469" s="14" t="s">
        <v>47</v>
      </c>
      <c r="G469" s="13" t="s">
        <v>910</v>
      </c>
      <c r="H469" s="14" t="s">
        <v>911</v>
      </c>
      <c r="I469" s="13" t="s">
        <v>912</v>
      </c>
      <c r="J469" s="14" t="s">
        <v>913</v>
      </c>
    </row>
    <row r="470" spans="1:10" s="20" customFormat="1" ht="15" customHeight="1">
      <c r="A470" s="17"/>
      <c r="B470" s="17" t="s">
        <v>270</v>
      </c>
      <c r="C470" s="11" t="s">
        <v>914</v>
      </c>
      <c r="D470" s="11"/>
      <c r="E470" s="19"/>
      <c r="F470" s="11"/>
      <c r="G470" s="19"/>
      <c r="H470" s="11"/>
      <c r="I470" s="19"/>
      <c r="J470" s="11"/>
    </row>
    <row r="471" spans="1:10" s="20" customFormat="1" ht="15" customHeight="1">
      <c r="A471" s="17"/>
      <c r="B471" s="17" t="s">
        <v>270</v>
      </c>
      <c r="C471" s="11" t="s">
        <v>915</v>
      </c>
      <c r="D471" s="11"/>
      <c r="E471" s="19"/>
      <c r="F471" s="11"/>
      <c r="G471" s="19"/>
      <c r="H471" s="11"/>
      <c r="I471" s="19"/>
      <c r="J471" s="11"/>
    </row>
    <row r="472" spans="1:10" s="20" customFormat="1" ht="15" customHeight="1">
      <c r="A472" s="17"/>
      <c r="B472" s="17" t="s">
        <v>270</v>
      </c>
      <c r="C472" s="11" t="s">
        <v>916</v>
      </c>
      <c r="D472" s="11"/>
      <c r="E472" s="19"/>
      <c r="F472" s="11"/>
      <c r="G472" s="19"/>
      <c r="H472" s="11"/>
      <c r="I472" s="19"/>
      <c r="J472" s="11"/>
    </row>
    <row r="473" spans="1:10" s="20" customFormat="1" ht="15" customHeight="1">
      <c r="A473" s="24"/>
      <c r="B473" s="24" t="s">
        <v>270</v>
      </c>
      <c r="C473" s="26" t="s">
        <v>917</v>
      </c>
      <c r="D473" s="26"/>
      <c r="E473" s="19"/>
      <c r="F473" s="11"/>
      <c r="G473" s="19"/>
      <c r="H473" s="11"/>
      <c r="I473" s="19"/>
      <c r="J473" s="11"/>
    </row>
    <row r="474" spans="1:10" s="20" customFormat="1" ht="15" customHeight="1">
      <c r="A474" s="28" t="s">
        <v>270</v>
      </c>
      <c r="B474" s="28" t="s">
        <v>270</v>
      </c>
      <c r="C474" s="29" t="s">
        <v>918</v>
      </c>
      <c r="D474" s="14" t="s">
        <v>919</v>
      </c>
      <c r="E474" s="19"/>
      <c r="F474" s="11"/>
      <c r="G474" s="19"/>
      <c r="H474" s="11"/>
      <c r="I474" s="19"/>
      <c r="J474" s="11"/>
    </row>
    <row r="475" spans="1:10" s="20" customFormat="1" ht="15" customHeight="1">
      <c r="A475" s="24" t="s">
        <v>270</v>
      </c>
      <c r="B475" s="24" t="s">
        <v>270</v>
      </c>
      <c r="C475" s="26" t="s">
        <v>920</v>
      </c>
      <c r="D475" s="26"/>
      <c r="E475" s="32"/>
      <c r="F475" s="26"/>
      <c r="G475" s="32"/>
      <c r="H475" s="26"/>
      <c r="I475" s="19"/>
      <c r="J475" s="11"/>
    </row>
    <row r="476" spans="1:10" s="20" customFormat="1" ht="15" customHeight="1">
      <c r="A476" s="28" t="s">
        <v>270</v>
      </c>
      <c r="B476" s="28" t="s">
        <v>270</v>
      </c>
      <c r="C476" s="31" t="s">
        <v>921</v>
      </c>
      <c r="D476" s="14" t="s">
        <v>12</v>
      </c>
      <c r="E476" s="13" t="s">
        <v>922</v>
      </c>
      <c r="F476" s="70" t="s">
        <v>12</v>
      </c>
      <c r="G476" s="13" t="s">
        <v>923</v>
      </c>
      <c r="H476" s="14" t="s">
        <v>924</v>
      </c>
      <c r="I476" s="19"/>
      <c r="J476" s="11"/>
    </row>
    <row r="477" spans="1:10" s="20" customFormat="1" ht="15" customHeight="1">
      <c r="A477" s="17" t="s">
        <v>270</v>
      </c>
      <c r="B477" s="17" t="s">
        <v>270</v>
      </c>
      <c r="C477" s="23" t="s">
        <v>925</v>
      </c>
      <c r="D477" s="26"/>
      <c r="E477" s="32"/>
      <c r="F477" s="47"/>
      <c r="G477" s="19"/>
      <c r="H477" s="11"/>
      <c r="I477" s="19"/>
      <c r="J477" s="11"/>
    </row>
    <row r="478" spans="1:10" s="20" customFormat="1" ht="15" customHeight="1">
      <c r="A478" s="34" t="s">
        <v>270</v>
      </c>
      <c r="B478" s="34" t="s">
        <v>270</v>
      </c>
      <c r="C478" s="35" t="s">
        <v>926</v>
      </c>
      <c r="D478" s="12" t="s">
        <v>166</v>
      </c>
      <c r="E478" s="52" t="s">
        <v>927</v>
      </c>
      <c r="F478" s="14" t="s">
        <v>926</v>
      </c>
      <c r="G478" s="19"/>
      <c r="H478" s="11"/>
      <c r="I478" s="19"/>
      <c r="J478" s="11"/>
    </row>
    <row r="479" spans="1:10" s="20" customFormat="1" ht="15" customHeight="1">
      <c r="A479" s="24" t="s">
        <v>270</v>
      </c>
      <c r="B479" s="24" t="s">
        <v>270</v>
      </c>
      <c r="C479" s="26" t="s">
        <v>928</v>
      </c>
      <c r="D479" s="37" t="s">
        <v>928</v>
      </c>
      <c r="E479" s="52" t="s">
        <v>929</v>
      </c>
      <c r="F479" s="35" t="s">
        <v>928</v>
      </c>
      <c r="G479" s="52" t="s">
        <v>930</v>
      </c>
      <c r="H479" s="35" t="s">
        <v>928</v>
      </c>
      <c r="I479" s="19"/>
      <c r="J479" s="11"/>
    </row>
    <row r="480" spans="1:10" s="20" customFormat="1" ht="15" customHeight="1">
      <c r="A480" s="10" t="s">
        <v>270</v>
      </c>
      <c r="B480" s="10" t="s">
        <v>270</v>
      </c>
      <c r="C480" s="35" t="s">
        <v>931</v>
      </c>
      <c r="D480" s="12" t="s">
        <v>931</v>
      </c>
      <c r="E480" s="17" t="s">
        <v>932</v>
      </c>
      <c r="F480" s="14" t="s">
        <v>13</v>
      </c>
      <c r="G480" s="13" t="s">
        <v>933</v>
      </c>
      <c r="H480" s="71" t="s">
        <v>934</v>
      </c>
      <c r="I480" s="19"/>
      <c r="J480" s="72"/>
    </row>
    <row r="481" spans="1:10" s="20" customFormat="1" ht="15" customHeight="1">
      <c r="A481" s="34" t="s">
        <v>270</v>
      </c>
      <c r="B481" s="34" t="s">
        <v>270</v>
      </c>
      <c r="C481" s="35" t="s">
        <v>935</v>
      </c>
      <c r="D481" s="37" t="s">
        <v>935</v>
      </c>
      <c r="E481" s="17"/>
      <c r="F481" s="26"/>
      <c r="G481" s="19"/>
      <c r="H481" s="73"/>
      <c r="I481" s="19"/>
      <c r="J481" s="73"/>
    </row>
    <row r="482" spans="1:10" s="20" customFormat="1" ht="15" customHeight="1">
      <c r="A482" s="28" t="s">
        <v>270</v>
      </c>
      <c r="B482" s="28" t="s">
        <v>270</v>
      </c>
      <c r="C482" s="29" t="s">
        <v>936</v>
      </c>
      <c r="D482" s="12" t="s">
        <v>937</v>
      </c>
      <c r="E482" s="13" t="s">
        <v>938</v>
      </c>
      <c r="F482" s="11" t="s">
        <v>939</v>
      </c>
      <c r="G482" s="19"/>
      <c r="H482" s="73"/>
      <c r="I482" s="19"/>
      <c r="J482" s="73"/>
    </row>
    <row r="483" spans="1:10" s="20" customFormat="1" ht="15" customHeight="1">
      <c r="A483" s="24" t="s">
        <v>270</v>
      </c>
      <c r="B483" s="24" t="s">
        <v>270</v>
      </c>
      <c r="C483" s="33" t="s">
        <v>940</v>
      </c>
      <c r="D483" s="18"/>
      <c r="E483" s="19"/>
      <c r="F483" s="11"/>
      <c r="G483" s="19"/>
      <c r="H483" s="73"/>
      <c r="I483" s="19"/>
      <c r="J483" s="73"/>
    </row>
    <row r="484" spans="1:10" s="20" customFormat="1" ht="15" customHeight="1">
      <c r="A484" s="34" t="s">
        <v>270</v>
      </c>
      <c r="B484" s="34" t="s">
        <v>270</v>
      </c>
      <c r="C484" s="35" t="s">
        <v>941</v>
      </c>
      <c r="D484" s="37" t="s">
        <v>941</v>
      </c>
      <c r="E484" s="32"/>
      <c r="F484" s="26"/>
      <c r="G484" s="32"/>
      <c r="H484" s="74"/>
      <c r="I484" s="19"/>
      <c r="J484" s="73"/>
    </row>
    <row r="485" spans="1:10" s="20" customFormat="1" ht="15" customHeight="1">
      <c r="A485" s="34" t="s">
        <v>270</v>
      </c>
      <c r="B485" s="34" t="s">
        <v>270</v>
      </c>
      <c r="C485" s="35" t="s">
        <v>942</v>
      </c>
      <c r="D485" s="37" t="s">
        <v>943</v>
      </c>
      <c r="E485" s="13" t="s">
        <v>944</v>
      </c>
      <c r="F485" s="11" t="s">
        <v>945</v>
      </c>
      <c r="G485" s="13" t="s">
        <v>946</v>
      </c>
      <c r="H485" s="75" t="s">
        <v>947</v>
      </c>
      <c r="I485" s="19"/>
      <c r="J485" s="73"/>
    </row>
    <row r="486" spans="1:10" s="20" customFormat="1" ht="15" customHeight="1">
      <c r="A486" s="34" t="s">
        <v>270</v>
      </c>
      <c r="B486" s="34" t="s">
        <v>948</v>
      </c>
      <c r="C486" s="35" t="s">
        <v>949</v>
      </c>
      <c r="D486" s="37" t="s">
        <v>950</v>
      </c>
      <c r="E486" s="32"/>
      <c r="F486" s="26"/>
      <c r="G486" s="32"/>
      <c r="H486" s="74"/>
      <c r="I486" s="19"/>
      <c r="J486" s="73"/>
    </row>
    <row r="487" spans="1:10" s="20" customFormat="1" ht="15" customHeight="1">
      <c r="A487" s="34" t="s">
        <v>270</v>
      </c>
      <c r="B487" s="34" t="s">
        <v>948</v>
      </c>
      <c r="C487" s="35" t="s">
        <v>951</v>
      </c>
      <c r="D487" s="37" t="s">
        <v>951</v>
      </c>
      <c r="E487" s="13" t="s">
        <v>952</v>
      </c>
      <c r="F487" s="11" t="s">
        <v>14</v>
      </c>
      <c r="G487" s="13" t="s">
        <v>933</v>
      </c>
      <c r="H487" s="71" t="s">
        <v>934</v>
      </c>
      <c r="I487" s="19"/>
      <c r="J487" s="73"/>
    </row>
    <row r="488" spans="1:10" s="20" customFormat="1" ht="15" customHeight="1">
      <c r="A488" s="10" t="s">
        <v>270</v>
      </c>
      <c r="B488" s="10"/>
      <c r="C488" s="14" t="s">
        <v>953</v>
      </c>
      <c r="D488" s="18" t="s">
        <v>953</v>
      </c>
      <c r="E488" s="19"/>
      <c r="F488" s="11"/>
      <c r="G488" s="19"/>
      <c r="H488" s="73"/>
      <c r="I488" s="19"/>
      <c r="J488" s="73"/>
    </row>
    <row r="489" spans="1:10" s="20" customFormat="1" ht="15" customHeight="1">
      <c r="A489" s="17"/>
      <c r="B489" s="17" t="s">
        <v>270</v>
      </c>
      <c r="C489" s="11" t="s">
        <v>954</v>
      </c>
      <c r="D489" s="18"/>
      <c r="E489" s="19"/>
      <c r="F489" s="11"/>
      <c r="G489" s="19"/>
      <c r="H489" s="73"/>
      <c r="I489" s="19"/>
      <c r="J489" s="73"/>
    </row>
    <row r="490" spans="1:10" s="20" customFormat="1" ht="15" customHeight="1">
      <c r="A490" s="24"/>
      <c r="B490" s="24" t="s">
        <v>270</v>
      </c>
      <c r="C490" s="26" t="s">
        <v>955</v>
      </c>
      <c r="D490" s="18"/>
      <c r="E490" s="19"/>
      <c r="F490" s="11"/>
      <c r="G490" s="19"/>
      <c r="H490" s="73"/>
      <c r="I490" s="19"/>
      <c r="J490" s="73"/>
    </row>
    <row r="491" spans="1:10" s="20" customFormat="1" ht="15" customHeight="1">
      <c r="A491" s="34" t="s">
        <v>270</v>
      </c>
      <c r="B491" s="34" t="s">
        <v>270</v>
      </c>
      <c r="C491" s="35" t="s">
        <v>956</v>
      </c>
      <c r="D491" s="37" t="s">
        <v>956</v>
      </c>
      <c r="E491" s="32"/>
      <c r="F491" s="26"/>
      <c r="G491" s="19"/>
      <c r="H491" s="73"/>
      <c r="I491" s="19"/>
      <c r="J491" s="73"/>
    </row>
    <row r="492" spans="1:10" s="20" customFormat="1" ht="15" customHeight="1">
      <c r="A492" s="10" t="s">
        <v>270</v>
      </c>
      <c r="B492" s="10"/>
      <c r="C492" s="14" t="s">
        <v>15</v>
      </c>
      <c r="D492" s="12" t="s">
        <v>15</v>
      </c>
      <c r="E492" s="13" t="s">
        <v>957</v>
      </c>
      <c r="F492" s="14" t="s">
        <v>15</v>
      </c>
      <c r="G492" s="19"/>
      <c r="H492" s="73"/>
      <c r="I492" s="19"/>
      <c r="J492" s="73"/>
    </row>
    <row r="493" spans="1:10" s="20" customFormat="1" ht="15" customHeight="1">
      <c r="A493" s="17"/>
      <c r="B493" s="17" t="s">
        <v>270</v>
      </c>
      <c r="C493" s="11" t="s">
        <v>958</v>
      </c>
      <c r="D493" s="18"/>
      <c r="E493" s="19"/>
      <c r="F493" s="11"/>
      <c r="G493" s="19"/>
      <c r="H493" s="73"/>
      <c r="I493" s="19"/>
      <c r="J493" s="73"/>
    </row>
    <row r="494" spans="1:10" s="20" customFormat="1" ht="15" customHeight="1">
      <c r="A494" s="17"/>
      <c r="B494" s="17" t="s">
        <v>270</v>
      </c>
      <c r="C494" s="11" t="s">
        <v>959</v>
      </c>
      <c r="D494" s="18"/>
      <c r="E494" s="19"/>
      <c r="F494" s="11"/>
      <c r="G494" s="19"/>
      <c r="H494" s="73"/>
      <c r="I494" s="19"/>
      <c r="J494" s="73"/>
    </row>
    <row r="495" spans="1:10" s="20" customFormat="1" ht="15" customHeight="1">
      <c r="A495" s="17"/>
      <c r="B495" s="17" t="s">
        <v>270</v>
      </c>
      <c r="C495" s="11" t="s">
        <v>960</v>
      </c>
      <c r="D495" s="18"/>
      <c r="E495" s="19"/>
      <c r="F495" s="11"/>
      <c r="G495" s="19"/>
      <c r="H495" s="73"/>
      <c r="I495" s="19"/>
      <c r="J495" s="73"/>
    </row>
    <row r="496" spans="1:10" s="20" customFormat="1" ht="15" customHeight="1">
      <c r="A496" s="24"/>
      <c r="B496" s="24" t="s">
        <v>270</v>
      </c>
      <c r="C496" s="26" t="s">
        <v>961</v>
      </c>
      <c r="D496" s="27"/>
      <c r="E496" s="32"/>
      <c r="F496" s="26"/>
      <c r="G496" s="19"/>
      <c r="H496" s="73"/>
      <c r="I496" s="19"/>
      <c r="J496" s="73"/>
    </row>
    <row r="497" spans="1:10" s="20" customFormat="1" ht="15" customHeight="1">
      <c r="A497" s="34" t="s">
        <v>270</v>
      </c>
      <c r="B497" s="34" t="s">
        <v>270</v>
      </c>
      <c r="C497" s="35" t="s">
        <v>962</v>
      </c>
      <c r="D497" s="37" t="s">
        <v>962</v>
      </c>
      <c r="E497" s="24" t="s">
        <v>963</v>
      </c>
      <c r="F497" s="35" t="s">
        <v>962</v>
      </c>
      <c r="G497" s="19"/>
      <c r="H497" s="73"/>
      <c r="I497" s="19"/>
      <c r="J497" s="73"/>
    </row>
    <row r="498" spans="1:10" s="20" customFormat="1" ht="15" customHeight="1">
      <c r="A498" s="34" t="s">
        <v>270</v>
      </c>
      <c r="B498" s="34" t="s">
        <v>270</v>
      </c>
      <c r="C498" s="35" t="s">
        <v>16</v>
      </c>
      <c r="D498" s="37" t="s">
        <v>16</v>
      </c>
      <c r="E498" s="34" t="s">
        <v>964</v>
      </c>
      <c r="F498" s="35" t="s">
        <v>16</v>
      </c>
      <c r="G498" s="19"/>
      <c r="H498" s="73"/>
      <c r="I498" s="19"/>
      <c r="J498" s="73"/>
    </row>
    <row r="499" spans="1:10" s="20" customFormat="1" ht="15" customHeight="1">
      <c r="A499" s="34" t="s">
        <v>270</v>
      </c>
      <c r="B499" s="34" t="s">
        <v>270</v>
      </c>
      <c r="C499" s="35" t="s">
        <v>965</v>
      </c>
      <c r="D499" s="37" t="s">
        <v>965</v>
      </c>
      <c r="E499" s="13" t="s">
        <v>966</v>
      </c>
      <c r="F499" s="14" t="s">
        <v>967</v>
      </c>
      <c r="G499" s="19"/>
      <c r="H499" s="73"/>
      <c r="I499" s="19"/>
      <c r="J499" s="73"/>
    </row>
    <row r="500" spans="1:10" s="20" customFormat="1" ht="15" customHeight="1">
      <c r="A500" s="28" t="s">
        <v>270</v>
      </c>
      <c r="B500" s="28" t="s">
        <v>270</v>
      </c>
      <c r="C500" s="29" t="s">
        <v>968</v>
      </c>
      <c r="D500" s="14" t="s">
        <v>969</v>
      </c>
      <c r="E500" s="19"/>
      <c r="F500" s="11"/>
      <c r="G500" s="19"/>
      <c r="H500" s="73"/>
      <c r="I500" s="19"/>
      <c r="J500" s="73"/>
    </row>
    <row r="501" spans="1:10" s="20" customFormat="1" ht="15" customHeight="1">
      <c r="A501" s="30" t="s">
        <v>270</v>
      </c>
      <c r="B501" s="30" t="s">
        <v>270</v>
      </c>
      <c r="C501" s="31" t="s">
        <v>970</v>
      </c>
      <c r="D501" s="11"/>
      <c r="E501" s="19"/>
      <c r="F501" s="11"/>
      <c r="G501" s="19"/>
      <c r="H501" s="73"/>
      <c r="I501" s="19"/>
      <c r="J501" s="73"/>
    </row>
    <row r="502" spans="1:10" s="20" customFormat="1" ht="15" customHeight="1">
      <c r="A502" s="30" t="s">
        <v>270</v>
      </c>
      <c r="B502" s="30" t="s">
        <v>270</v>
      </c>
      <c r="C502" s="31" t="s">
        <v>971</v>
      </c>
      <c r="D502" s="18"/>
      <c r="E502" s="19"/>
      <c r="F502" s="11"/>
      <c r="G502" s="19"/>
      <c r="H502" s="73"/>
      <c r="I502" s="19"/>
      <c r="J502" s="73"/>
    </row>
    <row r="503" spans="1:10" s="20" customFormat="1" ht="15" customHeight="1">
      <c r="A503" s="30" t="s">
        <v>270</v>
      </c>
      <c r="B503" s="30" t="s">
        <v>270</v>
      </c>
      <c r="C503" s="31" t="s">
        <v>972</v>
      </c>
      <c r="D503" s="18"/>
      <c r="E503" s="19"/>
      <c r="F503" s="11"/>
      <c r="G503" s="19"/>
      <c r="H503" s="73"/>
      <c r="I503" s="19"/>
      <c r="J503" s="73"/>
    </row>
    <row r="504" spans="1:10" s="20" customFormat="1" ht="15" customHeight="1">
      <c r="A504" s="30" t="s">
        <v>270</v>
      </c>
      <c r="B504" s="30" t="s">
        <v>270</v>
      </c>
      <c r="C504" s="31" t="s">
        <v>973</v>
      </c>
      <c r="D504" s="18"/>
      <c r="E504" s="19"/>
      <c r="F504" s="11"/>
      <c r="G504" s="19"/>
      <c r="H504" s="73"/>
      <c r="I504" s="19"/>
      <c r="J504" s="73"/>
    </row>
    <row r="505" spans="1:10" s="20" customFormat="1" ht="15" customHeight="1">
      <c r="A505" s="30" t="s">
        <v>270</v>
      </c>
      <c r="B505" s="30" t="s">
        <v>270</v>
      </c>
      <c r="C505" s="31" t="s">
        <v>974</v>
      </c>
      <c r="D505" s="18"/>
      <c r="E505" s="19"/>
      <c r="F505" s="11"/>
      <c r="G505" s="19"/>
      <c r="H505" s="73"/>
      <c r="I505" s="19"/>
      <c r="J505" s="73"/>
    </row>
    <row r="506" spans="1:10" s="20" customFormat="1" ht="15" customHeight="1">
      <c r="A506" s="24" t="s">
        <v>270</v>
      </c>
      <c r="B506" s="24" t="s">
        <v>270</v>
      </c>
      <c r="C506" s="33" t="s">
        <v>975</v>
      </c>
      <c r="D506" s="27"/>
      <c r="E506" s="32"/>
      <c r="F506" s="26"/>
      <c r="G506" s="19"/>
      <c r="H506" s="73"/>
      <c r="I506" s="19"/>
      <c r="J506" s="73"/>
    </row>
    <row r="507" spans="1:10" s="20" customFormat="1" ht="15" customHeight="1">
      <c r="A507" s="10" t="s">
        <v>270</v>
      </c>
      <c r="B507" s="10" t="s">
        <v>270</v>
      </c>
      <c r="C507" s="11" t="s">
        <v>976</v>
      </c>
      <c r="D507" s="14" t="s">
        <v>976</v>
      </c>
      <c r="E507" s="13" t="s">
        <v>977</v>
      </c>
      <c r="F507" s="14" t="s">
        <v>168</v>
      </c>
      <c r="G507" s="13" t="s">
        <v>978</v>
      </c>
      <c r="H507" s="14" t="s">
        <v>979</v>
      </c>
      <c r="I507" s="19"/>
      <c r="J507" s="11"/>
    </row>
    <row r="508" spans="1:10" s="20" customFormat="1" ht="15" customHeight="1">
      <c r="A508" s="28" t="s">
        <v>270</v>
      </c>
      <c r="B508" s="28" t="s">
        <v>270</v>
      </c>
      <c r="C508" s="29" t="s">
        <v>980</v>
      </c>
      <c r="D508" s="14" t="s">
        <v>981</v>
      </c>
      <c r="E508" s="19"/>
      <c r="F508" s="11"/>
      <c r="G508" s="19"/>
      <c r="I508" s="19"/>
      <c r="J508" s="11"/>
    </row>
    <row r="509" spans="1:10" s="20" customFormat="1" ht="15" customHeight="1">
      <c r="A509" s="30" t="s">
        <v>270</v>
      </c>
      <c r="B509" s="30" t="s">
        <v>270</v>
      </c>
      <c r="C509" s="31" t="s">
        <v>982</v>
      </c>
      <c r="D509" s="11"/>
      <c r="E509" s="19"/>
      <c r="F509" s="11"/>
      <c r="G509" s="19"/>
      <c r="H509" s="11"/>
      <c r="I509" s="19"/>
      <c r="J509" s="11"/>
    </row>
    <row r="510" spans="1:10" s="20" customFormat="1" ht="15" customHeight="1">
      <c r="A510" s="24" t="s">
        <v>270</v>
      </c>
      <c r="B510" s="24" t="s">
        <v>270</v>
      </c>
      <c r="C510" s="33" t="s">
        <v>983</v>
      </c>
      <c r="D510" s="26"/>
      <c r="E510" s="19"/>
      <c r="F510" s="11"/>
      <c r="G510" s="19"/>
      <c r="H510" s="11"/>
      <c r="I510" s="19"/>
      <c r="J510" s="11"/>
    </row>
    <row r="511" spans="1:10" s="20" customFormat="1" ht="15" customHeight="1">
      <c r="A511" s="24" t="s">
        <v>270</v>
      </c>
      <c r="B511" s="24" t="s">
        <v>270</v>
      </c>
      <c r="C511" s="26" t="s">
        <v>984</v>
      </c>
      <c r="D511" s="27" t="s">
        <v>984</v>
      </c>
      <c r="E511" s="32"/>
      <c r="F511" s="26"/>
      <c r="G511" s="19"/>
      <c r="H511" s="11"/>
      <c r="I511" s="19"/>
      <c r="J511" s="11"/>
    </row>
    <row r="512" spans="1:10" s="20" customFormat="1" ht="15" customHeight="1">
      <c r="A512" s="28" t="s">
        <v>270</v>
      </c>
      <c r="B512" s="28" t="s">
        <v>270</v>
      </c>
      <c r="C512" s="29" t="s">
        <v>985</v>
      </c>
      <c r="D512" s="14" t="s">
        <v>17</v>
      </c>
      <c r="E512" s="13" t="s">
        <v>986</v>
      </c>
      <c r="F512" s="70" t="s">
        <v>17</v>
      </c>
      <c r="G512" s="19"/>
      <c r="H512" s="11"/>
      <c r="I512" s="19"/>
      <c r="J512" s="11"/>
    </row>
    <row r="513" spans="1:10" s="20" customFormat="1" ht="15" customHeight="1">
      <c r="A513" s="30" t="s">
        <v>270</v>
      </c>
      <c r="B513" s="30" t="s">
        <v>270</v>
      </c>
      <c r="C513" s="31" t="s">
        <v>987</v>
      </c>
      <c r="D513" s="11"/>
      <c r="E513" s="19"/>
      <c r="F513" s="44"/>
      <c r="G513" s="19"/>
      <c r="H513" s="11"/>
      <c r="I513" s="19"/>
      <c r="J513" s="11"/>
    </row>
    <row r="514" spans="1:10" s="20" customFormat="1" ht="15" customHeight="1">
      <c r="A514" s="24" t="s">
        <v>270</v>
      </c>
      <c r="B514" s="24" t="s">
        <v>270</v>
      </c>
      <c r="C514" s="33" t="s">
        <v>988</v>
      </c>
      <c r="D514" s="26"/>
      <c r="E514" s="32"/>
      <c r="F514" s="47"/>
      <c r="G514" s="19"/>
      <c r="H514" s="11"/>
      <c r="I514" s="19"/>
      <c r="J514" s="11"/>
    </row>
    <row r="515" spans="1:10" s="20" customFormat="1" ht="15" customHeight="1">
      <c r="A515" s="10" t="s">
        <v>309</v>
      </c>
      <c r="B515" s="10"/>
      <c r="C515" s="23" t="s">
        <v>89</v>
      </c>
      <c r="D515" s="12" t="s">
        <v>989</v>
      </c>
      <c r="E515" s="13" t="s">
        <v>990</v>
      </c>
      <c r="F515" s="14" t="s">
        <v>989</v>
      </c>
      <c r="G515" s="19"/>
      <c r="H515" s="11"/>
      <c r="I515" s="19"/>
      <c r="J515" s="11"/>
    </row>
    <row r="516" spans="1:10" s="20" customFormat="1" ht="15" customHeight="1">
      <c r="A516" s="17"/>
      <c r="B516" s="17" t="s">
        <v>270</v>
      </c>
      <c r="C516" s="11" t="s">
        <v>991</v>
      </c>
      <c r="D516" s="18"/>
      <c r="E516" s="19"/>
      <c r="F516" s="11"/>
      <c r="G516" s="19"/>
      <c r="H516" s="11"/>
      <c r="I516" s="19"/>
      <c r="J516" s="11"/>
    </row>
    <row r="517" spans="1:10" s="20" customFormat="1" ht="15" customHeight="1">
      <c r="A517" s="24"/>
      <c r="B517" s="24" t="s">
        <v>270</v>
      </c>
      <c r="C517" s="21" t="s">
        <v>992</v>
      </c>
      <c r="D517" s="27"/>
      <c r="E517" s="32"/>
      <c r="F517" s="26"/>
      <c r="G517" s="19"/>
      <c r="H517" s="11"/>
      <c r="I517" s="19"/>
      <c r="J517" s="11"/>
    </row>
    <row r="518" spans="1:10" s="20" customFormat="1" ht="15" customHeight="1">
      <c r="A518" s="24" t="s">
        <v>270</v>
      </c>
      <c r="B518" s="24" t="s">
        <v>270</v>
      </c>
      <c r="C518" s="35" t="s">
        <v>993</v>
      </c>
      <c r="D518" s="26" t="s">
        <v>993</v>
      </c>
      <c r="E518" s="52" t="s">
        <v>994</v>
      </c>
      <c r="F518" s="26" t="s">
        <v>993</v>
      </c>
      <c r="G518" s="19"/>
      <c r="H518" s="11"/>
      <c r="I518" s="19"/>
      <c r="J518" s="11"/>
    </row>
    <row r="519" spans="1:10" s="20" customFormat="1" ht="15" customHeight="1">
      <c r="A519" s="28" t="s">
        <v>270</v>
      </c>
      <c r="B519" s="28" t="s">
        <v>270</v>
      </c>
      <c r="C519" s="29" t="s">
        <v>995</v>
      </c>
      <c r="D519" s="14" t="s">
        <v>996</v>
      </c>
      <c r="E519" s="17" t="s">
        <v>997</v>
      </c>
      <c r="F519" s="14" t="s">
        <v>996</v>
      </c>
      <c r="G519" s="19"/>
      <c r="H519" s="11"/>
      <c r="I519" s="19"/>
      <c r="J519" s="11"/>
    </row>
    <row r="520" spans="1:10" s="20" customFormat="1" ht="15" customHeight="1">
      <c r="A520" s="30" t="s">
        <v>270</v>
      </c>
      <c r="B520" s="30" t="s">
        <v>270</v>
      </c>
      <c r="C520" s="31" t="s">
        <v>998</v>
      </c>
      <c r="D520" s="18"/>
      <c r="E520" s="17"/>
      <c r="F520" s="11"/>
      <c r="G520" s="19"/>
      <c r="H520" s="11"/>
      <c r="I520" s="19"/>
      <c r="J520" s="11"/>
    </row>
    <row r="521" spans="1:10" s="20" customFormat="1" ht="15" customHeight="1">
      <c r="A521" s="36" t="s">
        <v>270</v>
      </c>
      <c r="B521" s="36" t="s">
        <v>270</v>
      </c>
      <c r="C521" s="33" t="s">
        <v>999</v>
      </c>
      <c r="D521" s="27"/>
      <c r="E521" s="24"/>
      <c r="F521" s="26"/>
      <c r="G521" s="32"/>
      <c r="H521" s="26"/>
      <c r="I521" s="32"/>
      <c r="J521" s="26"/>
    </row>
    <row r="522" spans="1:10" s="20" customFormat="1" ht="15" customHeight="1">
      <c r="A522" s="24" t="s">
        <v>270</v>
      </c>
      <c r="B522" s="24" t="s">
        <v>270</v>
      </c>
      <c r="C522" s="26" t="s">
        <v>1000</v>
      </c>
      <c r="D522" s="27" t="s">
        <v>1001</v>
      </c>
      <c r="E522" s="19" t="s">
        <v>1002</v>
      </c>
      <c r="F522" s="11" t="s">
        <v>18</v>
      </c>
      <c r="G522" s="13" t="s">
        <v>1003</v>
      </c>
      <c r="H522" s="14" t="s">
        <v>1004</v>
      </c>
      <c r="I522" s="13" t="s">
        <v>1005</v>
      </c>
      <c r="J522" s="14" t="s">
        <v>1006</v>
      </c>
    </row>
    <row r="523" spans="1:10" s="20" customFormat="1" ht="15" customHeight="1">
      <c r="A523" s="34" t="s">
        <v>270</v>
      </c>
      <c r="B523" s="34" t="s">
        <v>270</v>
      </c>
      <c r="C523" s="26" t="s">
        <v>1007</v>
      </c>
      <c r="D523" s="37" t="s">
        <v>1008</v>
      </c>
      <c r="E523" s="32"/>
      <c r="F523" s="26"/>
      <c r="G523" s="32"/>
      <c r="H523" s="26"/>
      <c r="I523" s="19"/>
      <c r="J523" s="11"/>
    </row>
    <row r="524" spans="1:10" s="20" customFormat="1" ht="15" customHeight="1">
      <c r="A524" s="28" t="s">
        <v>270</v>
      </c>
      <c r="B524" s="28" t="s">
        <v>270</v>
      </c>
      <c r="C524" s="29" t="s">
        <v>1009</v>
      </c>
      <c r="D524" s="12" t="s">
        <v>1010</v>
      </c>
      <c r="E524" s="13" t="s">
        <v>1011</v>
      </c>
      <c r="F524" s="14" t="s">
        <v>19</v>
      </c>
      <c r="G524" s="13" t="s">
        <v>1012</v>
      </c>
      <c r="H524" s="14" t="s">
        <v>1013</v>
      </c>
      <c r="I524" s="19"/>
      <c r="J524" s="11"/>
    </row>
    <row r="525" spans="1:10" s="20" customFormat="1" ht="15" customHeight="1">
      <c r="A525" s="24" t="s">
        <v>270</v>
      </c>
      <c r="B525" s="24" t="s">
        <v>270</v>
      </c>
      <c r="C525" s="33" t="s">
        <v>1014</v>
      </c>
      <c r="D525" s="27"/>
      <c r="E525" s="19"/>
      <c r="F525" s="11"/>
      <c r="G525" s="19"/>
      <c r="H525" s="11"/>
      <c r="I525" s="19"/>
      <c r="J525" s="11"/>
    </row>
    <row r="526" spans="1:10" s="20" customFormat="1" ht="15" customHeight="1">
      <c r="A526" s="28" t="s">
        <v>270</v>
      </c>
      <c r="B526" s="28" t="s">
        <v>270</v>
      </c>
      <c r="C526" s="29" t="s">
        <v>1015</v>
      </c>
      <c r="D526" s="14" t="s">
        <v>1016</v>
      </c>
      <c r="E526" s="19"/>
      <c r="F526" s="11"/>
      <c r="G526" s="19"/>
      <c r="H526" s="11"/>
      <c r="I526" s="19"/>
      <c r="J526" s="11"/>
    </row>
    <row r="527" spans="1:10" s="20" customFormat="1" ht="15" customHeight="1">
      <c r="A527" s="30" t="s">
        <v>270</v>
      </c>
      <c r="B527" s="30" t="s">
        <v>270</v>
      </c>
      <c r="C527" s="31" t="s">
        <v>1017</v>
      </c>
      <c r="D527" s="11"/>
      <c r="E527" s="19"/>
      <c r="F527" s="11"/>
      <c r="G527" s="19"/>
      <c r="H527" s="11"/>
      <c r="I527" s="19"/>
      <c r="J527" s="11"/>
    </row>
    <row r="528" spans="1:10" s="20" customFormat="1" ht="15" customHeight="1">
      <c r="A528" s="30" t="s">
        <v>270</v>
      </c>
      <c r="B528" s="30" t="s">
        <v>270</v>
      </c>
      <c r="C528" s="31" t="s">
        <v>1018</v>
      </c>
      <c r="D528" s="18"/>
      <c r="E528" s="19"/>
      <c r="F528" s="11"/>
      <c r="G528" s="19"/>
      <c r="H528" s="11"/>
      <c r="I528" s="19"/>
      <c r="J528" s="11"/>
    </row>
    <row r="529" spans="1:10" s="20" customFormat="1" ht="15" customHeight="1">
      <c r="A529" s="24" t="s">
        <v>270</v>
      </c>
      <c r="B529" s="24" t="s">
        <v>270</v>
      </c>
      <c r="C529" s="33" t="s">
        <v>1019</v>
      </c>
      <c r="D529" s="27"/>
      <c r="E529" s="32"/>
      <c r="F529" s="26"/>
      <c r="G529" s="19"/>
      <c r="H529" s="11"/>
      <c r="I529" s="19"/>
      <c r="J529" s="11"/>
    </row>
    <row r="530" spans="1:10" s="20" customFormat="1" ht="15" customHeight="1">
      <c r="A530" s="28" t="s">
        <v>270</v>
      </c>
      <c r="B530" s="28" t="s">
        <v>270</v>
      </c>
      <c r="C530" s="29" t="s">
        <v>1020</v>
      </c>
      <c r="D530" s="12" t="s">
        <v>1021</v>
      </c>
      <c r="E530" s="13" t="s">
        <v>1022</v>
      </c>
      <c r="F530" s="14" t="s">
        <v>20</v>
      </c>
      <c r="G530" s="19"/>
      <c r="H530" s="11"/>
      <c r="I530" s="19"/>
      <c r="J530" s="11"/>
    </row>
    <row r="531" spans="1:10" s="20" customFormat="1" ht="15" customHeight="1">
      <c r="A531" s="30" t="s">
        <v>270</v>
      </c>
      <c r="B531" s="30" t="s">
        <v>270</v>
      </c>
      <c r="C531" s="31" t="s">
        <v>1023</v>
      </c>
      <c r="D531" s="18"/>
      <c r="E531" s="19"/>
      <c r="F531" s="11"/>
      <c r="G531" s="19"/>
      <c r="H531" s="11"/>
      <c r="I531" s="19"/>
      <c r="J531" s="11"/>
    </row>
    <row r="532" spans="1:10" s="20" customFormat="1" ht="15" customHeight="1">
      <c r="A532" s="30" t="s">
        <v>270</v>
      </c>
      <c r="B532" s="30" t="s">
        <v>270</v>
      </c>
      <c r="C532" s="31" t="s">
        <v>1024</v>
      </c>
      <c r="D532" s="18"/>
      <c r="E532" s="19"/>
      <c r="F532" s="11"/>
      <c r="G532" s="19"/>
      <c r="H532" s="11"/>
      <c r="I532" s="19"/>
      <c r="J532" s="11"/>
    </row>
    <row r="533" spans="1:10" s="20" customFormat="1" ht="15" customHeight="1">
      <c r="A533" s="30" t="s">
        <v>270</v>
      </c>
      <c r="B533" s="30" t="s">
        <v>270</v>
      </c>
      <c r="C533" s="31" t="s">
        <v>1025</v>
      </c>
      <c r="D533" s="18"/>
      <c r="E533" s="19"/>
      <c r="F533" s="11"/>
      <c r="G533" s="19"/>
      <c r="H533" s="11"/>
      <c r="I533" s="19"/>
      <c r="J533" s="11"/>
    </row>
    <row r="534" spans="1:10" s="20" customFormat="1" ht="15" customHeight="1">
      <c r="A534" s="30" t="s">
        <v>270</v>
      </c>
      <c r="B534" s="30" t="s">
        <v>270</v>
      </c>
      <c r="C534" s="31" t="s">
        <v>1026</v>
      </c>
      <c r="D534" s="18"/>
      <c r="E534" s="19"/>
      <c r="F534" s="11"/>
      <c r="G534" s="19"/>
      <c r="H534" s="11"/>
      <c r="I534" s="19"/>
      <c r="J534" s="11"/>
    </row>
    <row r="535" spans="1:10" s="20" customFormat="1" ht="15" customHeight="1">
      <c r="A535" s="24" t="s">
        <v>270</v>
      </c>
      <c r="B535" s="24" t="s">
        <v>270</v>
      </c>
      <c r="C535" s="33" t="s">
        <v>1027</v>
      </c>
      <c r="D535" s="27"/>
      <c r="E535" s="19"/>
      <c r="F535" s="11"/>
      <c r="G535" s="19"/>
      <c r="H535" s="11"/>
      <c r="I535" s="19"/>
      <c r="J535" s="11"/>
    </row>
    <row r="536" spans="1:10" s="20" customFormat="1" ht="15" customHeight="1">
      <c r="A536" s="34" t="s">
        <v>270</v>
      </c>
      <c r="B536" s="34" t="s">
        <v>270</v>
      </c>
      <c r="C536" s="26" t="s">
        <v>1028</v>
      </c>
      <c r="D536" s="27" t="s">
        <v>1028</v>
      </c>
      <c r="E536" s="32"/>
      <c r="F536" s="26"/>
      <c r="G536" s="32"/>
      <c r="H536" s="26"/>
      <c r="I536" s="19"/>
      <c r="J536" s="11"/>
    </row>
    <row r="537" spans="1:10" s="20" customFormat="1" ht="15" customHeight="1">
      <c r="A537" s="28" t="s">
        <v>270</v>
      </c>
      <c r="B537" s="28" t="s">
        <v>270</v>
      </c>
      <c r="C537" s="29" t="s">
        <v>1029</v>
      </c>
      <c r="D537" s="14" t="s">
        <v>1030</v>
      </c>
      <c r="E537" s="13" t="s">
        <v>1031</v>
      </c>
      <c r="F537" s="14" t="s">
        <v>1032</v>
      </c>
      <c r="G537" s="13" t="s">
        <v>1033</v>
      </c>
      <c r="H537" s="76" t="s">
        <v>1034</v>
      </c>
      <c r="I537" s="19"/>
      <c r="J537" s="77"/>
    </row>
    <row r="538" spans="1:10" s="20" customFormat="1" ht="15" customHeight="1">
      <c r="A538" s="30" t="s">
        <v>270</v>
      </c>
      <c r="B538" s="30" t="s">
        <v>270</v>
      </c>
      <c r="C538" s="31" t="s">
        <v>1035</v>
      </c>
      <c r="D538" s="11"/>
      <c r="E538" s="19"/>
      <c r="F538" s="11"/>
      <c r="G538" s="19"/>
      <c r="H538" s="78"/>
      <c r="I538" s="19"/>
      <c r="J538" s="78"/>
    </row>
    <row r="539" spans="1:10" s="20" customFormat="1" ht="15" customHeight="1">
      <c r="A539" s="30" t="s">
        <v>270</v>
      </c>
      <c r="B539" s="30" t="s">
        <v>270</v>
      </c>
      <c r="C539" s="31" t="s">
        <v>1036</v>
      </c>
      <c r="D539" s="11"/>
      <c r="E539" s="19"/>
      <c r="F539" s="11"/>
      <c r="G539" s="19"/>
      <c r="H539" s="11"/>
      <c r="I539" s="19"/>
      <c r="J539" s="11"/>
    </row>
    <row r="540" spans="1:10" s="20" customFormat="1" ht="15" customHeight="1">
      <c r="A540" s="30" t="s">
        <v>270</v>
      </c>
      <c r="B540" s="30" t="s">
        <v>270</v>
      </c>
      <c r="C540" s="31" t="s">
        <v>1037</v>
      </c>
      <c r="D540" s="11"/>
      <c r="E540" s="19"/>
      <c r="F540" s="11"/>
      <c r="G540" s="19"/>
      <c r="H540" s="11"/>
      <c r="I540" s="19"/>
      <c r="J540" s="11"/>
    </row>
    <row r="541" spans="1:10" s="20" customFormat="1" ht="15" customHeight="1">
      <c r="A541" s="17" t="s">
        <v>270</v>
      </c>
      <c r="B541" s="17" t="s">
        <v>270</v>
      </c>
      <c r="C541" s="11" t="s">
        <v>1038</v>
      </c>
      <c r="D541" s="11"/>
      <c r="E541" s="19"/>
      <c r="F541" s="11"/>
      <c r="G541" s="19"/>
      <c r="H541" s="11"/>
      <c r="I541" s="19"/>
      <c r="J541" s="11"/>
    </row>
    <row r="542" spans="1:10" s="20" customFormat="1" ht="15" customHeight="1">
      <c r="A542" s="28" t="s">
        <v>270</v>
      </c>
      <c r="B542" s="28" t="s">
        <v>270</v>
      </c>
      <c r="C542" s="29" t="s">
        <v>1039</v>
      </c>
      <c r="D542" s="14" t="s">
        <v>1040</v>
      </c>
      <c r="E542" s="19"/>
      <c r="F542" s="11"/>
      <c r="G542" s="19"/>
      <c r="H542" s="77"/>
      <c r="I542" s="19"/>
      <c r="J542" s="77"/>
    </row>
    <row r="543" spans="1:10" s="20" customFormat="1" ht="15" customHeight="1">
      <c r="A543" s="24" t="s">
        <v>270</v>
      </c>
      <c r="B543" s="24" t="s">
        <v>270</v>
      </c>
      <c r="C543" s="33" t="s">
        <v>1041</v>
      </c>
      <c r="D543" s="26"/>
      <c r="E543" s="32"/>
      <c r="F543" s="26"/>
      <c r="G543" s="19"/>
      <c r="H543" s="11"/>
      <c r="I543" s="19"/>
      <c r="J543" s="11"/>
    </row>
    <row r="544" spans="1:10" s="20" customFormat="1" ht="15" customHeight="1">
      <c r="A544" s="25" t="s">
        <v>270</v>
      </c>
      <c r="B544" s="25" t="s">
        <v>270</v>
      </c>
      <c r="C544" s="21" t="s">
        <v>1042</v>
      </c>
      <c r="D544" s="11" t="s">
        <v>1043</v>
      </c>
      <c r="E544" s="19" t="s">
        <v>1044</v>
      </c>
      <c r="F544" s="11" t="s">
        <v>171</v>
      </c>
      <c r="G544" s="19"/>
      <c r="H544" s="79"/>
      <c r="I544" s="19"/>
      <c r="J544" s="79"/>
    </row>
    <row r="545" spans="1:10" s="20" customFormat="1" ht="15" customHeight="1">
      <c r="A545" s="30" t="s">
        <v>270</v>
      </c>
      <c r="B545" s="30" t="s">
        <v>270</v>
      </c>
      <c r="C545" s="31" t="s">
        <v>1045</v>
      </c>
      <c r="D545" s="11"/>
      <c r="E545" s="19"/>
      <c r="F545" s="11"/>
      <c r="G545" s="56"/>
      <c r="H545" s="46"/>
      <c r="I545" s="56"/>
      <c r="J545" s="46"/>
    </row>
    <row r="546" spans="1:10" s="20" customFormat="1" ht="15" customHeight="1">
      <c r="A546" s="17" t="s">
        <v>270</v>
      </c>
      <c r="B546" s="17" t="s">
        <v>270</v>
      </c>
      <c r="C546" s="31" t="s">
        <v>1046</v>
      </c>
      <c r="D546" s="11"/>
      <c r="E546" s="19"/>
      <c r="F546" s="11"/>
      <c r="G546" s="19"/>
      <c r="H546" s="44"/>
      <c r="I546" s="19"/>
      <c r="J546" s="44"/>
    </row>
    <row r="547" spans="1:10" s="20" customFormat="1" ht="15" customHeight="1">
      <c r="A547" s="36" t="s">
        <v>270</v>
      </c>
      <c r="B547" s="36" t="s">
        <v>270</v>
      </c>
      <c r="C547" s="33" t="s">
        <v>1047</v>
      </c>
      <c r="D547" s="26"/>
      <c r="E547" s="32"/>
      <c r="F547" s="26"/>
      <c r="G547" s="19"/>
      <c r="H547" s="44"/>
      <c r="I547" s="19"/>
      <c r="J547" s="44"/>
    </row>
    <row r="548" spans="1:10" s="20" customFormat="1" ht="15" customHeight="1">
      <c r="A548" s="28" t="s">
        <v>270</v>
      </c>
      <c r="B548" s="28" t="s">
        <v>270</v>
      </c>
      <c r="C548" s="29" t="s">
        <v>1048</v>
      </c>
      <c r="D548" s="11" t="s">
        <v>1049</v>
      </c>
      <c r="E548" s="13" t="s">
        <v>1050</v>
      </c>
      <c r="F548" s="11" t="s">
        <v>1049</v>
      </c>
      <c r="G548" s="56"/>
      <c r="H548" s="46"/>
      <c r="I548" s="56"/>
      <c r="J548" s="46"/>
    </row>
    <row r="549" spans="1:10" s="20" customFormat="1" ht="15" customHeight="1">
      <c r="A549" s="25" t="s">
        <v>270</v>
      </c>
      <c r="B549" s="25" t="s">
        <v>270</v>
      </c>
      <c r="C549" s="21" t="s">
        <v>1051</v>
      </c>
      <c r="D549" s="11"/>
      <c r="E549" s="19"/>
      <c r="F549" s="11"/>
      <c r="G549" s="32"/>
      <c r="H549" s="47"/>
      <c r="I549" s="19"/>
      <c r="J549" s="44"/>
    </row>
    <row r="550" spans="1:10" s="20" customFormat="1" ht="15" customHeight="1">
      <c r="A550" s="28" t="s">
        <v>270</v>
      </c>
      <c r="B550" s="28" t="s">
        <v>270</v>
      </c>
      <c r="C550" s="29" t="s">
        <v>1052</v>
      </c>
      <c r="D550" s="12" t="s">
        <v>1053</v>
      </c>
      <c r="E550" s="13" t="s">
        <v>1054</v>
      </c>
      <c r="F550" s="12" t="s">
        <v>1055</v>
      </c>
      <c r="G550" s="13" t="s">
        <v>1056</v>
      </c>
      <c r="H550" s="14" t="s">
        <v>1055</v>
      </c>
      <c r="I550" s="19"/>
      <c r="J550" s="11"/>
    </row>
    <row r="551" spans="1:10" s="20" customFormat="1" ht="15" customHeight="1">
      <c r="A551" s="24" t="s">
        <v>270</v>
      </c>
      <c r="B551" s="24" t="s">
        <v>270</v>
      </c>
      <c r="C551" s="33" t="s">
        <v>1057</v>
      </c>
      <c r="D551" s="27"/>
      <c r="E551" s="32"/>
      <c r="F551" s="26"/>
      <c r="G551" s="32"/>
      <c r="H551" s="26"/>
      <c r="I551" s="32"/>
      <c r="J551" s="26"/>
    </row>
    <row r="552" spans="1:10" s="20" customFormat="1" ht="15" customHeight="1">
      <c r="A552" s="10" t="s">
        <v>1058</v>
      </c>
      <c r="B552" s="10"/>
      <c r="C552" s="14" t="s">
        <v>1059</v>
      </c>
      <c r="D552" s="681" t="s">
        <v>1060</v>
      </c>
      <c r="E552" s="13" t="s">
        <v>1061</v>
      </c>
      <c r="F552" s="11" t="s">
        <v>21</v>
      </c>
      <c r="G552" s="13" t="s">
        <v>1062</v>
      </c>
      <c r="H552" s="14" t="s">
        <v>1063</v>
      </c>
      <c r="I552" s="19" t="s">
        <v>1064</v>
      </c>
      <c r="J552" s="11" t="s">
        <v>1065</v>
      </c>
    </row>
    <row r="553" spans="1:10" s="20" customFormat="1" ht="15" customHeight="1">
      <c r="A553" s="17"/>
      <c r="B553" s="17" t="s">
        <v>270</v>
      </c>
      <c r="C553" s="11" t="s">
        <v>1066</v>
      </c>
      <c r="D553" s="685"/>
      <c r="E553" s="19"/>
      <c r="F553" s="11"/>
      <c r="G553" s="19"/>
      <c r="H553" s="11"/>
      <c r="I553" s="19"/>
      <c r="J553" s="11"/>
    </row>
    <row r="554" spans="1:10" s="20" customFormat="1" ht="15" customHeight="1">
      <c r="A554" s="17"/>
      <c r="B554" s="17" t="s">
        <v>270</v>
      </c>
      <c r="C554" s="11" t="s">
        <v>1067</v>
      </c>
      <c r="D554" s="18"/>
      <c r="E554" s="19"/>
      <c r="F554" s="11"/>
      <c r="G554" s="19"/>
      <c r="H554" s="11"/>
      <c r="I554" s="19"/>
      <c r="J554" s="11"/>
    </row>
    <row r="555" spans="1:10" s="45" customFormat="1" ht="15" customHeight="1">
      <c r="A555" s="17"/>
      <c r="B555" s="17" t="s">
        <v>270</v>
      </c>
      <c r="C555" s="11" t="s">
        <v>1068</v>
      </c>
      <c r="D555" s="18"/>
      <c r="E555" s="19"/>
      <c r="F555" s="11"/>
      <c r="G555" s="19"/>
      <c r="H555" s="11"/>
      <c r="I555" s="19"/>
      <c r="J555" s="11"/>
    </row>
    <row r="556" spans="1:10" s="45" customFormat="1" ht="15" customHeight="1">
      <c r="A556" s="17"/>
      <c r="B556" s="17" t="s">
        <v>270</v>
      </c>
      <c r="C556" s="11" t="s">
        <v>1069</v>
      </c>
      <c r="D556" s="18"/>
      <c r="E556" s="19"/>
      <c r="F556" s="11"/>
      <c r="G556" s="19"/>
      <c r="H556" s="11"/>
      <c r="I556" s="19"/>
      <c r="J556" s="11"/>
    </row>
    <row r="557" spans="1:10" s="45" customFormat="1" ht="15" customHeight="1">
      <c r="A557" s="24"/>
      <c r="B557" s="24" t="s">
        <v>270</v>
      </c>
      <c r="C557" s="26" t="s">
        <v>1070</v>
      </c>
      <c r="D557" s="27"/>
      <c r="E557" s="19"/>
      <c r="F557" s="11"/>
      <c r="G557" s="19"/>
      <c r="H557" s="11"/>
      <c r="I557" s="19"/>
      <c r="J557" s="11"/>
    </row>
    <row r="558" spans="1:10" s="45" customFormat="1" ht="15" customHeight="1">
      <c r="A558" s="34" t="s">
        <v>270</v>
      </c>
      <c r="B558" s="34" t="s">
        <v>270</v>
      </c>
      <c r="C558" s="21" t="s">
        <v>1071</v>
      </c>
      <c r="D558" s="35" t="s">
        <v>1072</v>
      </c>
      <c r="E558" s="32"/>
      <c r="F558" s="26"/>
      <c r="G558" s="19"/>
      <c r="H558" s="11"/>
      <c r="I558" s="19"/>
      <c r="J558" s="11"/>
    </row>
    <row r="559" spans="1:10" s="45" customFormat="1" ht="15" customHeight="1">
      <c r="A559" s="10" t="s">
        <v>270</v>
      </c>
      <c r="B559" s="10"/>
      <c r="C559" s="14" t="s">
        <v>84</v>
      </c>
      <c r="D559" s="12" t="s">
        <v>84</v>
      </c>
      <c r="E559" s="13" t="s">
        <v>1073</v>
      </c>
      <c r="F559" s="48" t="s">
        <v>1074</v>
      </c>
      <c r="G559" s="19"/>
      <c r="H559" s="11"/>
      <c r="I559" s="19"/>
      <c r="J559" s="11"/>
    </row>
    <row r="560" spans="1:10" s="45" customFormat="1" ht="15" customHeight="1">
      <c r="A560" s="17"/>
      <c r="B560" s="17" t="s">
        <v>270</v>
      </c>
      <c r="C560" s="11" t="s">
        <v>1075</v>
      </c>
      <c r="D560" s="18"/>
      <c r="E560" s="19"/>
      <c r="F560" s="11"/>
      <c r="G560" s="19"/>
      <c r="H560" s="11"/>
      <c r="I560" s="19"/>
      <c r="J560" s="11"/>
    </row>
    <row r="561" spans="1:10" s="45" customFormat="1" ht="15" customHeight="1">
      <c r="A561" s="24"/>
      <c r="B561" s="24" t="s">
        <v>270</v>
      </c>
      <c r="C561" s="26" t="s">
        <v>1076</v>
      </c>
      <c r="D561" s="27"/>
      <c r="E561" s="32"/>
      <c r="F561" s="26"/>
      <c r="G561" s="19"/>
      <c r="H561" s="11"/>
      <c r="I561" s="19"/>
      <c r="J561" s="11"/>
    </row>
    <row r="562" spans="1:10" s="45" customFormat="1" ht="15" customHeight="1">
      <c r="A562" s="34" t="s">
        <v>270</v>
      </c>
      <c r="B562" s="34" t="s">
        <v>270</v>
      </c>
      <c r="C562" s="35" t="s">
        <v>1077</v>
      </c>
      <c r="D562" s="37" t="s">
        <v>1078</v>
      </c>
      <c r="E562" s="13" t="s">
        <v>1079</v>
      </c>
      <c r="F562" s="14" t="s">
        <v>1080</v>
      </c>
      <c r="G562" s="19"/>
      <c r="H562" s="11"/>
      <c r="I562" s="19"/>
      <c r="J562" s="11"/>
    </row>
    <row r="563" spans="1:10" s="45" customFormat="1" ht="15" customHeight="1">
      <c r="A563" s="34" t="s">
        <v>270</v>
      </c>
      <c r="B563" s="34" t="s">
        <v>270</v>
      </c>
      <c r="C563" s="35" t="s">
        <v>1081</v>
      </c>
      <c r="D563" s="18" t="s">
        <v>1081</v>
      </c>
      <c r="E563" s="32"/>
      <c r="F563" s="38"/>
      <c r="G563" s="19"/>
      <c r="H563" s="11"/>
      <c r="I563" s="19"/>
      <c r="J563" s="11"/>
    </row>
    <row r="564" spans="1:10" s="45" customFormat="1" ht="15" customHeight="1">
      <c r="A564" s="30" t="s">
        <v>270</v>
      </c>
      <c r="B564" s="30" t="s">
        <v>270</v>
      </c>
      <c r="C564" s="21" t="s">
        <v>1082</v>
      </c>
      <c r="D564" s="14" t="s">
        <v>1083</v>
      </c>
      <c r="E564" s="13" t="s">
        <v>1084</v>
      </c>
      <c r="F564" s="14" t="s">
        <v>1083</v>
      </c>
      <c r="G564" s="19"/>
      <c r="H564" s="11"/>
      <c r="I564" s="19"/>
      <c r="J564" s="11"/>
    </row>
    <row r="565" spans="1:10" s="45" customFormat="1" ht="15" customHeight="1">
      <c r="A565" s="30" t="s">
        <v>270</v>
      </c>
      <c r="B565" s="30" t="s">
        <v>270</v>
      </c>
      <c r="C565" s="31" t="s">
        <v>1085</v>
      </c>
      <c r="D565" s="18"/>
      <c r="E565" s="19"/>
      <c r="F565" s="11"/>
      <c r="G565" s="19"/>
      <c r="H565" s="11"/>
      <c r="I565" s="19"/>
      <c r="J565" s="11"/>
    </row>
    <row r="566" spans="1:10" s="20" customFormat="1" ht="15" customHeight="1">
      <c r="A566" s="30" t="s">
        <v>270</v>
      </c>
      <c r="B566" s="30" t="s">
        <v>270</v>
      </c>
      <c r="C566" s="31" t="s">
        <v>1086</v>
      </c>
      <c r="D566" s="18"/>
      <c r="E566" s="19"/>
      <c r="F566" s="11"/>
      <c r="G566" s="19"/>
      <c r="H566" s="11"/>
      <c r="I566" s="19"/>
      <c r="J566" s="11"/>
    </row>
    <row r="567" spans="1:10" s="20" customFormat="1" ht="15" customHeight="1">
      <c r="A567" s="25" t="s">
        <v>270</v>
      </c>
      <c r="B567" s="25" t="s">
        <v>270</v>
      </c>
      <c r="C567" s="31" t="s">
        <v>1087</v>
      </c>
      <c r="D567" s="18"/>
      <c r="E567" s="19"/>
      <c r="F567" s="11"/>
      <c r="G567" s="19"/>
      <c r="H567" s="11"/>
      <c r="I567" s="19"/>
      <c r="J567" s="11"/>
    </row>
    <row r="568" spans="1:10" s="20" customFormat="1" ht="15" customHeight="1">
      <c r="A568" s="30" t="s">
        <v>270</v>
      </c>
      <c r="B568" s="30" t="s">
        <v>270</v>
      </c>
      <c r="C568" s="31" t="s">
        <v>1088</v>
      </c>
      <c r="D568" s="18"/>
      <c r="E568" s="19"/>
      <c r="F568" s="11"/>
      <c r="G568" s="19"/>
      <c r="H568" s="11"/>
      <c r="I568" s="19"/>
      <c r="J568" s="11"/>
    </row>
    <row r="569" spans="1:10" s="20" customFormat="1" ht="15" customHeight="1">
      <c r="A569" s="24" t="s">
        <v>270</v>
      </c>
      <c r="B569" s="24" t="s">
        <v>270</v>
      </c>
      <c r="C569" s="33" t="s">
        <v>22</v>
      </c>
      <c r="D569" s="27"/>
      <c r="E569" s="32"/>
      <c r="F569" s="26"/>
      <c r="G569" s="32"/>
      <c r="H569" s="26"/>
      <c r="I569" s="19"/>
      <c r="J569" s="11"/>
    </row>
    <row r="570" spans="1:10" s="20" customFormat="1" ht="15" customHeight="1">
      <c r="A570" s="34" t="s">
        <v>270</v>
      </c>
      <c r="B570" s="34" t="s">
        <v>270</v>
      </c>
      <c r="C570" s="35" t="s">
        <v>1089</v>
      </c>
      <c r="D570" s="23" t="s">
        <v>1089</v>
      </c>
      <c r="E570" s="52" t="s">
        <v>1090</v>
      </c>
      <c r="F570" s="23" t="s">
        <v>1089</v>
      </c>
      <c r="G570" s="13" t="s">
        <v>1091</v>
      </c>
      <c r="H570" s="11" t="s">
        <v>1092</v>
      </c>
      <c r="I570" s="13" t="s">
        <v>1093</v>
      </c>
      <c r="J570" s="14" t="s">
        <v>1092</v>
      </c>
    </row>
    <row r="571" spans="1:10" s="20" customFormat="1" ht="15" customHeight="1">
      <c r="A571" s="28" t="s">
        <v>270</v>
      </c>
      <c r="B571" s="28" t="s">
        <v>270</v>
      </c>
      <c r="C571" s="29" t="s">
        <v>1094</v>
      </c>
      <c r="D571" s="35" t="s">
        <v>1094</v>
      </c>
      <c r="E571" s="34" t="s">
        <v>1095</v>
      </c>
      <c r="F571" s="35" t="s">
        <v>1094</v>
      </c>
      <c r="G571" s="19"/>
      <c r="H571" s="11"/>
      <c r="I571" s="19"/>
      <c r="J571" s="11"/>
    </row>
    <row r="572" spans="1:10" s="20" customFormat="1" ht="15" customHeight="1">
      <c r="A572" s="28" t="s">
        <v>270</v>
      </c>
      <c r="B572" s="28" t="s">
        <v>270</v>
      </c>
      <c r="C572" s="29" t="s">
        <v>1096</v>
      </c>
      <c r="D572" s="49" t="s">
        <v>1097</v>
      </c>
      <c r="E572" s="17" t="s">
        <v>1098</v>
      </c>
      <c r="F572" s="49" t="s">
        <v>1097</v>
      </c>
      <c r="G572" s="19"/>
      <c r="H572" s="11"/>
      <c r="I572" s="19"/>
      <c r="J572" s="11"/>
    </row>
    <row r="573" spans="1:10" s="20" customFormat="1" ht="15" customHeight="1">
      <c r="A573" s="30" t="s">
        <v>270</v>
      </c>
      <c r="B573" s="30" t="s">
        <v>270</v>
      </c>
      <c r="C573" s="31" t="s">
        <v>1099</v>
      </c>
      <c r="D573" s="49"/>
      <c r="E573" s="17"/>
      <c r="F573" s="49"/>
      <c r="G573" s="19"/>
      <c r="H573" s="11"/>
      <c r="I573" s="19"/>
      <c r="J573" s="11"/>
    </row>
    <row r="574" spans="1:10" s="20" customFormat="1" ht="15" customHeight="1">
      <c r="A574" s="30" t="s">
        <v>270</v>
      </c>
      <c r="B574" s="30" t="s">
        <v>270</v>
      </c>
      <c r="C574" s="31" t="s">
        <v>1100</v>
      </c>
      <c r="D574" s="11"/>
      <c r="E574" s="17"/>
      <c r="F574" s="11"/>
      <c r="G574" s="19"/>
      <c r="H574" s="11"/>
      <c r="I574" s="19"/>
      <c r="J574" s="11"/>
    </row>
    <row r="575" spans="1:10" s="20" customFormat="1" ht="15" customHeight="1">
      <c r="A575" s="30" t="s">
        <v>270</v>
      </c>
      <c r="B575" s="30" t="s">
        <v>270</v>
      </c>
      <c r="C575" s="31" t="s">
        <v>1101</v>
      </c>
      <c r="D575" s="11"/>
      <c r="E575" s="17"/>
      <c r="F575" s="11"/>
      <c r="G575" s="19"/>
      <c r="H575" s="11"/>
      <c r="I575" s="19"/>
      <c r="J575" s="11"/>
    </row>
    <row r="576" spans="1:10" s="20" customFormat="1" ht="15" customHeight="1">
      <c r="A576" s="22" t="s">
        <v>270</v>
      </c>
      <c r="B576" s="22" t="s">
        <v>270</v>
      </c>
      <c r="C576" s="33" t="s">
        <v>1102</v>
      </c>
      <c r="D576" s="21"/>
      <c r="E576" s="24"/>
      <c r="F576" s="21"/>
      <c r="G576" s="19"/>
      <c r="H576" s="11"/>
      <c r="I576" s="19"/>
      <c r="J576" s="11"/>
    </row>
    <row r="577" spans="1:10" s="20" customFormat="1" ht="15" customHeight="1">
      <c r="A577" s="28" t="s">
        <v>270</v>
      </c>
      <c r="B577" s="28" t="s">
        <v>270</v>
      </c>
      <c r="C577" s="29" t="s">
        <v>1103</v>
      </c>
      <c r="D577" s="14" t="s">
        <v>1104</v>
      </c>
      <c r="E577" s="13" t="s">
        <v>1105</v>
      </c>
      <c r="F577" s="14" t="s">
        <v>1104</v>
      </c>
      <c r="G577" s="19"/>
      <c r="H577" s="11"/>
      <c r="I577" s="19"/>
      <c r="J577" s="11"/>
    </row>
    <row r="578" spans="1:10" s="20" customFormat="1" ht="15" customHeight="1">
      <c r="A578" s="30" t="s">
        <v>270</v>
      </c>
      <c r="B578" s="30" t="s">
        <v>270</v>
      </c>
      <c r="C578" s="31" t="s">
        <v>1106</v>
      </c>
      <c r="D578" s="11"/>
      <c r="E578" s="19"/>
      <c r="F578" s="11"/>
      <c r="G578" s="19"/>
      <c r="H578" s="11"/>
      <c r="I578" s="19"/>
      <c r="J578" s="11"/>
    </row>
    <row r="579" spans="1:10" s="20" customFormat="1" ht="15" customHeight="1">
      <c r="A579" s="30" t="s">
        <v>270</v>
      </c>
      <c r="B579" s="30" t="s">
        <v>270</v>
      </c>
      <c r="C579" s="31" t="s">
        <v>1107</v>
      </c>
      <c r="D579" s="11"/>
      <c r="E579" s="40"/>
      <c r="F579" s="11"/>
      <c r="G579" s="40"/>
      <c r="H579" s="11"/>
      <c r="I579" s="40"/>
      <c r="J579" s="11"/>
    </row>
    <row r="580" spans="1:10" s="20" customFormat="1" ht="15" customHeight="1">
      <c r="A580" s="30" t="s">
        <v>270</v>
      </c>
      <c r="B580" s="30" t="s">
        <v>270</v>
      </c>
      <c r="C580" s="31" t="s">
        <v>1108</v>
      </c>
      <c r="D580" s="11"/>
      <c r="E580" s="40"/>
      <c r="F580" s="11"/>
      <c r="G580" s="40"/>
      <c r="H580" s="11"/>
      <c r="I580" s="40"/>
      <c r="J580" s="11"/>
    </row>
    <row r="581" spans="1:10" s="20" customFormat="1" ht="15" customHeight="1">
      <c r="A581" s="30" t="s">
        <v>270</v>
      </c>
      <c r="B581" s="30" t="s">
        <v>270</v>
      </c>
      <c r="C581" s="31" t="s">
        <v>1109</v>
      </c>
      <c r="D581" s="11"/>
      <c r="E581" s="40"/>
      <c r="F581" s="11"/>
      <c r="G581" s="40"/>
      <c r="H581" s="11"/>
      <c r="I581" s="40"/>
      <c r="J581" s="11"/>
    </row>
    <row r="582" spans="1:10" s="20" customFormat="1" ht="15" customHeight="1">
      <c r="A582" s="24" t="s">
        <v>270</v>
      </c>
      <c r="B582" s="24" t="s">
        <v>270</v>
      </c>
      <c r="C582" s="33" t="s">
        <v>1110</v>
      </c>
      <c r="D582" s="26"/>
      <c r="E582" s="39"/>
      <c r="F582" s="26"/>
      <c r="G582" s="40"/>
      <c r="H582" s="11"/>
      <c r="I582" s="40"/>
      <c r="J582" s="11"/>
    </row>
    <row r="583" spans="1:10" s="20" customFormat="1" ht="15" customHeight="1">
      <c r="A583" s="28" t="s">
        <v>270</v>
      </c>
      <c r="B583" s="28" t="s">
        <v>270</v>
      </c>
      <c r="C583" s="29" t="s">
        <v>1111</v>
      </c>
      <c r="D583" s="12" t="s">
        <v>92</v>
      </c>
      <c r="E583" s="80" t="s">
        <v>1112</v>
      </c>
      <c r="F583" s="70" t="s">
        <v>92</v>
      </c>
      <c r="G583" s="40"/>
      <c r="H583" s="11"/>
      <c r="I583" s="40"/>
      <c r="J583" s="11"/>
    </row>
    <row r="584" spans="1:10" s="20" customFormat="1" ht="15" customHeight="1">
      <c r="A584" s="30" t="s">
        <v>270</v>
      </c>
      <c r="B584" s="30" t="s">
        <v>270</v>
      </c>
      <c r="C584" s="31" t="s">
        <v>1113</v>
      </c>
      <c r="D584" s="81"/>
      <c r="E584" s="40"/>
      <c r="F584" s="82"/>
      <c r="G584" s="40"/>
      <c r="H584" s="11"/>
      <c r="I584" s="40"/>
      <c r="J584" s="11"/>
    </row>
    <row r="585" spans="1:10" s="20" customFormat="1" ht="15" customHeight="1">
      <c r="A585" s="30" t="s">
        <v>270</v>
      </c>
      <c r="B585" s="30" t="s">
        <v>270</v>
      </c>
      <c r="C585" s="31" t="s">
        <v>1114</v>
      </c>
      <c r="D585" s="18"/>
      <c r="E585" s="40"/>
      <c r="F585" s="44"/>
      <c r="G585" s="40"/>
      <c r="H585" s="11"/>
      <c r="I585" s="40"/>
      <c r="J585" s="11"/>
    </row>
    <row r="586" spans="1:10" s="20" customFormat="1" ht="15" customHeight="1">
      <c r="A586" s="30" t="s">
        <v>270</v>
      </c>
      <c r="B586" s="30" t="s">
        <v>270</v>
      </c>
      <c r="C586" s="31" t="s">
        <v>1115</v>
      </c>
      <c r="D586" s="18"/>
      <c r="E586" s="40"/>
      <c r="F586" s="44"/>
      <c r="G586" s="40"/>
      <c r="H586" s="11"/>
      <c r="I586" s="40"/>
      <c r="J586" s="11"/>
    </row>
    <row r="587" spans="1:10" s="20" customFormat="1" ht="15" customHeight="1">
      <c r="A587" s="24" t="s">
        <v>270</v>
      </c>
      <c r="B587" s="24" t="s">
        <v>270</v>
      </c>
      <c r="C587" s="33" t="s">
        <v>92</v>
      </c>
      <c r="D587" s="27"/>
      <c r="E587" s="39"/>
      <c r="F587" s="47"/>
      <c r="G587" s="39"/>
      <c r="H587" s="26"/>
      <c r="I587" s="39"/>
      <c r="J587" s="26"/>
    </row>
    <row r="588" spans="1:10" s="20" customFormat="1" ht="15" customHeight="1">
      <c r="A588" s="34" t="s">
        <v>270</v>
      </c>
      <c r="B588" s="34" t="s">
        <v>270</v>
      </c>
      <c r="C588" s="26" t="s">
        <v>24</v>
      </c>
      <c r="D588" s="27" t="s">
        <v>1116</v>
      </c>
      <c r="E588" s="83" t="s">
        <v>1117</v>
      </c>
      <c r="F588" s="26" t="s">
        <v>1116</v>
      </c>
      <c r="G588" s="83" t="s">
        <v>1118</v>
      </c>
      <c r="H588" s="26" t="s">
        <v>1116</v>
      </c>
      <c r="I588" s="80" t="s">
        <v>688</v>
      </c>
      <c r="J588" s="14" t="s">
        <v>1119</v>
      </c>
    </row>
    <row r="589" spans="1:10" s="20" customFormat="1" ht="15" customHeight="1">
      <c r="A589" s="34" t="s">
        <v>270</v>
      </c>
      <c r="B589" s="34" t="s">
        <v>270</v>
      </c>
      <c r="C589" s="35" t="s">
        <v>1120</v>
      </c>
      <c r="D589" s="37" t="s">
        <v>1121</v>
      </c>
      <c r="E589" s="83" t="s">
        <v>1122</v>
      </c>
      <c r="F589" s="37" t="s">
        <v>1121</v>
      </c>
      <c r="G589" s="83" t="s">
        <v>1123</v>
      </c>
      <c r="H589" s="35" t="s">
        <v>1121</v>
      </c>
      <c r="I589" s="39"/>
      <c r="J589" s="26"/>
    </row>
    <row r="590" spans="1:10" s="20" customFormat="1" ht="15" customHeight="1">
      <c r="A590" s="84" t="s">
        <v>1124</v>
      </c>
      <c r="B590" s="85"/>
      <c r="D590" s="2"/>
      <c r="E590" s="1"/>
      <c r="F590" s="2"/>
      <c r="G590" s="1"/>
      <c r="H590" s="86"/>
      <c r="I590" s="1"/>
      <c r="J590" s="86"/>
    </row>
    <row r="591" spans="1:10" s="20" customFormat="1" ht="15" customHeight="1">
      <c r="A591" s="85"/>
      <c r="B591" s="85"/>
      <c r="C591" s="2"/>
      <c r="D591" s="2"/>
      <c r="E591" s="1"/>
      <c r="F591" s="2"/>
      <c r="G591" s="1"/>
      <c r="H591" s="86"/>
      <c r="I591" s="1"/>
      <c r="J591" s="86"/>
    </row>
    <row r="592" spans="1:10" s="20" customFormat="1" ht="15" customHeight="1">
      <c r="A592" s="85"/>
      <c r="B592" s="85"/>
      <c r="C592" s="2"/>
      <c r="D592" s="2"/>
      <c r="E592" s="1"/>
      <c r="F592" s="2"/>
      <c r="G592" s="1"/>
      <c r="H592" s="86"/>
      <c r="I592" s="1"/>
      <c r="J592" s="86"/>
    </row>
    <row r="593" spans="1:10" s="20" customFormat="1" ht="15" customHeight="1">
      <c r="A593" s="85"/>
      <c r="B593" s="85"/>
      <c r="C593" s="2"/>
      <c r="D593" s="2"/>
      <c r="E593" s="1"/>
      <c r="F593" s="2"/>
      <c r="G593" s="1"/>
      <c r="H593" s="86"/>
      <c r="I593" s="1"/>
      <c r="J593" s="86"/>
    </row>
    <row r="594" spans="1:10" s="20" customFormat="1" ht="15" customHeight="1">
      <c r="A594" s="85"/>
      <c r="B594" s="85"/>
      <c r="C594" s="2"/>
      <c r="D594" s="2"/>
      <c r="E594" s="1"/>
      <c r="F594" s="2"/>
      <c r="G594" s="1"/>
      <c r="H594" s="86"/>
      <c r="I594" s="1"/>
      <c r="J594" s="86"/>
    </row>
    <row r="595" spans="1:10" s="20" customFormat="1" ht="15" customHeight="1">
      <c r="A595" s="85"/>
      <c r="B595" s="85"/>
      <c r="C595" s="2"/>
      <c r="D595" s="2"/>
      <c r="E595" s="1"/>
      <c r="F595" s="2"/>
      <c r="G595" s="1"/>
      <c r="H595" s="86"/>
      <c r="I595" s="1"/>
      <c r="J595" s="86"/>
    </row>
    <row r="596" spans="1:10" s="20" customFormat="1" ht="15" customHeight="1">
      <c r="A596" s="85"/>
      <c r="B596" s="85"/>
      <c r="C596" s="2"/>
      <c r="D596" s="2"/>
      <c r="E596" s="1"/>
      <c r="F596" s="2"/>
      <c r="G596" s="1"/>
      <c r="H596" s="86"/>
      <c r="I596" s="1"/>
      <c r="J596" s="86"/>
    </row>
    <row r="597" spans="1:10" s="20" customFormat="1" ht="15" customHeight="1">
      <c r="A597" s="85"/>
      <c r="B597" s="85"/>
      <c r="C597" s="2"/>
      <c r="D597" s="2"/>
      <c r="E597" s="1"/>
      <c r="F597" s="2"/>
      <c r="G597" s="1"/>
      <c r="H597" s="86"/>
      <c r="I597" s="1"/>
      <c r="J597" s="86"/>
    </row>
    <row r="598" spans="1:10" s="20" customFormat="1" ht="15" customHeight="1">
      <c r="A598" s="85"/>
      <c r="B598" s="85"/>
      <c r="C598" s="2"/>
      <c r="D598" s="2"/>
      <c r="E598" s="1"/>
      <c r="F598" s="2"/>
      <c r="G598" s="1"/>
      <c r="H598" s="86"/>
      <c r="I598" s="1"/>
      <c r="J598" s="86"/>
    </row>
    <row r="599" spans="1:10" s="20" customFormat="1" ht="15" customHeight="1">
      <c r="A599" s="85"/>
      <c r="B599" s="85"/>
      <c r="C599" s="2"/>
      <c r="D599" s="2"/>
      <c r="E599" s="1"/>
      <c r="F599" s="2"/>
      <c r="G599" s="1"/>
      <c r="H599" s="86"/>
      <c r="I599" s="1"/>
      <c r="J599" s="86"/>
    </row>
    <row r="600" spans="1:10" s="20" customFormat="1" ht="15" customHeight="1">
      <c r="A600" s="85"/>
      <c r="B600" s="85"/>
      <c r="C600" s="2"/>
      <c r="D600" s="2"/>
      <c r="E600" s="1"/>
      <c r="F600" s="2"/>
      <c r="G600" s="1"/>
      <c r="H600" s="86"/>
      <c r="I600" s="1"/>
      <c r="J600" s="86"/>
    </row>
    <row r="601" spans="1:10" s="20" customFormat="1" ht="15" customHeight="1">
      <c r="A601" s="85"/>
      <c r="B601" s="85"/>
      <c r="C601" s="2"/>
      <c r="D601" s="2"/>
      <c r="E601" s="1"/>
      <c r="F601" s="2"/>
      <c r="G601" s="1"/>
      <c r="H601" s="86"/>
      <c r="I601" s="1"/>
      <c r="J601" s="86"/>
    </row>
    <row r="602" spans="1:10" s="20" customFormat="1" ht="15" customHeight="1">
      <c r="A602" s="85"/>
      <c r="B602" s="85"/>
      <c r="C602" s="2"/>
      <c r="D602" s="2"/>
      <c r="E602" s="1"/>
      <c r="F602" s="2"/>
      <c r="G602" s="1"/>
      <c r="H602" s="86"/>
      <c r="I602" s="1"/>
      <c r="J602" s="86"/>
    </row>
    <row r="603" spans="1:10" s="20" customFormat="1" ht="15" customHeight="1">
      <c r="A603" s="85"/>
      <c r="B603" s="85"/>
      <c r="C603" s="2"/>
      <c r="D603" s="2"/>
      <c r="E603" s="1"/>
      <c r="F603" s="2"/>
      <c r="G603" s="1"/>
      <c r="H603" s="86"/>
      <c r="I603" s="1"/>
      <c r="J603" s="86"/>
    </row>
    <row r="604" spans="1:10" s="20" customFormat="1" ht="15" customHeight="1">
      <c r="A604" s="85"/>
      <c r="B604" s="85"/>
      <c r="C604" s="2"/>
      <c r="D604" s="2"/>
      <c r="E604" s="1"/>
      <c r="F604" s="2"/>
      <c r="G604" s="1"/>
      <c r="H604" s="86"/>
      <c r="I604" s="1"/>
      <c r="J604" s="86"/>
    </row>
    <row r="605" spans="1:10" s="20" customFormat="1" ht="15" customHeight="1">
      <c r="A605" s="85"/>
      <c r="B605" s="85"/>
      <c r="C605" s="2"/>
      <c r="D605" s="2"/>
      <c r="E605" s="1"/>
      <c r="F605" s="2"/>
      <c r="G605" s="1"/>
      <c r="H605" s="86"/>
      <c r="I605" s="1"/>
      <c r="J605" s="86"/>
    </row>
    <row r="606" spans="1:10" s="20" customFormat="1" ht="15" customHeight="1">
      <c r="A606" s="85"/>
      <c r="B606" s="85"/>
      <c r="C606" s="2"/>
      <c r="D606" s="2"/>
      <c r="E606" s="1"/>
      <c r="F606" s="2"/>
      <c r="G606" s="1"/>
      <c r="H606" s="86"/>
      <c r="I606" s="1"/>
      <c r="J606" s="86"/>
    </row>
    <row r="607" spans="1:10" s="20" customFormat="1" ht="15" customHeight="1">
      <c r="A607" s="85"/>
      <c r="B607" s="85"/>
      <c r="C607" s="2"/>
      <c r="D607" s="2"/>
      <c r="E607" s="1"/>
      <c r="F607" s="2"/>
      <c r="G607" s="1"/>
      <c r="H607" s="86"/>
      <c r="I607" s="1"/>
      <c r="J607" s="86"/>
    </row>
    <row r="608" spans="1:10" s="20" customFormat="1" ht="15" customHeight="1">
      <c r="A608" s="85"/>
      <c r="B608" s="85"/>
      <c r="C608" s="2"/>
      <c r="D608" s="2"/>
      <c r="E608" s="1"/>
      <c r="F608" s="2"/>
      <c r="G608" s="1"/>
      <c r="H608" s="86"/>
      <c r="I608" s="1"/>
      <c r="J608" s="86"/>
    </row>
    <row r="609" spans="1:10" s="20" customFormat="1" ht="15" customHeight="1">
      <c r="A609" s="85"/>
      <c r="B609" s="85"/>
      <c r="C609" s="2"/>
      <c r="D609" s="2"/>
      <c r="E609" s="1"/>
      <c r="F609" s="2"/>
      <c r="G609" s="1"/>
      <c r="H609" s="86"/>
      <c r="I609" s="1"/>
      <c r="J609" s="86"/>
    </row>
    <row r="610" spans="1:10" s="20" customFormat="1" ht="15" customHeight="1">
      <c r="A610" s="85"/>
      <c r="B610" s="85"/>
      <c r="C610" s="2"/>
      <c r="D610" s="2"/>
      <c r="E610" s="1"/>
      <c r="F610" s="2"/>
      <c r="G610" s="1"/>
      <c r="H610" s="86"/>
      <c r="I610" s="1"/>
      <c r="J610" s="86"/>
    </row>
    <row r="611" spans="1:10" s="20" customFormat="1" ht="15" customHeight="1">
      <c r="A611" s="85"/>
      <c r="B611" s="85"/>
      <c r="C611" s="2"/>
      <c r="D611" s="2"/>
      <c r="E611" s="1"/>
      <c r="F611" s="2"/>
      <c r="G611" s="1"/>
      <c r="H611" s="86"/>
      <c r="I611" s="1"/>
      <c r="J611" s="86"/>
    </row>
    <row r="612" spans="1:10" s="20" customFormat="1" ht="15" customHeight="1">
      <c r="A612" s="85"/>
      <c r="B612" s="85"/>
      <c r="C612" s="2"/>
      <c r="D612" s="2"/>
      <c r="E612" s="1"/>
      <c r="F612" s="2"/>
      <c r="G612" s="1"/>
      <c r="H612" s="86"/>
      <c r="I612" s="1"/>
      <c r="J612" s="86"/>
    </row>
    <row r="613" spans="1:10" s="20" customFormat="1" ht="15" customHeight="1">
      <c r="A613" s="85"/>
      <c r="B613" s="85"/>
      <c r="C613" s="2"/>
      <c r="D613" s="2"/>
      <c r="E613" s="1"/>
      <c r="F613" s="2"/>
      <c r="G613" s="1"/>
      <c r="H613" s="86"/>
      <c r="I613" s="1"/>
      <c r="J613" s="86"/>
    </row>
    <row r="614" spans="1:10" s="20" customFormat="1" ht="15" customHeight="1">
      <c r="A614" s="85"/>
      <c r="B614" s="85"/>
      <c r="C614" s="2"/>
      <c r="D614" s="2"/>
      <c r="E614" s="1"/>
      <c r="F614" s="2"/>
      <c r="G614" s="1"/>
      <c r="H614" s="86"/>
      <c r="I614" s="1"/>
      <c r="J614" s="86"/>
    </row>
    <row r="615" spans="1:10" s="20" customFormat="1" ht="15" customHeight="1">
      <c r="A615" s="85"/>
      <c r="B615" s="85"/>
      <c r="C615" s="2"/>
      <c r="D615" s="2"/>
      <c r="E615" s="1"/>
      <c r="F615" s="2"/>
      <c r="G615" s="1"/>
      <c r="H615" s="86"/>
      <c r="I615" s="1"/>
      <c r="J615" s="86"/>
    </row>
    <row r="616" spans="1:10" s="20" customFormat="1" ht="15" customHeight="1">
      <c r="A616" s="85"/>
      <c r="B616" s="85"/>
      <c r="C616" s="2"/>
      <c r="D616" s="2"/>
      <c r="E616" s="1"/>
      <c r="F616" s="2"/>
      <c r="G616" s="1"/>
      <c r="H616" s="86"/>
      <c r="I616" s="1"/>
      <c r="J616" s="86"/>
    </row>
    <row r="617" spans="1:10" s="20" customFormat="1" ht="15" customHeight="1">
      <c r="A617" s="85"/>
      <c r="B617" s="85"/>
      <c r="C617" s="2"/>
      <c r="D617" s="2"/>
      <c r="E617" s="1"/>
      <c r="F617" s="2"/>
      <c r="G617" s="1"/>
      <c r="H617" s="86"/>
      <c r="I617" s="1"/>
      <c r="J617" s="86"/>
    </row>
    <row r="618" spans="1:10" s="20" customFormat="1" ht="15" customHeight="1">
      <c r="A618" s="85"/>
      <c r="B618" s="85"/>
      <c r="C618" s="2"/>
      <c r="D618" s="2"/>
      <c r="E618" s="1"/>
      <c r="F618" s="2"/>
      <c r="G618" s="1"/>
      <c r="H618" s="86"/>
      <c r="I618" s="1"/>
      <c r="J618" s="86"/>
    </row>
    <row r="619" spans="1:10" s="20" customFormat="1" ht="15" customHeight="1">
      <c r="A619" s="85"/>
      <c r="B619" s="85"/>
      <c r="C619" s="2"/>
      <c r="D619" s="2"/>
      <c r="E619" s="1"/>
      <c r="F619" s="2"/>
      <c r="G619" s="1"/>
      <c r="H619" s="86"/>
      <c r="I619" s="1"/>
      <c r="J619" s="86"/>
    </row>
    <row r="620" spans="1:10" s="20" customFormat="1" ht="15" customHeight="1">
      <c r="A620" s="85"/>
      <c r="B620" s="85"/>
      <c r="C620" s="2"/>
      <c r="D620" s="2"/>
      <c r="E620" s="1"/>
      <c r="F620" s="2"/>
      <c r="G620" s="1"/>
      <c r="H620" s="86"/>
      <c r="I620" s="1"/>
      <c r="J620" s="86"/>
    </row>
    <row r="621" spans="1:10" s="20" customFormat="1" ht="15" customHeight="1">
      <c r="A621" s="85"/>
      <c r="B621" s="85"/>
      <c r="C621" s="2"/>
      <c r="D621" s="2"/>
      <c r="E621" s="1"/>
      <c r="F621" s="2"/>
      <c r="G621" s="1"/>
      <c r="H621" s="86"/>
      <c r="I621" s="1"/>
      <c r="J621" s="86"/>
    </row>
    <row r="622" spans="1:10" s="20" customFormat="1" ht="15" customHeight="1">
      <c r="A622" s="85"/>
      <c r="B622" s="85"/>
      <c r="C622" s="2"/>
      <c r="D622" s="2"/>
      <c r="E622" s="1"/>
      <c r="F622" s="2"/>
      <c r="G622" s="1"/>
      <c r="H622" s="86"/>
      <c r="I622" s="1"/>
      <c r="J622" s="86"/>
    </row>
    <row r="623" spans="1:10" s="20" customFormat="1" ht="15" customHeight="1">
      <c r="A623" s="85"/>
      <c r="B623" s="85"/>
      <c r="C623" s="2"/>
      <c r="D623" s="2"/>
      <c r="E623" s="1"/>
      <c r="F623" s="2"/>
      <c r="G623" s="1"/>
      <c r="H623" s="86"/>
      <c r="I623" s="1"/>
      <c r="J623" s="86"/>
    </row>
    <row r="624" spans="1:10" s="20" customFormat="1" ht="15" customHeight="1">
      <c r="A624" s="85"/>
      <c r="B624" s="85"/>
      <c r="C624" s="2"/>
      <c r="D624" s="2"/>
      <c r="E624" s="1"/>
      <c r="F624" s="2"/>
      <c r="G624" s="1"/>
      <c r="H624" s="86"/>
      <c r="I624" s="1"/>
      <c r="J624" s="86"/>
    </row>
    <row r="625" spans="1:10" s="20" customFormat="1" ht="15" customHeight="1">
      <c r="A625" s="85"/>
      <c r="B625" s="85"/>
      <c r="C625" s="2"/>
      <c r="D625" s="2"/>
      <c r="E625" s="1"/>
      <c r="F625" s="2"/>
      <c r="G625" s="1"/>
      <c r="H625" s="86"/>
      <c r="I625" s="1"/>
      <c r="J625" s="86"/>
    </row>
    <row r="626" spans="1:10" s="20" customFormat="1" ht="15" customHeight="1">
      <c r="A626" s="85"/>
      <c r="B626" s="85"/>
      <c r="C626" s="2"/>
      <c r="D626" s="2"/>
      <c r="E626" s="1"/>
      <c r="F626" s="2"/>
      <c r="G626" s="1"/>
      <c r="H626" s="86"/>
      <c r="I626" s="1"/>
      <c r="J626" s="86"/>
    </row>
    <row r="627" spans="1:10" s="20" customFormat="1" ht="15" customHeight="1">
      <c r="A627" s="85"/>
      <c r="B627" s="85"/>
      <c r="C627" s="2"/>
      <c r="D627" s="2"/>
      <c r="E627" s="1"/>
      <c r="F627" s="2"/>
      <c r="G627" s="1"/>
      <c r="H627" s="86"/>
      <c r="I627" s="1"/>
      <c r="J627" s="86"/>
    </row>
    <row r="628" spans="1:10" s="20" customFormat="1" ht="15" customHeight="1">
      <c r="A628" s="85"/>
      <c r="B628" s="85"/>
      <c r="C628" s="2"/>
      <c r="D628" s="2"/>
      <c r="E628" s="1"/>
      <c r="F628" s="2"/>
      <c r="G628" s="1"/>
      <c r="H628" s="86"/>
      <c r="I628" s="1"/>
      <c r="J628" s="86"/>
    </row>
    <row r="629" spans="1:10" s="20" customFormat="1" ht="15" customHeight="1">
      <c r="A629" s="85"/>
      <c r="B629" s="85"/>
      <c r="C629" s="2"/>
      <c r="D629" s="2"/>
      <c r="E629" s="1"/>
      <c r="F629" s="2"/>
      <c r="G629" s="1"/>
      <c r="H629" s="86"/>
      <c r="I629" s="1"/>
      <c r="J629" s="86"/>
    </row>
    <row r="630" spans="1:10" s="20" customFormat="1" ht="15" customHeight="1">
      <c r="A630" s="85"/>
      <c r="B630" s="85"/>
      <c r="C630" s="2"/>
      <c r="D630" s="2"/>
      <c r="E630" s="1"/>
      <c r="F630" s="2"/>
      <c r="G630" s="1"/>
      <c r="H630" s="86"/>
      <c r="I630" s="1"/>
      <c r="J630" s="86"/>
    </row>
    <row r="631" spans="1:10" s="20" customFormat="1" ht="15" customHeight="1">
      <c r="A631" s="85"/>
      <c r="B631" s="85"/>
      <c r="C631" s="2"/>
      <c r="D631" s="2"/>
      <c r="E631" s="1"/>
      <c r="F631" s="2"/>
      <c r="G631" s="1"/>
      <c r="H631" s="86"/>
      <c r="I631" s="1"/>
      <c r="J631" s="86"/>
    </row>
    <row r="632" spans="1:10" s="20" customFormat="1" ht="15" customHeight="1">
      <c r="A632" s="85"/>
      <c r="B632" s="85"/>
      <c r="C632" s="2"/>
      <c r="D632" s="2"/>
      <c r="E632" s="1"/>
      <c r="F632" s="2"/>
      <c r="G632" s="1"/>
      <c r="H632" s="86"/>
      <c r="I632" s="1"/>
      <c r="J632" s="86"/>
    </row>
  </sheetData>
  <sheetProtection algorithmName="SHA-512" hashValue="+uuktfvYNnnucsU+Y9whOImxtJCltVAV+Kykpqs7NBO0kaofTXnzF9x+k5UNDRcCoQdEbsAZ97v4GP4XSaCy5A==" saltValue="TXEyFBielKKKaLTU7XXjeQ==" spinCount="100000" sheet="1" objects="1" scenarios="1"/>
  <mergeCells count="24">
    <mergeCell ref="D552:D553"/>
    <mergeCell ref="D197:D198"/>
    <mergeCell ref="F197:F198"/>
    <mergeCell ref="D228:D229"/>
    <mergeCell ref="F228:F229"/>
    <mergeCell ref="F233:F234"/>
    <mergeCell ref="D268:D269"/>
    <mergeCell ref="D132:D133"/>
    <mergeCell ref="F132:F133"/>
    <mergeCell ref="C1:H1"/>
    <mergeCell ref="A3:C3"/>
    <mergeCell ref="E3:F3"/>
    <mergeCell ref="G3:H3"/>
    <mergeCell ref="F4:F5"/>
    <mergeCell ref="G4:G5"/>
    <mergeCell ref="H4:H5"/>
    <mergeCell ref="I3:J3"/>
    <mergeCell ref="A4:A5"/>
    <mergeCell ref="B4:B5"/>
    <mergeCell ref="C4:C5"/>
    <mergeCell ref="D4:D5"/>
    <mergeCell ref="E4:E5"/>
    <mergeCell ref="I4:I5"/>
    <mergeCell ref="J4:J5"/>
  </mergeCells>
  <phoneticPr fontId="5"/>
  <pageMargins left="0.7" right="0.7" top="0.75" bottom="0.75" header="0.3" footer="0.3"/>
  <pageSetup paperSize="8"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99"/>
  <sheetViews>
    <sheetView zoomScale="85" zoomScaleNormal="85" workbookViewId="0">
      <pane xSplit="2" ySplit="6" topLeftCell="C7" activePane="bottomRight" state="frozen"/>
      <selection activeCell="K7" sqref="K7:K94"/>
      <selection pane="topRight" activeCell="K7" sqref="K7:K94"/>
      <selection pane="bottomLeft" activeCell="K7" sqref="K7:K94"/>
      <selection pane="bottomRight" activeCell="K7" sqref="K7:K94"/>
    </sheetView>
  </sheetViews>
  <sheetFormatPr defaultRowHeight="13.5"/>
  <cols>
    <col min="1" max="1" width="4.1640625" style="245" customWidth="1"/>
    <col min="2" max="2" width="32" style="245" customWidth="1"/>
    <col min="3" max="6" width="10.33203125" style="232" customWidth="1"/>
    <col min="7" max="7" width="11.33203125" style="232" customWidth="1"/>
    <col min="8" max="8" width="10.33203125" style="232" customWidth="1"/>
    <col min="9" max="9" width="10.33203125" style="245" customWidth="1"/>
    <col min="10" max="10" width="8.83203125" style="245" customWidth="1"/>
    <col min="11" max="18" width="10.33203125" style="245" customWidth="1"/>
    <col min="19" max="19" width="8.83203125" style="245" customWidth="1"/>
    <col min="20" max="27" width="10.33203125" style="245" customWidth="1"/>
    <col min="28" max="28" width="10.33203125" style="232" customWidth="1"/>
    <col min="29" max="29" width="10.33203125" style="245" customWidth="1"/>
    <col min="30" max="30" width="8.83203125" style="245" customWidth="1"/>
    <col min="31" max="35" width="10.33203125" style="232" customWidth="1"/>
    <col min="36" max="36" width="8.83203125" style="245" customWidth="1"/>
    <col min="37" max="40" width="10.33203125" style="245" customWidth="1"/>
    <col min="41" max="16384" width="9.33203125" style="245"/>
  </cols>
  <sheetData>
    <row r="1" spans="1:40">
      <c r="A1" s="232"/>
      <c r="C1" s="245"/>
      <c r="D1" s="245"/>
      <c r="G1" s="229" t="s">
        <v>179</v>
      </c>
      <c r="H1" s="368">
        <f>勤労!R226/100</f>
        <v>0.68</v>
      </c>
      <c r="I1" s="229" t="s">
        <v>1967</v>
      </c>
      <c r="J1" s="268"/>
      <c r="L1" s="270"/>
      <c r="M1" s="270"/>
      <c r="W1" s="232"/>
      <c r="Y1" s="245" t="s">
        <v>195</v>
      </c>
      <c r="AA1" s="267">
        <f>国調就業者!K32</f>
        <v>0.790398559091119</v>
      </c>
      <c r="AB1" s="245"/>
      <c r="AC1" s="238" t="s">
        <v>1283</v>
      </c>
      <c r="AE1" s="245"/>
      <c r="AJ1" s="232"/>
    </row>
    <row r="2" spans="1:40">
      <c r="C2" s="232" t="s">
        <v>93</v>
      </c>
      <c r="G2" s="245"/>
      <c r="H2" s="245"/>
      <c r="I2" s="229" t="s">
        <v>1966</v>
      </c>
      <c r="K2" s="268"/>
      <c r="L2" s="269"/>
      <c r="M2" s="270"/>
      <c r="Q2" s="229"/>
      <c r="W2" s="232"/>
      <c r="AB2" s="245"/>
      <c r="AC2" s="232"/>
      <c r="AE2" s="245"/>
      <c r="AJ2" s="232"/>
    </row>
    <row r="3" spans="1:40" s="271" customFormat="1">
      <c r="B3" s="269"/>
      <c r="C3" s="269" t="s">
        <v>54</v>
      </c>
      <c r="D3" s="235"/>
      <c r="E3" s="235"/>
      <c r="K3" s="229" t="s">
        <v>57</v>
      </c>
      <c r="T3" s="271" t="s">
        <v>26</v>
      </c>
      <c r="Z3" s="272"/>
      <c r="AB3" s="235"/>
      <c r="AE3" s="229" t="s">
        <v>27</v>
      </c>
      <c r="AF3" s="235"/>
      <c r="AG3" s="235"/>
      <c r="AH3" s="235"/>
      <c r="AI3" s="235"/>
      <c r="AK3" s="271" t="s">
        <v>28</v>
      </c>
    </row>
    <row r="4" spans="1:40" s="269" customFormat="1" ht="12.75" customHeight="1">
      <c r="A4" s="691" t="s">
        <v>86</v>
      </c>
      <c r="B4" s="691"/>
      <c r="C4" s="690" t="s">
        <v>101</v>
      </c>
      <c r="D4" s="690" t="s">
        <v>94</v>
      </c>
      <c r="E4" s="690" t="s">
        <v>95</v>
      </c>
      <c r="F4" s="690" t="s">
        <v>96</v>
      </c>
      <c r="G4" s="690" t="s">
        <v>97</v>
      </c>
      <c r="H4" s="690" t="s">
        <v>98</v>
      </c>
      <c r="I4" s="690" t="s">
        <v>99</v>
      </c>
      <c r="K4" s="691" t="s">
        <v>100</v>
      </c>
      <c r="L4" s="690" t="s">
        <v>101</v>
      </c>
      <c r="M4" s="690" t="s">
        <v>97</v>
      </c>
      <c r="N4" s="690" t="s">
        <v>98</v>
      </c>
      <c r="O4" s="690" t="s">
        <v>94</v>
      </c>
      <c r="P4" s="690" t="s">
        <v>102</v>
      </c>
      <c r="Q4" s="690" t="s">
        <v>103</v>
      </c>
      <c r="R4" s="690" t="s">
        <v>99</v>
      </c>
      <c r="T4" s="690" t="s">
        <v>104</v>
      </c>
      <c r="U4" s="690" t="s">
        <v>105</v>
      </c>
      <c r="V4" s="690" t="s">
        <v>106</v>
      </c>
      <c r="W4" s="690" t="s">
        <v>107</v>
      </c>
      <c r="X4" s="690" t="s">
        <v>97</v>
      </c>
      <c r="Y4" s="690" t="s">
        <v>108</v>
      </c>
      <c r="Z4" s="690" t="s">
        <v>94</v>
      </c>
      <c r="AA4" s="690" t="s">
        <v>102</v>
      </c>
      <c r="AB4" s="690" t="s">
        <v>98</v>
      </c>
      <c r="AC4" s="690" t="s">
        <v>99</v>
      </c>
      <c r="AE4" s="690" t="s">
        <v>107</v>
      </c>
      <c r="AF4" s="690" t="s">
        <v>94</v>
      </c>
      <c r="AG4" s="690" t="s">
        <v>98</v>
      </c>
      <c r="AH4" s="690" t="s">
        <v>102</v>
      </c>
      <c r="AI4" s="690" t="s">
        <v>99</v>
      </c>
      <c r="AK4" s="690" t="s">
        <v>109</v>
      </c>
      <c r="AL4" s="690" t="s">
        <v>110</v>
      </c>
      <c r="AM4" s="690" t="s">
        <v>111</v>
      </c>
      <c r="AN4" s="690" t="s">
        <v>112</v>
      </c>
    </row>
    <row r="5" spans="1:40" s="269" customFormat="1">
      <c r="A5" s="691"/>
      <c r="B5" s="691"/>
      <c r="C5" s="690"/>
      <c r="D5" s="690" t="s">
        <v>29</v>
      </c>
      <c r="E5" s="690" t="s">
        <v>29</v>
      </c>
      <c r="F5" s="690" t="s">
        <v>29</v>
      </c>
      <c r="G5" s="690" t="s">
        <v>30</v>
      </c>
      <c r="H5" s="690" t="s">
        <v>29</v>
      </c>
      <c r="I5" s="690" t="s">
        <v>31</v>
      </c>
      <c r="K5" s="691"/>
      <c r="L5" s="690"/>
      <c r="M5" s="690" t="s">
        <v>30</v>
      </c>
      <c r="N5" s="690" t="s">
        <v>29</v>
      </c>
      <c r="O5" s="690" t="s">
        <v>29</v>
      </c>
      <c r="P5" s="690" t="s">
        <v>32</v>
      </c>
      <c r="Q5" s="690" t="s">
        <v>29</v>
      </c>
      <c r="R5" s="690" t="s">
        <v>31</v>
      </c>
      <c r="T5" s="690"/>
      <c r="U5" s="690" t="s">
        <v>33</v>
      </c>
      <c r="V5" s="690" t="s">
        <v>33</v>
      </c>
      <c r="W5" s="690" t="s">
        <v>29</v>
      </c>
      <c r="X5" s="690" t="s">
        <v>30</v>
      </c>
      <c r="Y5" s="690" t="s">
        <v>34</v>
      </c>
      <c r="Z5" s="690" t="s">
        <v>29</v>
      </c>
      <c r="AA5" s="690" t="s">
        <v>32</v>
      </c>
      <c r="AB5" s="690" t="s">
        <v>29</v>
      </c>
      <c r="AC5" s="690" t="s">
        <v>31</v>
      </c>
      <c r="AE5" s="690" t="s">
        <v>29</v>
      </c>
      <c r="AF5" s="690" t="s">
        <v>29</v>
      </c>
      <c r="AG5" s="690" t="s">
        <v>29</v>
      </c>
      <c r="AH5" s="690" t="s">
        <v>32</v>
      </c>
      <c r="AI5" s="690" t="s">
        <v>31</v>
      </c>
      <c r="AK5" s="690"/>
      <c r="AL5" s="690" t="s">
        <v>28</v>
      </c>
      <c r="AM5" s="690" t="s">
        <v>28</v>
      </c>
      <c r="AN5" s="690" t="s">
        <v>35</v>
      </c>
    </row>
    <row r="6" spans="1:40" s="271" customFormat="1">
      <c r="A6" s="691"/>
      <c r="B6" s="691"/>
      <c r="C6" s="235" t="s">
        <v>1249</v>
      </c>
      <c r="D6" s="235" t="s">
        <v>1250</v>
      </c>
      <c r="E6" s="235" t="s">
        <v>1251</v>
      </c>
      <c r="F6" s="235" t="s">
        <v>1252</v>
      </c>
      <c r="G6" s="235" t="s">
        <v>1253</v>
      </c>
      <c r="H6" s="235" t="s">
        <v>1254</v>
      </c>
      <c r="I6" s="271" t="s">
        <v>1255</v>
      </c>
      <c r="K6" s="365" t="s">
        <v>1256</v>
      </c>
      <c r="L6" s="271" t="s">
        <v>36</v>
      </c>
      <c r="M6" s="271" t="s">
        <v>37</v>
      </c>
      <c r="N6" s="271" t="s">
        <v>1257</v>
      </c>
      <c r="O6" s="271" t="s">
        <v>1258</v>
      </c>
      <c r="P6" s="271" t="s">
        <v>38</v>
      </c>
      <c r="Q6" s="271" t="s">
        <v>1259</v>
      </c>
      <c r="R6" s="271" t="s">
        <v>1260</v>
      </c>
      <c r="T6" s="271" t="s">
        <v>1261</v>
      </c>
      <c r="U6" s="271" t="s">
        <v>1262</v>
      </c>
      <c r="V6" s="271" t="s">
        <v>1263</v>
      </c>
      <c r="W6" s="271" t="s">
        <v>1264</v>
      </c>
      <c r="X6" s="271" t="s">
        <v>1265</v>
      </c>
      <c r="Y6" s="271" t="s">
        <v>1266</v>
      </c>
      <c r="Z6" s="271" t="s">
        <v>1267</v>
      </c>
      <c r="AA6" s="271" t="s">
        <v>1268</v>
      </c>
      <c r="AB6" s="235" t="s">
        <v>1269</v>
      </c>
      <c r="AC6" s="271" t="s">
        <v>1270</v>
      </c>
      <c r="AE6" s="235"/>
      <c r="AF6" s="235"/>
      <c r="AG6" s="235"/>
      <c r="AH6" s="235"/>
      <c r="AI6" s="235"/>
    </row>
    <row r="7" spans="1:40">
      <c r="A7" s="238">
        <v>1</v>
      </c>
      <c r="B7" s="238" t="s">
        <v>1978</v>
      </c>
      <c r="C7" s="232">
        <f>'01最終需要増加額入力'!N7</f>
        <v>0</v>
      </c>
      <c r="D7" s="232">
        <f>C7*投入係数!CQ4</f>
        <v>0</v>
      </c>
      <c r="E7" s="232">
        <f>C7*投入係数!CR4</f>
        <v>0</v>
      </c>
      <c r="F7" s="232">
        <f>E7*H$1</f>
        <v>0</v>
      </c>
      <c r="G7" s="232">
        <f>投入係数!CM110</f>
        <v>0</v>
      </c>
      <c r="H7" s="232">
        <f>G7*取引表!DD4</f>
        <v>0</v>
      </c>
      <c r="I7" s="232">
        <f>C7*雇用表!E4</f>
        <v>0</v>
      </c>
      <c r="J7" s="273"/>
      <c r="K7" s="246">
        <f>G7*(1-取引表!DD4)</f>
        <v>0</v>
      </c>
      <c r="L7" s="254">
        <f>INDEX(逆行列計算!$C$185:$CM$185,0,$A7)</f>
        <v>0</v>
      </c>
      <c r="M7" s="254">
        <f>INDEX(逆行列計算!$C$186:$CM$186,0,$A7)</f>
        <v>0</v>
      </c>
      <c r="N7" s="232">
        <f>M7*取引表!DD4</f>
        <v>0</v>
      </c>
      <c r="O7" s="232">
        <f>L7-M7</f>
        <v>0</v>
      </c>
      <c r="P7" s="254">
        <f>INDEX(逆行列計算!$C$187:$CM$187,0,$A7)</f>
        <v>0</v>
      </c>
      <c r="Q7" s="255">
        <f>P7*$H$1</f>
        <v>0</v>
      </c>
      <c r="R7" s="232">
        <f>L7*雇用表!E4</f>
        <v>0</v>
      </c>
      <c r="T7" s="232">
        <f>(F$95+Q$95)*取引表!DF4*AA$1</f>
        <v>0</v>
      </c>
      <c r="U7" s="232">
        <f>T7*(1-取引表!DD4)</f>
        <v>0</v>
      </c>
      <c r="V7" s="232">
        <f>T7*取引表!DD4</f>
        <v>0</v>
      </c>
      <c r="W7" s="254">
        <f>INDEX(逆行列計算!$C$281:$CM$281,0,$A7)</f>
        <v>0</v>
      </c>
      <c r="X7" s="254">
        <f>W7*投入係数!CP4</f>
        <v>0</v>
      </c>
      <c r="Y7" s="232">
        <f>X7*取引表!DD4</f>
        <v>0</v>
      </c>
      <c r="Z7" s="232">
        <f>W7*投入係数!CQ4</f>
        <v>0</v>
      </c>
      <c r="AA7" s="254">
        <f>W7*投入係数!CR4</f>
        <v>0</v>
      </c>
      <c r="AB7" s="232">
        <f>V7+Y7</f>
        <v>0</v>
      </c>
      <c r="AC7" s="232">
        <f>W7*雇用表!E4</f>
        <v>0</v>
      </c>
      <c r="AE7" s="232">
        <f>C7+L7+W7</f>
        <v>0</v>
      </c>
      <c r="AF7" s="232">
        <f>D7+O7+Z7</f>
        <v>0</v>
      </c>
      <c r="AG7" s="232">
        <f>H7+N7+AB7</f>
        <v>0</v>
      </c>
      <c r="AH7" s="232">
        <f>E7+P7+AA7</f>
        <v>0</v>
      </c>
      <c r="AI7" s="232">
        <f>I7+R7+AC7</f>
        <v>0</v>
      </c>
      <c r="AK7" s="242" t="e">
        <f t="shared" ref="AK7:AK38" si="0">AE7/C$95</f>
        <v>#DIV/0!</v>
      </c>
      <c r="AL7" s="242" t="e">
        <f t="shared" ref="AL7:AL38" si="1">AF7/$C$95</f>
        <v>#DIV/0!</v>
      </c>
      <c r="AM7" s="242" t="e">
        <f t="shared" ref="AM7:AM38" si="2">AG7/$C$95</f>
        <v>#DIV/0!</v>
      </c>
      <c r="AN7" s="242" t="e">
        <f t="shared" ref="AN7:AN38" si="3">AH7/$C$95</f>
        <v>#DIV/0!</v>
      </c>
    </row>
    <row r="8" spans="1:40">
      <c r="A8" s="238">
        <v>2</v>
      </c>
      <c r="B8" s="238" t="s">
        <v>4</v>
      </c>
      <c r="C8" s="232">
        <f>'01最終需要増加額入力'!N8</f>
        <v>0</v>
      </c>
      <c r="D8" s="232">
        <f>C8*投入係数!CQ5</f>
        <v>0</v>
      </c>
      <c r="E8" s="232">
        <f>C8*投入係数!CR5</f>
        <v>0</v>
      </c>
      <c r="F8" s="232">
        <f t="shared" ref="F8:F71" si="4">E8*H$1</f>
        <v>0</v>
      </c>
      <c r="G8" s="232">
        <f>投入係数!CM111</f>
        <v>0</v>
      </c>
      <c r="H8" s="232">
        <f>G8*取引表!DD5</f>
        <v>0</v>
      </c>
      <c r="I8" s="232">
        <f>C8*雇用表!E5</f>
        <v>0</v>
      </c>
      <c r="J8" s="273"/>
      <c r="K8" s="246">
        <f>G8*(1-取引表!DD5)</f>
        <v>0</v>
      </c>
      <c r="L8" s="254">
        <f>INDEX(逆行列計算!$C$185:$CM$185,0,$A8)</f>
        <v>0</v>
      </c>
      <c r="M8" s="254">
        <f>INDEX(逆行列計算!$C$186:$CM$186,0,$A8)</f>
        <v>0</v>
      </c>
      <c r="N8" s="232">
        <f>M8*取引表!DD5</f>
        <v>0</v>
      </c>
      <c r="O8" s="232">
        <f t="shared" ref="O8:O71" si="5">L8-M8</f>
        <v>0</v>
      </c>
      <c r="P8" s="254">
        <f>INDEX(逆行列計算!$C$187:$CM$187,0,$A8)</f>
        <v>0</v>
      </c>
      <c r="Q8" s="255">
        <f t="shared" ref="Q8:Q71" si="6">P8*$H$1</f>
        <v>0</v>
      </c>
      <c r="R8" s="232">
        <f>L8*雇用表!E5</f>
        <v>0</v>
      </c>
      <c r="T8" s="232">
        <f>(F$95+Q$95)*取引表!DF5*AA$1</f>
        <v>0</v>
      </c>
      <c r="U8" s="232">
        <f>T8*(1-取引表!DD5)</f>
        <v>0</v>
      </c>
      <c r="V8" s="232">
        <f>T8*取引表!DD5</f>
        <v>0</v>
      </c>
      <c r="W8" s="254">
        <f>INDEX(逆行列計算!$C$281:$CM$281,0,$A8)</f>
        <v>0</v>
      </c>
      <c r="X8" s="254">
        <f>W8*投入係数!CP5</f>
        <v>0</v>
      </c>
      <c r="Y8" s="232">
        <f>X8*取引表!DD5</f>
        <v>0</v>
      </c>
      <c r="Z8" s="232">
        <f>W8*投入係数!CQ5</f>
        <v>0</v>
      </c>
      <c r="AA8" s="254">
        <f>W8*投入係数!CR5</f>
        <v>0</v>
      </c>
      <c r="AB8" s="232">
        <f t="shared" ref="AB8:AB71" si="7">V8+Y8</f>
        <v>0</v>
      </c>
      <c r="AC8" s="232">
        <f>W8*雇用表!E5</f>
        <v>0</v>
      </c>
      <c r="AE8" s="232">
        <f t="shared" ref="AE8:AE71" si="8">C8+L8+W8</f>
        <v>0</v>
      </c>
      <c r="AF8" s="232">
        <f t="shared" ref="AF8:AF71" si="9">D8+O8+Z8</f>
        <v>0</v>
      </c>
      <c r="AG8" s="232">
        <f t="shared" ref="AG8:AG71" si="10">H8+N8+AB8</f>
        <v>0</v>
      </c>
      <c r="AH8" s="232">
        <f t="shared" ref="AH8:AH71" si="11">E8+P8+AA8</f>
        <v>0</v>
      </c>
      <c r="AI8" s="232">
        <f t="shared" ref="AI8:AI71" si="12">I8+R8+AC8</f>
        <v>0</v>
      </c>
      <c r="AK8" s="242" t="e">
        <f t="shared" si="0"/>
        <v>#DIV/0!</v>
      </c>
      <c r="AL8" s="242" t="e">
        <f t="shared" si="1"/>
        <v>#DIV/0!</v>
      </c>
      <c r="AM8" s="242" t="e">
        <f t="shared" si="2"/>
        <v>#DIV/0!</v>
      </c>
      <c r="AN8" s="242" t="e">
        <f t="shared" si="3"/>
        <v>#DIV/0!</v>
      </c>
    </row>
    <row r="9" spans="1:40">
      <c r="A9" s="238">
        <v>3</v>
      </c>
      <c r="B9" s="238" t="s">
        <v>5</v>
      </c>
      <c r="C9" s="232">
        <f>'01最終需要増加額入力'!N9</f>
        <v>0</v>
      </c>
      <c r="D9" s="232">
        <f>C9*投入係数!CQ6</f>
        <v>0</v>
      </c>
      <c r="E9" s="232">
        <f>C9*投入係数!CR6</f>
        <v>0</v>
      </c>
      <c r="F9" s="232">
        <f t="shared" si="4"/>
        <v>0</v>
      </c>
      <c r="G9" s="232">
        <f>投入係数!CM112</f>
        <v>0</v>
      </c>
      <c r="H9" s="232">
        <f>G9*取引表!DD6</f>
        <v>0</v>
      </c>
      <c r="I9" s="232">
        <f>C9*雇用表!E6</f>
        <v>0</v>
      </c>
      <c r="J9" s="273"/>
      <c r="K9" s="246">
        <f>G9*(1-取引表!DD6)</f>
        <v>0</v>
      </c>
      <c r="L9" s="254">
        <f>INDEX(逆行列計算!$C$185:$CM$185,0,$A9)</f>
        <v>0</v>
      </c>
      <c r="M9" s="254">
        <f>INDEX(逆行列計算!$C$186:$CM$186,0,$A9)</f>
        <v>0</v>
      </c>
      <c r="N9" s="232">
        <f>M9*取引表!DD6</f>
        <v>0</v>
      </c>
      <c r="O9" s="232">
        <f t="shared" si="5"/>
        <v>0</v>
      </c>
      <c r="P9" s="254">
        <f>INDEX(逆行列計算!$C$187:$CM$187,0,$A9)</f>
        <v>0</v>
      </c>
      <c r="Q9" s="255">
        <f t="shared" si="6"/>
        <v>0</v>
      </c>
      <c r="R9" s="232">
        <f>L9*雇用表!E6</f>
        <v>0</v>
      </c>
      <c r="T9" s="232">
        <f>(F$95+Q$95)*取引表!DF6*AA$1</f>
        <v>0</v>
      </c>
      <c r="U9" s="232">
        <f>T9*(1-取引表!DD6)</f>
        <v>0</v>
      </c>
      <c r="V9" s="232">
        <f>T9*取引表!DD6</f>
        <v>0</v>
      </c>
      <c r="W9" s="254">
        <f>INDEX(逆行列計算!$C$281:$CM$281,0,$A9)</f>
        <v>0</v>
      </c>
      <c r="X9" s="254">
        <f>W9*投入係数!CP6</f>
        <v>0</v>
      </c>
      <c r="Y9" s="232">
        <f>X9*取引表!DD6</f>
        <v>0</v>
      </c>
      <c r="Z9" s="232">
        <f>W9*投入係数!CQ6</f>
        <v>0</v>
      </c>
      <c r="AA9" s="254">
        <f>W9*投入係数!CR6</f>
        <v>0</v>
      </c>
      <c r="AB9" s="232">
        <f t="shared" si="7"/>
        <v>0</v>
      </c>
      <c r="AC9" s="232">
        <f>W9*雇用表!E6</f>
        <v>0</v>
      </c>
      <c r="AE9" s="232">
        <f t="shared" si="8"/>
        <v>0</v>
      </c>
      <c r="AF9" s="232">
        <f t="shared" si="9"/>
        <v>0</v>
      </c>
      <c r="AG9" s="232">
        <f t="shared" si="10"/>
        <v>0</v>
      </c>
      <c r="AH9" s="232">
        <f t="shared" si="11"/>
        <v>0</v>
      </c>
      <c r="AI9" s="232">
        <f t="shared" si="12"/>
        <v>0</v>
      </c>
      <c r="AK9" s="242" t="e">
        <f t="shared" si="0"/>
        <v>#DIV/0!</v>
      </c>
      <c r="AL9" s="242" t="e">
        <f t="shared" si="1"/>
        <v>#DIV/0!</v>
      </c>
      <c r="AM9" s="242" t="e">
        <f t="shared" si="2"/>
        <v>#DIV/0!</v>
      </c>
      <c r="AN9" s="242" t="e">
        <f t="shared" si="3"/>
        <v>#DIV/0!</v>
      </c>
    </row>
    <row r="10" spans="1:40">
      <c r="A10" s="238">
        <v>4</v>
      </c>
      <c r="B10" s="238" t="s">
        <v>1979</v>
      </c>
      <c r="C10" s="232">
        <f>'01最終需要増加額入力'!N10</f>
        <v>0</v>
      </c>
      <c r="D10" s="232">
        <f>C10*投入係数!CQ7</f>
        <v>0</v>
      </c>
      <c r="E10" s="232">
        <f>C10*投入係数!CR7</f>
        <v>0</v>
      </c>
      <c r="F10" s="232">
        <f t="shared" si="4"/>
        <v>0</v>
      </c>
      <c r="G10" s="232">
        <f>投入係数!CM113</f>
        <v>0</v>
      </c>
      <c r="H10" s="232">
        <f>G10*取引表!DD7</f>
        <v>0</v>
      </c>
      <c r="I10" s="232">
        <f>C10*雇用表!E7</f>
        <v>0</v>
      </c>
      <c r="J10" s="273"/>
      <c r="K10" s="246">
        <f>G10*(1-取引表!DD7)</f>
        <v>0</v>
      </c>
      <c r="L10" s="254">
        <f>INDEX(逆行列計算!$C$185:$CM$185,0,$A10)</f>
        <v>0</v>
      </c>
      <c r="M10" s="254">
        <f>INDEX(逆行列計算!$C$186:$CM$186,0,$A10)</f>
        <v>0</v>
      </c>
      <c r="N10" s="232">
        <f>M10*取引表!DD7</f>
        <v>0</v>
      </c>
      <c r="O10" s="232">
        <f t="shared" si="5"/>
        <v>0</v>
      </c>
      <c r="P10" s="254">
        <f>INDEX(逆行列計算!$C$187:$CM$187,0,$A10)</f>
        <v>0</v>
      </c>
      <c r="Q10" s="255">
        <f t="shared" si="6"/>
        <v>0</v>
      </c>
      <c r="R10" s="232">
        <f>L10*雇用表!E7</f>
        <v>0</v>
      </c>
      <c r="T10" s="232">
        <f>(F$95+Q$95)*取引表!DF7*AA$1</f>
        <v>0</v>
      </c>
      <c r="U10" s="232">
        <f>T10*(1-取引表!DD7)</f>
        <v>0</v>
      </c>
      <c r="V10" s="232">
        <f>T10*取引表!DD7</f>
        <v>0</v>
      </c>
      <c r="W10" s="254">
        <f>INDEX(逆行列計算!$C$281:$CM$281,0,$A10)</f>
        <v>0</v>
      </c>
      <c r="X10" s="254">
        <f>W10*投入係数!CP7</f>
        <v>0</v>
      </c>
      <c r="Y10" s="232">
        <f>X10*取引表!DD7</f>
        <v>0</v>
      </c>
      <c r="Z10" s="232">
        <f>W10*投入係数!CQ7</f>
        <v>0</v>
      </c>
      <c r="AA10" s="254">
        <f>W10*投入係数!CR7</f>
        <v>0</v>
      </c>
      <c r="AB10" s="232">
        <f t="shared" si="7"/>
        <v>0</v>
      </c>
      <c r="AC10" s="232">
        <f>W10*雇用表!E7</f>
        <v>0</v>
      </c>
      <c r="AE10" s="232">
        <f t="shared" si="8"/>
        <v>0</v>
      </c>
      <c r="AF10" s="232">
        <f t="shared" si="9"/>
        <v>0</v>
      </c>
      <c r="AG10" s="232">
        <f t="shared" si="10"/>
        <v>0</v>
      </c>
      <c r="AH10" s="232">
        <f t="shared" si="11"/>
        <v>0</v>
      </c>
      <c r="AI10" s="232">
        <f t="shared" si="12"/>
        <v>0</v>
      </c>
      <c r="AK10" s="242" t="e">
        <f t="shared" si="0"/>
        <v>#DIV/0!</v>
      </c>
      <c r="AL10" s="242" t="e">
        <f t="shared" si="1"/>
        <v>#DIV/0!</v>
      </c>
      <c r="AM10" s="242" t="e">
        <f t="shared" si="2"/>
        <v>#DIV/0!</v>
      </c>
      <c r="AN10" s="242" t="e">
        <f t="shared" si="3"/>
        <v>#DIV/0!</v>
      </c>
    </row>
    <row r="11" spans="1:40">
      <c r="A11" s="238">
        <v>5</v>
      </c>
      <c r="B11" s="238" t="s">
        <v>6</v>
      </c>
      <c r="C11" s="232">
        <f>'01最終需要増加額入力'!N11</f>
        <v>0</v>
      </c>
      <c r="D11" s="232">
        <f>C11*投入係数!CQ8</f>
        <v>0</v>
      </c>
      <c r="E11" s="232">
        <f>C11*投入係数!CR8</f>
        <v>0</v>
      </c>
      <c r="F11" s="232">
        <f t="shared" si="4"/>
        <v>0</v>
      </c>
      <c r="G11" s="232">
        <f>投入係数!CM114</f>
        <v>0</v>
      </c>
      <c r="H11" s="232">
        <f>G11*取引表!DD8</f>
        <v>0</v>
      </c>
      <c r="I11" s="232">
        <f>C11*雇用表!E8</f>
        <v>0</v>
      </c>
      <c r="J11" s="273"/>
      <c r="K11" s="246">
        <f>G11*(1-取引表!DD8)</f>
        <v>0</v>
      </c>
      <c r="L11" s="254">
        <f>INDEX(逆行列計算!$C$185:$CM$185,0,$A11)</f>
        <v>0</v>
      </c>
      <c r="M11" s="254">
        <f>INDEX(逆行列計算!$C$186:$CM$186,0,$A11)</f>
        <v>0</v>
      </c>
      <c r="N11" s="232">
        <f>M11*取引表!DD8</f>
        <v>0</v>
      </c>
      <c r="O11" s="232">
        <f t="shared" si="5"/>
        <v>0</v>
      </c>
      <c r="P11" s="254">
        <f>INDEX(逆行列計算!$C$187:$CM$187,0,$A11)</f>
        <v>0</v>
      </c>
      <c r="Q11" s="255">
        <f t="shared" si="6"/>
        <v>0</v>
      </c>
      <c r="R11" s="232">
        <f>L11*雇用表!E8</f>
        <v>0</v>
      </c>
      <c r="T11" s="232">
        <f>(F$95+Q$95)*取引表!DF8*AA$1</f>
        <v>0</v>
      </c>
      <c r="U11" s="232">
        <f>T11*(1-取引表!DD8)</f>
        <v>0</v>
      </c>
      <c r="V11" s="232">
        <f>T11*取引表!DD8</f>
        <v>0</v>
      </c>
      <c r="W11" s="254">
        <f>INDEX(逆行列計算!$C$281:$CM$281,0,$A11)</f>
        <v>0</v>
      </c>
      <c r="X11" s="254">
        <f>W11*投入係数!CP8</f>
        <v>0</v>
      </c>
      <c r="Y11" s="232">
        <f>X11*取引表!DD8</f>
        <v>0</v>
      </c>
      <c r="Z11" s="232">
        <f>W11*投入係数!CQ8</f>
        <v>0</v>
      </c>
      <c r="AA11" s="254">
        <f>W11*投入係数!CR8</f>
        <v>0</v>
      </c>
      <c r="AB11" s="232">
        <f t="shared" si="7"/>
        <v>0</v>
      </c>
      <c r="AC11" s="232">
        <f>W11*雇用表!E8</f>
        <v>0</v>
      </c>
      <c r="AE11" s="232">
        <f t="shared" si="8"/>
        <v>0</v>
      </c>
      <c r="AF11" s="232">
        <f t="shared" si="9"/>
        <v>0</v>
      </c>
      <c r="AG11" s="232">
        <f t="shared" si="10"/>
        <v>0</v>
      </c>
      <c r="AH11" s="232">
        <f t="shared" si="11"/>
        <v>0</v>
      </c>
      <c r="AI11" s="232">
        <f t="shared" si="12"/>
        <v>0</v>
      </c>
      <c r="AK11" s="242" t="e">
        <f t="shared" si="0"/>
        <v>#DIV/0!</v>
      </c>
      <c r="AL11" s="242" t="e">
        <f t="shared" si="1"/>
        <v>#DIV/0!</v>
      </c>
      <c r="AM11" s="242" t="e">
        <f t="shared" si="2"/>
        <v>#DIV/0!</v>
      </c>
      <c r="AN11" s="242" t="e">
        <f t="shared" si="3"/>
        <v>#DIV/0!</v>
      </c>
    </row>
    <row r="12" spans="1:40">
      <c r="A12" s="238">
        <v>6</v>
      </c>
      <c r="B12" s="238" t="s">
        <v>7</v>
      </c>
      <c r="C12" s="232">
        <f>'01最終需要増加額入力'!N12</f>
        <v>0</v>
      </c>
      <c r="D12" s="232">
        <f>C12*投入係数!CQ9</f>
        <v>0</v>
      </c>
      <c r="E12" s="232">
        <f>C12*投入係数!CR9</f>
        <v>0</v>
      </c>
      <c r="F12" s="232">
        <f t="shared" si="4"/>
        <v>0</v>
      </c>
      <c r="G12" s="232">
        <f>投入係数!CM115</f>
        <v>0</v>
      </c>
      <c r="H12" s="232">
        <f>G12*取引表!DD9</f>
        <v>0</v>
      </c>
      <c r="I12" s="232">
        <f>C12*雇用表!E9</f>
        <v>0</v>
      </c>
      <c r="J12" s="273"/>
      <c r="K12" s="246">
        <f>G12*(1-取引表!DD9)</f>
        <v>0</v>
      </c>
      <c r="L12" s="254">
        <f>INDEX(逆行列計算!$C$185:$CM$185,0,$A12)</f>
        <v>0</v>
      </c>
      <c r="M12" s="254">
        <f>INDEX(逆行列計算!$C$186:$CM$186,0,$A12)</f>
        <v>0</v>
      </c>
      <c r="N12" s="232">
        <f>M12*取引表!DD9</f>
        <v>0</v>
      </c>
      <c r="O12" s="232">
        <f t="shared" si="5"/>
        <v>0</v>
      </c>
      <c r="P12" s="254">
        <f>INDEX(逆行列計算!$C$187:$CM$187,0,$A12)</f>
        <v>0</v>
      </c>
      <c r="Q12" s="255">
        <f t="shared" si="6"/>
        <v>0</v>
      </c>
      <c r="R12" s="232">
        <f>L12*雇用表!E9</f>
        <v>0</v>
      </c>
      <c r="T12" s="232">
        <f>(F$95+Q$95)*取引表!DF9*AA$1</f>
        <v>0</v>
      </c>
      <c r="U12" s="232">
        <f>T12*(1-取引表!DD9)</f>
        <v>0</v>
      </c>
      <c r="V12" s="232">
        <f>T12*取引表!DD9</f>
        <v>0</v>
      </c>
      <c r="W12" s="254">
        <f>INDEX(逆行列計算!$C$281:$CM$281,0,$A12)</f>
        <v>0</v>
      </c>
      <c r="X12" s="254">
        <f>W12*投入係数!CP9</f>
        <v>0</v>
      </c>
      <c r="Y12" s="232">
        <f>X12*取引表!DD9</f>
        <v>0</v>
      </c>
      <c r="Z12" s="232">
        <f>W12*投入係数!CQ9</f>
        <v>0</v>
      </c>
      <c r="AA12" s="254">
        <f>W12*投入係数!CR9</f>
        <v>0</v>
      </c>
      <c r="AB12" s="232">
        <f t="shared" si="7"/>
        <v>0</v>
      </c>
      <c r="AC12" s="232">
        <f>W12*雇用表!E9</f>
        <v>0</v>
      </c>
      <c r="AE12" s="232">
        <f t="shared" si="8"/>
        <v>0</v>
      </c>
      <c r="AF12" s="232">
        <f t="shared" si="9"/>
        <v>0</v>
      </c>
      <c r="AG12" s="232">
        <f t="shared" si="10"/>
        <v>0</v>
      </c>
      <c r="AH12" s="232">
        <f t="shared" si="11"/>
        <v>0</v>
      </c>
      <c r="AI12" s="232">
        <f t="shared" si="12"/>
        <v>0</v>
      </c>
      <c r="AK12" s="242" t="e">
        <f t="shared" si="0"/>
        <v>#DIV/0!</v>
      </c>
      <c r="AL12" s="242" t="e">
        <f t="shared" si="1"/>
        <v>#DIV/0!</v>
      </c>
      <c r="AM12" s="242" t="e">
        <f t="shared" si="2"/>
        <v>#DIV/0!</v>
      </c>
      <c r="AN12" s="242" t="e">
        <f t="shared" si="3"/>
        <v>#DIV/0!</v>
      </c>
    </row>
    <row r="13" spans="1:40">
      <c r="A13" s="238">
        <v>7</v>
      </c>
      <c r="B13" s="238" t="s">
        <v>125</v>
      </c>
      <c r="C13" s="232">
        <f>'01最終需要増加額入力'!N13</f>
        <v>0</v>
      </c>
      <c r="D13" s="232">
        <f>C13*投入係数!CQ10</f>
        <v>0</v>
      </c>
      <c r="E13" s="232">
        <f>C13*投入係数!CR10</f>
        <v>0</v>
      </c>
      <c r="F13" s="232">
        <f t="shared" si="4"/>
        <v>0</v>
      </c>
      <c r="G13" s="232">
        <f>投入係数!CM116</f>
        <v>0</v>
      </c>
      <c r="H13" s="232">
        <f>G13*取引表!DD10</f>
        <v>0</v>
      </c>
      <c r="I13" s="232">
        <f>C13*雇用表!E10</f>
        <v>0</v>
      </c>
      <c r="J13" s="273"/>
      <c r="K13" s="246">
        <f>G13*(1-取引表!DD10)</f>
        <v>0</v>
      </c>
      <c r="L13" s="254">
        <f>INDEX(逆行列計算!$C$185:$CM$185,0,$A13)</f>
        <v>0</v>
      </c>
      <c r="M13" s="254">
        <f>INDEX(逆行列計算!$C$186:$CM$186,0,$A13)</f>
        <v>0</v>
      </c>
      <c r="N13" s="232">
        <f>M13*取引表!DD10</f>
        <v>0</v>
      </c>
      <c r="O13" s="232">
        <f t="shared" si="5"/>
        <v>0</v>
      </c>
      <c r="P13" s="254">
        <f>INDEX(逆行列計算!$C$187:$CM$187,0,$A13)</f>
        <v>0</v>
      </c>
      <c r="Q13" s="255">
        <f t="shared" si="6"/>
        <v>0</v>
      </c>
      <c r="R13" s="232">
        <f>L13*雇用表!E10</f>
        <v>0</v>
      </c>
      <c r="T13" s="232">
        <f>(F$95+Q$95)*取引表!DF10*AA$1</f>
        <v>0</v>
      </c>
      <c r="U13" s="232">
        <f>T13*(1-取引表!DD10)</f>
        <v>0</v>
      </c>
      <c r="V13" s="232">
        <f>T13*取引表!DD10</f>
        <v>0</v>
      </c>
      <c r="W13" s="254">
        <f>INDEX(逆行列計算!$C$281:$CM$281,0,$A13)</f>
        <v>0</v>
      </c>
      <c r="X13" s="254">
        <f>W13*投入係数!CP10</f>
        <v>0</v>
      </c>
      <c r="Y13" s="232">
        <f>X13*取引表!DD10</f>
        <v>0</v>
      </c>
      <c r="Z13" s="232">
        <f>W13*投入係数!CQ10</f>
        <v>0</v>
      </c>
      <c r="AA13" s="254">
        <f>W13*投入係数!CR10</f>
        <v>0</v>
      </c>
      <c r="AB13" s="232">
        <f t="shared" si="7"/>
        <v>0</v>
      </c>
      <c r="AC13" s="232">
        <f>W13*雇用表!E10</f>
        <v>0</v>
      </c>
      <c r="AE13" s="232">
        <f t="shared" si="8"/>
        <v>0</v>
      </c>
      <c r="AF13" s="232">
        <f t="shared" si="9"/>
        <v>0</v>
      </c>
      <c r="AG13" s="232">
        <f t="shared" si="10"/>
        <v>0</v>
      </c>
      <c r="AH13" s="232">
        <f t="shared" si="11"/>
        <v>0</v>
      </c>
      <c r="AI13" s="232">
        <f t="shared" si="12"/>
        <v>0</v>
      </c>
      <c r="AK13" s="242" t="e">
        <f t="shared" si="0"/>
        <v>#DIV/0!</v>
      </c>
      <c r="AL13" s="242" t="e">
        <f t="shared" si="1"/>
        <v>#DIV/0!</v>
      </c>
      <c r="AM13" s="242" t="e">
        <f t="shared" si="2"/>
        <v>#DIV/0!</v>
      </c>
      <c r="AN13" s="242" t="e">
        <f t="shared" si="3"/>
        <v>#DIV/0!</v>
      </c>
    </row>
    <row r="14" spans="1:40">
      <c r="A14" s="238">
        <v>8</v>
      </c>
      <c r="B14" s="238" t="s">
        <v>126</v>
      </c>
      <c r="C14" s="232">
        <f>'01最終需要増加額入力'!N14</f>
        <v>0</v>
      </c>
      <c r="D14" s="232">
        <f>C14*投入係数!CQ11</f>
        <v>0</v>
      </c>
      <c r="E14" s="232">
        <f>C14*投入係数!CR11</f>
        <v>0</v>
      </c>
      <c r="F14" s="232">
        <f t="shared" si="4"/>
        <v>0</v>
      </c>
      <c r="G14" s="232">
        <f>投入係数!CM117</f>
        <v>0</v>
      </c>
      <c r="H14" s="232">
        <f>G14*取引表!DD11</f>
        <v>0</v>
      </c>
      <c r="I14" s="232">
        <f>C14*雇用表!E11</f>
        <v>0</v>
      </c>
      <c r="J14" s="273"/>
      <c r="K14" s="246">
        <f>G14*(1-取引表!DD11)</f>
        <v>0</v>
      </c>
      <c r="L14" s="254">
        <f>INDEX(逆行列計算!$C$185:$CM$185,0,$A14)</f>
        <v>0</v>
      </c>
      <c r="M14" s="254">
        <f>INDEX(逆行列計算!$C$186:$CM$186,0,$A14)</f>
        <v>0</v>
      </c>
      <c r="N14" s="232">
        <f>M14*取引表!DD11</f>
        <v>0</v>
      </c>
      <c r="O14" s="232">
        <f t="shared" si="5"/>
        <v>0</v>
      </c>
      <c r="P14" s="254">
        <f>INDEX(逆行列計算!$C$187:$CM$187,0,$A14)</f>
        <v>0</v>
      </c>
      <c r="Q14" s="255">
        <f t="shared" si="6"/>
        <v>0</v>
      </c>
      <c r="R14" s="232">
        <f>L14*雇用表!E11</f>
        <v>0</v>
      </c>
      <c r="T14" s="232">
        <f>(F$95+Q$95)*取引表!DF11*AA$1</f>
        <v>0</v>
      </c>
      <c r="U14" s="232">
        <f>T14*(1-取引表!DD11)</f>
        <v>0</v>
      </c>
      <c r="V14" s="232">
        <f>T14*取引表!DD11</f>
        <v>0</v>
      </c>
      <c r="W14" s="254">
        <f>INDEX(逆行列計算!$C$281:$CM$281,0,$A14)</f>
        <v>0</v>
      </c>
      <c r="X14" s="254">
        <f>W14*投入係数!CP11</f>
        <v>0</v>
      </c>
      <c r="Y14" s="232">
        <f>X14*取引表!DD11</f>
        <v>0</v>
      </c>
      <c r="Z14" s="232">
        <f>W14*投入係数!CQ11</f>
        <v>0</v>
      </c>
      <c r="AA14" s="254">
        <f>W14*投入係数!CR11</f>
        <v>0</v>
      </c>
      <c r="AB14" s="232">
        <f t="shared" si="7"/>
        <v>0</v>
      </c>
      <c r="AC14" s="232">
        <f>W14*雇用表!E11</f>
        <v>0</v>
      </c>
      <c r="AE14" s="232">
        <f t="shared" si="8"/>
        <v>0</v>
      </c>
      <c r="AF14" s="232">
        <f t="shared" si="9"/>
        <v>0</v>
      </c>
      <c r="AG14" s="232">
        <f t="shared" si="10"/>
        <v>0</v>
      </c>
      <c r="AH14" s="232">
        <f t="shared" si="11"/>
        <v>0</v>
      </c>
      <c r="AI14" s="232">
        <f t="shared" si="12"/>
        <v>0</v>
      </c>
      <c r="AK14" s="242" t="e">
        <f t="shared" si="0"/>
        <v>#DIV/0!</v>
      </c>
      <c r="AL14" s="242" t="e">
        <f t="shared" si="1"/>
        <v>#DIV/0!</v>
      </c>
      <c r="AM14" s="242" t="e">
        <f t="shared" si="2"/>
        <v>#DIV/0!</v>
      </c>
      <c r="AN14" s="242" t="e">
        <f t="shared" si="3"/>
        <v>#DIV/0!</v>
      </c>
    </row>
    <row r="15" spans="1:40">
      <c r="A15" s="238">
        <v>9</v>
      </c>
      <c r="B15" s="238" t="s">
        <v>127</v>
      </c>
      <c r="C15" s="232">
        <f>'01最終需要増加額入力'!N15</f>
        <v>0</v>
      </c>
      <c r="D15" s="232">
        <f>C15*投入係数!CQ12</f>
        <v>0</v>
      </c>
      <c r="E15" s="232">
        <f>C15*投入係数!CR12</f>
        <v>0</v>
      </c>
      <c r="F15" s="232">
        <f t="shared" si="4"/>
        <v>0</v>
      </c>
      <c r="G15" s="232">
        <f>投入係数!CM118</f>
        <v>0</v>
      </c>
      <c r="H15" s="232">
        <f>G15*取引表!DD12</f>
        <v>0</v>
      </c>
      <c r="I15" s="232">
        <f>C15*雇用表!E12</f>
        <v>0</v>
      </c>
      <c r="J15" s="273"/>
      <c r="K15" s="246">
        <f>G15*(1-取引表!DD12)</f>
        <v>0</v>
      </c>
      <c r="L15" s="254">
        <f>INDEX(逆行列計算!$C$185:$CM$185,0,$A15)</f>
        <v>0</v>
      </c>
      <c r="M15" s="254">
        <f>INDEX(逆行列計算!$C$186:$CM$186,0,$A15)</f>
        <v>0</v>
      </c>
      <c r="N15" s="232">
        <f>M15*取引表!DD12</f>
        <v>0</v>
      </c>
      <c r="O15" s="232">
        <f t="shared" si="5"/>
        <v>0</v>
      </c>
      <c r="P15" s="254">
        <f>INDEX(逆行列計算!$C$187:$CM$187,0,$A15)</f>
        <v>0</v>
      </c>
      <c r="Q15" s="255">
        <f t="shared" si="6"/>
        <v>0</v>
      </c>
      <c r="R15" s="232">
        <f>L15*雇用表!E12</f>
        <v>0</v>
      </c>
      <c r="T15" s="232">
        <f>(F$95+Q$95)*取引表!DF12*AA$1</f>
        <v>0</v>
      </c>
      <c r="U15" s="232">
        <f>T15*(1-取引表!DD12)</f>
        <v>0</v>
      </c>
      <c r="V15" s="232">
        <f>T15*取引表!DD12</f>
        <v>0</v>
      </c>
      <c r="W15" s="254">
        <f>INDEX(逆行列計算!$C$281:$CM$281,0,$A15)</f>
        <v>0</v>
      </c>
      <c r="X15" s="254">
        <f>W15*投入係数!CP12</f>
        <v>0</v>
      </c>
      <c r="Y15" s="232">
        <f>X15*取引表!DD12</f>
        <v>0</v>
      </c>
      <c r="Z15" s="232">
        <f>W15*投入係数!CQ12</f>
        <v>0</v>
      </c>
      <c r="AA15" s="254">
        <f>W15*投入係数!CR12</f>
        <v>0</v>
      </c>
      <c r="AB15" s="232">
        <f t="shared" si="7"/>
        <v>0</v>
      </c>
      <c r="AC15" s="232">
        <f>W15*雇用表!E12</f>
        <v>0</v>
      </c>
      <c r="AE15" s="232">
        <f t="shared" si="8"/>
        <v>0</v>
      </c>
      <c r="AF15" s="232">
        <f t="shared" si="9"/>
        <v>0</v>
      </c>
      <c r="AG15" s="232">
        <f t="shared" si="10"/>
        <v>0</v>
      </c>
      <c r="AH15" s="232">
        <f t="shared" si="11"/>
        <v>0</v>
      </c>
      <c r="AI15" s="232">
        <f t="shared" si="12"/>
        <v>0</v>
      </c>
      <c r="AK15" s="242" t="e">
        <f t="shared" si="0"/>
        <v>#DIV/0!</v>
      </c>
      <c r="AL15" s="242" t="e">
        <f t="shared" si="1"/>
        <v>#DIV/0!</v>
      </c>
      <c r="AM15" s="242" t="e">
        <f t="shared" si="2"/>
        <v>#DIV/0!</v>
      </c>
      <c r="AN15" s="242" t="e">
        <f t="shared" si="3"/>
        <v>#DIV/0!</v>
      </c>
    </row>
    <row r="16" spans="1:40">
      <c r="A16" s="238">
        <v>10</v>
      </c>
      <c r="B16" s="238" t="s">
        <v>87</v>
      </c>
      <c r="C16" s="232">
        <f>'01最終需要増加額入力'!N16</f>
        <v>0</v>
      </c>
      <c r="D16" s="232">
        <f>C16*投入係数!CQ13</f>
        <v>0</v>
      </c>
      <c r="E16" s="232">
        <f>C16*投入係数!CR13</f>
        <v>0</v>
      </c>
      <c r="F16" s="232">
        <f t="shared" si="4"/>
        <v>0</v>
      </c>
      <c r="G16" s="232">
        <f>投入係数!CM119</f>
        <v>0</v>
      </c>
      <c r="H16" s="232">
        <f>G16*取引表!DD13</f>
        <v>0</v>
      </c>
      <c r="I16" s="232">
        <f>C16*雇用表!E13</f>
        <v>0</v>
      </c>
      <c r="J16" s="273"/>
      <c r="K16" s="246">
        <f>G16*(1-取引表!DD13)</f>
        <v>0</v>
      </c>
      <c r="L16" s="254">
        <f>INDEX(逆行列計算!$C$185:$CM$185,0,$A16)</f>
        <v>0</v>
      </c>
      <c r="M16" s="254">
        <f>INDEX(逆行列計算!$C$186:$CM$186,0,$A16)</f>
        <v>0</v>
      </c>
      <c r="N16" s="232">
        <f>M16*取引表!DD13</f>
        <v>0</v>
      </c>
      <c r="O16" s="232">
        <f t="shared" si="5"/>
        <v>0</v>
      </c>
      <c r="P16" s="254">
        <f>INDEX(逆行列計算!$C$187:$CM$187,0,$A16)</f>
        <v>0</v>
      </c>
      <c r="Q16" s="255">
        <f t="shared" si="6"/>
        <v>0</v>
      </c>
      <c r="R16" s="232">
        <f>L16*雇用表!E13</f>
        <v>0</v>
      </c>
      <c r="T16" s="232">
        <f>(F$95+Q$95)*取引表!DF13*AA$1</f>
        <v>0</v>
      </c>
      <c r="U16" s="232">
        <f>T16*(1-取引表!DD13)</f>
        <v>0</v>
      </c>
      <c r="V16" s="232">
        <f>T16*取引表!DD13</f>
        <v>0</v>
      </c>
      <c r="W16" s="254">
        <f>INDEX(逆行列計算!$C$281:$CM$281,0,$A16)</f>
        <v>0</v>
      </c>
      <c r="X16" s="254">
        <f>W16*投入係数!CP13</f>
        <v>0</v>
      </c>
      <c r="Y16" s="232">
        <f>X16*取引表!DD13</f>
        <v>0</v>
      </c>
      <c r="Z16" s="232">
        <f>W16*投入係数!CQ13</f>
        <v>0</v>
      </c>
      <c r="AA16" s="254">
        <f>W16*投入係数!CR13</f>
        <v>0</v>
      </c>
      <c r="AB16" s="232">
        <f t="shared" si="7"/>
        <v>0</v>
      </c>
      <c r="AC16" s="232">
        <f>W16*雇用表!E13</f>
        <v>0</v>
      </c>
      <c r="AE16" s="232">
        <f t="shared" si="8"/>
        <v>0</v>
      </c>
      <c r="AF16" s="232">
        <f t="shared" si="9"/>
        <v>0</v>
      </c>
      <c r="AG16" s="232">
        <f t="shared" si="10"/>
        <v>0</v>
      </c>
      <c r="AH16" s="232">
        <f t="shared" si="11"/>
        <v>0</v>
      </c>
      <c r="AI16" s="232">
        <f t="shared" si="12"/>
        <v>0</v>
      </c>
      <c r="AK16" s="242" t="e">
        <f t="shared" si="0"/>
        <v>#DIV/0!</v>
      </c>
      <c r="AL16" s="242" t="e">
        <f t="shared" si="1"/>
        <v>#DIV/0!</v>
      </c>
      <c r="AM16" s="242" t="e">
        <f t="shared" si="2"/>
        <v>#DIV/0!</v>
      </c>
      <c r="AN16" s="242" t="e">
        <f t="shared" si="3"/>
        <v>#DIV/0!</v>
      </c>
    </row>
    <row r="17" spans="1:40">
      <c r="A17" s="238">
        <v>11</v>
      </c>
      <c r="B17" s="238" t="s">
        <v>46</v>
      </c>
      <c r="C17" s="232">
        <f>'01最終需要増加額入力'!N17</f>
        <v>0</v>
      </c>
      <c r="D17" s="232">
        <f>C17*投入係数!CQ14</f>
        <v>0</v>
      </c>
      <c r="E17" s="232">
        <f>C17*投入係数!CR14</f>
        <v>0</v>
      </c>
      <c r="F17" s="232">
        <f t="shared" si="4"/>
        <v>0</v>
      </c>
      <c r="G17" s="232">
        <f>投入係数!CM120</f>
        <v>0</v>
      </c>
      <c r="H17" s="232">
        <f>G17*取引表!DD14</f>
        <v>0</v>
      </c>
      <c r="I17" s="232">
        <f>C17*雇用表!E14</f>
        <v>0</v>
      </c>
      <c r="J17" s="273"/>
      <c r="K17" s="246">
        <f>G17*(1-取引表!DD14)</f>
        <v>0</v>
      </c>
      <c r="L17" s="254">
        <f>INDEX(逆行列計算!$C$185:$CM$185,0,$A17)</f>
        <v>0</v>
      </c>
      <c r="M17" s="254">
        <f>INDEX(逆行列計算!$C$186:$CM$186,0,$A17)</f>
        <v>0</v>
      </c>
      <c r="N17" s="232">
        <f>M17*取引表!DD14</f>
        <v>0</v>
      </c>
      <c r="O17" s="232">
        <f t="shared" si="5"/>
        <v>0</v>
      </c>
      <c r="P17" s="254">
        <f>INDEX(逆行列計算!$C$187:$CM$187,0,$A17)</f>
        <v>0</v>
      </c>
      <c r="Q17" s="255">
        <f t="shared" si="6"/>
        <v>0</v>
      </c>
      <c r="R17" s="232">
        <f>L17*雇用表!E14</f>
        <v>0</v>
      </c>
      <c r="T17" s="232">
        <f>(F$95+Q$95)*取引表!DF14*AA$1</f>
        <v>0</v>
      </c>
      <c r="U17" s="232">
        <f>T17*(1-取引表!DD14)</f>
        <v>0</v>
      </c>
      <c r="V17" s="232">
        <f>T17*取引表!DD14</f>
        <v>0</v>
      </c>
      <c r="W17" s="254">
        <f>INDEX(逆行列計算!$C$281:$CM$281,0,$A17)</f>
        <v>0</v>
      </c>
      <c r="X17" s="254">
        <f>W17*投入係数!CP14</f>
        <v>0</v>
      </c>
      <c r="Y17" s="232">
        <f>X17*取引表!DD14</f>
        <v>0</v>
      </c>
      <c r="Z17" s="232">
        <f>W17*投入係数!CQ14</f>
        <v>0</v>
      </c>
      <c r="AA17" s="254">
        <f>W17*投入係数!CR14</f>
        <v>0</v>
      </c>
      <c r="AB17" s="232">
        <f t="shared" si="7"/>
        <v>0</v>
      </c>
      <c r="AC17" s="232">
        <f>W17*雇用表!E14</f>
        <v>0</v>
      </c>
      <c r="AE17" s="232">
        <f t="shared" si="8"/>
        <v>0</v>
      </c>
      <c r="AF17" s="232">
        <f t="shared" si="9"/>
        <v>0</v>
      </c>
      <c r="AG17" s="232">
        <f t="shared" si="10"/>
        <v>0</v>
      </c>
      <c r="AH17" s="232">
        <f t="shared" si="11"/>
        <v>0</v>
      </c>
      <c r="AI17" s="232">
        <f t="shared" si="12"/>
        <v>0</v>
      </c>
      <c r="AK17" s="242" t="e">
        <f t="shared" si="0"/>
        <v>#DIV/0!</v>
      </c>
      <c r="AL17" s="242" t="e">
        <f t="shared" si="1"/>
        <v>#DIV/0!</v>
      </c>
      <c r="AM17" s="242" t="e">
        <f t="shared" si="2"/>
        <v>#DIV/0!</v>
      </c>
      <c r="AN17" s="242" t="e">
        <f t="shared" si="3"/>
        <v>#DIV/0!</v>
      </c>
    </row>
    <row r="18" spans="1:40">
      <c r="A18" s="238">
        <v>12</v>
      </c>
      <c r="B18" s="238" t="s">
        <v>128</v>
      </c>
      <c r="C18" s="232">
        <f>'01最終需要増加額入力'!N18</f>
        <v>0</v>
      </c>
      <c r="D18" s="232">
        <f>C18*投入係数!CQ15</f>
        <v>0</v>
      </c>
      <c r="E18" s="232">
        <f>C18*投入係数!CR15</f>
        <v>0</v>
      </c>
      <c r="F18" s="232">
        <f t="shared" si="4"/>
        <v>0</v>
      </c>
      <c r="G18" s="232">
        <f>投入係数!CM121</f>
        <v>0</v>
      </c>
      <c r="H18" s="232">
        <f>G18*取引表!DD15</f>
        <v>0</v>
      </c>
      <c r="I18" s="232">
        <f>C18*雇用表!E15</f>
        <v>0</v>
      </c>
      <c r="J18" s="273"/>
      <c r="K18" s="246">
        <f>G18*(1-取引表!DD15)</f>
        <v>0</v>
      </c>
      <c r="L18" s="254">
        <f>INDEX(逆行列計算!$C$185:$CM$185,0,$A18)</f>
        <v>0</v>
      </c>
      <c r="M18" s="254">
        <f>INDEX(逆行列計算!$C$186:$CM$186,0,$A18)</f>
        <v>0</v>
      </c>
      <c r="N18" s="232">
        <f>M18*取引表!DD15</f>
        <v>0</v>
      </c>
      <c r="O18" s="232">
        <f t="shared" si="5"/>
        <v>0</v>
      </c>
      <c r="P18" s="254">
        <f>INDEX(逆行列計算!$C$187:$CM$187,0,$A18)</f>
        <v>0</v>
      </c>
      <c r="Q18" s="255">
        <f t="shared" si="6"/>
        <v>0</v>
      </c>
      <c r="R18" s="232">
        <f>L18*雇用表!E15</f>
        <v>0</v>
      </c>
      <c r="T18" s="232">
        <f>(F$95+Q$95)*取引表!DF15*AA$1</f>
        <v>0</v>
      </c>
      <c r="U18" s="232">
        <f>T18*(1-取引表!DD15)</f>
        <v>0</v>
      </c>
      <c r="V18" s="232">
        <f>T18*取引表!DD15</f>
        <v>0</v>
      </c>
      <c r="W18" s="254">
        <f>INDEX(逆行列計算!$C$281:$CM$281,0,$A18)</f>
        <v>0</v>
      </c>
      <c r="X18" s="254">
        <f>W18*投入係数!CP15</f>
        <v>0</v>
      </c>
      <c r="Y18" s="232">
        <f>X18*取引表!DD15</f>
        <v>0</v>
      </c>
      <c r="Z18" s="232">
        <f>W18*投入係数!CQ15</f>
        <v>0</v>
      </c>
      <c r="AA18" s="254">
        <f>W18*投入係数!CR15</f>
        <v>0</v>
      </c>
      <c r="AB18" s="232">
        <f t="shared" si="7"/>
        <v>0</v>
      </c>
      <c r="AC18" s="232">
        <f>W18*雇用表!E15</f>
        <v>0</v>
      </c>
      <c r="AE18" s="232">
        <f t="shared" si="8"/>
        <v>0</v>
      </c>
      <c r="AF18" s="232">
        <f t="shared" si="9"/>
        <v>0</v>
      </c>
      <c r="AG18" s="232">
        <f t="shared" si="10"/>
        <v>0</v>
      </c>
      <c r="AH18" s="232">
        <f t="shared" si="11"/>
        <v>0</v>
      </c>
      <c r="AI18" s="232">
        <f t="shared" si="12"/>
        <v>0</v>
      </c>
      <c r="AK18" s="242" t="e">
        <f t="shared" si="0"/>
        <v>#DIV/0!</v>
      </c>
      <c r="AL18" s="242" t="e">
        <f t="shared" si="1"/>
        <v>#DIV/0!</v>
      </c>
      <c r="AM18" s="242" t="e">
        <f t="shared" si="2"/>
        <v>#DIV/0!</v>
      </c>
      <c r="AN18" s="242" t="e">
        <f t="shared" si="3"/>
        <v>#DIV/0!</v>
      </c>
    </row>
    <row r="19" spans="1:40">
      <c r="A19" s="238">
        <v>13</v>
      </c>
      <c r="B19" s="238" t="s">
        <v>130</v>
      </c>
      <c r="C19" s="232">
        <f>'01最終需要増加額入力'!N19</f>
        <v>0</v>
      </c>
      <c r="D19" s="232">
        <f>C19*投入係数!CQ16</f>
        <v>0</v>
      </c>
      <c r="E19" s="232">
        <f>C19*投入係数!CR16</f>
        <v>0</v>
      </c>
      <c r="F19" s="232">
        <f t="shared" si="4"/>
        <v>0</v>
      </c>
      <c r="G19" s="232">
        <f>投入係数!CM122</f>
        <v>0</v>
      </c>
      <c r="H19" s="232">
        <f>G19*取引表!DD16</f>
        <v>0</v>
      </c>
      <c r="I19" s="232">
        <f>C19*雇用表!E16</f>
        <v>0</v>
      </c>
      <c r="J19" s="273"/>
      <c r="K19" s="246">
        <f>G19*(1-取引表!DD16)</f>
        <v>0</v>
      </c>
      <c r="L19" s="254">
        <f>INDEX(逆行列計算!$C$185:$CM$185,0,$A19)</f>
        <v>0</v>
      </c>
      <c r="M19" s="254">
        <f>INDEX(逆行列計算!$C$186:$CM$186,0,$A19)</f>
        <v>0</v>
      </c>
      <c r="N19" s="232">
        <f>M19*取引表!DD16</f>
        <v>0</v>
      </c>
      <c r="O19" s="232">
        <f t="shared" si="5"/>
        <v>0</v>
      </c>
      <c r="P19" s="254">
        <f>INDEX(逆行列計算!$C$187:$CM$187,0,$A19)</f>
        <v>0</v>
      </c>
      <c r="Q19" s="255">
        <f t="shared" si="6"/>
        <v>0</v>
      </c>
      <c r="R19" s="232">
        <f>L19*雇用表!E16</f>
        <v>0</v>
      </c>
      <c r="T19" s="232">
        <f>(F$95+Q$95)*取引表!DF16*AA$1</f>
        <v>0</v>
      </c>
      <c r="U19" s="232">
        <f>T19*(1-取引表!DD16)</f>
        <v>0</v>
      </c>
      <c r="V19" s="232">
        <f>T19*取引表!DD16</f>
        <v>0</v>
      </c>
      <c r="W19" s="254">
        <f>INDEX(逆行列計算!$C$281:$CM$281,0,$A19)</f>
        <v>0</v>
      </c>
      <c r="X19" s="254">
        <f>W19*投入係数!CP16</f>
        <v>0</v>
      </c>
      <c r="Y19" s="232">
        <f>X19*取引表!DD16</f>
        <v>0</v>
      </c>
      <c r="Z19" s="232">
        <f>W19*投入係数!CQ16</f>
        <v>0</v>
      </c>
      <c r="AA19" s="254">
        <f>W19*投入係数!CR16</f>
        <v>0</v>
      </c>
      <c r="AB19" s="232">
        <f t="shared" si="7"/>
        <v>0</v>
      </c>
      <c r="AC19" s="232">
        <f>W19*雇用表!E16</f>
        <v>0</v>
      </c>
      <c r="AE19" s="232">
        <f t="shared" si="8"/>
        <v>0</v>
      </c>
      <c r="AF19" s="232">
        <f t="shared" si="9"/>
        <v>0</v>
      </c>
      <c r="AG19" s="232">
        <f t="shared" si="10"/>
        <v>0</v>
      </c>
      <c r="AH19" s="232">
        <f t="shared" si="11"/>
        <v>0</v>
      </c>
      <c r="AI19" s="232">
        <f t="shared" si="12"/>
        <v>0</v>
      </c>
      <c r="AK19" s="242" t="e">
        <f t="shared" si="0"/>
        <v>#DIV/0!</v>
      </c>
      <c r="AL19" s="242" t="e">
        <f t="shared" si="1"/>
        <v>#DIV/0!</v>
      </c>
      <c r="AM19" s="242" t="e">
        <f t="shared" si="2"/>
        <v>#DIV/0!</v>
      </c>
      <c r="AN19" s="242" t="e">
        <f t="shared" si="3"/>
        <v>#DIV/0!</v>
      </c>
    </row>
    <row r="20" spans="1:40">
      <c r="A20" s="238">
        <v>14</v>
      </c>
      <c r="B20" s="238" t="s">
        <v>131</v>
      </c>
      <c r="C20" s="232">
        <f>'01最終需要増加額入力'!N20</f>
        <v>0</v>
      </c>
      <c r="D20" s="232">
        <f>C20*投入係数!CQ17</f>
        <v>0</v>
      </c>
      <c r="E20" s="232">
        <f>C20*投入係数!CR17</f>
        <v>0</v>
      </c>
      <c r="F20" s="232">
        <f t="shared" si="4"/>
        <v>0</v>
      </c>
      <c r="G20" s="232">
        <f>投入係数!CM123</f>
        <v>0</v>
      </c>
      <c r="H20" s="232">
        <f>G20*取引表!DD17</f>
        <v>0</v>
      </c>
      <c r="I20" s="232">
        <f>C20*雇用表!E17</f>
        <v>0</v>
      </c>
      <c r="J20" s="273"/>
      <c r="K20" s="246">
        <f>G20*(1-取引表!DD17)</f>
        <v>0</v>
      </c>
      <c r="L20" s="254">
        <f>INDEX(逆行列計算!$C$185:$CM$185,0,$A20)</f>
        <v>0</v>
      </c>
      <c r="M20" s="254">
        <f>INDEX(逆行列計算!$C$186:$CM$186,0,$A20)</f>
        <v>0</v>
      </c>
      <c r="N20" s="232">
        <f>M20*取引表!DD17</f>
        <v>0</v>
      </c>
      <c r="O20" s="232">
        <f t="shared" si="5"/>
        <v>0</v>
      </c>
      <c r="P20" s="254">
        <f>INDEX(逆行列計算!$C$187:$CM$187,0,$A20)</f>
        <v>0</v>
      </c>
      <c r="Q20" s="255">
        <f t="shared" si="6"/>
        <v>0</v>
      </c>
      <c r="R20" s="232">
        <f>L20*雇用表!E17</f>
        <v>0</v>
      </c>
      <c r="T20" s="232">
        <f>(F$95+Q$95)*取引表!DF17*AA$1</f>
        <v>0</v>
      </c>
      <c r="U20" s="232">
        <f>T20*(1-取引表!DD17)</f>
        <v>0</v>
      </c>
      <c r="V20" s="232">
        <f>T20*取引表!DD17</f>
        <v>0</v>
      </c>
      <c r="W20" s="254">
        <f>INDEX(逆行列計算!$C$281:$CM$281,0,$A20)</f>
        <v>0</v>
      </c>
      <c r="X20" s="254">
        <f>W20*投入係数!CP17</f>
        <v>0</v>
      </c>
      <c r="Y20" s="232">
        <f>X20*取引表!DD17</f>
        <v>0</v>
      </c>
      <c r="Z20" s="232">
        <f>W20*投入係数!CQ17</f>
        <v>0</v>
      </c>
      <c r="AA20" s="254">
        <f>W20*投入係数!CR17</f>
        <v>0</v>
      </c>
      <c r="AB20" s="232">
        <f t="shared" si="7"/>
        <v>0</v>
      </c>
      <c r="AC20" s="232">
        <f>W20*雇用表!E17</f>
        <v>0</v>
      </c>
      <c r="AE20" s="232">
        <f t="shared" si="8"/>
        <v>0</v>
      </c>
      <c r="AF20" s="232">
        <f t="shared" si="9"/>
        <v>0</v>
      </c>
      <c r="AG20" s="232">
        <f t="shared" si="10"/>
        <v>0</v>
      </c>
      <c r="AH20" s="232">
        <f t="shared" si="11"/>
        <v>0</v>
      </c>
      <c r="AI20" s="232">
        <f t="shared" si="12"/>
        <v>0</v>
      </c>
      <c r="AK20" s="242" t="e">
        <f t="shared" si="0"/>
        <v>#DIV/0!</v>
      </c>
      <c r="AL20" s="242" t="e">
        <f t="shared" si="1"/>
        <v>#DIV/0!</v>
      </c>
      <c r="AM20" s="242" t="e">
        <f t="shared" si="2"/>
        <v>#DIV/0!</v>
      </c>
      <c r="AN20" s="242" t="e">
        <f t="shared" si="3"/>
        <v>#DIV/0!</v>
      </c>
    </row>
    <row r="21" spans="1:40">
      <c r="A21" s="238">
        <v>15</v>
      </c>
      <c r="B21" s="238" t="s">
        <v>117</v>
      </c>
      <c r="C21" s="232">
        <f>'01最終需要増加額入力'!N21</f>
        <v>0</v>
      </c>
      <c r="D21" s="232">
        <f>C21*投入係数!CQ18</f>
        <v>0</v>
      </c>
      <c r="E21" s="232">
        <f>C21*投入係数!CR18</f>
        <v>0</v>
      </c>
      <c r="F21" s="232">
        <f t="shared" si="4"/>
        <v>0</v>
      </c>
      <c r="G21" s="232">
        <f>投入係数!CM124</f>
        <v>0</v>
      </c>
      <c r="H21" s="232">
        <f>G21*取引表!DD18</f>
        <v>0</v>
      </c>
      <c r="I21" s="232">
        <f>C21*雇用表!E18</f>
        <v>0</v>
      </c>
      <c r="J21" s="273"/>
      <c r="K21" s="246">
        <f>G21*(1-取引表!DD18)</f>
        <v>0</v>
      </c>
      <c r="L21" s="254">
        <f>INDEX(逆行列計算!$C$185:$CM$185,0,$A21)</f>
        <v>0</v>
      </c>
      <c r="M21" s="254">
        <f>INDEX(逆行列計算!$C$186:$CM$186,0,$A21)</f>
        <v>0</v>
      </c>
      <c r="N21" s="232">
        <f>M21*取引表!DD18</f>
        <v>0</v>
      </c>
      <c r="O21" s="232">
        <f t="shared" si="5"/>
        <v>0</v>
      </c>
      <c r="P21" s="254">
        <f>INDEX(逆行列計算!$C$187:$CM$187,0,$A21)</f>
        <v>0</v>
      </c>
      <c r="Q21" s="255">
        <f t="shared" si="6"/>
        <v>0</v>
      </c>
      <c r="R21" s="232">
        <f>L21*雇用表!E18</f>
        <v>0</v>
      </c>
      <c r="T21" s="232">
        <f>(F$95+Q$95)*取引表!DF18*AA$1</f>
        <v>0</v>
      </c>
      <c r="U21" s="232">
        <f>T21*(1-取引表!DD18)</f>
        <v>0</v>
      </c>
      <c r="V21" s="232">
        <f>T21*取引表!DD18</f>
        <v>0</v>
      </c>
      <c r="W21" s="254">
        <f>INDEX(逆行列計算!$C$281:$CM$281,0,$A21)</f>
        <v>0</v>
      </c>
      <c r="X21" s="254">
        <f>W21*投入係数!CP18</f>
        <v>0</v>
      </c>
      <c r="Y21" s="232">
        <f>X21*取引表!DD18</f>
        <v>0</v>
      </c>
      <c r="Z21" s="232">
        <f>W21*投入係数!CQ18</f>
        <v>0</v>
      </c>
      <c r="AA21" s="254">
        <f>W21*投入係数!CR18</f>
        <v>0</v>
      </c>
      <c r="AB21" s="232">
        <f t="shared" si="7"/>
        <v>0</v>
      </c>
      <c r="AC21" s="232">
        <f>W21*雇用表!E18</f>
        <v>0</v>
      </c>
      <c r="AE21" s="232">
        <f t="shared" si="8"/>
        <v>0</v>
      </c>
      <c r="AF21" s="232">
        <f t="shared" si="9"/>
        <v>0</v>
      </c>
      <c r="AG21" s="232">
        <f t="shared" si="10"/>
        <v>0</v>
      </c>
      <c r="AH21" s="232">
        <f t="shared" si="11"/>
        <v>0</v>
      </c>
      <c r="AI21" s="232">
        <f t="shared" si="12"/>
        <v>0</v>
      </c>
      <c r="AK21" s="242" t="e">
        <f t="shared" si="0"/>
        <v>#DIV/0!</v>
      </c>
      <c r="AL21" s="242" t="e">
        <f t="shared" si="1"/>
        <v>#DIV/0!</v>
      </c>
      <c r="AM21" s="242" t="e">
        <f t="shared" si="2"/>
        <v>#DIV/0!</v>
      </c>
      <c r="AN21" s="242" t="e">
        <f t="shared" si="3"/>
        <v>#DIV/0!</v>
      </c>
    </row>
    <row r="22" spans="1:40">
      <c r="A22" s="238">
        <v>16</v>
      </c>
      <c r="B22" s="238" t="s">
        <v>1980</v>
      </c>
      <c r="C22" s="232">
        <f>'01最終需要増加額入力'!N22</f>
        <v>0</v>
      </c>
      <c r="D22" s="232">
        <f>C22*投入係数!CQ19</f>
        <v>0</v>
      </c>
      <c r="E22" s="232">
        <f>C22*投入係数!CR19</f>
        <v>0</v>
      </c>
      <c r="F22" s="232">
        <f t="shared" si="4"/>
        <v>0</v>
      </c>
      <c r="G22" s="232">
        <f>投入係数!CM125</f>
        <v>0</v>
      </c>
      <c r="H22" s="232">
        <f>G22*取引表!DD19</f>
        <v>0</v>
      </c>
      <c r="I22" s="232">
        <f>C22*雇用表!E19</f>
        <v>0</v>
      </c>
      <c r="J22" s="273"/>
      <c r="K22" s="246">
        <f>G22*(1-取引表!DD19)</f>
        <v>0</v>
      </c>
      <c r="L22" s="254">
        <f>INDEX(逆行列計算!$C$185:$CM$185,0,$A22)</f>
        <v>0</v>
      </c>
      <c r="M22" s="254">
        <f>INDEX(逆行列計算!$C$186:$CM$186,0,$A22)</f>
        <v>0</v>
      </c>
      <c r="N22" s="232">
        <f>M22*取引表!DD19</f>
        <v>0</v>
      </c>
      <c r="O22" s="232">
        <f t="shared" si="5"/>
        <v>0</v>
      </c>
      <c r="P22" s="254">
        <f>INDEX(逆行列計算!$C$187:$CM$187,0,$A22)</f>
        <v>0</v>
      </c>
      <c r="Q22" s="255">
        <f t="shared" si="6"/>
        <v>0</v>
      </c>
      <c r="R22" s="232">
        <f>L22*雇用表!E19</f>
        <v>0</v>
      </c>
      <c r="T22" s="232">
        <f>(F$95+Q$95)*取引表!DF19*AA$1</f>
        <v>0</v>
      </c>
      <c r="U22" s="232">
        <f>T22*(1-取引表!DD19)</f>
        <v>0</v>
      </c>
      <c r="V22" s="232">
        <f>T22*取引表!DD19</f>
        <v>0</v>
      </c>
      <c r="W22" s="254">
        <f>INDEX(逆行列計算!$C$281:$CM$281,0,$A22)</f>
        <v>0</v>
      </c>
      <c r="X22" s="254">
        <f>W22*投入係数!CP19</f>
        <v>0</v>
      </c>
      <c r="Y22" s="232">
        <f>X22*取引表!DD19</f>
        <v>0</v>
      </c>
      <c r="Z22" s="232">
        <f>W22*投入係数!CQ19</f>
        <v>0</v>
      </c>
      <c r="AA22" s="254">
        <f>W22*投入係数!CR19</f>
        <v>0</v>
      </c>
      <c r="AB22" s="232">
        <f t="shared" si="7"/>
        <v>0</v>
      </c>
      <c r="AC22" s="232">
        <f>W22*雇用表!E19</f>
        <v>0</v>
      </c>
      <c r="AE22" s="232">
        <f t="shared" si="8"/>
        <v>0</v>
      </c>
      <c r="AF22" s="232">
        <f t="shared" si="9"/>
        <v>0</v>
      </c>
      <c r="AG22" s="232">
        <f t="shared" si="10"/>
        <v>0</v>
      </c>
      <c r="AH22" s="232">
        <f t="shared" si="11"/>
        <v>0</v>
      </c>
      <c r="AI22" s="232">
        <f t="shared" si="12"/>
        <v>0</v>
      </c>
      <c r="AK22" s="242" t="e">
        <f t="shared" si="0"/>
        <v>#DIV/0!</v>
      </c>
      <c r="AL22" s="242" t="e">
        <f t="shared" si="1"/>
        <v>#DIV/0!</v>
      </c>
      <c r="AM22" s="242" t="e">
        <f t="shared" si="2"/>
        <v>#DIV/0!</v>
      </c>
      <c r="AN22" s="242" t="e">
        <f t="shared" si="3"/>
        <v>#DIV/0!</v>
      </c>
    </row>
    <row r="23" spans="1:40">
      <c r="A23" s="238">
        <v>17</v>
      </c>
      <c r="B23" s="238" t="s">
        <v>135</v>
      </c>
      <c r="C23" s="232">
        <f>'01最終需要増加額入力'!N23</f>
        <v>0</v>
      </c>
      <c r="D23" s="232">
        <f>C23*投入係数!CQ20</f>
        <v>0</v>
      </c>
      <c r="E23" s="232">
        <f>C23*投入係数!CR20</f>
        <v>0</v>
      </c>
      <c r="F23" s="232">
        <f t="shared" si="4"/>
        <v>0</v>
      </c>
      <c r="G23" s="232">
        <f>投入係数!CM126</f>
        <v>0</v>
      </c>
      <c r="H23" s="232">
        <f>G23*取引表!DD20</f>
        <v>0</v>
      </c>
      <c r="I23" s="232">
        <f>C23*雇用表!E20</f>
        <v>0</v>
      </c>
      <c r="J23" s="273"/>
      <c r="K23" s="246">
        <f>G23*(1-取引表!DD20)</f>
        <v>0</v>
      </c>
      <c r="L23" s="254">
        <f>INDEX(逆行列計算!$C$185:$CM$185,0,$A23)</f>
        <v>0</v>
      </c>
      <c r="M23" s="254">
        <f>INDEX(逆行列計算!$C$186:$CM$186,0,$A23)</f>
        <v>0</v>
      </c>
      <c r="N23" s="232">
        <f>M23*取引表!DD20</f>
        <v>0</v>
      </c>
      <c r="O23" s="232">
        <f t="shared" si="5"/>
        <v>0</v>
      </c>
      <c r="P23" s="254">
        <f>INDEX(逆行列計算!$C$187:$CM$187,0,$A23)</f>
        <v>0</v>
      </c>
      <c r="Q23" s="255">
        <f t="shared" si="6"/>
        <v>0</v>
      </c>
      <c r="R23" s="232">
        <f>L23*雇用表!E20</f>
        <v>0</v>
      </c>
      <c r="T23" s="232">
        <f>(F$95+Q$95)*取引表!DF20*AA$1</f>
        <v>0</v>
      </c>
      <c r="U23" s="232">
        <f>T23*(1-取引表!DD20)</f>
        <v>0</v>
      </c>
      <c r="V23" s="232">
        <f>T23*取引表!DD20</f>
        <v>0</v>
      </c>
      <c r="W23" s="254">
        <f>INDEX(逆行列計算!$C$281:$CM$281,0,$A23)</f>
        <v>0</v>
      </c>
      <c r="X23" s="254">
        <f>W23*投入係数!CP20</f>
        <v>0</v>
      </c>
      <c r="Y23" s="232">
        <f>X23*取引表!DD20</f>
        <v>0</v>
      </c>
      <c r="Z23" s="232">
        <f>W23*投入係数!CQ20</f>
        <v>0</v>
      </c>
      <c r="AA23" s="254">
        <f>W23*投入係数!CR20</f>
        <v>0</v>
      </c>
      <c r="AB23" s="232">
        <f t="shared" si="7"/>
        <v>0</v>
      </c>
      <c r="AC23" s="232">
        <f>W23*雇用表!E20</f>
        <v>0</v>
      </c>
      <c r="AE23" s="232">
        <f t="shared" si="8"/>
        <v>0</v>
      </c>
      <c r="AF23" s="232">
        <f t="shared" si="9"/>
        <v>0</v>
      </c>
      <c r="AG23" s="232">
        <f t="shared" si="10"/>
        <v>0</v>
      </c>
      <c r="AH23" s="232">
        <f t="shared" si="11"/>
        <v>0</v>
      </c>
      <c r="AI23" s="232">
        <f t="shared" si="12"/>
        <v>0</v>
      </c>
      <c r="AK23" s="242" t="e">
        <f t="shared" si="0"/>
        <v>#DIV/0!</v>
      </c>
      <c r="AL23" s="242" t="e">
        <f t="shared" si="1"/>
        <v>#DIV/0!</v>
      </c>
      <c r="AM23" s="242" t="e">
        <f t="shared" si="2"/>
        <v>#DIV/0!</v>
      </c>
      <c r="AN23" s="242" t="e">
        <f t="shared" si="3"/>
        <v>#DIV/0!</v>
      </c>
    </row>
    <row r="24" spans="1:40">
      <c r="A24" s="238">
        <v>18</v>
      </c>
      <c r="B24" s="238" t="s">
        <v>136</v>
      </c>
      <c r="C24" s="232">
        <f>'01最終需要増加額入力'!N24</f>
        <v>0</v>
      </c>
      <c r="D24" s="232">
        <f>C24*投入係数!CQ21</f>
        <v>0</v>
      </c>
      <c r="E24" s="232">
        <f>C24*投入係数!CR21</f>
        <v>0</v>
      </c>
      <c r="F24" s="232">
        <f t="shared" si="4"/>
        <v>0</v>
      </c>
      <c r="G24" s="232">
        <f>投入係数!CM127</f>
        <v>0</v>
      </c>
      <c r="H24" s="232">
        <f>G24*取引表!DD21</f>
        <v>0</v>
      </c>
      <c r="I24" s="232">
        <f>C24*雇用表!E21</f>
        <v>0</v>
      </c>
      <c r="J24" s="273"/>
      <c r="K24" s="246">
        <f>G24*(1-取引表!DD21)</f>
        <v>0</v>
      </c>
      <c r="L24" s="254">
        <f>INDEX(逆行列計算!$C$185:$CM$185,0,$A24)</f>
        <v>0</v>
      </c>
      <c r="M24" s="254">
        <f>INDEX(逆行列計算!$C$186:$CM$186,0,$A24)</f>
        <v>0</v>
      </c>
      <c r="N24" s="232">
        <f>M24*取引表!DD21</f>
        <v>0</v>
      </c>
      <c r="O24" s="232">
        <f t="shared" si="5"/>
        <v>0</v>
      </c>
      <c r="P24" s="254">
        <f>INDEX(逆行列計算!$C$187:$CM$187,0,$A24)</f>
        <v>0</v>
      </c>
      <c r="Q24" s="255">
        <f t="shared" si="6"/>
        <v>0</v>
      </c>
      <c r="R24" s="232">
        <f>L24*雇用表!E21</f>
        <v>0</v>
      </c>
      <c r="T24" s="232">
        <f>(F$95+Q$95)*取引表!DF21*AA$1</f>
        <v>0</v>
      </c>
      <c r="U24" s="232">
        <f>T24*(1-取引表!DD21)</f>
        <v>0</v>
      </c>
      <c r="V24" s="232">
        <f>T24*取引表!DD21</f>
        <v>0</v>
      </c>
      <c r="W24" s="254">
        <f>INDEX(逆行列計算!$C$281:$CM$281,0,$A24)</f>
        <v>0</v>
      </c>
      <c r="X24" s="254">
        <f>W24*投入係数!CP21</f>
        <v>0</v>
      </c>
      <c r="Y24" s="232">
        <f>X24*取引表!DD21</f>
        <v>0</v>
      </c>
      <c r="Z24" s="232">
        <f>W24*投入係数!CQ21</f>
        <v>0</v>
      </c>
      <c r="AA24" s="254">
        <f>W24*投入係数!CR21</f>
        <v>0</v>
      </c>
      <c r="AB24" s="232">
        <f t="shared" si="7"/>
        <v>0</v>
      </c>
      <c r="AC24" s="232">
        <f>W24*雇用表!E21</f>
        <v>0</v>
      </c>
      <c r="AE24" s="232">
        <f t="shared" si="8"/>
        <v>0</v>
      </c>
      <c r="AF24" s="232">
        <f t="shared" si="9"/>
        <v>0</v>
      </c>
      <c r="AG24" s="232">
        <f t="shared" si="10"/>
        <v>0</v>
      </c>
      <c r="AH24" s="232">
        <f t="shared" si="11"/>
        <v>0</v>
      </c>
      <c r="AI24" s="232">
        <f t="shared" si="12"/>
        <v>0</v>
      </c>
      <c r="AK24" s="242" t="e">
        <f t="shared" si="0"/>
        <v>#DIV/0!</v>
      </c>
      <c r="AL24" s="242" t="e">
        <f t="shared" si="1"/>
        <v>#DIV/0!</v>
      </c>
      <c r="AM24" s="242" t="e">
        <f t="shared" si="2"/>
        <v>#DIV/0!</v>
      </c>
      <c r="AN24" s="242" t="e">
        <f t="shared" si="3"/>
        <v>#DIV/0!</v>
      </c>
    </row>
    <row r="25" spans="1:40">
      <c r="A25" s="238">
        <v>19</v>
      </c>
      <c r="B25" s="238" t="s">
        <v>137</v>
      </c>
      <c r="C25" s="232">
        <f>'01最終需要増加額入力'!N25</f>
        <v>0</v>
      </c>
      <c r="D25" s="232">
        <f>C25*投入係数!CQ22</f>
        <v>0</v>
      </c>
      <c r="E25" s="232">
        <f>C25*投入係数!CR22</f>
        <v>0</v>
      </c>
      <c r="F25" s="232">
        <f t="shared" si="4"/>
        <v>0</v>
      </c>
      <c r="G25" s="232">
        <f>投入係数!CM128</f>
        <v>0</v>
      </c>
      <c r="H25" s="232">
        <f>G25*取引表!DD22</f>
        <v>0</v>
      </c>
      <c r="I25" s="232">
        <f>C25*雇用表!E22</f>
        <v>0</v>
      </c>
      <c r="J25" s="273"/>
      <c r="K25" s="246">
        <f>G25*(1-取引表!DD22)</f>
        <v>0</v>
      </c>
      <c r="L25" s="254">
        <f>INDEX(逆行列計算!$C$185:$CM$185,0,$A25)</f>
        <v>0</v>
      </c>
      <c r="M25" s="254">
        <f>INDEX(逆行列計算!$C$186:$CM$186,0,$A25)</f>
        <v>0</v>
      </c>
      <c r="N25" s="232">
        <f>M25*取引表!DD22</f>
        <v>0</v>
      </c>
      <c r="O25" s="232">
        <f t="shared" si="5"/>
        <v>0</v>
      </c>
      <c r="P25" s="254">
        <f>INDEX(逆行列計算!$C$187:$CM$187,0,$A25)</f>
        <v>0</v>
      </c>
      <c r="Q25" s="255">
        <f t="shared" si="6"/>
        <v>0</v>
      </c>
      <c r="R25" s="232">
        <f>L25*雇用表!E22</f>
        <v>0</v>
      </c>
      <c r="T25" s="232">
        <f>(F$95+Q$95)*取引表!DF22*AA$1</f>
        <v>0</v>
      </c>
      <c r="U25" s="232">
        <f>T25*(1-取引表!DD22)</f>
        <v>0</v>
      </c>
      <c r="V25" s="232">
        <f>T25*取引表!DD22</f>
        <v>0</v>
      </c>
      <c r="W25" s="254">
        <f>INDEX(逆行列計算!$C$281:$CM$281,0,$A25)</f>
        <v>0</v>
      </c>
      <c r="X25" s="254">
        <f>W25*投入係数!CP22</f>
        <v>0</v>
      </c>
      <c r="Y25" s="232">
        <f>X25*取引表!DD22</f>
        <v>0</v>
      </c>
      <c r="Z25" s="232">
        <f>W25*投入係数!CQ22</f>
        <v>0</v>
      </c>
      <c r="AA25" s="254">
        <f>W25*投入係数!CR22</f>
        <v>0</v>
      </c>
      <c r="AB25" s="232">
        <f t="shared" si="7"/>
        <v>0</v>
      </c>
      <c r="AC25" s="232">
        <f>W25*雇用表!E22</f>
        <v>0</v>
      </c>
      <c r="AE25" s="232">
        <f t="shared" si="8"/>
        <v>0</v>
      </c>
      <c r="AF25" s="232">
        <f t="shared" si="9"/>
        <v>0</v>
      </c>
      <c r="AG25" s="232">
        <f t="shared" si="10"/>
        <v>0</v>
      </c>
      <c r="AH25" s="232">
        <f t="shared" si="11"/>
        <v>0</v>
      </c>
      <c r="AI25" s="232">
        <f t="shared" si="12"/>
        <v>0</v>
      </c>
      <c r="AK25" s="242" t="e">
        <f t="shared" si="0"/>
        <v>#DIV/0!</v>
      </c>
      <c r="AL25" s="242" t="e">
        <f t="shared" si="1"/>
        <v>#DIV/0!</v>
      </c>
      <c r="AM25" s="242" t="e">
        <f t="shared" si="2"/>
        <v>#DIV/0!</v>
      </c>
      <c r="AN25" s="242" t="e">
        <f t="shared" si="3"/>
        <v>#DIV/0!</v>
      </c>
    </row>
    <row r="26" spans="1:40">
      <c r="A26" s="238">
        <v>20</v>
      </c>
      <c r="B26" s="238" t="s">
        <v>138</v>
      </c>
      <c r="C26" s="232">
        <f>'01最終需要増加額入力'!N26</f>
        <v>0</v>
      </c>
      <c r="D26" s="232">
        <f>C26*投入係数!CQ23</f>
        <v>0</v>
      </c>
      <c r="E26" s="232">
        <f>C26*投入係数!CR23</f>
        <v>0</v>
      </c>
      <c r="F26" s="232">
        <f t="shared" si="4"/>
        <v>0</v>
      </c>
      <c r="G26" s="232">
        <f>投入係数!CM129</f>
        <v>0</v>
      </c>
      <c r="H26" s="232">
        <f>G26*取引表!DD23</f>
        <v>0</v>
      </c>
      <c r="I26" s="232">
        <f>C26*雇用表!E23</f>
        <v>0</v>
      </c>
      <c r="J26" s="273"/>
      <c r="K26" s="246">
        <f>G26*(1-取引表!DD23)</f>
        <v>0</v>
      </c>
      <c r="L26" s="254">
        <f>INDEX(逆行列計算!$C$185:$CM$185,0,$A26)</f>
        <v>0</v>
      </c>
      <c r="M26" s="254">
        <f>INDEX(逆行列計算!$C$186:$CM$186,0,$A26)</f>
        <v>0</v>
      </c>
      <c r="N26" s="232">
        <f>M26*取引表!DD23</f>
        <v>0</v>
      </c>
      <c r="O26" s="232">
        <f t="shared" si="5"/>
        <v>0</v>
      </c>
      <c r="P26" s="254">
        <f>INDEX(逆行列計算!$C$187:$CM$187,0,$A26)</f>
        <v>0</v>
      </c>
      <c r="Q26" s="255">
        <f t="shared" si="6"/>
        <v>0</v>
      </c>
      <c r="R26" s="232">
        <f>L26*雇用表!E23</f>
        <v>0</v>
      </c>
      <c r="T26" s="232">
        <f>(F$95+Q$95)*取引表!DF23*AA$1</f>
        <v>0</v>
      </c>
      <c r="U26" s="232">
        <f>T26*(1-取引表!DD23)</f>
        <v>0</v>
      </c>
      <c r="V26" s="232">
        <f>T26*取引表!DD23</f>
        <v>0</v>
      </c>
      <c r="W26" s="254">
        <f>INDEX(逆行列計算!$C$281:$CM$281,0,$A26)</f>
        <v>0</v>
      </c>
      <c r="X26" s="254">
        <f>W26*投入係数!CP23</f>
        <v>0</v>
      </c>
      <c r="Y26" s="232">
        <f>X26*取引表!DD23</f>
        <v>0</v>
      </c>
      <c r="Z26" s="232">
        <f>W26*投入係数!CQ23</f>
        <v>0</v>
      </c>
      <c r="AA26" s="254">
        <f>W26*投入係数!CR23</f>
        <v>0</v>
      </c>
      <c r="AB26" s="232">
        <f t="shared" si="7"/>
        <v>0</v>
      </c>
      <c r="AC26" s="232">
        <f>W26*雇用表!E23</f>
        <v>0</v>
      </c>
      <c r="AE26" s="232">
        <f t="shared" si="8"/>
        <v>0</v>
      </c>
      <c r="AF26" s="232">
        <f t="shared" si="9"/>
        <v>0</v>
      </c>
      <c r="AG26" s="232">
        <f t="shared" si="10"/>
        <v>0</v>
      </c>
      <c r="AH26" s="232">
        <f t="shared" si="11"/>
        <v>0</v>
      </c>
      <c r="AI26" s="232">
        <f t="shared" si="12"/>
        <v>0</v>
      </c>
      <c r="AK26" s="242" t="e">
        <f t="shared" si="0"/>
        <v>#DIV/0!</v>
      </c>
      <c r="AL26" s="242" t="e">
        <f t="shared" si="1"/>
        <v>#DIV/0!</v>
      </c>
      <c r="AM26" s="242" t="e">
        <f t="shared" si="2"/>
        <v>#DIV/0!</v>
      </c>
      <c r="AN26" s="242" t="e">
        <f t="shared" si="3"/>
        <v>#DIV/0!</v>
      </c>
    </row>
    <row r="27" spans="1:40">
      <c r="A27" s="238">
        <v>21</v>
      </c>
      <c r="B27" s="238" t="s">
        <v>8</v>
      </c>
      <c r="C27" s="232">
        <f>'01最終需要増加額入力'!N27</f>
        <v>0</v>
      </c>
      <c r="D27" s="232">
        <f>C27*投入係数!CQ24</f>
        <v>0</v>
      </c>
      <c r="E27" s="232">
        <f>C27*投入係数!CR24</f>
        <v>0</v>
      </c>
      <c r="F27" s="232">
        <f t="shared" si="4"/>
        <v>0</v>
      </c>
      <c r="G27" s="232">
        <f>投入係数!CM130</f>
        <v>0</v>
      </c>
      <c r="H27" s="232">
        <f>G27*取引表!DD24</f>
        <v>0</v>
      </c>
      <c r="I27" s="232">
        <f>C27*雇用表!E24</f>
        <v>0</v>
      </c>
      <c r="J27" s="273"/>
      <c r="K27" s="246">
        <f>G27*(1-取引表!DD24)</f>
        <v>0</v>
      </c>
      <c r="L27" s="254">
        <f>INDEX(逆行列計算!$C$185:$CM$185,0,$A27)</f>
        <v>0</v>
      </c>
      <c r="M27" s="254">
        <f>INDEX(逆行列計算!$C$186:$CM$186,0,$A27)</f>
        <v>0</v>
      </c>
      <c r="N27" s="232">
        <f>M27*取引表!DD24</f>
        <v>0</v>
      </c>
      <c r="O27" s="232">
        <f t="shared" si="5"/>
        <v>0</v>
      </c>
      <c r="P27" s="254">
        <f>INDEX(逆行列計算!$C$187:$CM$187,0,$A27)</f>
        <v>0</v>
      </c>
      <c r="Q27" s="255">
        <f t="shared" si="6"/>
        <v>0</v>
      </c>
      <c r="R27" s="232">
        <f>L27*雇用表!E24</f>
        <v>0</v>
      </c>
      <c r="T27" s="232">
        <f>(F$95+Q$95)*取引表!DF24*AA$1</f>
        <v>0</v>
      </c>
      <c r="U27" s="232">
        <f>T27*(1-取引表!DD24)</f>
        <v>0</v>
      </c>
      <c r="V27" s="232">
        <f>T27*取引表!DD24</f>
        <v>0</v>
      </c>
      <c r="W27" s="254">
        <f>INDEX(逆行列計算!$C$281:$CM$281,0,$A27)</f>
        <v>0</v>
      </c>
      <c r="X27" s="254">
        <f>W27*投入係数!CP24</f>
        <v>0</v>
      </c>
      <c r="Y27" s="232">
        <f>X27*取引表!DD24</f>
        <v>0</v>
      </c>
      <c r="Z27" s="232">
        <f>W27*投入係数!CQ24</f>
        <v>0</v>
      </c>
      <c r="AA27" s="254">
        <f>W27*投入係数!CR24</f>
        <v>0</v>
      </c>
      <c r="AB27" s="232">
        <f t="shared" si="7"/>
        <v>0</v>
      </c>
      <c r="AC27" s="232">
        <f>W27*雇用表!E24</f>
        <v>0</v>
      </c>
      <c r="AE27" s="232">
        <f t="shared" si="8"/>
        <v>0</v>
      </c>
      <c r="AF27" s="232">
        <f t="shared" si="9"/>
        <v>0</v>
      </c>
      <c r="AG27" s="232">
        <f t="shared" si="10"/>
        <v>0</v>
      </c>
      <c r="AH27" s="232">
        <f t="shared" si="11"/>
        <v>0</v>
      </c>
      <c r="AI27" s="232">
        <f t="shared" si="12"/>
        <v>0</v>
      </c>
      <c r="AK27" s="242" t="e">
        <f t="shared" si="0"/>
        <v>#DIV/0!</v>
      </c>
      <c r="AL27" s="242" t="e">
        <f t="shared" si="1"/>
        <v>#DIV/0!</v>
      </c>
      <c r="AM27" s="242" t="e">
        <f t="shared" si="2"/>
        <v>#DIV/0!</v>
      </c>
      <c r="AN27" s="242" t="e">
        <f t="shared" si="3"/>
        <v>#DIV/0!</v>
      </c>
    </row>
    <row r="28" spans="1:40">
      <c r="A28" s="238">
        <v>22</v>
      </c>
      <c r="B28" s="238" t="s">
        <v>140</v>
      </c>
      <c r="C28" s="232">
        <f>'01最終需要増加額入力'!N28</f>
        <v>0</v>
      </c>
      <c r="D28" s="232">
        <f>C28*投入係数!CQ25</f>
        <v>0</v>
      </c>
      <c r="E28" s="232">
        <f>C28*投入係数!CR25</f>
        <v>0</v>
      </c>
      <c r="F28" s="232">
        <f t="shared" si="4"/>
        <v>0</v>
      </c>
      <c r="G28" s="232">
        <f>投入係数!CM131</f>
        <v>0</v>
      </c>
      <c r="H28" s="232">
        <f>G28*取引表!DD25</f>
        <v>0</v>
      </c>
      <c r="I28" s="232">
        <f>C28*雇用表!E25</f>
        <v>0</v>
      </c>
      <c r="J28" s="273"/>
      <c r="K28" s="246">
        <f>G28*(1-取引表!DD25)</f>
        <v>0</v>
      </c>
      <c r="L28" s="254">
        <f>INDEX(逆行列計算!$C$185:$CM$185,0,$A28)</f>
        <v>0</v>
      </c>
      <c r="M28" s="254">
        <f>INDEX(逆行列計算!$C$186:$CM$186,0,$A28)</f>
        <v>0</v>
      </c>
      <c r="N28" s="232">
        <f>M28*取引表!DD25</f>
        <v>0</v>
      </c>
      <c r="O28" s="232">
        <f t="shared" si="5"/>
        <v>0</v>
      </c>
      <c r="P28" s="254">
        <f>INDEX(逆行列計算!$C$187:$CM$187,0,$A28)</f>
        <v>0</v>
      </c>
      <c r="Q28" s="255">
        <f t="shared" si="6"/>
        <v>0</v>
      </c>
      <c r="R28" s="232">
        <f>L28*雇用表!E25</f>
        <v>0</v>
      </c>
      <c r="T28" s="232">
        <f>(F$95+Q$95)*取引表!DF25*AA$1</f>
        <v>0</v>
      </c>
      <c r="U28" s="232">
        <f>T28*(1-取引表!DD25)</f>
        <v>0</v>
      </c>
      <c r="V28" s="232">
        <f>T28*取引表!DD25</f>
        <v>0</v>
      </c>
      <c r="W28" s="254">
        <f>INDEX(逆行列計算!$C$281:$CM$281,0,$A28)</f>
        <v>0</v>
      </c>
      <c r="X28" s="254">
        <f>W28*投入係数!CP25</f>
        <v>0</v>
      </c>
      <c r="Y28" s="232">
        <f>X28*取引表!DD25</f>
        <v>0</v>
      </c>
      <c r="Z28" s="232">
        <f>W28*投入係数!CQ25</f>
        <v>0</v>
      </c>
      <c r="AA28" s="254">
        <f>W28*投入係数!CR25</f>
        <v>0</v>
      </c>
      <c r="AB28" s="232">
        <f t="shared" si="7"/>
        <v>0</v>
      </c>
      <c r="AC28" s="232">
        <f>W28*雇用表!E25</f>
        <v>0</v>
      </c>
      <c r="AE28" s="232">
        <f t="shared" si="8"/>
        <v>0</v>
      </c>
      <c r="AF28" s="232">
        <f t="shared" si="9"/>
        <v>0</v>
      </c>
      <c r="AG28" s="232">
        <f t="shared" si="10"/>
        <v>0</v>
      </c>
      <c r="AH28" s="232">
        <f t="shared" si="11"/>
        <v>0</v>
      </c>
      <c r="AI28" s="232">
        <f t="shared" si="12"/>
        <v>0</v>
      </c>
      <c r="AK28" s="242" t="e">
        <f t="shared" si="0"/>
        <v>#DIV/0!</v>
      </c>
      <c r="AL28" s="242" t="e">
        <f t="shared" si="1"/>
        <v>#DIV/0!</v>
      </c>
      <c r="AM28" s="242" t="e">
        <f t="shared" si="2"/>
        <v>#DIV/0!</v>
      </c>
      <c r="AN28" s="242" t="e">
        <f t="shared" si="3"/>
        <v>#DIV/0!</v>
      </c>
    </row>
    <row r="29" spans="1:40">
      <c r="A29" s="238">
        <v>23</v>
      </c>
      <c r="B29" s="238" t="s">
        <v>141</v>
      </c>
      <c r="C29" s="232">
        <f>'01最終需要増加額入力'!N29</f>
        <v>0</v>
      </c>
      <c r="D29" s="232">
        <f>C29*投入係数!CQ26</f>
        <v>0</v>
      </c>
      <c r="E29" s="232">
        <f>C29*投入係数!CR26</f>
        <v>0</v>
      </c>
      <c r="F29" s="232">
        <f t="shared" si="4"/>
        <v>0</v>
      </c>
      <c r="G29" s="232">
        <f>投入係数!CM132</f>
        <v>0</v>
      </c>
      <c r="H29" s="232">
        <f>G29*取引表!DD26</f>
        <v>0</v>
      </c>
      <c r="I29" s="232">
        <f>C29*雇用表!E26</f>
        <v>0</v>
      </c>
      <c r="J29" s="273"/>
      <c r="K29" s="246">
        <f>G29*(1-取引表!DD26)</f>
        <v>0</v>
      </c>
      <c r="L29" s="254">
        <f>INDEX(逆行列計算!$C$185:$CM$185,0,$A29)</f>
        <v>0</v>
      </c>
      <c r="M29" s="254">
        <f>INDEX(逆行列計算!$C$186:$CM$186,0,$A29)</f>
        <v>0</v>
      </c>
      <c r="N29" s="232">
        <f>M29*取引表!DD26</f>
        <v>0</v>
      </c>
      <c r="O29" s="232">
        <f t="shared" si="5"/>
        <v>0</v>
      </c>
      <c r="P29" s="254">
        <f>INDEX(逆行列計算!$C$187:$CM$187,0,$A29)</f>
        <v>0</v>
      </c>
      <c r="Q29" s="255">
        <f t="shared" si="6"/>
        <v>0</v>
      </c>
      <c r="R29" s="232">
        <f>L29*雇用表!E26</f>
        <v>0</v>
      </c>
      <c r="T29" s="232">
        <f>(F$95+Q$95)*取引表!DF26*AA$1</f>
        <v>0</v>
      </c>
      <c r="U29" s="232">
        <f>T29*(1-取引表!DD26)</f>
        <v>0</v>
      </c>
      <c r="V29" s="232">
        <f>T29*取引表!DD26</f>
        <v>0</v>
      </c>
      <c r="W29" s="254">
        <f>INDEX(逆行列計算!$C$281:$CM$281,0,$A29)</f>
        <v>0</v>
      </c>
      <c r="X29" s="254">
        <f>W29*投入係数!CP26</f>
        <v>0</v>
      </c>
      <c r="Y29" s="232">
        <f>X29*取引表!DD26</f>
        <v>0</v>
      </c>
      <c r="Z29" s="232">
        <f>W29*投入係数!CQ26</f>
        <v>0</v>
      </c>
      <c r="AA29" s="254">
        <f>W29*投入係数!CR26</f>
        <v>0</v>
      </c>
      <c r="AB29" s="232">
        <f t="shared" si="7"/>
        <v>0</v>
      </c>
      <c r="AC29" s="232">
        <f>W29*雇用表!E26</f>
        <v>0</v>
      </c>
      <c r="AE29" s="232">
        <f t="shared" si="8"/>
        <v>0</v>
      </c>
      <c r="AF29" s="232">
        <f t="shared" si="9"/>
        <v>0</v>
      </c>
      <c r="AG29" s="232">
        <f t="shared" si="10"/>
        <v>0</v>
      </c>
      <c r="AH29" s="232">
        <f t="shared" si="11"/>
        <v>0</v>
      </c>
      <c r="AI29" s="232">
        <f t="shared" si="12"/>
        <v>0</v>
      </c>
      <c r="AK29" s="242" t="e">
        <f t="shared" si="0"/>
        <v>#DIV/0!</v>
      </c>
      <c r="AL29" s="242" t="e">
        <f t="shared" si="1"/>
        <v>#DIV/0!</v>
      </c>
      <c r="AM29" s="242" t="e">
        <f t="shared" si="2"/>
        <v>#DIV/0!</v>
      </c>
      <c r="AN29" s="242" t="e">
        <f t="shared" si="3"/>
        <v>#DIV/0!</v>
      </c>
    </row>
    <row r="30" spans="1:40">
      <c r="A30" s="238">
        <v>24</v>
      </c>
      <c r="B30" s="238" t="s">
        <v>142</v>
      </c>
      <c r="C30" s="232">
        <f>'01最終需要増加額入力'!N30</f>
        <v>0</v>
      </c>
      <c r="D30" s="232">
        <f>C30*投入係数!CQ27</f>
        <v>0</v>
      </c>
      <c r="E30" s="232">
        <f>C30*投入係数!CR27</f>
        <v>0</v>
      </c>
      <c r="F30" s="232">
        <f t="shared" si="4"/>
        <v>0</v>
      </c>
      <c r="G30" s="232">
        <f>投入係数!CM133</f>
        <v>0</v>
      </c>
      <c r="H30" s="232">
        <f>G30*取引表!DD27</f>
        <v>0</v>
      </c>
      <c r="I30" s="232">
        <f>C30*雇用表!E27</f>
        <v>0</v>
      </c>
      <c r="J30" s="273"/>
      <c r="K30" s="246">
        <f>G30*(1-取引表!DD27)</f>
        <v>0</v>
      </c>
      <c r="L30" s="254">
        <f>INDEX(逆行列計算!$C$185:$CM$185,0,$A30)</f>
        <v>0</v>
      </c>
      <c r="M30" s="254">
        <f>INDEX(逆行列計算!$C$186:$CM$186,0,$A30)</f>
        <v>0</v>
      </c>
      <c r="N30" s="232">
        <f>M30*取引表!DD27</f>
        <v>0</v>
      </c>
      <c r="O30" s="232">
        <f t="shared" si="5"/>
        <v>0</v>
      </c>
      <c r="P30" s="254">
        <f>INDEX(逆行列計算!$C$187:$CM$187,0,$A30)</f>
        <v>0</v>
      </c>
      <c r="Q30" s="255">
        <f t="shared" si="6"/>
        <v>0</v>
      </c>
      <c r="R30" s="232">
        <f>L30*雇用表!E27</f>
        <v>0</v>
      </c>
      <c r="T30" s="232">
        <f>(F$95+Q$95)*取引表!DF27*AA$1</f>
        <v>0</v>
      </c>
      <c r="U30" s="232">
        <f>T30*(1-取引表!DD27)</f>
        <v>0</v>
      </c>
      <c r="V30" s="232">
        <f>T30*取引表!DD27</f>
        <v>0</v>
      </c>
      <c r="W30" s="254">
        <f>INDEX(逆行列計算!$C$281:$CM$281,0,$A30)</f>
        <v>0</v>
      </c>
      <c r="X30" s="254">
        <f>W30*投入係数!CP27</f>
        <v>0</v>
      </c>
      <c r="Y30" s="232">
        <f>X30*取引表!DD27</f>
        <v>0</v>
      </c>
      <c r="Z30" s="232">
        <f>W30*投入係数!CQ27</f>
        <v>0</v>
      </c>
      <c r="AA30" s="254">
        <f>W30*投入係数!CR27</f>
        <v>0</v>
      </c>
      <c r="AB30" s="232">
        <f t="shared" si="7"/>
        <v>0</v>
      </c>
      <c r="AC30" s="232">
        <f>W30*雇用表!E27</f>
        <v>0</v>
      </c>
      <c r="AE30" s="232">
        <f t="shared" si="8"/>
        <v>0</v>
      </c>
      <c r="AF30" s="232">
        <f t="shared" si="9"/>
        <v>0</v>
      </c>
      <c r="AG30" s="232">
        <f t="shared" si="10"/>
        <v>0</v>
      </c>
      <c r="AH30" s="232">
        <f t="shared" si="11"/>
        <v>0</v>
      </c>
      <c r="AI30" s="232">
        <f t="shared" si="12"/>
        <v>0</v>
      </c>
      <c r="AK30" s="242" t="e">
        <f t="shared" si="0"/>
        <v>#DIV/0!</v>
      </c>
      <c r="AL30" s="242" t="e">
        <f t="shared" si="1"/>
        <v>#DIV/0!</v>
      </c>
      <c r="AM30" s="242" t="e">
        <f t="shared" si="2"/>
        <v>#DIV/0!</v>
      </c>
      <c r="AN30" s="242" t="e">
        <f t="shared" si="3"/>
        <v>#DIV/0!</v>
      </c>
    </row>
    <row r="31" spans="1:40">
      <c r="A31" s="238">
        <v>25</v>
      </c>
      <c r="B31" s="238" t="s">
        <v>143</v>
      </c>
      <c r="C31" s="232">
        <f>'01最終需要増加額入力'!N31</f>
        <v>0</v>
      </c>
      <c r="D31" s="232">
        <f>C31*投入係数!CQ28</f>
        <v>0</v>
      </c>
      <c r="E31" s="232">
        <f>C31*投入係数!CR28</f>
        <v>0</v>
      </c>
      <c r="F31" s="232">
        <f t="shared" si="4"/>
        <v>0</v>
      </c>
      <c r="G31" s="232">
        <f>投入係数!CM134</f>
        <v>0</v>
      </c>
      <c r="H31" s="232">
        <f>G31*取引表!DD28</f>
        <v>0</v>
      </c>
      <c r="I31" s="232">
        <f>C31*雇用表!E28</f>
        <v>0</v>
      </c>
      <c r="J31" s="273"/>
      <c r="K31" s="246">
        <f>G31*(1-取引表!DD28)</f>
        <v>0</v>
      </c>
      <c r="L31" s="254">
        <f>INDEX(逆行列計算!$C$185:$CM$185,0,$A31)</f>
        <v>0</v>
      </c>
      <c r="M31" s="254">
        <f>INDEX(逆行列計算!$C$186:$CM$186,0,$A31)</f>
        <v>0</v>
      </c>
      <c r="N31" s="232">
        <f>M31*取引表!DD28</f>
        <v>0</v>
      </c>
      <c r="O31" s="232">
        <f t="shared" si="5"/>
        <v>0</v>
      </c>
      <c r="P31" s="254">
        <f>INDEX(逆行列計算!$C$187:$CM$187,0,$A31)</f>
        <v>0</v>
      </c>
      <c r="Q31" s="255">
        <f t="shared" si="6"/>
        <v>0</v>
      </c>
      <c r="R31" s="232">
        <f>L31*雇用表!E28</f>
        <v>0</v>
      </c>
      <c r="T31" s="232">
        <f>(F$95+Q$95)*取引表!DF28*AA$1</f>
        <v>0</v>
      </c>
      <c r="U31" s="232">
        <f>T31*(1-取引表!DD28)</f>
        <v>0</v>
      </c>
      <c r="V31" s="232">
        <f>T31*取引表!DD28</f>
        <v>0</v>
      </c>
      <c r="W31" s="254">
        <f>INDEX(逆行列計算!$C$281:$CM$281,0,$A31)</f>
        <v>0</v>
      </c>
      <c r="X31" s="254">
        <f>W31*投入係数!CP28</f>
        <v>0</v>
      </c>
      <c r="Y31" s="232">
        <f>X31*取引表!DD28</f>
        <v>0</v>
      </c>
      <c r="Z31" s="232">
        <f>W31*投入係数!CQ28</f>
        <v>0</v>
      </c>
      <c r="AA31" s="254">
        <f>W31*投入係数!CR28</f>
        <v>0</v>
      </c>
      <c r="AB31" s="232">
        <f t="shared" si="7"/>
        <v>0</v>
      </c>
      <c r="AC31" s="232">
        <f>W31*雇用表!E28</f>
        <v>0</v>
      </c>
      <c r="AE31" s="232">
        <f t="shared" si="8"/>
        <v>0</v>
      </c>
      <c r="AF31" s="232">
        <f t="shared" si="9"/>
        <v>0</v>
      </c>
      <c r="AG31" s="232">
        <f t="shared" si="10"/>
        <v>0</v>
      </c>
      <c r="AH31" s="232">
        <f t="shared" si="11"/>
        <v>0</v>
      </c>
      <c r="AI31" s="232">
        <f t="shared" si="12"/>
        <v>0</v>
      </c>
      <c r="AK31" s="242" t="e">
        <f t="shared" si="0"/>
        <v>#DIV/0!</v>
      </c>
      <c r="AL31" s="242" t="e">
        <f t="shared" si="1"/>
        <v>#DIV/0!</v>
      </c>
      <c r="AM31" s="242" t="e">
        <f t="shared" si="2"/>
        <v>#DIV/0!</v>
      </c>
      <c r="AN31" s="242" t="e">
        <f t="shared" si="3"/>
        <v>#DIV/0!</v>
      </c>
    </row>
    <row r="32" spans="1:40">
      <c r="A32" s="238">
        <v>26</v>
      </c>
      <c r="B32" s="238" t="s">
        <v>1981</v>
      </c>
      <c r="C32" s="232">
        <f>'01最終需要増加額入力'!N32</f>
        <v>0</v>
      </c>
      <c r="D32" s="232">
        <f>C32*投入係数!CQ29</f>
        <v>0</v>
      </c>
      <c r="E32" s="232">
        <f>C32*投入係数!CR29</f>
        <v>0</v>
      </c>
      <c r="F32" s="232">
        <f t="shared" si="4"/>
        <v>0</v>
      </c>
      <c r="G32" s="232">
        <f>投入係数!CM135</f>
        <v>0</v>
      </c>
      <c r="H32" s="232">
        <f>G32*取引表!DD29</f>
        <v>0</v>
      </c>
      <c r="I32" s="232">
        <f>C32*雇用表!E29</f>
        <v>0</v>
      </c>
      <c r="J32" s="273"/>
      <c r="K32" s="246">
        <f>G32*(1-取引表!DD29)</f>
        <v>0</v>
      </c>
      <c r="L32" s="254">
        <f>INDEX(逆行列計算!$C$185:$CM$185,0,$A32)</f>
        <v>0</v>
      </c>
      <c r="M32" s="254">
        <f>INDEX(逆行列計算!$C$186:$CM$186,0,$A32)</f>
        <v>0</v>
      </c>
      <c r="N32" s="232">
        <f>M32*取引表!DD29</f>
        <v>0</v>
      </c>
      <c r="O32" s="232">
        <f t="shared" si="5"/>
        <v>0</v>
      </c>
      <c r="P32" s="254">
        <f>INDEX(逆行列計算!$C$187:$CM$187,0,$A32)</f>
        <v>0</v>
      </c>
      <c r="Q32" s="255">
        <f t="shared" si="6"/>
        <v>0</v>
      </c>
      <c r="R32" s="232">
        <f>L32*雇用表!E29</f>
        <v>0</v>
      </c>
      <c r="T32" s="232">
        <f>(F$95+Q$95)*取引表!DF29*AA$1</f>
        <v>0</v>
      </c>
      <c r="U32" s="232">
        <f>T32*(1-取引表!DD29)</f>
        <v>0</v>
      </c>
      <c r="V32" s="232">
        <f>T32*取引表!DD29</f>
        <v>0</v>
      </c>
      <c r="W32" s="254">
        <f>INDEX(逆行列計算!$C$281:$CM$281,0,$A32)</f>
        <v>0</v>
      </c>
      <c r="X32" s="254">
        <f>W32*投入係数!CP29</f>
        <v>0</v>
      </c>
      <c r="Y32" s="232">
        <f>X32*取引表!DD29</f>
        <v>0</v>
      </c>
      <c r="Z32" s="232">
        <f>W32*投入係数!CQ29</f>
        <v>0</v>
      </c>
      <c r="AA32" s="254">
        <f>W32*投入係数!CR29</f>
        <v>0</v>
      </c>
      <c r="AB32" s="232">
        <f t="shared" si="7"/>
        <v>0</v>
      </c>
      <c r="AC32" s="232">
        <f>W32*雇用表!E29</f>
        <v>0</v>
      </c>
      <c r="AE32" s="232">
        <f t="shared" si="8"/>
        <v>0</v>
      </c>
      <c r="AF32" s="232">
        <f t="shared" si="9"/>
        <v>0</v>
      </c>
      <c r="AG32" s="232">
        <f t="shared" si="10"/>
        <v>0</v>
      </c>
      <c r="AH32" s="232">
        <f t="shared" si="11"/>
        <v>0</v>
      </c>
      <c r="AI32" s="232">
        <f t="shared" si="12"/>
        <v>0</v>
      </c>
      <c r="AK32" s="242" t="e">
        <f t="shared" si="0"/>
        <v>#DIV/0!</v>
      </c>
      <c r="AL32" s="242" t="e">
        <f t="shared" si="1"/>
        <v>#DIV/0!</v>
      </c>
      <c r="AM32" s="242" t="e">
        <f t="shared" si="2"/>
        <v>#DIV/0!</v>
      </c>
      <c r="AN32" s="242" t="e">
        <f t="shared" si="3"/>
        <v>#DIV/0!</v>
      </c>
    </row>
    <row r="33" spans="1:40">
      <c r="A33" s="238">
        <v>27</v>
      </c>
      <c r="B33" s="238" t="s">
        <v>1982</v>
      </c>
      <c r="C33" s="232">
        <f>'01最終需要増加額入力'!N33</f>
        <v>0</v>
      </c>
      <c r="D33" s="232">
        <f>C33*投入係数!CQ30</f>
        <v>0</v>
      </c>
      <c r="E33" s="232">
        <f>C33*投入係数!CR30</f>
        <v>0</v>
      </c>
      <c r="F33" s="232">
        <f t="shared" si="4"/>
        <v>0</v>
      </c>
      <c r="G33" s="232">
        <f>投入係数!CM136</f>
        <v>0</v>
      </c>
      <c r="H33" s="232">
        <f>G33*取引表!DD30</f>
        <v>0</v>
      </c>
      <c r="I33" s="232">
        <f>C33*雇用表!E30</f>
        <v>0</v>
      </c>
      <c r="J33" s="273"/>
      <c r="K33" s="246">
        <f>G33*(1-取引表!DD30)</f>
        <v>0</v>
      </c>
      <c r="L33" s="254">
        <f>INDEX(逆行列計算!$C$185:$CM$185,0,$A33)</f>
        <v>0</v>
      </c>
      <c r="M33" s="254">
        <f>INDEX(逆行列計算!$C$186:$CM$186,0,$A33)</f>
        <v>0</v>
      </c>
      <c r="N33" s="232">
        <f>M33*取引表!DD30</f>
        <v>0</v>
      </c>
      <c r="O33" s="232">
        <f t="shared" si="5"/>
        <v>0</v>
      </c>
      <c r="P33" s="254">
        <f>INDEX(逆行列計算!$C$187:$CM$187,0,$A33)</f>
        <v>0</v>
      </c>
      <c r="Q33" s="255">
        <f t="shared" si="6"/>
        <v>0</v>
      </c>
      <c r="R33" s="232">
        <f>L33*雇用表!E30</f>
        <v>0</v>
      </c>
      <c r="T33" s="232">
        <f>(F$95+Q$95)*取引表!DF30*AA$1</f>
        <v>0</v>
      </c>
      <c r="U33" s="232">
        <f>T33*(1-取引表!DD30)</f>
        <v>0</v>
      </c>
      <c r="V33" s="232">
        <f>T33*取引表!DD30</f>
        <v>0</v>
      </c>
      <c r="W33" s="254">
        <f>INDEX(逆行列計算!$C$281:$CM$281,0,$A33)</f>
        <v>0</v>
      </c>
      <c r="X33" s="254">
        <f>W33*投入係数!CP30</f>
        <v>0</v>
      </c>
      <c r="Y33" s="232">
        <f>X33*取引表!DD30</f>
        <v>0</v>
      </c>
      <c r="Z33" s="232">
        <f>W33*投入係数!CQ30</f>
        <v>0</v>
      </c>
      <c r="AA33" s="254">
        <f>W33*投入係数!CR30</f>
        <v>0</v>
      </c>
      <c r="AB33" s="232">
        <f t="shared" si="7"/>
        <v>0</v>
      </c>
      <c r="AC33" s="232">
        <f>W33*雇用表!E30</f>
        <v>0</v>
      </c>
      <c r="AE33" s="232">
        <f t="shared" si="8"/>
        <v>0</v>
      </c>
      <c r="AF33" s="232">
        <f t="shared" si="9"/>
        <v>0</v>
      </c>
      <c r="AG33" s="232">
        <f t="shared" si="10"/>
        <v>0</v>
      </c>
      <c r="AH33" s="232">
        <f t="shared" si="11"/>
        <v>0</v>
      </c>
      <c r="AI33" s="232">
        <f t="shared" si="12"/>
        <v>0</v>
      </c>
      <c r="AK33" s="242" t="e">
        <f t="shared" si="0"/>
        <v>#DIV/0!</v>
      </c>
      <c r="AL33" s="242" t="e">
        <f t="shared" si="1"/>
        <v>#DIV/0!</v>
      </c>
      <c r="AM33" s="242" t="e">
        <f t="shared" si="2"/>
        <v>#DIV/0!</v>
      </c>
      <c r="AN33" s="242" t="e">
        <f t="shared" si="3"/>
        <v>#DIV/0!</v>
      </c>
    </row>
    <row r="34" spans="1:40">
      <c r="A34" s="238">
        <v>28</v>
      </c>
      <c r="B34" s="238" t="s">
        <v>1941</v>
      </c>
      <c r="C34" s="232">
        <f>'01最終需要増加額入力'!N34</f>
        <v>0</v>
      </c>
      <c r="D34" s="232">
        <f>C34*投入係数!CQ31</f>
        <v>0</v>
      </c>
      <c r="E34" s="232">
        <f>C34*投入係数!CR31</f>
        <v>0</v>
      </c>
      <c r="F34" s="232">
        <f t="shared" si="4"/>
        <v>0</v>
      </c>
      <c r="G34" s="232">
        <f>投入係数!CM137</f>
        <v>0</v>
      </c>
      <c r="H34" s="232">
        <f>G34*取引表!DD31</f>
        <v>0</v>
      </c>
      <c r="I34" s="232">
        <f>C34*雇用表!E31</f>
        <v>0</v>
      </c>
      <c r="J34" s="273"/>
      <c r="K34" s="246">
        <f>G34*(1-取引表!DD31)</f>
        <v>0</v>
      </c>
      <c r="L34" s="254">
        <f>INDEX(逆行列計算!$C$185:$CM$185,0,$A34)</f>
        <v>0</v>
      </c>
      <c r="M34" s="254">
        <f>INDEX(逆行列計算!$C$186:$CM$186,0,$A34)</f>
        <v>0</v>
      </c>
      <c r="N34" s="232">
        <f>M34*取引表!DD31</f>
        <v>0</v>
      </c>
      <c r="O34" s="232">
        <f t="shared" si="5"/>
        <v>0</v>
      </c>
      <c r="P34" s="254">
        <f>INDEX(逆行列計算!$C$187:$CM$187,0,$A34)</f>
        <v>0</v>
      </c>
      <c r="Q34" s="255">
        <f t="shared" si="6"/>
        <v>0</v>
      </c>
      <c r="R34" s="232">
        <f>L34*雇用表!E31</f>
        <v>0</v>
      </c>
      <c r="T34" s="232">
        <f>(F$95+Q$95)*取引表!DF31*AA$1</f>
        <v>0</v>
      </c>
      <c r="U34" s="232">
        <f>T34*(1-取引表!DD31)</f>
        <v>0</v>
      </c>
      <c r="V34" s="232">
        <f>T34*取引表!DD31</f>
        <v>0</v>
      </c>
      <c r="W34" s="254">
        <f>INDEX(逆行列計算!$C$281:$CM$281,0,$A34)</f>
        <v>0</v>
      </c>
      <c r="X34" s="254">
        <f>W34*投入係数!CP31</f>
        <v>0</v>
      </c>
      <c r="Y34" s="232">
        <f>X34*取引表!DD31</f>
        <v>0</v>
      </c>
      <c r="Z34" s="232">
        <f>W34*投入係数!CQ31</f>
        <v>0</v>
      </c>
      <c r="AA34" s="254">
        <f>W34*投入係数!CR31</f>
        <v>0</v>
      </c>
      <c r="AB34" s="232">
        <f t="shared" si="7"/>
        <v>0</v>
      </c>
      <c r="AC34" s="232">
        <f>W34*雇用表!E31</f>
        <v>0</v>
      </c>
      <c r="AE34" s="232">
        <f t="shared" si="8"/>
        <v>0</v>
      </c>
      <c r="AF34" s="232">
        <f t="shared" si="9"/>
        <v>0</v>
      </c>
      <c r="AG34" s="232">
        <f t="shared" si="10"/>
        <v>0</v>
      </c>
      <c r="AH34" s="232">
        <f t="shared" si="11"/>
        <v>0</v>
      </c>
      <c r="AI34" s="232">
        <f t="shared" si="12"/>
        <v>0</v>
      </c>
      <c r="AK34" s="242" t="e">
        <f t="shared" si="0"/>
        <v>#DIV/0!</v>
      </c>
      <c r="AL34" s="242" t="e">
        <f t="shared" si="1"/>
        <v>#DIV/0!</v>
      </c>
      <c r="AM34" s="242" t="e">
        <f t="shared" si="2"/>
        <v>#DIV/0!</v>
      </c>
      <c r="AN34" s="242" t="e">
        <f t="shared" si="3"/>
        <v>#DIV/0!</v>
      </c>
    </row>
    <row r="35" spans="1:40">
      <c r="A35" s="238">
        <v>29</v>
      </c>
      <c r="B35" s="238" t="s">
        <v>149</v>
      </c>
      <c r="C35" s="232">
        <f>'01最終需要増加額入力'!N35</f>
        <v>0</v>
      </c>
      <c r="D35" s="232">
        <f>C35*投入係数!CQ32</f>
        <v>0</v>
      </c>
      <c r="E35" s="232">
        <f>C35*投入係数!CR32</f>
        <v>0</v>
      </c>
      <c r="F35" s="232">
        <f t="shared" si="4"/>
        <v>0</v>
      </c>
      <c r="G35" s="232">
        <f>投入係数!CM138</f>
        <v>0</v>
      </c>
      <c r="H35" s="232">
        <f>G35*取引表!DD32</f>
        <v>0</v>
      </c>
      <c r="I35" s="232">
        <f>C35*雇用表!E32</f>
        <v>0</v>
      </c>
      <c r="J35" s="273"/>
      <c r="K35" s="246">
        <f>G35*(1-取引表!DD32)</f>
        <v>0</v>
      </c>
      <c r="L35" s="254">
        <f>INDEX(逆行列計算!$C$185:$CM$185,0,$A35)</f>
        <v>0</v>
      </c>
      <c r="M35" s="254">
        <f>INDEX(逆行列計算!$C$186:$CM$186,0,$A35)</f>
        <v>0</v>
      </c>
      <c r="N35" s="232">
        <f>M35*取引表!DD32</f>
        <v>0</v>
      </c>
      <c r="O35" s="232">
        <f t="shared" si="5"/>
        <v>0</v>
      </c>
      <c r="P35" s="254">
        <f>INDEX(逆行列計算!$C$187:$CM$187,0,$A35)</f>
        <v>0</v>
      </c>
      <c r="Q35" s="255">
        <f t="shared" si="6"/>
        <v>0</v>
      </c>
      <c r="R35" s="232">
        <f>L35*雇用表!E32</f>
        <v>0</v>
      </c>
      <c r="T35" s="232">
        <f>(F$95+Q$95)*取引表!DF32*AA$1</f>
        <v>0</v>
      </c>
      <c r="U35" s="232">
        <f>T35*(1-取引表!DD32)</f>
        <v>0</v>
      </c>
      <c r="V35" s="232">
        <f>T35*取引表!DD32</f>
        <v>0</v>
      </c>
      <c r="W35" s="254">
        <f>INDEX(逆行列計算!$C$281:$CM$281,0,$A35)</f>
        <v>0</v>
      </c>
      <c r="X35" s="254">
        <f>W35*投入係数!CP32</f>
        <v>0</v>
      </c>
      <c r="Y35" s="232">
        <f>X35*取引表!DD32</f>
        <v>0</v>
      </c>
      <c r="Z35" s="232">
        <f>W35*投入係数!CQ32</f>
        <v>0</v>
      </c>
      <c r="AA35" s="254">
        <f>W35*投入係数!CR32</f>
        <v>0</v>
      </c>
      <c r="AB35" s="232">
        <f t="shared" si="7"/>
        <v>0</v>
      </c>
      <c r="AC35" s="232">
        <f>W35*雇用表!E32</f>
        <v>0</v>
      </c>
      <c r="AE35" s="232">
        <f t="shared" si="8"/>
        <v>0</v>
      </c>
      <c r="AF35" s="232">
        <f t="shared" si="9"/>
        <v>0</v>
      </c>
      <c r="AG35" s="232">
        <f t="shared" si="10"/>
        <v>0</v>
      </c>
      <c r="AH35" s="232">
        <f t="shared" si="11"/>
        <v>0</v>
      </c>
      <c r="AI35" s="232">
        <f t="shared" si="12"/>
        <v>0</v>
      </c>
      <c r="AK35" s="242" t="e">
        <f t="shared" si="0"/>
        <v>#DIV/0!</v>
      </c>
      <c r="AL35" s="242" t="e">
        <f t="shared" si="1"/>
        <v>#DIV/0!</v>
      </c>
      <c r="AM35" s="242" t="e">
        <f t="shared" si="2"/>
        <v>#DIV/0!</v>
      </c>
      <c r="AN35" s="242" t="e">
        <f t="shared" si="3"/>
        <v>#DIV/0!</v>
      </c>
    </row>
    <row r="36" spans="1:40">
      <c r="A36" s="238">
        <v>30</v>
      </c>
      <c r="B36" s="238" t="s">
        <v>1163</v>
      </c>
      <c r="C36" s="232">
        <f>'01最終需要増加額入力'!N36</f>
        <v>0</v>
      </c>
      <c r="D36" s="232">
        <f>C36*投入係数!CQ33</f>
        <v>0</v>
      </c>
      <c r="E36" s="232">
        <f>C36*投入係数!CR33</f>
        <v>0</v>
      </c>
      <c r="F36" s="232">
        <f t="shared" si="4"/>
        <v>0</v>
      </c>
      <c r="G36" s="232">
        <f>投入係数!CM139</f>
        <v>0</v>
      </c>
      <c r="H36" s="232">
        <f>G36*取引表!DD33</f>
        <v>0</v>
      </c>
      <c r="I36" s="232">
        <f>C36*雇用表!E33</f>
        <v>0</v>
      </c>
      <c r="J36" s="273"/>
      <c r="K36" s="246">
        <f>G36*(1-取引表!DD33)</f>
        <v>0</v>
      </c>
      <c r="L36" s="254">
        <f>INDEX(逆行列計算!$C$185:$CM$185,0,$A36)</f>
        <v>0</v>
      </c>
      <c r="M36" s="254">
        <f>INDEX(逆行列計算!$C$186:$CM$186,0,$A36)</f>
        <v>0</v>
      </c>
      <c r="N36" s="232">
        <f>M36*取引表!DD33</f>
        <v>0</v>
      </c>
      <c r="O36" s="232">
        <f t="shared" si="5"/>
        <v>0</v>
      </c>
      <c r="P36" s="254">
        <f>INDEX(逆行列計算!$C$187:$CM$187,0,$A36)</f>
        <v>0</v>
      </c>
      <c r="Q36" s="255">
        <f t="shared" si="6"/>
        <v>0</v>
      </c>
      <c r="R36" s="232">
        <f>L36*雇用表!E33</f>
        <v>0</v>
      </c>
      <c r="T36" s="232">
        <f>(F$95+Q$95)*取引表!DF33*AA$1</f>
        <v>0</v>
      </c>
      <c r="U36" s="232">
        <f>T36*(1-取引表!DD33)</f>
        <v>0</v>
      </c>
      <c r="V36" s="232">
        <f>T36*取引表!DD33</f>
        <v>0</v>
      </c>
      <c r="W36" s="254">
        <f>INDEX(逆行列計算!$C$281:$CM$281,0,$A36)</f>
        <v>0</v>
      </c>
      <c r="X36" s="254">
        <f>W36*投入係数!CP33</f>
        <v>0</v>
      </c>
      <c r="Y36" s="232">
        <f>X36*取引表!DD33</f>
        <v>0</v>
      </c>
      <c r="Z36" s="232">
        <f>W36*投入係数!CQ33</f>
        <v>0</v>
      </c>
      <c r="AA36" s="254">
        <f>W36*投入係数!CR33</f>
        <v>0</v>
      </c>
      <c r="AB36" s="232">
        <f t="shared" si="7"/>
        <v>0</v>
      </c>
      <c r="AC36" s="232">
        <f>W36*雇用表!E33</f>
        <v>0</v>
      </c>
      <c r="AE36" s="232">
        <f t="shared" si="8"/>
        <v>0</v>
      </c>
      <c r="AF36" s="232">
        <f t="shared" si="9"/>
        <v>0</v>
      </c>
      <c r="AG36" s="232">
        <f t="shared" si="10"/>
        <v>0</v>
      </c>
      <c r="AH36" s="232">
        <f t="shared" si="11"/>
        <v>0</v>
      </c>
      <c r="AI36" s="232">
        <f t="shared" si="12"/>
        <v>0</v>
      </c>
      <c r="AK36" s="242" t="e">
        <f t="shared" si="0"/>
        <v>#DIV/0!</v>
      </c>
      <c r="AL36" s="242" t="e">
        <f t="shared" si="1"/>
        <v>#DIV/0!</v>
      </c>
      <c r="AM36" s="242" t="e">
        <f t="shared" si="2"/>
        <v>#DIV/0!</v>
      </c>
      <c r="AN36" s="242" t="e">
        <f t="shared" si="3"/>
        <v>#DIV/0!</v>
      </c>
    </row>
    <row r="37" spans="1:40">
      <c r="A37" s="238">
        <v>31</v>
      </c>
      <c r="B37" s="238" t="s">
        <v>1164</v>
      </c>
      <c r="C37" s="232">
        <f>'01最終需要増加額入力'!N37</f>
        <v>0</v>
      </c>
      <c r="D37" s="232">
        <f>C37*投入係数!CQ34</f>
        <v>0</v>
      </c>
      <c r="E37" s="232">
        <f>C37*投入係数!CR34</f>
        <v>0</v>
      </c>
      <c r="F37" s="232">
        <f t="shared" si="4"/>
        <v>0</v>
      </c>
      <c r="G37" s="232">
        <f>投入係数!CM140</f>
        <v>0</v>
      </c>
      <c r="H37" s="232">
        <f>G37*取引表!DD34</f>
        <v>0</v>
      </c>
      <c r="I37" s="232">
        <f>C37*雇用表!E34</f>
        <v>0</v>
      </c>
      <c r="J37" s="273"/>
      <c r="K37" s="246">
        <f>G37*(1-取引表!DD34)</f>
        <v>0</v>
      </c>
      <c r="L37" s="254">
        <f>INDEX(逆行列計算!$C$185:$CM$185,0,$A37)</f>
        <v>0</v>
      </c>
      <c r="M37" s="254">
        <f>INDEX(逆行列計算!$C$186:$CM$186,0,$A37)</f>
        <v>0</v>
      </c>
      <c r="N37" s="232">
        <f>M37*取引表!DD34</f>
        <v>0</v>
      </c>
      <c r="O37" s="232">
        <f t="shared" si="5"/>
        <v>0</v>
      </c>
      <c r="P37" s="254">
        <f>INDEX(逆行列計算!$C$187:$CM$187,0,$A37)</f>
        <v>0</v>
      </c>
      <c r="Q37" s="255">
        <f t="shared" si="6"/>
        <v>0</v>
      </c>
      <c r="R37" s="232">
        <f>L37*雇用表!E34</f>
        <v>0</v>
      </c>
      <c r="T37" s="232">
        <f>(F$95+Q$95)*取引表!DF34*AA$1</f>
        <v>0</v>
      </c>
      <c r="U37" s="232">
        <f>T37*(1-取引表!DD34)</f>
        <v>0</v>
      </c>
      <c r="V37" s="232">
        <f>T37*取引表!DD34</f>
        <v>0</v>
      </c>
      <c r="W37" s="254">
        <f>INDEX(逆行列計算!$C$281:$CM$281,0,$A37)</f>
        <v>0</v>
      </c>
      <c r="X37" s="254">
        <f>W37*投入係数!CP34</f>
        <v>0</v>
      </c>
      <c r="Y37" s="232">
        <f>X37*取引表!DD34</f>
        <v>0</v>
      </c>
      <c r="Z37" s="232">
        <f>W37*投入係数!CQ34</f>
        <v>0</v>
      </c>
      <c r="AA37" s="254">
        <f>W37*投入係数!CR34</f>
        <v>0</v>
      </c>
      <c r="AB37" s="232">
        <f t="shared" si="7"/>
        <v>0</v>
      </c>
      <c r="AC37" s="232">
        <f>W37*雇用表!E34</f>
        <v>0</v>
      </c>
      <c r="AE37" s="232">
        <f t="shared" si="8"/>
        <v>0</v>
      </c>
      <c r="AF37" s="232">
        <f t="shared" si="9"/>
        <v>0</v>
      </c>
      <c r="AG37" s="232">
        <f t="shared" si="10"/>
        <v>0</v>
      </c>
      <c r="AH37" s="232">
        <f t="shared" si="11"/>
        <v>0</v>
      </c>
      <c r="AI37" s="232">
        <f t="shared" si="12"/>
        <v>0</v>
      </c>
      <c r="AK37" s="242" t="e">
        <f t="shared" si="0"/>
        <v>#DIV/0!</v>
      </c>
      <c r="AL37" s="242" t="e">
        <f t="shared" si="1"/>
        <v>#DIV/0!</v>
      </c>
      <c r="AM37" s="242" t="e">
        <f t="shared" si="2"/>
        <v>#DIV/0!</v>
      </c>
      <c r="AN37" s="242" t="e">
        <f t="shared" si="3"/>
        <v>#DIV/0!</v>
      </c>
    </row>
    <row r="38" spans="1:40">
      <c r="A38" s="238">
        <v>32</v>
      </c>
      <c r="B38" s="238" t="s">
        <v>1165</v>
      </c>
      <c r="C38" s="232">
        <f>'01最終需要増加額入力'!N38</f>
        <v>0</v>
      </c>
      <c r="D38" s="232">
        <f>C38*投入係数!CQ35</f>
        <v>0</v>
      </c>
      <c r="E38" s="232">
        <f>C38*投入係数!CR35</f>
        <v>0</v>
      </c>
      <c r="F38" s="232">
        <f t="shared" si="4"/>
        <v>0</v>
      </c>
      <c r="G38" s="232">
        <f>投入係数!CM141</f>
        <v>0</v>
      </c>
      <c r="H38" s="232">
        <f>G38*取引表!DD35</f>
        <v>0</v>
      </c>
      <c r="I38" s="232">
        <f>C38*雇用表!E35</f>
        <v>0</v>
      </c>
      <c r="J38" s="273"/>
      <c r="K38" s="246">
        <f>G38*(1-取引表!DD35)</f>
        <v>0</v>
      </c>
      <c r="L38" s="254">
        <f>INDEX(逆行列計算!$C$185:$CM$185,0,$A38)</f>
        <v>0</v>
      </c>
      <c r="M38" s="254">
        <f>INDEX(逆行列計算!$C$186:$CM$186,0,$A38)</f>
        <v>0</v>
      </c>
      <c r="N38" s="232">
        <f>M38*取引表!DD35</f>
        <v>0</v>
      </c>
      <c r="O38" s="232">
        <f t="shared" si="5"/>
        <v>0</v>
      </c>
      <c r="P38" s="254">
        <f>INDEX(逆行列計算!$C$187:$CM$187,0,$A38)</f>
        <v>0</v>
      </c>
      <c r="Q38" s="255">
        <f t="shared" si="6"/>
        <v>0</v>
      </c>
      <c r="R38" s="232">
        <f>L38*雇用表!E35</f>
        <v>0</v>
      </c>
      <c r="T38" s="232">
        <f>(F$95+Q$95)*取引表!DF35*AA$1</f>
        <v>0</v>
      </c>
      <c r="U38" s="232">
        <f>T38*(1-取引表!DD35)</f>
        <v>0</v>
      </c>
      <c r="V38" s="232">
        <f>T38*取引表!DD35</f>
        <v>0</v>
      </c>
      <c r="W38" s="254">
        <f>INDEX(逆行列計算!$C$281:$CM$281,0,$A38)</f>
        <v>0</v>
      </c>
      <c r="X38" s="254">
        <f>W38*投入係数!CP35</f>
        <v>0</v>
      </c>
      <c r="Y38" s="232">
        <f>X38*取引表!DD35</f>
        <v>0</v>
      </c>
      <c r="Z38" s="232">
        <f>W38*投入係数!CQ35</f>
        <v>0</v>
      </c>
      <c r="AA38" s="254">
        <f>W38*投入係数!CR35</f>
        <v>0</v>
      </c>
      <c r="AB38" s="232">
        <f t="shared" si="7"/>
        <v>0</v>
      </c>
      <c r="AC38" s="232">
        <f>W38*雇用表!E35</f>
        <v>0</v>
      </c>
      <c r="AE38" s="232">
        <f t="shared" si="8"/>
        <v>0</v>
      </c>
      <c r="AF38" s="232">
        <f t="shared" si="9"/>
        <v>0</v>
      </c>
      <c r="AG38" s="232">
        <f t="shared" si="10"/>
        <v>0</v>
      </c>
      <c r="AH38" s="232">
        <f t="shared" si="11"/>
        <v>0</v>
      </c>
      <c r="AI38" s="232">
        <f t="shared" si="12"/>
        <v>0</v>
      </c>
      <c r="AK38" s="242" t="e">
        <f t="shared" si="0"/>
        <v>#DIV/0!</v>
      </c>
      <c r="AL38" s="242" t="e">
        <f t="shared" si="1"/>
        <v>#DIV/0!</v>
      </c>
      <c r="AM38" s="242" t="e">
        <f t="shared" si="2"/>
        <v>#DIV/0!</v>
      </c>
      <c r="AN38" s="242" t="e">
        <f t="shared" si="3"/>
        <v>#DIV/0!</v>
      </c>
    </row>
    <row r="39" spans="1:40">
      <c r="A39" s="238">
        <v>33</v>
      </c>
      <c r="B39" s="238" t="s">
        <v>1983</v>
      </c>
      <c r="C39" s="232">
        <f>'01最終需要増加額入力'!N39</f>
        <v>0</v>
      </c>
      <c r="D39" s="232">
        <f>C39*投入係数!CQ36</f>
        <v>0</v>
      </c>
      <c r="E39" s="232">
        <f>C39*投入係数!CR36</f>
        <v>0</v>
      </c>
      <c r="F39" s="232">
        <f t="shared" si="4"/>
        <v>0</v>
      </c>
      <c r="G39" s="232">
        <f>投入係数!CM142</f>
        <v>0</v>
      </c>
      <c r="H39" s="232">
        <f>G39*取引表!DD36</f>
        <v>0</v>
      </c>
      <c r="I39" s="232">
        <f>C39*雇用表!E36</f>
        <v>0</v>
      </c>
      <c r="J39" s="273"/>
      <c r="K39" s="246">
        <f>G39*(1-取引表!DD36)</f>
        <v>0</v>
      </c>
      <c r="L39" s="254">
        <f>INDEX(逆行列計算!$C$185:$CM$185,0,$A39)</f>
        <v>0</v>
      </c>
      <c r="M39" s="254">
        <f>INDEX(逆行列計算!$C$186:$CM$186,0,$A39)</f>
        <v>0</v>
      </c>
      <c r="N39" s="232">
        <f>M39*取引表!DD36</f>
        <v>0</v>
      </c>
      <c r="O39" s="232">
        <f t="shared" si="5"/>
        <v>0</v>
      </c>
      <c r="P39" s="254">
        <f>INDEX(逆行列計算!$C$187:$CM$187,0,$A39)</f>
        <v>0</v>
      </c>
      <c r="Q39" s="255">
        <f t="shared" si="6"/>
        <v>0</v>
      </c>
      <c r="R39" s="232">
        <f>L39*雇用表!E36</f>
        <v>0</v>
      </c>
      <c r="T39" s="232">
        <f>(F$95+Q$95)*取引表!DF36*AA$1</f>
        <v>0</v>
      </c>
      <c r="U39" s="232">
        <f>T39*(1-取引表!DD36)</f>
        <v>0</v>
      </c>
      <c r="V39" s="232">
        <f>T39*取引表!DD36</f>
        <v>0</v>
      </c>
      <c r="W39" s="254">
        <f>INDEX(逆行列計算!$C$281:$CM$281,0,$A39)</f>
        <v>0</v>
      </c>
      <c r="X39" s="254">
        <f>W39*投入係数!CP36</f>
        <v>0</v>
      </c>
      <c r="Y39" s="232">
        <f>X39*取引表!DD36</f>
        <v>0</v>
      </c>
      <c r="Z39" s="232">
        <f>W39*投入係数!CQ36</f>
        <v>0</v>
      </c>
      <c r="AA39" s="254">
        <f>W39*投入係数!CR36</f>
        <v>0</v>
      </c>
      <c r="AB39" s="232">
        <f t="shared" si="7"/>
        <v>0</v>
      </c>
      <c r="AC39" s="232">
        <f>W39*雇用表!E36</f>
        <v>0</v>
      </c>
      <c r="AE39" s="232">
        <f t="shared" si="8"/>
        <v>0</v>
      </c>
      <c r="AF39" s="232">
        <f t="shared" si="9"/>
        <v>0</v>
      </c>
      <c r="AG39" s="232">
        <f t="shared" si="10"/>
        <v>0</v>
      </c>
      <c r="AH39" s="232">
        <f t="shared" si="11"/>
        <v>0</v>
      </c>
      <c r="AI39" s="232">
        <f t="shared" si="12"/>
        <v>0</v>
      </c>
      <c r="AK39" s="242" t="e">
        <f t="shared" ref="AK39:AK70" si="13">AE39/C$95</f>
        <v>#DIV/0!</v>
      </c>
      <c r="AL39" s="242" t="e">
        <f t="shared" ref="AL39:AL70" si="14">AF39/$C$95</f>
        <v>#DIV/0!</v>
      </c>
      <c r="AM39" s="242" t="e">
        <f t="shared" ref="AM39:AM70" si="15">AG39/$C$95</f>
        <v>#DIV/0!</v>
      </c>
      <c r="AN39" s="242" t="e">
        <f t="shared" ref="AN39:AN70" si="16">AH39/$C$95</f>
        <v>#DIV/0!</v>
      </c>
    </row>
    <row r="40" spans="1:40">
      <c r="A40" s="238">
        <v>34</v>
      </c>
      <c r="B40" s="238" t="s">
        <v>1984</v>
      </c>
      <c r="C40" s="232">
        <f>'01最終需要増加額入力'!N40</f>
        <v>0</v>
      </c>
      <c r="D40" s="232">
        <f>C40*投入係数!CQ37</f>
        <v>0</v>
      </c>
      <c r="E40" s="232">
        <f>C40*投入係数!CR37</f>
        <v>0</v>
      </c>
      <c r="F40" s="232">
        <f t="shared" si="4"/>
        <v>0</v>
      </c>
      <c r="G40" s="232">
        <f>投入係数!CM143</f>
        <v>0</v>
      </c>
      <c r="H40" s="232">
        <f>G40*取引表!DD37</f>
        <v>0</v>
      </c>
      <c r="I40" s="232">
        <f>C40*雇用表!E37</f>
        <v>0</v>
      </c>
      <c r="J40" s="273"/>
      <c r="K40" s="246">
        <f>G40*(1-取引表!DD37)</f>
        <v>0</v>
      </c>
      <c r="L40" s="254">
        <f>INDEX(逆行列計算!$C$185:$CM$185,0,$A40)</f>
        <v>0</v>
      </c>
      <c r="M40" s="254">
        <f>INDEX(逆行列計算!$C$186:$CM$186,0,$A40)</f>
        <v>0</v>
      </c>
      <c r="N40" s="232">
        <f>M40*取引表!DD37</f>
        <v>0</v>
      </c>
      <c r="O40" s="232">
        <f t="shared" si="5"/>
        <v>0</v>
      </c>
      <c r="P40" s="254">
        <f>INDEX(逆行列計算!$C$187:$CM$187,0,$A40)</f>
        <v>0</v>
      </c>
      <c r="Q40" s="255">
        <f t="shared" si="6"/>
        <v>0</v>
      </c>
      <c r="R40" s="232">
        <f>L40*雇用表!E37</f>
        <v>0</v>
      </c>
      <c r="T40" s="232">
        <f>(F$95+Q$95)*取引表!DF37*AA$1</f>
        <v>0</v>
      </c>
      <c r="U40" s="232">
        <f>T40*(1-取引表!DD37)</f>
        <v>0</v>
      </c>
      <c r="V40" s="232">
        <f>T40*取引表!DD37</f>
        <v>0</v>
      </c>
      <c r="W40" s="254">
        <f>INDEX(逆行列計算!$C$281:$CM$281,0,$A40)</f>
        <v>0</v>
      </c>
      <c r="X40" s="254">
        <f>W40*投入係数!CP37</f>
        <v>0</v>
      </c>
      <c r="Y40" s="232">
        <f>X40*取引表!DD37</f>
        <v>0</v>
      </c>
      <c r="Z40" s="232">
        <f>W40*投入係数!CQ37</f>
        <v>0</v>
      </c>
      <c r="AA40" s="254">
        <f>W40*投入係数!CR37</f>
        <v>0</v>
      </c>
      <c r="AB40" s="232">
        <f t="shared" si="7"/>
        <v>0</v>
      </c>
      <c r="AC40" s="232">
        <f>W40*雇用表!E37</f>
        <v>0</v>
      </c>
      <c r="AE40" s="232">
        <f t="shared" si="8"/>
        <v>0</v>
      </c>
      <c r="AF40" s="232">
        <f t="shared" si="9"/>
        <v>0</v>
      </c>
      <c r="AG40" s="232">
        <f t="shared" si="10"/>
        <v>0</v>
      </c>
      <c r="AH40" s="232">
        <f t="shared" si="11"/>
        <v>0</v>
      </c>
      <c r="AI40" s="232">
        <f t="shared" si="12"/>
        <v>0</v>
      </c>
      <c r="AK40" s="242" t="e">
        <f t="shared" si="13"/>
        <v>#DIV/0!</v>
      </c>
      <c r="AL40" s="242" t="e">
        <f t="shared" si="14"/>
        <v>#DIV/0!</v>
      </c>
      <c r="AM40" s="242" t="e">
        <f t="shared" si="15"/>
        <v>#DIV/0!</v>
      </c>
      <c r="AN40" s="242" t="e">
        <f t="shared" si="16"/>
        <v>#DIV/0!</v>
      </c>
    </row>
    <row r="41" spans="1:40">
      <c r="A41" s="238">
        <v>35</v>
      </c>
      <c r="B41" s="238" t="s">
        <v>1985</v>
      </c>
      <c r="C41" s="232">
        <f>'01最終需要増加額入力'!N41</f>
        <v>0</v>
      </c>
      <c r="D41" s="232">
        <f>C41*投入係数!CQ38</f>
        <v>0</v>
      </c>
      <c r="E41" s="232">
        <f>C41*投入係数!CR38</f>
        <v>0</v>
      </c>
      <c r="F41" s="232">
        <f t="shared" si="4"/>
        <v>0</v>
      </c>
      <c r="G41" s="232">
        <f>投入係数!CM144</f>
        <v>0</v>
      </c>
      <c r="H41" s="232">
        <f>G41*取引表!DD38</f>
        <v>0</v>
      </c>
      <c r="I41" s="232">
        <f>C41*雇用表!E38</f>
        <v>0</v>
      </c>
      <c r="J41" s="273"/>
      <c r="K41" s="246">
        <f>G41*(1-取引表!DD38)</f>
        <v>0</v>
      </c>
      <c r="L41" s="254">
        <f>INDEX(逆行列計算!$C$185:$CM$185,0,$A41)</f>
        <v>0</v>
      </c>
      <c r="M41" s="254">
        <f>INDEX(逆行列計算!$C$186:$CM$186,0,$A41)</f>
        <v>0</v>
      </c>
      <c r="N41" s="232">
        <f>M41*取引表!DD38</f>
        <v>0</v>
      </c>
      <c r="O41" s="232">
        <f t="shared" si="5"/>
        <v>0</v>
      </c>
      <c r="P41" s="254">
        <f>INDEX(逆行列計算!$C$187:$CM$187,0,$A41)</f>
        <v>0</v>
      </c>
      <c r="Q41" s="255">
        <f t="shared" si="6"/>
        <v>0</v>
      </c>
      <c r="R41" s="232">
        <f>L41*雇用表!E38</f>
        <v>0</v>
      </c>
      <c r="T41" s="232">
        <f>(F$95+Q$95)*取引表!DF38*AA$1</f>
        <v>0</v>
      </c>
      <c r="U41" s="232">
        <f>T41*(1-取引表!DD38)</f>
        <v>0</v>
      </c>
      <c r="V41" s="232">
        <f>T41*取引表!DD38</f>
        <v>0</v>
      </c>
      <c r="W41" s="254">
        <f>INDEX(逆行列計算!$C$281:$CM$281,0,$A41)</f>
        <v>0</v>
      </c>
      <c r="X41" s="254">
        <f>W41*投入係数!CP38</f>
        <v>0</v>
      </c>
      <c r="Y41" s="232">
        <f>X41*取引表!DD38</f>
        <v>0</v>
      </c>
      <c r="Z41" s="232">
        <f>W41*投入係数!CQ38</f>
        <v>0</v>
      </c>
      <c r="AA41" s="254">
        <f>W41*投入係数!CR38</f>
        <v>0</v>
      </c>
      <c r="AB41" s="232">
        <f t="shared" si="7"/>
        <v>0</v>
      </c>
      <c r="AC41" s="232">
        <f>W41*雇用表!E38</f>
        <v>0</v>
      </c>
      <c r="AE41" s="232">
        <f t="shared" si="8"/>
        <v>0</v>
      </c>
      <c r="AF41" s="232">
        <f t="shared" si="9"/>
        <v>0</v>
      </c>
      <c r="AG41" s="232">
        <f t="shared" si="10"/>
        <v>0</v>
      </c>
      <c r="AH41" s="232">
        <f t="shared" si="11"/>
        <v>0</v>
      </c>
      <c r="AI41" s="232">
        <f t="shared" si="12"/>
        <v>0</v>
      </c>
      <c r="AK41" s="242" t="e">
        <f t="shared" si="13"/>
        <v>#DIV/0!</v>
      </c>
      <c r="AL41" s="242" t="e">
        <f t="shared" si="14"/>
        <v>#DIV/0!</v>
      </c>
      <c r="AM41" s="242" t="e">
        <f t="shared" si="15"/>
        <v>#DIV/0!</v>
      </c>
      <c r="AN41" s="242" t="e">
        <f t="shared" si="16"/>
        <v>#DIV/0!</v>
      </c>
    </row>
    <row r="42" spans="1:40">
      <c r="A42" s="238">
        <v>36</v>
      </c>
      <c r="B42" s="238" t="s">
        <v>1944</v>
      </c>
      <c r="C42" s="232">
        <f>'01最終需要増加額入力'!N42</f>
        <v>0</v>
      </c>
      <c r="D42" s="232">
        <f>C42*投入係数!CQ39</f>
        <v>0</v>
      </c>
      <c r="E42" s="232">
        <f>C42*投入係数!CR39</f>
        <v>0</v>
      </c>
      <c r="F42" s="232">
        <f t="shared" si="4"/>
        <v>0</v>
      </c>
      <c r="G42" s="232">
        <f>投入係数!CM145</f>
        <v>0</v>
      </c>
      <c r="H42" s="232">
        <f>G42*取引表!DD39</f>
        <v>0</v>
      </c>
      <c r="I42" s="232">
        <f>C42*雇用表!E39</f>
        <v>0</v>
      </c>
      <c r="J42" s="273"/>
      <c r="K42" s="246">
        <f>G42*(1-取引表!DD39)</f>
        <v>0</v>
      </c>
      <c r="L42" s="254">
        <f>INDEX(逆行列計算!$C$185:$CM$185,0,$A42)</f>
        <v>0</v>
      </c>
      <c r="M42" s="254">
        <f>INDEX(逆行列計算!$C$186:$CM$186,0,$A42)</f>
        <v>0</v>
      </c>
      <c r="N42" s="232">
        <f>M42*取引表!DD39</f>
        <v>0</v>
      </c>
      <c r="O42" s="232">
        <f t="shared" si="5"/>
        <v>0</v>
      </c>
      <c r="P42" s="254">
        <f>INDEX(逆行列計算!$C$187:$CM$187,0,$A42)</f>
        <v>0</v>
      </c>
      <c r="Q42" s="255">
        <f t="shared" si="6"/>
        <v>0</v>
      </c>
      <c r="R42" s="232">
        <f>L42*雇用表!E39</f>
        <v>0</v>
      </c>
      <c r="T42" s="232">
        <f>(F$95+Q$95)*取引表!DF39*AA$1</f>
        <v>0</v>
      </c>
      <c r="U42" s="232">
        <f>T42*(1-取引表!DD39)</f>
        <v>0</v>
      </c>
      <c r="V42" s="232">
        <f>T42*取引表!DD39</f>
        <v>0</v>
      </c>
      <c r="W42" s="254">
        <f>INDEX(逆行列計算!$C$281:$CM$281,0,$A42)</f>
        <v>0</v>
      </c>
      <c r="X42" s="254">
        <f>W42*投入係数!CP39</f>
        <v>0</v>
      </c>
      <c r="Y42" s="232">
        <f>X42*取引表!DD39</f>
        <v>0</v>
      </c>
      <c r="Z42" s="232">
        <f>W42*投入係数!CQ39</f>
        <v>0</v>
      </c>
      <c r="AA42" s="254">
        <f>W42*投入係数!CR39</f>
        <v>0</v>
      </c>
      <c r="AB42" s="232">
        <f t="shared" si="7"/>
        <v>0</v>
      </c>
      <c r="AC42" s="232">
        <f>W42*雇用表!E39</f>
        <v>0</v>
      </c>
      <c r="AE42" s="232">
        <f t="shared" si="8"/>
        <v>0</v>
      </c>
      <c r="AF42" s="232">
        <f t="shared" si="9"/>
        <v>0</v>
      </c>
      <c r="AG42" s="232">
        <f t="shared" si="10"/>
        <v>0</v>
      </c>
      <c r="AH42" s="232">
        <f t="shared" si="11"/>
        <v>0</v>
      </c>
      <c r="AI42" s="232">
        <f t="shared" si="12"/>
        <v>0</v>
      </c>
      <c r="AK42" s="242" t="e">
        <f t="shared" si="13"/>
        <v>#DIV/0!</v>
      </c>
      <c r="AL42" s="242" t="e">
        <f t="shared" si="14"/>
        <v>#DIV/0!</v>
      </c>
      <c r="AM42" s="242" t="e">
        <f t="shared" si="15"/>
        <v>#DIV/0!</v>
      </c>
      <c r="AN42" s="242" t="e">
        <f t="shared" si="16"/>
        <v>#DIV/0!</v>
      </c>
    </row>
    <row r="43" spans="1:40">
      <c r="A43" s="238">
        <v>37</v>
      </c>
      <c r="B43" s="238" t="s">
        <v>1168</v>
      </c>
      <c r="C43" s="232">
        <f>'01最終需要増加額入力'!N43</f>
        <v>0</v>
      </c>
      <c r="D43" s="232">
        <f>C43*投入係数!CQ40</f>
        <v>0</v>
      </c>
      <c r="E43" s="232">
        <f>C43*投入係数!CR40</f>
        <v>0</v>
      </c>
      <c r="F43" s="232">
        <f t="shared" si="4"/>
        <v>0</v>
      </c>
      <c r="G43" s="232">
        <f>投入係数!CM146</f>
        <v>0</v>
      </c>
      <c r="H43" s="232">
        <f>G43*取引表!DD40</f>
        <v>0</v>
      </c>
      <c r="I43" s="232">
        <f>C43*雇用表!E40</f>
        <v>0</v>
      </c>
      <c r="J43" s="273"/>
      <c r="K43" s="246">
        <f>G43*(1-取引表!DD40)</f>
        <v>0</v>
      </c>
      <c r="L43" s="254">
        <f>INDEX(逆行列計算!$C$185:$CM$185,0,$A43)</f>
        <v>0</v>
      </c>
      <c r="M43" s="254">
        <f>INDEX(逆行列計算!$C$186:$CM$186,0,$A43)</f>
        <v>0</v>
      </c>
      <c r="N43" s="232">
        <f>M43*取引表!DD40</f>
        <v>0</v>
      </c>
      <c r="O43" s="232">
        <f t="shared" si="5"/>
        <v>0</v>
      </c>
      <c r="P43" s="254">
        <f>INDEX(逆行列計算!$C$187:$CM$187,0,$A43)</f>
        <v>0</v>
      </c>
      <c r="Q43" s="255">
        <f t="shared" si="6"/>
        <v>0</v>
      </c>
      <c r="R43" s="232">
        <f>L43*雇用表!E40</f>
        <v>0</v>
      </c>
      <c r="T43" s="232">
        <f>(F$95+Q$95)*取引表!DF40*AA$1</f>
        <v>0</v>
      </c>
      <c r="U43" s="232">
        <f>T43*(1-取引表!DD40)</f>
        <v>0</v>
      </c>
      <c r="V43" s="232">
        <f>T43*取引表!DD40</f>
        <v>0</v>
      </c>
      <c r="W43" s="254">
        <f>INDEX(逆行列計算!$C$281:$CM$281,0,$A43)</f>
        <v>0</v>
      </c>
      <c r="X43" s="254">
        <f>W43*投入係数!CP40</f>
        <v>0</v>
      </c>
      <c r="Y43" s="232">
        <f>X43*取引表!DD40</f>
        <v>0</v>
      </c>
      <c r="Z43" s="232">
        <f>W43*投入係数!CQ40</f>
        <v>0</v>
      </c>
      <c r="AA43" s="254">
        <f>W43*投入係数!CR40</f>
        <v>0</v>
      </c>
      <c r="AB43" s="232">
        <f t="shared" si="7"/>
        <v>0</v>
      </c>
      <c r="AC43" s="232">
        <f>W43*雇用表!E40</f>
        <v>0</v>
      </c>
      <c r="AE43" s="232">
        <f t="shared" si="8"/>
        <v>0</v>
      </c>
      <c r="AF43" s="232">
        <f t="shared" si="9"/>
        <v>0</v>
      </c>
      <c r="AG43" s="232">
        <f t="shared" si="10"/>
        <v>0</v>
      </c>
      <c r="AH43" s="232">
        <f t="shared" si="11"/>
        <v>0</v>
      </c>
      <c r="AI43" s="232">
        <f t="shared" si="12"/>
        <v>0</v>
      </c>
      <c r="AK43" s="242" t="e">
        <f t="shared" si="13"/>
        <v>#DIV/0!</v>
      </c>
      <c r="AL43" s="242" t="e">
        <f t="shared" si="14"/>
        <v>#DIV/0!</v>
      </c>
      <c r="AM43" s="242" t="e">
        <f t="shared" si="15"/>
        <v>#DIV/0!</v>
      </c>
      <c r="AN43" s="242" t="e">
        <f t="shared" si="16"/>
        <v>#DIV/0!</v>
      </c>
    </row>
    <row r="44" spans="1:40">
      <c r="A44" s="238">
        <v>38</v>
      </c>
      <c r="B44" s="238" t="s">
        <v>157</v>
      </c>
      <c r="C44" s="232">
        <f>'01最終需要増加額入力'!N44</f>
        <v>0</v>
      </c>
      <c r="D44" s="232">
        <f>C44*投入係数!CQ41</f>
        <v>0</v>
      </c>
      <c r="E44" s="232">
        <f>C44*投入係数!CR41</f>
        <v>0</v>
      </c>
      <c r="F44" s="232">
        <f t="shared" si="4"/>
        <v>0</v>
      </c>
      <c r="G44" s="232">
        <f>投入係数!CM147</f>
        <v>0</v>
      </c>
      <c r="H44" s="232">
        <f>G44*取引表!DD41</f>
        <v>0</v>
      </c>
      <c r="I44" s="232">
        <f>C44*雇用表!E41</f>
        <v>0</v>
      </c>
      <c r="J44" s="273"/>
      <c r="K44" s="246">
        <f>G44*(1-取引表!DD41)</f>
        <v>0</v>
      </c>
      <c r="L44" s="254">
        <f>INDEX(逆行列計算!$C$185:$CM$185,0,$A44)</f>
        <v>0</v>
      </c>
      <c r="M44" s="254">
        <f>INDEX(逆行列計算!$C$186:$CM$186,0,$A44)</f>
        <v>0</v>
      </c>
      <c r="N44" s="232">
        <f>M44*取引表!DD41</f>
        <v>0</v>
      </c>
      <c r="O44" s="232">
        <f t="shared" si="5"/>
        <v>0</v>
      </c>
      <c r="P44" s="254">
        <f>INDEX(逆行列計算!$C$187:$CM$187,0,$A44)</f>
        <v>0</v>
      </c>
      <c r="Q44" s="255">
        <f t="shared" si="6"/>
        <v>0</v>
      </c>
      <c r="R44" s="232">
        <f>L44*雇用表!E41</f>
        <v>0</v>
      </c>
      <c r="T44" s="232">
        <f>(F$95+Q$95)*取引表!DF41*AA$1</f>
        <v>0</v>
      </c>
      <c r="U44" s="232">
        <f>T44*(1-取引表!DD41)</f>
        <v>0</v>
      </c>
      <c r="V44" s="232">
        <f>T44*取引表!DD41</f>
        <v>0</v>
      </c>
      <c r="W44" s="254">
        <f>INDEX(逆行列計算!$C$281:$CM$281,0,$A44)</f>
        <v>0</v>
      </c>
      <c r="X44" s="254">
        <f>W44*投入係数!CP41</f>
        <v>0</v>
      </c>
      <c r="Y44" s="232">
        <f>X44*取引表!DD41</f>
        <v>0</v>
      </c>
      <c r="Z44" s="232">
        <f>W44*投入係数!CQ41</f>
        <v>0</v>
      </c>
      <c r="AA44" s="254">
        <f>W44*投入係数!CR41</f>
        <v>0</v>
      </c>
      <c r="AB44" s="232">
        <f t="shared" si="7"/>
        <v>0</v>
      </c>
      <c r="AC44" s="232">
        <f>W44*雇用表!E41</f>
        <v>0</v>
      </c>
      <c r="AE44" s="232">
        <f t="shared" si="8"/>
        <v>0</v>
      </c>
      <c r="AF44" s="232">
        <f t="shared" si="9"/>
        <v>0</v>
      </c>
      <c r="AG44" s="232">
        <f t="shared" si="10"/>
        <v>0</v>
      </c>
      <c r="AH44" s="232">
        <f t="shared" si="11"/>
        <v>0</v>
      </c>
      <c r="AI44" s="232">
        <f t="shared" si="12"/>
        <v>0</v>
      </c>
      <c r="AK44" s="242" t="e">
        <f t="shared" si="13"/>
        <v>#DIV/0!</v>
      </c>
      <c r="AL44" s="242" t="e">
        <f t="shared" si="14"/>
        <v>#DIV/0!</v>
      </c>
      <c r="AM44" s="242" t="e">
        <f t="shared" si="15"/>
        <v>#DIV/0!</v>
      </c>
      <c r="AN44" s="242" t="e">
        <f t="shared" si="16"/>
        <v>#DIV/0!</v>
      </c>
    </row>
    <row r="45" spans="1:40">
      <c r="A45" s="238">
        <v>39</v>
      </c>
      <c r="B45" s="238" t="s">
        <v>158</v>
      </c>
      <c r="C45" s="232">
        <f>'01最終需要増加額入力'!N45</f>
        <v>0</v>
      </c>
      <c r="D45" s="232">
        <f>C45*投入係数!CQ42</f>
        <v>0</v>
      </c>
      <c r="E45" s="232">
        <f>C45*投入係数!CR42</f>
        <v>0</v>
      </c>
      <c r="F45" s="232">
        <f t="shared" si="4"/>
        <v>0</v>
      </c>
      <c r="G45" s="232">
        <f>投入係数!CM148</f>
        <v>0</v>
      </c>
      <c r="H45" s="232">
        <f>G45*取引表!DD42</f>
        <v>0</v>
      </c>
      <c r="I45" s="232">
        <f>C45*雇用表!E42</f>
        <v>0</v>
      </c>
      <c r="J45" s="273"/>
      <c r="K45" s="246">
        <f>G45*(1-取引表!DD42)</f>
        <v>0</v>
      </c>
      <c r="L45" s="254">
        <f>INDEX(逆行列計算!$C$185:$CM$185,0,$A45)</f>
        <v>0</v>
      </c>
      <c r="M45" s="254">
        <f>INDEX(逆行列計算!$C$186:$CM$186,0,$A45)</f>
        <v>0</v>
      </c>
      <c r="N45" s="232">
        <f>M45*取引表!DD42</f>
        <v>0</v>
      </c>
      <c r="O45" s="232">
        <f t="shared" si="5"/>
        <v>0</v>
      </c>
      <c r="P45" s="254">
        <f>INDEX(逆行列計算!$C$187:$CM$187,0,$A45)</f>
        <v>0</v>
      </c>
      <c r="Q45" s="255">
        <f t="shared" si="6"/>
        <v>0</v>
      </c>
      <c r="R45" s="232">
        <f>L45*雇用表!E42</f>
        <v>0</v>
      </c>
      <c r="T45" s="232">
        <f>(F$95+Q$95)*取引表!DF42*AA$1</f>
        <v>0</v>
      </c>
      <c r="U45" s="232">
        <f>T45*(1-取引表!DD42)</f>
        <v>0</v>
      </c>
      <c r="V45" s="232">
        <f>T45*取引表!DD42</f>
        <v>0</v>
      </c>
      <c r="W45" s="254">
        <f>INDEX(逆行列計算!$C$281:$CM$281,0,$A45)</f>
        <v>0</v>
      </c>
      <c r="X45" s="254">
        <f>W45*投入係数!CP42</f>
        <v>0</v>
      </c>
      <c r="Y45" s="232">
        <f>X45*取引表!DD42</f>
        <v>0</v>
      </c>
      <c r="Z45" s="232">
        <f>W45*投入係数!CQ42</f>
        <v>0</v>
      </c>
      <c r="AA45" s="254">
        <f>W45*投入係数!CR42</f>
        <v>0</v>
      </c>
      <c r="AB45" s="232">
        <f t="shared" si="7"/>
        <v>0</v>
      </c>
      <c r="AC45" s="232">
        <f>W45*雇用表!E42</f>
        <v>0</v>
      </c>
      <c r="AE45" s="232">
        <f t="shared" si="8"/>
        <v>0</v>
      </c>
      <c r="AF45" s="232">
        <f t="shared" si="9"/>
        <v>0</v>
      </c>
      <c r="AG45" s="232">
        <f t="shared" si="10"/>
        <v>0</v>
      </c>
      <c r="AH45" s="232">
        <f t="shared" si="11"/>
        <v>0</v>
      </c>
      <c r="AI45" s="232">
        <f t="shared" si="12"/>
        <v>0</v>
      </c>
      <c r="AK45" s="242" t="e">
        <f t="shared" si="13"/>
        <v>#DIV/0!</v>
      </c>
      <c r="AL45" s="242" t="e">
        <f t="shared" si="14"/>
        <v>#DIV/0!</v>
      </c>
      <c r="AM45" s="242" t="e">
        <f t="shared" si="15"/>
        <v>#DIV/0!</v>
      </c>
      <c r="AN45" s="242" t="e">
        <f t="shared" si="16"/>
        <v>#DIV/0!</v>
      </c>
    </row>
    <row r="46" spans="1:40">
      <c r="A46" s="238">
        <v>40</v>
      </c>
      <c r="B46" s="238" t="s">
        <v>159</v>
      </c>
      <c r="C46" s="232">
        <f>'01最終需要増加額入力'!N46</f>
        <v>0</v>
      </c>
      <c r="D46" s="232">
        <f>C46*投入係数!CQ43</f>
        <v>0</v>
      </c>
      <c r="E46" s="232">
        <f>C46*投入係数!CR43</f>
        <v>0</v>
      </c>
      <c r="F46" s="232">
        <f t="shared" si="4"/>
        <v>0</v>
      </c>
      <c r="G46" s="232">
        <f>投入係数!CM149</f>
        <v>0</v>
      </c>
      <c r="H46" s="232">
        <f>G46*取引表!DD43</f>
        <v>0</v>
      </c>
      <c r="I46" s="232">
        <f>C46*雇用表!E43</f>
        <v>0</v>
      </c>
      <c r="J46" s="273"/>
      <c r="K46" s="246">
        <f>G46*(1-取引表!DD43)</f>
        <v>0</v>
      </c>
      <c r="L46" s="254">
        <f>INDEX(逆行列計算!$C$185:$CM$185,0,$A46)</f>
        <v>0</v>
      </c>
      <c r="M46" s="254">
        <f>INDEX(逆行列計算!$C$186:$CM$186,0,$A46)</f>
        <v>0</v>
      </c>
      <c r="N46" s="232">
        <f>M46*取引表!DD43</f>
        <v>0</v>
      </c>
      <c r="O46" s="232">
        <f t="shared" si="5"/>
        <v>0</v>
      </c>
      <c r="P46" s="254">
        <f>INDEX(逆行列計算!$C$187:$CM$187,0,$A46)</f>
        <v>0</v>
      </c>
      <c r="Q46" s="255">
        <f t="shared" si="6"/>
        <v>0</v>
      </c>
      <c r="R46" s="232">
        <f>L46*雇用表!E43</f>
        <v>0</v>
      </c>
      <c r="T46" s="232">
        <f>(F$95+Q$95)*取引表!DF43*AA$1</f>
        <v>0</v>
      </c>
      <c r="U46" s="232">
        <f>T46*(1-取引表!DD43)</f>
        <v>0</v>
      </c>
      <c r="V46" s="232">
        <f>T46*取引表!DD43</f>
        <v>0</v>
      </c>
      <c r="W46" s="254">
        <f>INDEX(逆行列計算!$C$281:$CM$281,0,$A46)</f>
        <v>0</v>
      </c>
      <c r="X46" s="254">
        <f>W46*投入係数!CP43</f>
        <v>0</v>
      </c>
      <c r="Y46" s="232">
        <f>X46*取引表!DD43</f>
        <v>0</v>
      </c>
      <c r="Z46" s="232">
        <f>W46*投入係数!CQ43</f>
        <v>0</v>
      </c>
      <c r="AA46" s="254">
        <f>W46*投入係数!CR43</f>
        <v>0</v>
      </c>
      <c r="AB46" s="232">
        <f t="shared" si="7"/>
        <v>0</v>
      </c>
      <c r="AC46" s="232">
        <f>W46*雇用表!E43</f>
        <v>0</v>
      </c>
      <c r="AE46" s="232">
        <f t="shared" si="8"/>
        <v>0</v>
      </c>
      <c r="AF46" s="232">
        <f t="shared" si="9"/>
        <v>0</v>
      </c>
      <c r="AG46" s="232">
        <f t="shared" si="10"/>
        <v>0</v>
      </c>
      <c r="AH46" s="232">
        <f t="shared" si="11"/>
        <v>0</v>
      </c>
      <c r="AI46" s="232">
        <f t="shared" si="12"/>
        <v>0</v>
      </c>
      <c r="AK46" s="242" t="e">
        <f t="shared" si="13"/>
        <v>#DIV/0!</v>
      </c>
      <c r="AL46" s="242" t="e">
        <f t="shared" si="14"/>
        <v>#DIV/0!</v>
      </c>
      <c r="AM46" s="242" t="e">
        <f t="shared" si="15"/>
        <v>#DIV/0!</v>
      </c>
      <c r="AN46" s="242" t="e">
        <f t="shared" si="16"/>
        <v>#DIV/0!</v>
      </c>
    </row>
    <row r="47" spans="1:40">
      <c r="A47" s="238">
        <v>41</v>
      </c>
      <c r="B47" s="238" t="s">
        <v>852</v>
      </c>
      <c r="C47" s="232">
        <f>'01最終需要増加額入力'!N47</f>
        <v>0</v>
      </c>
      <c r="D47" s="232">
        <f>C47*投入係数!CQ44</f>
        <v>0</v>
      </c>
      <c r="E47" s="232">
        <f>C47*投入係数!CR44</f>
        <v>0</v>
      </c>
      <c r="F47" s="232">
        <f t="shared" si="4"/>
        <v>0</v>
      </c>
      <c r="G47" s="232">
        <f>投入係数!CM150</f>
        <v>0</v>
      </c>
      <c r="H47" s="232">
        <f>G47*取引表!DD44</f>
        <v>0</v>
      </c>
      <c r="I47" s="232">
        <f>C47*雇用表!E44</f>
        <v>0</v>
      </c>
      <c r="J47" s="273"/>
      <c r="K47" s="246">
        <f>G47*(1-取引表!DD44)</f>
        <v>0</v>
      </c>
      <c r="L47" s="254">
        <f>INDEX(逆行列計算!$C$185:$CM$185,0,$A47)</f>
        <v>0</v>
      </c>
      <c r="M47" s="254">
        <f>INDEX(逆行列計算!$C$186:$CM$186,0,$A47)</f>
        <v>0</v>
      </c>
      <c r="N47" s="232">
        <f>M47*取引表!DD44</f>
        <v>0</v>
      </c>
      <c r="O47" s="232">
        <f t="shared" si="5"/>
        <v>0</v>
      </c>
      <c r="P47" s="254">
        <f>INDEX(逆行列計算!$C$187:$CM$187,0,$A47)</f>
        <v>0</v>
      </c>
      <c r="Q47" s="255">
        <f t="shared" si="6"/>
        <v>0</v>
      </c>
      <c r="R47" s="232">
        <f>L47*雇用表!E44</f>
        <v>0</v>
      </c>
      <c r="T47" s="232">
        <f>(F$95+Q$95)*取引表!DF44*AA$1</f>
        <v>0</v>
      </c>
      <c r="U47" s="232">
        <f>T47*(1-取引表!DD44)</f>
        <v>0</v>
      </c>
      <c r="V47" s="232">
        <f>T47*取引表!DD44</f>
        <v>0</v>
      </c>
      <c r="W47" s="254">
        <f>INDEX(逆行列計算!$C$281:$CM$281,0,$A47)</f>
        <v>0</v>
      </c>
      <c r="X47" s="254">
        <f>W47*投入係数!CP44</f>
        <v>0</v>
      </c>
      <c r="Y47" s="232">
        <f>X47*取引表!DD44</f>
        <v>0</v>
      </c>
      <c r="Z47" s="232">
        <f>W47*投入係数!CQ44</f>
        <v>0</v>
      </c>
      <c r="AA47" s="254">
        <f>W47*投入係数!CR44</f>
        <v>0</v>
      </c>
      <c r="AB47" s="232">
        <f t="shared" si="7"/>
        <v>0</v>
      </c>
      <c r="AC47" s="232">
        <f>W47*雇用表!E44</f>
        <v>0</v>
      </c>
      <c r="AE47" s="232">
        <f t="shared" si="8"/>
        <v>0</v>
      </c>
      <c r="AF47" s="232">
        <f t="shared" si="9"/>
        <v>0</v>
      </c>
      <c r="AG47" s="232">
        <f t="shared" si="10"/>
        <v>0</v>
      </c>
      <c r="AH47" s="232">
        <f t="shared" si="11"/>
        <v>0</v>
      </c>
      <c r="AI47" s="232">
        <f t="shared" si="12"/>
        <v>0</v>
      </c>
      <c r="AK47" s="242" t="e">
        <f t="shared" si="13"/>
        <v>#DIV/0!</v>
      </c>
      <c r="AL47" s="242" t="e">
        <f t="shared" si="14"/>
        <v>#DIV/0!</v>
      </c>
      <c r="AM47" s="242" t="e">
        <f t="shared" si="15"/>
        <v>#DIV/0!</v>
      </c>
      <c r="AN47" s="242" t="e">
        <f t="shared" si="16"/>
        <v>#DIV/0!</v>
      </c>
    </row>
    <row r="48" spans="1:40">
      <c r="A48" s="238">
        <v>42</v>
      </c>
      <c r="B48" s="238" t="s">
        <v>1234</v>
      </c>
      <c r="C48" s="232">
        <f>'01最終需要増加額入力'!N48</f>
        <v>0</v>
      </c>
      <c r="D48" s="232">
        <f>C48*投入係数!CQ45</f>
        <v>0</v>
      </c>
      <c r="E48" s="232">
        <f>C48*投入係数!CR45</f>
        <v>0</v>
      </c>
      <c r="F48" s="232">
        <f t="shared" si="4"/>
        <v>0</v>
      </c>
      <c r="G48" s="232">
        <f>投入係数!CM151</f>
        <v>0</v>
      </c>
      <c r="H48" s="232">
        <f>G48*取引表!DD45</f>
        <v>0</v>
      </c>
      <c r="I48" s="232">
        <f>C48*雇用表!E45</f>
        <v>0</v>
      </c>
      <c r="J48" s="273"/>
      <c r="K48" s="246">
        <f>G48*(1-取引表!DD45)</f>
        <v>0</v>
      </c>
      <c r="L48" s="254">
        <f>INDEX(逆行列計算!$C$185:$CM$185,0,$A48)</f>
        <v>0</v>
      </c>
      <c r="M48" s="254">
        <f>INDEX(逆行列計算!$C$186:$CM$186,0,$A48)</f>
        <v>0</v>
      </c>
      <c r="N48" s="232">
        <f>M48*取引表!DD45</f>
        <v>0</v>
      </c>
      <c r="O48" s="232">
        <f t="shared" si="5"/>
        <v>0</v>
      </c>
      <c r="P48" s="254">
        <f>INDEX(逆行列計算!$C$187:$CM$187,0,$A48)</f>
        <v>0</v>
      </c>
      <c r="Q48" s="255">
        <f t="shared" si="6"/>
        <v>0</v>
      </c>
      <c r="R48" s="232">
        <f>L48*雇用表!E45</f>
        <v>0</v>
      </c>
      <c r="T48" s="232">
        <f>(F$95+Q$95)*取引表!DF45*AA$1</f>
        <v>0</v>
      </c>
      <c r="U48" s="232">
        <f>T48*(1-取引表!DD45)</f>
        <v>0</v>
      </c>
      <c r="V48" s="232">
        <f>T48*取引表!DD45</f>
        <v>0</v>
      </c>
      <c r="W48" s="254">
        <f>INDEX(逆行列計算!$C$281:$CM$281,0,$A48)</f>
        <v>0</v>
      </c>
      <c r="X48" s="254">
        <f>W48*投入係数!CP45</f>
        <v>0</v>
      </c>
      <c r="Y48" s="232">
        <f>X48*取引表!DD45</f>
        <v>0</v>
      </c>
      <c r="Z48" s="232">
        <f>W48*投入係数!CQ45</f>
        <v>0</v>
      </c>
      <c r="AA48" s="254">
        <f>W48*投入係数!CR45</f>
        <v>0</v>
      </c>
      <c r="AB48" s="232">
        <f t="shared" si="7"/>
        <v>0</v>
      </c>
      <c r="AC48" s="232">
        <f>W48*雇用表!E45</f>
        <v>0</v>
      </c>
      <c r="AE48" s="232">
        <f t="shared" si="8"/>
        <v>0</v>
      </c>
      <c r="AF48" s="232">
        <f t="shared" si="9"/>
        <v>0</v>
      </c>
      <c r="AG48" s="232">
        <f t="shared" si="10"/>
        <v>0</v>
      </c>
      <c r="AH48" s="232">
        <f t="shared" si="11"/>
        <v>0</v>
      </c>
      <c r="AI48" s="232">
        <f t="shared" si="12"/>
        <v>0</v>
      </c>
      <c r="AK48" s="242" t="e">
        <f t="shared" si="13"/>
        <v>#DIV/0!</v>
      </c>
      <c r="AL48" s="242" t="e">
        <f t="shared" si="14"/>
        <v>#DIV/0!</v>
      </c>
      <c r="AM48" s="242" t="e">
        <f t="shared" si="15"/>
        <v>#DIV/0!</v>
      </c>
      <c r="AN48" s="242" t="e">
        <f t="shared" si="16"/>
        <v>#DIV/0!</v>
      </c>
    </row>
    <row r="49" spans="1:40">
      <c r="A49" s="238">
        <v>43</v>
      </c>
      <c r="B49" s="238" t="s">
        <v>865</v>
      </c>
      <c r="C49" s="232">
        <f>'01最終需要増加額入力'!N49</f>
        <v>0</v>
      </c>
      <c r="D49" s="232">
        <f>C49*投入係数!CQ46</f>
        <v>0</v>
      </c>
      <c r="E49" s="232">
        <f>C49*投入係数!CR46</f>
        <v>0</v>
      </c>
      <c r="F49" s="232">
        <f t="shared" si="4"/>
        <v>0</v>
      </c>
      <c r="G49" s="232">
        <f>投入係数!CM152</f>
        <v>0</v>
      </c>
      <c r="H49" s="232">
        <f>G49*取引表!DD46</f>
        <v>0</v>
      </c>
      <c r="I49" s="232">
        <f>C49*雇用表!E46</f>
        <v>0</v>
      </c>
      <c r="J49" s="273"/>
      <c r="K49" s="246">
        <f>G49*(1-取引表!DD46)</f>
        <v>0</v>
      </c>
      <c r="L49" s="254">
        <f>INDEX(逆行列計算!$C$185:$CM$185,0,$A49)</f>
        <v>0</v>
      </c>
      <c r="M49" s="254">
        <f>INDEX(逆行列計算!$C$186:$CM$186,0,$A49)</f>
        <v>0</v>
      </c>
      <c r="N49" s="232">
        <f>M49*取引表!DD46</f>
        <v>0</v>
      </c>
      <c r="O49" s="232">
        <f t="shared" si="5"/>
        <v>0</v>
      </c>
      <c r="P49" s="254">
        <f>INDEX(逆行列計算!$C$187:$CM$187,0,$A49)</f>
        <v>0</v>
      </c>
      <c r="Q49" s="255">
        <f t="shared" si="6"/>
        <v>0</v>
      </c>
      <c r="R49" s="232">
        <f>L49*雇用表!E46</f>
        <v>0</v>
      </c>
      <c r="T49" s="232">
        <f>(F$95+Q$95)*取引表!DF46*AA$1</f>
        <v>0</v>
      </c>
      <c r="U49" s="232">
        <f>T49*(1-取引表!DD46)</f>
        <v>0</v>
      </c>
      <c r="V49" s="232">
        <f>T49*取引表!DD46</f>
        <v>0</v>
      </c>
      <c r="W49" s="254">
        <f>INDEX(逆行列計算!$C$281:$CM$281,0,$A49)</f>
        <v>0</v>
      </c>
      <c r="X49" s="254">
        <f>W49*投入係数!CP46</f>
        <v>0</v>
      </c>
      <c r="Y49" s="232">
        <f>X49*取引表!DD46</f>
        <v>0</v>
      </c>
      <c r="Z49" s="232">
        <f>W49*投入係数!CQ46</f>
        <v>0</v>
      </c>
      <c r="AA49" s="254">
        <f>W49*投入係数!CR46</f>
        <v>0</v>
      </c>
      <c r="AB49" s="232">
        <f t="shared" si="7"/>
        <v>0</v>
      </c>
      <c r="AC49" s="232">
        <f>W49*雇用表!E46</f>
        <v>0</v>
      </c>
      <c r="AE49" s="232">
        <f t="shared" si="8"/>
        <v>0</v>
      </c>
      <c r="AF49" s="232">
        <f t="shared" si="9"/>
        <v>0</v>
      </c>
      <c r="AG49" s="232">
        <f t="shared" si="10"/>
        <v>0</v>
      </c>
      <c r="AH49" s="232">
        <f t="shared" si="11"/>
        <v>0</v>
      </c>
      <c r="AI49" s="232">
        <f t="shared" si="12"/>
        <v>0</v>
      </c>
      <c r="AK49" s="242" t="e">
        <f t="shared" si="13"/>
        <v>#DIV/0!</v>
      </c>
      <c r="AL49" s="242" t="e">
        <f t="shared" si="14"/>
        <v>#DIV/0!</v>
      </c>
      <c r="AM49" s="242" t="e">
        <f t="shared" si="15"/>
        <v>#DIV/0!</v>
      </c>
      <c r="AN49" s="242" t="e">
        <f t="shared" si="16"/>
        <v>#DIV/0!</v>
      </c>
    </row>
    <row r="50" spans="1:40">
      <c r="A50" s="238">
        <v>44</v>
      </c>
      <c r="B50" s="238" t="s">
        <v>868</v>
      </c>
      <c r="C50" s="232">
        <f>'01最終需要増加額入力'!N50</f>
        <v>0</v>
      </c>
      <c r="D50" s="232">
        <f>C50*投入係数!CQ47</f>
        <v>0</v>
      </c>
      <c r="E50" s="232">
        <f>C50*投入係数!CR47</f>
        <v>0</v>
      </c>
      <c r="F50" s="232">
        <f t="shared" si="4"/>
        <v>0</v>
      </c>
      <c r="G50" s="232">
        <f>投入係数!CM153</f>
        <v>0</v>
      </c>
      <c r="H50" s="232">
        <f>G50*取引表!DD47</f>
        <v>0</v>
      </c>
      <c r="I50" s="232">
        <f>C50*雇用表!E47</f>
        <v>0</v>
      </c>
      <c r="J50" s="273"/>
      <c r="K50" s="246">
        <f>G50*(1-取引表!DD47)</f>
        <v>0</v>
      </c>
      <c r="L50" s="254">
        <f>INDEX(逆行列計算!$C$185:$CM$185,0,$A50)</f>
        <v>0</v>
      </c>
      <c r="M50" s="254">
        <f>INDEX(逆行列計算!$C$186:$CM$186,0,$A50)</f>
        <v>0</v>
      </c>
      <c r="N50" s="232">
        <f>M50*取引表!DD47</f>
        <v>0</v>
      </c>
      <c r="O50" s="232">
        <f t="shared" si="5"/>
        <v>0</v>
      </c>
      <c r="P50" s="254">
        <f>INDEX(逆行列計算!$C$187:$CM$187,0,$A50)</f>
        <v>0</v>
      </c>
      <c r="Q50" s="255">
        <f t="shared" si="6"/>
        <v>0</v>
      </c>
      <c r="R50" s="232">
        <f>L50*雇用表!E47</f>
        <v>0</v>
      </c>
      <c r="T50" s="232">
        <f>(F$95+Q$95)*取引表!DF47*AA$1</f>
        <v>0</v>
      </c>
      <c r="U50" s="232">
        <f>T50*(1-取引表!DD47)</f>
        <v>0</v>
      </c>
      <c r="V50" s="232">
        <f>T50*取引表!DD47</f>
        <v>0</v>
      </c>
      <c r="W50" s="254">
        <f>INDEX(逆行列計算!$C$281:$CM$281,0,$A50)</f>
        <v>0</v>
      </c>
      <c r="X50" s="254">
        <f>W50*投入係数!CP47</f>
        <v>0</v>
      </c>
      <c r="Y50" s="232">
        <f>X50*取引表!DD47</f>
        <v>0</v>
      </c>
      <c r="Z50" s="232">
        <f>W50*投入係数!CQ47</f>
        <v>0</v>
      </c>
      <c r="AA50" s="254">
        <f>W50*投入係数!CR47</f>
        <v>0</v>
      </c>
      <c r="AB50" s="232">
        <f t="shared" si="7"/>
        <v>0</v>
      </c>
      <c r="AC50" s="232">
        <f>W50*雇用表!E47</f>
        <v>0</v>
      </c>
      <c r="AE50" s="232">
        <f t="shared" si="8"/>
        <v>0</v>
      </c>
      <c r="AF50" s="232">
        <f t="shared" si="9"/>
        <v>0</v>
      </c>
      <c r="AG50" s="232">
        <f t="shared" si="10"/>
        <v>0</v>
      </c>
      <c r="AH50" s="232">
        <f t="shared" si="11"/>
        <v>0</v>
      </c>
      <c r="AI50" s="232">
        <f t="shared" si="12"/>
        <v>0</v>
      </c>
      <c r="AK50" s="242" t="e">
        <f t="shared" si="13"/>
        <v>#DIV/0!</v>
      </c>
      <c r="AL50" s="242" t="e">
        <f t="shared" si="14"/>
        <v>#DIV/0!</v>
      </c>
      <c r="AM50" s="242" t="e">
        <f t="shared" si="15"/>
        <v>#DIV/0!</v>
      </c>
      <c r="AN50" s="242" t="e">
        <f t="shared" si="16"/>
        <v>#DIV/0!</v>
      </c>
    </row>
    <row r="51" spans="1:40">
      <c r="A51" s="238">
        <v>45</v>
      </c>
      <c r="B51" s="238" t="s">
        <v>161</v>
      </c>
      <c r="C51" s="232">
        <f>'01最終需要増加額入力'!N51</f>
        <v>0</v>
      </c>
      <c r="D51" s="232">
        <f>C51*投入係数!CQ48</f>
        <v>0</v>
      </c>
      <c r="E51" s="232">
        <f>C51*投入係数!CR48</f>
        <v>0</v>
      </c>
      <c r="F51" s="232">
        <f t="shared" si="4"/>
        <v>0</v>
      </c>
      <c r="G51" s="232">
        <f>投入係数!CM154</f>
        <v>0</v>
      </c>
      <c r="H51" s="232">
        <f>G51*取引表!DD48</f>
        <v>0</v>
      </c>
      <c r="I51" s="232">
        <f>C51*雇用表!E48</f>
        <v>0</v>
      </c>
      <c r="J51" s="273"/>
      <c r="K51" s="246">
        <f>G51*(1-取引表!DD48)</f>
        <v>0</v>
      </c>
      <c r="L51" s="254">
        <f>INDEX(逆行列計算!$C$185:$CM$185,0,$A51)</f>
        <v>0</v>
      </c>
      <c r="M51" s="254">
        <f>INDEX(逆行列計算!$C$186:$CM$186,0,$A51)</f>
        <v>0</v>
      </c>
      <c r="N51" s="232">
        <f>M51*取引表!DD48</f>
        <v>0</v>
      </c>
      <c r="O51" s="232">
        <f t="shared" si="5"/>
        <v>0</v>
      </c>
      <c r="P51" s="254">
        <f>INDEX(逆行列計算!$C$187:$CM$187,0,$A51)</f>
        <v>0</v>
      </c>
      <c r="Q51" s="255">
        <f t="shared" si="6"/>
        <v>0</v>
      </c>
      <c r="R51" s="232">
        <f>L51*雇用表!E48</f>
        <v>0</v>
      </c>
      <c r="T51" s="232">
        <f>(F$95+Q$95)*取引表!DF48*AA$1</f>
        <v>0</v>
      </c>
      <c r="U51" s="232">
        <f>T51*(1-取引表!DD48)</f>
        <v>0</v>
      </c>
      <c r="V51" s="232">
        <f>T51*取引表!DD48</f>
        <v>0</v>
      </c>
      <c r="W51" s="254">
        <f>INDEX(逆行列計算!$C$281:$CM$281,0,$A51)</f>
        <v>0</v>
      </c>
      <c r="X51" s="254">
        <f>W51*投入係数!CP48</f>
        <v>0</v>
      </c>
      <c r="Y51" s="232">
        <f>X51*取引表!DD48</f>
        <v>0</v>
      </c>
      <c r="Z51" s="232">
        <f>W51*投入係数!CQ48</f>
        <v>0</v>
      </c>
      <c r="AA51" s="254">
        <f>W51*投入係数!CR48</f>
        <v>0</v>
      </c>
      <c r="AB51" s="232">
        <f t="shared" si="7"/>
        <v>0</v>
      </c>
      <c r="AC51" s="232">
        <f>W51*雇用表!E48</f>
        <v>0</v>
      </c>
      <c r="AE51" s="232">
        <f t="shared" si="8"/>
        <v>0</v>
      </c>
      <c r="AF51" s="232">
        <f t="shared" si="9"/>
        <v>0</v>
      </c>
      <c r="AG51" s="232">
        <f t="shared" si="10"/>
        <v>0</v>
      </c>
      <c r="AH51" s="232">
        <f t="shared" si="11"/>
        <v>0</v>
      </c>
      <c r="AI51" s="232">
        <f t="shared" si="12"/>
        <v>0</v>
      </c>
      <c r="AK51" s="242" t="e">
        <f t="shared" si="13"/>
        <v>#DIV/0!</v>
      </c>
      <c r="AL51" s="242" t="e">
        <f t="shared" si="14"/>
        <v>#DIV/0!</v>
      </c>
      <c r="AM51" s="242" t="e">
        <f t="shared" si="15"/>
        <v>#DIV/0!</v>
      </c>
      <c r="AN51" s="242" t="e">
        <f t="shared" si="16"/>
        <v>#DIV/0!</v>
      </c>
    </row>
    <row r="52" spans="1:40">
      <c r="A52" s="238">
        <v>46</v>
      </c>
      <c r="B52" s="238" t="s">
        <v>162</v>
      </c>
      <c r="C52" s="232">
        <f>'01最終需要増加額入力'!N52</f>
        <v>0</v>
      </c>
      <c r="D52" s="232">
        <f>C52*投入係数!CQ49</f>
        <v>0</v>
      </c>
      <c r="E52" s="232">
        <f>C52*投入係数!CR49</f>
        <v>0</v>
      </c>
      <c r="F52" s="232">
        <f t="shared" si="4"/>
        <v>0</v>
      </c>
      <c r="G52" s="232">
        <f>投入係数!CM155</f>
        <v>0</v>
      </c>
      <c r="H52" s="232">
        <f>G52*取引表!DD49</f>
        <v>0</v>
      </c>
      <c r="I52" s="232">
        <f>C52*雇用表!E49</f>
        <v>0</v>
      </c>
      <c r="J52" s="273"/>
      <c r="K52" s="246">
        <f>G52*(1-取引表!DD49)</f>
        <v>0</v>
      </c>
      <c r="L52" s="254">
        <f>INDEX(逆行列計算!$C$185:$CM$185,0,$A52)</f>
        <v>0</v>
      </c>
      <c r="M52" s="254">
        <f>INDEX(逆行列計算!$C$186:$CM$186,0,$A52)</f>
        <v>0</v>
      </c>
      <c r="N52" s="232">
        <f>M52*取引表!DD49</f>
        <v>0</v>
      </c>
      <c r="O52" s="232">
        <f t="shared" si="5"/>
        <v>0</v>
      </c>
      <c r="P52" s="254">
        <f>INDEX(逆行列計算!$C$187:$CM$187,0,$A52)</f>
        <v>0</v>
      </c>
      <c r="Q52" s="255">
        <f t="shared" si="6"/>
        <v>0</v>
      </c>
      <c r="R52" s="232">
        <f>L52*雇用表!E49</f>
        <v>0</v>
      </c>
      <c r="T52" s="232">
        <f>(F$95+Q$95)*取引表!DF49*AA$1</f>
        <v>0</v>
      </c>
      <c r="U52" s="232">
        <f>T52*(1-取引表!DD49)</f>
        <v>0</v>
      </c>
      <c r="V52" s="232">
        <f>T52*取引表!DD49</f>
        <v>0</v>
      </c>
      <c r="W52" s="254">
        <f>INDEX(逆行列計算!$C$281:$CM$281,0,$A52)</f>
        <v>0</v>
      </c>
      <c r="X52" s="254">
        <f>W52*投入係数!CP49</f>
        <v>0</v>
      </c>
      <c r="Y52" s="232">
        <f>X52*取引表!DD49</f>
        <v>0</v>
      </c>
      <c r="Z52" s="232">
        <f>W52*投入係数!CQ49</f>
        <v>0</v>
      </c>
      <c r="AA52" s="254">
        <f>W52*投入係数!CR49</f>
        <v>0</v>
      </c>
      <c r="AB52" s="232">
        <f t="shared" si="7"/>
        <v>0</v>
      </c>
      <c r="AC52" s="232">
        <f>W52*雇用表!E49</f>
        <v>0</v>
      </c>
      <c r="AE52" s="232">
        <f t="shared" si="8"/>
        <v>0</v>
      </c>
      <c r="AF52" s="232">
        <f t="shared" si="9"/>
        <v>0</v>
      </c>
      <c r="AG52" s="232">
        <f t="shared" si="10"/>
        <v>0</v>
      </c>
      <c r="AH52" s="232">
        <f t="shared" si="11"/>
        <v>0</v>
      </c>
      <c r="AI52" s="232">
        <f t="shared" si="12"/>
        <v>0</v>
      </c>
      <c r="AK52" s="242" t="e">
        <f t="shared" si="13"/>
        <v>#DIV/0!</v>
      </c>
      <c r="AL52" s="242" t="e">
        <f t="shared" si="14"/>
        <v>#DIV/0!</v>
      </c>
      <c r="AM52" s="242" t="e">
        <f t="shared" si="15"/>
        <v>#DIV/0!</v>
      </c>
      <c r="AN52" s="242" t="e">
        <f t="shared" si="16"/>
        <v>#DIV/0!</v>
      </c>
    </row>
    <row r="53" spans="1:40">
      <c r="A53" s="238">
        <v>47</v>
      </c>
      <c r="B53" s="238" t="s">
        <v>163</v>
      </c>
      <c r="C53" s="232">
        <f>'01最終需要増加額入力'!N53</f>
        <v>0</v>
      </c>
      <c r="D53" s="232">
        <f>C53*投入係数!CQ50</f>
        <v>0</v>
      </c>
      <c r="E53" s="232">
        <f>C53*投入係数!CR50</f>
        <v>0</v>
      </c>
      <c r="F53" s="232">
        <f t="shared" si="4"/>
        <v>0</v>
      </c>
      <c r="G53" s="232">
        <f>投入係数!CM156</f>
        <v>0</v>
      </c>
      <c r="H53" s="232">
        <f>G53*取引表!DD50</f>
        <v>0</v>
      </c>
      <c r="I53" s="232">
        <f>C53*雇用表!E50</f>
        <v>0</v>
      </c>
      <c r="J53" s="273"/>
      <c r="K53" s="246">
        <f>G53*(1-取引表!DD50)</f>
        <v>0</v>
      </c>
      <c r="L53" s="254">
        <f>INDEX(逆行列計算!$C$185:$CM$185,0,$A53)</f>
        <v>0</v>
      </c>
      <c r="M53" s="254">
        <f>INDEX(逆行列計算!$C$186:$CM$186,0,$A53)</f>
        <v>0</v>
      </c>
      <c r="N53" s="232">
        <f>M53*取引表!DD50</f>
        <v>0</v>
      </c>
      <c r="O53" s="232">
        <f t="shared" si="5"/>
        <v>0</v>
      </c>
      <c r="P53" s="254">
        <f>INDEX(逆行列計算!$C$187:$CM$187,0,$A53)</f>
        <v>0</v>
      </c>
      <c r="Q53" s="255">
        <f t="shared" si="6"/>
        <v>0</v>
      </c>
      <c r="R53" s="232">
        <f>L53*雇用表!E50</f>
        <v>0</v>
      </c>
      <c r="T53" s="232">
        <f>(F$95+Q$95)*取引表!DF50*AA$1</f>
        <v>0</v>
      </c>
      <c r="U53" s="232">
        <f>T53*(1-取引表!DD50)</f>
        <v>0</v>
      </c>
      <c r="V53" s="232">
        <f>T53*取引表!DD50</f>
        <v>0</v>
      </c>
      <c r="W53" s="254">
        <f>INDEX(逆行列計算!$C$281:$CM$281,0,$A53)</f>
        <v>0</v>
      </c>
      <c r="X53" s="254">
        <f>W53*投入係数!CP50</f>
        <v>0</v>
      </c>
      <c r="Y53" s="232">
        <f>X53*取引表!DD50</f>
        <v>0</v>
      </c>
      <c r="Z53" s="232">
        <f>W53*投入係数!CQ50</f>
        <v>0</v>
      </c>
      <c r="AA53" s="254">
        <f>W53*投入係数!CR50</f>
        <v>0</v>
      </c>
      <c r="AB53" s="232">
        <f t="shared" si="7"/>
        <v>0</v>
      </c>
      <c r="AC53" s="232">
        <f>W53*雇用表!E50</f>
        <v>0</v>
      </c>
      <c r="AE53" s="232">
        <f t="shared" si="8"/>
        <v>0</v>
      </c>
      <c r="AF53" s="232">
        <f t="shared" si="9"/>
        <v>0</v>
      </c>
      <c r="AG53" s="232">
        <f t="shared" si="10"/>
        <v>0</v>
      </c>
      <c r="AH53" s="232">
        <f t="shared" si="11"/>
        <v>0</v>
      </c>
      <c r="AI53" s="232">
        <f t="shared" si="12"/>
        <v>0</v>
      </c>
      <c r="AK53" s="242" t="e">
        <f t="shared" si="13"/>
        <v>#DIV/0!</v>
      </c>
      <c r="AL53" s="242" t="e">
        <f t="shared" si="14"/>
        <v>#DIV/0!</v>
      </c>
      <c r="AM53" s="242" t="e">
        <f t="shared" si="15"/>
        <v>#DIV/0!</v>
      </c>
      <c r="AN53" s="242" t="e">
        <f t="shared" si="16"/>
        <v>#DIV/0!</v>
      </c>
    </row>
    <row r="54" spans="1:40">
      <c r="A54" s="238">
        <v>48</v>
      </c>
      <c r="B54" s="238" t="s">
        <v>10</v>
      </c>
      <c r="C54" s="232">
        <f>'01最終需要増加額入力'!N54</f>
        <v>0</v>
      </c>
      <c r="D54" s="232">
        <f>C54*投入係数!CQ51</f>
        <v>0</v>
      </c>
      <c r="E54" s="232">
        <f>C54*投入係数!CR51</f>
        <v>0</v>
      </c>
      <c r="F54" s="232">
        <f t="shared" si="4"/>
        <v>0</v>
      </c>
      <c r="G54" s="232">
        <f>投入係数!CM157</f>
        <v>0</v>
      </c>
      <c r="H54" s="232">
        <f>G54*取引表!DD51</f>
        <v>0</v>
      </c>
      <c r="I54" s="232">
        <f>C54*雇用表!E51</f>
        <v>0</v>
      </c>
      <c r="J54" s="273"/>
      <c r="K54" s="246">
        <f>G54*(1-取引表!DD51)</f>
        <v>0</v>
      </c>
      <c r="L54" s="254">
        <f>INDEX(逆行列計算!$C$185:$CM$185,0,$A54)</f>
        <v>0</v>
      </c>
      <c r="M54" s="254">
        <f>INDEX(逆行列計算!$C$186:$CM$186,0,$A54)</f>
        <v>0</v>
      </c>
      <c r="N54" s="232">
        <f>M54*取引表!DD51</f>
        <v>0</v>
      </c>
      <c r="O54" s="232">
        <f t="shared" si="5"/>
        <v>0</v>
      </c>
      <c r="P54" s="254">
        <f>INDEX(逆行列計算!$C$187:$CM$187,0,$A54)</f>
        <v>0</v>
      </c>
      <c r="Q54" s="255">
        <f t="shared" si="6"/>
        <v>0</v>
      </c>
      <c r="R54" s="232">
        <f>L54*雇用表!E51</f>
        <v>0</v>
      </c>
      <c r="T54" s="232">
        <f>(F$95+Q$95)*取引表!DF51*AA$1</f>
        <v>0</v>
      </c>
      <c r="U54" s="232">
        <f>T54*(1-取引表!DD51)</f>
        <v>0</v>
      </c>
      <c r="V54" s="232">
        <f>T54*取引表!DD51</f>
        <v>0</v>
      </c>
      <c r="W54" s="254">
        <f>INDEX(逆行列計算!$C$281:$CM$281,0,$A54)</f>
        <v>0</v>
      </c>
      <c r="X54" s="254">
        <f>W54*投入係数!CP51</f>
        <v>0</v>
      </c>
      <c r="Y54" s="232">
        <f>X54*取引表!DD51</f>
        <v>0</v>
      </c>
      <c r="Z54" s="232">
        <f>W54*投入係数!CQ51</f>
        <v>0</v>
      </c>
      <c r="AA54" s="254">
        <f>W54*投入係数!CR51</f>
        <v>0</v>
      </c>
      <c r="AB54" s="232">
        <f t="shared" si="7"/>
        <v>0</v>
      </c>
      <c r="AC54" s="232">
        <f>W54*雇用表!E51</f>
        <v>0</v>
      </c>
      <c r="AE54" s="232">
        <f t="shared" si="8"/>
        <v>0</v>
      </c>
      <c r="AF54" s="232">
        <f t="shared" si="9"/>
        <v>0</v>
      </c>
      <c r="AG54" s="232">
        <f t="shared" si="10"/>
        <v>0</v>
      </c>
      <c r="AH54" s="232">
        <f t="shared" si="11"/>
        <v>0</v>
      </c>
      <c r="AI54" s="232">
        <f t="shared" si="12"/>
        <v>0</v>
      </c>
      <c r="AK54" s="242" t="e">
        <f t="shared" si="13"/>
        <v>#DIV/0!</v>
      </c>
      <c r="AL54" s="242" t="e">
        <f t="shared" si="14"/>
        <v>#DIV/0!</v>
      </c>
      <c r="AM54" s="242" t="e">
        <f t="shared" si="15"/>
        <v>#DIV/0!</v>
      </c>
      <c r="AN54" s="242" t="e">
        <f t="shared" si="16"/>
        <v>#DIV/0!</v>
      </c>
    </row>
    <row r="55" spans="1:40">
      <c r="A55" s="238">
        <v>49</v>
      </c>
      <c r="B55" s="238" t="s">
        <v>11</v>
      </c>
      <c r="C55" s="232">
        <f>'01最終需要増加額入力'!N55</f>
        <v>0</v>
      </c>
      <c r="D55" s="232">
        <f>C55*投入係数!CQ52</f>
        <v>0</v>
      </c>
      <c r="E55" s="232">
        <f>C55*投入係数!CR52</f>
        <v>0</v>
      </c>
      <c r="F55" s="232">
        <f t="shared" si="4"/>
        <v>0</v>
      </c>
      <c r="G55" s="232">
        <f>投入係数!CM158</f>
        <v>0</v>
      </c>
      <c r="H55" s="232">
        <f>G55*取引表!DD52</f>
        <v>0</v>
      </c>
      <c r="I55" s="232">
        <f>C55*雇用表!E52</f>
        <v>0</v>
      </c>
      <c r="J55" s="273"/>
      <c r="K55" s="246">
        <f>G55*(1-取引表!DD52)</f>
        <v>0</v>
      </c>
      <c r="L55" s="254">
        <f>INDEX(逆行列計算!$C$185:$CM$185,0,$A55)</f>
        <v>0</v>
      </c>
      <c r="M55" s="254">
        <f>INDEX(逆行列計算!$C$186:$CM$186,0,$A55)</f>
        <v>0</v>
      </c>
      <c r="N55" s="232">
        <f>M55*取引表!DD52</f>
        <v>0</v>
      </c>
      <c r="O55" s="232">
        <f t="shared" si="5"/>
        <v>0</v>
      </c>
      <c r="P55" s="254">
        <f>INDEX(逆行列計算!$C$187:$CM$187,0,$A55)</f>
        <v>0</v>
      </c>
      <c r="Q55" s="255">
        <f t="shared" si="6"/>
        <v>0</v>
      </c>
      <c r="R55" s="232">
        <f>L55*雇用表!E52</f>
        <v>0</v>
      </c>
      <c r="T55" s="232">
        <f>(F$95+Q$95)*取引表!DF52*AA$1</f>
        <v>0</v>
      </c>
      <c r="U55" s="232">
        <f>T55*(1-取引表!DD52)</f>
        <v>0</v>
      </c>
      <c r="V55" s="232">
        <f>T55*取引表!DD52</f>
        <v>0</v>
      </c>
      <c r="W55" s="254">
        <f>INDEX(逆行列計算!$C$281:$CM$281,0,$A55)</f>
        <v>0</v>
      </c>
      <c r="X55" s="254">
        <f>W55*投入係数!CP52</f>
        <v>0</v>
      </c>
      <c r="Y55" s="232">
        <f>X55*取引表!DD52</f>
        <v>0</v>
      </c>
      <c r="Z55" s="232">
        <f>W55*投入係数!CQ52</f>
        <v>0</v>
      </c>
      <c r="AA55" s="254">
        <f>W55*投入係数!CR52</f>
        <v>0</v>
      </c>
      <c r="AB55" s="232">
        <f t="shared" si="7"/>
        <v>0</v>
      </c>
      <c r="AC55" s="232">
        <f>W55*雇用表!E52</f>
        <v>0</v>
      </c>
      <c r="AE55" s="232">
        <f t="shared" si="8"/>
        <v>0</v>
      </c>
      <c r="AF55" s="232">
        <f t="shared" si="9"/>
        <v>0</v>
      </c>
      <c r="AG55" s="232">
        <f t="shared" si="10"/>
        <v>0</v>
      </c>
      <c r="AH55" s="232">
        <f t="shared" si="11"/>
        <v>0</v>
      </c>
      <c r="AI55" s="232">
        <f t="shared" si="12"/>
        <v>0</v>
      </c>
      <c r="AK55" s="242" t="e">
        <f t="shared" si="13"/>
        <v>#DIV/0!</v>
      </c>
      <c r="AL55" s="242" t="e">
        <f t="shared" si="14"/>
        <v>#DIV/0!</v>
      </c>
      <c r="AM55" s="242" t="e">
        <f t="shared" si="15"/>
        <v>#DIV/0!</v>
      </c>
      <c r="AN55" s="242" t="e">
        <f t="shared" si="16"/>
        <v>#DIV/0!</v>
      </c>
    </row>
    <row r="56" spans="1:40">
      <c r="A56" s="238">
        <v>50</v>
      </c>
      <c r="B56" s="238" t="s">
        <v>898</v>
      </c>
      <c r="C56" s="232">
        <f>'01最終需要増加額入力'!N56</f>
        <v>0</v>
      </c>
      <c r="D56" s="232">
        <f>C56*投入係数!CQ53</f>
        <v>0</v>
      </c>
      <c r="E56" s="232">
        <f>C56*投入係数!CR53</f>
        <v>0</v>
      </c>
      <c r="F56" s="232">
        <f t="shared" si="4"/>
        <v>0</v>
      </c>
      <c r="G56" s="232">
        <f>投入係数!CM159</f>
        <v>0</v>
      </c>
      <c r="H56" s="232">
        <f>G56*取引表!DD53</f>
        <v>0</v>
      </c>
      <c r="I56" s="232">
        <f>C56*雇用表!E53</f>
        <v>0</v>
      </c>
      <c r="J56" s="273"/>
      <c r="K56" s="246">
        <f>G56*(1-取引表!DD53)</f>
        <v>0</v>
      </c>
      <c r="L56" s="254">
        <f>INDEX(逆行列計算!$C$185:$CM$185,0,$A56)</f>
        <v>0</v>
      </c>
      <c r="M56" s="254">
        <f>INDEX(逆行列計算!$C$186:$CM$186,0,$A56)</f>
        <v>0</v>
      </c>
      <c r="N56" s="232">
        <f>M56*取引表!DD53</f>
        <v>0</v>
      </c>
      <c r="O56" s="232">
        <f t="shared" si="5"/>
        <v>0</v>
      </c>
      <c r="P56" s="254">
        <f>INDEX(逆行列計算!$C$187:$CM$187,0,$A56)</f>
        <v>0</v>
      </c>
      <c r="Q56" s="255">
        <f t="shared" si="6"/>
        <v>0</v>
      </c>
      <c r="R56" s="232">
        <f>L56*雇用表!E53</f>
        <v>0</v>
      </c>
      <c r="T56" s="232">
        <f>(F$95+Q$95)*取引表!DF53*AA$1</f>
        <v>0</v>
      </c>
      <c r="U56" s="232">
        <f>T56*(1-取引表!DD53)</f>
        <v>0</v>
      </c>
      <c r="V56" s="232">
        <f>T56*取引表!DD53</f>
        <v>0</v>
      </c>
      <c r="W56" s="254">
        <f>INDEX(逆行列計算!$C$281:$CM$281,0,$A56)</f>
        <v>0</v>
      </c>
      <c r="X56" s="254">
        <f>W56*投入係数!CP53</f>
        <v>0</v>
      </c>
      <c r="Y56" s="232">
        <f>X56*取引表!DD53</f>
        <v>0</v>
      </c>
      <c r="Z56" s="232">
        <f>W56*投入係数!CQ53</f>
        <v>0</v>
      </c>
      <c r="AA56" s="254">
        <f>W56*投入係数!CR53</f>
        <v>0</v>
      </c>
      <c r="AB56" s="232">
        <f t="shared" si="7"/>
        <v>0</v>
      </c>
      <c r="AC56" s="232">
        <f>W56*雇用表!E53</f>
        <v>0</v>
      </c>
      <c r="AE56" s="232">
        <f t="shared" si="8"/>
        <v>0</v>
      </c>
      <c r="AF56" s="232">
        <f t="shared" si="9"/>
        <v>0</v>
      </c>
      <c r="AG56" s="232">
        <f t="shared" si="10"/>
        <v>0</v>
      </c>
      <c r="AH56" s="232">
        <f t="shared" si="11"/>
        <v>0</v>
      </c>
      <c r="AI56" s="232">
        <f t="shared" si="12"/>
        <v>0</v>
      </c>
      <c r="AK56" s="242" t="e">
        <f t="shared" si="13"/>
        <v>#DIV/0!</v>
      </c>
      <c r="AL56" s="242" t="e">
        <f t="shared" si="14"/>
        <v>#DIV/0!</v>
      </c>
      <c r="AM56" s="242" t="e">
        <f t="shared" si="15"/>
        <v>#DIV/0!</v>
      </c>
      <c r="AN56" s="242" t="e">
        <f t="shared" si="16"/>
        <v>#DIV/0!</v>
      </c>
    </row>
    <row r="57" spans="1:40">
      <c r="A57" s="238">
        <v>51</v>
      </c>
      <c r="B57" s="238" t="s">
        <v>904</v>
      </c>
      <c r="C57" s="232">
        <f>'01最終需要増加額入力'!N57</f>
        <v>0</v>
      </c>
      <c r="D57" s="232">
        <f>C57*投入係数!CQ54</f>
        <v>0</v>
      </c>
      <c r="E57" s="232">
        <f>C57*投入係数!CR54</f>
        <v>0</v>
      </c>
      <c r="F57" s="232">
        <f t="shared" si="4"/>
        <v>0</v>
      </c>
      <c r="G57" s="232">
        <f>投入係数!CM160</f>
        <v>0</v>
      </c>
      <c r="H57" s="232">
        <f>G57*取引表!DD54</f>
        <v>0</v>
      </c>
      <c r="I57" s="232">
        <f>C57*雇用表!E54</f>
        <v>0</v>
      </c>
      <c r="J57" s="273"/>
      <c r="K57" s="246">
        <f>G57*(1-取引表!DD54)</f>
        <v>0</v>
      </c>
      <c r="L57" s="254">
        <f>INDEX(逆行列計算!$C$185:$CM$185,0,$A57)</f>
        <v>0</v>
      </c>
      <c r="M57" s="254">
        <f>INDEX(逆行列計算!$C$186:$CM$186,0,$A57)</f>
        <v>0</v>
      </c>
      <c r="N57" s="232">
        <f>M57*取引表!DD54</f>
        <v>0</v>
      </c>
      <c r="O57" s="232">
        <f t="shared" si="5"/>
        <v>0</v>
      </c>
      <c r="P57" s="254">
        <f>INDEX(逆行列計算!$C$187:$CM$187,0,$A57)</f>
        <v>0</v>
      </c>
      <c r="Q57" s="255">
        <f t="shared" si="6"/>
        <v>0</v>
      </c>
      <c r="R57" s="232">
        <f>L57*雇用表!E54</f>
        <v>0</v>
      </c>
      <c r="T57" s="232">
        <f>(F$95+Q$95)*取引表!DF54*AA$1</f>
        <v>0</v>
      </c>
      <c r="U57" s="232">
        <f>T57*(1-取引表!DD54)</f>
        <v>0</v>
      </c>
      <c r="V57" s="232">
        <f>T57*取引表!DD54</f>
        <v>0</v>
      </c>
      <c r="W57" s="254">
        <f>INDEX(逆行列計算!$C$281:$CM$281,0,$A57)</f>
        <v>0</v>
      </c>
      <c r="X57" s="254">
        <f>W57*投入係数!CP54</f>
        <v>0</v>
      </c>
      <c r="Y57" s="232">
        <f>X57*取引表!DD54</f>
        <v>0</v>
      </c>
      <c r="Z57" s="232">
        <f>W57*投入係数!CQ54</f>
        <v>0</v>
      </c>
      <c r="AA57" s="254">
        <f>W57*投入係数!CR54</f>
        <v>0</v>
      </c>
      <c r="AB57" s="232">
        <f t="shared" si="7"/>
        <v>0</v>
      </c>
      <c r="AC57" s="232">
        <f>W57*雇用表!E54</f>
        <v>0</v>
      </c>
      <c r="AE57" s="232">
        <f t="shared" si="8"/>
        <v>0</v>
      </c>
      <c r="AF57" s="232">
        <f t="shared" si="9"/>
        <v>0</v>
      </c>
      <c r="AG57" s="232">
        <f t="shared" si="10"/>
        <v>0</v>
      </c>
      <c r="AH57" s="232">
        <f t="shared" si="11"/>
        <v>0</v>
      </c>
      <c r="AI57" s="232">
        <f t="shared" si="12"/>
        <v>0</v>
      </c>
      <c r="AK57" s="242" t="e">
        <f t="shared" si="13"/>
        <v>#DIV/0!</v>
      </c>
      <c r="AL57" s="242" t="e">
        <f t="shared" si="14"/>
        <v>#DIV/0!</v>
      </c>
      <c r="AM57" s="242" t="e">
        <f t="shared" si="15"/>
        <v>#DIV/0!</v>
      </c>
      <c r="AN57" s="242" t="e">
        <f t="shared" si="16"/>
        <v>#DIV/0!</v>
      </c>
    </row>
    <row r="58" spans="1:40">
      <c r="A58" s="238">
        <v>52</v>
      </c>
      <c r="B58" s="238" t="s">
        <v>47</v>
      </c>
      <c r="C58" s="232">
        <f>'01最終需要増加額入力'!N58</f>
        <v>0</v>
      </c>
      <c r="D58" s="232">
        <f>C58*投入係数!CQ55</f>
        <v>0</v>
      </c>
      <c r="E58" s="232">
        <f>C58*投入係数!CR55</f>
        <v>0</v>
      </c>
      <c r="F58" s="232">
        <f t="shared" si="4"/>
        <v>0</v>
      </c>
      <c r="G58" s="232">
        <f>投入係数!CM161</f>
        <v>0</v>
      </c>
      <c r="H58" s="232">
        <f>G58*取引表!DD55</f>
        <v>0</v>
      </c>
      <c r="I58" s="232">
        <f>C58*雇用表!E55</f>
        <v>0</v>
      </c>
      <c r="J58" s="273"/>
      <c r="K58" s="246">
        <f>G58*(1-取引表!DD55)</f>
        <v>0</v>
      </c>
      <c r="L58" s="254">
        <f>INDEX(逆行列計算!$C$185:$CM$185,0,$A58)</f>
        <v>0</v>
      </c>
      <c r="M58" s="254">
        <f>INDEX(逆行列計算!$C$186:$CM$186,0,$A58)</f>
        <v>0</v>
      </c>
      <c r="N58" s="232">
        <f>M58*取引表!DD55</f>
        <v>0</v>
      </c>
      <c r="O58" s="232">
        <f t="shared" si="5"/>
        <v>0</v>
      </c>
      <c r="P58" s="254">
        <f>INDEX(逆行列計算!$C$187:$CM$187,0,$A58)</f>
        <v>0</v>
      </c>
      <c r="Q58" s="255">
        <f t="shared" si="6"/>
        <v>0</v>
      </c>
      <c r="R58" s="232">
        <f>L58*雇用表!E55</f>
        <v>0</v>
      </c>
      <c r="T58" s="232">
        <f>(F$95+Q$95)*取引表!DF55*AA$1</f>
        <v>0</v>
      </c>
      <c r="U58" s="232">
        <f>T58*(1-取引表!DD55)</f>
        <v>0</v>
      </c>
      <c r="V58" s="232">
        <f>T58*取引表!DD55</f>
        <v>0</v>
      </c>
      <c r="W58" s="254">
        <f>INDEX(逆行列計算!$C$281:$CM$281,0,$A58)</f>
        <v>0</v>
      </c>
      <c r="X58" s="254">
        <f>W58*投入係数!CP55</f>
        <v>0</v>
      </c>
      <c r="Y58" s="232">
        <f>X58*取引表!DD55</f>
        <v>0</v>
      </c>
      <c r="Z58" s="232">
        <f>W58*投入係数!CQ55</f>
        <v>0</v>
      </c>
      <c r="AA58" s="254">
        <f>W58*投入係数!CR55</f>
        <v>0</v>
      </c>
      <c r="AB58" s="232">
        <f t="shared" si="7"/>
        <v>0</v>
      </c>
      <c r="AC58" s="232">
        <f>W58*雇用表!E55</f>
        <v>0</v>
      </c>
      <c r="AE58" s="232">
        <f t="shared" si="8"/>
        <v>0</v>
      </c>
      <c r="AF58" s="232">
        <f t="shared" si="9"/>
        <v>0</v>
      </c>
      <c r="AG58" s="232">
        <f t="shared" si="10"/>
        <v>0</v>
      </c>
      <c r="AH58" s="232">
        <f t="shared" si="11"/>
        <v>0</v>
      </c>
      <c r="AI58" s="232">
        <f t="shared" si="12"/>
        <v>0</v>
      </c>
      <c r="AK58" s="242" t="e">
        <f t="shared" si="13"/>
        <v>#DIV/0!</v>
      </c>
      <c r="AL58" s="242" t="e">
        <f t="shared" si="14"/>
        <v>#DIV/0!</v>
      </c>
      <c r="AM58" s="242" t="e">
        <f t="shared" si="15"/>
        <v>#DIV/0!</v>
      </c>
      <c r="AN58" s="242" t="e">
        <f t="shared" si="16"/>
        <v>#DIV/0!</v>
      </c>
    </row>
    <row r="59" spans="1:40">
      <c r="A59" s="238">
        <v>53</v>
      </c>
      <c r="B59" s="238" t="s">
        <v>12</v>
      </c>
      <c r="C59" s="232">
        <f>'01最終需要増加額入力'!N59</f>
        <v>0</v>
      </c>
      <c r="D59" s="232">
        <f>C59*投入係数!CQ56</f>
        <v>0</v>
      </c>
      <c r="E59" s="232">
        <f>C59*投入係数!CR56</f>
        <v>0</v>
      </c>
      <c r="F59" s="232">
        <f t="shared" si="4"/>
        <v>0</v>
      </c>
      <c r="G59" s="232">
        <f>投入係数!CM162</f>
        <v>0</v>
      </c>
      <c r="H59" s="232">
        <f>G59*取引表!DD56</f>
        <v>0</v>
      </c>
      <c r="I59" s="232">
        <f>C59*雇用表!E56</f>
        <v>0</v>
      </c>
      <c r="J59" s="273"/>
      <c r="K59" s="246">
        <f>G59*(1-取引表!DD56)</f>
        <v>0</v>
      </c>
      <c r="L59" s="254">
        <f>INDEX(逆行列計算!$C$185:$CM$185,0,$A59)</f>
        <v>0</v>
      </c>
      <c r="M59" s="254">
        <f>INDEX(逆行列計算!$C$186:$CM$186,0,$A59)</f>
        <v>0</v>
      </c>
      <c r="N59" s="232">
        <f>M59*取引表!DD56</f>
        <v>0</v>
      </c>
      <c r="O59" s="232">
        <f t="shared" si="5"/>
        <v>0</v>
      </c>
      <c r="P59" s="254">
        <f>INDEX(逆行列計算!$C$187:$CM$187,0,$A59)</f>
        <v>0</v>
      </c>
      <c r="Q59" s="255">
        <f t="shared" si="6"/>
        <v>0</v>
      </c>
      <c r="R59" s="232">
        <f>L59*雇用表!E56</f>
        <v>0</v>
      </c>
      <c r="T59" s="232">
        <f>(F$95+Q$95)*取引表!DF56*AA$1</f>
        <v>0</v>
      </c>
      <c r="U59" s="232">
        <f>T59*(1-取引表!DD56)</f>
        <v>0</v>
      </c>
      <c r="V59" s="232">
        <f>T59*取引表!DD56</f>
        <v>0</v>
      </c>
      <c r="W59" s="254">
        <f>INDEX(逆行列計算!$C$281:$CM$281,0,$A59)</f>
        <v>0</v>
      </c>
      <c r="X59" s="254">
        <f>W59*投入係数!CP56</f>
        <v>0</v>
      </c>
      <c r="Y59" s="232">
        <f>X59*取引表!DD56</f>
        <v>0</v>
      </c>
      <c r="Z59" s="232">
        <f>W59*投入係数!CQ56</f>
        <v>0</v>
      </c>
      <c r="AA59" s="254">
        <f>W59*投入係数!CR56</f>
        <v>0</v>
      </c>
      <c r="AB59" s="232">
        <f t="shared" si="7"/>
        <v>0</v>
      </c>
      <c r="AC59" s="232">
        <f>W59*雇用表!E56</f>
        <v>0</v>
      </c>
      <c r="AE59" s="232">
        <f t="shared" si="8"/>
        <v>0</v>
      </c>
      <c r="AF59" s="232">
        <f t="shared" si="9"/>
        <v>0</v>
      </c>
      <c r="AG59" s="232">
        <f t="shared" si="10"/>
        <v>0</v>
      </c>
      <c r="AH59" s="232">
        <f t="shared" si="11"/>
        <v>0</v>
      </c>
      <c r="AI59" s="232">
        <f t="shared" si="12"/>
        <v>0</v>
      </c>
      <c r="AK59" s="242" t="e">
        <f t="shared" si="13"/>
        <v>#DIV/0!</v>
      </c>
      <c r="AL59" s="242" t="e">
        <f t="shared" si="14"/>
        <v>#DIV/0!</v>
      </c>
      <c r="AM59" s="242" t="e">
        <f t="shared" si="15"/>
        <v>#DIV/0!</v>
      </c>
      <c r="AN59" s="242" t="e">
        <f t="shared" si="16"/>
        <v>#DIV/0!</v>
      </c>
    </row>
    <row r="60" spans="1:40">
      <c r="A60" s="238">
        <v>54</v>
      </c>
      <c r="B60" s="238" t="s">
        <v>166</v>
      </c>
      <c r="C60" s="232">
        <f>'01最終需要増加額入力'!N60</f>
        <v>0</v>
      </c>
      <c r="D60" s="232">
        <f>C60*投入係数!CQ57</f>
        <v>0</v>
      </c>
      <c r="E60" s="232">
        <f>C60*投入係数!CR57</f>
        <v>0</v>
      </c>
      <c r="F60" s="232">
        <f t="shared" si="4"/>
        <v>0</v>
      </c>
      <c r="G60" s="232">
        <f>投入係数!CM163</f>
        <v>0</v>
      </c>
      <c r="H60" s="232">
        <f>G60*取引表!DD57</f>
        <v>0</v>
      </c>
      <c r="I60" s="232">
        <f>C60*雇用表!E57</f>
        <v>0</v>
      </c>
      <c r="J60" s="273"/>
      <c r="K60" s="246">
        <f>G60*(1-取引表!DD57)</f>
        <v>0</v>
      </c>
      <c r="L60" s="254">
        <f>INDEX(逆行列計算!$C$185:$CM$185,0,$A60)</f>
        <v>0</v>
      </c>
      <c r="M60" s="254">
        <f>INDEX(逆行列計算!$C$186:$CM$186,0,$A60)</f>
        <v>0</v>
      </c>
      <c r="N60" s="232">
        <f>M60*取引表!DD57</f>
        <v>0</v>
      </c>
      <c r="O60" s="232">
        <f t="shared" si="5"/>
        <v>0</v>
      </c>
      <c r="P60" s="254">
        <f>INDEX(逆行列計算!$C$187:$CM$187,0,$A60)</f>
        <v>0</v>
      </c>
      <c r="Q60" s="255">
        <f t="shared" si="6"/>
        <v>0</v>
      </c>
      <c r="R60" s="232">
        <f>L60*雇用表!E57</f>
        <v>0</v>
      </c>
      <c r="T60" s="232">
        <f>(F$95+Q$95)*取引表!DF57*AA$1</f>
        <v>0</v>
      </c>
      <c r="U60" s="232">
        <f>T60*(1-取引表!DD57)</f>
        <v>0</v>
      </c>
      <c r="V60" s="232">
        <f>T60*取引表!DD57</f>
        <v>0</v>
      </c>
      <c r="W60" s="254">
        <f>INDEX(逆行列計算!$C$281:$CM$281,0,$A60)</f>
        <v>0</v>
      </c>
      <c r="X60" s="254">
        <f>W60*投入係数!CP57</f>
        <v>0</v>
      </c>
      <c r="Y60" s="232">
        <f>X60*取引表!DD57</f>
        <v>0</v>
      </c>
      <c r="Z60" s="232">
        <f>W60*投入係数!CQ57</f>
        <v>0</v>
      </c>
      <c r="AA60" s="254">
        <f>W60*投入係数!CR57</f>
        <v>0</v>
      </c>
      <c r="AB60" s="232">
        <f t="shared" si="7"/>
        <v>0</v>
      </c>
      <c r="AC60" s="232">
        <f>W60*雇用表!E57</f>
        <v>0</v>
      </c>
      <c r="AE60" s="232">
        <f t="shared" si="8"/>
        <v>0</v>
      </c>
      <c r="AF60" s="232">
        <f t="shared" si="9"/>
        <v>0</v>
      </c>
      <c r="AG60" s="232">
        <f t="shared" si="10"/>
        <v>0</v>
      </c>
      <c r="AH60" s="232">
        <f t="shared" si="11"/>
        <v>0</v>
      </c>
      <c r="AI60" s="232">
        <f t="shared" si="12"/>
        <v>0</v>
      </c>
      <c r="AK60" s="242" t="e">
        <f t="shared" si="13"/>
        <v>#DIV/0!</v>
      </c>
      <c r="AL60" s="242" t="e">
        <f t="shared" si="14"/>
        <v>#DIV/0!</v>
      </c>
      <c r="AM60" s="242" t="e">
        <f t="shared" si="15"/>
        <v>#DIV/0!</v>
      </c>
      <c r="AN60" s="242" t="e">
        <f t="shared" si="16"/>
        <v>#DIV/0!</v>
      </c>
    </row>
    <row r="61" spans="1:40">
      <c r="A61" s="238">
        <v>55</v>
      </c>
      <c r="B61" s="238" t="s">
        <v>51</v>
      </c>
      <c r="C61" s="232">
        <f>'01最終需要増加額入力'!N61</f>
        <v>0</v>
      </c>
      <c r="D61" s="232">
        <f>C61*投入係数!CQ58</f>
        <v>0</v>
      </c>
      <c r="E61" s="232">
        <f>C61*投入係数!CR58</f>
        <v>0</v>
      </c>
      <c r="F61" s="232">
        <f t="shared" si="4"/>
        <v>0</v>
      </c>
      <c r="G61" s="232">
        <f>投入係数!CM164</f>
        <v>0</v>
      </c>
      <c r="H61" s="232">
        <f>G61*取引表!DD58</f>
        <v>0</v>
      </c>
      <c r="I61" s="232">
        <f>C61*雇用表!E58</f>
        <v>0</v>
      </c>
      <c r="J61" s="273"/>
      <c r="K61" s="246">
        <f>G61*(1-取引表!DD58)</f>
        <v>0</v>
      </c>
      <c r="L61" s="254">
        <f>INDEX(逆行列計算!$C$185:$CM$185,0,$A61)</f>
        <v>0</v>
      </c>
      <c r="M61" s="254">
        <f>INDEX(逆行列計算!$C$186:$CM$186,0,$A61)</f>
        <v>0</v>
      </c>
      <c r="N61" s="232">
        <f>M61*取引表!DD58</f>
        <v>0</v>
      </c>
      <c r="O61" s="232">
        <f t="shared" si="5"/>
        <v>0</v>
      </c>
      <c r="P61" s="254">
        <f>INDEX(逆行列計算!$C$187:$CM$187,0,$A61)</f>
        <v>0</v>
      </c>
      <c r="Q61" s="255">
        <f t="shared" si="6"/>
        <v>0</v>
      </c>
      <c r="R61" s="232">
        <f>L61*雇用表!E58</f>
        <v>0</v>
      </c>
      <c r="T61" s="232">
        <f>(F$95+Q$95)*取引表!DF58*AA$1</f>
        <v>0</v>
      </c>
      <c r="U61" s="232">
        <f>T61*(1-取引表!DD58)</f>
        <v>0</v>
      </c>
      <c r="V61" s="232">
        <f>T61*取引表!DD58</f>
        <v>0</v>
      </c>
      <c r="W61" s="254">
        <f>INDEX(逆行列計算!$C$281:$CM$281,0,$A61)</f>
        <v>0</v>
      </c>
      <c r="X61" s="254">
        <f>W61*投入係数!CP58</f>
        <v>0</v>
      </c>
      <c r="Y61" s="232">
        <f>X61*取引表!DD58</f>
        <v>0</v>
      </c>
      <c r="Z61" s="232">
        <f>W61*投入係数!CQ58</f>
        <v>0</v>
      </c>
      <c r="AA61" s="254">
        <f>W61*投入係数!CR58</f>
        <v>0</v>
      </c>
      <c r="AB61" s="232">
        <f t="shared" si="7"/>
        <v>0</v>
      </c>
      <c r="AC61" s="232">
        <f>W61*雇用表!E58</f>
        <v>0</v>
      </c>
      <c r="AE61" s="232">
        <f t="shared" si="8"/>
        <v>0</v>
      </c>
      <c r="AF61" s="232">
        <f t="shared" si="9"/>
        <v>0</v>
      </c>
      <c r="AG61" s="232">
        <f t="shared" si="10"/>
        <v>0</v>
      </c>
      <c r="AH61" s="232">
        <f t="shared" si="11"/>
        <v>0</v>
      </c>
      <c r="AI61" s="232">
        <f t="shared" si="12"/>
        <v>0</v>
      </c>
      <c r="AK61" s="242" t="e">
        <f t="shared" si="13"/>
        <v>#DIV/0!</v>
      </c>
      <c r="AL61" s="242" t="e">
        <f t="shared" si="14"/>
        <v>#DIV/0!</v>
      </c>
      <c r="AM61" s="242" t="e">
        <f t="shared" si="15"/>
        <v>#DIV/0!</v>
      </c>
      <c r="AN61" s="242" t="e">
        <f t="shared" si="16"/>
        <v>#DIV/0!</v>
      </c>
    </row>
    <row r="62" spans="1:40">
      <c r="A62" s="238">
        <v>56</v>
      </c>
      <c r="B62" s="238" t="s">
        <v>13</v>
      </c>
      <c r="C62" s="232">
        <f>'01最終需要増加額入力'!N62</f>
        <v>0</v>
      </c>
      <c r="D62" s="232">
        <f>C62*投入係数!CQ59</f>
        <v>0</v>
      </c>
      <c r="E62" s="232">
        <f>C62*投入係数!CR59</f>
        <v>0</v>
      </c>
      <c r="F62" s="232">
        <f t="shared" si="4"/>
        <v>0</v>
      </c>
      <c r="G62" s="232">
        <f>投入係数!CM165</f>
        <v>0</v>
      </c>
      <c r="H62" s="232">
        <f>G62*取引表!DD59</f>
        <v>0</v>
      </c>
      <c r="I62" s="232">
        <f>C62*雇用表!E59</f>
        <v>0</v>
      </c>
      <c r="J62" s="273"/>
      <c r="K62" s="246">
        <f>G62*(1-取引表!DD59)</f>
        <v>0</v>
      </c>
      <c r="L62" s="254">
        <f>INDEX(逆行列計算!$C$185:$CM$185,0,$A62)</f>
        <v>0</v>
      </c>
      <c r="M62" s="254">
        <f>INDEX(逆行列計算!$C$186:$CM$186,0,$A62)</f>
        <v>0</v>
      </c>
      <c r="N62" s="232">
        <f>M62*取引表!DD59</f>
        <v>0</v>
      </c>
      <c r="O62" s="232">
        <f t="shared" si="5"/>
        <v>0</v>
      </c>
      <c r="P62" s="254">
        <f>INDEX(逆行列計算!$C$187:$CM$187,0,$A62)</f>
        <v>0</v>
      </c>
      <c r="Q62" s="255">
        <f t="shared" si="6"/>
        <v>0</v>
      </c>
      <c r="R62" s="232">
        <f>L62*雇用表!E59</f>
        <v>0</v>
      </c>
      <c r="T62" s="232">
        <f>(F$95+Q$95)*取引表!DF59*AA$1</f>
        <v>0</v>
      </c>
      <c r="U62" s="232">
        <f>T62*(1-取引表!DD59)</f>
        <v>0</v>
      </c>
      <c r="V62" s="232">
        <f>T62*取引表!DD59</f>
        <v>0</v>
      </c>
      <c r="W62" s="254">
        <f>INDEX(逆行列計算!$C$281:$CM$281,0,$A62)</f>
        <v>0</v>
      </c>
      <c r="X62" s="254">
        <f>W62*投入係数!CP59</f>
        <v>0</v>
      </c>
      <c r="Y62" s="232">
        <f>X62*取引表!DD59</f>
        <v>0</v>
      </c>
      <c r="Z62" s="232">
        <f>W62*投入係数!CQ59</f>
        <v>0</v>
      </c>
      <c r="AA62" s="254">
        <f>W62*投入係数!CR59</f>
        <v>0</v>
      </c>
      <c r="AB62" s="232">
        <f t="shared" si="7"/>
        <v>0</v>
      </c>
      <c r="AC62" s="232">
        <f>W62*雇用表!E59</f>
        <v>0</v>
      </c>
      <c r="AE62" s="232">
        <f t="shared" si="8"/>
        <v>0</v>
      </c>
      <c r="AF62" s="232">
        <f t="shared" si="9"/>
        <v>0</v>
      </c>
      <c r="AG62" s="232">
        <f t="shared" si="10"/>
        <v>0</v>
      </c>
      <c r="AH62" s="232">
        <f t="shared" si="11"/>
        <v>0</v>
      </c>
      <c r="AI62" s="232">
        <f t="shared" si="12"/>
        <v>0</v>
      </c>
      <c r="AK62" s="242" t="e">
        <f t="shared" si="13"/>
        <v>#DIV/0!</v>
      </c>
      <c r="AL62" s="242" t="e">
        <f t="shared" si="14"/>
        <v>#DIV/0!</v>
      </c>
      <c r="AM62" s="242" t="e">
        <f t="shared" si="15"/>
        <v>#DIV/0!</v>
      </c>
      <c r="AN62" s="242" t="e">
        <f t="shared" si="16"/>
        <v>#DIV/0!</v>
      </c>
    </row>
    <row r="63" spans="1:40">
      <c r="A63" s="238">
        <v>57</v>
      </c>
      <c r="B63" s="238" t="s">
        <v>1926</v>
      </c>
      <c r="C63" s="232">
        <f>'01最終需要増加額入力'!N63</f>
        <v>0</v>
      </c>
      <c r="D63" s="232">
        <f>C63*投入係数!CQ60</f>
        <v>0</v>
      </c>
      <c r="E63" s="232">
        <f>C63*投入係数!CR60</f>
        <v>0</v>
      </c>
      <c r="F63" s="232">
        <f t="shared" si="4"/>
        <v>0</v>
      </c>
      <c r="G63" s="232">
        <f>投入係数!CM166</f>
        <v>0</v>
      </c>
      <c r="H63" s="232">
        <f>G63*取引表!DD60</f>
        <v>0</v>
      </c>
      <c r="I63" s="232">
        <f>C63*雇用表!E60</f>
        <v>0</v>
      </c>
      <c r="J63" s="273"/>
      <c r="K63" s="246">
        <f>G63*(1-取引表!DD60)</f>
        <v>0</v>
      </c>
      <c r="L63" s="254">
        <f>INDEX(逆行列計算!$C$185:$CM$185,0,$A63)</f>
        <v>0</v>
      </c>
      <c r="M63" s="254">
        <f>INDEX(逆行列計算!$C$186:$CM$186,0,$A63)</f>
        <v>0</v>
      </c>
      <c r="N63" s="232">
        <f>M63*取引表!DD60</f>
        <v>0</v>
      </c>
      <c r="O63" s="232">
        <f t="shared" si="5"/>
        <v>0</v>
      </c>
      <c r="P63" s="254">
        <f>INDEX(逆行列計算!$C$187:$CM$187,0,$A63)</f>
        <v>0</v>
      </c>
      <c r="Q63" s="255">
        <f t="shared" si="6"/>
        <v>0</v>
      </c>
      <c r="R63" s="232">
        <f>L63*雇用表!E60</f>
        <v>0</v>
      </c>
      <c r="T63" s="232">
        <f>(F$95+Q$95)*取引表!DF60*AA$1</f>
        <v>0</v>
      </c>
      <c r="U63" s="232">
        <f>T63*(1-取引表!DD60)</f>
        <v>0</v>
      </c>
      <c r="V63" s="232">
        <f>T63*取引表!DD60</f>
        <v>0</v>
      </c>
      <c r="W63" s="254">
        <f>INDEX(逆行列計算!$C$281:$CM$281,0,$A63)</f>
        <v>0</v>
      </c>
      <c r="X63" s="254">
        <f>W63*投入係数!CP60</f>
        <v>0</v>
      </c>
      <c r="Y63" s="232">
        <f>X63*取引表!DD60</f>
        <v>0</v>
      </c>
      <c r="Z63" s="232">
        <f>W63*投入係数!CQ60</f>
        <v>0</v>
      </c>
      <c r="AA63" s="254">
        <f>W63*投入係数!CR60</f>
        <v>0</v>
      </c>
      <c r="AB63" s="232">
        <f t="shared" si="7"/>
        <v>0</v>
      </c>
      <c r="AC63" s="232">
        <f>W63*雇用表!E60</f>
        <v>0</v>
      </c>
      <c r="AE63" s="232">
        <f t="shared" si="8"/>
        <v>0</v>
      </c>
      <c r="AF63" s="232">
        <f t="shared" si="9"/>
        <v>0</v>
      </c>
      <c r="AG63" s="232">
        <f t="shared" si="10"/>
        <v>0</v>
      </c>
      <c r="AH63" s="232">
        <f t="shared" si="11"/>
        <v>0</v>
      </c>
      <c r="AI63" s="232">
        <f t="shared" si="12"/>
        <v>0</v>
      </c>
      <c r="AK63" s="242" t="e">
        <f t="shared" si="13"/>
        <v>#DIV/0!</v>
      </c>
      <c r="AL63" s="242" t="e">
        <f t="shared" si="14"/>
        <v>#DIV/0!</v>
      </c>
      <c r="AM63" s="242" t="e">
        <f t="shared" si="15"/>
        <v>#DIV/0!</v>
      </c>
      <c r="AN63" s="242" t="e">
        <f t="shared" si="16"/>
        <v>#DIV/0!</v>
      </c>
    </row>
    <row r="64" spans="1:40">
      <c r="A64" s="238">
        <v>58</v>
      </c>
      <c r="B64" s="238" t="s">
        <v>59</v>
      </c>
      <c r="C64" s="232">
        <f>'01最終需要増加額入力'!N64</f>
        <v>0</v>
      </c>
      <c r="D64" s="232">
        <f>C64*投入係数!CQ61</f>
        <v>0</v>
      </c>
      <c r="E64" s="232">
        <f>C64*投入係数!CR61</f>
        <v>0</v>
      </c>
      <c r="F64" s="232">
        <f t="shared" si="4"/>
        <v>0</v>
      </c>
      <c r="G64" s="232">
        <f>投入係数!CM167</f>
        <v>0</v>
      </c>
      <c r="H64" s="232">
        <f>G64*取引表!DD61</f>
        <v>0</v>
      </c>
      <c r="I64" s="232">
        <f>C64*雇用表!E61</f>
        <v>0</v>
      </c>
      <c r="J64" s="273"/>
      <c r="K64" s="246">
        <f>G64*(1-取引表!DD61)</f>
        <v>0</v>
      </c>
      <c r="L64" s="254">
        <f>INDEX(逆行列計算!$C$185:$CM$185,0,$A64)</f>
        <v>0</v>
      </c>
      <c r="M64" s="254">
        <f>INDEX(逆行列計算!$C$186:$CM$186,0,$A64)</f>
        <v>0</v>
      </c>
      <c r="N64" s="232">
        <f>M64*取引表!DD61</f>
        <v>0</v>
      </c>
      <c r="O64" s="232">
        <f t="shared" si="5"/>
        <v>0</v>
      </c>
      <c r="P64" s="254">
        <f>INDEX(逆行列計算!$C$187:$CM$187,0,$A64)</f>
        <v>0</v>
      </c>
      <c r="Q64" s="255">
        <f t="shared" si="6"/>
        <v>0</v>
      </c>
      <c r="R64" s="232">
        <f>L64*雇用表!E61</f>
        <v>0</v>
      </c>
      <c r="T64" s="232">
        <f>(F$95+Q$95)*取引表!DF61*AA$1</f>
        <v>0</v>
      </c>
      <c r="U64" s="232">
        <f>T64*(1-取引表!DD61)</f>
        <v>0</v>
      </c>
      <c r="V64" s="232">
        <f>T64*取引表!DD61</f>
        <v>0</v>
      </c>
      <c r="W64" s="254">
        <f>INDEX(逆行列計算!$C$281:$CM$281,0,$A64)</f>
        <v>0</v>
      </c>
      <c r="X64" s="254">
        <f>W64*投入係数!CP61</f>
        <v>0</v>
      </c>
      <c r="Y64" s="232">
        <f>X64*取引表!DD61</f>
        <v>0</v>
      </c>
      <c r="Z64" s="232">
        <f>W64*投入係数!CQ61</f>
        <v>0</v>
      </c>
      <c r="AA64" s="254">
        <f>W64*投入係数!CR61</f>
        <v>0</v>
      </c>
      <c r="AB64" s="232">
        <f t="shared" si="7"/>
        <v>0</v>
      </c>
      <c r="AC64" s="232">
        <f>W64*雇用表!E61</f>
        <v>0</v>
      </c>
      <c r="AE64" s="232">
        <f t="shared" si="8"/>
        <v>0</v>
      </c>
      <c r="AF64" s="232">
        <f t="shared" si="9"/>
        <v>0</v>
      </c>
      <c r="AG64" s="232">
        <f t="shared" si="10"/>
        <v>0</v>
      </c>
      <c r="AH64" s="232">
        <f t="shared" si="11"/>
        <v>0</v>
      </c>
      <c r="AI64" s="232">
        <f t="shared" si="12"/>
        <v>0</v>
      </c>
      <c r="AK64" s="242" t="e">
        <f t="shared" si="13"/>
        <v>#DIV/0!</v>
      </c>
      <c r="AL64" s="242" t="e">
        <f t="shared" si="14"/>
        <v>#DIV/0!</v>
      </c>
      <c r="AM64" s="242" t="e">
        <f t="shared" si="15"/>
        <v>#DIV/0!</v>
      </c>
      <c r="AN64" s="242" t="e">
        <f t="shared" si="16"/>
        <v>#DIV/0!</v>
      </c>
    </row>
    <row r="65" spans="1:40">
      <c r="A65" s="238">
        <v>59</v>
      </c>
      <c r="B65" s="238" t="s">
        <v>14</v>
      </c>
      <c r="C65" s="232">
        <f>'01最終需要増加額入力'!N65</f>
        <v>0</v>
      </c>
      <c r="D65" s="232">
        <f>C65*投入係数!CQ62</f>
        <v>0</v>
      </c>
      <c r="E65" s="232">
        <f>C65*投入係数!CR62</f>
        <v>0</v>
      </c>
      <c r="F65" s="232">
        <f t="shared" si="4"/>
        <v>0</v>
      </c>
      <c r="G65" s="232">
        <f>投入係数!CM168</f>
        <v>0</v>
      </c>
      <c r="H65" s="232">
        <f>G65*取引表!DD62</f>
        <v>0</v>
      </c>
      <c r="I65" s="232">
        <f>C65*雇用表!E62</f>
        <v>0</v>
      </c>
      <c r="J65" s="273"/>
      <c r="K65" s="246">
        <f>G65*(1-取引表!DD62)</f>
        <v>0</v>
      </c>
      <c r="L65" s="254">
        <f>INDEX(逆行列計算!$C$185:$CM$185,0,$A65)</f>
        <v>0</v>
      </c>
      <c r="M65" s="254">
        <f>INDEX(逆行列計算!$C$186:$CM$186,0,$A65)</f>
        <v>0</v>
      </c>
      <c r="N65" s="232">
        <f>M65*取引表!DD62</f>
        <v>0</v>
      </c>
      <c r="O65" s="232">
        <f t="shared" si="5"/>
        <v>0</v>
      </c>
      <c r="P65" s="254">
        <f>INDEX(逆行列計算!$C$187:$CM$187,0,$A65)</f>
        <v>0</v>
      </c>
      <c r="Q65" s="255">
        <f t="shared" si="6"/>
        <v>0</v>
      </c>
      <c r="R65" s="232">
        <f>L65*雇用表!E62</f>
        <v>0</v>
      </c>
      <c r="T65" s="232">
        <f>(F$95+Q$95)*取引表!DF62*AA$1</f>
        <v>0</v>
      </c>
      <c r="U65" s="232">
        <f>T65*(1-取引表!DD62)</f>
        <v>0</v>
      </c>
      <c r="V65" s="232">
        <f>T65*取引表!DD62</f>
        <v>0</v>
      </c>
      <c r="W65" s="254">
        <f>INDEX(逆行列計算!$C$281:$CM$281,0,$A65)</f>
        <v>0</v>
      </c>
      <c r="X65" s="254">
        <f>W65*投入係数!CP62</f>
        <v>0</v>
      </c>
      <c r="Y65" s="232">
        <f>X65*取引表!DD62</f>
        <v>0</v>
      </c>
      <c r="Z65" s="232">
        <f>W65*投入係数!CQ62</f>
        <v>0</v>
      </c>
      <c r="AA65" s="254">
        <f>W65*投入係数!CR62</f>
        <v>0</v>
      </c>
      <c r="AB65" s="232">
        <f t="shared" si="7"/>
        <v>0</v>
      </c>
      <c r="AC65" s="232">
        <f>W65*雇用表!E62</f>
        <v>0</v>
      </c>
      <c r="AE65" s="232">
        <f t="shared" si="8"/>
        <v>0</v>
      </c>
      <c r="AF65" s="232">
        <f t="shared" si="9"/>
        <v>0</v>
      </c>
      <c r="AG65" s="232">
        <f t="shared" si="10"/>
        <v>0</v>
      </c>
      <c r="AH65" s="232">
        <f t="shared" si="11"/>
        <v>0</v>
      </c>
      <c r="AI65" s="232">
        <f t="shared" si="12"/>
        <v>0</v>
      </c>
      <c r="AK65" s="242" t="e">
        <f t="shared" si="13"/>
        <v>#DIV/0!</v>
      </c>
      <c r="AL65" s="242" t="e">
        <f t="shared" si="14"/>
        <v>#DIV/0!</v>
      </c>
      <c r="AM65" s="242" t="e">
        <f t="shared" si="15"/>
        <v>#DIV/0!</v>
      </c>
      <c r="AN65" s="242" t="e">
        <f t="shared" si="16"/>
        <v>#DIV/0!</v>
      </c>
    </row>
    <row r="66" spans="1:40">
      <c r="A66" s="238">
        <v>60</v>
      </c>
      <c r="B66" s="238" t="s">
        <v>15</v>
      </c>
      <c r="C66" s="232">
        <f>'01最終需要増加額入力'!N66</f>
        <v>0</v>
      </c>
      <c r="D66" s="232">
        <f>C66*投入係数!CQ63</f>
        <v>0</v>
      </c>
      <c r="E66" s="232">
        <f>C66*投入係数!CR63</f>
        <v>0</v>
      </c>
      <c r="F66" s="232">
        <f t="shared" si="4"/>
        <v>0</v>
      </c>
      <c r="G66" s="232">
        <f>投入係数!CM169</f>
        <v>0</v>
      </c>
      <c r="H66" s="232">
        <f>G66*取引表!DD63</f>
        <v>0</v>
      </c>
      <c r="I66" s="232">
        <f>C66*雇用表!E63</f>
        <v>0</v>
      </c>
      <c r="J66" s="273"/>
      <c r="K66" s="246">
        <f>G66*(1-取引表!DD63)</f>
        <v>0</v>
      </c>
      <c r="L66" s="254">
        <f>INDEX(逆行列計算!$C$185:$CM$185,0,$A66)</f>
        <v>0</v>
      </c>
      <c r="M66" s="254">
        <f>INDEX(逆行列計算!$C$186:$CM$186,0,$A66)</f>
        <v>0</v>
      </c>
      <c r="N66" s="232">
        <f>M66*取引表!DD63</f>
        <v>0</v>
      </c>
      <c r="O66" s="232">
        <f t="shared" si="5"/>
        <v>0</v>
      </c>
      <c r="P66" s="254">
        <f>INDEX(逆行列計算!$C$187:$CM$187,0,$A66)</f>
        <v>0</v>
      </c>
      <c r="Q66" s="255">
        <f t="shared" si="6"/>
        <v>0</v>
      </c>
      <c r="R66" s="232">
        <f>L66*雇用表!E63</f>
        <v>0</v>
      </c>
      <c r="T66" s="232">
        <f>(F$95+Q$95)*取引表!DF63*AA$1</f>
        <v>0</v>
      </c>
      <c r="U66" s="232">
        <f>T66*(1-取引表!DD63)</f>
        <v>0</v>
      </c>
      <c r="V66" s="232">
        <f>T66*取引表!DD63</f>
        <v>0</v>
      </c>
      <c r="W66" s="254">
        <f>INDEX(逆行列計算!$C$281:$CM$281,0,$A66)</f>
        <v>0</v>
      </c>
      <c r="X66" s="254">
        <f>W66*投入係数!CP63</f>
        <v>0</v>
      </c>
      <c r="Y66" s="232">
        <f>X66*取引表!DD63</f>
        <v>0</v>
      </c>
      <c r="Z66" s="232">
        <f>W66*投入係数!CQ63</f>
        <v>0</v>
      </c>
      <c r="AA66" s="254">
        <f>W66*投入係数!CR63</f>
        <v>0</v>
      </c>
      <c r="AB66" s="232">
        <f t="shared" si="7"/>
        <v>0</v>
      </c>
      <c r="AC66" s="232">
        <f>W66*雇用表!E63</f>
        <v>0</v>
      </c>
      <c r="AE66" s="232">
        <f t="shared" si="8"/>
        <v>0</v>
      </c>
      <c r="AF66" s="232">
        <f t="shared" si="9"/>
        <v>0</v>
      </c>
      <c r="AG66" s="232">
        <f t="shared" si="10"/>
        <v>0</v>
      </c>
      <c r="AH66" s="232">
        <f t="shared" si="11"/>
        <v>0</v>
      </c>
      <c r="AI66" s="232">
        <f t="shared" si="12"/>
        <v>0</v>
      </c>
      <c r="AK66" s="242" t="e">
        <f t="shared" si="13"/>
        <v>#DIV/0!</v>
      </c>
      <c r="AL66" s="242" t="e">
        <f t="shared" si="14"/>
        <v>#DIV/0!</v>
      </c>
      <c r="AM66" s="242" t="e">
        <f t="shared" si="15"/>
        <v>#DIV/0!</v>
      </c>
      <c r="AN66" s="242" t="e">
        <f t="shared" si="16"/>
        <v>#DIV/0!</v>
      </c>
    </row>
    <row r="67" spans="1:40">
      <c r="A67" s="238">
        <v>61</v>
      </c>
      <c r="B67" s="238" t="s">
        <v>88</v>
      </c>
      <c r="C67" s="232">
        <f>'01最終需要増加額入力'!N67</f>
        <v>0</v>
      </c>
      <c r="D67" s="232">
        <f>C67*投入係数!CQ64</f>
        <v>0</v>
      </c>
      <c r="E67" s="232">
        <f>C67*投入係数!CR64</f>
        <v>0</v>
      </c>
      <c r="F67" s="232">
        <f t="shared" si="4"/>
        <v>0</v>
      </c>
      <c r="G67" s="232">
        <f>投入係数!CM170</f>
        <v>0</v>
      </c>
      <c r="H67" s="232">
        <f>G67*取引表!DD64</f>
        <v>0</v>
      </c>
      <c r="I67" s="232">
        <f>C67*雇用表!E64</f>
        <v>0</v>
      </c>
      <c r="J67" s="273"/>
      <c r="K67" s="246">
        <f>G67*(1-取引表!DD64)</f>
        <v>0</v>
      </c>
      <c r="L67" s="254">
        <f>INDEX(逆行列計算!$C$185:$CM$185,0,$A67)</f>
        <v>0</v>
      </c>
      <c r="M67" s="254">
        <f>INDEX(逆行列計算!$C$186:$CM$186,0,$A67)</f>
        <v>0</v>
      </c>
      <c r="N67" s="232">
        <f>M67*取引表!DD64</f>
        <v>0</v>
      </c>
      <c r="O67" s="232">
        <f t="shared" si="5"/>
        <v>0</v>
      </c>
      <c r="P67" s="254">
        <f>INDEX(逆行列計算!$C$187:$CM$187,0,$A67)</f>
        <v>0</v>
      </c>
      <c r="Q67" s="255">
        <f t="shared" si="6"/>
        <v>0</v>
      </c>
      <c r="R67" s="232">
        <f>L67*雇用表!E64</f>
        <v>0</v>
      </c>
      <c r="T67" s="232">
        <f>(F$95+Q$95)*取引表!DF64*AA$1</f>
        <v>0</v>
      </c>
      <c r="U67" s="232">
        <f>T67*(1-取引表!DD64)</f>
        <v>0</v>
      </c>
      <c r="V67" s="232">
        <f>T67*取引表!DD64</f>
        <v>0</v>
      </c>
      <c r="W67" s="254">
        <f>INDEX(逆行列計算!$C$281:$CM$281,0,$A67)</f>
        <v>0</v>
      </c>
      <c r="X67" s="254">
        <f>W67*投入係数!CP64</f>
        <v>0</v>
      </c>
      <c r="Y67" s="232">
        <f>X67*取引表!DD64</f>
        <v>0</v>
      </c>
      <c r="Z67" s="232">
        <f>W67*投入係数!CQ64</f>
        <v>0</v>
      </c>
      <c r="AA67" s="254">
        <f>W67*投入係数!CR64</f>
        <v>0</v>
      </c>
      <c r="AB67" s="232">
        <f t="shared" si="7"/>
        <v>0</v>
      </c>
      <c r="AC67" s="232">
        <f>W67*雇用表!E64</f>
        <v>0</v>
      </c>
      <c r="AE67" s="232">
        <f t="shared" si="8"/>
        <v>0</v>
      </c>
      <c r="AF67" s="232">
        <f t="shared" si="9"/>
        <v>0</v>
      </c>
      <c r="AG67" s="232">
        <f t="shared" si="10"/>
        <v>0</v>
      </c>
      <c r="AH67" s="232">
        <f t="shared" si="11"/>
        <v>0</v>
      </c>
      <c r="AI67" s="232">
        <f t="shared" si="12"/>
        <v>0</v>
      </c>
      <c r="AK67" s="242" t="e">
        <f t="shared" si="13"/>
        <v>#DIV/0!</v>
      </c>
      <c r="AL67" s="242" t="e">
        <f t="shared" si="14"/>
        <v>#DIV/0!</v>
      </c>
      <c r="AM67" s="242" t="e">
        <f t="shared" si="15"/>
        <v>#DIV/0!</v>
      </c>
      <c r="AN67" s="242" t="e">
        <f t="shared" si="16"/>
        <v>#DIV/0!</v>
      </c>
    </row>
    <row r="68" spans="1:40">
      <c r="A68" s="238">
        <v>62</v>
      </c>
      <c r="B68" s="238" t="s">
        <v>16</v>
      </c>
      <c r="C68" s="232">
        <f>'01最終需要増加額入力'!N68</f>
        <v>0</v>
      </c>
      <c r="D68" s="232">
        <f>C68*投入係数!CQ65</f>
        <v>0</v>
      </c>
      <c r="E68" s="232">
        <f>C68*投入係数!CR65</f>
        <v>0</v>
      </c>
      <c r="F68" s="232">
        <f t="shared" si="4"/>
        <v>0</v>
      </c>
      <c r="G68" s="232">
        <f>投入係数!CM171</f>
        <v>0</v>
      </c>
      <c r="H68" s="232">
        <f>G68*取引表!DD65</f>
        <v>0</v>
      </c>
      <c r="I68" s="232">
        <f>C68*雇用表!E65</f>
        <v>0</v>
      </c>
      <c r="J68" s="273"/>
      <c r="K68" s="246">
        <f>G68*(1-取引表!DD65)</f>
        <v>0</v>
      </c>
      <c r="L68" s="254">
        <f>INDEX(逆行列計算!$C$185:$CM$185,0,$A68)</f>
        <v>0</v>
      </c>
      <c r="M68" s="254">
        <f>INDEX(逆行列計算!$C$186:$CM$186,0,$A68)</f>
        <v>0</v>
      </c>
      <c r="N68" s="232">
        <f>M68*取引表!DD65</f>
        <v>0</v>
      </c>
      <c r="O68" s="232">
        <f t="shared" si="5"/>
        <v>0</v>
      </c>
      <c r="P68" s="254">
        <f>INDEX(逆行列計算!$C$187:$CM$187,0,$A68)</f>
        <v>0</v>
      </c>
      <c r="Q68" s="255">
        <f t="shared" si="6"/>
        <v>0</v>
      </c>
      <c r="R68" s="232">
        <f>L68*雇用表!E65</f>
        <v>0</v>
      </c>
      <c r="T68" s="232">
        <f>(F$95+Q$95)*取引表!DF65*AA$1</f>
        <v>0</v>
      </c>
      <c r="U68" s="232">
        <f>T68*(1-取引表!DD65)</f>
        <v>0</v>
      </c>
      <c r="V68" s="232">
        <f>T68*取引表!DD65</f>
        <v>0</v>
      </c>
      <c r="W68" s="254">
        <f>INDEX(逆行列計算!$C$281:$CM$281,0,$A68)</f>
        <v>0</v>
      </c>
      <c r="X68" s="254">
        <f>W68*投入係数!CP65</f>
        <v>0</v>
      </c>
      <c r="Y68" s="232">
        <f>X68*取引表!DD65</f>
        <v>0</v>
      </c>
      <c r="Z68" s="232">
        <f>W68*投入係数!CQ65</f>
        <v>0</v>
      </c>
      <c r="AA68" s="254">
        <f>W68*投入係数!CR65</f>
        <v>0</v>
      </c>
      <c r="AB68" s="232">
        <f t="shared" si="7"/>
        <v>0</v>
      </c>
      <c r="AC68" s="232">
        <f>W68*雇用表!E65</f>
        <v>0</v>
      </c>
      <c r="AE68" s="232">
        <f t="shared" si="8"/>
        <v>0</v>
      </c>
      <c r="AF68" s="232">
        <f t="shared" si="9"/>
        <v>0</v>
      </c>
      <c r="AG68" s="232">
        <f t="shared" si="10"/>
        <v>0</v>
      </c>
      <c r="AH68" s="232">
        <f t="shared" si="11"/>
        <v>0</v>
      </c>
      <c r="AI68" s="232">
        <f t="shared" si="12"/>
        <v>0</v>
      </c>
      <c r="AK68" s="242" t="e">
        <f t="shared" si="13"/>
        <v>#DIV/0!</v>
      </c>
      <c r="AL68" s="242" t="e">
        <f t="shared" si="14"/>
        <v>#DIV/0!</v>
      </c>
      <c r="AM68" s="242" t="e">
        <f t="shared" si="15"/>
        <v>#DIV/0!</v>
      </c>
      <c r="AN68" s="242" t="e">
        <f t="shared" si="16"/>
        <v>#DIV/0!</v>
      </c>
    </row>
    <row r="69" spans="1:40">
      <c r="A69" s="238">
        <v>63</v>
      </c>
      <c r="B69" s="238" t="s">
        <v>167</v>
      </c>
      <c r="C69" s="232">
        <f>'01最終需要増加額入力'!N69</f>
        <v>0</v>
      </c>
      <c r="D69" s="232">
        <f>C69*投入係数!CQ66</f>
        <v>0</v>
      </c>
      <c r="E69" s="232">
        <f>C69*投入係数!CR66</f>
        <v>0</v>
      </c>
      <c r="F69" s="232">
        <f t="shared" si="4"/>
        <v>0</v>
      </c>
      <c r="G69" s="232">
        <f>投入係数!CM172</f>
        <v>0</v>
      </c>
      <c r="H69" s="232">
        <f>G69*取引表!DD66</f>
        <v>0</v>
      </c>
      <c r="I69" s="232">
        <f>C69*雇用表!E66</f>
        <v>0</v>
      </c>
      <c r="J69" s="273"/>
      <c r="K69" s="246">
        <f>G69*(1-取引表!DD66)</f>
        <v>0</v>
      </c>
      <c r="L69" s="254">
        <f>INDEX(逆行列計算!$C$185:$CM$185,0,$A69)</f>
        <v>0</v>
      </c>
      <c r="M69" s="254">
        <f>INDEX(逆行列計算!$C$186:$CM$186,0,$A69)</f>
        <v>0</v>
      </c>
      <c r="N69" s="232">
        <f>M69*取引表!DD66</f>
        <v>0</v>
      </c>
      <c r="O69" s="232">
        <f t="shared" si="5"/>
        <v>0</v>
      </c>
      <c r="P69" s="254">
        <f>INDEX(逆行列計算!$C$187:$CM$187,0,$A69)</f>
        <v>0</v>
      </c>
      <c r="Q69" s="255">
        <f t="shared" si="6"/>
        <v>0</v>
      </c>
      <c r="R69" s="232">
        <f>L69*雇用表!E66</f>
        <v>0</v>
      </c>
      <c r="T69" s="232">
        <f>(F$95+Q$95)*取引表!DF66*AA$1</f>
        <v>0</v>
      </c>
      <c r="U69" s="232">
        <f>T69*(1-取引表!DD66)</f>
        <v>0</v>
      </c>
      <c r="V69" s="232">
        <f>T69*取引表!DD66</f>
        <v>0</v>
      </c>
      <c r="W69" s="254">
        <f>INDEX(逆行列計算!$C$281:$CM$281,0,$A69)</f>
        <v>0</v>
      </c>
      <c r="X69" s="254">
        <f>W69*投入係数!CP66</f>
        <v>0</v>
      </c>
      <c r="Y69" s="232">
        <f>X69*取引表!DD66</f>
        <v>0</v>
      </c>
      <c r="Z69" s="232">
        <f>W69*投入係数!CQ66</f>
        <v>0</v>
      </c>
      <c r="AA69" s="254">
        <f>W69*投入係数!CR66</f>
        <v>0</v>
      </c>
      <c r="AB69" s="232">
        <f t="shared" si="7"/>
        <v>0</v>
      </c>
      <c r="AC69" s="232">
        <f>W69*雇用表!E66</f>
        <v>0</v>
      </c>
      <c r="AE69" s="232">
        <f t="shared" si="8"/>
        <v>0</v>
      </c>
      <c r="AF69" s="232">
        <f t="shared" si="9"/>
        <v>0</v>
      </c>
      <c r="AG69" s="232">
        <f t="shared" si="10"/>
        <v>0</v>
      </c>
      <c r="AH69" s="232">
        <f t="shared" si="11"/>
        <v>0</v>
      </c>
      <c r="AI69" s="232">
        <f t="shared" si="12"/>
        <v>0</v>
      </c>
      <c r="AK69" s="242" t="e">
        <f t="shared" si="13"/>
        <v>#DIV/0!</v>
      </c>
      <c r="AL69" s="242" t="e">
        <f t="shared" si="14"/>
        <v>#DIV/0!</v>
      </c>
      <c r="AM69" s="242" t="e">
        <f t="shared" si="15"/>
        <v>#DIV/0!</v>
      </c>
      <c r="AN69" s="242" t="e">
        <f t="shared" si="16"/>
        <v>#DIV/0!</v>
      </c>
    </row>
    <row r="70" spans="1:40">
      <c r="A70" s="238">
        <v>64</v>
      </c>
      <c r="B70" s="238" t="s">
        <v>1286</v>
      </c>
      <c r="C70" s="232">
        <f>'01最終需要増加額入力'!N70</f>
        <v>0</v>
      </c>
      <c r="D70" s="232">
        <f>C70*投入係数!CQ67</f>
        <v>0</v>
      </c>
      <c r="E70" s="232">
        <f>C70*投入係数!CR67</f>
        <v>0</v>
      </c>
      <c r="F70" s="232">
        <f t="shared" si="4"/>
        <v>0</v>
      </c>
      <c r="G70" s="232">
        <f>投入係数!CM173</f>
        <v>0</v>
      </c>
      <c r="H70" s="232">
        <f>G70*取引表!DD67</f>
        <v>0</v>
      </c>
      <c r="I70" s="232">
        <f>C70*雇用表!E67</f>
        <v>0</v>
      </c>
      <c r="J70" s="273"/>
      <c r="K70" s="246">
        <f>G70*(1-取引表!DD67)</f>
        <v>0</v>
      </c>
      <c r="L70" s="254">
        <f>INDEX(逆行列計算!$C$185:$CM$185,0,$A70)</f>
        <v>0</v>
      </c>
      <c r="M70" s="254">
        <f>INDEX(逆行列計算!$C$186:$CM$186,0,$A70)</f>
        <v>0</v>
      </c>
      <c r="N70" s="232">
        <f>M70*取引表!DD67</f>
        <v>0</v>
      </c>
      <c r="O70" s="232">
        <f t="shared" si="5"/>
        <v>0</v>
      </c>
      <c r="P70" s="254">
        <f>INDEX(逆行列計算!$C$187:$CM$187,0,$A70)</f>
        <v>0</v>
      </c>
      <c r="Q70" s="255">
        <f t="shared" si="6"/>
        <v>0</v>
      </c>
      <c r="R70" s="232">
        <f>L70*雇用表!E67</f>
        <v>0</v>
      </c>
      <c r="T70" s="232">
        <f>(F$95+Q$95)*取引表!DF67*AA$1</f>
        <v>0</v>
      </c>
      <c r="U70" s="232">
        <f>T70*(1-取引表!DD67)</f>
        <v>0</v>
      </c>
      <c r="V70" s="232">
        <f>T70*取引表!DD67</f>
        <v>0</v>
      </c>
      <c r="W70" s="254">
        <f>INDEX(逆行列計算!$C$281:$CM$281,0,$A70)</f>
        <v>0</v>
      </c>
      <c r="X70" s="254">
        <f>W70*投入係数!CP67</f>
        <v>0</v>
      </c>
      <c r="Y70" s="232">
        <f>X70*取引表!DD67</f>
        <v>0</v>
      </c>
      <c r="Z70" s="232">
        <f>W70*投入係数!CQ67</f>
        <v>0</v>
      </c>
      <c r="AA70" s="254">
        <f>W70*投入係数!CR67</f>
        <v>0</v>
      </c>
      <c r="AB70" s="232">
        <f t="shared" si="7"/>
        <v>0</v>
      </c>
      <c r="AC70" s="232">
        <f>W70*雇用表!E67</f>
        <v>0</v>
      </c>
      <c r="AE70" s="232">
        <f t="shared" si="8"/>
        <v>0</v>
      </c>
      <c r="AF70" s="232">
        <f t="shared" si="9"/>
        <v>0</v>
      </c>
      <c r="AG70" s="232">
        <f t="shared" si="10"/>
        <v>0</v>
      </c>
      <c r="AH70" s="232">
        <f t="shared" si="11"/>
        <v>0</v>
      </c>
      <c r="AI70" s="232">
        <f t="shared" si="12"/>
        <v>0</v>
      </c>
      <c r="AK70" s="242" t="e">
        <f t="shared" si="13"/>
        <v>#DIV/0!</v>
      </c>
      <c r="AL70" s="242" t="e">
        <f t="shared" si="14"/>
        <v>#DIV/0!</v>
      </c>
      <c r="AM70" s="242" t="e">
        <f t="shared" si="15"/>
        <v>#DIV/0!</v>
      </c>
      <c r="AN70" s="242" t="e">
        <f t="shared" si="16"/>
        <v>#DIV/0!</v>
      </c>
    </row>
    <row r="71" spans="1:40">
      <c r="A71" s="238">
        <v>65</v>
      </c>
      <c r="B71" s="238" t="s">
        <v>1239</v>
      </c>
      <c r="C71" s="232">
        <f>'01最終需要増加額入力'!N71</f>
        <v>0</v>
      </c>
      <c r="D71" s="232">
        <f>C71*投入係数!CQ68</f>
        <v>0</v>
      </c>
      <c r="E71" s="232">
        <f>C71*投入係数!CR68</f>
        <v>0</v>
      </c>
      <c r="F71" s="232">
        <f t="shared" si="4"/>
        <v>0</v>
      </c>
      <c r="G71" s="232">
        <f>投入係数!CM174</f>
        <v>0</v>
      </c>
      <c r="H71" s="232">
        <f>G71*取引表!DD68</f>
        <v>0</v>
      </c>
      <c r="I71" s="232">
        <f>C71*雇用表!E68</f>
        <v>0</v>
      </c>
      <c r="J71" s="273"/>
      <c r="K71" s="246">
        <f>G71*(1-取引表!DD68)</f>
        <v>0</v>
      </c>
      <c r="L71" s="254">
        <f>INDEX(逆行列計算!$C$185:$CM$185,0,$A71)</f>
        <v>0</v>
      </c>
      <c r="M71" s="254">
        <f>INDEX(逆行列計算!$C$186:$CM$186,0,$A71)</f>
        <v>0</v>
      </c>
      <c r="N71" s="232">
        <f>M71*取引表!DD68</f>
        <v>0</v>
      </c>
      <c r="O71" s="232">
        <f t="shared" si="5"/>
        <v>0</v>
      </c>
      <c r="P71" s="254">
        <f>INDEX(逆行列計算!$C$187:$CM$187,0,$A71)</f>
        <v>0</v>
      </c>
      <c r="Q71" s="255">
        <f t="shared" si="6"/>
        <v>0</v>
      </c>
      <c r="R71" s="232">
        <f>L71*雇用表!E68</f>
        <v>0</v>
      </c>
      <c r="T71" s="232">
        <f>(F$95+Q$95)*取引表!DF68*AA$1</f>
        <v>0</v>
      </c>
      <c r="U71" s="232">
        <f>T71*(1-取引表!DD68)</f>
        <v>0</v>
      </c>
      <c r="V71" s="232">
        <f>T71*取引表!DD68</f>
        <v>0</v>
      </c>
      <c r="W71" s="254">
        <f>INDEX(逆行列計算!$C$281:$CM$281,0,$A71)</f>
        <v>0</v>
      </c>
      <c r="X71" s="254">
        <f>W71*投入係数!CP68</f>
        <v>0</v>
      </c>
      <c r="Y71" s="232">
        <f>X71*取引表!DD68</f>
        <v>0</v>
      </c>
      <c r="Z71" s="232">
        <f>W71*投入係数!CQ68</f>
        <v>0</v>
      </c>
      <c r="AA71" s="254">
        <f>W71*投入係数!CR68</f>
        <v>0</v>
      </c>
      <c r="AB71" s="232">
        <f t="shared" si="7"/>
        <v>0</v>
      </c>
      <c r="AC71" s="232">
        <f>W71*雇用表!E68</f>
        <v>0</v>
      </c>
      <c r="AE71" s="232">
        <f t="shared" si="8"/>
        <v>0</v>
      </c>
      <c r="AF71" s="232">
        <f t="shared" si="9"/>
        <v>0</v>
      </c>
      <c r="AG71" s="232">
        <f t="shared" si="10"/>
        <v>0</v>
      </c>
      <c r="AH71" s="232">
        <f t="shared" si="11"/>
        <v>0</v>
      </c>
      <c r="AI71" s="232">
        <f t="shared" si="12"/>
        <v>0</v>
      </c>
      <c r="AK71" s="242" t="e">
        <f t="shared" ref="AK71:AK95" si="17">AE71/C$95</f>
        <v>#DIV/0!</v>
      </c>
      <c r="AL71" s="242" t="e">
        <f t="shared" ref="AL71:AL95" si="18">AF71/$C$95</f>
        <v>#DIV/0!</v>
      </c>
      <c r="AM71" s="242" t="e">
        <f t="shared" ref="AM71:AM95" si="19">AG71/$C$95</f>
        <v>#DIV/0!</v>
      </c>
      <c r="AN71" s="242" t="e">
        <f t="shared" ref="AN71:AN95" si="20">AH71/$C$95</f>
        <v>#DIV/0!</v>
      </c>
    </row>
    <row r="72" spans="1:40">
      <c r="A72" s="238">
        <v>66</v>
      </c>
      <c r="B72" s="238" t="s">
        <v>17</v>
      </c>
      <c r="C72" s="232">
        <f>'01最終需要増加額入力'!N72</f>
        <v>0</v>
      </c>
      <c r="D72" s="232">
        <f>C72*投入係数!CQ69</f>
        <v>0</v>
      </c>
      <c r="E72" s="232">
        <f>C72*投入係数!CR69</f>
        <v>0</v>
      </c>
      <c r="F72" s="232">
        <f t="shared" ref="F72:F94" si="21">E72*H$1</f>
        <v>0</v>
      </c>
      <c r="G72" s="232">
        <f>投入係数!CM175</f>
        <v>0</v>
      </c>
      <c r="H72" s="232">
        <f>G72*取引表!DD69</f>
        <v>0</v>
      </c>
      <c r="I72" s="232">
        <f>C72*雇用表!E69</f>
        <v>0</v>
      </c>
      <c r="J72" s="273"/>
      <c r="K72" s="246">
        <f>G72*(1-取引表!DD69)</f>
        <v>0</v>
      </c>
      <c r="L72" s="254">
        <f>INDEX(逆行列計算!$C$185:$CM$185,0,$A72)</f>
        <v>0</v>
      </c>
      <c r="M72" s="254">
        <f>INDEX(逆行列計算!$C$186:$CM$186,0,$A72)</f>
        <v>0</v>
      </c>
      <c r="N72" s="232">
        <f>M72*取引表!DD69</f>
        <v>0</v>
      </c>
      <c r="O72" s="232">
        <f t="shared" ref="O72:O94" si="22">L72-M72</f>
        <v>0</v>
      </c>
      <c r="P72" s="254">
        <f>INDEX(逆行列計算!$C$187:$CM$187,0,$A72)</f>
        <v>0</v>
      </c>
      <c r="Q72" s="255">
        <f t="shared" ref="Q72:Q94" si="23">P72*$H$1</f>
        <v>0</v>
      </c>
      <c r="R72" s="232">
        <f>L72*雇用表!E69</f>
        <v>0</v>
      </c>
      <c r="T72" s="232">
        <f>(F$95+Q$95)*取引表!DF69*AA$1</f>
        <v>0</v>
      </c>
      <c r="U72" s="232">
        <f>T72*(1-取引表!DD69)</f>
        <v>0</v>
      </c>
      <c r="V72" s="232">
        <f>T72*取引表!DD69</f>
        <v>0</v>
      </c>
      <c r="W72" s="254">
        <f>INDEX(逆行列計算!$C$281:$CM$281,0,$A72)</f>
        <v>0</v>
      </c>
      <c r="X72" s="254">
        <f>W72*投入係数!CP69</f>
        <v>0</v>
      </c>
      <c r="Y72" s="232">
        <f>X72*取引表!DD69</f>
        <v>0</v>
      </c>
      <c r="Z72" s="232">
        <f>W72*投入係数!CQ69</f>
        <v>0</v>
      </c>
      <c r="AA72" s="254">
        <f>W72*投入係数!CR69</f>
        <v>0</v>
      </c>
      <c r="AB72" s="232">
        <f t="shared" ref="AB72:AB94" si="24">V72+Y72</f>
        <v>0</v>
      </c>
      <c r="AC72" s="232">
        <f>W72*雇用表!E69</f>
        <v>0</v>
      </c>
      <c r="AE72" s="232">
        <f t="shared" ref="AE72:AE94" si="25">C72+L72+W72</f>
        <v>0</v>
      </c>
      <c r="AF72" s="232">
        <f t="shared" ref="AF72:AF94" si="26">D72+O72+Z72</f>
        <v>0</v>
      </c>
      <c r="AG72" s="232">
        <f t="shared" ref="AG72:AG94" si="27">H72+N72+AB72</f>
        <v>0</v>
      </c>
      <c r="AH72" s="232">
        <f t="shared" ref="AH72:AH94" si="28">E72+P72+AA72</f>
        <v>0</v>
      </c>
      <c r="AI72" s="232">
        <f t="shared" ref="AI72:AI94" si="29">I72+R72+AC72</f>
        <v>0</v>
      </c>
      <c r="AK72" s="242" t="e">
        <f t="shared" si="17"/>
        <v>#DIV/0!</v>
      </c>
      <c r="AL72" s="242" t="e">
        <f t="shared" si="18"/>
        <v>#DIV/0!</v>
      </c>
      <c r="AM72" s="242" t="e">
        <f t="shared" si="19"/>
        <v>#DIV/0!</v>
      </c>
      <c r="AN72" s="242" t="e">
        <f t="shared" si="20"/>
        <v>#DIV/0!</v>
      </c>
    </row>
    <row r="73" spans="1:40">
      <c r="A73" s="238">
        <v>67</v>
      </c>
      <c r="B73" s="238" t="s">
        <v>89</v>
      </c>
      <c r="C73" s="232">
        <f>'01最終需要増加額入力'!N73</f>
        <v>0</v>
      </c>
      <c r="D73" s="232">
        <f>C73*投入係数!CQ70</f>
        <v>0</v>
      </c>
      <c r="E73" s="232">
        <f>C73*投入係数!CR70</f>
        <v>0</v>
      </c>
      <c r="F73" s="232">
        <f t="shared" si="21"/>
        <v>0</v>
      </c>
      <c r="G73" s="232">
        <f>投入係数!CM176</f>
        <v>0</v>
      </c>
      <c r="H73" s="232">
        <f>G73*取引表!DD70</f>
        <v>0</v>
      </c>
      <c r="I73" s="232">
        <f>C73*雇用表!E70</f>
        <v>0</v>
      </c>
      <c r="J73" s="273"/>
      <c r="K73" s="246">
        <f>G73*(1-取引表!DD70)</f>
        <v>0</v>
      </c>
      <c r="L73" s="254">
        <f>INDEX(逆行列計算!$C$185:$CM$185,0,$A73)</f>
        <v>0</v>
      </c>
      <c r="M73" s="254">
        <f>INDEX(逆行列計算!$C$186:$CM$186,0,$A73)</f>
        <v>0</v>
      </c>
      <c r="N73" s="232">
        <f>M73*取引表!DD70</f>
        <v>0</v>
      </c>
      <c r="O73" s="232">
        <f t="shared" si="22"/>
        <v>0</v>
      </c>
      <c r="P73" s="254">
        <f>INDEX(逆行列計算!$C$187:$CM$187,0,$A73)</f>
        <v>0</v>
      </c>
      <c r="Q73" s="255">
        <f t="shared" si="23"/>
        <v>0</v>
      </c>
      <c r="R73" s="232">
        <f>L73*雇用表!E70</f>
        <v>0</v>
      </c>
      <c r="T73" s="232">
        <f>(F$95+Q$95)*取引表!DF70*AA$1</f>
        <v>0</v>
      </c>
      <c r="U73" s="232">
        <f>T73*(1-取引表!DD70)</f>
        <v>0</v>
      </c>
      <c r="V73" s="232">
        <f>T73*取引表!DD70</f>
        <v>0</v>
      </c>
      <c r="W73" s="254">
        <f>INDEX(逆行列計算!$C$281:$CM$281,0,$A73)</f>
        <v>0</v>
      </c>
      <c r="X73" s="254">
        <f>W73*投入係数!CP70</f>
        <v>0</v>
      </c>
      <c r="Y73" s="232">
        <f>X73*取引表!DD70</f>
        <v>0</v>
      </c>
      <c r="Z73" s="232">
        <f>W73*投入係数!CQ70</f>
        <v>0</v>
      </c>
      <c r="AA73" s="254">
        <f>W73*投入係数!CR70</f>
        <v>0</v>
      </c>
      <c r="AB73" s="232">
        <f t="shared" si="24"/>
        <v>0</v>
      </c>
      <c r="AC73" s="232">
        <f>W73*雇用表!E70</f>
        <v>0</v>
      </c>
      <c r="AE73" s="232">
        <f t="shared" si="25"/>
        <v>0</v>
      </c>
      <c r="AF73" s="232">
        <f t="shared" si="26"/>
        <v>0</v>
      </c>
      <c r="AG73" s="232">
        <f t="shared" si="27"/>
        <v>0</v>
      </c>
      <c r="AH73" s="232">
        <f t="shared" si="28"/>
        <v>0</v>
      </c>
      <c r="AI73" s="232">
        <f t="shared" si="29"/>
        <v>0</v>
      </c>
      <c r="AK73" s="242" t="e">
        <f t="shared" si="17"/>
        <v>#DIV/0!</v>
      </c>
      <c r="AL73" s="242" t="e">
        <f t="shared" si="18"/>
        <v>#DIV/0!</v>
      </c>
      <c r="AM73" s="242" t="e">
        <f t="shared" si="19"/>
        <v>#DIV/0!</v>
      </c>
      <c r="AN73" s="242" t="e">
        <f t="shared" si="20"/>
        <v>#DIV/0!</v>
      </c>
    </row>
    <row r="74" spans="1:40">
      <c r="A74" s="238">
        <v>68</v>
      </c>
      <c r="B74" s="238" t="s">
        <v>169</v>
      </c>
      <c r="C74" s="232">
        <f>'01最終需要増加額入力'!N74</f>
        <v>0</v>
      </c>
      <c r="D74" s="232">
        <f>C74*投入係数!CQ71</f>
        <v>0</v>
      </c>
      <c r="E74" s="232">
        <f>C74*投入係数!CR71</f>
        <v>0</v>
      </c>
      <c r="F74" s="232">
        <f t="shared" si="21"/>
        <v>0</v>
      </c>
      <c r="G74" s="232">
        <f>投入係数!CM177</f>
        <v>0</v>
      </c>
      <c r="H74" s="232">
        <f>G74*取引表!DD71</f>
        <v>0</v>
      </c>
      <c r="I74" s="232">
        <f>C74*雇用表!E71</f>
        <v>0</v>
      </c>
      <c r="J74" s="273"/>
      <c r="K74" s="246">
        <f>G74*(1-取引表!DD71)</f>
        <v>0</v>
      </c>
      <c r="L74" s="254">
        <f>INDEX(逆行列計算!$C$185:$CM$185,0,$A74)</f>
        <v>0</v>
      </c>
      <c r="M74" s="254">
        <f>INDEX(逆行列計算!$C$186:$CM$186,0,$A74)</f>
        <v>0</v>
      </c>
      <c r="N74" s="232">
        <f>M74*取引表!DD71</f>
        <v>0</v>
      </c>
      <c r="O74" s="232">
        <f t="shared" si="22"/>
        <v>0</v>
      </c>
      <c r="P74" s="254">
        <f>INDEX(逆行列計算!$C$187:$CM$187,0,$A74)</f>
        <v>0</v>
      </c>
      <c r="Q74" s="255">
        <f t="shared" si="23"/>
        <v>0</v>
      </c>
      <c r="R74" s="232">
        <f>L74*雇用表!E71</f>
        <v>0</v>
      </c>
      <c r="T74" s="232">
        <f>(F$95+Q$95)*取引表!DF71*AA$1</f>
        <v>0</v>
      </c>
      <c r="U74" s="232">
        <f>T74*(1-取引表!DD71)</f>
        <v>0</v>
      </c>
      <c r="V74" s="232">
        <f>T74*取引表!DD71</f>
        <v>0</v>
      </c>
      <c r="W74" s="254">
        <f>INDEX(逆行列計算!$C$281:$CM$281,0,$A74)</f>
        <v>0</v>
      </c>
      <c r="X74" s="254">
        <f>W74*投入係数!CP71</f>
        <v>0</v>
      </c>
      <c r="Y74" s="232">
        <f>X74*取引表!DD71</f>
        <v>0</v>
      </c>
      <c r="Z74" s="232">
        <f>W74*投入係数!CQ71</f>
        <v>0</v>
      </c>
      <c r="AA74" s="254">
        <f>W74*投入係数!CR71</f>
        <v>0</v>
      </c>
      <c r="AB74" s="232">
        <f t="shared" si="24"/>
        <v>0</v>
      </c>
      <c r="AC74" s="232">
        <f>W74*雇用表!E71</f>
        <v>0</v>
      </c>
      <c r="AE74" s="232">
        <f t="shared" si="25"/>
        <v>0</v>
      </c>
      <c r="AF74" s="232">
        <f t="shared" si="26"/>
        <v>0</v>
      </c>
      <c r="AG74" s="232">
        <f t="shared" si="27"/>
        <v>0</v>
      </c>
      <c r="AH74" s="232">
        <f t="shared" si="28"/>
        <v>0</v>
      </c>
      <c r="AI74" s="232">
        <f t="shared" si="29"/>
        <v>0</v>
      </c>
      <c r="AK74" s="242" t="e">
        <f t="shared" si="17"/>
        <v>#DIV/0!</v>
      </c>
      <c r="AL74" s="242" t="e">
        <f t="shared" si="18"/>
        <v>#DIV/0!</v>
      </c>
      <c r="AM74" s="242" t="e">
        <f t="shared" si="19"/>
        <v>#DIV/0!</v>
      </c>
      <c r="AN74" s="242" t="e">
        <f t="shared" si="20"/>
        <v>#DIV/0!</v>
      </c>
    </row>
    <row r="75" spans="1:40">
      <c r="A75" s="238">
        <v>69</v>
      </c>
      <c r="B75" s="238" t="s">
        <v>170</v>
      </c>
      <c r="C75" s="232">
        <f>'01最終需要増加額入力'!N75</f>
        <v>0</v>
      </c>
      <c r="D75" s="232">
        <f>C75*投入係数!CQ72</f>
        <v>0</v>
      </c>
      <c r="E75" s="232">
        <f>C75*投入係数!CR72</f>
        <v>0</v>
      </c>
      <c r="F75" s="232">
        <f t="shared" si="21"/>
        <v>0</v>
      </c>
      <c r="G75" s="232">
        <f>投入係数!CM178</f>
        <v>0</v>
      </c>
      <c r="H75" s="232">
        <f>G75*取引表!DD72</f>
        <v>0</v>
      </c>
      <c r="I75" s="232">
        <f>C75*雇用表!E72</f>
        <v>0</v>
      </c>
      <c r="J75" s="273"/>
      <c r="K75" s="246">
        <f>G75*(1-取引表!DD72)</f>
        <v>0</v>
      </c>
      <c r="L75" s="254">
        <f>INDEX(逆行列計算!$C$185:$CM$185,0,$A75)</f>
        <v>0</v>
      </c>
      <c r="M75" s="254">
        <f>INDEX(逆行列計算!$C$186:$CM$186,0,$A75)</f>
        <v>0</v>
      </c>
      <c r="N75" s="232">
        <f>M75*取引表!DD72</f>
        <v>0</v>
      </c>
      <c r="O75" s="232">
        <f t="shared" si="22"/>
        <v>0</v>
      </c>
      <c r="P75" s="254">
        <f>INDEX(逆行列計算!$C$187:$CM$187,0,$A75)</f>
        <v>0</v>
      </c>
      <c r="Q75" s="255">
        <f t="shared" si="23"/>
        <v>0</v>
      </c>
      <c r="R75" s="232">
        <f>L75*雇用表!E72</f>
        <v>0</v>
      </c>
      <c r="T75" s="232">
        <f>(F$95+Q$95)*取引表!DF72*AA$1</f>
        <v>0</v>
      </c>
      <c r="U75" s="232">
        <f>T75*(1-取引表!DD72)</f>
        <v>0</v>
      </c>
      <c r="V75" s="232">
        <f>T75*取引表!DD72</f>
        <v>0</v>
      </c>
      <c r="W75" s="254">
        <f>INDEX(逆行列計算!$C$281:$CM$281,0,$A75)</f>
        <v>0</v>
      </c>
      <c r="X75" s="254">
        <f>W75*投入係数!CP72</f>
        <v>0</v>
      </c>
      <c r="Y75" s="232">
        <f>X75*取引表!DD72</f>
        <v>0</v>
      </c>
      <c r="Z75" s="232">
        <f>W75*投入係数!CQ72</f>
        <v>0</v>
      </c>
      <c r="AA75" s="254">
        <f>W75*投入係数!CR72</f>
        <v>0</v>
      </c>
      <c r="AB75" s="232">
        <f t="shared" si="24"/>
        <v>0</v>
      </c>
      <c r="AC75" s="232">
        <f>W75*雇用表!E72</f>
        <v>0</v>
      </c>
      <c r="AE75" s="232">
        <f t="shared" si="25"/>
        <v>0</v>
      </c>
      <c r="AF75" s="232">
        <f t="shared" si="26"/>
        <v>0</v>
      </c>
      <c r="AG75" s="232">
        <f t="shared" si="27"/>
        <v>0</v>
      </c>
      <c r="AH75" s="232">
        <f t="shared" si="28"/>
        <v>0</v>
      </c>
      <c r="AI75" s="232">
        <f t="shared" si="29"/>
        <v>0</v>
      </c>
      <c r="AK75" s="242" t="e">
        <f t="shared" si="17"/>
        <v>#DIV/0!</v>
      </c>
      <c r="AL75" s="242" t="e">
        <f t="shared" si="18"/>
        <v>#DIV/0!</v>
      </c>
      <c r="AM75" s="242" t="e">
        <f t="shared" si="19"/>
        <v>#DIV/0!</v>
      </c>
      <c r="AN75" s="242" t="e">
        <f t="shared" si="20"/>
        <v>#DIV/0!</v>
      </c>
    </row>
    <row r="76" spans="1:40">
      <c r="A76" s="238">
        <v>70</v>
      </c>
      <c r="B76" s="238" t="s">
        <v>18</v>
      </c>
      <c r="C76" s="232">
        <f>'01最終需要増加額入力'!N76</f>
        <v>0</v>
      </c>
      <c r="D76" s="232">
        <f>C76*投入係数!CQ73</f>
        <v>0</v>
      </c>
      <c r="E76" s="232">
        <f>C76*投入係数!CR73</f>
        <v>0</v>
      </c>
      <c r="F76" s="232">
        <f t="shared" si="21"/>
        <v>0</v>
      </c>
      <c r="G76" s="232">
        <f>投入係数!CM179</f>
        <v>0</v>
      </c>
      <c r="H76" s="232">
        <f>G76*取引表!DD73</f>
        <v>0</v>
      </c>
      <c r="I76" s="232">
        <f>C76*雇用表!E73</f>
        <v>0</v>
      </c>
      <c r="J76" s="273"/>
      <c r="K76" s="246">
        <f>G76*(1-取引表!DD73)</f>
        <v>0</v>
      </c>
      <c r="L76" s="254">
        <f>INDEX(逆行列計算!$C$185:$CM$185,0,$A76)</f>
        <v>0</v>
      </c>
      <c r="M76" s="254">
        <f>INDEX(逆行列計算!$C$186:$CM$186,0,$A76)</f>
        <v>0</v>
      </c>
      <c r="N76" s="232">
        <f>M76*取引表!DD73</f>
        <v>0</v>
      </c>
      <c r="O76" s="232">
        <f t="shared" si="22"/>
        <v>0</v>
      </c>
      <c r="P76" s="254">
        <f>INDEX(逆行列計算!$C$187:$CM$187,0,$A76)</f>
        <v>0</v>
      </c>
      <c r="Q76" s="255">
        <f t="shared" si="23"/>
        <v>0</v>
      </c>
      <c r="R76" s="232">
        <f>L76*雇用表!E73</f>
        <v>0</v>
      </c>
      <c r="T76" s="232">
        <f>(F$95+Q$95)*取引表!DF73*AA$1</f>
        <v>0</v>
      </c>
      <c r="U76" s="232">
        <f>T76*(1-取引表!DD73)</f>
        <v>0</v>
      </c>
      <c r="V76" s="232">
        <f>T76*取引表!DD73</f>
        <v>0</v>
      </c>
      <c r="W76" s="254">
        <f>INDEX(逆行列計算!$C$281:$CM$281,0,$A76)</f>
        <v>0</v>
      </c>
      <c r="X76" s="254">
        <f>W76*投入係数!CP73</f>
        <v>0</v>
      </c>
      <c r="Y76" s="232">
        <f>X76*取引表!DD73</f>
        <v>0</v>
      </c>
      <c r="Z76" s="232">
        <f>W76*投入係数!CQ73</f>
        <v>0</v>
      </c>
      <c r="AA76" s="254">
        <f>W76*投入係数!CR73</f>
        <v>0</v>
      </c>
      <c r="AB76" s="232">
        <f t="shared" si="24"/>
        <v>0</v>
      </c>
      <c r="AC76" s="232">
        <f>W76*雇用表!E73</f>
        <v>0</v>
      </c>
      <c r="AE76" s="232">
        <f t="shared" si="25"/>
        <v>0</v>
      </c>
      <c r="AF76" s="232">
        <f t="shared" si="26"/>
        <v>0</v>
      </c>
      <c r="AG76" s="232">
        <f t="shared" si="27"/>
        <v>0</v>
      </c>
      <c r="AH76" s="232">
        <f t="shared" si="28"/>
        <v>0</v>
      </c>
      <c r="AI76" s="232">
        <f t="shared" si="29"/>
        <v>0</v>
      </c>
      <c r="AK76" s="242" t="e">
        <f t="shared" si="17"/>
        <v>#DIV/0!</v>
      </c>
      <c r="AL76" s="242" t="e">
        <f t="shared" si="18"/>
        <v>#DIV/0!</v>
      </c>
      <c r="AM76" s="242" t="e">
        <f t="shared" si="19"/>
        <v>#DIV/0!</v>
      </c>
      <c r="AN76" s="242" t="e">
        <f t="shared" si="20"/>
        <v>#DIV/0!</v>
      </c>
    </row>
    <row r="77" spans="1:40">
      <c r="A77" s="238">
        <v>71</v>
      </c>
      <c r="B77" s="238" t="s">
        <v>19</v>
      </c>
      <c r="C77" s="232">
        <f>'01最終需要増加額入力'!N77</f>
        <v>0</v>
      </c>
      <c r="D77" s="232">
        <f>C77*投入係数!CQ74</f>
        <v>0</v>
      </c>
      <c r="E77" s="232">
        <f>C77*投入係数!CR74</f>
        <v>0</v>
      </c>
      <c r="F77" s="232">
        <f t="shared" si="21"/>
        <v>0</v>
      </c>
      <c r="G77" s="232">
        <f>投入係数!CM180</f>
        <v>0</v>
      </c>
      <c r="H77" s="232">
        <f>G77*取引表!DD74</f>
        <v>0</v>
      </c>
      <c r="I77" s="232">
        <f>C77*雇用表!E74</f>
        <v>0</v>
      </c>
      <c r="J77" s="273"/>
      <c r="K77" s="246">
        <f>G77*(1-取引表!DD74)</f>
        <v>0</v>
      </c>
      <c r="L77" s="254">
        <f>INDEX(逆行列計算!$C$185:$CM$185,0,$A77)</f>
        <v>0</v>
      </c>
      <c r="M77" s="254">
        <f>INDEX(逆行列計算!$C$186:$CM$186,0,$A77)</f>
        <v>0</v>
      </c>
      <c r="N77" s="232">
        <f>M77*取引表!DD74</f>
        <v>0</v>
      </c>
      <c r="O77" s="232">
        <f t="shared" si="22"/>
        <v>0</v>
      </c>
      <c r="P77" s="254">
        <f>INDEX(逆行列計算!$C$187:$CM$187,0,$A77)</f>
        <v>0</v>
      </c>
      <c r="Q77" s="255">
        <f t="shared" si="23"/>
        <v>0</v>
      </c>
      <c r="R77" s="232">
        <f>L77*雇用表!E74</f>
        <v>0</v>
      </c>
      <c r="T77" s="232">
        <f>(F$95+Q$95)*取引表!DF74*AA$1</f>
        <v>0</v>
      </c>
      <c r="U77" s="232">
        <f>T77*(1-取引表!DD74)</f>
        <v>0</v>
      </c>
      <c r="V77" s="232">
        <f>T77*取引表!DD74</f>
        <v>0</v>
      </c>
      <c r="W77" s="254">
        <f>INDEX(逆行列計算!$C$281:$CM$281,0,$A77)</f>
        <v>0</v>
      </c>
      <c r="X77" s="254">
        <f>W77*投入係数!CP74</f>
        <v>0</v>
      </c>
      <c r="Y77" s="232">
        <f>X77*取引表!DD74</f>
        <v>0</v>
      </c>
      <c r="Z77" s="232">
        <f>W77*投入係数!CQ74</f>
        <v>0</v>
      </c>
      <c r="AA77" s="254">
        <f>W77*投入係数!CR74</f>
        <v>0</v>
      </c>
      <c r="AB77" s="232">
        <f t="shared" si="24"/>
        <v>0</v>
      </c>
      <c r="AC77" s="232">
        <f>W77*雇用表!E74</f>
        <v>0</v>
      </c>
      <c r="AE77" s="232">
        <f t="shared" si="25"/>
        <v>0</v>
      </c>
      <c r="AF77" s="232">
        <f t="shared" si="26"/>
        <v>0</v>
      </c>
      <c r="AG77" s="232">
        <f t="shared" si="27"/>
        <v>0</v>
      </c>
      <c r="AH77" s="232">
        <f t="shared" si="28"/>
        <v>0</v>
      </c>
      <c r="AI77" s="232">
        <f t="shared" si="29"/>
        <v>0</v>
      </c>
      <c r="AK77" s="242" t="e">
        <f t="shared" si="17"/>
        <v>#DIV/0!</v>
      </c>
      <c r="AL77" s="242" t="e">
        <f t="shared" si="18"/>
        <v>#DIV/0!</v>
      </c>
      <c r="AM77" s="242" t="e">
        <f t="shared" si="19"/>
        <v>#DIV/0!</v>
      </c>
      <c r="AN77" s="242" t="e">
        <f t="shared" si="20"/>
        <v>#DIV/0!</v>
      </c>
    </row>
    <row r="78" spans="1:40">
      <c r="A78" s="238">
        <v>72</v>
      </c>
      <c r="B78" s="238" t="s">
        <v>20</v>
      </c>
      <c r="C78" s="232">
        <f>'01最終需要増加額入力'!N78</f>
        <v>0</v>
      </c>
      <c r="D78" s="232">
        <f>C78*投入係数!CQ75</f>
        <v>0</v>
      </c>
      <c r="E78" s="232">
        <f>C78*投入係数!CR75</f>
        <v>0</v>
      </c>
      <c r="F78" s="232">
        <f t="shared" si="21"/>
        <v>0</v>
      </c>
      <c r="G78" s="232">
        <f>投入係数!CM181</f>
        <v>0</v>
      </c>
      <c r="H78" s="232">
        <f>G78*取引表!DD75</f>
        <v>0</v>
      </c>
      <c r="I78" s="232">
        <f>C78*雇用表!E75</f>
        <v>0</v>
      </c>
      <c r="J78" s="273"/>
      <c r="K78" s="246">
        <f>G78*(1-取引表!DD75)</f>
        <v>0</v>
      </c>
      <c r="L78" s="254">
        <f>INDEX(逆行列計算!$C$185:$CM$185,0,$A78)</f>
        <v>0</v>
      </c>
      <c r="M78" s="254">
        <f>INDEX(逆行列計算!$C$186:$CM$186,0,$A78)</f>
        <v>0</v>
      </c>
      <c r="N78" s="232">
        <f>M78*取引表!DD75</f>
        <v>0</v>
      </c>
      <c r="O78" s="232">
        <f t="shared" si="22"/>
        <v>0</v>
      </c>
      <c r="P78" s="254">
        <f>INDEX(逆行列計算!$C$187:$CM$187,0,$A78)</f>
        <v>0</v>
      </c>
      <c r="Q78" s="255">
        <f t="shared" si="23"/>
        <v>0</v>
      </c>
      <c r="R78" s="232">
        <f>L78*雇用表!E75</f>
        <v>0</v>
      </c>
      <c r="T78" s="232">
        <f>(F$95+Q$95)*取引表!DF75*AA$1</f>
        <v>0</v>
      </c>
      <c r="U78" s="232">
        <f>T78*(1-取引表!DD75)</f>
        <v>0</v>
      </c>
      <c r="V78" s="232">
        <f>T78*取引表!DD75</f>
        <v>0</v>
      </c>
      <c r="W78" s="254">
        <f>INDEX(逆行列計算!$C$281:$CM$281,0,$A78)</f>
        <v>0</v>
      </c>
      <c r="X78" s="254">
        <f>W78*投入係数!CP75</f>
        <v>0</v>
      </c>
      <c r="Y78" s="232">
        <f>X78*取引表!DD75</f>
        <v>0</v>
      </c>
      <c r="Z78" s="232">
        <f>W78*投入係数!CQ75</f>
        <v>0</v>
      </c>
      <c r="AA78" s="254">
        <f>W78*投入係数!CR75</f>
        <v>0</v>
      </c>
      <c r="AB78" s="232">
        <f t="shared" si="24"/>
        <v>0</v>
      </c>
      <c r="AC78" s="232">
        <f>W78*雇用表!E75</f>
        <v>0</v>
      </c>
      <c r="AE78" s="232">
        <f t="shared" si="25"/>
        <v>0</v>
      </c>
      <c r="AF78" s="232">
        <f t="shared" si="26"/>
        <v>0</v>
      </c>
      <c r="AG78" s="232">
        <f t="shared" si="27"/>
        <v>0</v>
      </c>
      <c r="AH78" s="232">
        <f t="shared" si="28"/>
        <v>0</v>
      </c>
      <c r="AI78" s="232">
        <f t="shared" si="29"/>
        <v>0</v>
      </c>
      <c r="AK78" s="242" t="e">
        <f t="shared" si="17"/>
        <v>#DIV/0!</v>
      </c>
      <c r="AL78" s="242" t="e">
        <f t="shared" si="18"/>
        <v>#DIV/0!</v>
      </c>
      <c r="AM78" s="242" t="e">
        <f t="shared" si="19"/>
        <v>#DIV/0!</v>
      </c>
      <c r="AN78" s="242" t="e">
        <f t="shared" si="20"/>
        <v>#DIV/0!</v>
      </c>
    </row>
    <row r="79" spans="1:40">
      <c r="A79" s="238">
        <v>73</v>
      </c>
      <c r="B79" s="238" t="s">
        <v>1945</v>
      </c>
      <c r="C79" s="232">
        <f>'01最終需要増加額入力'!N79</f>
        <v>0</v>
      </c>
      <c r="D79" s="232">
        <f>C79*投入係数!CQ76</f>
        <v>0</v>
      </c>
      <c r="E79" s="232">
        <f>C79*投入係数!CR76</f>
        <v>0</v>
      </c>
      <c r="F79" s="232">
        <f t="shared" si="21"/>
        <v>0</v>
      </c>
      <c r="G79" s="232">
        <f>投入係数!CM182</f>
        <v>0</v>
      </c>
      <c r="H79" s="232">
        <f>G79*取引表!DD76</f>
        <v>0</v>
      </c>
      <c r="I79" s="232">
        <f>C79*雇用表!E76</f>
        <v>0</v>
      </c>
      <c r="J79" s="273"/>
      <c r="K79" s="246">
        <f>G79*(1-取引表!DD76)</f>
        <v>0</v>
      </c>
      <c r="L79" s="254">
        <f>INDEX(逆行列計算!$C$185:$CM$185,0,$A79)</f>
        <v>0</v>
      </c>
      <c r="M79" s="254">
        <f>INDEX(逆行列計算!$C$186:$CM$186,0,$A79)</f>
        <v>0</v>
      </c>
      <c r="N79" s="232">
        <f>M79*取引表!DD76</f>
        <v>0</v>
      </c>
      <c r="O79" s="232">
        <f t="shared" si="22"/>
        <v>0</v>
      </c>
      <c r="P79" s="254">
        <f>INDEX(逆行列計算!$C$187:$CM$187,0,$A79)</f>
        <v>0</v>
      </c>
      <c r="Q79" s="255">
        <f t="shared" si="23"/>
        <v>0</v>
      </c>
      <c r="R79" s="232">
        <f>L79*雇用表!E76</f>
        <v>0</v>
      </c>
      <c r="T79" s="232">
        <f>(F$95+Q$95)*取引表!DF76*AA$1</f>
        <v>0</v>
      </c>
      <c r="U79" s="232">
        <f>T79*(1-取引表!DD76)</f>
        <v>0</v>
      </c>
      <c r="V79" s="232">
        <f>T79*取引表!DD76</f>
        <v>0</v>
      </c>
      <c r="W79" s="254">
        <f>INDEX(逆行列計算!$C$281:$CM$281,0,$A79)</f>
        <v>0</v>
      </c>
      <c r="X79" s="254">
        <f>W79*投入係数!CP76</f>
        <v>0</v>
      </c>
      <c r="Y79" s="232">
        <f>X79*取引表!DD76</f>
        <v>0</v>
      </c>
      <c r="Z79" s="232">
        <f>W79*投入係数!CQ76</f>
        <v>0</v>
      </c>
      <c r="AA79" s="254">
        <f>W79*投入係数!CR76</f>
        <v>0</v>
      </c>
      <c r="AB79" s="232">
        <f t="shared" si="24"/>
        <v>0</v>
      </c>
      <c r="AC79" s="232">
        <f>W79*雇用表!E76</f>
        <v>0</v>
      </c>
      <c r="AE79" s="232">
        <f t="shared" si="25"/>
        <v>0</v>
      </c>
      <c r="AF79" s="232">
        <f t="shared" si="26"/>
        <v>0</v>
      </c>
      <c r="AG79" s="232">
        <f t="shared" si="27"/>
        <v>0</v>
      </c>
      <c r="AH79" s="232">
        <f t="shared" si="28"/>
        <v>0</v>
      </c>
      <c r="AI79" s="232">
        <f t="shared" si="29"/>
        <v>0</v>
      </c>
      <c r="AK79" s="242" t="e">
        <f t="shared" si="17"/>
        <v>#DIV/0!</v>
      </c>
      <c r="AL79" s="242" t="e">
        <f t="shared" si="18"/>
        <v>#DIV/0!</v>
      </c>
      <c r="AM79" s="242" t="e">
        <f t="shared" si="19"/>
        <v>#DIV/0!</v>
      </c>
      <c r="AN79" s="242" t="e">
        <f t="shared" si="20"/>
        <v>#DIV/0!</v>
      </c>
    </row>
    <row r="80" spans="1:40">
      <c r="A80" s="238">
        <v>74</v>
      </c>
      <c r="B80" s="238" t="s">
        <v>1946</v>
      </c>
      <c r="C80" s="232">
        <f>'01最終需要増加額入力'!N80</f>
        <v>0</v>
      </c>
      <c r="D80" s="232">
        <f>C80*投入係数!CQ77</f>
        <v>0</v>
      </c>
      <c r="E80" s="232">
        <f>C80*投入係数!CR77</f>
        <v>0</v>
      </c>
      <c r="F80" s="232">
        <f t="shared" si="21"/>
        <v>0</v>
      </c>
      <c r="G80" s="232">
        <f>投入係数!CM183</f>
        <v>0</v>
      </c>
      <c r="H80" s="232">
        <f>G80*取引表!DD77</f>
        <v>0</v>
      </c>
      <c r="I80" s="232">
        <f>C80*雇用表!E77</f>
        <v>0</v>
      </c>
      <c r="J80" s="273"/>
      <c r="K80" s="246">
        <f>G80*(1-取引表!DD77)</f>
        <v>0</v>
      </c>
      <c r="L80" s="254">
        <f>INDEX(逆行列計算!$C$185:$CM$185,0,$A80)</f>
        <v>0</v>
      </c>
      <c r="M80" s="254">
        <f>INDEX(逆行列計算!$C$186:$CM$186,0,$A80)</f>
        <v>0</v>
      </c>
      <c r="N80" s="232">
        <f>M80*取引表!DD77</f>
        <v>0</v>
      </c>
      <c r="O80" s="232">
        <f t="shared" si="22"/>
        <v>0</v>
      </c>
      <c r="P80" s="254">
        <f>INDEX(逆行列計算!$C$187:$CM$187,0,$A80)</f>
        <v>0</v>
      </c>
      <c r="Q80" s="255">
        <f t="shared" si="23"/>
        <v>0</v>
      </c>
      <c r="R80" s="232">
        <f>L80*雇用表!E77</f>
        <v>0</v>
      </c>
      <c r="T80" s="232">
        <f>(F$95+Q$95)*取引表!DF77*AA$1</f>
        <v>0</v>
      </c>
      <c r="U80" s="232">
        <f>T80*(1-取引表!DD77)</f>
        <v>0</v>
      </c>
      <c r="V80" s="232">
        <f>T80*取引表!DD77</f>
        <v>0</v>
      </c>
      <c r="W80" s="254">
        <f>INDEX(逆行列計算!$C$281:$CM$281,0,$A80)</f>
        <v>0</v>
      </c>
      <c r="X80" s="254">
        <f>W80*投入係数!CP77</f>
        <v>0</v>
      </c>
      <c r="Y80" s="232">
        <f>X80*取引表!DD77</f>
        <v>0</v>
      </c>
      <c r="Z80" s="232">
        <f>W80*投入係数!CQ77</f>
        <v>0</v>
      </c>
      <c r="AA80" s="254">
        <f>W80*投入係数!CR77</f>
        <v>0</v>
      </c>
      <c r="AB80" s="232">
        <f t="shared" si="24"/>
        <v>0</v>
      </c>
      <c r="AC80" s="232">
        <f>W80*雇用表!E77</f>
        <v>0</v>
      </c>
      <c r="AE80" s="232">
        <f t="shared" si="25"/>
        <v>0</v>
      </c>
      <c r="AF80" s="232">
        <f t="shared" si="26"/>
        <v>0</v>
      </c>
      <c r="AG80" s="232">
        <f t="shared" si="27"/>
        <v>0</v>
      </c>
      <c r="AH80" s="232">
        <f t="shared" si="28"/>
        <v>0</v>
      </c>
      <c r="AI80" s="232">
        <f t="shared" si="29"/>
        <v>0</v>
      </c>
      <c r="AK80" s="242" t="e">
        <f t="shared" si="17"/>
        <v>#DIV/0!</v>
      </c>
      <c r="AL80" s="242" t="e">
        <f t="shared" si="18"/>
        <v>#DIV/0!</v>
      </c>
      <c r="AM80" s="242" t="e">
        <f t="shared" si="19"/>
        <v>#DIV/0!</v>
      </c>
      <c r="AN80" s="242" t="e">
        <f t="shared" si="20"/>
        <v>#DIV/0!</v>
      </c>
    </row>
    <row r="81" spans="1:40">
      <c r="A81" s="238">
        <v>75</v>
      </c>
      <c r="B81" s="238" t="s">
        <v>1242</v>
      </c>
      <c r="C81" s="232">
        <f>'01最終需要増加額入力'!N81</f>
        <v>0</v>
      </c>
      <c r="D81" s="232">
        <f>C81*投入係数!CQ78</f>
        <v>0</v>
      </c>
      <c r="E81" s="232">
        <f>C81*投入係数!CR78</f>
        <v>0</v>
      </c>
      <c r="F81" s="232">
        <f t="shared" si="21"/>
        <v>0</v>
      </c>
      <c r="G81" s="232">
        <f>投入係数!CM184</f>
        <v>0</v>
      </c>
      <c r="H81" s="232">
        <f>G81*取引表!DD78</f>
        <v>0</v>
      </c>
      <c r="I81" s="232">
        <f>C81*雇用表!E78</f>
        <v>0</v>
      </c>
      <c r="J81" s="273"/>
      <c r="K81" s="246">
        <f>G81*(1-取引表!DD78)</f>
        <v>0</v>
      </c>
      <c r="L81" s="254">
        <f>INDEX(逆行列計算!$C$185:$CM$185,0,$A81)</f>
        <v>0</v>
      </c>
      <c r="M81" s="254">
        <f>INDEX(逆行列計算!$C$186:$CM$186,0,$A81)</f>
        <v>0</v>
      </c>
      <c r="N81" s="232">
        <f>M81*取引表!DD78</f>
        <v>0</v>
      </c>
      <c r="O81" s="232">
        <f t="shared" si="22"/>
        <v>0</v>
      </c>
      <c r="P81" s="254">
        <f>INDEX(逆行列計算!$C$187:$CM$187,0,$A81)</f>
        <v>0</v>
      </c>
      <c r="Q81" s="255">
        <f t="shared" si="23"/>
        <v>0</v>
      </c>
      <c r="R81" s="232">
        <f>L81*雇用表!E78</f>
        <v>0</v>
      </c>
      <c r="T81" s="232">
        <f>(F$95+Q$95)*取引表!DF78*AA$1</f>
        <v>0</v>
      </c>
      <c r="U81" s="232">
        <f>T81*(1-取引表!DD78)</f>
        <v>0</v>
      </c>
      <c r="V81" s="232">
        <f>T81*取引表!DD78</f>
        <v>0</v>
      </c>
      <c r="W81" s="254">
        <f>INDEX(逆行列計算!$C$281:$CM$281,0,$A81)</f>
        <v>0</v>
      </c>
      <c r="X81" s="254">
        <f>W81*投入係数!CP78</f>
        <v>0</v>
      </c>
      <c r="Y81" s="232">
        <f>X81*取引表!DD78</f>
        <v>0</v>
      </c>
      <c r="Z81" s="232">
        <f>W81*投入係数!CQ78</f>
        <v>0</v>
      </c>
      <c r="AA81" s="254">
        <f>W81*投入係数!CR78</f>
        <v>0</v>
      </c>
      <c r="AB81" s="232">
        <f t="shared" si="24"/>
        <v>0</v>
      </c>
      <c r="AC81" s="232">
        <f>W81*雇用表!E78</f>
        <v>0</v>
      </c>
      <c r="AE81" s="232">
        <f t="shared" si="25"/>
        <v>0</v>
      </c>
      <c r="AF81" s="232">
        <f t="shared" si="26"/>
        <v>0</v>
      </c>
      <c r="AG81" s="232">
        <f t="shared" si="27"/>
        <v>0</v>
      </c>
      <c r="AH81" s="232">
        <f t="shared" si="28"/>
        <v>0</v>
      </c>
      <c r="AI81" s="232">
        <f t="shared" si="29"/>
        <v>0</v>
      </c>
      <c r="AK81" s="242" t="e">
        <f t="shared" si="17"/>
        <v>#DIV/0!</v>
      </c>
      <c r="AL81" s="242" t="e">
        <f t="shared" si="18"/>
        <v>#DIV/0!</v>
      </c>
      <c r="AM81" s="242" t="e">
        <f t="shared" si="19"/>
        <v>#DIV/0!</v>
      </c>
      <c r="AN81" s="242" t="e">
        <f t="shared" si="20"/>
        <v>#DIV/0!</v>
      </c>
    </row>
    <row r="82" spans="1:40">
      <c r="A82" s="238">
        <v>76</v>
      </c>
      <c r="B82" s="238" t="s">
        <v>52</v>
      </c>
      <c r="C82" s="232">
        <f>'01最終需要増加額入力'!N82</f>
        <v>0</v>
      </c>
      <c r="D82" s="232">
        <f>C82*投入係数!CQ79</f>
        <v>0</v>
      </c>
      <c r="E82" s="232">
        <f>C82*投入係数!CR79</f>
        <v>0</v>
      </c>
      <c r="F82" s="232">
        <f t="shared" si="21"/>
        <v>0</v>
      </c>
      <c r="G82" s="232">
        <f>投入係数!CM185</f>
        <v>0</v>
      </c>
      <c r="H82" s="232">
        <f>G82*取引表!DD79</f>
        <v>0</v>
      </c>
      <c r="I82" s="232">
        <f>C82*雇用表!E79</f>
        <v>0</v>
      </c>
      <c r="J82" s="273"/>
      <c r="K82" s="246">
        <f>G82*(1-取引表!DD79)</f>
        <v>0</v>
      </c>
      <c r="L82" s="254">
        <f>INDEX(逆行列計算!$C$185:$CM$185,0,$A82)</f>
        <v>0</v>
      </c>
      <c r="M82" s="254">
        <f>INDEX(逆行列計算!$C$186:$CM$186,0,$A82)</f>
        <v>0</v>
      </c>
      <c r="N82" s="232">
        <f>M82*取引表!DD79</f>
        <v>0</v>
      </c>
      <c r="O82" s="232">
        <f t="shared" si="22"/>
        <v>0</v>
      </c>
      <c r="P82" s="254">
        <f>INDEX(逆行列計算!$C$187:$CM$187,0,$A82)</f>
        <v>0</v>
      </c>
      <c r="Q82" s="255">
        <f t="shared" si="23"/>
        <v>0</v>
      </c>
      <c r="R82" s="232">
        <f>L82*雇用表!E79</f>
        <v>0</v>
      </c>
      <c r="T82" s="232">
        <f>(F$95+Q$95)*取引表!DF79*AA$1</f>
        <v>0</v>
      </c>
      <c r="U82" s="232">
        <f>T82*(1-取引表!DD79)</f>
        <v>0</v>
      </c>
      <c r="V82" s="232">
        <f>T82*取引表!DD79</f>
        <v>0</v>
      </c>
      <c r="W82" s="254">
        <f>INDEX(逆行列計算!$C$281:$CM$281,0,$A82)</f>
        <v>0</v>
      </c>
      <c r="X82" s="254">
        <f>W82*投入係数!CP79</f>
        <v>0</v>
      </c>
      <c r="Y82" s="232">
        <f>X82*取引表!DD79</f>
        <v>0</v>
      </c>
      <c r="Z82" s="232">
        <f>W82*投入係数!CQ79</f>
        <v>0</v>
      </c>
      <c r="AA82" s="254">
        <f>W82*投入係数!CR79</f>
        <v>0</v>
      </c>
      <c r="AB82" s="232">
        <f t="shared" si="24"/>
        <v>0</v>
      </c>
      <c r="AC82" s="232">
        <f>W82*雇用表!E79</f>
        <v>0</v>
      </c>
      <c r="AE82" s="232">
        <f t="shared" si="25"/>
        <v>0</v>
      </c>
      <c r="AF82" s="232">
        <f t="shared" si="26"/>
        <v>0</v>
      </c>
      <c r="AG82" s="232">
        <f t="shared" si="27"/>
        <v>0</v>
      </c>
      <c r="AH82" s="232">
        <f t="shared" si="28"/>
        <v>0</v>
      </c>
      <c r="AI82" s="232">
        <f t="shared" si="29"/>
        <v>0</v>
      </c>
      <c r="AK82" s="242" t="e">
        <f t="shared" si="17"/>
        <v>#DIV/0!</v>
      </c>
      <c r="AL82" s="242" t="e">
        <f t="shared" si="18"/>
        <v>#DIV/0!</v>
      </c>
      <c r="AM82" s="242" t="e">
        <f t="shared" si="19"/>
        <v>#DIV/0!</v>
      </c>
      <c r="AN82" s="242" t="e">
        <f t="shared" si="20"/>
        <v>#DIV/0!</v>
      </c>
    </row>
    <row r="83" spans="1:40">
      <c r="A83" s="238">
        <v>77</v>
      </c>
      <c r="B83" s="238" t="s">
        <v>1947</v>
      </c>
      <c r="C83" s="232">
        <f>'01最終需要増加額入力'!N83</f>
        <v>0</v>
      </c>
      <c r="D83" s="232">
        <f>C83*投入係数!CQ80</f>
        <v>0</v>
      </c>
      <c r="E83" s="232">
        <f>C83*投入係数!CR80</f>
        <v>0</v>
      </c>
      <c r="F83" s="232">
        <f t="shared" si="21"/>
        <v>0</v>
      </c>
      <c r="G83" s="232">
        <f>投入係数!CM186</f>
        <v>0</v>
      </c>
      <c r="H83" s="232">
        <f>G83*取引表!DD80</f>
        <v>0</v>
      </c>
      <c r="I83" s="232">
        <f>C83*雇用表!E80</f>
        <v>0</v>
      </c>
      <c r="J83" s="273"/>
      <c r="K83" s="246">
        <f>G83*(1-取引表!DD80)</f>
        <v>0</v>
      </c>
      <c r="L83" s="254">
        <f>INDEX(逆行列計算!$C$185:$CM$185,0,$A83)</f>
        <v>0</v>
      </c>
      <c r="M83" s="254">
        <f>INDEX(逆行列計算!$C$186:$CM$186,0,$A83)</f>
        <v>0</v>
      </c>
      <c r="N83" s="232">
        <f>M83*取引表!DD80</f>
        <v>0</v>
      </c>
      <c r="O83" s="232">
        <f t="shared" si="22"/>
        <v>0</v>
      </c>
      <c r="P83" s="254">
        <f>INDEX(逆行列計算!$C$187:$CM$187,0,$A83)</f>
        <v>0</v>
      </c>
      <c r="Q83" s="255">
        <f t="shared" si="23"/>
        <v>0</v>
      </c>
      <c r="R83" s="232">
        <f>L83*雇用表!E80</f>
        <v>0</v>
      </c>
      <c r="T83" s="232">
        <f>(F$95+Q$95)*取引表!DF80*AA$1</f>
        <v>0</v>
      </c>
      <c r="U83" s="232">
        <f>T83*(1-取引表!DD80)</f>
        <v>0</v>
      </c>
      <c r="V83" s="232">
        <f>T83*取引表!DD80</f>
        <v>0</v>
      </c>
      <c r="W83" s="254">
        <f>INDEX(逆行列計算!$C$281:$CM$281,0,$A83)</f>
        <v>0</v>
      </c>
      <c r="X83" s="254">
        <f>W83*投入係数!CP80</f>
        <v>0</v>
      </c>
      <c r="Y83" s="232">
        <f>X83*取引表!DD80</f>
        <v>0</v>
      </c>
      <c r="Z83" s="232">
        <f>W83*投入係数!CQ80</f>
        <v>0</v>
      </c>
      <c r="AA83" s="254">
        <f>W83*投入係数!CR80</f>
        <v>0</v>
      </c>
      <c r="AB83" s="232">
        <f t="shared" si="24"/>
        <v>0</v>
      </c>
      <c r="AC83" s="232">
        <f>W83*雇用表!E80</f>
        <v>0</v>
      </c>
      <c r="AE83" s="232">
        <f t="shared" si="25"/>
        <v>0</v>
      </c>
      <c r="AF83" s="232">
        <f t="shared" si="26"/>
        <v>0</v>
      </c>
      <c r="AG83" s="232">
        <f t="shared" si="27"/>
        <v>0</v>
      </c>
      <c r="AH83" s="232">
        <f t="shared" si="28"/>
        <v>0</v>
      </c>
      <c r="AI83" s="232">
        <f t="shared" si="29"/>
        <v>0</v>
      </c>
      <c r="AK83" s="242" t="e">
        <f t="shared" si="17"/>
        <v>#DIV/0!</v>
      </c>
      <c r="AL83" s="242" t="e">
        <f t="shared" si="18"/>
        <v>#DIV/0!</v>
      </c>
      <c r="AM83" s="242" t="e">
        <f t="shared" si="19"/>
        <v>#DIV/0!</v>
      </c>
      <c r="AN83" s="242" t="e">
        <f t="shared" si="20"/>
        <v>#DIV/0!</v>
      </c>
    </row>
    <row r="84" spans="1:40">
      <c r="A84" s="238">
        <v>78</v>
      </c>
      <c r="B84" s="238" t="s">
        <v>21</v>
      </c>
      <c r="C84" s="232">
        <f>'01最終需要増加額入力'!N84</f>
        <v>0</v>
      </c>
      <c r="D84" s="232">
        <f>C84*投入係数!CQ81</f>
        <v>0</v>
      </c>
      <c r="E84" s="232">
        <f>C84*投入係数!CR81</f>
        <v>0</v>
      </c>
      <c r="F84" s="232">
        <f t="shared" si="21"/>
        <v>0</v>
      </c>
      <c r="G84" s="232">
        <f>投入係数!CM187</f>
        <v>0</v>
      </c>
      <c r="H84" s="232">
        <f>G84*取引表!DD81</f>
        <v>0</v>
      </c>
      <c r="I84" s="232">
        <f>C84*雇用表!E81</f>
        <v>0</v>
      </c>
      <c r="J84" s="273"/>
      <c r="K84" s="246">
        <f>G84*(1-取引表!DD81)</f>
        <v>0</v>
      </c>
      <c r="L84" s="254">
        <f>INDEX(逆行列計算!$C$185:$CM$185,0,$A84)</f>
        <v>0</v>
      </c>
      <c r="M84" s="254">
        <f>INDEX(逆行列計算!$C$186:$CM$186,0,$A84)</f>
        <v>0</v>
      </c>
      <c r="N84" s="232">
        <f>M84*取引表!DD81</f>
        <v>0</v>
      </c>
      <c r="O84" s="232">
        <f t="shared" si="22"/>
        <v>0</v>
      </c>
      <c r="P84" s="254">
        <f>INDEX(逆行列計算!$C$187:$CM$187,0,$A84)</f>
        <v>0</v>
      </c>
      <c r="Q84" s="255">
        <f t="shared" si="23"/>
        <v>0</v>
      </c>
      <c r="R84" s="232">
        <f>L84*雇用表!E81</f>
        <v>0</v>
      </c>
      <c r="T84" s="232">
        <f>(F$95+Q$95)*取引表!DF81*AA$1</f>
        <v>0</v>
      </c>
      <c r="U84" s="232">
        <f>T84*(1-取引表!DD81)</f>
        <v>0</v>
      </c>
      <c r="V84" s="232">
        <f>T84*取引表!DD81</f>
        <v>0</v>
      </c>
      <c r="W84" s="254">
        <f>INDEX(逆行列計算!$C$281:$CM$281,0,$A84)</f>
        <v>0</v>
      </c>
      <c r="X84" s="254">
        <f>W84*投入係数!CP81</f>
        <v>0</v>
      </c>
      <c r="Y84" s="232">
        <f>X84*取引表!DD81</f>
        <v>0</v>
      </c>
      <c r="Z84" s="232">
        <f>W84*投入係数!CQ81</f>
        <v>0</v>
      </c>
      <c r="AA84" s="254">
        <f>W84*投入係数!CR81</f>
        <v>0</v>
      </c>
      <c r="AB84" s="232">
        <f t="shared" si="24"/>
        <v>0</v>
      </c>
      <c r="AC84" s="232">
        <f>W84*雇用表!E81</f>
        <v>0</v>
      </c>
      <c r="AE84" s="232">
        <f t="shared" si="25"/>
        <v>0</v>
      </c>
      <c r="AF84" s="232">
        <f t="shared" si="26"/>
        <v>0</v>
      </c>
      <c r="AG84" s="232">
        <f t="shared" si="27"/>
        <v>0</v>
      </c>
      <c r="AH84" s="232">
        <f t="shared" si="28"/>
        <v>0</v>
      </c>
      <c r="AI84" s="232">
        <f t="shared" si="29"/>
        <v>0</v>
      </c>
      <c r="AK84" s="242" t="e">
        <f t="shared" si="17"/>
        <v>#DIV/0!</v>
      </c>
      <c r="AL84" s="242" t="e">
        <f t="shared" si="18"/>
        <v>#DIV/0!</v>
      </c>
      <c r="AM84" s="242" t="e">
        <f t="shared" si="19"/>
        <v>#DIV/0!</v>
      </c>
      <c r="AN84" s="242" t="e">
        <f t="shared" si="20"/>
        <v>#DIV/0!</v>
      </c>
    </row>
    <row r="85" spans="1:40">
      <c r="A85" s="238">
        <v>79</v>
      </c>
      <c r="B85" s="238" t="s">
        <v>84</v>
      </c>
      <c r="C85" s="232">
        <f>'01最終需要増加額入力'!N85</f>
        <v>0</v>
      </c>
      <c r="D85" s="232">
        <f>C85*投入係数!CQ82</f>
        <v>0</v>
      </c>
      <c r="E85" s="232">
        <f>C85*投入係数!CR82</f>
        <v>0</v>
      </c>
      <c r="F85" s="232">
        <f t="shared" si="21"/>
        <v>0</v>
      </c>
      <c r="G85" s="232">
        <f>投入係数!CM188</f>
        <v>0</v>
      </c>
      <c r="H85" s="232">
        <f>G85*取引表!DD82</f>
        <v>0</v>
      </c>
      <c r="I85" s="232">
        <f>C85*雇用表!E82</f>
        <v>0</v>
      </c>
      <c r="J85" s="273"/>
      <c r="K85" s="246">
        <f>G85*(1-取引表!DD82)</f>
        <v>0</v>
      </c>
      <c r="L85" s="254">
        <f>INDEX(逆行列計算!$C$185:$CM$185,0,$A85)</f>
        <v>0</v>
      </c>
      <c r="M85" s="254">
        <f>INDEX(逆行列計算!$C$186:$CM$186,0,$A85)</f>
        <v>0</v>
      </c>
      <c r="N85" s="232">
        <f>M85*取引表!DD82</f>
        <v>0</v>
      </c>
      <c r="O85" s="232">
        <f t="shared" si="22"/>
        <v>0</v>
      </c>
      <c r="P85" s="254">
        <f>INDEX(逆行列計算!$C$187:$CM$187,0,$A85)</f>
        <v>0</v>
      </c>
      <c r="Q85" s="255">
        <f t="shared" si="23"/>
        <v>0</v>
      </c>
      <c r="R85" s="232">
        <f>L85*雇用表!E82</f>
        <v>0</v>
      </c>
      <c r="T85" s="232">
        <f>(F$95+Q$95)*取引表!DF82*AA$1</f>
        <v>0</v>
      </c>
      <c r="U85" s="232">
        <f>T85*(1-取引表!DD82)</f>
        <v>0</v>
      </c>
      <c r="V85" s="232">
        <f>T85*取引表!DD82</f>
        <v>0</v>
      </c>
      <c r="W85" s="254">
        <f>INDEX(逆行列計算!$C$281:$CM$281,0,$A85)</f>
        <v>0</v>
      </c>
      <c r="X85" s="254">
        <f>W85*投入係数!CP82</f>
        <v>0</v>
      </c>
      <c r="Y85" s="232">
        <f>X85*取引表!DD82</f>
        <v>0</v>
      </c>
      <c r="Z85" s="232">
        <f>W85*投入係数!CQ82</f>
        <v>0</v>
      </c>
      <c r="AA85" s="254">
        <f>W85*投入係数!CR82</f>
        <v>0</v>
      </c>
      <c r="AB85" s="232">
        <f t="shared" si="24"/>
        <v>0</v>
      </c>
      <c r="AC85" s="232">
        <f>W85*雇用表!E82</f>
        <v>0</v>
      </c>
      <c r="AE85" s="232">
        <f t="shared" si="25"/>
        <v>0</v>
      </c>
      <c r="AF85" s="232">
        <f t="shared" si="26"/>
        <v>0</v>
      </c>
      <c r="AG85" s="232">
        <f t="shared" si="27"/>
        <v>0</v>
      </c>
      <c r="AH85" s="232">
        <f t="shared" si="28"/>
        <v>0</v>
      </c>
      <c r="AI85" s="232">
        <f t="shared" si="29"/>
        <v>0</v>
      </c>
      <c r="AK85" s="242" t="e">
        <f t="shared" si="17"/>
        <v>#DIV/0!</v>
      </c>
      <c r="AL85" s="242" t="e">
        <f t="shared" si="18"/>
        <v>#DIV/0!</v>
      </c>
      <c r="AM85" s="242" t="e">
        <f t="shared" si="19"/>
        <v>#DIV/0!</v>
      </c>
      <c r="AN85" s="242" t="e">
        <f t="shared" si="20"/>
        <v>#DIV/0!</v>
      </c>
    </row>
    <row r="86" spans="1:40">
      <c r="A86" s="238">
        <v>80</v>
      </c>
      <c r="B86" s="238" t="s">
        <v>172</v>
      </c>
      <c r="C86" s="232">
        <f>'01最終需要増加額入力'!N86</f>
        <v>0</v>
      </c>
      <c r="D86" s="232">
        <f>C86*投入係数!CQ83</f>
        <v>0</v>
      </c>
      <c r="E86" s="232">
        <f>C86*投入係数!CR83</f>
        <v>0</v>
      </c>
      <c r="F86" s="232">
        <f t="shared" si="21"/>
        <v>0</v>
      </c>
      <c r="G86" s="232">
        <f>投入係数!CM189</f>
        <v>0</v>
      </c>
      <c r="H86" s="232">
        <f>G86*取引表!DD83</f>
        <v>0</v>
      </c>
      <c r="I86" s="232">
        <f>C86*雇用表!E83</f>
        <v>0</v>
      </c>
      <c r="J86" s="273"/>
      <c r="K86" s="246">
        <f>G86*(1-取引表!DD83)</f>
        <v>0</v>
      </c>
      <c r="L86" s="254">
        <f>INDEX(逆行列計算!$C$185:$CM$185,0,$A86)</f>
        <v>0</v>
      </c>
      <c r="M86" s="254">
        <f>INDEX(逆行列計算!$C$186:$CM$186,0,$A86)</f>
        <v>0</v>
      </c>
      <c r="N86" s="232">
        <f>M86*取引表!DD83</f>
        <v>0</v>
      </c>
      <c r="O86" s="232">
        <f t="shared" si="22"/>
        <v>0</v>
      </c>
      <c r="P86" s="254">
        <f>INDEX(逆行列計算!$C$187:$CM$187,0,$A86)</f>
        <v>0</v>
      </c>
      <c r="Q86" s="255">
        <f t="shared" si="23"/>
        <v>0</v>
      </c>
      <c r="R86" s="232">
        <f>L86*雇用表!E83</f>
        <v>0</v>
      </c>
      <c r="T86" s="232">
        <f>(F$95+Q$95)*取引表!DF83*AA$1</f>
        <v>0</v>
      </c>
      <c r="U86" s="232">
        <f>T86*(1-取引表!DD83)</f>
        <v>0</v>
      </c>
      <c r="V86" s="232">
        <f>T86*取引表!DD83</f>
        <v>0</v>
      </c>
      <c r="W86" s="254">
        <f>INDEX(逆行列計算!$C$281:$CM$281,0,$A86)</f>
        <v>0</v>
      </c>
      <c r="X86" s="254">
        <f>W86*投入係数!CP83</f>
        <v>0</v>
      </c>
      <c r="Y86" s="232">
        <f>X86*取引表!DD83</f>
        <v>0</v>
      </c>
      <c r="Z86" s="232">
        <f>W86*投入係数!CQ83</f>
        <v>0</v>
      </c>
      <c r="AA86" s="254">
        <f>W86*投入係数!CR83</f>
        <v>0</v>
      </c>
      <c r="AB86" s="232">
        <f t="shared" si="24"/>
        <v>0</v>
      </c>
      <c r="AC86" s="232">
        <f>W86*雇用表!E83</f>
        <v>0</v>
      </c>
      <c r="AE86" s="232">
        <f t="shared" si="25"/>
        <v>0</v>
      </c>
      <c r="AF86" s="232">
        <f t="shared" si="26"/>
        <v>0</v>
      </c>
      <c r="AG86" s="232">
        <f t="shared" si="27"/>
        <v>0</v>
      </c>
      <c r="AH86" s="232">
        <f t="shared" si="28"/>
        <v>0</v>
      </c>
      <c r="AI86" s="232">
        <f t="shared" si="29"/>
        <v>0</v>
      </c>
      <c r="AK86" s="242" t="e">
        <f t="shared" si="17"/>
        <v>#DIV/0!</v>
      </c>
      <c r="AL86" s="242" t="e">
        <f t="shared" si="18"/>
        <v>#DIV/0!</v>
      </c>
      <c r="AM86" s="242" t="e">
        <f t="shared" si="19"/>
        <v>#DIV/0!</v>
      </c>
      <c r="AN86" s="242" t="e">
        <f t="shared" si="20"/>
        <v>#DIV/0!</v>
      </c>
    </row>
    <row r="87" spans="1:40">
      <c r="A87" s="238">
        <v>81</v>
      </c>
      <c r="B87" s="238" t="s">
        <v>22</v>
      </c>
      <c r="C87" s="232">
        <f>'01最終需要増加額入力'!N87</f>
        <v>0</v>
      </c>
      <c r="D87" s="232">
        <f>C87*投入係数!CQ84</f>
        <v>0</v>
      </c>
      <c r="E87" s="232">
        <f>C87*投入係数!CR84</f>
        <v>0</v>
      </c>
      <c r="F87" s="232">
        <f t="shared" si="21"/>
        <v>0</v>
      </c>
      <c r="G87" s="232">
        <f>投入係数!CM190</f>
        <v>0</v>
      </c>
      <c r="H87" s="232">
        <f>G87*取引表!DD84</f>
        <v>0</v>
      </c>
      <c r="I87" s="232">
        <f>C87*雇用表!E84</f>
        <v>0</v>
      </c>
      <c r="J87" s="273"/>
      <c r="K87" s="246">
        <f>G87*(1-取引表!DD84)</f>
        <v>0</v>
      </c>
      <c r="L87" s="254">
        <f>INDEX(逆行列計算!$C$185:$CM$185,0,$A87)</f>
        <v>0</v>
      </c>
      <c r="M87" s="254">
        <f>INDEX(逆行列計算!$C$186:$CM$186,0,$A87)</f>
        <v>0</v>
      </c>
      <c r="N87" s="232">
        <f>M87*取引表!DD84</f>
        <v>0</v>
      </c>
      <c r="O87" s="232">
        <f t="shared" si="22"/>
        <v>0</v>
      </c>
      <c r="P87" s="254">
        <f>INDEX(逆行列計算!$C$187:$CM$187,0,$A87)</f>
        <v>0</v>
      </c>
      <c r="Q87" s="255">
        <f t="shared" si="23"/>
        <v>0</v>
      </c>
      <c r="R87" s="232">
        <f>L87*雇用表!E84</f>
        <v>0</v>
      </c>
      <c r="T87" s="232">
        <f>(F$95+Q$95)*取引表!DF84*AA$1</f>
        <v>0</v>
      </c>
      <c r="U87" s="232">
        <f>T87*(1-取引表!DD84)</f>
        <v>0</v>
      </c>
      <c r="V87" s="232">
        <f>T87*取引表!DD84</f>
        <v>0</v>
      </c>
      <c r="W87" s="254">
        <f>INDEX(逆行列計算!$C$281:$CM$281,0,$A87)</f>
        <v>0</v>
      </c>
      <c r="X87" s="254">
        <f>W87*投入係数!CP84</f>
        <v>0</v>
      </c>
      <c r="Y87" s="232">
        <f>X87*取引表!DD84</f>
        <v>0</v>
      </c>
      <c r="Z87" s="232">
        <f>W87*投入係数!CQ84</f>
        <v>0</v>
      </c>
      <c r="AA87" s="254">
        <f>W87*投入係数!CR84</f>
        <v>0</v>
      </c>
      <c r="AB87" s="232">
        <f t="shared" si="24"/>
        <v>0</v>
      </c>
      <c r="AC87" s="232">
        <f>W87*雇用表!E84</f>
        <v>0</v>
      </c>
      <c r="AE87" s="232">
        <f t="shared" si="25"/>
        <v>0</v>
      </c>
      <c r="AF87" s="232">
        <f t="shared" si="26"/>
        <v>0</v>
      </c>
      <c r="AG87" s="232">
        <f t="shared" si="27"/>
        <v>0</v>
      </c>
      <c r="AH87" s="232">
        <f t="shared" si="28"/>
        <v>0</v>
      </c>
      <c r="AI87" s="232">
        <f t="shared" si="29"/>
        <v>0</v>
      </c>
      <c r="AK87" s="242" t="e">
        <f t="shared" si="17"/>
        <v>#DIV/0!</v>
      </c>
      <c r="AL87" s="242" t="e">
        <f t="shared" si="18"/>
        <v>#DIV/0!</v>
      </c>
      <c r="AM87" s="242" t="e">
        <f t="shared" si="19"/>
        <v>#DIV/0!</v>
      </c>
      <c r="AN87" s="242" t="e">
        <f t="shared" si="20"/>
        <v>#DIV/0!</v>
      </c>
    </row>
    <row r="88" spans="1:40">
      <c r="A88" s="238">
        <v>82</v>
      </c>
      <c r="B88" s="238" t="s">
        <v>90</v>
      </c>
      <c r="C88" s="232">
        <f>'01最終需要増加額入力'!N88</f>
        <v>0</v>
      </c>
      <c r="D88" s="232">
        <f>C88*投入係数!CQ85</f>
        <v>0</v>
      </c>
      <c r="E88" s="232">
        <f>C88*投入係数!CR85</f>
        <v>0</v>
      </c>
      <c r="F88" s="232">
        <f t="shared" si="21"/>
        <v>0</v>
      </c>
      <c r="G88" s="232">
        <f>投入係数!CM191</f>
        <v>0</v>
      </c>
      <c r="H88" s="232">
        <f>G88*取引表!DD85</f>
        <v>0</v>
      </c>
      <c r="I88" s="232">
        <f>C88*雇用表!E85</f>
        <v>0</v>
      </c>
      <c r="J88" s="273"/>
      <c r="K88" s="246">
        <f>G88*(1-取引表!DD85)</f>
        <v>0</v>
      </c>
      <c r="L88" s="254">
        <f>INDEX(逆行列計算!$C$185:$CM$185,0,$A88)</f>
        <v>0</v>
      </c>
      <c r="M88" s="254">
        <f>INDEX(逆行列計算!$C$186:$CM$186,0,$A88)</f>
        <v>0</v>
      </c>
      <c r="N88" s="232">
        <f>M88*取引表!DD85</f>
        <v>0</v>
      </c>
      <c r="O88" s="232">
        <f t="shared" si="22"/>
        <v>0</v>
      </c>
      <c r="P88" s="254">
        <f>INDEX(逆行列計算!$C$187:$CM$187,0,$A88)</f>
        <v>0</v>
      </c>
      <c r="Q88" s="255">
        <f t="shared" si="23"/>
        <v>0</v>
      </c>
      <c r="R88" s="232">
        <f>L88*雇用表!E85</f>
        <v>0</v>
      </c>
      <c r="T88" s="232">
        <f>(F$95+Q$95)*取引表!DF85*AA$1</f>
        <v>0</v>
      </c>
      <c r="U88" s="232">
        <f>T88*(1-取引表!DD85)</f>
        <v>0</v>
      </c>
      <c r="V88" s="232">
        <f>T88*取引表!DD85</f>
        <v>0</v>
      </c>
      <c r="W88" s="254">
        <f>INDEX(逆行列計算!$C$281:$CM$281,0,$A88)</f>
        <v>0</v>
      </c>
      <c r="X88" s="254">
        <f>W88*投入係数!CP85</f>
        <v>0</v>
      </c>
      <c r="Y88" s="232">
        <f>X88*取引表!DD85</f>
        <v>0</v>
      </c>
      <c r="Z88" s="232">
        <f>W88*投入係数!CQ85</f>
        <v>0</v>
      </c>
      <c r="AA88" s="254">
        <f>W88*投入係数!CR85</f>
        <v>0</v>
      </c>
      <c r="AB88" s="232">
        <f t="shared" si="24"/>
        <v>0</v>
      </c>
      <c r="AC88" s="232">
        <f>W88*雇用表!E85</f>
        <v>0</v>
      </c>
      <c r="AE88" s="232">
        <f t="shared" si="25"/>
        <v>0</v>
      </c>
      <c r="AF88" s="232">
        <f t="shared" si="26"/>
        <v>0</v>
      </c>
      <c r="AG88" s="232">
        <f t="shared" si="27"/>
        <v>0</v>
      </c>
      <c r="AH88" s="232">
        <f t="shared" si="28"/>
        <v>0</v>
      </c>
      <c r="AI88" s="232">
        <f t="shared" si="29"/>
        <v>0</v>
      </c>
      <c r="AK88" s="242" t="e">
        <f t="shared" si="17"/>
        <v>#DIV/0!</v>
      </c>
      <c r="AL88" s="242" t="e">
        <f t="shared" si="18"/>
        <v>#DIV/0!</v>
      </c>
      <c r="AM88" s="242" t="e">
        <f t="shared" si="19"/>
        <v>#DIV/0!</v>
      </c>
      <c r="AN88" s="242" t="e">
        <f t="shared" si="20"/>
        <v>#DIV/0!</v>
      </c>
    </row>
    <row r="89" spans="1:40">
      <c r="A89" s="238">
        <v>83</v>
      </c>
      <c r="B89" s="238" t="s">
        <v>173</v>
      </c>
      <c r="C89" s="232">
        <f>'01最終需要増加額入力'!N89</f>
        <v>0</v>
      </c>
      <c r="D89" s="232">
        <f>C89*投入係数!CQ86</f>
        <v>0</v>
      </c>
      <c r="E89" s="232">
        <f>C89*投入係数!CR86</f>
        <v>0</v>
      </c>
      <c r="F89" s="232">
        <f t="shared" si="21"/>
        <v>0</v>
      </c>
      <c r="G89" s="232">
        <f>投入係数!CM192</f>
        <v>0</v>
      </c>
      <c r="H89" s="232">
        <f>G89*取引表!DD86</f>
        <v>0</v>
      </c>
      <c r="I89" s="232">
        <f>C89*雇用表!E86</f>
        <v>0</v>
      </c>
      <c r="J89" s="273"/>
      <c r="K89" s="246">
        <f>G89*(1-取引表!DD86)</f>
        <v>0</v>
      </c>
      <c r="L89" s="254">
        <f>INDEX(逆行列計算!$C$185:$CM$185,0,$A89)</f>
        <v>0</v>
      </c>
      <c r="M89" s="254">
        <f>INDEX(逆行列計算!$C$186:$CM$186,0,$A89)</f>
        <v>0</v>
      </c>
      <c r="N89" s="232">
        <f>M89*取引表!DD86</f>
        <v>0</v>
      </c>
      <c r="O89" s="232">
        <f t="shared" si="22"/>
        <v>0</v>
      </c>
      <c r="P89" s="254">
        <f>INDEX(逆行列計算!$C$187:$CM$187,0,$A89)</f>
        <v>0</v>
      </c>
      <c r="Q89" s="255">
        <f t="shared" si="23"/>
        <v>0</v>
      </c>
      <c r="R89" s="232">
        <f>L89*雇用表!E86</f>
        <v>0</v>
      </c>
      <c r="T89" s="232">
        <f>(F$95+Q$95)*取引表!DF86*AA$1</f>
        <v>0</v>
      </c>
      <c r="U89" s="232">
        <f>T89*(1-取引表!DD86)</f>
        <v>0</v>
      </c>
      <c r="V89" s="232">
        <f>T89*取引表!DD86</f>
        <v>0</v>
      </c>
      <c r="W89" s="254">
        <f>INDEX(逆行列計算!$C$281:$CM$281,0,$A89)</f>
        <v>0</v>
      </c>
      <c r="X89" s="254">
        <f>W89*投入係数!CP86</f>
        <v>0</v>
      </c>
      <c r="Y89" s="232">
        <f>X89*取引表!DD86</f>
        <v>0</v>
      </c>
      <c r="Z89" s="232">
        <f>W89*投入係数!CQ86</f>
        <v>0</v>
      </c>
      <c r="AA89" s="254">
        <f>W89*投入係数!CR86</f>
        <v>0</v>
      </c>
      <c r="AB89" s="232">
        <f t="shared" si="24"/>
        <v>0</v>
      </c>
      <c r="AC89" s="232">
        <f>W89*雇用表!E86</f>
        <v>0</v>
      </c>
      <c r="AE89" s="232">
        <f t="shared" si="25"/>
        <v>0</v>
      </c>
      <c r="AF89" s="232">
        <f t="shared" si="26"/>
        <v>0</v>
      </c>
      <c r="AG89" s="232">
        <f t="shared" si="27"/>
        <v>0</v>
      </c>
      <c r="AH89" s="232">
        <f t="shared" si="28"/>
        <v>0</v>
      </c>
      <c r="AI89" s="232">
        <f t="shared" si="29"/>
        <v>0</v>
      </c>
      <c r="AK89" s="242" t="e">
        <f t="shared" si="17"/>
        <v>#DIV/0!</v>
      </c>
      <c r="AL89" s="242" t="e">
        <f t="shared" si="18"/>
        <v>#DIV/0!</v>
      </c>
      <c r="AM89" s="242" t="e">
        <f t="shared" si="19"/>
        <v>#DIV/0!</v>
      </c>
      <c r="AN89" s="242" t="e">
        <f t="shared" si="20"/>
        <v>#DIV/0!</v>
      </c>
    </row>
    <row r="90" spans="1:40">
      <c r="A90" s="238">
        <v>84</v>
      </c>
      <c r="B90" s="238" t="s">
        <v>91</v>
      </c>
      <c r="C90" s="232">
        <f>'01最終需要増加額入力'!N90</f>
        <v>0</v>
      </c>
      <c r="D90" s="232">
        <f>C90*投入係数!CQ87</f>
        <v>0</v>
      </c>
      <c r="E90" s="232">
        <f>C90*投入係数!CR87</f>
        <v>0</v>
      </c>
      <c r="F90" s="232">
        <f t="shared" si="21"/>
        <v>0</v>
      </c>
      <c r="G90" s="232">
        <f>投入係数!CM193</f>
        <v>0</v>
      </c>
      <c r="H90" s="232">
        <f>G90*取引表!DD87</f>
        <v>0</v>
      </c>
      <c r="I90" s="232">
        <f>C90*雇用表!E87</f>
        <v>0</v>
      </c>
      <c r="J90" s="273"/>
      <c r="K90" s="246">
        <f>G90*(1-取引表!DD87)</f>
        <v>0</v>
      </c>
      <c r="L90" s="254">
        <f>INDEX(逆行列計算!$C$185:$CM$185,0,$A90)</f>
        <v>0</v>
      </c>
      <c r="M90" s="254">
        <f>INDEX(逆行列計算!$C$186:$CM$186,0,$A90)</f>
        <v>0</v>
      </c>
      <c r="N90" s="232">
        <f>M90*取引表!DD87</f>
        <v>0</v>
      </c>
      <c r="O90" s="232">
        <f t="shared" si="22"/>
        <v>0</v>
      </c>
      <c r="P90" s="254">
        <f>INDEX(逆行列計算!$C$187:$CM$187,0,$A90)</f>
        <v>0</v>
      </c>
      <c r="Q90" s="255">
        <f t="shared" si="23"/>
        <v>0</v>
      </c>
      <c r="R90" s="232">
        <f>L90*雇用表!E87</f>
        <v>0</v>
      </c>
      <c r="T90" s="232">
        <f>(F$95+Q$95)*取引表!DF87*AA$1</f>
        <v>0</v>
      </c>
      <c r="U90" s="232">
        <f>T90*(1-取引表!DD87)</f>
        <v>0</v>
      </c>
      <c r="V90" s="232">
        <f>T90*取引表!DD87</f>
        <v>0</v>
      </c>
      <c r="W90" s="254">
        <f>INDEX(逆行列計算!$C$281:$CM$281,0,$A90)</f>
        <v>0</v>
      </c>
      <c r="X90" s="254">
        <f>W90*投入係数!CP87</f>
        <v>0</v>
      </c>
      <c r="Y90" s="232">
        <f>X90*取引表!DD87</f>
        <v>0</v>
      </c>
      <c r="Z90" s="232">
        <f>W90*投入係数!CQ87</f>
        <v>0</v>
      </c>
      <c r="AA90" s="254">
        <f>W90*投入係数!CR87</f>
        <v>0</v>
      </c>
      <c r="AB90" s="232">
        <f t="shared" si="24"/>
        <v>0</v>
      </c>
      <c r="AC90" s="232">
        <f>W90*雇用表!E87</f>
        <v>0</v>
      </c>
      <c r="AE90" s="232">
        <f t="shared" si="25"/>
        <v>0</v>
      </c>
      <c r="AF90" s="232">
        <f t="shared" si="26"/>
        <v>0</v>
      </c>
      <c r="AG90" s="232">
        <f t="shared" si="27"/>
        <v>0</v>
      </c>
      <c r="AH90" s="232">
        <f t="shared" si="28"/>
        <v>0</v>
      </c>
      <c r="AI90" s="232">
        <f t="shared" si="29"/>
        <v>0</v>
      </c>
      <c r="AK90" s="242" t="e">
        <f t="shared" si="17"/>
        <v>#DIV/0!</v>
      </c>
      <c r="AL90" s="242" t="e">
        <f t="shared" si="18"/>
        <v>#DIV/0!</v>
      </c>
      <c r="AM90" s="242" t="e">
        <f t="shared" si="19"/>
        <v>#DIV/0!</v>
      </c>
      <c r="AN90" s="242" t="e">
        <f t="shared" si="20"/>
        <v>#DIV/0!</v>
      </c>
    </row>
    <row r="91" spans="1:40">
      <c r="A91" s="238">
        <v>85</v>
      </c>
      <c r="B91" s="238" t="s">
        <v>23</v>
      </c>
      <c r="C91" s="232">
        <f>'01最終需要増加額入力'!N91</f>
        <v>0</v>
      </c>
      <c r="D91" s="232">
        <f>C91*投入係数!CQ88</f>
        <v>0</v>
      </c>
      <c r="E91" s="232">
        <f>C91*投入係数!CR88</f>
        <v>0</v>
      </c>
      <c r="F91" s="232">
        <f t="shared" si="21"/>
        <v>0</v>
      </c>
      <c r="G91" s="232">
        <f>投入係数!CM194</f>
        <v>0</v>
      </c>
      <c r="H91" s="232">
        <f>G91*取引表!DD88</f>
        <v>0</v>
      </c>
      <c r="I91" s="232">
        <f>C91*雇用表!E88</f>
        <v>0</v>
      </c>
      <c r="J91" s="273"/>
      <c r="K91" s="246">
        <f>G91*(1-取引表!DD88)</f>
        <v>0</v>
      </c>
      <c r="L91" s="254">
        <f>INDEX(逆行列計算!$C$185:$CM$185,0,$A91)</f>
        <v>0</v>
      </c>
      <c r="M91" s="254">
        <f>INDEX(逆行列計算!$C$186:$CM$186,0,$A91)</f>
        <v>0</v>
      </c>
      <c r="N91" s="232">
        <f>M91*取引表!DD88</f>
        <v>0</v>
      </c>
      <c r="O91" s="232">
        <f t="shared" si="22"/>
        <v>0</v>
      </c>
      <c r="P91" s="254">
        <f>INDEX(逆行列計算!$C$187:$CM$187,0,$A91)</f>
        <v>0</v>
      </c>
      <c r="Q91" s="255">
        <f t="shared" si="23"/>
        <v>0</v>
      </c>
      <c r="R91" s="232">
        <f>L91*雇用表!E88</f>
        <v>0</v>
      </c>
      <c r="T91" s="232">
        <f>(F$95+Q$95)*取引表!DF88*AA$1</f>
        <v>0</v>
      </c>
      <c r="U91" s="232">
        <f>T91*(1-取引表!DD88)</f>
        <v>0</v>
      </c>
      <c r="V91" s="232">
        <f>T91*取引表!DD88</f>
        <v>0</v>
      </c>
      <c r="W91" s="254">
        <f>INDEX(逆行列計算!$C$281:$CM$281,0,$A91)</f>
        <v>0</v>
      </c>
      <c r="X91" s="254">
        <f>W91*投入係数!CP88</f>
        <v>0</v>
      </c>
      <c r="Y91" s="232">
        <f>X91*取引表!DD88</f>
        <v>0</v>
      </c>
      <c r="Z91" s="232">
        <f>W91*投入係数!CQ88</f>
        <v>0</v>
      </c>
      <c r="AA91" s="254">
        <f>W91*投入係数!CR88</f>
        <v>0</v>
      </c>
      <c r="AB91" s="232">
        <f t="shared" si="24"/>
        <v>0</v>
      </c>
      <c r="AC91" s="232">
        <f>W91*雇用表!E88</f>
        <v>0</v>
      </c>
      <c r="AE91" s="232">
        <f t="shared" si="25"/>
        <v>0</v>
      </c>
      <c r="AF91" s="232">
        <f t="shared" si="26"/>
        <v>0</v>
      </c>
      <c r="AG91" s="232">
        <f t="shared" si="27"/>
        <v>0</v>
      </c>
      <c r="AH91" s="232">
        <f t="shared" si="28"/>
        <v>0</v>
      </c>
      <c r="AI91" s="232">
        <f t="shared" si="29"/>
        <v>0</v>
      </c>
      <c r="AK91" s="242" t="e">
        <f t="shared" si="17"/>
        <v>#DIV/0!</v>
      </c>
      <c r="AL91" s="242" t="e">
        <f t="shared" si="18"/>
        <v>#DIV/0!</v>
      </c>
      <c r="AM91" s="242" t="e">
        <f t="shared" si="19"/>
        <v>#DIV/0!</v>
      </c>
      <c r="AN91" s="242" t="e">
        <f t="shared" si="20"/>
        <v>#DIV/0!</v>
      </c>
    </row>
    <row r="92" spans="1:40">
      <c r="A92" s="238">
        <v>86</v>
      </c>
      <c r="B92" s="238" t="s">
        <v>92</v>
      </c>
      <c r="C92" s="232">
        <f>'01最終需要増加額入力'!N92</f>
        <v>0</v>
      </c>
      <c r="D92" s="232">
        <f>C92*投入係数!CQ89</f>
        <v>0</v>
      </c>
      <c r="E92" s="232">
        <f>C92*投入係数!CR89</f>
        <v>0</v>
      </c>
      <c r="F92" s="232">
        <f t="shared" si="21"/>
        <v>0</v>
      </c>
      <c r="G92" s="232">
        <f>投入係数!CM195</f>
        <v>0</v>
      </c>
      <c r="H92" s="232">
        <f>G92*取引表!DD89</f>
        <v>0</v>
      </c>
      <c r="I92" s="232">
        <f>C92*雇用表!E89</f>
        <v>0</v>
      </c>
      <c r="J92" s="273"/>
      <c r="K92" s="246">
        <f>G92*(1-取引表!DD89)</f>
        <v>0</v>
      </c>
      <c r="L92" s="254">
        <f>INDEX(逆行列計算!$C$185:$CM$185,0,$A92)</f>
        <v>0</v>
      </c>
      <c r="M92" s="254">
        <f>INDEX(逆行列計算!$C$186:$CM$186,0,$A92)</f>
        <v>0</v>
      </c>
      <c r="N92" s="232">
        <f>M92*取引表!DD89</f>
        <v>0</v>
      </c>
      <c r="O92" s="232">
        <f t="shared" si="22"/>
        <v>0</v>
      </c>
      <c r="P92" s="254">
        <f>INDEX(逆行列計算!$C$187:$CM$187,0,$A92)</f>
        <v>0</v>
      </c>
      <c r="Q92" s="255">
        <f t="shared" si="23"/>
        <v>0</v>
      </c>
      <c r="R92" s="232">
        <f>L92*雇用表!E89</f>
        <v>0</v>
      </c>
      <c r="T92" s="232">
        <f>(F$95+Q$95)*取引表!DF89*AA$1</f>
        <v>0</v>
      </c>
      <c r="U92" s="232">
        <f>T92*(1-取引表!DD89)</f>
        <v>0</v>
      </c>
      <c r="V92" s="232">
        <f>T92*取引表!DD89</f>
        <v>0</v>
      </c>
      <c r="W92" s="254">
        <f>INDEX(逆行列計算!$C$281:$CM$281,0,$A92)</f>
        <v>0</v>
      </c>
      <c r="X92" s="254">
        <f>W92*投入係数!CP89</f>
        <v>0</v>
      </c>
      <c r="Y92" s="232">
        <f>X92*取引表!DD89</f>
        <v>0</v>
      </c>
      <c r="Z92" s="232">
        <f>W92*投入係数!CQ89</f>
        <v>0</v>
      </c>
      <c r="AA92" s="254">
        <f>W92*投入係数!CR89</f>
        <v>0</v>
      </c>
      <c r="AB92" s="232">
        <f t="shared" si="24"/>
        <v>0</v>
      </c>
      <c r="AC92" s="232">
        <f>W92*雇用表!E89</f>
        <v>0</v>
      </c>
      <c r="AE92" s="232">
        <f t="shared" si="25"/>
        <v>0</v>
      </c>
      <c r="AF92" s="232">
        <f t="shared" si="26"/>
        <v>0</v>
      </c>
      <c r="AG92" s="232">
        <f t="shared" si="27"/>
        <v>0</v>
      </c>
      <c r="AH92" s="232">
        <f t="shared" si="28"/>
        <v>0</v>
      </c>
      <c r="AI92" s="232">
        <f t="shared" si="29"/>
        <v>0</v>
      </c>
      <c r="AK92" s="242" t="e">
        <f t="shared" si="17"/>
        <v>#DIV/0!</v>
      </c>
      <c r="AL92" s="242" t="e">
        <f t="shared" si="18"/>
        <v>#DIV/0!</v>
      </c>
      <c r="AM92" s="242" t="e">
        <f t="shared" si="19"/>
        <v>#DIV/0!</v>
      </c>
      <c r="AN92" s="242" t="e">
        <f t="shared" si="20"/>
        <v>#DIV/0!</v>
      </c>
    </row>
    <row r="93" spans="1:40">
      <c r="A93" s="238">
        <v>87</v>
      </c>
      <c r="B93" s="238" t="s">
        <v>24</v>
      </c>
      <c r="C93" s="232">
        <f>'01最終需要増加額入力'!N93</f>
        <v>0</v>
      </c>
      <c r="D93" s="232">
        <f>C93*投入係数!CQ90</f>
        <v>0</v>
      </c>
      <c r="E93" s="232">
        <f>C93*投入係数!CR90</f>
        <v>0</v>
      </c>
      <c r="F93" s="232">
        <f t="shared" si="21"/>
        <v>0</v>
      </c>
      <c r="G93" s="232">
        <f>投入係数!CM196</f>
        <v>0</v>
      </c>
      <c r="H93" s="232">
        <f>G93*取引表!DD90</f>
        <v>0</v>
      </c>
      <c r="I93" s="232">
        <f>C93*雇用表!E90</f>
        <v>0</v>
      </c>
      <c r="J93" s="273"/>
      <c r="K93" s="246">
        <f>G93*(1-取引表!DD90)</f>
        <v>0</v>
      </c>
      <c r="L93" s="254">
        <f>INDEX(逆行列計算!$C$185:$CM$185,0,$A93)</f>
        <v>0</v>
      </c>
      <c r="M93" s="254">
        <f>INDEX(逆行列計算!$C$186:$CM$186,0,$A93)</f>
        <v>0</v>
      </c>
      <c r="N93" s="232">
        <f>M93*取引表!DD90</f>
        <v>0</v>
      </c>
      <c r="O93" s="232">
        <f t="shared" si="22"/>
        <v>0</v>
      </c>
      <c r="P93" s="254">
        <f>INDEX(逆行列計算!$C$187:$CM$187,0,$A93)</f>
        <v>0</v>
      </c>
      <c r="Q93" s="255">
        <f t="shared" si="23"/>
        <v>0</v>
      </c>
      <c r="R93" s="232">
        <f>L93*雇用表!E90</f>
        <v>0</v>
      </c>
      <c r="T93" s="232">
        <f>(F$95+Q$95)*取引表!DF90*AA$1</f>
        <v>0</v>
      </c>
      <c r="U93" s="232">
        <f>T93*(1-取引表!DD90)</f>
        <v>0</v>
      </c>
      <c r="V93" s="232">
        <f>T93*取引表!DD90</f>
        <v>0</v>
      </c>
      <c r="W93" s="254">
        <f>INDEX(逆行列計算!$C$281:$CM$281,0,$A93)</f>
        <v>0</v>
      </c>
      <c r="X93" s="254">
        <f>W93*投入係数!CP90</f>
        <v>0</v>
      </c>
      <c r="Y93" s="232">
        <f>X93*取引表!DD90</f>
        <v>0</v>
      </c>
      <c r="Z93" s="232">
        <f>W93*投入係数!CQ90</f>
        <v>0</v>
      </c>
      <c r="AA93" s="254">
        <f>W93*投入係数!CR90</f>
        <v>0</v>
      </c>
      <c r="AB93" s="232">
        <f t="shared" si="24"/>
        <v>0</v>
      </c>
      <c r="AC93" s="232">
        <f>W93*雇用表!E90</f>
        <v>0</v>
      </c>
      <c r="AE93" s="232">
        <f t="shared" si="25"/>
        <v>0</v>
      </c>
      <c r="AF93" s="232">
        <f t="shared" si="26"/>
        <v>0</v>
      </c>
      <c r="AG93" s="232">
        <f t="shared" si="27"/>
        <v>0</v>
      </c>
      <c r="AH93" s="232">
        <f t="shared" si="28"/>
        <v>0</v>
      </c>
      <c r="AI93" s="232">
        <f t="shared" si="29"/>
        <v>0</v>
      </c>
      <c r="AK93" s="242" t="e">
        <f t="shared" si="17"/>
        <v>#DIV/0!</v>
      </c>
      <c r="AL93" s="242" t="e">
        <f t="shared" si="18"/>
        <v>#DIV/0!</v>
      </c>
      <c r="AM93" s="242" t="e">
        <f t="shared" si="19"/>
        <v>#DIV/0!</v>
      </c>
      <c r="AN93" s="242" t="e">
        <f t="shared" si="20"/>
        <v>#DIV/0!</v>
      </c>
    </row>
    <row r="94" spans="1:40">
      <c r="A94" s="238">
        <v>88</v>
      </c>
      <c r="B94" s="238" t="s">
        <v>25</v>
      </c>
      <c r="C94" s="232">
        <f>'01最終需要増加額入力'!N94</f>
        <v>0</v>
      </c>
      <c r="D94" s="232">
        <f>C94*投入係数!CQ91</f>
        <v>0</v>
      </c>
      <c r="E94" s="232">
        <f>C94*投入係数!CR91</f>
        <v>0</v>
      </c>
      <c r="F94" s="232">
        <f t="shared" si="21"/>
        <v>0</v>
      </c>
      <c r="G94" s="232">
        <f>投入係数!CM197</f>
        <v>0</v>
      </c>
      <c r="H94" s="232">
        <f>G94*取引表!DD91</f>
        <v>0</v>
      </c>
      <c r="I94" s="232">
        <f>C94*雇用表!E91</f>
        <v>0</v>
      </c>
      <c r="J94" s="273"/>
      <c r="K94" s="246">
        <f>G94*(1-取引表!DD91)</f>
        <v>0</v>
      </c>
      <c r="L94" s="254">
        <f>INDEX(逆行列計算!$C$185:$CM$185,0,$A94)</f>
        <v>0</v>
      </c>
      <c r="M94" s="254">
        <f>INDEX(逆行列計算!$C$186:$CM$186,0,$A94)</f>
        <v>0</v>
      </c>
      <c r="N94" s="232">
        <f>M94*取引表!DD91</f>
        <v>0</v>
      </c>
      <c r="O94" s="232">
        <f t="shared" si="22"/>
        <v>0</v>
      </c>
      <c r="P94" s="254">
        <f>INDEX(逆行列計算!$C$187:$CM$187,0,$A94)</f>
        <v>0</v>
      </c>
      <c r="Q94" s="255">
        <f t="shared" si="23"/>
        <v>0</v>
      </c>
      <c r="R94" s="232">
        <f>L94*雇用表!E91</f>
        <v>0</v>
      </c>
      <c r="T94" s="232">
        <f>(F$95+Q$95)*取引表!DF91*AA$1</f>
        <v>0</v>
      </c>
      <c r="U94" s="232">
        <f>T94*(1-取引表!DD91)</f>
        <v>0</v>
      </c>
      <c r="V94" s="232">
        <f>T94*取引表!DD91</f>
        <v>0</v>
      </c>
      <c r="W94" s="254">
        <f>INDEX(逆行列計算!$C$281:$CM$281,0,$A94)</f>
        <v>0</v>
      </c>
      <c r="X94" s="254">
        <f>W94*投入係数!CP91</f>
        <v>0</v>
      </c>
      <c r="Y94" s="232">
        <f>X94*取引表!DD91</f>
        <v>0</v>
      </c>
      <c r="Z94" s="232">
        <f>W94*投入係数!CQ91</f>
        <v>0</v>
      </c>
      <c r="AA94" s="254">
        <f>W94*投入係数!CR91</f>
        <v>0</v>
      </c>
      <c r="AB94" s="232">
        <f t="shared" si="24"/>
        <v>0</v>
      </c>
      <c r="AC94" s="232">
        <f>W94*雇用表!E91</f>
        <v>0</v>
      </c>
      <c r="AE94" s="232">
        <f t="shared" si="25"/>
        <v>0</v>
      </c>
      <c r="AF94" s="232">
        <f t="shared" si="26"/>
        <v>0</v>
      </c>
      <c r="AG94" s="232">
        <f t="shared" si="27"/>
        <v>0</v>
      </c>
      <c r="AH94" s="232">
        <f t="shared" si="28"/>
        <v>0</v>
      </c>
      <c r="AI94" s="232">
        <f t="shared" si="29"/>
        <v>0</v>
      </c>
      <c r="AK94" s="242" t="e">
        <f t="shared" si="17"/>
        <v>#DIV/0!</v>
      </c>
      <c r="AL94" s="242" t="e">
        <f t="shared" si="18"/>
        <v>#DIV/0!</v>
      </c>
      <c r="AM94" s="242" t="e">
        <f t="shared" si="19"/>
        <v>#DIV/0!</v>
      </c>
      <c r="AN94" s="242" t="e">
        <f t="shared" si="20"/>
        <v>#DIV/0!</v>
      </c>
    </row>
    <row r="95" spans="1:40">
      <c r="B95" s="245" t="s">
        <v>174</v>
      </c>
      <c r="C95" s="232">
        <f t="shared" ref="C95:I95" si="30">SUM(C7:C94)</f>
        <v>0</v>
      </c>
      <c r="D95" s="232">
        <f t="shared" si="30"/>
        <v>0</v>
      </c>
      <c r="E95" s="232">
        <f t="shared" si="30"/>
        <v>0</v>
      </c>
      <c r="F95" s="232">
        <f t="shared" si="30"/>
        <v>0</v>
      </c>
      <c r="G95" s="232">
        <f t="shared" si="30"/>
        <v>0</v>
      </c>
      <c r="H95" s="232">
        <f t="shared" si="30"/>
        <v>0</v>
      </c>
      <c r="I95" s="232">
        <f t="shared" si="30"/>
        <v>0</v>
      </c>
      <c r="J95" s="232"/>
      <c r="K95" s="232">
        <f t="shared" ref="K95:R95" si="31">SUM(K7:K94)</f>
        <v>0</v>
      </c>
      <c r="L95" s="232">
        <f t="shared" si="31"/>
        <v>0</v>
      </c>
      <c r="M95" s="232">
        <f t="shared" si="31"/>
        <v>0</v>
      </c>
      <c r="N95" s="232">
        <f t="shared" si="31"/>
        <v>0</v>
      </c>
      <c r="O95" s="232">
        <f t="shared" si="31"/>
        <v>0</v>
      </c>
      <c r="P95" s="232">
        <f t="shared" si="31"/>
        <v>0</v>
      </c>
      <c r="Q95" s="232">
        <f t="shared" si="31"/>
        <v>0</v>
      </c>
      <c r="R95" s="232">
        <f t="shared" si="31"/>
        <v>0</v>
      </c>
      <c r="S95" s="232"/>
      <c r="T95" s="232">
        <f t="shared" ref="T95:AC95" si="32">SUM(T7:T94)</f>
        <v>0</v>
      </c>
      <c r="U95" s="232">
        <f t="shared" si="32"/>
        <v>0</v>
      </c>
      <c r="V95" s="232">
        <f t="shared" si="32"/>
        <v>0</v>
      </c>
      <c r="W95" s="232">
        <f t="shared" si="32"/>
        <v>0</v>
      </c>
      <c r="X95" s="232">
        <f t="shared" si="32"/>
        <v>0</v>
      </c>
      <c r="Y95" s="232">
        <f t="shared" si="32"/>
        <v>0</v>
      </c>
      <c r="Z95" s="232">
        <f t="shared" si="32"/>
        <v>0</v>
      </c>
      <c r="AA95" s="232">
        <f t="shared" si="32"/>
        <v>0</v>
      </c>
      <c r="AB95" s="232">
        <f t="shared" si="32"/>
        <v>0</v>
      </c>
      <c r="AC95" s="232">
        <f t="shared" si="32"/>
        <v>0</v>
      </c>
      <c r="AD95" s="232"/>
      <c r="AE95" s="232">
        <f>SUM(AE7:AE94)</f>
        <v>0</v>
      </c>
      <c r="AF95" s="232">
        <f>SUM(AF7:AF94)</f>
        <v>0</v>
      </c>
      <c r="AG95" s="232">
        <f>SUM(AG7:AG94)</f>
        <v>0</v>
      </c>
      <c r="AH95" s="232">
        <f>SUM(AH7:AH94)</f>
        <v>0</v>
      </c>
      <c r="AI95" s="232">
        <f>SUM(AI7:AI94)</f>
        <v>0</v>
      </c>
      <c r="AJ95" s="232"/>
      <c r="AK95" s="242" t="e">
        <f t="shared" si="17"/>
        <v>#DIV/0!</v>
      </c>
      <c r="AL95" s="242" t="e">
        <f t="shared" si="18"/>
        <v>#DIV/0!</v>
      </c>
      <c r="AM95" s="242" t="e">
        <f t="shared" si="19"/>
        <v>#DIV/0!</v>
      </c>
      <c r="AN95" s="242" t="e">
        <f t="shared" si="20"/>
        <v>#DIV/0!</v>
      </c>
    </row>
    <row r="96" spans="1:40">
      <c r="G96" s="232" t="s">
        <v>178</v>
      </c>
      <c r="L96" s="232" t="s">
        <v>178</v>
      </c>
      <c r="M96" s="232" t="s">
        <v>178</v>
      </c>
      <c r="P96" s="232" t="s">
        <v>178</v>
      </c>
      <c r="W96" s="232" t="s">
        <v>178</v>
      </c>
      <c r="X96" s="232" t="s">
        <v>178</v>
      </c>
    </row>
    <row r="97" spans="3:24">
      <c r="E97" s="232">
        <f>E95+P95</f>
        <v>0</v>
      </c>
      <c r="G97" s="232">
        <f>G95-投入係数!CM198</f>
        <v>0</v>
      </c>
      <c r="L97" s="274">
        <f>L95-逆行列計算!CM185</f>
        <v>0</v>
      </c>
      <c r="M97" s="274">
        <f>M95-逆行列計算!CM186</f>
        <v>0</v>
      </c>
      <c r="P97" s="274">
        <f>P95-逆行列計算!CM187</f>
        <v>0</v>
      </c>
      <c r="W97" s="274">
        <f>W95-逆行列計算!CM281</f>
        <v>0</v>
      </c>
      <c r="X97" s="274">
        <f>X95-逆行列計算!CM282</f>
        <v>0</v>
      </c>
    </row>
    <row r="98" spans="3:24">
      <c r="C98" s="232">
        <f>C95-D95-G95</f>
        <v>0</v>
      </c>
    </row>
    <row r="99" spans="3:24">
      <c r="L99" s="274">
        <f>L95-K95</f>
        <v>0</v>
      </c>
      <c r="Q99" s="274">
        <f>Q95+F95</f>
        <v>0</v>
      </c>
      <c r="W99" s="274">
        <f>W95-U95</f>
        <v>0</v>
      </c>
    </row>
  </sheetData>
  <mergeCells count="35">
    <mergeCell ref="AI4:AI5"/>
    <mergeCell ref="AK4:AK5"/>
    <mergeCell ref="AL4:AL5"/>
    <mergeCell ref="AM4:AM5"/>
    <mergeCell ref="AN4:AN5"/>
    <mergeCell ref="AH4:AH5"/>
    <mergeCell ref="V4:V5"/>
    <mergeCell ref="W4:W5"/>
    <mergeCell ref="X4:X5"/>
    <mergeCell ref="Y4:Y5"/>
    <mergeCell ref="Z4:Z5"/>
    <mergeCell ref="AA4:AA5"/>
    <mergeCell ref="AB4:AB5"/>
    <mergeCell ref="AC4:AC5"/>
    <mergeCell ref="AE4:AE5"/>
    <mergeCell ref="AF4:AF5"/>
    <mergeCell ref="AG4:AG5"/>
    <mergeCell ref="U4:U5"/>
    <mergeCell ref="H4:H5"/>
    <mergeCell ref="I4:I5"/>
    <mergeCell ref="K4:K5"/>
    <mergeCell ref="L4:L5"/>
    <mergeCell ref="M4:M5"/>
    <mergeCell ref="N4:N5"/>
    <mergeCell ref="O4:O5"/>
    <mergeCell ref="P4:P5"/>
    <mergeCell ref="Q4:Q5"/>
    <mergeCell ref="R4:R5"/>
    <mergeCell ref="T4:T5"/>
    <mergeCell ref="G4:G5"/>
    <mergeCell ref="A4:B6"/>
    <mergeCell ref="C4:C5"/>
    <mergeCell ref="D4:D5"/>
    <mergeCell ref="E4:E5"/>
    <mergeCell ref="F4:F5"/>
  </mergeCells>
  <phoneticPr fontId="5"/>
  <pageMargins left="0.59055118110236227" right="0.59055118110236227" top="0.59055118110236227" bottom="0.59055118110236227" header="0.51181102362204722" footer="0.51181102362204722"/>
  <pageSetup paperSize="8" scale="5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H105"/>
  <sheetViews>
    <sheetView zoomScale="85" zoomScaleNormal="85" workbookViewId="0">
      <pane xSplit="2" ySplit="3" topLeftCell="BQ4" activePane="bottomRight" state="frozen"/>
      <selection activeCell="K7" sqref="K7:K94"/>
      <selection pane="topRight" activeCell="K7" sqref="K7:K94"/>
      <selection pane="bottomLeft" activeCell="K7" sqref="K7:K94"/>
      <selection pane="bottomRight" activeCell="K7" sqref="K7:K94"/>
    </sheetView>
  </sheetViews>
  <sheetFormatPr defaultRowHeight="13.5"/>
  <cols>
    <col min="1" max="1" width="5.33203125" style="232" customWidth="1"/>
    <col min="2" max="2" width="21.1640625" style="232" customWidth="1"/>
    <col min="3" max="91" width="10.83203125" style="232" customWidth="1"/>
    <col min="92" max="92" width="10" style="232" bestFit="1" customWidth="1"/>
    <col min="93" max="93" width="9.83203125" style="232" bestFit="1" customWidth="1"/>
    <col min="94" max="94" width="9.83203125" style="232" customWidth="1"/>
    <col min="95" max="95" width="9.83203125" style="232" bestFit="1" customWidth="1"/>
    <col min="96" max="96" width="11.5" style="232" bestFit="1" customWidth="1"/>
    <col min="97" max="98" width="10.33203125" style="232" bestFit="1" customWidth="1"/>
    <col min="99" max="101" width="10" style="232" bestFit="1" customWidth="1"/>
    <col min="102" max="102" width="9.83203125" style="232" bestFit="1" customWidth="1"/>
    <col min="103" max="104" width="10" style="232" bestFit="1" customWidth="1"/>
    <col min="105" max="105" width="10.33203125" style="232" bestFit="1" customWidth="1"/>
    <col min="106" max="106" width="10" style="232" bestFit="1" customWidth="1"/>
    <col min="107" max="107" width="9.33203125" style="232"/>
    <col min="108" max="109" width="9.83203125" style="404" bestFit="1" customWidth="1"/>
    <col min="110" max="110" width="10" style="233" bestFit="1" customWidth="1"/>
    <col min="111" max="111" width="10.33203125" style="233" bestFit="1" customWidth="1"/>
    <col min="112" max="16384" width="9.33203125" style="232"/>
  </cols>
  <sheetData>
    <row r="1" spans="1:111">
      <c r="A1" s="511" t="s">
        <v>1948</v>
      </c>
      <c r="B1" s="230"/>
      <c r="C1" s="231"/>
      <c r="D1" s="231"/>
      <c r="E1" s="231"/>
      <c r="F1" s="231" t="s">
        <v>1217</v>
      </c>
    </row>
    <row r="2" spans="1:111" s="235" customFormat="1">
      <c r="A2" s="692" t="s">
        <v>55</v>
      </c>
      <c r="B2" s="692"/>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c r="AW2">
        <v>47</v>
      </c>
      <c r="AX2">
        <v>48</v>
      </c>
      <c r="AY2">
        <v>49</v>
      </c>
      <c r="AZ2">
        <v>50</v>
      </c>
      <c r="BA2">
        <v>51</v>
      </c>
      <c r="BB2">
        <v>52</v>
      </c>
      <c r="BC2">
        <v>53</v>
      </c>
      <c r="BD2">
        <v>54</v>
      </c>
      <c r="BE2">
        <v>55</v>
      </c>
      <c r="BF2">
        <v>56</v>
      </c>
      <c r="BG2">
        <v>57</v>
      </c>
      <c r="BH2">
        <v>58</v>
      </c>
      <c r="BI2">
        <v>59</v>
      </c>
      <c r="BJ2">
        <v>60</v>
      </c>
      <c r="BK2">
        <v>61</v>
      </c>
      <c r="BL2">
        <v>62</v>
      </c>
      <c r="BM2">
        <v>63</v>
      </c>
      <c r="BN2">
        <v>64</v>
      </c>
      <c r="BO2">
        <v>65</v>
      </c>
      <c r="BP2">
        <v>66</v>
      </c>
      <c r="BQ2">
        <v>67</v>
      </c>
      <c r="BR2">
        <v>68</v>
      </c>
      <c r="BS2">
        <v>69</v>
      </c>
      <c r="BT2">
        <v>70</v>
      </c>
      <c r="BU2">
        <v>71</v>
      </c>
      <c r="BV2">
        <v>72</v>
      </c>
      <c r="BW2">
        <v>73</v>
      </c>
      <c r="BX2">
        <v>74</v>
      </c>
      <c r="BY2">
        <v>75</v>
      </c>
      <c r="BZ2">
        <v>76</v>
      </c>
      <c r="CA2">
        <v>77</v>
      </c>
      <c r="CB2">
        <v>78</v>
      </c>
      <c r="CC2">
        <v>79</v>
      </c>
      <c r="CD2">
        <v>80</v>
      </c>
      <c r="CE2">
        <v>81</v>
      </c>
      <c r="CF2">
        <v>82</v>
      </c>
      <c r="CG2">
        <v>83</v>
      </c>
      <c r="CH2">
        <v>84</v>
      </c>
      <c r="CI2">
        <v>85</v>
      </c>
      <c r="CJ2">
        <v>86</v>
      </c>
      <c r="CK2">
        <v>87</v>
      </c>
      <c r="CL2">
        <v>88</v>
      </c>
      <c r="CM2">
        <v>89</v>
      </c>
      <c r="CN2">
        <v>90</v>
      </c>
      <c r="CO2">
        <v>91</v>
      </c>
      <c r="CP2">
        <v>92</v>
      </c>
      <c r="CQ2">
        <v>93</v>
      </c>
      <c r="CR2">
        <v>94</v>
      </c>
      <c r="CS2">
        <v>95</v>
      </c>
      <c r="CT2">
        <v>96</v>
      </c>
      <c r="CU2">
        <v>97</v>
      </c>
      <c r="CV2">
        <v>98</v>
      </c>
      <c r="CW2">
        <v>99</v>
      </c>
      <c r="CX2">
        <v>100</v>
      </c>
      <c r="CY2">
        <v>101</v>
      </c>
      <c r="CZ2">
        <v>102</v>
      </c>
      <c r="DA2">
        <v>103</v>
      </c>
      <c r="DB2">
        <v>104</v>
      </c>
      <c r="DD2" s="405"/>
      <c r="DE2" s="405"/>
      <c r="DF2" s="236"/>
      <c r="DG2" s="236"/>
    </row>
    <row r="3" spans="1:111" s="241" customFormat="1" ht="89.25">
      <c r="A3" s="692"/>
      <c r="B3" s="692"/>
      <c r="C3" s="497" t="s">
        <v>1978</v>
      </c>
      <c r="D3" s="497" t="s">
        <v>4</v>
      </c>
      <c r="E3" s="497" t="s">
        <v>5</v>
      </c>
      <c r="F3" s="497" t="s">
        <v>1979</v>
      </c>
      <c r="G3" s="497" t="s">
        <v>6</v>
      </c>
      <c r="H3" s="497" t="s">
        <v>7</v>
      </c>
      <c r="I3" s="497" t="s">
        <v>125</v>
      </c>
      <c r="J3" s="497" t="s">
        <v>126</v>
      </c>
      <c r="K3" s="497" t="s">
        <v>127</v>
      </c>
      <c r="L3" s="497" t="s">
        <v>87</v>
      </c>
      <c r="M3" s="497" t="s">
        <v>46</v>
      </c>
      <c r="N3" s="497" t="s">
        <v>128</v>
      </c>
      <c r="O3" s="497" t="s">
        <v>130</v>
      </c>
      <c r="P3" s="497" t="s">
        <v>131</v>
      </c>
      <c r="Q3" s="497" t="s">
        <v>117</v>
      </c>
      <c r="R3" s="497" t="s">
        <v>1980</v>
      </c>
      <c r="S3" s="497" t="s">
        <v>135</v>
      </c>
      <c r="T3" s="497" t="s">
        <v>136</v>
      </c>
      <c r="U3" s="497" t="s">
        <v>137</v>
      </c>
      <c r="V3" s="497" t="s">
        <v>138</v>
      </c>
      <c r="W3" s="497" t="s">
        <v>8</v>
      </c>
      <c r="X3" s="497" t="s">
        <v>140</v>
      </c>
      <c r="Y3" s="497" t="s">
        <v>141</v>
      </c>
      <c r="Z3" s="497" t="s">
        <v>142</v>
      </c>
      <c r="AA3" s="497" t="s">
        <v>143</v>
      </c>
      <c r="AB3" s="497" t="s">
        <v>1981</v>
      </c>
      <c r="AC3" s="497" t="s">
        <v>1982</v>
      </c>
      <c r="AD3" s="497" t="s">
        <v>1941</v>
      </c>
      <c r="AE3" s="497" t="s">
        <v>149</v>
      </c>
      <c r="AF3" s="497" t="s">
        <v>1163</v>
      </c>
      <c r="AG3" s="497" t="s">
        <v>1164</v>
      </c>
      <c r="AH3" s="497" t="s">
        <v>1165</v>
      </c>
      <c r="AI3" s="497" t="s">
        <v>1983</v>
      </c>
      <c r="AJ3" s="497" t="s">
        <v>1984</v>
      </c>
      <c r="AK3" s="497" t="s">
        <v>1985</v>
      </c>
      <c r="AL3" s="497" t="s">
        <v>1944</v>
      </c>
      <c r="AM3" s="497" t="s">
        <v>1168</v>
      </c>
      <c r="AN3" s="497" t="s">
        <v>157</v>
      </c>
      <c r="AO3" s="497" t="s">
        <v>158</v>
      </c>
      <c r="AP3" s="497" t="s">
        <v>159</v>
      </c>
      <c r="AQ3" s="497" t="s">
        <v>852</v>
      </c>
      <c r="AR3" s="497" t="s">
        <v>1234</v>
      </c>
      <c r="AS3" s="497" t="s">
        <v>865</v>
      </c>
      <c r="AT3" s="497" t="s">
        <v>868</v>
      </c>
      <c r="AU3" s="497" t="s">
        <v>161</v>
      </c>
      <c r="AV3" s="497" t="s">
        <v>162</v>
      </c>
      <c r="AW3" s="531" t="s">
        <v>163</v>
      </c>
      <c r="AX3" s="497" t="s">
        <v>10</v>
      </c>
      <c r="AY3" s="497" t="s">
        <v>11</v>
      </c>
      <c r="AZ3" s="497" t="s">
        <v>898</v>
      </c>
      <c r="BA3" s="497" t="s">
        <v>904</v>
      </c>
      <c r="BB3" s="497" t="s">
        <v>47</v>
      </c>
      <c r="BC3" s="497" t="s">
        <v>12</v>
      </c>
      <c r="BD3" s="497" t="s">
        <v>166</v>
      </c>
      <c r="BE3" s="497" t="s">
        <v>51</v>
      </c>
      <c r="BF3" s="497" t="s">
        <v>13</v>
      </c>
      <c r="BG3" s="497" t="s">
        <v>1926</v>
      </c>
      <c r="BH3" s="497" t="s">
        <v>59</v>
      </c>
      <c r="BI3" s="497" t="s">
        <v>14</v>
      </c>
      <c r="BJ3" s="497" t="s">
        <v>15</v>
      </c>
      <c r="BK3" s="497" t="s">
        <v>88</v>
      </c>
      <c r="BL3" s="497" t="s">
        <v>16</v>
      </c>
      <c r="BM3" s="497" t="s">
        <v>167</v>
      </c>
      <c r="BN3" s="497" t="s">
        <v>1286</v>
      </c>
      <c r="BO3" s="497" t="s">
        <v>1239</v>
      </c>
      <c r="BP3" s="497" t="s">
        <v>17</v>
      </c>
      <c r="BQ3" s="497" t="s">
        <v>89</v>
      </c>
      <c r="BR3" s="497" t="s">
        <v>169</v>
      </c>
      <c r="BS3" s="497" t="s">
        <v>170</v>
      </c>
      <c r="BT3" s="497" t="s">
        <v>18</v>
      </c>
      <c r="BU3" s="497" t="s">
        <v>19</v>
      </c>
      <c r="BV3" s="497" t="s">
        <v>20</v>
      </c>
      <c r="BW3" s="497" t="s">
        <v>1945</v>
      </c>
      <c r="BX3" s="497" t="s">
        <v>1946</v>
      </c>
      <c r="BY3" s="497" t="s">
        <v>1242</v>
      </c>
      <c r="BZ3" s="497" t="s">
        <v>52</v>
      </c>
      <c r="CA3" s="497" t="s">
        <v>1947</v>
      </c>
      <c r="CB3" s="497" t="s">
        <v>21</v>
      </c>
      <c r="CC3" s="497" t="s">
        <v>84</v>
      </c>
      <c r="CD3" s="497" t="s">
        <v>172</v>
      </c>
      <c r="CE3" s="497" t="s">
        <v>22</v>
      </c>
      <c r="CF3" s="497" t="s">
        <v>90</v>
      </c>
      <c r="CG3" s="497" t="s">
        <v>173</v>
      </c>
      <c r="CH3" s="497" t="s">
        <v>91</v>
      </c>
      <c r="CI3" s="497" t="s">
        <v>23</v>
      </c>
      <c r="CJ3" s="497" t="s">
        <v>92</v>
      </c>
      <c r="CK3" s="497" t="s">
        <v>24</v>
      </c>
      <c r="CL3" s="497" t="s">
        <v>25</v>
      </c>
      <c r="CM3" s="497" t="s">
        <v>1169</v>
      </c>
      <c r="CN3" s="497" t="s">
        <v>1290</v>
      </c>
      <c r="CO3" s="497" t="s">
        <v>1928</v>
      </c>
      <c r="CP3" s="497" t="s">
        <v>1291</v>
      </c>
      <c r="CQ3" s="497" t="s">
        <v>1292</v>
      </c>
      <c r="CR3" s="497" t="s">
        <v>1293</v>
      </c>
      <c r="CS3" s="497" t="s">
        <v>1294</v>
      </c>
      <c r="CT3" s="497" t="s">
        <v>1295</v>
      </c>
      <c r="CU3" s="497" t="s">
        <v>1296</v>
      </c>
      <c r="CV3" s="497" t="s">
        <v>1297</v>
      </c>
      <c r="CW3" s="497" t="s">
        <v>1954</v>
      </c>
      <c r="CX3" s="497" t="s">
        <v>1298</v>
      </c>
      <c r="CY3" s="497" t="s">
        <v>1299</v>
      </c>
      <c r="CZ3" s="497" t="s">
        <v>1955</v>
      </c>
      <c r="DA3" s="497" t="s">
        <v>175</v>
      </c>
      <c r="DB3" s="497" t="s">
        <v>1289</v>
      </c>
      <c r="DD3" s="406" t="s">
        <v>39</v>
      </c>
      <c r="DE3" s="406" t="s">
        <v>45</v>
      </c>
      <c r="DF3" s="237" t="s">
        <v>53</v>
      </c>
      <c r="DG3" s="237" t="s">
        <v>58</v>
      </c>
    </row>
    <row r="4" spans="1:111">
      <c r="A4" s="238">
        <v>1</v>
      </c>
      <c r="B4" s="238" t="s">
        <v>1978</v>
      </c>
      <c r="C4" s="232">
        <v>1897.2634962516145</v>
      </c>
      <c r="D4" s="232">
        <v>0.60000488460565649</v>
      </c>
      <c r="E4" s="232">
        <v>0</v>
      </c>
      <c r="F4" s="232">
        <v>0</v>
      </c>
      <c r="G4" s="232">
        <v>3051.9307843205602</v>
      </c>
      <c r="H4" s="232">
        <v>679.10456474833029</v>
      </c>
      <c r="I4" s="232">
        <v>0</v>
      </c>
      <c r="J4" s="232">
        <v>28.688621569506825</v>
      </c>
      <c r="K4" s="232">
        <v>1.5846184131012482</v>
      </c>
      <c r="L4" s="232">
        <v>7.2314025822241765E-3</v>
      </c>
      <c r="M4" s="232">
        <v>0</v>
      </c>
      <c r="N4" s="232">
        <v>105.82511693979519</v>
      </c>
      <c r="O4" s="232">
        <v>0</v>
      </c>
      <c r="P4" s="232">
        <v>0</v>
      </c>
      <c r="Q4" s="232">
        <v>0</v>
      </c>
      <c r="R4" s="232">
        <v>4.238731849872468E-2</v>
      </c>
      <c r="S4" s="232">
        <v>0</v>
      </c>
      <c r="T4" s="232">
        <v>0.4270759085992904</v>
      </c>
      <c r="U4" s="232">
        <v>0</v>
      </c>
      <c r="V4" s="232">
        <v>0</v>
      </c>
      <c r="W4" s="232">
        <v>0</v>
      </c>
      <c r="X4" s="232">
        <v>0</v>
      </c>
      <c r="Y4" s="232">
        <v>0</v>
      </c>
      <c r="Z4" s="232">
        <v>0</v>
      </c>
      <c r="AA4" s="232">
        <v>0.35321543863115606</v>
      </c>
      <c r="AB4" s="232">
        <v>0</v>
      </c>
      <c r="AC4" s="232">
        <v>4.6368228060866164E-2</v>
      </c>
      <c r="AD4" s="232">
        <v>0</v>
      </c>
      <c r="AE4" s="232">
        <v>0</v>
      </c>
      <c r="AF4" s="232">
        <v>0</v>
      </c>
      <c r="AG4" s="232">
        <v>0</v>
      </c>
      <c r="AH4" s="232">
        <v>0</v>
      </c>
      <c r="AI4" s="232">
        <v>0</v>
      </c>
      <c r="AJ4" s="232">
        <v>0</v>
      </c>
      <c r="AK4" s="232">
        <v>0</v>
      </c>
      <c r="AL4" s="232">
        <v>0</v>
      </c>
      <c r="AM4" s="232">
        <v>0</v>
      </c>
      <c r="AN4" s="232">
        <v>0</v>
      </c>
      <c r="AO4" s="232">
        <v>0</v>
      </c>
      <c r="AP4" s="232">
        <v>57.415914797288679</v>
      </c>
      <c r="AQ4" s="232">
        <v>0</v>
      </c>
      <c r="AR4" s="232">
        <v>7.7339012418140021</v>
      </c>
      <c r="AS4" s="232">
        <v>5.3530838209696854E-2</v>
      </c>
      <c r="AT4" s="232">
        <v>5.0395297029648889</v>
      </c>
      <c r="AU4" s="232">
        <v>4.0724721514525042</v>
      </c>
      <c r="AV4" s="232">
        <v>0</v>
      </c>
      <c r="AW4" s="232">
        <v>0</v>
      </c>
      <c r="AX4" s="232">
        <v>0</v>
      </c>
      <c r="AY4" s="232">
        <v>0</v>
      </c>
      <c r="AZ4" s="232">
        <v>0.46080163736848412</v>
      </c>
      <c r="BA4" s="232">
        <v>3.0238509777268487</v>
      </c>
      <c r="BB4" s="232">
        <v>0</v>
      </c>
      <c r="BC4" s="232">
        <v>0</v>
      </c>
      <c r="BD4" s="232">
        <v>0</v>
      </c>
      <c r="BE4" s="232">
        <v>3.3550183016707216E-2</v>
      </c>
      <c r="BF4" s="232">
        <v>0</v>
      </c>
      <c r="BG4" s="232">
        <v>4.472024051130167</v>
      </c>
      <c r="BH4" s="232">
        <v>0</v>
      </c>
      <c r="BI4" s="232">
        <v>0</v>
      </c>
      <c r="BJ4" s="232">
        <v>0</v>
      </c>
      <c r="BK4" s="232">
        <v>0</v>
      </c>
      <c r="BL4" s="232">
        <v>0.69167575065969267</v>
      </c>
      <c r="BM4" s="232">
        <v>0.10530435203295742</v>
      </c>
      <c r="BN4" s="232">
        <v>0</v>
      </c>
      <c r="BO4" s="232">
        <v>0</v>
      </c>
      <c r="BP4" s="232">
        <v>0</v>
      </c>
      <c r="BQ4" s="232">
        <v>0</v>
      </c>
      <c r="BR4" s="232">
        <v>0</v>
      </c>
      <c r="BS4" s="232">
        <v>0</v>
      </c>
      <c r="BT4" s="232">
        <v>0.95327711502032098</v>
      </c>
      <c r="BU4" s="232">
        <v>25.971989191000702</v>
      </c>
      <c r="BV4" s="232">
        <v>121.36852290854301</v>
      </c>
      <c r="BW4" s="232">
        <v>56.717277943004611</v>
      </c>
      <c r="BX4" s="232">
        <v>0</v>
      </c>
      <c r="BY4" s="232">
        <v>47.849501945317868</v>
      </c>
      <c r="BZ4" s="232">
        <v>42.357184442881568</v>
      </c>
      <c r="CA4" s="232">
        <v>10.016017815779518</v>
      </c>
      <c r="CB4" s="232">
        <v>0.17308807893131534</v>
      </c>
      <c r="CC4" s="232">
        <v>0</v>
      </c>
      <c r="CD4" s="232">
        <v>0</v>
      </c>
      <c r="CE4" s="232">
        <v>1.8021765348361439E-2</v>
      </c>
      <c r="CF4" s="232">
        <v>4.4511210525866236</v>
      </c>
      <c r="CG4" s="232">
        <v>734.69796546394002</v>
      </c>
      <c r="CH4" s="232">
        <v>5.9229001601321885E-2</v>
      </c>
      <c r="CI4" s="232">
        <v>44.714893217740013</v>
      </c>
      <c r="CJ4" s="232">
        <v>433.36988157478396</v>
      </c>
      <c r="CK4" s="232">
        <v>0</v>
      </c>
      <c r="CL4" s="232">
        <v>0</v>
      </c>
      <c r="CM4" s="232">
        <v>7371.6940126240315</v>
      </c>
      <c r="CN4" s="232">
        <v>101.89064590617384</v>
      </c>
      <c r="CO4" s="232">
        <v>5387.21813556289</v>
      </c>
      <c r="CP4" s="232">
        <v>0</v>
      </c>
      <c r="CQ4" s="232">
        <v>0</v>
      </c>
      <c r="CR4" s="232">
        <v>0</v>
      </c>
      <c r="CS4" s="232">
        <v>701.14470384776769</v>
      </c>
      <c r="CT4" s="232">
        <v>-21.731973149140636</v>
      </c>
      <c r="CU4" s="232">
        <v>6168.5215121676911</v>
      </c>
      <c r="CV4" s="232">
        <v>13540.215524791722</v>
      </c>
      <c r="CW4" s="232">
        <v>4959.7186397622136</v>
      </c>
      <c r="CX4" s="232">
        <v>11128.240151929904</v>
      </c>
      <c r="CY4" s="232">
        <v>18499.934164553935</v>
      </c>
      <c r="CZ4" s="232">
        <v>-9561.2695068403063</v>
      </c>
      <c r="DA4" s="232">
        <v>1566.9706450895967</v>
      </c>
      <c r="DB4" s="232">
        <v>8938.6646577136289</v>
      </c>
      <c r="DD4" s="404">
        <f>-CZ4/CV4</f>
        <v>0.70613864966432138</v>
      </c>
      <c r="DE4" s="404">
        <f>1-DD4</f>
        <v>0.29386135033567862</v>
      </c>
      <c r="DF4" s="233">
        <f t="shared" ref="DF4:DF35" si="0">CO4/CO$92</f>
        <v>1.254300567753616E-2</v>
      </c>
      <c r="DG4" s="233">
        <f t="shared" ref="DG4:DG35" si="1">INDEX(C$103:DB$103,A4)</f>
        <v>0.16654572537979004</v>
      </c>
    </row>
    <row r="5" spans="1:111">
      <c r="A5" s="238">
        <v>2</v>
      </c>
      <c r="B5" s="238" t="s">
        <v>4</v>
      </c>
      <c r="C5" s="232">
        <v>0.42783686336222093</v>
      </c>
      <c r="D5" s="232">
        <v>154.70701775791238</v>
      </c>
      <c r="E5" s="232">
        <v>3.3643621732359227E-2</v>
      </c>
      <c r="F5" s="232">
        <v>0</v>
      </c>
      <c r="G5" s="232">
        <v>4.0147363658067476</v>
      </c>
      <c r="H5" s="232">
        <v>0</v>
      </c>
      <c r="I5" s="232">
        <v>0</v>
      </c>
      <c r="J5" s="232">
        <v>0.17066227781177615</v>
      </c>
      <c r="K5" s="232">
        <v>0</v>
      </c>
      <c r="L5" s="232">
        <v>174.22966080651818</v>
      </c>
      <c r="M5" s="232">
        <v>0</v>
      </c>
      <c r="N5" s="232">
        <v>0.10412031073815298</v>
      </c>
      <c r="O5" s="232">
        <v>0</v>
      </c>
      <c r="P5" s="232">
        <v>0</v>
      </c>
      <c r="Q5" s="232">
        <v>0.11023275347657331</v>
      </c>
      <c r="R5" s="232">
        <v>0</v>
      </c>
      <c r="S5" s="232">
        <v>0</v>
      </c>
      <c r="T5" s="232">
        <v>1.392189828349047</v>
      </c>
      <c r="U5" s="232">
        <v>0</v>
      </c>
      <c r="V5" s="232">
        <v>0</v>
      </c>
      <c r="W5" s="232">
        <v>0</v>
      </c>
      <c r="X5" s="232">
        <v>0</v>
      </c>
      <c r="Y5" s="232">
        <v>0</v>
      </c>
      <c r="Z5" s="232">
        <v>0</v>
      </c>
      <c r="AA5" s="232">
        <v>0</v>
      </c>
      <c r="AB5" s="232">
        <v>0</v>
      </c>
      <c r="AC5" s="232">
        <v>0</v>
      </c>
      <c r="AD5" s="232">
        <v>0</v>
      </c>
      <c r="AE5" s="232">
        <v>0</v>
      </c>
      <c r="AF5" s="232">
        <v>0</v>
      </c>
      <c r="AG5" s="232">
        <v>0</v>
      </c>
      <c r="AH5" s="232">
        <v>0</v>
      </c>
      <c r="AI5" s="232">
        <v>0</v>
      </c>
      <c r="AJ5" s="232">
        <v>0</v>
      </c>
      <c r="AK5" s="232">
        <v>0</v>
      </c>
      <c r="AL5" s="232">
        <v>0</v>
      </c>
      <c r="AM5" s="232">
        <v>0</v>
      </c>
      <c r="AN5" s="232">
        <v>6.0464416181064087E-2</v>
      </c>
      <c r="AO5" s="232">
        <v>0</v>
      </c>
      <c r="AP5" s="232">
        <v>7.0158546171120779</v>
      </c>
      <c r="AQ5" s="232">
        <v>0</v>
      </c>
      <c r="AR5" s="232">
        <v>0.36631566393732562</v>
      </c>
      <c r="AS5" s="232">
        <v>0.29105896020374433</v>
      </c>
      <c r="AT5" s="232">
        <v>0.98853779729889979</v>
      </c>
      <c r="AU5" s="232">
        <v>0.32582482681884456</v>
      </c>
      <c r="AV5" s="232">
        <v>0</v>
      </c>
      <c r="AW5" s="232">
        <v>0</v>
      </c>
      <c r="AX5" s="232">
        <v>0</v>
      </c>
      <c r="AY5" s="232">
        <v>0</v>
      </c>
      <c r="AZ5" s="232">
        <v>0</v>
      </c>
      <c r="BA5" s="232">
        <v>0</v>
      </c>
      <c r="BB5" s="232">
        <v>0</v>
      </c>
      <c r="BC5" s="232">
        <v>0</v>
      </c>
      <c r="BD5" s="232">
        <v>0</v>
      </c>
      <c r="BE5" s="232">
        <v>0</v>
      </c>
      <c r="BF5" s="232">
        <v>0</v>
      </c>
      <c r="BG5" s="232">
        <v>0</v>
      </c>
      <c r="BH5" s="232">
        <v>0</v>
      </c>
      <c r="BI5" s="232">
        <v>0</v>
      </c>
      <c r="BJ5" s="232">
        <v>0</v>
      </c>
      <c r="BK5" s="232">
        <v>0</v>
      </c>
      <c r="BL5" s="232">
        <v>0</v>
      </c>
      <c r="BM5" s="232">
        <v>0</v>
      </c>
      <c r="BN5" s="232">
        <v>0</v>
      </c>
      <c r="BO5" s="232">
        <v>0</v>
      </c>
      <c r="BP5" s="232">
        <v>0</v>
      </c>
      <c r="BQ5" s="232">
        <v>0</v>
      </c>
      <c r="BR5" s="232">
        <v>0</v>
      </c>
      <c r="BS5" s="232">
        <v>0</v>
      </c>
      <c r="BT5" s="232">
        <v>9.1316524434328639E-2</v>
      </c>
      <c r="BU5" s="232">
        <v>0.50100180550538309</v>
      </c>
      <c r="BV5" s="232">
        <v>0</v>
      </c>
      <c r="BW5" s="232">
        <v>0.36329835429180118</v>
      </c>
      <c r="BX5" s="232">
        <v>0</v>
      </c>
      <c r="BY5" s="232">
        <v>1.2265439003224132</v>
      </c>
      <c r="BZ5" s="232">
        <v>1.1444806716334166</v>
      </c>
      <c r="CA5" s="232">
        <v>0</v>
      </c>
      <c r="CB5" s="232">
        <v>0</v>
      </c>
      <c r="CC5" s="232">
        <v>0</v>
      </c>
      <c r="CD5" s="232">
        <v>0</v>
      </c>
      <c r="CE5" s="232">
        <v>0</v>
      </c>
      <c r="CF5" s="232">
        <v>0.26339196375789214</v>
      </c>
      <c r="CG5" s="232">
        <v>33.260360229912806</v>
      </c>
      <c r="CH5" s="232">
        <v>0</v>
      </c>
      <c r="CI5" s="232">
        <v>0</v>
      </c>
      <c r="CJ5" s="232">
        <v>81.82642459675759</v>
      </c>
      <c r="CK5" s="232">
        <v>0</v>
      </c>
      <c r="CL5" s="232">
        <v>0</v>
      </c>
      <c r="CM5" s="232">
        <v>462.91497491387508</v>
      </c>
      <c r="CN5" s="232">
        <v>5.5137556884742036</v>
      </c>
      <c r="CO5" s="232">
        <v>200.5076069085022</v>
      </c>
      <c r="CP5" s="232">
        <v>0</v>
      </c>
      <c r="CQ5" s="232">
        <v>0</v>
      </c>
      <c r="CR5" s="232">
        <v>0</v>
      </c>
      <c r="CS5" s="232">
        <v>0</v>
      </c>
      <c r="CT5" s="232">
        <v>-4.6487976597297962</v>
      </c>
      <c r="CU5" s="232">
        <v>201.37256493724658</v>
      </c>
      <c r="CV5" s="232">
        <v>664.28753985112166</v>
      </c>
      <c r="CW5" s="232">
        <v>487.1844106886457</v>
      </c>
      <c r="CX5" s="232">
        <v>688.55697562589228</v>
      </c>
      <c r="CY5" s="232">
        <v>1151.4719505397675</v>
      </c>
      <c r="CZ5" s="232">
        <v>-548.94669693801711</v>
      </c>
      <c r="DA5" s="232">
        <v>139.61027868787517</v>
      </c>
      <c r="DB5" s="232">
        <v>602.52525360175036</v>
      </c>
      <c r="DD5" s="404">
        <f t="shared" ref="DD5:DD64" si="2">-CZ5/CV5</f>
        <v>0.82636910073767988</v>
      </c>
      <c r="DE5" s="404">
        <f t="shared" ref="DE5:DE64" si="3">1-DD5</f>
        <v>0.17363089926232012</v>
      </c>
      <c r="DF5" s="233">
        <f t="shared" si="0"/>
        <v>4.6683983988700172E-4</v>
      </c>
      <c r="DG5" s="233">
        <f t="shared" si="1"/>
        <v>1.0074959174253533</v>
      </c>
    </row>
    <row r="6" spans="1:111">
      <c r="A6" s="238">
        <v>3</v>
      </c>
      <c r="B6" s="238" t="s">
        <v>5</v>
      </c>
      <c r="C6" s="232">
        <v>0</v>
      </c>
      <c r="D6" s="232">
        <v>0</v>
      </c>
      <c r="E6" s="232">
        <v>112.18848520909397</v>
      </c>
      <c r="F6" s="232">
        <v>0</v>
      </c>
      <c r="G6" s="232">
        <v>640.52634580830079</v>
      </c>
      <c r="H6" s="232">
        <v>0</v>
      </c>
      <c r="I6" s="232">
        <v>0</v>
      </c>
      <c r="J6" s="232">
        <v>0</v>
      </c>
      <c r="K6" s="232">
        <v>0</v>
      </c>
      <c r="L6" s="232">
        <v>0</v>
      </c>
      <c r="M6" s="232">
        <v>0</v>
      </c>
      <c r="N6" s="232">
        <v>0</v>
      </c>
      <c r="O6" s="232">
        <v>0</v>
      </c>
      <c r="P6" s="232">
        <v>0</v>
      </c>
      <c r="Q6" s="232">
        <v>0</v>
      </c>
      <c r="R6" s="232">
        <v>0</v>
      </c>
      <c r="S6" s="232">
        <v>0</v>
      </c>
      <c r="T6" s="232">
        <v>0</v>
      </c>
      <c r="U6" s="232">
        <v>0</v>
      </c>
      <c r="V6" s="232">
        <v>0</v>
      </c>
      <c r="W6" s="232">
        <v>0</v>
      </c>
      <c r="X6" s="232">
        <v>0</v>
      </c>
      <c r="Y6" s="232">
        <v>0</v>
      </c>
      <c r="Z6" s="232">
        <v>0</v>
      </c>
      <c r="AA6" s="232">
        <v>0</v>
      </c>
      <c r="AB6" s="232">
        <v>0</v>
      </c>
      <c r="AC6" s="232">
        <v>0</v>
      </c>
      <c r="AD6" s="232">
        <v>0</v>
      </c>
      <c r="AE6" s="232">
        <v>0</v>
      </c>
      <c r="AF6" s="232">
        <v>0</v>
      </c>
      <c r="AG6" s="232">
        <v>0</v>
      </c>
      <c r="AH6" s="232">
        <v>0</v>
      </c>
      <c r="AI6" s="232">
        <v>0</v>
      </c>
      <c r="AJ6" s="232">
        <v>0</v>
      </c>
      <c r="AK6" s="232">
        <v>0</v>
      </c>
      <c r="AL6" s="232">
        <v>0</v>
      </c>
      <c r="AM6" s="232">
        <v>0</v>
      </c>
      <c r="AN6" s="232">
        <v>0</v>
      </c>
      <c r="AO6" s="232">
        <v>0</v>
      </c>
      <c r="AP6" s="232">
        <v>283.99134751529436</v>
      </c>
      <c r="AQ6" s="232">
        <v>0</v>
      </c>
      <c r="AR6" s="232">
        <v>0</v>
      </c>
      <c r="AS6" s="232">
        <v>0</v>
      </c>
      <c r="AT6" s="232">
        <v>0</v>
      </c>
      <c r="AU6" s="232">
        <v>0</v>
      </c>
      <c r="AV6" s="232">
        <v>0</v>
      </c>
      <c r="AW6" s="232">
        <v>0</v>
      </c>
      <c r="AX6" s="232">
        <v>0</v>
      </c>
      <c r="AY6" s="232">
        <v>0</v>
      </c>
      <c r="AZ6" s="232">
        <v>0</v>
      </c>
      <c r="BA6" s="232">
        <v>0</v>
      </c>
      <c r="BB6" s="232">
        <v>0</v>
      </c>
      <c r="BC6" s="232">
        <v>0</v>
      </c>
      <c r="BD6" s="232">
        <v>0</v>
      </c>
      <c r="BE6" s="232">
        <v>0</v>
      </c>
      <c r="BF6" s="232">
        <v>0</v>
      </c>
      <c r="BG6" s="232">
        <v>0</v>
      </c>
      <c r="BH6" s="232">
        <v>0</v>
      </c>
      <c r="BI6" s="232">
        <v>0</v>
      </c>
      <c r="BJ6" s="232">
        <v>0</v>
      </c>
      <c r="BK6" s="232">
        <v>0</v>
      </c>
      <c r="BL6" s="232">
        <v>0</v>
      </c>
      <c r="BM6" s="232">
        <v>1.380213440008655E-2</v>
      </c>
      <c r="BN6" s="232">
        <v>0</v>
      </c>
      <c r="BO6" s="232">
        <v>0</v>
      </c>
      <c r="BP6" s="232">
        <v>0</v>
      </c>
      <c r="BQ6" s="232">
        <v>0</v>
      </c>
      <c r="BR6" s="232">
        <v>0</v>
      </c>
      <c r="BS6" s="232">
        <v>0</v>
      </c>
      <c r="BT6" s="232">
        <v>0.32035486501866156</v>
      </c>
      <c r="BU6" s="232">
        <v>1.1151565920244315</v>
      </c>
      <c r="BV6" s="232">
        <v>0</v>
      </c>
      <c r="BW6" s="232">
        <v>19.556048015282482</v>
      </c>
      <c r="BX6" s="232">
        <v>0</v>
      </c>
      <c r="BY6" s="232">
        <v>14.257380852889083</v>
      </c>
      <c r="BZ6" s="232">
        <v>17.421452055395889</v>
      </c>
      <c r="CA6" s="232">
        <v>0</v>
      </c>
      <c r="CB6" s="232">
        <v>0</v>
      </c>
      <c r="CC6" s="232">
        <v>0</v>
      </c>
      <c r="CD6" s="232">
        <v>0</v>
      </c>
      <c r="CE6" s="232">
        <v>0</v>
      </c>
      <c r="CF6" s="232">
        <v>2.1165960639593697</v>
      </c>
      <c r="CG6" s="232">
        <v>278.22821611199646</v>
      </c>
      <c r="CH6" s="232">
        <v>0</v>
      </c>
      <c r="CI6" s="232">
        <v>0.52718429980952763</v>
      </c>
      <c r="CJ6" s="232">
        <v>2.6750320054188683</v>
      </c>
      <c r="CK6" s="232">
        <v>0</v>
      </c>
      <c r="CL6" s="232">
        <v>0</v>
      </c>
      <c r="CM6" s="232">
        <v>1372.9374015288843</v>
      </c>
      <c r="CN6" s="232">
        <v>26.666426117286107</v>
      </c>
      <c r="CO6" s="232">
        <v>587.44859433827605</v>
      </c>
      <c r="CP6" s="232">
        <v>0</v>
      </c>
      <c r="CQ6" s="232">
        <v>0</v>
      </c>
      <c r="CR6" s="232">
        <v>0</v>
      </c>
      <c r="CS6" s="232">
        <v>0</v>
      </c>
      <c r="CT6" s="232">
        <v>-0.98692911846176645</v>
      </c>
      <c r="CU6" s="232">
        <v>613.1280913371005</v>
      </c>
      <c r="CV6" s="232">
        <v>1986.0654928659847</v>
      </c>
      <c r="CW6" s="232">
        <v>501.7097362293411</v>
      </c>
      <c r="CX6" s="232">
        <v>1114.8378275664415</v>
      </c>
      <c r="CY6" s="232">
        <v>2487.7752290953258</v>
      </c>
      <c r="CZ6" s="232">
        <v>-1763.598896635388</v>
      </c>
      <c r="DA6" s="232">
        <v>-648.76106906894643</v>
      </c>
      <c r="DB6" s="232">
        <v>724.17633245993841</v>
      </c>
      <c r="DD6" s="404">
        <f t="shared" si="2"/>
        <v>0.88798627385164064</v>
      </c>
      <c r="DE6" s="404">
        <f t="shared" si="3"/>
        <v>0.11201372614835936</v>
      </c>
      <c r="DF6" s="233">
        <f t="shared" si="0"/>
        <v>1.3677506402431465E-3</v>
      </c>
      <c r="DG6" s="233">
        <f t="shared" si="1"/>
        <v>0.92555810420145723</v>
      </c>
    </row>
    <row r="7" spans="1:111">
      <c r="A7" s="238">
        <v>4</v>
      </c>
      <c r="B7" s="238" t="s">
        <v>1979</v>
      </c>
      <c r="C7" s="232">
        <v>6.6331322290963248</v>
      </c>
      <c r="D7" s="232">
        <v>0.12127314074494816</v>
      </c>
      <c r="E7" s="232">
        <v>0</v>
      </c>
      <c r="F7" s="232">
        <v>4.5076731168347699</v>
      </c>
      <c r="G7" s="232">
        <v>5.0096056081483598</v>
      </c>
      <c r="H7" s="232">
        <v>2.3464049209692539</v>
      </c>
      <c r="I7" s="232">
        <v>0</v>
      </c>
      <c r="J7" s="232">
        <v>4.4704389410520875</v>
      </c>
      <c r="K7" s="232">
        <v>0.168582344298389</v>
      </c>
      <c r="L7" s="232">
        <v>8.4158011789527472E-3</v>
      </c>
      <c r="M7" s="232">
        <v>0</v>
      </c>
      <c r="N7" s="232">
        <v>3.5105761130764406</v>
      </c>
      <c r="O7" s="232">
        <v>0</v>
      </c>
      <c r="P7" s="232">
        <v>0</v>
      </c>
      <c r="Q7" s="232">
        <v>15.647581379809608</v>
      </c>
      <c r="R7" s="232">
        <v>15.197697696261477</v>
      </c>
      <c r="S7" s="232">
        <v>0</v>
      </c>
      <c r="T7" s="232">
        <v>14.832415448676111</v>
      </c>
      <c r="U7" s="232">
        <v>0</v>
      </c>
      <c r="V7" s="232">
        <v>352.42880244715843</v>
      </c>
      <c r="W7" s="232">
        <v>1.471808318561739</v>
      </c>
      <c r="X7" s="232">
        <v>0</v>
      </c>
      <c r="Y7" s="232">
        <v>205.53948856395257</v>
      </c>
      <c r="Z7" s="232">
        <v>0</v>
      </c>
      <c r="AA7" s="232">
        <v>146.06622071165782</v>
      </c>
      <c r="AB7" s="232">
        <v>15.197006188982108</v>
      </c>
      <c r="AC7" s="232">
        <v>252.08020112452795</v>
      </c>
      <c r="AD7" s="232">
        <v>2.217540718871891</v>
      </c>
      <c r="AE7" s="232">
        <v>929.09537652165466</v>
      </c>
      <c r="AF7" s="232">
        <v>1.3748819119326177</v>
      </c>
      <c r="AG7" s="232">
        <v>27.796451524573925</v>
      </c>
      <c r="AH7" s="232">
        <v>9.557732330300156E-2</v>
      </c>
      <c r="AI7" s="232">
        <v>6.8377703146555691</v>
      </c>
      <c r="AJ7" s="232">
        <v>3.3905729143948289</v>
      </c>
      <c r="AK7" s="232">
        <v>0</v>
      </c>
      <c r="AL7" s="232">
        <v>0.54550468062208113</v>
      </c>
      <c r="AM7" s="232">
        <v>20.16098437425897</v>
      </c>
      <c r="AN7" s="232">
        <v>0</v>
      </c>
      <c r="AO7" s="232">
        <v>0.40052539445074264</v>
      </c>
      <c r="AP7" s="232">
        <v>15.373739791201521</v>
      </c>
      <c r="AQ7" s="232">
        <v>0.41437642697478377</v>
      </c>
      <c r="AR7" s="232">
        <v>73.436767894018288</v>
      </c>
      <c r="AS7" s="232">
        <v>2.7081575681371</v>
      </c>
      <c r="AT7" s="232">
        <v>81.268559301530487</v>
      </c>
      <c r="AU7" s="232">
        <v>121.88828038353391</v>
      </c>
      <c r="AV7" s="232">
        <v>9389.9217932169795</v>
      </c>
      <c r="AW7" s="232">
        <v>327.19931556645025</v>
      </c>
      <c r="AX7" s="232">
        <v>0</v>
      </c>
      <c r="AY7" s="232">
        <v>0</v>
      </c>
      <c r="AZ7" s="232">
        <v>0.41623367512158671</v>
      </c>
      <c r="BA7" s="232">
        <v>0.24144486419432468</v>
      </c>
      <c r="BB7" s="232">
        <v>3.1124056605978816E-2</v>
      </c>
      <c r="BC7" s="232">
        <v>2.7951647525542453E-2</v>
      </c>
      <c r="BD7" s="232">
        <v>0</v>
      </c>
      <c r="BE7" s="232">
        <v>0</v>
      </c>
      <c r="BF7" s="232">
        <v>0.102366449012416</v>
      </c>
      <c r="BG7" s="232">
        <v>12.41946801661965</v>
      </c>
      <c r="BH7" s="232">
        <v>0</v>
      </c>
      <c r="BI7" s="232">
        <v>0</v>
      </c>
      <c r="BJ7" s="232">
        <v>0</v>
      </c>
      <c r="BK7" s="232">
        <v>7.2475623280122414E-2</v>
      </c>
      <c r="BL7" s="232">
        <v>0</v>
      </c>
      <c r="BM7" s="232">
        <v>1.1690715304327597E-2</v>
      </c>
      <c r="BN7" s="232">
        <v>0</v>
      </c>
      <c r="BO7" s="232">
        <v>0</v>
      </c>
      <c r="BP7" s="232">
        <v>0</v>
      </c>
      <c r="BQ7" s="232">
        <v>0</v>
      </c>
      <c r="BR7" s="232">
        <v>0</v>
      </c>
      <c r="BS7" s="232">
        <v>0</v>
      </c>
      <c r="BT7" s="232">
        <v>0.40558567218105634</v>
      </c>
      <c r="BU7" s="232">
        <v>7.1785318921948754E-2</v>
      </c>
      <c r="BV7" s="232">
        <v>10.204872118947051</v>
      </c>
      <c r="BW7" s="232">
        <v>0.66651954629202681</v>
      </c>
      <c r="BX7" s="232">
        <v>0</v>
      </c>
      <c r="BY7" s="232">
        <v>0.13068796491867413</v>
      </c>
      <c r="BZ7" s="232">
        <v>0.17556650427633744</v>
      </c>
      <c r="CA7" s="232">
        <v>0.43447792439983823</v>
      </c>
      <c r="CB7" s="232">
        <v>0.4936517802875155</v>
      </c>
      <c r="CC7" s="232">
        <v>0</v>
      </c>
      <c r="CD7" s="232">
        <v>0</v>
      </c>
      <c r="CE7" s="232">
        <v>0</v>
      </c>
      <c r="CF7" s="232">
        <v>3.0009694564079693E-2</v>
      </c>
      <c r="CG7" s="232">
        <v>-0.68475215200449069</v>
      </c>
      <c r="CH7" s="232">
        <v>0.38068280102443486</v>
      </c>
      <c r="CI7" s="232">
        <v>0.45015154310291378</v>
      </c>
      <c r="CJ7" s="232">
        <v>23.721131690294627</v>
      </c>
      <c r="CK7" s="232">
        <v>0</v>
      </c>
      <c r="CL7" s="232">
        <v>0.86611129867461323</v>
      </c>
      <c r="CM7" s="232">
        <v>12100.032736676076</v>
      </c>
      <c r="CN7" s="232">
        <v>-9.5913958841790201</v>
      </c>
      <c r="CO7" s="232">
        <v>-8.9728910736294747</v>
      </c>
      <c r="CP7" s="232">
        <v>0</v>
      </c>
      <c r="CQ7" s="232">
        <v>0</v>
      </c>
      <c r="CR7" s="232">
        <v>0</v>
      </c>
      <c r="CS7" s="232">
        <v>-84.693998866113873</v>
      </c>
      <c r="CT7" s="232">
        <v>19.078005793231956</v>
      </c>
      <c r="CU7" s="232">
        <v>-84.180280030690412</v>
      </c>
      <c r="CV7" s="232">
        <v>12015.852456645385</v>
      </c>
      <c r="CW7" s="232">
        <v>171.12624336980468</v>
      </c>
      <c r="CX7" s="232">
        <v>86.945963339114272</v>
      </c>
      <c r="CY7" s="232">
        <v>12186.97870001519</v>
      </c>
      <c r="CZ7" s="232">
        <v>-11994.929131463556</v>
      </c>
      <c r="DA7" s="232">
        <v>-11907.983168124443</v>
      </c>
      <c r="DB7" s="232">
        <v>192.04956855163579</v>
      </c>
      <c r="DD7" s="404">
        <f t="shared" si="2"/>
        <v>0.99825868990507971</v>
      </c>
      <c r="DE7" s="404">
        <f t="shared" si="3"/>
        <v>1.7413100949202898E-3</v>
      </c>
      <c r="DF7" s="233">
        <f t="shared" si="0"/>
        <v>-2.0891491832767307E-5</v>
      </c>
      <c r="DG7" s="233">
        <f t="shared" si="1"/>
        <v>0.7757380984914809</v>
      </c>
    </row>
    <row r="8" spans="1:111">
      <c r="A8" s="238">
        <v>5</v>
      </c>
      <c r="B8" s="238" t="s">
        <v>6</v>
      </c>
      <c r="C8" s="232">
        <v>11.572982698987298</v>
      </c>
      <c r="D8" s="232">
        <v>9.2966145389463684</v>
      </c>
      <c r="E8" s="232">
        <v>9.1480019120419112</v>
      </c>
      <c r="F8" s="232">
        <v>0</v>
      </c>
      <c r="G8" s="232">
        <v>5257.1014575756953</v>
      </c>
      <c r="H8" s="232">
        <v>790.80059712184186</v>
      </c>
      <c r="I8" s="232">
        <v>0</v>
      </c>
      <c r="J8" s="232">
        <v>2.8415541349122972</v>
      </c>
      <c r="K8" s="232">
        <v>5.2908609824452713</v>
      </c>
      <c r="L8" s="232">
        <v>1.0198221909991252</v>
      </c>
      <c r="M8" s="232">
        <v>0</v>
      </c>
      <c r="N8" s="232">
        <v>0.69194915875912011</v>
      </c>
      <c r="O8" s="232">
        <v>0</v>
      </c>
      <c r="P8" s="232">
        <v>0</v>
      </c>
      <c r="Q8" s="232">
        <v>0.15987358535688051</v>
      </c>
      <c r="R8" s="232">
        <v>4.7171128558258033</v>
      </c>
      <c r="S8" s="232">
        <v>0</v>
      </c>
      <c r="T8" s="232">
        <v>29.5994093064587</v>
      </c>
      <c r="U8" s="232">
        <v>0</v>
      </c>
      <c r="V8" s="232">
        <v>0</v>
      </c>
      <c r="W8" s="232">
        <v>0.9083689027834051</v>
      </c>
      <c r="X8" s="232">
        <v>0</v>
      </c>
      <c r="Y8" s="232">
        <v>0</v>
      </c>
      <c r="Z8" s="232">
        <v>0</v>
      </c>
      <c r="AA8" s="232">
        <v>2.6285958880225655</v>
      </c>
      <c r="AB8" s="232">
        <v>7.2225666383233661E-2</v>
      </c>
      <c r="AC8" s="232">
        <v>0</v>
      </c>
      <c r="AD8" s="232">
        <v>0</v>
      </c>
      <c r="AE8" s="232">
        <v>0</v>
      </c>
      <c r="AF8" s="232">
        <v>0</v>
      </c>
      <c r="AG8" s="232">
        <v>0</v>
      </c>
      <c r="AH8" s="232">
        <v>0</v>
      </c>
      <c r="AI8" s="232">
        <v>0</v>
      </c>
      <c r="AJ8" s="232">
        <v>0</v>
      </c>
      <c r="AK8" s="232">
        <v>0</v>
      </c>
      <c r="AL8" s="232">
        <v>0</v>
      </c>
      <c r="AM8" s="232">
        <v>0</v>
      </c>
      <c r="AN8" s="232">
        <v>0</v>
      </c>
      <c r="AO8" s="232">
        <v>0</v>
      </c>
      <c r="AP8" s="232">
        <v>131.11974199707012</v>
      </c>
      <c r="AQ8" s="232">
        <v>0</v>
      </c>
      <c r="AR8" s="232">
        <v>0</v>
      </c>
      <c r="AS8" s="232">
        <v>0</v>
      </c>
      <c r="AT8" s="232">
        <v>0</v>
      </c>
      <c r="AU8" s="232">
        <v>0</v>
      </c>
      <c r="AV8" s="232">
        <v>0</v>
      </c>
      <c r="AW8" s="232">
        <v>0</v>
      </c>
      <c r="AX8" s="232">
        <v>0</v>
      </c>
      <c r="AY8" s="232">
        <v>51.046297882757642</v>
      </c>
      <c r="AZ8" s="232">
        <v>0</v>
      </c>
      <c r="BA8" s="232">
        <v>0</v>
      </c>
      <c r="BB8" s="232">
        <v>0</v>
      </c>
      <c r="BC8" s="232">
        <v>0</v>
      </c>
      <c r="BD8" s="232">
        <v>0</v>
      </c>
      <c r="BE8" s="232">
        <v>0</v>
      </c>
      <c r="BF8" s="232">
        <v>0</v>
      </c>
      <c r="BG8" s="232">
        <v>0</v>
      </c>
      <c r="BH8" s="232">
        <v>0</v>
      </c>
      <c r="BI8" s="232">
        <v>0</v>
      </c>
      <c r="BJ8" s="232">
        <v>0</v>
      </c>
      <c r="BK8" s="232">
        <v>0</v>
      </c>
      <c r="BL8" s="232">
        <v>0</v>
      </c>
      <c r="BM8" s="232">
        <v>0.26909526900194242</v>
      </c>
      <c r="BN8" s="232">
        <v>0</v>
      </c>
      <c r="BO8" s="232">
        <v>0</v>
      </c>
      <c r="BP8" s="232">
        <v>0</v>
      </c>
      <c r="BQ8" s="232">
        <v>0</v>
      </c>
      <c r="BR8" s="232">
        <v>0</v>
      </c>
      <c r="BS8" s="232">
        <v>0</v>
      </c>
      <c r="BT8" s="232">
        <v>11.302938932839917</v>
      </c>
      <c r="BU8" s="232">
        <v>79.113667031394598</v>
      </c>
      <c r="BV8" s="232">
        <v>0</v>
      </c>
      <c r="BW8" s="232">
        <v>255.87649727840773</v>
      </c>
      <c r="BX8" s="232">
        <v>0</v>
      </c>
      <c r="BY8" s="232">
        <v>193.19335006143774</v>
      </c>
      <c r="BZ8" s="232">
        <v>191.65608045238585</v>
      </c>
      <c r="CA8" s="232">
        <v>9.9699508188671615</v>
      </c>
      <c r="CB8" s="232">
        <v>0</v>
      </c>
      <c r="CC8" s="232">
        <v>0</v>
      </c>
      <c r="CD8" s="232">
        <v>0</v>
      </c>
      <c r="CE8" s="232">
        <v>0</v>
      </c>
      <c r="CF8" s="232">
        <v>23.254508928219497</v>
      </c>
      <c r="CG8" s="232">
        <v>5578.7329950018375</v>
      </c>
      <c r="CH8" s="232">
        <v>0</v>
      </c>
      <c r="CI8" s="232">
        <v>0.47701551762472821</v>
      </c>
      <c r="CJ8" s="232">
        <v>29.467479955498877</v>
      </c>
      <c r="CK8" s="232">
        <v>0</v>
      </c>
      <c r="CL8" s="232">
        <v>0</v>
      </c>
      <c r="CM8" s="232">
        <v>12681.329045646802</v>
      </c>
      <c r="CN8" s="232">
        <v>839.88683446964592</v>
      </c>
      <c r="CO8" s="232">
        <v>35131.173993577533</v>
      </c>
      <c r="CP8" s="232">
        <v>0</v>
      </c>
      <c r="CQ8" s="232">
        <v>0</v>
      </c>
      <c r="CR8" s="232">
        <v>0</v>
      </c>
      <c r="CS8" s="232">
        <v>0</v>
      </c>
      <c r="CT8" s="232">
        <v>-264.37000000000012</v>
      </c>
      <c r="CU8" s="232">
        <v>35706.690828047176</v>
      </c>
      <c r="CV8" s="232">
        <v>48388.019873693978</v>
      </c>
      <c r="CW8" s="232">
        <v>20899.416379531998</v>
      </c>
      <c r="CX8" s="232">
        <v>56606.107207579174</v>
      </c>
      <c r="CY8" s="232">
        <v>69287.436253225984</v>
      </c>
      <c r="CZ8" s="232">
        <v>-47403.076253225983</v>
      </c>
      <c r="DA8" s="232">
        <v>9203.0309543531912</v>
      </c>
      <c r="DB8" s="232">
        <v>21884.36</v>
      </c>
      <c r="DD8" s="404">
        <f t="shared" si="2"/>
        <v>0.97964488683275386</v>
      </c>
      <c r="DE8" s="404">
        <f t="shared" si="3"/>
        <v>2.0355113167246142E-2</v>
      </c>
      <c r="DF8" s="233">
        <f t="shared" si="0"/>
        <v>8.1795558258736037E-2</v>
      </c>
      <c r="DG8" s="233">
        <f t="shared" si="1"/>
        <v>0.91965843100191658</v>
      </c>
    </row>
    <row r="9" spans="1:111">
      <c r="A9" s="238">
        <v>6</v>
      </c>
      <c r="B9" s="238" t="s">
        <v>7</v>
      </c>
      <c r="C9" s="232">
        <v>0.22982149204717625</v>
      </c>
      <c r="D9" s="232">
        <v>0</v>
      </c>
      <c r="E9" s="232">
        <v>5.4888506137444697</v>
      </c>
      <c r="F9" s="232">
        <v>0</v>
      </c>
      <c r="G9" s="232">
        <v>35.037254854588035</v>
      </c>
      <c r="H9" s="232">
        <v>739.74278439157524</v>
      </c>
      <c r="I9" s="232">
        <v>0</v>
      </c>
      <c r="J9" s="232">
        <v>0</v>
      </c>
      <c r="K9" s="232">
        <v>0</v>
      </c>
      <c r="L9" s="232">
        <v>0</v>
      </c>
      <c r="M9" s="232">
        <v>0</v>
      </c>
      <c r="N9" s="232">
        <v>0</v>
      </c>
      <c r="O9" s="232">
        <v>0</v>
      </c>
      <c r="P9" s="232">
        <v>0</v>
      </c>
      <c r="Q9" s="232">
        <v>0</v>
      </c>
      <c r="R9" s="232">
        <v>2.3447149768591996E-2</v>
      </c>
      <c r="S9" s="232">
        <v>0</v>
      </c>
      <c r="T9" s="232">
        <v>0</v>
      </c>
      <c r="U9" s="232">
        <v>0</v>
      </c>
      <c r="V9" s="232">
        <v>0</v>
      </c>
      <c r="W9" s="232">
        <v>0</v>
      </c>
      <c r="X9" s="232">
        <v>0</v>
      </c>
      <c r="Y9" s="232">
        <v>0</v>
      </c>
      <c r="Z9" s="232">
        <v>0</v>
      </c>
      <c r="AA9" s="232">
        <v>0</v>
      </c>
      <c r="AB9" s="232">
        <v>0</v>
      </c>
      <c r="AC9" s="232">
        <v>0</v>
      </c>
      <c r="AD9" s="232">
        <v>0</v>
      </c>
      <c r="AE9" s="232">
        <v>0</v>
      </c>
      <c r="AF9" s="232">
        <v>0</v>
      </c>
      <c r="AG9" s="232">
        <v>0</v>
      </c>
      <c r="AH9" s="232">
        <v>0</v>
      </c>
      <c r="AI9" s="232">
        <v>0</v>
      </c>
      <c r="AJ9" s="232">
        <v>0</v>
      </c>
      <c r="AK9" s="232">
        <v>0</v>
      </c>
      <c r="AL9" s="232">
        <v>0</v>
      </c>
      <c r="AM9" s="232">
        <v>0</v>
      </c>
      <c r="AN9" s="232">
        <v>0</v>
      </c>
      <c r="AO9" s="232">
        <v>0</v>
      </c>
      <c r="AP9" s="232">
        <v>0</v>
      </c>
      <c r="AQ9" s="232">
        <v>0</v>
      </c>
      <c r="AR9" s="232">
        <v>0</v>
      </c>
      <c r="AS9" s="232">
        <v>0</v>
      </c>
      <c r="AT9" s="232">
        <v>0</v>
      </c>
      <c r="AU9" s="232">
        <v>0</v>
      </c>
      <c r="AV9" s="232">
        <v>0</v>
      </c>
      <c r="AW9" s="232">
        <v>0</v>
      </c>
      <c r="AX9" s="232">
        <v>0</v>
      </c>
      <c r="AY9" s="232">
        <v>0</v>
      </c>
      <c r="AZ9" s="232">
        <v>2.6147173660984553</v>
      </c>
      <c r="BA9" s="232">
        <v>2.9774459327018858</v>
      </c>
      <c r="BB9" s="232">
        <v>0</v>
      </c>
      <c r="BC9" s="232">
        <v>0</v>
      </c>
      <c r="BD9" s="232">
        <v>0</v>
      </c>
      <c r="BE9" s="232">
        <v>0</v>
      </c>
      <c r="BF9" s="232">
        <v>0</v>
      </c>
      <c r="BG9" s="232">
        <v>0</v>
      </c>
      <c r="BH9" s="232">
        <v>0</v>
      </c>
      <c r="BI9" s="232">
        <v>0</v>
      </c>
      <c r="BJ9" s="232">
        <v>0</v>
      </c>
      <c r="BK9" s="232">
        <v>0</v>
      </c>
      <c r="BL9" s="232">
        <v>0</v>
      </c>
      <c r="BM9" s="232">
        <v>0.31821341991251351</v>
      </c>
      <c r="BN9" s="232">
        <v>0</v>
      </c>
      <c r="BO9" s="232">
        <v>0</v>
      </c>
      <c r="BP9" s="232">
        <v>0</v>
      </c>
      <c r="BQ9" s="232">
        <v>0</v>
      </c>
      <c r="BR9" s="232">
        <v>0</v>
      </c>
      <c r="BS9" s="232">
        <v>0</v>
      </c>
      <c r="BT9" s="232">
        <v>1.0671441711615197</v>
      </c>
      <c r="BU9" s="232">
        <v>1.3108976654352911</v>
      </c>
      <c r="BV9" s="232">
        <v>0</v>
      </c>
      <c r="BW9" s="232">
        <v>36.370186732998746</v>
      </c>
      <c r="BX9" s="232">
        <v>0</v>
      </c>
      <c r="BY9" s="232">
        <v>24.91915806948888</v>
      </c>
      <c r="BZ9" s="232">
        <v>24.794879801330346</v>
      </c>
      <c r="CA9" s="232">
        <v>0</v>
      </c>
      <c r="CB9" s="232">
        <v>0</v>
      </c>
      <c r="CC9" s="232">
        <v>0</v>
      </c>
      <c r="CD9" s="232">
        <v>0</v>
      </c>
      <c r="CE9" s="232">
        <v>0.42065440244792685</v>
      </c>
      <c r="CF9" s="232">
        <v>12.718370464120397</v>
      </c>
      <c r="CG9" s="232">
        <v>2916.7443835457748</v>
      </c>
      <c r="CH9" s="232">
        <v>0</v>
      </c>
      <c r="CI9" s="232">
        <v>0</v>
      </c>
      <c r="CJ9" s="232">
        <v>8.7338806221132312</v>
      </c>
      <c r="CK9" s="232">
        <v>0</v>
      </c>
      <c r="CL9" s="232">
        <v>18.644673627717474</v>
      </c>
      <c r="CM9" s="232">
        <v>3832.1567643230251</v>
      </c>
      <c r="CN9" s="232">
        <v>538.48272382769267</v>
      </c>
      <c r="CO9" s="232">
        <v>5733.8451158463904</v>
      </c>
      <c r="CP9" s="232">
        <v>0</v>
      </c>
      <c r="CQ9" s="232">
        <v>0</v>
      </c>
      <c r="CR9" s="232">
        <v>0</v>
      </c>
      <c r="CS9" s="232">
        <v>0</v>
      </c>
      <c r="CT9" s="232">
        <v>105.73000000000002</v>
      </c>
      <c r="CU9" s="232">
        <v>6378.0578396740839</v>
      </c>
      <c r="CV9" s="232">
        <v>10210.214603997108</v>
      </c>
      <c r="CW9" s="232">
        <v>13543.594360073261</v>
      </c>
      <c r="CX9" s="232">
        <v>19921.652199747346</v>
      </c>
      <c r="CY9" s="232">
        <v>23753.808964070369</v>
      </c>
      <c r="CZ9" s="232">
        <v>-9743.2689640703684</v>
      </c>
      <c r="DA9" s="232">
        <v>10178.383235676978</v>
      </c>
      <c r="DB9" s="232">
        <v>14010.54</v>
      </c>
      <c r="DD9" s="404">
        <f t="shared" si="2"/>
        <v>0.95426681435824678</v>
      </c>
      <c r="DE9" s="404">
        <f t="shared" si="3"/>
        <v>4.5733185641753216E-2</v>
      </c>
      <c r="DF9" s="233">
        <f t="shared" si="0"/>
        <v>1.3350053781451276E-2</v>
      </c>
      <c r="DG9" s="233">
        <f t="shared" si="1"/>
        <v>0.6426193499464109</v>
      </c>
    </row>
    <row r="10" spans="1:111">
      <c r="A10" s="238">
        <v>7</v>
      </c>
      <c r="B10" s="238" t="s">
        <v>125</v>
      </c>
      <c r="C10" s="232">
        <v>0</v>
      </c>
      <c r="D10" s="232">
        <v>0</v>
      </c>
      <c r="E10" s="232">
        <v>0</v>
      </c>
      <c r="F10" s="232">
        <v>0</v>
      </c>
      <c r="G10" s="232">
        <v>0</v>
      </c>
      <c r="H10" s="232">
        <v>0</v>
      </c>
      <c r="I10" s="232">
        <v>0</v>
      </c>
      <c r="J10" s="232">
        <v>0</v>
      </c>
      <c r="K10" s="232">
        <v>0</v>
      </c>
      <c r="L10" s="232">
        <v>0</v>
      </c>
      <c r="M10" s="232">
        <v>0</v>
      </c>
      <c r="N10" s="232">
        <v>0</v>
      </c>
      <c r="O10" s="232">
        <v>0</v>
      </c>
      <c r="P10" s="232">
        <v>0</v>
      </c>
      <c r="Q10" s="232">
        <v>0</v>
      </c>
      <c r="R10" s="232">
        <v>0</v>
      </c>
      <c r="S10" s="232">
        <v>0</v>
      </c>
      <c r="T10" s="232">
        <v>0</v>
      </c>
      <c r="U10" s="232">
        <v>0</v>
      </c>
      <c r="V10" s="232">
        <v>0</v>
      </c>
      <c r="W10" s="232">
        <v>0</v>
      </c>
      <c r="X10" s="232">
        <v>0</v>
      </c>
      <c r="Y10" s="232">
        <v>0</v>
      </c>
      <c r="Z10" s="232">
        <v>0</v>
      </c>
      <c r="AA10" s="232">
        <v>0</v>
      </c>
      <c r="AB10" s="232">
        <v>0</v>
      </c>
      <c r="AC10" s="232">
        <v>0</v>
      </c>
      <c r="AD10" s="232">
        <v>0</v>
      </c>
      <c r="AE10" s="232">
        <v>0</v>
      </c>
      <c r="AF10" s="232">
        <v>0</v>
      </c>
      <c r="AG10" s="232">
        <v>0</v>
      </c>
      <c r="AH10" s="232">
        <v>0</v>
      </c>
      <c r="AI10" s="232">
        <v>0</v>
      </c>
      <c r="AJ10" s="232">
        <v>0</v>
      </c>
      <c r="AK10" s="232">
        <v>0</v>
      </c>
      <c r="AL10" s="232">
        <v>0</v>
      </c>
      <c r="AM10" s="232">
        <v>0</v>
      </c>
      <c r="AN10" s="232">
        <v>0</v>
      </c>
      <c r="AO10" s="232">
        <v>0</v>
      </c>
      <c r="AP10" s="232">
        <v>0</v>
      </c>
      <c r="AQ10" s="232">
        <v>0</v>
      </c>
      <c r="AR10" s="232">
        <v>0</v>
      </c>
      <c r="AS10" s="232">
        <v>0</v>
      </c>
      <c r="AT10" s="232">
        <v>0</v>
      </c>
      <c r="AU10" s="232">
        <v>0</v>
      </c>
      <c r="AV10" s="232">
        <v>0</v>
      </c>
      <c r="AW10" s="232">
        <v>0</v>
      </c>
      <c r="AX10" s="232">
        <v>0</v>
      </c>
      <c r="AY10" s="232">
        <v>0</v>
      </c>
      <c r="AZ10" s="232">
        <v>0</v>
      </c>
      <c r="BA10" s="232">
        <v>0</v>
      </c>
      <c r="BB10" s="232">
        <v>0</v>
      </c>
      <c r="BC10" s="232">
        <v>0</v>
      </c>
      <c r="BD10" s="232">
        <v>0</v>
      </c>
      <c r="BE10" s="232">
        <v>0</v>
      </c>
      <c r="BF10" s="232">
        <v>0</v>
      </c>
      <c r="BG10" s="232">
        <v>0</v>
      </c>
      <c r="BH10" s="232">
        <v>0</v>
      </c>
      <c r="BI10" s="232">
        <v>0</v>
      </c>
      <c r="BJ10" s="232">
        <v>0</v>
      </c>
      <c r="BK10" s="232">
        <v>0</v>
      </c>
      <c r="BL10" s="232">
        <v>0</v>
      </c>
      <c r="BM10" s="232">
        <v>0</v>
      </c>
      <c r="BN10" s="232">
        <v>0</v>
      </c>
      <c r="BO10" s="232">
        <v>0</v>
      </c>
      <c r="BP10" s="232">
        <v>0</v>
      </c>
      <c r="BQ10" s="232">
        <v>0</v>
      </c>
      <c r="BR10" s="232">
        <v>0</v>
      </c>
      <c r="BS10" s="232">
        <v>0</v>
      </c>
      <c r="BT10" s="232">
        <v>0</v>
      </c>
      <c r="BU10" s="232">
        <v>0</v>
      </c>
      <c r="BV10" s="232">
        <v>0</v>
      </c>
      <c r="BW10" s="232">
        <v>0</v>
      </c>
      <c r="BX10" s="232">
        <v>0</v>
      </c>
      <c r="BY10" s="232">
        <v>0</v>
      </c>
      <c r="BZ10" s="232">
        <v>0</v>
      </c>
      <c r="CA10" s="232">
        <v>0</v>
      </c>
      <c r="CB10" s="232">
        <v>0</v>
      </c>
      <c r="CC10" s="232">
        <v>0</v>
      </c>
      <c r="CD10" s="232">
        <v>0</v>
      </c>
      <c r="CE10" s="232">
        <v>0</v>
      </c>
      <c r="CF10" s="232">
        <v>0</v>
      </c>
      <c r="CG10" s="232">
        <v>0</v>
      </c>
      <c r="CH10" s="232">
        <v>0</v>
      </c>
      <c r="CI10" s="232">
        <v>0</v>
      </c>
      <c r="CJ10" s="232">
        <v>0</v>
      </c>
      <c r="CK10" s="232">
        <v>0</v>
      </c>
      <c r="CL10" s="232">
        <v>0</v>
      </c>
      <c r="CM10" s="232">
        <v>0</v>
      </c>
      <c r="CN10" s="232">
        <v>314.15338659961878</v>
      </c>
      <c r="CO10" s="232">
        <v>4322.1848282849651</v>
      </c>
      <c r="CP10" s="232">
        <v>0</v>
      </c>
      <c r="CQ10" s="232">
        <v>0</v>
      </c>
      <c r="CR10" s="232">
        <v>0</v>
      </c>
      <c r="CS10" s="232">
        <v>0</v>
      </c>
      <c r="CT10" s="232">
        <v>0</v>
      </c>
      <c r="CU10" s="232">
        <v>4636.338214884584</v>
      </c>
      <c r="CV10" s="232">
        <v>4636.338214884584</v>
      </c>
      <c r="CW10" s="232">
        <v>0</v>
      </c>
      <c r="CX10" s="232">
        <v>4636.338214884584</v>
      </c>
      <c r="CY10" s="232">
        <v>4636.338214884584</v>
      </c>
      <c r="CZ10" s="232">
        <v>-4636.338214884584</v>
      </c>
      <c r="DA10" s="232">
        <v>0</v>
      </c>
      <c r="DB10" s="232">
        <v>0</v>
      </c>
      <c r="DD10" s="404">
        <f t="shared" si="2"/>
        <v>1</v>
      </c>
      <c r="DE10" s="404">
        <f t="shared" si="3"/>
        <v>0</v>
      </c>
      <c r="DF10" s="233">
        <f t="shared" si="0"/>
        <v>1.0063299364593938E-2</v>
      </c>
      <c r="DG10" s="233">
        <f t="shared" si="1"/>
        <v>0</v>
      </c>
    </row>
    <row r="11" spans="1:111">
      <c r="A11" s="238">
        <v>8</v>
      </c>
      <c r="B11" s="238" t="s">
        <v>126</v>
      </c>
      <c r="C11" s="232">
        <v>0.34291543049857531</v>
      </c>
      <c r="D11" s="232">
        <v>0.33425097110296559</v>
      </c>
      <c r="E11" s="232">
        <v>1.9236055383210862</v>
      </c>
      <c r="F11" s="232">
        <v>0</v>
      </c>
      <c r="G11" s="232">
        <v>0</v>
      </c>
      <c r="H11" s="232">
        <v>0.61161617017261816</v>
      </c>
      <c r="I11" s="232">
        <v>0</v>
      </c>
      <c r="J11" s="232">
        <v>1701.2206703326274</v>
      </c>
      <c r="K11" s="232">
        <v>162.89998781400516</v>
      </c>
      <c r="L11" s="232">
        <v>7.3621194910236318E-2</v>
      </c>
      <c r="M11" s="232">
        <v>27.032443650370897</v>
      </c>
      <c r="N11" s="232">
        <v>4.7264621425121174</v>
      </c>
      <c r="O11" s="232">
        <v>0.26889571065190521</v>
      </c>
      <c r="P11" s="232">
        <v>0</v>
      </c>
      <c r="Q11" s="232">
        <v>0</v>
      </c>
      <c r="R11" s="232">
        <v>0</v>
      </c>
      <c r="S11" s="232">
        <v>0</v>
      </c>
      <c r="T11" s="232">
        <v>6.7278352905676631E-2</v>
      </c>
      <c r="U11" s="232">
        <v>0</v>
      </c>
      <c r="V11" s="232">
        <v>0</v>
      </c>
      <c r="W11" s="232">
        <v>13.389647965487029</v>
      </c>
      <c r="X11" s="232">
        <v>0</v>
      </c>
      <c r="Y11" s="232">
        <v>0</v>
      </c>
      <c r="Z11" s="232">
        <v>0</v>
      </c>
      <c r="AA11" s="232">
        <v>1.3645773240123686</v>
      </c>
      <c r="AB11" s="232">
        <v>2.6706958037887182E-2</v>
      </c>
      <c r="AC11" s="232">
        <v>1.6219217316064678</v>
      </c>
      <c r="AD11" s="232">
        <v>0.33076315753536389</v>
      </c>
      <c r="AE11" s="232">
        <v>1.9872553202530923</v>
      </c>
      <c r="AF11" s="232">
        <v>0.26605686807554096</v>
      </c>
      <c r="AG11" s="232">
        <v>7.3044493509310024</v>
      </c>
      <c r="AH11" s="232">
        <v>0.21163308860333843</v>
      </c>
      <c r="AI11" s="232">
        <v>192.85870436124526</v>
      </c>
      <c r="AJ11" s="232">
        <v>8.314758992376273</v>
      </c>
      <c r="AK11" s="232">
        <v>9.7548608764794589E-4</v>
      </c>
      <c r="AL11" s="232">
        <v>2.7567271502389969</v>
      </c>
      <c r="AM11" s="232">
        <v>537.39410100745806</v>
      </c>
      <c r="AN11" s="232">
        <v>7.1204060310113499</v>
      </c>
      <c r="AO11" s="232">
        <v>0.34852308779858859</v>
      </c>
      <c r="AP11" s="232">
        <v>25.603822352177176</v>
      </c>
      <c r="AQ11" s="232">
        <v>1.1749394820555786E-2</v>
      </c>
      <c r="AR11" s="232">
        <v>5.8792899423540748</v>
      </c>
      <c r="AS11" s="232">
        <v>11.762688382737521</v>
      </c>
      <c r="AT11" s="232">
        <v>0.26015056336153036</v>
      </c>
      <c r="AU11" s="232">
        <v>0.12984487866258695</v>
      </c>
      <c r="AV11" s="232">
        <v>0</v>
      </c>
      <c r="AW11" s="232">
        <v>0</v>
      </c>
      <c r="AX11" s="232">
        <v>0.25866551063605386</v>
      </c>
      <c r="AY11" s="232">
        <v>0.12036704321076876</v>
      </c>
      <c r="AZ11" s="232">
        <v>1.2847589150847527</v>
      </c>
      <c r="BA11" s="232">
        <v>5.1961193574673166</v>
      </c>
      <c r="BB11" s="232">
        <v>5.3142351368664888E-2</v>
      </c>
      <c r="BC11" s="232">
        <v>0</v>
      </c>
      <c r="BD11" s="232">
        <v>0</v>
      </c>
      <c r="BE11" s="232">
        <v>0</v>
      </c>
      <c r="BF11" s="232">
        <v>0.4703558094664847</v>
      </c>
      <c r="BG11" s="232">
        <v>0.37933810473082508</v>
      </c>
      <c r="BH11" s="232">
        <v>5.8977067124220253E-2</v>
      </c>
      <c r="BI11" s="232">
        <v>6.0124064907260326</v>
      </c>
      <c r="BJ11" s="232">
        <v>0</v>
      </c>
      <c r="BK11" s="232">
        <v>8.5345656591442706E-2</v>
      </c>
      <c r="BL11" s="232">
        <v>0.13391603849847683</v>
      </c>
      <c r="BM11" s="232">
        <v>0.12670281886833415</v>
      </c>
      <c r="BN11" s="232">
        <v>0</v>
      </c>
      <c r="BO11" s="232">
        <v>1.5324261171369429E-3</v>
      </c>
      <c r="BP11" s="232">
        <v>0</v>
      </c>
      <c r="BQ11" s="232">
        <v>0.65305357835990518</v>
      </c>
      <c r="BR11" s="232">
        <v>0</v>
      </c>
      <c r="BS11" s="232">
        <v>2.8959858722689337E-2</v>
      </c>
      <c r="BT11" s="232">
        <v>1.0351857347491338</v>
      </c>
      <c r="BU11" s="232">
        <v>2.4066061064377042E-2</v>
      </c>
      <c r="BV11" s="232">
        <v>0</v>
      </c>
      <c r="BW11" s="232">
        <v>1.3067066909491056</v>
      </c>
      <c r="BX11" s="232">
        <v>1.1572979448748033</v>
      </c>
      <c r="BY11" s="232">
        <v>0.50723710426059487</v>
      </c>
      <c r="BZ11" s="232">
        <v>0.23650362924719601</v>
      </c>
      <c r="CA11" s="232">
        <v>0.29301492243624228</v>
      </c>
      <c r="CB11" s="232">
        <v>0.41415389730700364</v>
      </c>
      <c r="CC11" s="232">
        <v>0</v>
      </c>
      <c r="CD11" s="232">
        <v>9.875064692825905E-2</v>
      </c>
      <c r="CE11" s="232">
        <v>4.8698824409410069</v>
      </c>
      <c r="CF11" s="232">
        <v>9.7437534434990397E-2</v>
      </c>
      <c r="CG11" s="232">
        <v>0</v>
      </c>
      <c r="CH11" s="232">
        <v>0.17656557526835873</v>
      </c>
      <c r="CI11" s="232">
        <v>7.911233124170078</v>
      </c>
      <c r="CJ11" s="232">
        <v>0.64283979652282441</v>
      </c>
      <c r="CK11" s="232">
        <v>15.39906574695647</v>
      </c>
      <c r="CL11" s="232">
        <v>0.2052881274958043</v>
      </c>
      <c r="CM11" s="232">
        <v>2767.6853707075297</v>
      </c>
      <c r="CN11" s="232">
        <v>2.1149858789382394</v>
      </c>
      <c r="CO11" s="232">
        <v>156.74544385207324</v>
      </c>
      <c r="CP11" s="232">
        <v>0</v>
      </c>
      <c r="CQ11" s="232">
        <v>0</v>
      </c>
      <c r="CR11" s="232">
        <v>0.86147762453195476</v>
      </c>
      <c r="CS11" s="232">
        <v>325.34251055018308</v>
      </c>
      <c r="CT11" s="232">
        <v>-21.18</v>
      </c>
      <c r="CU11" s="232">
        <v>463.88441790572648</v>
      </c>
      <c r="CV11" s="232">
        <v>3231.5697886132562</v>
      </c>
      <c r="CW11" s="232">
        <v>6381.1866312232287</v>
      </c>
      <c r="CX11" s="232">
        <v>6845.0710491289556</v>
      </c>
      <c r="CY11" s="232">
        <v>9612.7564198364853</v>
      </c>
      <c r="CZ11" s="232">
        <v>-3086.936419836486</v>
      </c>
      <c r="DA11" s="232">
        <v>3758.1346292924695</v>
      </c>
      <c r="DB11" s="232">
        <v>6525.82</v>
      </c>
      <c r="DD11" s="404">
        <f t="shared" si="2"/>
        <v>0.9552436189723027</v>
      </c>
      <c r="DE11" s="404">
        <f t="shared" si="3"/>
        <v>4.4756381027697301E-2</v>
      </c>
      <c r="DF11" s="233">
        <f t="shared" si="0"/>
        <v>3.649488368005455E-4</v>
      </c>
      <c r="DG11" s="233">
        <f t="shared" si="1"/>
        <v>0.13493524314946345</v>
      </c>
    </row>
    <row r="12" spans="1:111">
      <c r="A12" s="238">
        <v>9</v>
      </c>
      <c r="B12" s="238" t="s">
        <v>127</v>
      </c>
      <c r="C12" s="232">
        <v>7.5172845517566209</v>
      </c>
      <c r="D12" s="232">
        <v>3.2720451937199718E-2</v>
      </c>
      <c r="E12" s="232">
        <v>0.86517592033765611</v>
      </c>
      <c r="F12" s="232">
        <v>0.12065913810037847</v>
      </c>
      <c r="G12" s="232">
        <v>6.7693329782620992</v>
      </c>
      <c r="H12" s="232">
        <v>3.0466213136195481</v>
      </c>
      <c r="I12" s="232">
        <v>0</v>
      </c>
      <c r="J12" s="232">
        <v>5.8629449422670481</v>
      </c>
      <c r="K12" s="232">
        <v>10.344333300154553</v>
      </c>
      <c r="L12" s="232">
        <v>0.35085925161792747</v>
      </c>
      <c r="M12" s="232">
        <v>0.57966130500598056</v>
      </c>
      <c r="N12" s="232">
        <v>1.6633138605995452</v>
      </c>
      <c r="O12" s="232">
        <v>0.25046089488675977</v>
      </c>
      <c r="P12" s="232">
        <v>0</v>
      </c>
      <c r="Q12" s="232">
        <v>0.14628241862356825</v>
      </c>
      <c r="R12" s="232">
        <v>0.42116544514712739</v>
      </c>
      <c r="S12" s="232">
        <v>0</v>
      </c>
      <c r="T12" s="232">
        <v>1.0359951436842672</v>
      </c>
      <c r="U12" s="232">
        <v>0</v>
      </c>
      <c r="V12" s="232">
        <v>2.2515168318474953E-2</v>
      </c>
      <c r="W12" s="232">
        <v>5.8450797734750672</v>
      </c>
      <c r="X12" s="232">
        <v>0</v>
      </c>
      <c r="Y12" s="232">
        <v>0.76164763028330984</v>
      </c>
      <c r="Z12" s="232">
        <v>0</v>
      </c>
      <c r="AA12" s="232">
        <v>1.8993045207186381</v>
      </c>
      <c r="AB12" s="232">
        <v>3.3174185222414456</v>
      </c>
      <c r="AC12" s="232">
        <v>2.591571539741377</v>
      </c>
      <c r="AD12" s="232">
        <v>3.2732253682045358</v>
      </c>
      <c r="AE12" s="232">
        <v>8.1456510790228265</v>
      </c>
      <c r="AF12" s="232">
        <v>4.2603646005566516</v>
      </c>
      <c r="AG12" s="232">
        <v>14.569532080836121</v>
      </c>
      <c r="AH12" s="232">
        <v>2.1009111949135848</v>
      </c>
      <c r="AI12" s="232">
        <v>287.96563663046027</v>
      </c>
      <c r="AJ12" s="232">
        <v>32.531658155440788</v>
      </c>
      <c r="AK12" s="232">
        <v>0.30698525325205289</v>
      </c>
      <c r="AL12" s="232">
        <v>9.380581715341064</v>
      </c>
      <c r="AM12" s="232">
        <v>12.517589378132655</v>
      </c>
      <c r="AN12" s="232">
        <v>3.8351275147660471</v>
      </c>
      <c r="AO12" s="232">
        <v>0.24500381024275064</v>
      </c>
      <c r="AP12" s="232">
        <v>25.27292296268579</v>
      </c>
      <c r="AQ12" s="232">
        <v>0.76842048188333856</v>
      </c>
      <c r="AR12" s="232">
        <v>51.933690649455961</v>
      </c>
      <c r="AS12" s="232">
        <v>8.2121150971960741</v>
      </c>
      <c r="AT12" s="232">
        <v>3.0243592333526381</v>
      </c>
      <c r="AU12" s="232">
        <v>5.2932612101893399</v>
      </c>
      <c r="AV12" s="232">
        <v>1.0576331573054838</v>
      </c>
      <c r="AW12" s="232">
        <v>6.876372128232372E-2</v>
      </c>
      <c r="AX12" s="232">
        <v>1.9672795308112911</v>
      </c>
      <c r="AY12" s="232">
        <v>5.0419614975854783</v>
      </c>
      <c r="AZ12" s="232">
        <v>20.772753546106493</v>
      </c>
      <c r="BA12" s="232">
        <v>78.451529962280546</v>
      </c>
      <c r="BB12" s="232">
        <v>11.882645980203565</v>
      </c>
      <c r="BC12" s="232">
        <v>0.16120895042428701</v>
      </c>
      <c r="BD12" s="232">
        <v>3.8161606135764192E-2</v>
      </c>
      <c r="BE12" s="232">
        <v>0</v>
      </c>
      <c r="BF12" s="232">
        <v>1.3190155557564027</v>
      </c>
      <c r="BG12" s="232">
        <v>8.7435350526079603</v>
      </c>
      <c r="BH12" s="232">
        <v>3.24061824085378</v>
      </c>
      <c r="BI12" s="232">
        <v>8.4244711540147712</v>
      </c>
      <c r="BJ12" s="232">
        <v>0</v>
      </c>
      <c r="BK12" s="232">
        <v>5.319445580083914E-2</v>
      </c>
      <c r="BL12" s="232">
        <v>0.47770358612167169</v>
      </c>
      <c r="BM12" s="232">
        <v>0.335043711141429</v>
      </c>
      <c r="BN12" s="232">
        <v>0</v>
      </c>
      <c r="BO12" s="232">
        <v>0.10047039173046984</v>
      </c>
      <c r="BP12" s="232">
        <v>0.38276398471772405</v>
      </c>
      <c r="BQ12" s="232">
        <v>1.8251618612534957</v>
      </c>
      <c r="BR12" s="232">
        <v>0.47671988362947249</v>
      </c>
      <c r="BS12" s="232">
        <v>0.51058090433901804</v>
      </c>
      <c r="BT12" s="232">
        <v>35.492369627611239</v>
      </c>
      <c r="BU12" s="232">
        <v>1308.995105729922</v>
      </c>
      <c r="BV12" s="232">
        <v>18.984590811250531</v>
      </c>
      <c r="BW12" s="232">
        <v>53.852435395928673</v>
      </c>
      <c r="BX12" s="232">
        <v>2.3337865473338688</v>
      </c>
      <c r="BY12" s="232">
        <v>37.103587251254716</v>
      </c>
      <c r="BZ12" s="232">
        <v>10.166197176245371</v>
      </c>
      <c r="CA12" s="232">
        <v>63.576634447199282</v>
      </c>
      <c r="CB12" s="232">
        <v>9.9345429288797309</v>
      </c>
      <c r="CC12" s="232">
        <v>8.3336046125496874E-2</v>
      </c>
      <c r="CD12" s="232">
        <v>9.0888306483149535</v>
      </c>
      <c r="CE12" s="232">
        <v>41.886121027720797</v>
      </c>
      <c r="CF12" s="232">
        <v>1.68728588066076</v>
      </c>
      <c r="CG12" s="232">
        <v>8.7657225292579994</v>
      </c>
      <c r="CH12" s="232">
        <v>6.9416199887153294</v>
      </c>
      <c r="CI12" s="232">
        <v>17.203451324491894</v>
      </c>
      <c r="CJ12" s="232">
        <v>9.1252089606775542</v>
      </c>
      <c r="CK12" s="232">
        <v>2.9155624156345628</v>
      </c>
      <c r="CL12" s="232">
        <v>0.7351535399014002</v>
      </c>
      <c r="CM12" s="232">
        <v>2311.2841434979405</v>
      </c>
      <c r="CN12" s="232">
        <v>193.78494009980673</v>
      </c>
      <c r="CO12" s="232">
        <v>6216.640026306588</v>
      </c>
      <c r="CP12" s="232">
        <v>0</v>
      </c>
      <c r="CQ12" s="232">
        <v>0</v>
      </c>
      <c r="CR12" s="232">
        <v>0.61687675459498237</v>
      </c>
      <c r="CS12" s="232">
        <v>1677.7113268502296</v>
      </c>
      <c r="CT12" s="232">
        <v>-8.1200000000000045</v>
      </c>
      <c r="CU12" s="232">
        <v>8080.6331700112196</v>
      </c>
      <c r="CV12" s="232">
        <v>10391.917313509161</v>
      </c>
      <c r="CW12" s="232">
        <v>2453.0784281865576</v>
      </c>
      <c r="CX12" s="232">
        <v>10533.711598197777</v>
      </c>
      <c r="CY12" s="232">
        <v>12844.995741695719</v>
      </c>
      <c r="CZ12" s="232">
        <v>-10288.955741695716</v>
      </c>
      <c r="DA12" s="232">
        <v>244.75585650206085</v>
      </c>
      <c r="DB12" s="232">
        <v>2556.04</v>
      </c>
      <c r="DD12" s="404">
        <f t="shared" si="2"/>
        <v>0.99009214866638728</v>
      </c>
      <c r="DE12" s="404">
        <f t="shared" si="3"/>
        <v>9.9078513336127161E-3</v>
      </c>
      <c r="DF12" s="233">
        <f t="shared" si="0"/>
        <v>1.447414030451446E-2</v>
      </c>
      <c r="DG12" s="233">
        <f t="shared" si="1"/>
        <v>0.85934353862043966</v>
      </c>
    </row>
    <row r="13" spans="1:111">
      <c r="A13" s="238">
        <v>10</v>
      </c>
      <c r="B13" s="238" t="s">
        <v>87</v>
      </c>
      <c r="C13" s="232">
        <v>3.9270717349036617</v>
      </c>
      <c r="D13" s="232">
        <v>4.0749570969241429</v>
      </c>
      <c r="E13" s="232">
        <v>0.55321173981734817</v>
      </c>
      <c r="F13" s="232">
        <v>6.1230126363980855E-2</v>
      </c>
      <c r="G13" s="232">
        <v>6.5541922335684664</v>
      </c>
      <c r="H13" s="232">
        <v>9.699188541452413</v>
      </c>
      <c r="I13" s="232">
        <v>0</v>
      </c>
      <c r="J13" s="232">
        <v>0.86741390219808301</v>
      </c>
      <c r="K13" s="232">
        <v>0.68958546461827819</v>
      </c>
      <c r="L13" s="232">
        <v>598.94707107954093</v>
      </c>
      <c r="M13" s="232">
        <v>428.79768286627632</v>
      </c>
      <c r="N13" s="232">
        <v>22.508751232178778</v>
      </c>
      <c r="O13" s="232">
        <v>0.11848700169998876</v>
      </c>
      <c r="P13" s="232">
        <v>0</v>
      </c>
      <c r="Q13" s="232">
        <v>0</v>
      </c>
      <c r="R13" s="232">
        <v>0.22303965353962105</v>
      </c>
      <c r="S13" s="232">
        <v>0</v>
      </c>
      <c r="T13" s="232">
        <v>0.9365068425509997</v>
      </c>
      <c r="U13" s="232">
        <v>0</v>
      </c>
      <c r="V13" s="232">
        <v>0</v>
      </c>
      <c r="W13" s="232">
        <v>7.4876183830002656</v>
      </c>
      <c r="X13" s="232">
        <v>0</v>
      </c>
      <c r="Y13" s="232">
        <v>0.17192485639155597</v>
      </c>
      <c r="Z13" s="232">
        <v>0</v>
      </c>
      <c r="AA13" s="232">
        <v>3.9129880378070934</v>
      </c>
      <c r="AB13" s="232">
        <v>1.3908365261292333</v>
      </c>
      <c r="AC13" s="232">
        <v>16.604427342260681</v>
      </c>
      <c r="AD13" s="232">
        <v>9.0845388431901721</v>
      </c>
      <c r="AE13" s="232">
        <v>15.03544929097777</v>
      </c>
      <c r="AF13" s="232">
        <v>1.4793812670930071</v>
      </c>
      <c r="AG13" s="232">
        <v>8.2655600623263759</v>
      </c>
      <c r="AH13" s="232">
        <v>4.1959685375495086</v>
      </c>
      <c r="AI13" s="232">
        <v>4.3829452991822553</v>
      </c>
      <c r="AJ13" s="232">
        <v>32.879343911294185</v>
      </c>
      <c r="AK13" s="232">
        <v>1.7819923636797796E-2</v>
      </c>
      <c r="AL13" s="232">
        <v>1.4023572859883506</v>
      </c>
      <c r="AM13" s="232">
        <v>20.197994868923342</v>
      </c>
      <c r="AN13" s="232">
        <v>33.946904839959132</v>
      </c>
      <c r="AO13" s="232">
        <v>1.607764764631334</v>
      </c>
      <c r="AP13" s="232">
        <v>590.34901248158781</v>
      </c>
      <c r="AQ13" s="232">
        <v>0</v>
      </c>
      <c r="AR13" s="232">
        <v>2990.3815751845686</v>
      </c>
      <c r="AS13" s="232">
        <v>240.81319025891176</v>
      </c>
      <c r="AT13" s="232">
        <v>14.879589278278631</v>
      </c>
      <c r="AU13" s="232">
        <v>53.027325069402465</v>
      </c>
      <c r="AV13" s="232">
        <v>83.001853147951763</v>
      </c>
      <c r="AW13" s="232">
        <v>0</v>
      </c>
      <c r="AX13" s="232">
        <v>0</v>
      </c>
      <c r="AY13" s="232">
        <v>3.1442016539032419E-2</v>
      </c>
      <c r="AZ13" s="232">
        <v>15.010035940461847</v>
      </c>
      <c r="BA13" s="232">
        <v>17.202936777515902</v>
      </c>
      <c r="BB13" s="232">
        <v>1.7111450151295895</v>
      </c>
      <c r="BC13" s="232">
        <v>0</v>
      </c>
      <c r="BD13" s="232">
        <v>0</v>
      </c>
      <c r="BE13" s="232">
        <v>0.10368076188161861</v>
      </c>
      <c r="BF13" s="232">
        <v>0</v>
      </c>
      <c r="BG13" s="232">
        <v>0</v>
      </c>
      <c r="BH13" s="232">
        <v>0</v>
      </c>
      <c r="BI13" s="232">
        <v>0.96282374654087199</v>
      </c>
      <c r="BJ13" s="232">
        <v>0</v>
      </c>
      <c r="BK13" s="232">
        <v>0</v>
      </c>
      <c r="BL13" s="232">
        <v>0.58483952670944273</v>
      </c>
      <c r="BM13" s="232">
        <v>4.5954314196162134</v>
      </c>
      <c r="BN13" s="232">
        <v>0</v>
      </c>
      <c r="BO13" s="232">
        <v>1.978652343427835E-2</v>
      </c>
      <c r="BP13" s="232">
        <v>0.11383548396501782</v>
      </c>
      <c r="BQ13" s="232">
        <v>7.5919187833549201E-2</v>
      </c>
      <c r="BR13" s="232">
        <v>0</v>
      </c>
      <c r="BS13" s="232">
        <v>0.13632107992879092</v>
      </c>
      <c r="BT13" s="232">
        <v>1.5982376864235246</v>
      </c>
      <c r="BU13" s="232">
        <v>0.25331971309332213</v>
      </c>
      <c r="BV13" s="232">
        <v>5.8590258284459731</v>
      </c>
      <c r="BW13" s="232">
        <v>5.8707323603053557E-2</v>
      </c>
      <c r="BX13" s="232">
        <v>0.61971265151810273</v>
      </c>
      <c r="BY13" s="232">
        <v>0.60360682303653101</v>
      </c>
      <c r="BZ13" s="232">
        <v>0.22626267701664227</v>
      </c>
      <c r="CA13" s="232">
        <v>0.80196850571595746</v>
      </c>
      <c r="CB13" s="232">
        <v>2.2365594116020424</v>
      </c>
      <c r="CC13" s="232">
        <v>0</v>
      </c>
      <c r="CD13" s="232">
        <v>1.0278506388609268</v>
      </c>
      <c r="CE13" s="232">
        <v>10.34711902732225</v>
      </c>
      <c r="CF13" s="232">
        <v>0.1015149518265019</v>
      </c>
      <c r="CG13" s="232">
        <v>27.340451273894843</v>
      </c>
      <c r="CH13" s="232">
        <v>0.9696345757284649</v>
      </c>
      <c r="CI13" s="232">
        <v>7.1932812397479262</v>
      </c>
      <c r="CJ13" s="232">
        <v>3.2285800089909107</v>
      </c>
      <c r="CK13" s="232">
        <v>0</v>
      </c>
      <c r="CL13" s="232">
        <v>0.12199846519091463</v>
      </c>
      <c r="CM13" s="232">
        <v>5315.6107872582488</v>
      </c>
      <c r="CN13" s="232">
        <v>9.4292579933186627</v>
      </c>
      <c r="CO13" s="232">
        <v>84.874232946455109</v>
      </c>
      <c r="CP13" s="232">
        <v>8.0003017989230276</v>
      </c>
      <c r="CQ13" s="232">
        <v>0</v>
      </c>
      <c r="CR13" s="232">
        <v>1.0284156303354466</v>
      </c>
      <c r="CS13" s="232">
        <v>324.65246524880814</v>
      </c>
      <c r="CT13" s="232">
        <v>0</v>
      </c>
      <c r="CU13" s="232">
        <v>427.98467361784037</v>
      </c>
      <c r="CV13" s="232">
        <v>5743.5954608760894</v>
      </c>
      <c r="CW13" s="232">
        <v>1340.5975211017401</v>
      </c>
      <c r="CX13" s="232">
        <v>1768.5821947195805</v>
      </c>
      <c r="CY13" s="232">
        <v>7084.1929819778297</v>
      </c>
      <c r="CZ13" s="232">
        <v>-5589.9029819778289</v>
      </c>
      <c r="DA13" s="232">
        <v>-3821.3207872582484</v>
      </c>
      <c r="DB13" s="232">
        <v>1494.29</v>
      </c>
      <c r="DD13" s="404">
        <f t="shared" si="2"/>
        <v>0.97324106825677847</v>
      </c>
      <c r="DE13" s="404">
        <f t="shared" si="3"/>
        <v>2.6758931743221526E-2</v>
      </c>
      <c r="DF13" s="233">
        <f t="shared" si="0"/>
        <v>1.9761182096864904E-4</v>
      </c>
      <c r="DG13" s="233">
        <f t="shared" si="1"/>
        <v>0.94051921310025011</v>
      </c>
    </row>
    <row r="14" spans="1:111">
      <c r="A14" s="238">
        <v>11</v>
      </c>
      <c r="B14" s="238" t="s">
        <v>46</v>
      </c>
      <c r="C14" s="232">
        <v>1.9193298394524078E-2</v>
      </c>
      <c r="D14" s="232">
        <v>0</v>
      </c>
      <c r="E14" s="232">
        <v>0.10279304065960282</v>
      </c>
      <c r="F14" s="232">
        <v>9.1638479437412476E-2</v>
      </c>
      <c r="G14" s="232">
        <v>4.7729637879717215</v>
      </c>
      <c r="H14" s="232">
        <v>6.6378830529448143</v>
      </c>
      <c r="I14" s="232">
        <v>0</v>
      </c>
      <c r="J14" s="232">
        <v>4.531258664424997</v>
      </c>
      <c r="K14" s="232">
        <v>1.3220207325846904</v>
      </c>
      <c r="L14" s="232">
        <v>0.19537644196442217</v>
      </c>
      <c r="M14" s="232">
        <v>17.479217763399976</v>
      </c>
      <c r="N14" s="232">
        <v>2.4946101605849798</v>
      </c>
      <c r="O14" s="232">
        <v>0.68362858393044845</v>
      </c>
      <c r="P14" s="232">
        <v>0</v>
      </c>
      <c r="Q14" s="232">
        <v>0.43000478289226668</v>
      </c>
      <c r="R14" s="232">
        <v>0.93946867200397743</v>
      </c>
      <c r="S14" s="232">
        <v>0</v>
      </c>
      <c r="T14" s="232">
        <v>1.6555194915755351</v>
      </c>
      <c r="U14" s="232">
        <v>0</v>
      </c>
      <c r="V14" s="232">
        <v>3.1021514880560829E-2</v>
      </c>
      <c r="W14" s="232">
        <v>32.653140058719359</v>
      </c>
      <c r="X14" s="232">
        <v>0</v>
      </c>
      <c r="Y14" s="232">
        <v>1.1010915913644364</v>
      </c>
      <c r="Z14" s="232">
        <v>0</v>
      </c>
      <c r="AA14" s="232">
        <v>2.6043749454297838</v>
      </c>
      <c r="AB14" s="232">
        <v>3.2592088934781214</v>
      </c>
      <c r="AC14" s="232">
        <v>3.1716104757204513</v>
      </c>
      <c r="AD14" s="232">
        <v>1.9868645513491143</v>
      </c>
      <c r="AE14" s="232">
        <v>4.1956620434091567</v>
      </c>
      <c r="AF14" s="232">
        <v>3.1458457678768128</v>
      </c>
      <c r="AG14" s="232">
        <v>15.431543466297677</v>
      </c>
      <c r="AH14" s="232">
        <v>1.075837663135498</v>
      </c>
      <c r="AI14" s="232">
        <v>101.04118432058992</v>
      </c>
      <c r="AJ14" s="232">
        <v>44.393523788199055</v>
      </c>
      <c r="AK14" s="232">
        <v>0.34134474385602126</v>
      </c>
      <c r="AL14" s="232">
        <v>2.4090982857217775</v>
      </c>
      <c r="AM14" s="232">
        <v>19.493383000767508</v>
      </c>
      <c r="AN14" s="232">
        <v>43.17035811738554</v>
      </c>
      <c r="AO14" s="232">
        <v>0.78932888002930068</v>
      </c>
      <c r="AP14" s="232">
        <v>64.689867081541053</v>
      </c>
      <c r="AQ14" s="232">
        <v>0.14231121578017938</v>
      </c>
      <c r="AR14" s="232">
        <v>345.52596737884483</v>
      </c>
      <c r="AS14" s="232">
        <v>235.95665408103179</v>
      </c>
      <c r="AT14" s="232">
        <v>0.39231183427510785</v>
      </c>
      <c r="AU14" s="232">
        <v>1.0528296023065371</v>
      </c>
      <c r="AV14" s="232">
        <v>13.381628173140328</v>
      </c>
      <c r="AW14" s="232">
        <v>0.17576574045368287</v>
      </c>
      <c r="AX14" s="232">
        <v>14.973508236447342</v>
      </c>
      <c r="AY14" s="232">
        <v>16.216431828104511</v>
      </c>
      <c r="AZ14" s="232">
        <v>17.065468134917833</v>
      </c>
      <c r="BA14" s="232">
        <v>41.262579605081349</v>
      </c>
      <c r="BB14" s="232">
        <v>36.973706846353849</v>
      </c>
      <c r="BC14" s="232">
        <v>1.1038412786024385</v>
      </c>
      <c r="BD14" s="232">
        <v>4.8898452776874777</v>
      </c>
      <c r="BE14" s="232">
        <v>4.0942887571092275</v>
      </c>
      <c r="BF14" s="232">
        <v>0.83964600513771182</v>
      </c>
      <c r="BG14" s="232">
        <v>6.6016769102379182</v>
      </c>
      <c r="BH14" s="232">
        <v>0</v>
      </c>
      <c r="BI14" s="232">
        <v>7.7470381091731566</v>
      </c>
      <c r="BJ14" s="232">
        <v>0</v>
      </c>
      <c r="BK14" s="232">
        <v>0.11411606089092863</v>
      </c>
      <c r="BL14" s="232">
        <v>2.5835372576451427</v>
      </c>
      <c r="BM14" s="232">
        <v>0.87174925691255889</v>
      </c>
      <c r="BN14" s="232">
        <v>0</v>
      </c>
      <c r="BO14" s="232">
        <v>1.2686687309432041</v>
      </c>
      <c r="BP14" s="232">
        <v>0.68550887971492225</v>
      </c>
      <c r="BQ14" s="232">
        <v>13.962317592751322</v>
      </c>
      <c r="BR14" s="232">
        <v>3.5806124689131398</v>
      </c>
      <c r="BS14" s="232">
        <v>1.1777763557636325</v>
      </c>
      <c r="BT14" s="232">
        <v>23.043832683508018</v>
      </c>
      <c r="BU14" s="232">
        <v>803.53332201867909</v>
      </c>
      <c r="BV14" s="232">
        <v>175.85132807209922</v>
      </c>
      <c r="BW14" s="232">
        <v>95.499085400243459</v>
      </c>
      <c r="BX14" s="232">
        <v>0.97199412359293169</v>
      </c>
      <c r="BY14" s="232">
        <v>108.07898260660829</v>
      </c>
      <c r="BZ14" s="232">
        <v>27.795941979921416</v>
      </c>
      <c r="CA14" s="232">
        <v>73.80751524110461</v>
      </c>
      <c r="CB14" s="232">
        <v>16.719174181163826</v>
      </c>
      <c r="CC14" s="232">
        <v>0.26462745254354814</v>
      </c>
      <c r="CD14" s="232">
        <v>4.8823455958406088</v>
      </c>
      <c r="CE14" s="232">
        <v>65.002913608845418</v>
      </c>
      <c r="CF14" s="232">
        <v>1.2289393709544476</v>
      </c>
      <c r="CG14" s="232">
        <v>70.224643847570064</v>
      </c>
      <c r="CH14" s="232">
        <v>2.5568424699938204</v>
      </c>
      <c r="CI14" s="232">
        <v>42.224091905046912</v>
      </c>
      <c r="CJ14" s="232">
        <v>15.810151238299399</v>
      </c>
      <c r="CK14" s="232">
        <v>0</v>
      </c>
      <c r="CL14" s="232">
        <v>1.3823789409748692</v>
      </c>
      <c r="CM14" s="232">
        <v>2687.8577624977306</v>
      </c>
      <c r="CN14" s="232">
        <v>37.87409832526351</v>
      </c>
      <c r="CO14" s="232">
        <v>211.91357549124226</v>
      </c>
      <c r="CP14" s="232">
        <v>0.69478271384997092</v>
      </c>
      <c r="CQ14" s="232">
        <v>0</v>
      </c>
      <c r="CR14" s="232">
        <v>3.1831728916846358</v>
      </c>
      <c r="CS14" s="232">
        <v>82.374175930387253</v>
      </c>
      <c r="CT14" s="232">
        <v>-8.4200000000000159</v>
      </c>
      <c r="CU14" s="232">
        <v>327.61980535242759</v>
      </c>
      <c r="CV14" s="232">
        <v>3015.4775678501583</v>
      </c>
      <c r="CW14" s="232">
        <v>2364.738556921136</v>
      </c>
      <c r="CX14" s="232">
        <v>2692.3583622735637</v>
      </c>
      <c r="CY14" s="232">
        <v>5380.2161247712938</v>
      </c>
      <c r="CZ14" s="232">
        <v>-2932.8861247712953</v>
      </c>
      <c r="DA14" s="232">
        <v>-240.5277624977316</v>
      </c>
      <c r="DB14" s="232">
        <v>2447.33</v>
      </c>
      <c r="DD14" s="404">
        <f t="shared" si="2"/>
        <v>0.97261082491230555</v>
      </c>
      <c r="DE14" s="404">
        <f t="shared" si="3"/>
        <v>2.7389175087694451E-2</v>
      </c>
      <c r="DF14" s="233">
        <f t="shared" si="0"/>
        <v>4.9339624155685157E-4</v>
      </c>
      <c r="DG14" s="233">
        <f t="shared" si="1"/>
        <v>0.92404447831694037</v>
      </c>
    </row>
    <row r="15" spans="1:111">
      <c r="A15" s="238">
        <v>12</v>
      </c>
      <c r="B15" s="238" t="s">
        <v>128</v>
      </c>
      <c r="C15" s="232">
        <v>101.48691436304907</v>
      </c>
      <c r="D15" s="232">
        <v>1.5839403825034166</v>
      </c>
      <c r="E15" s="232">
        <v>0.34942274348744257</v>
      </c>
      <c r="F15" s="232">
        <v>0</v>
      </c>
      <c r="G15" s="232">
        <v>163.02743726376127</v>
      </c>
      <c r="H15" s="232">
        <v>687.6729179409258</v>
      </c>
      <c r="I15" s="232">
        <v>0</v>
      </c>
      <c r="J15" s="232">
        <v>9.7191632716898724</v>
      </c>
      <c r="K15" s="232">
        <v>10.960254944944388</v>
      </c>
      <c r="L15" s="232">
        <v>24.149097505812147</v>
      </c>
      <c r="M15" s="232">
        <v>36.285122163220521</v>
      </c>
      <c r="N15" s="232">
        <v>2913.267678259901</v>
      </c>
      <c r="O15" s="232">
        <v>931.28804972372438</v>
      </c>
      <c r="P15" s="232">
        <v>0</v>
      </c>
      <c r="Q15" s="232">
        <v>0.84599251685901</v>
      </c>
      <c r="R15" s="232">
        <v>1.3824545199737597</v>
      </c>
      <c r="S15" s="232">
        <v>0</v>
      </c>
      <c r="T15" s="232">
        <v>22.250015086011153</v>
      </c>
      <c r="U15" s="232">
        <v>0</v>
      </c>
      <c r="V15" s="232">
        <v>4.3940279460513891E-3</v>
      </c>
      <c r="W15" s="232">
        <v>249.09385366400011</v>
      </c>
      <c r="X15" s="232">
        <v>0</v>
      </c>
      <c r="Y15" s="232">
        <v>3.7668945484015097</v>
      </c>
      <c r="Z15" s="232">
        <v>0</v>
      </c>
      <c r="AA15" s="232">
        <v>12.629636529359303</v>
      </c>
      <c r="AB15" s="232">
        <v>3.223787159597665</v>
      </c>
      <c r="AC15" s="232">
        <v>6.616394023814971</v>
      </c>
      <c r="AD15" s="232">
        <v>1.0922344076430812</v>
      </c>
      <c r="AE15" s="232">
        <v>140.42576173389622</v>
      </c>
      <c r="AF15" s="232">
        <v>6.0234537085747206</v>
      </c>
      <c r="AG15" s="232">
        <v>59.851197491297746</v>
      </c>
      <c r="AH15" s="232">
        <v>4.9499635860318261</v>
      </c>
      <c r="AI15" s="232">
        <v>173.97483270655005</v>
      </c>
      <c r="AJ15" s="232">
        <v>410.58541370540127</v>
      </c>
      <c r="AK15" s="232">
        <v>0.68532638033160242</v>
      </c>
      <c r="AL15" s="232">
        <v>1.3329696724217017</v>
      </c>
      <c r="AM15" s="232">
        <v>40.07644226798412</v>
      </c>
      <c r="AN15" s="232">
        <v>0.42416952290650017</v>
      </c>
      <c r="AO15" s="232">
        <v>0.14704704074983002</v>
      </c>
      <c r="AP15" s="232">
        <v>213.92729055984563</v>
      </c>
      <c r="AQ15" s="232">
        <v>1.037873210161709</v>
      </c>
      <c r="AR15" s="232">
        <v>92.587249998854986</v>
      </c>
      <c r="AS15" s="232">
        <v>38.085752783215412</v>
      </c>
      <c r="AT15" s="232">
        <v>0</v>
      </c>
      <c r="AU15" s="232">
        <v>0</v>
      </c>
      <c r="AV15" s="232">
        <v>0</v>
      </c>
      <c r="AW15" s="232">
        <v>0</v>
      </c>
      <c r="AX15" s="232">
        <v>0.19931555312747615</v>
      </c>
      <c r="AY15" s="232">
        <v>3.9404074959844566</v>
      </c>
      <c r="AZ15" s="232">
        <v>64.196817010895103</v>
      </c>
      <c r="BA15" s="232">
        <v>184.86699284912311</v>
      </c>
      <c r="BB15" s="232">
        <v>22.832795352743599</v>
      </c>
      <c r="BC15" s="232">
        <v>7.1741346564214339E-2</v>
      </c>
      <c r="BD15" s="232">
        <v>1.2196556408866823</v>
      </c>
      <c r="BE15" s="232">
        <v>1.5040744330894642</v>
      </c>
      <c r="BF15" s="232">
        <v>0.54155105423193639</v>
      </c>
      <c r="BG15" s="232">
        <v>10.647349814939293</v>
      </c>
      <c r="BH15" s="232">
        <v>0</v>
      </c>
      <c r="BI15" s="232">
        <v>4.0526554214129975</v>
      </c>
      <c r="BJ15" s="232">
        <v>0</v>
      </c>
      <c r="BK15" s="232">
        <v>0.46236426557758392</v>
      </c>
      <c r="BL15" s="232">
        <v>4.9243539540514014</v>
      </c>
      <c r="BM15" s="232">
        <v>8.4824617359723185</v>
      </c>
      <c r="BN15" s="232">
        <v>0</v>
      </c>
      <c r="BO15" s="232">
        <v>0.13771565378500589</v>
      </c>
      <c r="BP15" s="232">
        <v>0.24362881912095855</v>
      </c>
      <c r="BQ15" s="232">
        <v>19.846550789717732</v>
      </c>
      <c r="BR15" s="232">
        <v>0.61316409261402094</v>
      </c>
      <c r="BS15" s="232">
        <v>25.569366362049102</v>
      </c>
      <c r="BT15" s="232">
        <v>6.5322072059764436</v>
      </c>
      <c r="BU15" s="232">
        <v>17.312837565109248</v>
      </c>
      <c r="BV15" s="232">
        <v>211.78813277621686</v>
      </c>
      <c r="BW15" s="232">
        <v>37.991619282053747</v>
      </c>
      <c r="BX15" s="232">
        <v>4.9210232805659899</v>
      </c>
      <c r="BY15" s="232">
        <v>83.583871310315928</v>
      </c>
      <c r="BZ15" s="232">
        <v>31.37651320192855</v>
      </c>
      <c r="CA15" s="232">
        <v>15.703168907181439</v>
      </c>
      <c r="CB15" s="232">
        <v>6.2182719686879127E-2</v>
      </c>
      <c r="CC15" s="232">
        <v>0.2123510628509154</v>
      </c>
      <c r="CD15" s="232">
        <v>4.6470087491864049</v>
      </c>
      <c r="CE15" s="232">
        <v>72.83062743879465</v>
      </c>
      <c r="CF15" s="232">
        <v>0.49980184832804297</v>
      </c>
      <c r="CG15" s="232">
        <v>68.441781183207809</v>
      </c>
      <c r="CH15" s="232">
        <v>2.0901481402424689</v>
      </c>
      <c r="CI15" s="232">
        <v>7.5302438261808771</v>
      </c>
      <c r="CJ15" s="232">
        <v>35.076354700881396</v>
      </c>
      <c r="CK15" s="232">
        <v>783.23403236205615</v>
      </c>
      <c r="CL15" s="232">
        <v>2.952713305271883</v>
      </c>
      <c r="CM15" s="232">
        <v>8105.9499799267714</v>
      </c>
      <c r="CN15" s="232">
        <v>91.489391340779235</v>
      </c>
      <c r="CO15" s="232">
        <v>327.5175494732477</v>
      </c>
      <c r="CP15" s="232">
        <v>0</v>
      </c>
      <c r="CQ15" s="232">
        <v>0</v>
      </c>
      <c r="CR15" s="232">
        <v>0</v>
      </c>
      <c r="CS15" s="232">
        <v>0</v>
      </c>
      <c r="CT15" s="232">
        <v>-0.34999999999999432</v>
      </c>
      <c r="CU15" s="232">
        <v>418.65694081402688</v>
      </c>
      <c r="CV15" s="232">
        <v>8524.6069207407982</v>
      </c>
      <c r="CW15" s="232">
        <v>6754.4806805580265</v>
      </c>
      <c r="CX15" s="232">
        <v>7173.1376213720532</v>
      </c>
      <c r="CY15" s="232">
        <v>15279.087601298823</v>
      </c>
      <c r="CZ15" s="232">
        <v>-8106.5076012988275</v>
      </c>
      <c r="DA15" s="232">
        <v>-933.36997992677425</v>
      </c>
      <c r="DB15" s="232">
        <v>7172.58</v>
      </c>
      <c r="DD15" s="404">
        <f t="shared" si="2"/>
        <v>0.95095383009101409</v>
      </c>
      <c r="DE15" s="404">
        <f t="shared" si="3"/>
        <v>4.9046169908985915E-2</v>
      </c>
      <c r="DF15" s="233">
        <f t="shared" si="0"/>
        <v>7.6255580879804876E-4</v>
      </c>
      <c r="DG15" s="233">
        <f t="shared" si="1"/>
        <v>0.88713506830978672</v>
      </c>
    </row>
    <row r="16" spans="1:111">
      <c r="A16" s="238">
        <v>13</v>
      </c>
      <c r="B16" s="238" t="s">
        <v>130</v>
      </c>
      <c r="C16" s="232">
        <v>0.27533397683345423</v>
      </c>
      <c r="D16" s="232">
        <v>0</v>
      </c>
      <c r="E16" s="232">
        <v>0.16055916638779499</v>
      </c>
      <c r="F16" s="232">
        <v>2.0436965009069781E-2</v>
      </c>
      <c r="G16" s="232">
        <v>111.73184104051728</v>
      </c>
      <c r="H16" s="232">
        <v>58.350396834174234</v>
      </c>
      <c r="I16" s="232">
        <v>0</v>
      </c>
      <c r="J16" s="232">
        <v>1.3756445010910268</v>
      </c>
      <c r="K16" s="232">
        <v>8.6511275402376224</v>
      </c>
      <c r="L16" s="232">
        <v>0.55792306306142514</v>
      </c>
      <c r="M16" s="232">
        <v>2.3825115412471143</v>
      </c>
      <c r="N16" s="232">
        <v>23.294432907476128</v>
      </c>
      <c r="O16" s="232">
        <v>122.73552011136081</v>
      </c>
      <c r="P16" s="232">
        <v>0</v>
      </c>
      <c r="Q16" s="232">
        <v>6.9749731397171E-2</v>
      </c>
      <c r="R16" s="232">
        <v>0.47812777345107443</v>
      </c>
      <c r="S16" s="232">
        <v>0</v>
      </c>
      <c r="T16" s="232">
        <v>16.276708364523643</v>
      </c>
      <c r="U16" s="232">
        <v>0</v>
      </c>
      <c r="V16" s="232">
        <v>2.9276360061424068E-2</v>
      </c>
      <c r="W16" s="232">
        <v>17.039337111813044</v>
      </c>
      <c r="X16" s="232">
        <v>0</v>
      </c>
      <c r="Y16" s="232">
        <v>0.16784650088538264</v>
      </c>
      <c r="Z16" s="232">
        <v>0</v>
      </c>
      <c r="AA16" s="232">
        <v>0.56416360451210645</v>
      </c>
      <c r="AB16" s="232">
        <v>5.1161190515311423</v>
      </c>
      <c r="AC16" s="232">
        <v>7.555311899406516</v>
      </c>
      <c r="AD16" s="232">
        <v>2.3688796249030131</v>
      </c>
      <c r="AE16" s="232">
        <v>14.974355407760067</v>
      </c>
      <c r="AF16" s="232">
        <v>13.521520124655172</v>
      </c>
      <c r="AG16" s="232">
        <v>123.87582425962086</v>
      </c>
      <c r="AH16" s="232">
        <v>6.8449251136246998</v>
      </c>
      <c r="AI16" s="232">
        <v>420.23803530547309</v>
      </c>
      <c r="AJ16" s="232">
        <v>60.320200547734089</v>
      </c>
      <c r="AK16" s="232">
        <v>1.4639933287093074</v>
      </c>
      <c r="AL16" s="232">
        <v>11.80608138704992</v>
      </c>
      <c r="AM16" s="232">
        <v>27.738203532465089</v>
      </c>
      <c r="AN16" s="232">
        <v>12.802984548522463</v>
      </c>
      <c r="AO16" s="232">
        <v>4.9071499945138992</v>
      </c>
      <c r="AP16" s="232">
        <v>131.55601143175161</v>
      </c>
      <c r="AQ16" s="232">
        <v>3.1748544353286023</v>
      </c>
      <c r="AR16" s="232">
        <v>24.319749875208657</v>
      </c>
      <c r="AS16" s="232">
        <v>10.495498531441626</v>
      </c>
      <c r="AT16" s="232">
        <v>3.4333306298031818</v>
      </c>
      <c r="AU16" s="232">
        <v>3.0644688043983108</v>
      </c>
      <c r="AV16" s="232">
        <v>27.283854697645197</v>
      </c>
      <c r="AW16" s="232">
        <v>1.700815996099067</v>
      </c>
      <c r="AX16" s="232">
        <v>16.468766646365228</v>
      </c>
      <c r="AY16" s="232">
        <v>16.255403201241869</v>
      </c>
      <c r="AZ16" s="232">
        <v>51.818204754558906</v>
      </c>
      <c r="BA16" s="232">
        <v>298.49651397762653</v>
      </c>
      <c r="BB16" s="232">
        <v>240.88372942847067</v>
      </c>
      <c r="BC16" s="232">
        <v>0.86703749119692042</v>
      </c>
      <c r="BD16" s="232">
        <v>0.14731721963555749</v>
      </c>
      <c r="BE16" s="232">
        <v>0</v>
      </c>
      <c r="BF16" s="232">
        <v>4.4793832922974435</v>
      </c>
      <c r="BG16" s="232">
        <v>21.768298752091653</v>
      </c>
      <c r="BH16" s="232">
        <v>0</v>
      </c>
      <c r="BI16" s="232">
        <v>7.5366779914588999</v>
      </c>
      <c r="BJ16" s="232">
        <v>0</v>
      </c>
      <c r="BK16" s="232">
        <v>0.7727940461630014</v>
      </c>
      <c r="BL16" s="232">
        <v>1.1828789125836798</v>
      </c>
      <c r="BM16" s="232">
        <v>2.9893838742812835</v>
      </c>
      <c r="BN16" s="232">
        <v>0</v>
      </c>
      <c r="BO16" s="232">
        <v>3.3999355077329203</v>
      </c>
      <c r="BP16" s="232">
        <v>2.4170739216405552</v>
      </c>
      <c r="BQ16" s="232">
        <v>29.527928396441581</v>
      </c>
      <c r="BR16" s="232">
        <v>11.251035127796751</v>
      </c>
      <c r="BS16" s="232">
        <v>163.43464957549298</v>
      </c>
      <c r="BT16" s="232">
        <v>204.15201846273823</v>
      </c>
      <c r="BU16" s="232">
        <v>907.00045166125517</v>
      </c>
      <c r="BV16" s="232">
        <v>920.185478615031</v>
      </c>
      <c r="BW16" s="232">
        <v>134.88240190162864</v>
      </c>
      <c r="BX16" s="232">
        <v>7.440917031203683</v>
      </c>
      <c r="BY16" s="232">
        <v>107.11071110827442</v>
      </c>
      <c r="BZ16" s="232">
        <v>14.673761961758778</v>
      </c>
      <c r="CA16" s="232">
        <v>220.47668191037843</v>
      </c>
      <c r="CB16" s="232">
        <v>7.3363907988485701</v>
      </c>
      <c r="CC16" s="232">
        <v>20.03969689303797</v>
      </c>
      <c r="CD16" s="232">
        <v>25.793840807621358</v>
      </c>
      <c r="CE16" s="232">
        <v>89.250596733828857</v>
      </c>
      <c r="CF16" s="232">
        <v>0.22029381840349699</v>
      </c>
      <c r="CG16" s="232">
        <v>14.314681901432099</v>
      </c>
      <c r="CH16" s="232">
        <v>6.1173649481822849</v>
      </c>
      <c r="CI16" s="232">
        <v>59.842722198899807</v>
      </c>
      <c r="CJ16" s="232">
        <v>16.897822895824991</v>
      </c>
      <c r="CK16" s="232">
        <v>0</v>
      </c>
      <c r="CL16" s="232">
        <v>0.30052472485690745</v>
      </c>
      <c r="CM16" s="232">
        <v>4912.4564761119673</v>
      </c>
      <c r="CN16" s="232">
        <v>28.208027403380747</v>
      </c>
      <c r="CO16" s="232">
        <v>91.963341212026663</v>
      </c>
      <c r="CP16" s="232">
        <v>0</v>
      </c>
      <c r="CQ16" s="232">
        <v>0</v>
      </c>
      <c r="CR16" s="232">
        <v>0</v>
      </c>
      <c r="CS16" s="232">
        <v>0</v>
      </c>
      <c r="CT16" s="232">
        <v>-2.9200000000000017</v>
      </c>
      <c r="CU16" s="232">
        <v>117.2513686154074</v>
      </c>
      <c r="CV16" s="232">
        <v>5029.7078447273743</v>
      </c>
      <c r="CW16" s="232">
        <v>2823.0313569040445</v>
      </c>
      <c r="CX16" s="232">
        <v>2940.282725519452</v>
      </c>
      <c r="CY16" s="232">
        <v>7852.7392016314188</v>
      </c>
      <c r="CZ16" s="232">
        <v>-4807.8492016314194</v>
      </c>
      <c r="DA16" s="232">
        <v>-1867.5664761119674</v>
      </c>
      <c r="DB16" s="232">
        <v>3044.89</v>
      </c>
      <c r="DD16" s="404">
        <f t="shared" si="2"/>
        <v>0.95589035189617855</v>
      </c>
      <c r="DE16" s="404">
        <f t="shared" si="3"/>
        <v>4.4109648103821453E-2</v>
      </c>
      <c r="DF16" s="233">
        <f t="shared" si="0"/>
        <v>2.1411732027946202E-4</v>
      </c>
      <c r="DG16" s="233">
        <f t="shared" si="1"/>
        <v>0.92310662941427402</v>
      </c>
    </row>
    <row r="17" spans="1:111">
      <c r="A17" s="238">
        <v>14</v>
      </c>
      <c r="B17" s="238" t="s">
        <v>131</v>
      </c>
      <c r="C17" s="232">
        <v>213.55559684763134</v>
      </c>
      <c r="D17" s="232">
        <v>0</v>
      </c>
      <c r="E17" s="232">
        <v>0</v>
      </c>
      <c r="F17" s="232">
        <v>0</v>
      </c>
      <c r="G17" s="232">
        <v>3.166841898949381E-2</v>
      </c>
      <c r="H17" s="232">
        <v>0.28100406744507167</v>
      </c>
      <c r="I17" s="232">
        <v>0</v>
      </c>
      <c r="J17" s="232">
        <v>0</v>
      </c>
      <c r="K17" s="232">
        <v>0</v>
      </c>
      <c r="L17" s="232">
        <v>5.8091617804776566E-3</v>
      </c>
      <c r="M17" s="232">
        <v>0</v>
      </c>
      <c r="N17" s="232">
        <v>0</v>
      </c>
      <c r="O17" s="232">
        <v>0</v>
      </c>
      <c r="P17" s="232">
        <v>0</v>
      </c>
      <c r="Q17" s="232">
        <v>3.9964125082648705</v>
      </c>
      <c r="R17" s="232">
        <v>13.991522011376171</v>
      </c>
      <c r="S17" s="232">
        <v>0</v>
      </c>
      <c r="T17" s="232">
        <v>6.2016101970827631</v>
      </c>
      <c r="U17" s="232">
        <v>0</v>
      </c>
      <c r="V17" s="232">
        <v>-1.2936488549086924</v>
      </c>
      <c r="W17" s="232">
        <v>0</v>
      </c>
      <c r="X17" s="232">
        <v>0</v>
      </c>
      <c r="Y17" s="232">
        <v>0</v>
      </c>
      <c r="Z17" s="232">
        <v>0</v>
      </c>
      <c r="AA17" s="232">
        <v>0.18715960837107204</v>
      </c>
      <c r="AB17" s="232">
        <v>0.64730005695289417</v>
      </c>
      <c r="AC17" s="232">
        <v>6.577177076064529E-2</v>
      </c>
      <c r="AD17" s="232">
        <v>0</v>
      </c>
      <c r="AE17" s="232">
        <v>0</v>
      </c>
      <c r="AF17" s="232">
        <v>0</v>
      </c>
      <c r="AG17" s="232">
        <v>0.2786905317063732</v>
      </c>
      <c r="AH17" s="232">
        <v>0</v>
      </c>
      <c r="AI17" s="232">
        <v>0</v>
      </c>
      <c r="AJ17" s="232">
        <v>19.087513709786919</v>
      </c>
      <c r="AK17" s="232">
        <v>0</v>
      </c>
      <c r="AL17" s="232">
        <v>0</v>
      </c>
      <c r="AM17" s="232">
        <v>0</v>
      </c>
      <c r="AN17" s="232">
        <v>0</v>
      </c>
      <c r="AO17" s="232">
        <v>0</v>
      </c>
      <c r="AP17" s="232">
        <v>0.43095912657308144</v>
      </c>
      <c r="AQ17" s="232">
        <v>0</v>
      </c>
      <c r="AR17" s="232">
        <v>0</v>
      </c>
      <c r="AS17" s="232">
        <v>0</v>
      </c>
      <c r="AT17" s="232">
        <v>2.6623929725852746</v>
      </c>
      <c r="AU17" s="232">
        <v>1.9304054977045531</v>
      </c>
      <c r="AV17" s="232">
        <v>2.772785172330424</v>
      </c>
      <c r="AW17" s="232">
        <v>6.8002877585008462E-2</v>
      </c>
      <c r="AX17" s="232">
        <v>0</v>
      </c>
      <c r="AY17" s="232">
        <v>0</v>
      </c>
      <c r="AZ17" s="232">
        <v>2.826437659665618E-2</v>
      </c>
      <c r="BA17" s="232">
        <v>0</v>
      </c>
      <c r="BB17" s="232">
        <v>0</v>
      </c>
      <c r="BC17" s="232">
        <v>2.8067749268495677E-2</v>
      </c>
      <c r="BD17" s="232">
        <v>0</v>
      </c>
      <c r="BE17" s="232">
        <v>0</v>
      </c>
      <c r="BF17" s="232">
        <v>0</v>
      </c>
      <c r="BG17" s="232">
        <v>0</v>
      </c>
      <c r="BH17" s="232">
        <v>0</v>
      </c>
      <c r="BI17" s="232">
        <v>0</v>
      </c>
      <c r="BJ17" s="232">
        <v>0</v>
      </c>
      <c r="BK17" s="232">
        <v>0</v>
      </c>
      <c r="BL17" s="232">
        <v>0</v>
      </c>
      <c r="BM17" s="232">
        <v>0</v>
      </c>
      <c r="BN17" s="232">
        <v>0</v>
      </c>
      <c r="BO17" s="232">
        <v>0</v>
      </c>
      <c r="BP17" s="232">
        <v>0</v>
      </c>
      <c r="BQ17" s="232">
        <v>0</v>
      </c>
      <c r="BR17" s="232">
        <v>0</v>
      </c>
      <c r="BS17" s="232">
        <v>0</v>
      </c>
      <c r="BT17" s="232">
        <v>8.6785866379343601E-2</v>
      </c>
      <c r="BU17" s="232">
        <v>0</v>
      </c>
      <c r="BV17" s="232">
        <v>0</v>
      </c>
      <c r="BW17" s="232">
        <v>0</v>
      </c>
      <c r="BX17" s="232">
        <v>0</v>
      </c>
      <c r="BY17" s="232">
        <v>0</v>
      </c>
      <c r="BZ17" s="232">
        <v>0</v>
      </c>
      <c r="CA17" s="232">
        <v>0</v>
      </c>
      <c r="CB17" s="232">
        <v>0</v>
      </c>
      <c r="CC17" s="232">
        <v>0</v>
      </c>
      <c r="CD17" s="232">
        <v>0</v>
      </c>
      <c r="CE17" s="232">
        <v>0</v>
      </c>
      <c r="CF17" s="232">
        <v>0</v>
      </c>
      <c r="CG17" s="232">
        <v>0</v>
      </c>
      <c r="CH17" s="232">
        <v>0</v>
      </c>
      <c r="CI17" s="232">
        <v>1.5856613419542627</v>
      </c>
      <c r="CJ17" s="232">
        <v>47.389788872842189</v>
      </c>
      <c r="CK17" s="232">
        <v>0</v>
      </c>
      <c r="CL17" s="232">
        <v>5.8795105900701685</v>
      </c>
      <c r="CM17" s="232">
        <v>319.89903447912889</v>
      </c>
      <c r="CN17" s="232">
        <v>0</v>
      </c>
      <c r="CO17" s="232">
        <v>13.053509242014014</v>
      </c>
      <c r="CP17" s="232">
        <v>0</v>
      </c>
      <c r="CQ17" s="232">
        <v>0</v>
      </c>
      <c r="CR17" s="232">
        <v>0</v>
      </c>
      <c r="CS17" s="232">
        <v>0</v>
      </c>
      <c r="CT17" s="232">
        <v>0</v>
      </c>
      <c r="CU17" s="232">
        <v>13.053509242014014</v>
      </c>
      <c r="CV17" s="232">
        <v>332.95254372114289</v>
      </c>
      <c r="CW17" s="232">
        <v>0</v>
      </c>
      <c r="CX17" s="232">
        <v>13.053509242014014</v>
      </c>
      <c r="CY17" s="232">
        <v>332.95254372114289</v>
      </c>
      <c r="CZ17" s="232">
        <v>-332.952543721143</v>
      </c>
      <c r="DA17" s="232">
        <v>-319.899034479129</v>
      </c>
      <c r="DB17" s="232">
        <v>0</v>
      </c>
      <c r="DD17" s="404">
        <f t="shared" si="2"/>
        <v>1.0000000000000004</v>
      </c>
      <c r="DE17" s="404">
        <f t="shared" si="3"/>
        <v>0</v>
      </c>
      <c r="DF17" s="233">
        <f t="shared" si="0"/>
        <v>3.039235397830145E-5</v>
      </c>
      <c r="DG17" s="233">
        <f t="shared" si="1"/>
        <v>0</v>
      </c>
    </row>
    <row r="18" spans="1:111">
      <c r="A18" s="238">
        <v>15</v>
      </c>
      <c r="B18" s="238" t="s">
        <v>117</v>
      </c>
      <c r="C18" s="232">
        <v>4.5551275426568028</v>
      </c>
      <c r="D18" s="232">
        <v>0</v>
      </c>
      <c r="E18" s="232">
        <v>0.40226604393510534</v>
      </c>
      <c r="F18" s="232">
        <v>1.1388318273119353E-2</v>
      </c>
      <c r="G18" s="232">
        <v>62.776941088912132</v>
      </c>
      <c r="H18" s="232">
        <v>57.908984830868057</v>
      </c>
      <c r="I18" s="232">
        <v>0</v>
      </c>
      <c r="J18" s="232">
        <v>66.224417897310687</v>
      </c>
      <c r="K18" s="232">
        <v>1.675924997435823</v>
      </c>
      <c r="L18" s="232">
        <v>0.15356023885928766</v>
      </c>
      <c r="M18" s="232">
        <v>0.3141160920321121</v>
      </c>
      <c r="N18" s="232">
        <v>3.9430651794390279</v>
      </c>
      <c r="O18" s="232">
        <v>2.6293091789218757E-2</v>
      </c>
      <c r="P18" s="232">
        <v>0</v>
      </c>
      <c r="Q18" s="232">
        <v>154.24907021864277</v>
      </c>
      <c r="R18" s="232">
        <v>59.3649992302527</v>
      </c>
      <c r="S18" s="232">
        <v>0</v>
      </c>
      <c r="T18" s="232">
        <v>276.74874237853595</v>
      </c>
      <c r="U18" s="232">
        <v>0</v>
      </c>
      <c r="V18" s="232">
        <v>7.783290264675366E-2</v>
      </c>
      <c r="W18" s="232">
        <v>168.60528117569274</v>
      </c>
      <c r="X18" s="232">
        <v>0</v>
      </c>
      <c r="Y18" s="232">
        <v>2.2446421584449721</v>
      </c>
      <c r="Z18" s="232">
        <v>0</v>
      </c>
      <c r="AA18" s="232">
        <v>5.3201539589764968</v>
      </c>
      <c r="AB18" s="232">
        <v>16.711649832714702</v>
      </c>
      <c r="AC18" s="232">
        <v>20.247004732622106</v>
      </c>
      <c r="AD18" s="232">
        <v>41.578868926897989</v>
      </c>
      <c r="AE18" s="232">
        <v>647.44194429538629</v>
      </c>
      <c r="AF18" s="232">
        <v>6.4410086177426633</v>
      </c>
      <c r="AG18" s="232">
        <v>41.883778920257576</v>
      </c>
      <c r="AH18" s="232">
        <v>0.89907348439217227</v>
      </c>
      <c r="AI18" s="232">
        <v>17898.697744351601</v>
      </c>
      <c r="AJ18" s="232">
        <v>1107.3468159146175</v>
      </c>
      <c r="AK18" s="232">
        <v>0.99602825506937032</v>
      </c>
      <c r="AL18" s="232">
        <v>1.4042711124695304</v>
      </c>
      <c r="AM18" s="232">
        <v>25.160431364993663</v>
      </c>
      <c r="AN18" s="232">
        <v>16.96619788322182</v>
      </c>
      <c r="AO18" s="232">
        <v>2.0979790041955346</v>
      </c>
      <c r="AP18" s="232">
        <v>80.473793546548578</v>
      </c>
      <c r="AQ18" s="232">
        <v>0.7329981790493848</v>
      </c>
      <c r="AR18" s="232">
        <v>6.1472044187310795</v>
      </c>
      <c r="AS18" s="232">
        <v>4.2025087885987347</v>
      </c>
      <c r="AT18" s="232">
        <v>4.1406854974338216</v>
      </c>
      <c r="AU18" s="232">
        <v>8.6899586027232942</v>
      </c>
      <c r="AV18" s="232">
        <v>7.7255750704981904E-2</v>
      </c>
      <c r="AW18" s="232">
        <v>1.3119765600294906E-2</v>
      </c>
      <c r="AX18" s="232">
        <v>51.403139546462704</v>
      </c>
      <c r="AY18" s="232">
        <v>93.380976028732874</v>
      </c>
      <c r="AZ18" s="232">
        <v>0</v>
      </c>
      <c r="BA18" s="232">
        <v>0</v>
      </c>
      <c r="BB18" s="232">
        <v>0</v>
      </c>
      <c r="BC18" s="232">
        <v>0</v>
      </c>
      <c r="BD18" s="232">
        <v>0</v>
      </c>
      <c r="BE18" s="232">
        <v>0</v>
      </c>
      <c r="BF18" s="232">
        <v>9.3144761282676417E-2</v>
      </c>
      <c r="BG18" s="232">
        <v>0.8617088134250902</v>
      </c>
      <c r="BH18" s="232">
        <v>0</v>
      </c>
      <c r="BI18" s="232">
        <v>0</v>
      </c>
      <c r="BJ18" s="232">
        <v>0</v>
      </c>
      <c r="BK18" s="232">
        <v>0</v>
      </c>
      <c r="BL18" s="232">
        <v>0.90865834638081855</v>
      </c>
      <c r="BM18" s="232">
        <v>0.55069853100622612</v>
      </c>
      <c r="BN18" s="232">
        <v>0</v>
      </c>
      <c r="BO18" s="232">
        <v>0</v>
      </c>
      <c r="BP18" s="232">
        <v>0</v>
      </c>
      <c r="BQ18" s="232">
        <v>0</v>
      </c>
      <c r="BR18" s="232">
        <v>0</v>
      </c>
      <c r="BS18" s="232">
        <v>0.15092649889981294</v>
      </c>
      <c r="BT18" s="232">
        <v>4.1412637711571305</v>
      </c>
      <c r="BU18" s="232">
        <v>0.19625461466602537</v>
      </c>
      <c r="BV18" s="232">
        <v>392.48177449912629</v>
      </c>
      <c r="BW18" s="232">
        <v>22.496736373434171</v>
      </c>
      <c r="BX18" s="232">
        <v>17.535175486432337</v>
      </c>
      <c r="BY18" s="232">
        <v>5.7621842086711199</v>
      </c>
      <c r="BZ18" s="232">
        <v>2.8394321336830384</v>
      </c>
      <c r="CA18" s="232">
        <v>0</v>
      </c>
      <c r="CB18" s="232">
        <v>0</v>
      </c>
      <c r="CC18" s="232">
        <v>0.13254524834129339</v>
      </c>
      <c r="CD18" s="232">
        <v>9.567606689743112</v>
      </c>
      <c r="CE18" s="232">
        <v>1.0299976558359455E-2</v>
      </c>
      <c r="CF18" s="232">
        <v>3.6830766653218709E-2</v>
      </c>
      <c r="CG18" s="232">
        <v>10.026222508224546</v>
      </c>
      <c r="CH18" s="232">
        <v>6.1843390591225464</v>
      </c>
      <c r="CI18" s="232">
        <v>7.5538267686575082</v>
      </c>
      <c r="CJ18" s="232">
        <v>0.15606066237014446</v>
      </c>
      <c r="CK18" s="232">
        <v>0</v>
      </c>
      <c r="CL18" s="232">
        <v>17.415596800373724</v>
      </c>
      <c r="CM18" s="232">
        <v>21440.838530683679</v>
      </c>
      <c r="CN18" s="232">
        <v>0</v>
      </c>
      <c r="CO18" s="232">
        <v>17.047433855694113</v>
      </c>
      <c r="CP18" s="232">
        <v>0</v>
      </c>
      <c r="CQ18" s="232">
        <v>0</v>
      </c>
      <c r="CR18" s="232">
        <v>0</v>
      </c>
      <c r="CS18" s="232">
        <v>0</v>
      </c>
      <c r="CT18" s="232">
        <v>0</v>
      </c>
      <c r="CU18" s="232">
        <v>17.047433855694113</v>
      </c>
      <c r="CV18" s="232">
        <v>21457.885964539371</v>
      </c>
      <c r="CW18" s="232">
        <v>315.1296698655529</v>
      </c>
      <c r="CX18" s="232">
        <v>332.17710372124702</v>
      </c>
      <c r="CY18" s="232">
        <v>21773.015634404925</v>
      </c>
      <c r="CZ18" s="232">
        <v>-21041.665634404933</v>
      </c>
      <c r="DA18" s="232">
        <v>-20709.488530683688</v>
      </c>
      <c r="DB18" s="232">
        <v>731.35</v>
      </c>
      <c r="DD18" s="404">
        <f t="shared" si="2"/>
        <v>0.98060292002565996</v>
      </c>
      <c r="DE18" s="404">
        <f t="shared" si="3"/>
        <v>1.9397079974340037E-2</v>
      </c>
      <c r="DF18" s="233">
        <f t="shared" si="0"/>
        <v>3.9691368394358052E-5</v>
      </c>
      <c r="DG18" s="233">
        <f t="shared" si="1"/>
        <v>0.97136875377306964</v>
      </c>
    </row>
    <row r="19" spans="1:111">
      <c r="A19" s="238">
        <v>16</v>
      </c>
      <c r="B19" s="238" t="s">
        <v>1980</v>
      </c>
      <c r="C19" s="232">
        <v>0.64334453975435923</v>
      </c>
      <c r="D19" s="232">
        <v>4.8602895174176937E-2</v>
      </c>
      <c r="E19" s="232">
        <v>0</v>
      </c>
      <c r="F19" s="232">
        <v>2.8820932804035328E-2</v>
      </c>
      <c r="G19" s="232">
        <v>69.602900416243941</v>
      </c>
      <c r="H19" s="232">
        <v>85.214824080277907</v>
      </c>
      <c r="I19" s="232">
        <v>0</v>
      </c>
      <c r="J19" s="232">
        <v>798.10183710346507</v>
      </c>
      <c r="K19" s="232">
        <v>90.683836204126052</v>
      </c>
      <c r="L19" s="232">
        <v>2.1125211634543382</v>
      </c>
      <c r="M19" s="232">
        <v>2.6796028034091672</v>
      </c>
      <c r="N19" s="232">
        <v>26.4966500010106</v>
      </c>
      <c r="O19" s="232">
        <v>2.3119126286934986</v>
      </c>
      <c r="P19" s="232">
        <v>0</v>
      </c>
      <c r="Q19" s="232">
        <v>28.221066088991687</v>
      </c>
      <c r="R19" s="232">
        <v>1999.8818204123854</v>
      </c>
      <c r="S19" s="232">
        <v>0</v>
      </c>
      <c r="T19" s="232">
        <v>1576.9748165554429</v>
      </c>
      <c r="U19" s="232">
        <v>0</v>
      </c>
      <c r="V19" s="232">
        <v>0.74895986858841657</v>
      </c>
      <c r="W19" s="232">
        <v>9617.999370779291</v>
      </c>
      <c r="X19" s="232">
        <v>0</v>
      </c>
      <c r="Y19" s="232">
        <v>0.46552795609513692</v>
      </c>
      <c r="Z19" s="232">
        <v>0</v>
      </c>
      <c r="AA19" s="232">
        <v>426.02850523062182</v>
      </c>
      <c r="AB19" s="232">
        <v>0.27127883428101035</v>
      </c>
      <c r="AC19" s="232">
        <v>57.68289537919992</v>
      </c>
      <c r="AD19" s="232">
        <v>1.4390246099973045</v>
      </c>
      <c r="AE19" s="232">
        <v>10.156091349467381</v>
      </c>
      <c r="AF19" s="232">
        <v>2.469189122649353</v>
      </c>
      <c r="AG19" s="232">
        <v>75.790358415025153</v>
      </c>
      <c r="AH19" s="232">
        <v>902.87864063144968</v>
      </c>
      <c r="AI19" s="232">
        <v>9853.5107815521369</v>
      </c>
      <c r="AJ19" s="232">
        <v>425.20385208986067</v>
      </c>
      <c r="AK19" s="232">
        <v>0.28014734499768534</v>
      </c>
      <c r="AL19" s="232">
        <v>32.817230796626063</v>
      </c>
      <c r="AM19" s="232">
        <v>2867.0566732485263</v>
      </c>
      <c r="AN19" s="232">
        <v>4.7810096216704778</v>
      </c>
      <c r="AO19" s="232">
        <v>2.0655011010426227E-2</v>
      </c>
      <c r="AP19" s="232">
        <v>362.27416625328311</v>
      </c>
      <c r="AQ19" s="232">
        <v>0</v>
      </c>
      <c r="AR19" s="232">
        <v>3.2649102232225835</v>
      </c>
      <c r="AS19" s="232">
        <v>3.6200330399634919</v>
      </c>
      <c r="AT19" s="232">
        <v>0</v>
      </c>
      <c r="AU19" s="232">
        <v>0</v>
      </c>
      <c r="AV19" s="232">
        <v>0</v>
      </c>
      <c r="AW19" s="232">
        <v>0.26121764997719227</v>
      </c>
      <c r="AX19" s="232">
        <v>0.58102214049518519</v>
      </c>
      <c r="AY19" s="232">
        <v>0</v>
      </c>
      <c r="AZ19" s="232">
        <v>5.4165382906472693E-4</v>
      </c>
      <c r="BA19" s="232">
        <v>0</v>
      </c>
      <c r="BB19" s="232">
        <v>0</v>
      </c>
      <c r="BC19" s="232">
        <v>0</v>
      </c>
      <c r="BD19" s="232">
        <v>0</v>
      </c>
      <c r="BE19" s="232">
        <v>0</v>
      </c>
      <c r="BF19" s="232">
        <v>0</v>
      </c>
      <c r="BG19" s="232">
        <v>0</v>
      </c>
      <c r="BH19" s="232">
        <v>0</v>
      </c>
      <c r="BI19" s="232">
        <v>0</v>
      </c>
      <c r="BJ19" s="232">
        <v>0</v>
      </c>
      <c r="BK19" s="232">
        <v>0</v>
      </c>
      <c r="BL19" s="232">
        <v>0</v>
      </c>
      <c r="BM19" s="232">
        <v>0.40789906028243561</v>
      </c>
      <c r="BN19" s="232">
        <v>0</v>
      </c>
      <c r="BO19" s="232">
        <v>0</v>
      </c>
      <c r="BP19" s="232">
        <v>0</v>
      </c>
      <c r="BQ19" s="232">
        <v>0</v>
      </c>
      <c r="BR19" s="232">
        <v>0</v>
      </c>
      <c r="BS19" s="232">
        <v>0.34399391066070789</v>
      </c>
      <c r="BT19" s="232">
        <v>0.23120067851912268</v>
      </c>
      <c r="BU19" s="232">
        <v>9.6609333648204192</v>
      </c>
      <c r="BV19" s="232">
        <v>661.32231205794392</v>
      </c>
      <c r="BW19" s="232">
        <v>60.620941455932339</v>
      </c>
      <c r="BX19" s="232">
        <v>2.1141722107697967</v>
      </c>
      <c r="BY19" s="232">
        <v>0.33387800682294705</v>
      </c>
      <c r="BZ19" s="232">
        <v>1.0843046814886543</v>
      </c>
      <c r="CA19" s="232">
        <v>0</v>
      </c>
      <c r="CB19" s="232">
        <v>0</v>
      </c>
      <c r="CC19" s="232">
        <v>0</v>
      </c>
      <c r="CD19" s="232">
        <v>18.358974021601043</v>
      </c>
      <c r="CE19" s="232">
        <v>0</v>
      </c>
      <c r="CF19" s="232">
        <v>0</v>
      </c>
      <c r="CG19" s="232">
        <v>0</v>
      </c>
      <c r="CH19" s="232">
        <v>4.0758954335057433</v>
      </c>
      <c r="CI19" s="232">
        <v>0</v>
      </c>
      <c r="CJ19" s="232">
        <v>0.69420974940180802</v>
      </c>
      <c r="CK19" s="232">
        <v>0</v>
      </c>
      <c r="CL19" s="232">
        <v>7.0484630950129095</v>
      </c>
      <c r="CM19" s="232">
        <v>30098.901816354264</v>
      </c>
      <c r="CN19" s="232">
        <v>0</v>
      </c>
      <c r="CO19" s="232">
        <v>0.17393156492839748</v>
      </c>
      <c r="CP19" s="232">
        <v>0</v>
      </c>
      <c r="CQ19" s="232">
        <v>0</v>
      </c>
      <c r="CR19" s="232">
        <v>0</v>
      </c>
      <c r="CS19" s="232">
        <v>0</v>
      </c>
      <c r="CT19" s="232">
        <v>382.28</v>
      </c>
      <c r="CU19" s="232">
        <v>382.45393156492838</v>
      </c>
      <c r="CV19" s="232">
        <v>30481.355747919195</v>
      </c>
      <c r="CW19" s="232">
        <v>3665.7891442976133</v>
      </c>
      <c r="CX19" s="232">
        <v>4048.2430758625419</v>
      </c>
      <c r="CY19" s="232">
        <v>34147.144892216806</v>
      </c>
      <c r="CZ19" s="232">
        <v>-30399.844892216821</v>
      </c>
      <c r="DA19" s="232">
        <v>-26351.601816354279</v>
      </c>
      <c r="DB19" s="232">
        <v>3747.3</v>
      </c>
      <c r="DD19" s="404">
        <f t="shared" si="2"/>
        <v>0.99732587827206676</v>
      </c>
      <c r="DE19" s="404">
        <f t="shared" si="3"/>
        <v>2.674121727933243E-3</v>
      </c>
      <c r="DF19" s="233">
        <f t="shared" si="0"/>
        <v>4.0496310925261783E-7</v>
      </c>
      <c r="DG19" s="233">
        <f t="shared" si="1"/>
        <v>0.88047981731638603</v>
      </c>
    </row>
    <row r="20" spans="1:111">
      <c r="A20" s="238">
        <v>17</v>
      </c>
      <c r="B20" s="238" t="s">
        <v>135</v>
      </c>
      <c r="C20" s="232">
        <v>21.140567972623966</v>
      </c>
      <c r="D20" s="232">
        <v>0</v>
      </c>
      <c r="E20" s="232">
        <v>1.9689629757130622</v>
      </c>
      <c r="F20" s="232">
        <v>0</v>
      </c>
      <c r="G20" s="232">
        <v>2.7869785856256395</v>
      </c>
      <c r="H20" s="232">
        <v>0</v>
      </c>
      <c r="I20" s="232">
        <v>0</v>
      </c>
      <c r="J20" s="232">
        <v>0</v>
      </c>
      <c r="K20" s="232">
        <v>6.3163252202162151E-2</v>
      </c>
      <c r="L20" s="232">
        <v>0</v>
      </c>
      <c r="M20" s="232">
        <v>0</v>
      </c>
      <c r="N20" s="232">
        <v>0</v>
      </c>
      <c r="O20" s="232">
        <v>0</v>
      </c>
      <c r="P20" s="232">
        <v>0</v>
      </c>
      <c r="Q20" s="232">
        <v>0</v>
      </c>
      <c r="R20" s="232">
        <v>0</v>
      </c>
      <c r="S20" s="232">
        <v>0</v>
      </c>
      <c r="T20" s="232">
        <v>1.2197175769041821</v>
      </c>
      <c r="U20" s="232">
        <v>0</v>
      </c>
      <c r="V20" s="232">
        <v>0</v>
      </c>
      <c r="W20" s="232">
        <v>0</v>
      </c>
      <c r="X20" s="232">
        <v>0</v>
      </c>
      <c r="Y20" s="232">
        <v>0</v>
      </c>
      <c r="Z20" s="232">
        <v>0</v>
      </c>
      <c r="AA20" s="232">
        <v>0</v>
      </c>
      <c r="AB20" s="232">
        <v>0</v>
      </c>
      <c r="AC20" s="232">
        <v>0</v>
      </c>
      <c r="AD20" s="232">
        <v>0</v>
      </c>
      <c r="AE20" s="232">
        <v>0</v>
      </c>
      <c r="AF20" s="232">
        <v>0</v>
      </c>
      <c r="AG20" s="232">
        <v>0</v>
      </c>
      <c r="AH20" s="232">
        <v>0</v>
      </c>
      <c r="AI20" s="232">
        <v>0</v>
      </c>
      <c r="AJ20" s="232">
        <v>0</v>
      </c>
      <c r="AK20" s="232">
        <v>0</v>
      </c>
      <c r="AL20" s="232">
        <v>0</v>
      </c>
      <c r="AM20" s="232">
        <v>0</v>
      </c>
      <c r="AN20" s="232">
        <v>0</v>
      </c>
      <c r="AO20" s="232">
        <v>0</v>
      </c>
      <c r="AP20" s="232">
        <v>0.2146731521616646</v>
      </c>
      <c r="AQ20" s="232">
        <v>3.5010395334193367E-2</v>
      </c>
      <c r="AR20" s="232">
        <v>0</v>
      </c>
      <c r="AS20" s="232">
        <v>0</v>
      </c>
      <c r="AT20" s="232">
        <v>0</v>
      </c>
      <c r="AU20" s="232">
        <v>0</v>
      </c>
      <c r="AV20" s="232">
        <v>0</v>
      </c>
      <c r="AW20" s="232">
        <v>0</v>
      </c>
      <c r="AX20" s="232">
        <v>0.17324071969567412</v>
      </c>
      <c r="AY20" s="232">
        <v>39.221359125987426</v>
      </c>
      <c r="AZ20" s="232">
        <v>0</v>
      </c>
      <c r="BA20" s="232">
        <v>0</v>
      </c>
      <c r="BB20" s="232">
        <v>0</v>
      </c>
      <c r="BC20" s="232">
        <v>0</v>
      </c>
      <c r="BD20" s="232">
        <v>0</v>
      </c>
      <c r="BE20" s="232">
        <v>0</v>
      </c>
      <c r="BF20" s="232">
        <v>0</v>
      </c>
      <c r="BG20" s="232">
        <v>0.26313966933988675</v>
      </c>
      <c r="BH20" s="232">
        <v>0</v>
      </c>
      <c r="BI20" s="232">
        <v>0.23873991622060428</v>
      </c>
      <c r="BJ20" s="232">
        <v>0</v>
      </c>
      <c r="BK20" s="232">
        <v>0</v>
      </c>
      <c r="BL20" s="232">
        <v>0</v>
      </c>
      <c r="BM20" s="232">
        <v>0</v>
      </c>
      <c r="BN20" s="232">
        <v>0</v>
      </c>
      <c r="BO20" s="232">
        <v>0</v>
      </c>
      <c r="BP20" s="232">
        <v>0</v>
      </c>
      <c r="BQ20" s="232">
        <v>0</v>
      </c>
      <c r="BR20" s="232">
        <v>0</v>
      </c>
      <c r="BS20" s="232">
        <v>0</v>
      </c>
      <c r="BT20" s="232">
        <v>12.937463445112966</v>
      </c>
      <c r="BU20" s="232">
        <v>6.896590467183672E-2</v>
      </c>
      <c r="BV20" s="232">
        <v>42.473627880453222</v>
      </c>
      <c r="BW20" s="232">
        <v>13463.569865963798</v>
      </c>
      <c r="BX20" s="232">
        <v>24.409182954662871</v>
      </c>
      <c r="BY20" s="232">
        <v>135.96786557386875</v>
      </c>
      <c r="BZ20" s="232">
        <v>35.6430072861734</v>
      </c>
      <c r="CA20" s="232">
        <v>0</v>
      </c>
      <c r="CB20" s="232">
        <v>0</v>
      </c>
      <c r="CC20" s="232">
        <v>0</v>
      </c>
      <c r="CD20" s="232">
        <v>0</v>
      </c>
      <c r="CE20" s="232">
        <v>0</v>
      </c>
      <c r="CF20" s="232">
        <v>1.3129348748789011E-2</v>
      </c>
      <c r="CG20" s="232">
        <v>0</v>
      </c>
      <c r="CH20" s="232">
        <v>0</v>
      </c>
      <c r="CI20" s="232">
        <v>0.38394434393108479</v>
      </c>
      <c r="CJ20" s="232">
        <v>0</v>
      </c>
      <c r="CK20" s="232">
        <v>0</v>
      </c>
      <c r="CL20" s="232">
        <v>10.191780461688097</v>
      </c>
      <c r="CM20" s="232">
        <v>13792.984386504917</v>
      </c>
      <c r="CN20" s="232">
        <v>179.97952564994242</v>
      </c>
      <c r="CO20" s="232">
        <v>1414.6982272482417</v>
      </c>
      <c r="CP20" s="232">
        <v>0</v>
      </c>
      <c r="CQ20" s="232">
        <v>0</v>
      </c>
      <c r="CR20" s="232">
        <v>0</v>
      </c>
      <c r="CS20" s="232">
        <v>0</v>
      </c>
      <c r="CT20" s="232">
        <v>0</v>
      </c>
      <c r="CU20" s="232">
        <v>1594.6777528981841</v>
      </c>
      <c r="CV20" s="232">
        <v>15387.662139403101</v>
      </c>
      <c r="CW20" s="232">
        <v>0</v>
      </c>
      <c r="CX20" s="232">
        <v>1594.6777528981841</v>
      </c>
      <c r="CY20" s="232">
        <v>15387.662139403101</v>
      </c>
      <c r="CZ20" s="232">
        <v>-15387.662139403104</v>
      </c>
      <c r="DA20" s="232">
        <v>-13792.984386504921</v>
      </c>
      <c r="DB20" s="232">
        <v>0</v>
      </c>
      <c r="DD20" s="404">
        <f t="shared" si="2"/>
        <v>1.0000000000000002</v>
      </c>
      <c r="DE20" s="404">
        <f t="shared" si="3"/>
        <v>0</v>
      </c>
      <c r="DF20" s="233">
        <f t="shared" si="0"/>
        <v>3.2938276212052761E-3</v>
      </c>
      <c r="DG20" s="233">
        <f t="shared" si="1"/>
        <v>0</v>
      </c>
    </row>
    <row r="21" spans="1:111">
      <c r="A21" s="238">
        <v>18</v>
      </c>
      <c r="B21" s="238" t="s">
        <v>136</v>
      </c>
      <c r="C21" s="232">
        <v>150.96657557845592</v>
      </c>
      <c r="D21" s="232">
        <v>0.14842148641090899</v>
      </c>
      <c r="E21" s="232">
        <v>1.1744275572869276</v>
      </c>
      <c r="F21" s="232">
        <v>0.71499061971785538</v>
      </c>
      <c r="G21" s="232">
        <v>21.351526635093013</v>
      </c>
      <c r="H21" s="232">
        <v>30.016121952764678</v>
      </c>
      <c r="I21" s="232">
        <v>0</v>
      </c>
      <c r="J21" s="232">
        <v>58.290831248364128</v>
      </c>
      <c r="K21" s="232">
        <v>8.0904388642249998</v>
      </c>
      <c r="L21" s="232">
        <v>17.203219550427992</v>
      </c>
      <c r="M21" s="232">
        <v>16.194787628984479</v>
      </c>
      <c r="N21" s="232">
        <v>57.58129900048538</v>
      </c>
      <c r="O21" s="232">
        <v>125.76251545752565</v>
      </c>
      <c r="P21" s="232">
        <v>0</v>
      </c>
      <c r="Q21" s="232">
        <v>5.492038264778655</v>
      </c>
      <c r="R21" s="232">
        <v>10.400639060676491</v>
      </c>
      <c r="S21" s="232">
        <v>0</v>
      </c>
      <c r="T21" s="232">
        <v>887.46912070673625</v>
      </c>
      <c r="U21" s="232">
        <v>0</v>
      </c>
      <c r="V21" s="232">
        <v>2.1066582470299213</v>
      </c>
      <c r="W21" s="232">
        <v>1006.7264995818246</v>
      </c>
      <c r="X21" s="232">
        <v>0</v>
      </c>
      <c r="Y21" s="232">
        <v>9.1911328589192411</v>
      </c>
      <c r="Z21" s="232">
        <v>0</v>
      </c>
      <c r="AA21" s="232">
        <v>24.108752928855026</v>
      </c>
      <c r="AB21" s="232">
        <v>12.943502275241675</v>
      </c>
      <c r="AC21" s="232">
        <v>16.639221367474338</v>
      </c>
      <c r="AD21" s="232">
        <v>59.418970791940168</v>
      </c>
      <c r="AE21" s="232">
        <v>115.32483680735038</v>
      </c>
      <c r="AF21" s="232">
        <v>19.581739160399302</v>
      </c>
      <c r="AG21" s="232">
        <v>190.85405777690551</v>
      </c>
      <c r="AH21" s="232">
        <v>76.762029393903262</v>
      </c>
      <c r="AI21" s="232">
        <v>171.79630041565369</v>
      </c>
      <c r="AJ21" s="232">
        <v>378.14120069379453</v>
      </c>
      <c r="AK21" s="232">
        <v>1.4144168736679141</v>
      </c>
      <c r="AL21" s="232">
        <v>78.467682344858105</v>
      </c>
      <c r="AM21" s="232">
        <v>517.9919048467998</v>
      </c>
      <c r="AN21" s="232">
        <v>169.94998989318128</v>
      </c>
      <c r="AO21" s="232">
        <v>6.1547640858216042</v>
      </c>
      <c r="AP21" s="232">
        <v>366.13232359583901</v>
      </c>
      <c r="AQ21" s="232">
        <v>0.30333695605754507</v>
      </c>
      <c r="AR21" s="232">
        <v>233.91768698616499</v>
      </c>
      <c r="AS21" s="232">
        <v>88.039788377309492</v>
      </c>
      <c r="AT21" s="232">
        <v>9.5506646628104583</v>
      </c>
      <c r="AU21" s="232">
        <v>14.495421690613284</v>
      </c>
      <c r="AV21" s="232">
        <v>3.0873257018638904</v>
      </c>
      <c r="AW21" s="232">
        <v>1.0925181287187062</v>
      </c>
      <c r="AX21" s="232">
        <v>5.229282262797077</v>
      </c>
      <c r="AY21" s="232">
        <v>12.580865188611211</v>
      </c>
      <c r="AZ21" s="232">
        <v>0.10622539938761348</v>
      </c>
      <c r="BA21" s="232">
        <v>0.3846251154807101</v>
      </c>
      <c r="BB21" s="232">
        <v>0.33130797188530203</v>
      </c>
      <c r="BC21" s="232">
        <v>2.3568981501484444E-2</v>
      </c>
      <c r="BD21" s="232">
        <v>3.8260230572412217</v>
      </c>
      <c r="BE21" s="232">
        <v>1.1817293982613066</v>
      </c>
      <c r="BF21" s="232">
        <v>0.15800642986564456</v>
      </c>
      <c r="BG21" s="232">
        <v>4.9856780526638493</v>
      </c>
      <c r="BH21" s="232">
        <v>0.68833134078406311</v>
      </c>
      <c r="BI21" s="232">
        <v>0.81032938479407679</v>
      </c>
      <c r="BJ21" s="232">
        <v>0</v>
      </c>
      <c r="BK21" s="232">
        <v>4.516839442470626E-3</v>
      </c>
      <c r="BL21" s="232">
        <v>0.19270504421613838</v>
      </c>
      <c r="BM21" s="232">
        <v>0.13949064914446255</v>
      </c>
      <c r="BN21" s="232">
        <v>0</v>
      </c>
      <c r="BO21" s="232">
        <v>0</v>
      </c>
      <c r="BP21" s="232">
        <v>0.39351728811297321</v>
      </c>
      <c r="BQ21" s="232">
        <v>2.530703909046415</v>
      </c>
      <c r="BR21" s="232">
        <v>0</v>
      </c>
      <c r="BS21" s="232">
        <v>4.0680434775007521</v>
      </c>
      <c r="BT21" s="232">
        <v>10.13321140080267</v>
      </c>
      <c r="BU21" s="232">
        <v>0.27733106990595868</v>
      </c>
      <c r="BV21" s="232">
        <v>278.91843139084881</v>
      </c>
      <c r="BW21" s="232">
        <v>69.909626407216223</v>
      </c>
      <c r="BX21" s="232">
        <v>8.374693182581753</v>
      </c>
      <c r="BY21" s="232">
        <v>34.12489967751381</v>
      </c>
      <c r="BZ21" s="232">
        <v>16.87991288262134</v>
      </c>
      <c r="CA21" s="232">
        <v>10.300317911892813</v>
      </c>
      <c r="CB21" s="232">
        <v>15.114440572808469</v>
      </c>
      <c r="CC21" s="232">
        <v>2.2208153459473055</v>
      </c>
      <c r="CD21" s="232">
        <v>469.51246491266994</v>
      </c>
      <c r="CE21" s="232">
        <v>119.4968886810609</v>
      </c>
      <c r="CF21" s="232">
        <v>0.95032489752594451</v>
      </c>
      <c r="CG21" s="232">
        <v>49.012769638044531</v>
      </c>
      <c r="CH21" s="232">
        <v>521.62743657974545</v>
      </c>
      <c r="CI21" s="232">
        <v>30.279725395475165</v>
      </c>
      <c r="CJ21" s="232">
        <v>33.656500027853227</v>
      </c>
      <c r="CK21" s="232">
        <v>16.309609332474118</v>
      </c>
      <c r="CL21" s="232">
        <v>4.7003081579255781</v>
      </c>
      <c r="CM21" s="232">
        <v>6694.4843373105832</v>
      </c>
      <c r="CN21" s="232">
        <v>159.31899148554947</v>
      </c>
      <c r="CO21" s="232">
        <v>3354.2094330039004</v>
      </c>
      <c r="CP21" s="232">
        <v>0</v>
      </c>
      <c r="CQ21" s="232">
        <v>0</v>
      </c>
      <c r="CR21" s="232">
        <v>0</v>
      </c>
      <c r="CS21" s="232">
        <v>0</v>
      </c>
      <c r="CT21" s="232">
        <v>460.47</v>
      </c>
      <c r="CU21" s="232">
        <v>3973.9984244894495</v>
      </c>
      <c r="CV21" s="232">
        <v>10668.482761800033</v>
      </c>
      <c r="CW21" s="232">
        <v>7643.3674744033742</v>
      </c>
      <c r="CX21" s="232">
        <v>11617.365898892824</v>
      </c>
      <c r="CY21" s="232">
        <v>18311.850236203405</v>
      </c>
      <c r="CZ21" s="232">
        <v>-10560.120236203409</v>
      </c>
      <c r="DA21" s="232">
        <v>1057.2456626894145</v>
      </c>
      <c r="DB21" s="232">
        <v>7751.73</v>
      </c>
      <c r="DD21" s="404">
        <f t="shared" si="2"/>
        <v>0.98984274258898086</v>
      </c>
      <c r="DE21" s="404">
        <f t="shared" si="3"/>
        <v>1.0157257411019138E-2</v>
      </c>
      <c r="DF21" s="233">
        <f t="shared" si="0"/>
        <v>7.8095720097321316E-3</v>
      </c>
      <c r="DG21" s="233">
        <f t="shared" si="1"/>
        <v>0.87640619862876734</v>
      </c>
    </row>
    <row r="22" spans="1:111">
      <c r="A22" s="238">
        <v>19</v>
      </c>
      <c r="B22" s="238" t="s">
        <v>137</v>
      </c>
      <c r="C22" s="232">
        <v>129.65931199932197</v>
      </c>
      <c r="D22" s="232">
        <v>9.6400765731878053</v>
      </c>
      <c r="E22" s="232">
        <v>27.722824622022774</v>
      </c>
      <c r="F22" s="232">
        <v>35.541068260924355</v>
      </c>
      <c r="G22" s="232">
        <v>131.93091642155073</v>
      </c>
      <c r="H22" s="232">
        <v>81.157531797512547</v>
      </c>
      <c r="I22" s="232">
        <v>0</v>
      </c>
      <c r="J22" s="232">
        <v>110.30663259728476</v>
      </c>
      <c r="K22" s="232">
        <v>13.115594049753097</v>
      </c>
      <c r="L22" s="232">
        <v>6.515214982968768</v>
      </c>
      <c r="M22" s="232">
        <v>3.9540223888607477</v>
      </c>
      <c r="N22" s="232">
        <v>26.275802045318269</v>
      </c>
      <c r="O22" s="232">
        <v>11.842663354732268</v>
      </c>
      <c r="P22" s="232">
        <v>0</v>
      </c>
      <c r="Q22" s="232">
        <v>13.752448851831012</v>
      </c>
      <c r="R22" s="232">
        <v>38.06474028126464</v>
      </c>
      <c r="S22" s="232">
        <v>0</v>
      </c>
      <c r="T22" s="232">
        <v>21.480264849966343</v>
      </c>
      <c r="U22" s="232">
        <v>0</v>
      </c>
      <c r="V22" s="232">
        <v>132.52973541690028</v>
      </c>
      <c r="W22" s="232">
        <v>111.94326648517395</v>
      </c>
      <c r="X22" s="232">
        <v>0</v>
      </c>
      <c r="Y22" s="232">
        <v>51.617743270044365</v>
      </c>
      <c r="Z22" s="232">
        <v>0</v>
      </c>
      <c r="AA22" s="232">
        <v>58.126520076278418</v>
      </c>
      <c r="AB22" s="232">
        <v>81.906876368036023</v>
      </c>
      <c r="AC22" s="232">
        <v>40.45932898237151</v>
      </c>
      <c r="AD22" s="232">
        <v>51.033456486463571</v>
      </c>
      <c r="AE22" s="232">
        <v>160.71753841989272</v>
      </c>
      <c r="AF22" s="232">
        <v>45.258108217680473</v>
      </c>
      <c r="AG22" s="232">
        <v>184.08699609400429</v>
      </c>
      <c r="AH22" s="232">
        <v>14.86750697356994</v>
      </c>
      <c r="AI22" s="232">
        <v>151.35727033394622</v>
      </c>
      <c r="AJ22" s="232">
        <v>232.38400524287559</v>
      </c>
      <c r="AK22" s="232">
        <v>0.2968835335843526</v>
      </c>
      <c r="AL22" s="232">
        <v>12.336523281387841</v>
      </c>
      <c r="AM22" s="232">
        <v>367.60219710229717</v>
      </c>
      <c r="AN22" s="232">
        <v>66.106887862306721</v>
      </c>
      <c r="AO22" s="232">
        <v>18.944863397638454</v>
      </c>
      <c r="AP22" s="232">
        <v>285.69119969217496</v>
      </c>
      <c r="AQ22" s="232">
        <v>18.104370242518556</v>
      </c>
      <c r="AR22" s="232">
        <v>430.72544019628202</v>
      </c>
      <c r="AS22" s="232">
        <v>154.16070667123347</v>
      </c>
      <c r="AT22" s="232">
        <v>163.23427405293063</v>
      </c>
      <c r="AU22" s="232">
        <v>117.14874183768393</v>
      </c>
      <c r="AV22" s="232">
        <v>948.16639997728885</v>
      </c>
      <c r="AW22" s="232">
        <v>20.242292875815835</v>
      </c>
      <c r="AX22" s="232">
        <v>111.63468153143548</v>
      </c>
      <c r="AY22" s="232">
        <v>229.39765538904277</v>
      </c>
      <c r="AZ22" s="232">
        <v>287.04637896964067</v>
      </c>
      <c r="BA22" s="232">
        <v>725.38820396245092</v>
      </c>
      <c r="BB22" s="232">
        <v>69.300098782552951</v>
      </c>
      <c r="BC22" s="232">
        <v>11.879221844457559</v>
      </c>
      <c r="BD22" s="232">
        <v>11.325646802786677</v>
      </c>
      <c r="BE22" s="232">
        <v>13.433975693304696</v>
      </c>
      <c r="BF22" s="232">
        <v>16.814835401072063</v>
      </c>
      <c r="BG22" s="232">
        <v>1993.4553122479442</v>
      </c>
      <c r="BH22" s="232">
        <v>5834.4916381761595</v>
      </c>
      <c r="BI22" s="232">
        <v>537.16686618688095</v>
      </c>
      <c r="BJ22" s="232">
        <v>0</v>
      </c>
      <c r="BK22" s="232">
        <v>18.283998467989971</v>
      </c>
      <c r="BL22" s="232">
        <v>4.7982207731412636</v>
      </c>
      <c r="BM22" s="232">
        <v>34.046066271953855</v>
      </c>
      <c r="BN22" s="232">
        <v>0</v>
      </c>
      <c r="BO22" s="232">
        <v>2.0022102350840165</v>
      </c>
      <c r="BP22" s="232">
        <v>4.3826431146103877</v>
      </c>
      <c r="BQ22" s="232">
        <v>30.69831079988333</v>
      </c>
      <c r="BR22" s="232">
        <v>1.611520626664364</v>
      </c>
      <c r="BS22" s="232">
        <v>4.5111281699735688</v>
      </c>
      <c r="BT22" s="232">
        <v>689.22529351353933</v>
      </c>
      <c r="BU22" s="232">
        <v>67.10140290438838</v>
      </c>
      <c r="BV22" s="232">
        <v>533.84431952142222</v>
      </c>
      <c r="BW22" s="232">
        <v>283.85806510813148</v>
      </c>
      <c r="BX22" s="232">
        <v>9.1568429707610388</v>
      </c>
      <c r="BY22" s="232">
        <v>81.833670235414459</v>
      </c>
      <c r="BZ22" s="232">
        <v>61.858542970069678</v>
      </c>
      <c r="CA22" s="232">
        <v>58.148316118792046</v>
      </c>
      <c r="CB22" s="232">
        <v>55.386773181672943</v>
      </c>
      <c r="CC22" s="232">
        <v>3.1594763995738115</v>
      </c>
      <c r="CD22" s="232">
        <v>218.4256708330856</v>
      </c>
      <c r="CE22" s="232">
        <v>190.38742345003652</v>
      </c>
      <c r="CF22" s="232">
        <v>6.9457186177204804</v>
      </c>
      <c r="CG22" s="232">
        <v>187.6330108862231</v>
      </c>
      <c r="CH22" s="232">
        <v>57.865111587223744</v>
      </c>
      <c r="CI22" s="232">
        <v>221.75877569256895</v>
      </c>
      <c r="CJ22" s="232">
        <v>71.537851194052791</v>
      </c>
      <c r="CK22" s="232">
        <v>0</v>
      </c>
      <c r="CL22" s="232">
        <v>154.0537275478496</v>
      </c>
      <c r="CM22" s="232">
        <v>17473.856852346435</v>
      </c>
      <c r="CN22" s="232">
        <v>37.252529403998686</v>
      </c>
      <c r="CO22" s="232">
        <v>8635.0412170820873</v>
      </c>
      <c r="CP22" s="232">
        <v>0</v>
      </c>
      <c r="CQ22" s="232">
        <v>0</v>
      </c>
      <c r="CR22" s="232">
        <v>0</v>
      </c>
      <c r="CS22" s="232">
        <v>0</v>
      </c>
      <c r="CT22" s="232">
        <v>0</v>
      </c>
      <c r="CU22" s="232">
        <v>8672.2937464860861</v>
      </c>
      <c r="CV22" s="232">
        <v>26146.150598832523</v>
      </c>
      <c r="CW22" s="232">
        <v>0</v>
      </c>
      <c r="CX22" s="232">
        <v>8672.2937464860861</v>
      </c>
      <c r="CY22" s="232">
        <v>26146.150598832523</v>
      </c>
      <c r="CZ22" s="232">
        <v>-26146.15059883253</v>
      </c>
      <c r="DA22" s="232">
        <v>-17473.856852346442</v>
      </c>
      <c r="DB22" s="232">
        <v>0</v>
      </c>
      <c r="DD22" s="404">
        <f t="shared" si="2"/>
        <v>1.0000000000000002</v>
      </c>
      <c r="DE22" s="404">
        <f t="shared" si="3"/>
        <v>0</v>
      </c>
      <c r="DF22" s="233">
        <f t="shared" si="0"/>
        <v>2.0104879417566508E-2</v>
      </c>
      <c r="DG22" s="233">
        <f t="shared" si="1"/>
        <v>0</v>
      </c>
    </row>
    <row r="23" spans="1:111">
      <c r="A23" s="238">
        <v>20</v>
      </c>
      <c r="B23" s="238" t="s">
        <v>138</v>
      </c>
      <c r="C23" s="232">
        <v>0</v>
      </c>
      <c r="D23" s="232">
        <v>0</v>
      </c>
      <c r="E23" s="232">
        <v>0</v>
      </c>
      <c r="F23" s="232">
        <v>2.237378905086445</v>
      </c>
      <c r="G23" s="232">
        <v>0.23333222198029427</v>
      </c>
      <c r="H23" s="232">
        <v>0</v>
      </c>
      <c r="I23" s="232">
        <v>0</v>
      </c>
      <c r="J23" s="232">
        <v>0</v>
      </c>
      <c r="K23" s="232">
        <v>0</v>
      </c>
      <c r="L23" s="232">
        <v>0</v>
      </c>
      <c r="M23" s="232">
        <v>0</v>
      </c>
      <c r="N23" s="232">
        <v>2.2984100998061016E-2</v>
      </c>
      <c r="O23" s="232">
        <v>0</v>
      </c>
      <c r="P23" s="232">
        <v>0</v>
      </c>
      <c r="Q23" s="232">
        <v>0.59295484379021346</v>
      </c>
      <c r="R23" s="232">
        <v>10.367977057538209</v>
      </c>
      <c r="S23" s="232">
        <v>0</v>
      </c>
      <c r="T23" s="232">
        <v>0.47394471093680224</v>
      </c>
      <c r="U23" s="232">
        <v>0</v>
      </c>
      <c r="V23" s="232">
        <v>43.043228548906868</v>
      </c>
      <c r="W23" s="232">
        <v>5.5621855332445822</v>
      </c>
      <c r="X23" s="232">
        <v>0</v>
      </c>
      <c r="Y23" s="232">
        <v>0.50404332384196682</v>
      </c>
      <c r="Z23" s="232">
        <v>0</v>
      </c>
      <c r="AA23" s="232">
        <v>51.695455294762745</v>
      </c>
      <c r="AB23" s="232">
        <v>128.54338318887255</v>
      </c>
      <c r="AC23" s="232">
        <v>3.8843972249964596</v>
      </c>
      <c r="AD23" s="232">
        <v>0.34655546691796735</v>
      </c>
      <c r="AE23" s="232">
        <v>2.3101589279450248</v>
      </c>
      <c r="AF23" s="232">
        <v>0.3518082599321295</v>
      </c>
      <c r="AG23" s="232">
        <v>1.9825929307037384</v>
      </c>
      <c r="AH23" s="232">
        <v>0.12691102960271822</v>
      </c>
      <c r="AI23" s="232">
        <v>0</v>
      </c>
      <c r="AJ23" s="232">
        <v>8.7802121796928603E-2</v>
      </c>
      <c r="AK23" s="232">
        <v>6.8148096035658056E-3</v>
      </c>
      <c r="AL23" s="232">
        <v>0</v>
      </c>
      <c r="AM23" s="232">
        <v>9.2371097202024526</v>
      </c>
      <c r="AN23" s="232">
        <v>0.20556882064898754</v>
      </c>
      <c r="AO23" s="232">
        <v>1.1040866043614521</v>
      </c>
      <c r="AP23" s="232">
        <v>0.60075584055939246</v>
      </c>
      <c r="AQ23" s="232">
        <v>0.4890200550428096</v>
      </c>
      <c r="AR23" s="232">
        <v>47.553472493046868</v>
      </c>
      <c r="AS23" s="232">
        <v>0.7058834859795291</v>
      </c>
      <c r="AT23" s="232">
        <v>280.33339077405441</v>
      </c>
      <c r="AU23" s="232">
        <v>184.94797274750294</v>
      </c>
      <c r="AV23" s="232">
        <v>933.46150872347312</v>
      </c>
      <c r="AW23" s="232">
        <v>0</v>
      </c>
      <c r="AX23" s="232">
        <v>0</v>
      </c>
      <c r="AY23" s="232">
        <v>2.8614640976134278</v>
      </c>
      <c r="AZ23" s="232">
        <v>-8.4970740667966241E-2</v>
      </c>
      <c r="BA23" s="232">
        <v>-0.56912485923997558</v>
      </c>
      <c r="BB23" s="232">
        <v>0</v>
      </c>
      <c r="BC23" s="232">
        <v>0</v>
      </c>
      <c r="BD23" s="232">
        <v>0</v>
      </c>
      <c r="BE23" s="232">
        <v>0</v>
      </c>
      <c r="BF23" s="232">
        <v>6.7705724909179851E-2</v>
      </c>
      <c r="BG23" s="232">
        <v>0</v>
      </c>
      <c r="BH23" s="232">
        <v>0</v>
      </c>
      <c r="BI23" s="232">
        <v>0</v>
      </c>
      <c r="BJ23" s="232">
        <v>0</v>
      </c>
      <c r="BK23" s="232">
        <v>0</v>
      </c>
      <c r="BL23" s="232">
        <v>0</v>
      </c>
      <c r="BM23" s="232">
        <v>0</v>
      </c>
      <c r="BN23" s="232">
        <v>0</v>
      </c>
      <c r="BO23" s="232">
        <v>0</v>
      </c>
      <c r="BP23" s="232">
        <v>0</v>
      </c>
      <c r="BQ23" s="232">
        <v>0</v>
      </c>
      <c r="BR23" s="232">
        <v>0</v>
      </c>
      <c r="BS23" s="232">
        <v>1.7759634395189395E-2</v>
      </c>
      <c r="BT23" s="232">
        <v>0</v>
      </c>
      <c r="BU23" s="232">
        <v>0</v>
      </c>
      <c r="BV23" s="232">
        <v>0</v>
      </c>
      <c r="BW23" s="232">
        <v>0</v>
      </c>
      <c r="BX23" s="232">
        <v>0</v>
      </c>
      <c r="BY23" s="232">
        <v>0.81008201973420169</v>
      </c>
      <c r="BZ23" s="232">
        <v>0.38685531721917327</v>
      </c>
      <c r="CA23" s="232">
        <v>2.7281920931538894</v>
      </c>
      <c r="CB23" s="232">
        <v>0.27063515914062325</v>
      </c>
      <c r="CC23" s="232">
        <v>0</v>
      </c>
      <c r="CD23" s="232">
        <v>0</v>
      </c>
      <c r="CE23" s="232">
        <v>0.30057399605342605</v>
      </c>
      <c r="CF23" s="232">
        <v>0</v>
      </c>
      <c r="CG23" s="232">
        <v>36.59585943191648</v>
      </c>
      <c r="CH23" s="232">
        <v>0</v>
      </c>
      <c r="CI23" s="232">
        <v>0</v>
      </c>
      <c r="CJ23" s="232">
        <v>0.88773096837786025</v>
      </c>
      <c r="CK23" s="232">
        <v>0</v>
      </c>
      <c r="CL23" s="232">
        <v>0.10275062944768544</v>
      </c>
      <c r="CM23" s="232">
        <v>1755.3881912383822</v>
      </c>
      <c r="CN23" s="232">
        <v>0.32003544437634346</v>
      </c>
      <c r="CO23" s="232">
        <v>-0.66889820123051358</v>
      </c>
      <c r="CP23" s="232">
        <v>0</v>
      </c>
      <c r="CQ23" s="232">
        <v>0</v>
      </c>
      <c r="CR23" s="232">
        <v>0</v>
      </c>
      <c r="CS23" s="232">
        <v>0</v>
      </c>
      <c r="CT23" s="232">
        <v>0</v>
      </c>
      <c r="CU23" s="232">
        <v>-0.34886275685417012</v>
      </c>
      <c r="CV23" s="232">
        <v>1755.0393284815279</v>
      </c>
      <c r="CW23" s="232">
        <v>614.44689199640834</v>
      </c>
      <c r="CX23" s="232">
        <v>614.09802923955419</v>
      </c>
      <c r="CY23" s="232">
        <v>2369.4862204779365</v>
      </c>
      <c r="CZ23" s="232">
        <v>-1416.2562204779367</v>
      </c>
      <c r="DA23" s="232">
        <v>-802.15819123838253</v>
      </c>
      <c r="DB23" s="232">
        <v>953.23</v>
      </c>
      <c r="DD23" s="404">
        <f t="shared" si="2"/>
        <v>0.80696551780596926</v>
      </c>
      <c r="DE23" s="404">
        <f t="shared" si="3"/>
        <v>0.19303448219403074</v>
      </c>
      <c r="DF23" s="233">
        <f t="shared" si="0"/>
        <v>-1.5573889388927477E-6</v>
      </c>
      <c r="DG23" s="233">
        <f t="shared" si="1"/>
        <v>0.95405475008376062</v>
      </c>
    </row>
    <row r="24" spans="1:111">
      <c r="A24" s="238">
        <v>21</v>
      </c>
      <c r="B24" s="238" t="s">
        <v>8</v>
      </c>
      <c r="C24" s="232">
        <v>26.64772702237271</v>
      </c>
      <c r="D24" s="232">
        <v>8.3836949593511143</v>
      </c>
      <c r="E24" s="232">
        <v>6.2608948133677993</v>
      </c>
      <c r="F24" s="232">
        <v>0</v>
      </c>
      <c r="G24" s="232">
        <v>355.26976592074863</v>
      </c>
      <c r="H24" s="232">
        <v>503.06232184105568</v>
      </c>
      <c r="I24" s="232">
        <v>0</v>
      </c>
      <c r="J24" s="232">
        <v>34.657262448519916</v>
      </c>
      <c r="K24" s="232">
        <v>24.326223339713298</v>
      </c>
      <c r="L24" s="232">
        <v>5.3913607366546756</v>
      </c>
      <c r="M24" s="232">
        <v>103.76966577144846</v>
      </c>
      <c r="N24" s="232">
        <v>85.618097966303054</v>
      </c>
      <c r="O24" s="232">
        <v>98.463001187282686</v>
      </c>
      <c r="P24" s="232">
        <v>0</v>
      </c>
      <c r="Q24" s="232">
        <v>4.855865368669023</v>
      </c>
      <c r="R24" s="232">
        <v>3.5139342038194372</v>
      </c>
      <c r="S24" s="232">
        <v>0</v>
      </c>
      <c r="T24" s="232">
        <v>53.875628229858449</v>
      </c>
      <c r="U24" s="232">
        <v>0</v>
      </c>
      <c r="V24" s="232">
        <v>0</v>
      </c>
      <c r="W24" s="232">
        <v>15646.285604958028</v>
      </c>
      <c r="X24" s="232">
        <v>0</v>
      </c>
      <c r="Y24" s="232">
        <v>1.925571483285843</v>
      </c>
      <c r="Z24" s="232">
        <v>0</v>
      </c>
      <c r="AA24" s="232">
        <v>7.4554716938490193</v>
      </c>
      <c r="AB24" s="232">
        <v>1.7704950605927232</v>
      </c>
      <c r="AC24" s="232">
        <v>291.09802177205944</v>
      </c>
      <c r="AD24" s="232">
        <v>16.350707943192994</v>
      </c>
      <c r="AE24" s="232">
        <v>119.6200539829174</v>
      </c>
      <c r="AF24" s="232">
        <v>39.275196675646065</v>
      </c>
      <c r="AG24" s="232">
        <v>527.38257290955721</v>
      </c>
      <c r="AH24" s="232">
        <v>75.648216935154537</v>
      </c>
      <c r="AI24" s="232">
        <v>2093.2808543954275</v>
      </c>
      <c r="AJ24" s="232">
        <v>8017.4391415653272</v>
      </c>
      <c r="AK24" s="232">
        <v>14.937435749286626</v>
      </c>
      <c r="AL24" s="232">
        <v>306.82857292006747</v>
      </c>
      <c r="AM24" s="232">
        <v>2497.9100782475025</v>
      </c>
      <c r="AN24" s="232">
        <v>64.339402293220303</v>
      </c>
      <c r="AO24" s="232">
        <v>38.352327503136593</v>
      </c>
      <c r="AP24" s="232">
        <v>1732.9542952834306</v>
      </c>
      <c r="AQ24" s="232">
        <v>3.0586516346679362</v>
      </c>
      <c r="AR24" s="232">
        <v>544.89450027657529</v>
      </c>
      <c r="AS24" s="232">
        <v>244.71924891878385</v>
      </c>
      <c r="AT24" s="232">
        <v>65.695260984669673</v>
      </c>
      <c r="AU24" s="232">
        <v>120.60079969682701</v>
      </c>
      <c r="AV24" s="232">
        <v>0</v>
      </c>
      <c r="AW24" s="232">
        <v>0</v>
      </c>
      <c r="AX24" s="232">
        <v>257.08739672240375</v>
      </c>
      <c r="AY24" s="232">
        <v>13.789156275431624</v>
      </c>
      <c r="AZ24" s="232">
        <v>21.356249855296454</v>
      </c>
      <c r="BA24" s="232">
        <v>516.54823641541168</v>
      </c>
      <c r="BB24" s="232">
        <v>54.509233031898759</v>
      </c>
      <c r="BC24" s="232">
        <v>1.7244210645797993</v>
      </c>
      <c r="BD24" s="232">
        <v>10.303092555188686</v>
      </c>
      <c r="BE24" s="232">
        <v>14.288229294061697</v>
      </c>
      <c r="BF24" s="232">
        <v>0</v>
      </c>
      <c r="BG24" s="232">
        <v>8.3653811601783037</v>
      </c>
      <c r="BH24" s="232">
        <v>0.66909907751672093</v>
      </c>
      <c r="BI24" s="232">
        <v>2.0988498020577078</v>
      </c>
      <c r="BJ24" s="232">
        <v>0</v>
      </c>
      <c r="BK24" s="232">
        <v>0.86346689952806588</v>
      </c>
      <c r="BL24" s="232">
        <v>5.2976898278870008</v>
      </c>
      <c r="BM24" s="232">
        <v>3.1050227430711885</v>
      </c>
      <c r="BN24" s="232">
        <v>0</v>
      </c>
      <c r="BO24" s="232">
        <v>1.9273343720291231E-2</v>
      </c>
      <c r="BP24" s="232">
        <v>1.0036693004180932</v>
      </c>
      <c r="BQ24" s="232">
        <v>50.232308848133776</v>
      </c>
      <c r="BR24" s="232">
        <v>0.10535303474613093</v>
      </c>
      <c r="BS24" s="232">
        <v>2.2588038784347435</v>
      </c>
      <c r="BT24" s="232">
        <v>21.211688970500802</v>
      </c>
      <c r="BU24" s="232">
        <v>2.8545222523219738</v>
      </c>
      <c r="BV24" s="232">
        <v>559.23609833039222</v>
      </c>
      <c r="BW24" s="232">
        <v>85.325087699538628</v>
      </c>
      <c r="BX24" s="232">
        <v>8.2867168356794862E-2</v>
      </c>
      <c r="BY24" s="232">
        <v>3.072836328499239</v>
      </c>
      <c r="BZ24" s="232">
        <v>2.861348475929065</v>
      </c>
      <c r="CA24" s="232">
        <v>18.122003899364763</v>
      </c>
      <c r="CB24" s="232">
        <v>3.4330827652520068</v>
      </c>
      <c r="CC24" s="232">
        <v>3.0398724227507863</v>
      </c>
      <c r="CD24" s="232">
        <v>187.68981519409809</v>
      </c>
      <c r="CE24" s="232">
        <v>86.764867184243741</v>
      </c>
      <c r="CF24" s="232">
        <v>0.90865038564145484</v>
      </c>
      <c r="CG24" s="232">
        <v>44.4291081323952</v>
      </c>
      <c r="CH24" s="232">
        <v>10.917609846999079</v>
      </c>
      <c r="CI24" s="232">
        <v>62.724177180730919</v>
      </c>
      <c r="CJ24" s="232">
        <v>5.3988570543988432</v>
      </c>
      <c r="CK24" s="232">
        <v>126.09106833861841</v>
      </c>
      <c r="CL24" s="232">
        <v>20.520412315475067</v>
      </c>
      <c r="CM24" s="232">
        <v>35994.226833767854</v>
      </c>
      <c r="CN24" s="232">
        <v>31.428895714828659</v>
      </c>
      <c r="CO24" s="232">
        <v>546.97878513198737</v>
      </c>
      <c r="CP24" s="232">
        <v>11.975551140174293</v>
      </c>
      <c r="CQ24" s="232">
        <v>0</v>
      </c>
      <c r="CR24" s="232">
        <v>0</v>
      </c>
      <c r="CS24" s="232">
        <v>-5.3597472315268879</v>
      </c>
      <c r="CT24" s="232">
        <v>-103.15000000000009</v>
      </c>
      <c r="CU24" s="232">
        <v>481.87348475546332</v>
      </c>
      <c r="CV24" s="232">
        <v>36476.10031852332</v>
      </c>
      <c r="CW24" s="232">
        <v>57118.559193118177</v>
      </c>
      <c r="CX24" s="232">
        <v>57600.432677873643</v>
      </c>
      <c r="CY24" s="232">
        <v>93594.659511641497</v>
      </c>
      <c r="CZ24" s="232">
        <v>-30565.759511641489</v>
      </c>
      <c r="DA24" s="232">
        <v>27034.673166232154</v>
      </c>
      <c r="DB24" s="232">
        <v>63028.9</v>
      </c>
      <c r="DD24" s="404">
        <f t="shared" si="2"/>
        <v>0.83796675754067829</v>
      </c>
      <c r="DE24" s="404">
        <f t="shared" si="3"/>
        <v>0.16203324245932171</v>
      </c>
      <c r="DF24" s="233">
        <f t="shared" si="0"/>
        <v>1.2735251914363951E-3</v>
      </c>
      <c r="DG24" s="233">
        <f t="shared" si="1"/>
        <v>0.75415661489389796</v>
      </c>
    </row>
    <row r="25" spans="1:111">
      <c r="A25" s="238">
        <v>22</v>
      </c>
      <c r="B25" s="238" t="s">
        <v>140</v>
      </c>
      <c r="C25" s="232">
        <v>0</v>
      </c>
      <c r="D25" s="232">
        <v>0.31024257594786214</v>
      </c>
      <c r="E25" s="232">
        <v>0</v>
      </c>
      <c r="F25" s="232">
        <v>0</v>
      </c>
      <c r="G25" s="232">
        <v>11.816226351429366</v>
      </c>
      <c r="H25" s="232">
        <v>414.36410343409597</v>
      </c>
      <c r="I25" s="232">
        <v>0</v>
      </c>
      <c r="J25" s="232">
        <v>1.6924351827112565</v>
      </c>
      <c r="K25" s="232">
        <v>1.4146439805359163</v>
      </c>
      <c r="L25" s="232">
        <v>2.7284099694130644E-2</v>
      </c>
      <c r="M25" s="232">
        <v>10.053307029879353</v>
      </c>
      <c r="N25" s="232">
        <v>3.3405792369817604E-3</v>
      </c>
      <c r="O25" s="232">
        <v>2.3323853108636022E-2</v>
      </c>
      <c r="P25" s="232">
        <v>0</v>
      </c>
      <c r="Q25" s="232">
        <v>22.894666420606104</v>
      </c>
      <c r="R25" s="232">
        <v>0.86552223581752219</v>
      </c>
      <c r="S25" s="232">
        <v>0</v>
      </c>
      <c r="T25" s="232">
        <v>9.4087713185612589</v>
      </c>
      <c r="U25" s="232">
        <v>0</v>
      </c>
      <c r="V25" s="232">
        <v>0</v>
      </c>
      <c r="W25" s="232">
        <v>136.9448186680215</v>
      </c>
      <c r="X25" s="232">
        <v>0</v>
      </c>
      <c r="Y25" s="232">
        <v>5.9123097431202594E-2</v>
      </c>
      <c r="Z25" s="232">
        <v>0</v>
      </c>
      <c r="AA25" s="232">
        <v>4.3919481673142817</v>
      </c>
      <c r="AB25" s="232">
        <v>0</v>
      </c>
      <c r="AC25" s="232">
        <v>40.542422383028558</v>
      </c>
      <c r="AD25" s="232">
        <v>11.097968244541098</v>
      </c>
      <c r="AE25" s="232">
        <v>8.7420365361919412</v>
      </c>
      <c r="AF25" s="232">
        <v>7.2189248722898611</v>
      </c>
      <c r="AG25" s="232">
        <v>8.2973573824481655</v>
      </c>
      <c r="AH25" s="232">
        <v>7.0986250139755223</v>
      </c>
      <c r="AI25" s="232">
        <v>126.57275339978473</v>
      </c>
      <c r="AJ25" s="232">
        <v>668.64174320573284</v>
      </c>
      <c r="AK25" s="232">
        <v>9.5244726932760912E-2</v>
      </c>
      <c r="AL25" s="232">
        <v>96.290932934168453</v>
      </c>
      <c r="AM25" s="232">
        <v>1.3160493324070477</v>
      </c>
      <c r="AN25" s="232">
        <v>4.8226216035701155</v>
      </c>
      <c r="AO25" s="232">
        <v>18.274176574010539</v>
      </c>
      <c r="AP25" s="232">
        <v>131.96839507002917</v>
      </c>
      <c r="AQ25" s="232">
        <v>3.1544218147690394E-2</v>
      </c>
      <c r="AR25" s="232">
        <v>140.19804937589942</v>
      </c>
      <c r="AS25" s="232">
        <v>22.558076965063389</v>
      </c>
      <c r="AT25" s="232">
        <v>0.36348999369576906</v>
      </c>
      <c r="AU25" s="232">
        <v>0.77429652460367282</v>
      </c>
      <c r="AV25" s="232">
        <v>0</v>
      </c>
      <c r="AW25" s="232">
        <v>0</v>
      </c>
      <c r="AX25" s="232">
        <v>0</v>
      </c>
      <c r="AY25" s="232">
        <v>0.78772832688696459</v>
      </c>
      <c r="AZ25" s="232">
        <v>0.24305280799574794</v>
      </c>
      <c r="BA25" s="232">
        <v>5.2847879757538347</v>
      </c>
      <c r="BB25" s="232">
        <v>0.11252352980104274</v>
      </c>
      <c r="BC25" s="232">
        <v>0</v>
      </c>
      <c r="BD25" s="232">
        <v>0</v>
      </c>
      <c r="BE25" s="232">
        <v>0</v>
      </c>
      <c r="BF25" s="232">
        <v>0</v>
      </c>
      <c r="BG25" s="232">
        <v>0.32584220129655456</v>
      </c>
      <c r="BH25" s="232">
        <v>0</v>
      </c>
      <c r="BI25" s="232">
        <v>0.55845573519890834</v>
      </c>
      <c r="BJ25" s="232">
        <v>0</v>
      </c>
      <c r="BK25" s="232">
        <v>0</v>
      </c>
      <c r="BL25" s="232">
        <v>0</v>
      </c>
      <c r="BM25" s="232">
        <v>0</v>
      </c>
      <c r="BN25" s="232">
        <v>0</v>
      </c>
      <c r="BO25" s="232">
        <v>0</v>
      </c>
      <c r="BP25" s="232">
        <v>0</v>
      </c>
      <c r="BQ25" s="232">
        <v>0</v>
      </c>
      <c r="BR25" s="232">
        <v>0</v>
      </c>
      <c r="BS25" s="232">
        <v>9.7496101521124378E-3</v>
      </c>
      <c r="BT25" s="232">
        <v>1.8089226671253713</v>
      </c>
      <c r="BU25" s="232">
        <v>3.5313138075593384</v>
      </c>
      <c r="BV25" s="232">
        <v>84.239985064223717</v>
      </c>
      <c r="BW25" s="232">
        <v>17.501509326169288</v>
      </c>
      <c r="BX25" s="232">
        <v>4.6552815062435551</v>
      </c>
      <c r="BY25" s="232">
        <v>3.3253494735582518</v>
      </c>
      <c r="BZ25" s="232">
        <v>1.9115903895837785</v>
      </c>
      <c r="CA25" s="232">
        <v>1.4666430360713845</v>
      </c>
      <c r="CB25" s="232">
        <v>0</v>
      </c>
      <c r="CC25" s="232">
        <v>1.7146012081827224E-2</v>
      </c>
      <c r="CD25" s="232">
        <v>78.886255846261307</v>
      </c>
      <c r="CE25" s="232">
        <v>0.47721475987896833</v>
      </c>
      <c r="CF25" s="232">
        <v>0.29360760921354107</v>
      </c>
      <c r="CG25" s="232">
        <v>12.179013254653315</v>
      </c>
      <c r="CH25" s="232">
        <v>0.30853058772251779</v>
      </c>
      <c r="CI25" s="232">
        <v>5.5213634759038568</v>
      </c>
      <c r="CJ25" s="232">
        <v>0.27252534147400487</v>
      </c>
      <c r="CK25" s="232">
        <v>0</v>
      </c>
      <c r="CL25" s="232">
        <v>5.7097161207896976</v>
      </c>
      <c r="CM25" s="232">
        <v>2138.6025738165126</v>
      </c>
      <c r="CN25" s="232">
        <v>10.316745574140569</v>
      </c>
      <c r="CO25" s="232">
        <v>28.725357396734356</v>
      </c>
      <c r="CP25" s="232">
        <v>0</v>
      </c>
      <c r="CQ25" s="232">
        <v>0</v>
      </c>
      <c r="CR25" s="232">
        <v>0</v>
      </c>
      <c r="CS25" s="232">
        <v>0</v>
      </c>
      <c r="CT25" s="232">
        <v>0</v>
      </c>
      <c r="CU25" s="232">
        <v>39.042102970874922</v>
      </c>
      <c r="CV25" s="232">
        <v>2177.6446767873877</v>
      </c>
      <c r="CW25" s="232">
        <v>0</v>
      </c>
      <c r="CX25" s="232">
        <v>39.042102970874922</v>
      </c>
      <c r="CY25" s="232">
        <v>2177.6446767873877</v>
      </c>
      <c r="CZ25" s="232">
        <v>-2177.6446767873877</v>
      </c>
      <c r="DA25" s="232">
        <v>-2138.6025738165126</v>
      </c>
      <c r="DB25" s="232">
        <v>0</v>
      </c>
      <c r="DD25" s="404">
        <f t="shared" si="2"/>
        <v>1</v>
      </c>
      <c r="DE25" s="404">
        <f t="shared" si="3"/>
        <v>0</v>
      </c>
      <c r="DF25" s="233">
        <f t="shared" si="0"/>
        <v>6.6880960052093335E-5</v>
      </c>
      <c r="DG25" s="233">
        <f t="shared" si="1"/>
        <v>0</v>
      </c>
    </row>
    <row r="26" spans="1:111">
      <c r="A26" s="238">
        <v>23</v>
      </c>
      <c r="B26" s="238" t="s">
        <v>141</v>
      </c>
      <c r="C26" s="232">
        <v>0</v>
      </c>
      <c r="D26" s="232">
        <v>0</v>
      </c>
      <c r="E26" s="232">
        <v>0</v>
      </c>
      <c r="F26" s="232">
        <v>0</v>
      </c>
      <c r="G26" s="232">
        <v>0</v>
      </c>
      <c r="H26" s="232">
        <v>0</v>
      </c>
      <c r="I26" s="232">
        <v>0</v>
      </c>
      <c r="J26" s="232">
        <v>0</v>
      </c>
      <c r="K26" s="232">
        <v>0</v>
      </c>
      <c r="L26" s="232">
        <v>5.6534428565751631E-3</v>
      </c>
      <c r="M26" s="232">
        <v>0</v>
      </c>
      <c r="N26" s="232">
        <v>0</v>
      </c>
      <c r="O26" s="232">
        <v>0</v>
      </c>
      <c r="P26" s="232">
        <v>0</v>
      </c>
      <c r="Q26" s="232">
        <v>0</v>
      </c>
      <c r="R26" s="232">
        <v>0</v>
      </c>
      <c r="S26" s="232">
        <v>0</v>
      </c>
      <c r="T26" s="232">
        <v>0.10194537512441991</v>
      </c>
      <c r="U26" s="232">
        <v>0</v>
      </c>
      <c r="V26" s="232">
        <v>2.2404316399574107E-2</v>
      </c>
      <c r="W26" s="232">
        <v>0</v>
      </c>
      <c r="X26" s="232">
        <v>0</v>
      </c>
      <c r="Y26" s="232">
        <v>349.72872093619969</v>
      </c>
      <c r="Z26" s="232">
        <v>0</v>
      </c>
      <c r="AA26" s="232">
        <v>2.2404514535883013</v>
      </c>
      <c r="AB26" s="232">
        <v>0.22258742196624584</v>
      </c>
      <c r="AC26" s="232">
        <v>0</v>
      </c>
      <c r="AD26" s="232">
        <v>0</v>
      </c>
      <c r="AE26" s="232">
        <v>1.7602358769622009</v>
      </c>
      <c r="AF26" s="232">
        <v>0</v>
      </c>
      <c r="AG26" s="232">
        <v>0</v>
      </c>
      <c r="AH26" s="232">
        <v>0</v>
      </c>
      <c r="AI26" s="232">
        <v>0</v>
      </c>
      <c r="AJ26" s="232">
        <v>0.7191081372290945</v>
      </c>
      <c r="AK26" s="232">
        <v>0</v>
      </c>
      <c r="AL26" s="232">
        <v>0</v>
      </c>
      <c r="AM26" s="232">
        <v>0</v>
      </c>
      <c r="AN26" s="232">
        <v>0</v>
      </c>
      <c r="AO26" s="232">
        <v>0</v>
      </c>
      <c r="AP26" s="232">
        <v>10.143848281544765</v>
      </c>
      <c r="AQ26" s="232">
        <v>0</v>
      </c>
      <c r="AR26" s="232">
        <v>1409.5510796421795</v>
      </c>
      <c r="AS26" s="232">
        <v>456.11879991580378</v>
      </c>
      <c r="AT26" s="232">
        <v>417.03704690090683</v>
      </c>
      <c r="AU26" s="232">
        <v>419.66855777495692</v>
      </c>
      <c r="AV26" s="232">
        <v>0</v>
      </c>
      <c r="AW26" s="232">
        <v>1.2736602536574238E-2</v>
      </c>
      <c r="AX26" s="232">
        <v>0</v>
      </c>
      <c r="AY26" s="232">
        <v>4.7891462921009209</v>
      </c>
      <c r="AZ26" s="232">
        <v>0</v>
      </c>
      <c r="BA26" s="232">
        <v>0</v>
      </c>
      <c r="BB26" s="232">
        <v>0</v>
      </c>
      <c r="BC26" s="232">
        <v>0</v>
      </c>
      <c r="BD26" s="232">
        <v>0.22158365233825583</v>
      </c>
      <c r="BE26" s="232">
        <v>3.6937810402244993</v>
      </c>
      <c r="BF26" s="232">
        <v>0</v>
      </c>
      <c r="BG26" s="232">
        <v>0</v>
      </c>
      <c r="BH26" s="232">
        <v>0</v>
      </c>
      <c r="BI26" s="232">
        <v>0</v>
      </c>
      <c r="BJ26" s="232">
        <v>0</v>
      </c>
      <c r="BK26" s="232">
        <v>0</v>
      </c>
      <c r="BL26" s="232">
        <v>0</v>
      </c>
      <c r="BM26" s="232">
        <v>0</v>
      </c>
      <c r="BN26" s="232">
        <v>0</v>
      </c>
      <c r="BO26" s="232">
        <v>0</v>
      </c>
      <c r="BP26" s="232">
        <v>0</v>
      </c>
      <c r="BQ26" s="232">
        <v>0</v>
      </c>
      <c r="BR26" s="232">
        <v>0</v>
      </c>
      <c r="BS26" s="232">
        <v>0</v>
      </c>
      <c r="BT26" s="232">
        <v>0.24738711244503461</v>
      </c>
      <c r="BU26" s="232">
        <v>0</v>
      </c>
      <c r="BV26" s="232">
        <v>1.8182762595376525</v>
      </c>
      <c r="BW26" s="232">
        <v>0</v>
      </c>
      <c r="BX26" s="232">
        <v>0</v>
      </c>
      <c r="BY26" s="232">
        <v>0</v>
      </c>
      <c r="BZ26" s="232">
        <v>0</v>
      </c>
      <c r="CA26" s="232">
        <v>0</v>
      </c>
      <c r="CB26" s="232">
        <v>0</v>
      </c>
      <c r="CC26" s="232">
        <v>0</v>
      </c>
      <c r="CD26" s="232">
        <v>0</v>
      </c>
      <c r="CE26" s="232">
        <v>0</v>
      </c>
      <c r="CF26" s="232">
        <v>0</v>
      </c>
      <c r="CG26" s="232">
        <v>0</v>
      </c>
      <c r="CH26" s="232">
        <v>0</v>
      </c>
      <c r="CI26" s="232">
        <v>0</v>
      </c>
      <c r="CJ26" s="232">
        <v>26.452441194267902</v>
      </c>
      <c r="CK26" s="232">
        <v>0</v>
      </c>
      <c r="CL26" s="232">
        <v>4.0918645288782489</v>
      </c>
      <c r="CM26" s="232">
        <v>3108.6476561580471</v>
      </c>
      <c r="CN26" s="232">
        <v>0</v>
      </c>
      <c r="CO26" s="232">
        <v>2.4588614829218067</v>
      </c>
      <c r="CP26" s="232">
        <v>0</v>
      </c>
      <c r="CQ26" s="232">
        <v>0</v>
      </c>
      <c r="CR26" s="232">
        <v>0</v>
      </c>
      <c r="CS26" s="232">
        <v>0</v>
      </c>
      <c r="CT26" s="232">
        <v>56.830000000000013</v>
      </c>
      <c r="CU26" s="232">
        <v>59.288861482921817</v>
      </c>
      <c r="CV26" s="232">
        <v>3167.9365176409688</v>
      </c>
      <c r="CW26" s="232">
        <v>3717.2156963402895</v>
      </c>
      <c r="CX26" s="232">
        <v>3776.5045578232111</v>
      </c>
      <c r="CY26" s="232">
        <v>6885.1522139812587</v>
      </c>
      <c r="CZ26" s="232">
        <v>-2863.8622139812592</v>
      </c>
      <c r="DA26" s="232">
        <v>912.64234384195197</v>
      </c>
      <c r="DB26" s="232">
        <v>4021.29</v>
      </c>
      <c r="DD26" s="404">
        <f t="shared" si="2"/>
        <v>0.90401502619561924</v>
      </c>
      <c r="DE26" s="404">
        <f t="shared" si="3"/>
        <v>9.5984973804380758E-2</v>
      </c>
      <c r="DF26" s="233">
        <f t="shared" si="0"/>
        <v>5.7249424033839852E-6</v>
      </c>
      <c r="DG26" s="233">
        <f t="shared" si="1"/>
        <v>0.87801972860948119</v>
      </c>
    </row>
    <row r="27" spans="1:111">
      <c r="A27" s="238">
        <v>24</v>
      </c>
      <c r="B27" s="238" t="s">
        <v>142</v>
      </c>
      <c r="C27" s="232">
        <v>0.22446724304899257</v>
      </c>
      <c r="D27" s="232">
        <v>0</v>
      </c>
      <c r="E27" s="232">
        <v>0</v>
      </c>
      <c r="F27" s="232">
        <v>0</v>
      </c>
      <c r="G27" s="232">
        <v>0</v>
      </c>
      <c r="H27" s="232">
        <v>1.325115702121882</v>
      </c>
      <c r="I27" s="232">
        <v>0</v>
      </c>
      <c r="J27" s="232">
        <v>0</v>
      </c>
      <c r="K27" s="232">
        <v>0</v>
      </c>
      <c r="L27" s="232">
        <v>7.0414953485120578E-3</v>
      </c>
      <c r="M27" s="232">
        <v>1.2584298360819677</v>
      </c>
      <c r="N27" s="232">
        <v>0</v>
      </c>
      <c r="O27" s="232">
        <v>0</v>
      </c>
      <c r="P27" s="232">
        <v>0</v>
      </c>
      <c r="Q27" s="232">
        <v>0.11932506635389818</v>
      </c>
      <c r="R27" s="232">
        <v>0</v>
      </c>
      <c r="S27" s="232">
        <v>0</v>
      </c>
      <c r="T27" s="232">
        <v>0.24774212839020479</v>
      </c>
      <c r="U27" s="232">
        <v>0</v>
      </c>
      <c r="V27" s="232">
        <v>0</v>
      </c>
      <c r="W27" s="232">
        <v>2.986194388378808</v>
      </c>
      <c r="X27" s="232">
        <v>0</v>
      </c>
      <c r="Y27" s="232">
        <v>0.16300422683471158</v>
      </c>
      <c r="Z27" s="232">
        <v>0</v>
      </c>
      <c r="AA27" s="232">
        <v>0</v>
      </c>
      <c r="AB27" s="232">
        <v>0</v>
      </c>
      <c r="AC27" s="232">
        <v>0</v>
      </c>
      <c r="AD27" s="232">
        <v>0</v>
      </c>
      <c r="AE27" s="232">
        <v>0.34597358470065742</v>
      </c>
      <c r="AF27" s="232">
        <v>0.77088884397634938</v>
      </c>
      <c r="AG27" s="232">
        <v>2.9412443066975684</v>
      </c>
      <c r="AH27" s="232">
        <v>3.3652369327797373</v>
      </c>
      <c r="AI27" s="232">
        <v>710.32539506084163</v>
      </c>
      <c r="AJ27" s="232">
        <v>69.564471102015432</v>
      </c>
      <c r="AK27" s="232">
        <v>0.64296986808229017</v>
      </c>
      <c r="AL27" s="232">
        <v>0</v>
      </c>
      <c r="AM27" s="232">
        <v>11.120426042070317</v>
      </c>
      <c r="AN27" s="232">
        <v>0.11946119913052569</v>
      </c>
      <c r="AO27" s="232">
        <v>8.0495620412634569E-2</v>
      </c>
      <c r="AP27" s="232">
        <v>6.4594352677320881</v>
      </c>
      <c r="AQ27" s="232">
        <v>0.13515130159902194</v>
      </c>
      <c r="AR27" s="232">
        <v>241.81690862297626</v>
      </c>
      <c r="AS27" s="232">
        <v>12.126454811421999</v>
      </c>
      <c r="AT27" s="232">
        <v>1.8918118073063959</v>
      </c>
      <c r="AU27" s="232">
        <v>7.3181703503207549</v>
      </c>
      <c r="AV27" s="232">
        <v>0</v>
      </c>
      <c r="AW27" s="232">
        <v>0</v>
      </c>
      <c r="AX27" s="232">
        <v>0</v>
      </c>
      <c r="AY27" s="232">
        <v>1.408939580737117</v>
      </c>
      <c r="AZ27" s="232">
        <v>0.58074927321073555</v>
      </c>
      <c r="BA27" s="232">
        <v>3.5184366864798688</v>
      </c>
      <c r="BB27" s="232">
        <v>6.6568579223640165E-2</v>
      </c>
      <c r="BC27" s="232">
        <v>10.041979553198425</v>
      </c>
      <c r="BD27" s="232">
        <v>0</v>
      </c>
      <c r="BE27" s="232">
        <v>0</v>
      </c>
      <c r="BF27" s="232">
        <v>0</v>
      </c>
      <c r="BG27" s="232">
        <v>0.55908145531242526</v>
      </c>
      <c r="BH27" s="232">
        <v>0</v>
      </c>
      <c r="BI27" s="232">
        <v>0.76565038924697348</v>
      </c>
      <c r="BJ27" s="232">
        <v>0</v>
      </c>
      <c r="BK27" s="232">
        <v>0</v>
      </c>
      <c r="BL27" s="232">
        <v>0</v>
      </c>
      <c r="BM27" s="232">
        <v>4.9439407006581877E-3</v>
      </c>
      <c r="BN27" s="232">
        <v>0</v>
      </c>
      <c r="BO27" s="232">
        <v>0</v>
      </c>
      <c r="BP27" s="232">
        <v>0</v>
      </c>
      <c r="BQ27" s="232">
        <v>0</v>
      </c>
      <c r="BR27" s="232">
        <v>0</v>
      </c>
      <c r="BS27" s="232">
        <v>0</v>
      </c>
      <c r="BT27" s="232">
        <v>1.238779163599778</v>
      </c>
      <c r="BU27" s="232">
        <v>1.2465109242325934</v>
      </c>
      <c r="BV27" s="232">
        <v>0.6075147960115731</v>
      </c>
      <c r="BW27" s="232">
        <v>12.208776843446799</v>
      </c>
      <c r="BX27" s="232">
        <v>0.42203675537670959</v>
      </c>
      <c r="BY27" s="232">
        <v>15.87886691831944</v>
      </c>
      <c r="BZ27" s="232">
        <v>6.798573327108957</v>
      </c>
      <c r="CA27" s="232">
        <v>1.2368941955344641</v>
      </c>
      <c r="CB27" s="232">
        <v>0</v>
      </c>
      <c r="CC27" s="232">
        <v>0</v>
      </c>
      <c r="CD27" s="232">
        <v>0</v>
      </c>
      <c r="CE27" s="232">
        <v>0.39106694739467912</v>
      </c>
      <c r="CF27" s="232">
        <v>0.55781349318575435</v>
      </c>
      <c r="CG27" s="232">
        <v>41.60259027332868</v>
      </c>
      <c r="CH27" s="232">
        <v>0</v>
      </c>
      <c r="CI27" s="232">
        <v>0.23277325889350228</v>
      </c>
      <c r="CJ27" s="232">
        <v>1.2010895327822009</v>
      </c>
      <c r="CK27" s="232">
        <v>0</v>
      </c>
      <c r="CL27" s="232">
        <v>7.2846586843266499</v>
      </c>
      <c r="CM27" s="232">
        <v>1183.2101093802742</v>
      </c>
      <c r="CN27" s="232">
        <v>4.2157372270038298</v>
      </c>
      <c r="CO27" s="232">
        <v>36.360063055437386</v>
      </c>
      <c r="CP27" s="232">
        <v>0</v>
      </c>
      <c r="CQ27" s="232">
        <v>0</v>
      </c>
      <c r="CR27" s="232">
        <v>0</v>
      </c>
      <c r="CS27" s="232">
        <v>0</v>
      </c>
      <c r="CT27" s="232">
        <v>0</v>
      </c>
      <c r="CU27" s="232">
        <v>40.575800282441215</v>
      </c>
      <c r="CV27" s="232">
        <v>1223.7859096627153</v>
      </c>
      <c r="CW27" s="232">
        <v>0</v>
      </c>
      <c r="CX27" s="232">
        <v>40.575800282441215</v>
      </c>
      <c r="CY27" s="232">
        <v>1223.7859096627153</v>
      </c>
      <c r="CZ27" s="232">
        <v>-1223.7859096627158</v>
      </c>
      <c r="DA27" s="232">
        <v>-1183.2101093802746</v>
      </c>
      <c r="DB27" s="232">
        <v>0</v>
      </c>
      <c r="DD27" s="404">
        <f t="shared" si="2"/>
        <v>1.0000000000000004</v>
      </c>
      <c r="DE27" s="404">
        <f t="shared" si="3"/>
        <v>0</v>
      </c>
      <c r="DF27" s="233">
        <f t="shared" si="0"/>
        <v>8.4656768273273474E-5</v>
      </c>
      <c r="DG27" s="233">
        <f t="shared" si="1"/>
        <v>0</v>
      </c>
    </row>
    <row r="28" spans="1:111">
      <c r="A28" s="238">
        <v>25</v>
      </c>
      <c r="B28" s="238" t="s">
        <v>143</v>
      </c>
      <c r="C28" s="232">
        <v>11.361166256838578</v>
      </c>
      <c r="D28" s="232">
        <v>0</v>
      </c>
      <c r="E28" s="232">
        <v>2.827254361571075E-2</v>
      </c>
      <c r="F28" s="232">
        <v>0</v>
      </c>
      <c r="G28" s="232">
        <v>2.5969461417068826</v>
      </c>
      <c r="H28" s="232">
        <v>0.25115459982529637</v>
      </c>
      <c r="I28" s="232">
        <v>0</v>
      </c>
      <c r="J28" s="232">
        <v>0</v>
      </c>
      <c r="K28" s="232">
        <v>0</v>
      </c>
      <c r="L28" s="232">
        <v>9.0058747970255051E-2</v>
      </c>
      <c r="M28" s="232">
        <v>0.89089000808680696</v>
      </c>
      <c r="N28" s="232">
        <v>0.19015504167697198</v>
      </c>
      <c r="O28" s="232">
        <v>5.3879629728546145E-2</v>
      </c>
      <c r="P28" s="232">
        <v>0</v>
      </c>
      <c r="Q28" s="232">
        <v>11.093717195653809</v>
      </c>
      <c r="R28" s="232">
        <v>0.74849278079196757</v>
      </c>
      <c r="S28" s="232">
        <v>0</v>
      </c>
      <c r="T28" s="232">
        <v>3.1974332166687423</v>
      </c>
      <c r="U28" s="232">
        <v>0</v>
      </c>
      <c r="V28" s="232">
        <v>1.1749976675586637</v>
      </c>
      <c r="W28" s="232">
        <v>6.1689642483567075</v>
      </c>
      <c r="X28" s="232">
        <v>0</v>
      </c>
      <c r="Y28" s="232">
        <v>36.2305787929159</v>
      </c>
      <c r="Z28" s="232">
        <v>0</v>
      </c>
      <c r="AA28" s="232">
        <v>346.74552248070552</v>
      </c>
      <c r="AB28" s="232">
        <v>54.833150488143652</v>
      </c>
      <c r="AC28" s="232">
        <v>25.881155603083794</v>
      </c>
      <c r="AD28" s="232">
        <v>44.0298382267096</v>
      </c>
      <c r="AE28" s="232">
        <v>55.927760778767635</v>
      </c>
      <c r="AF28" s="232">
        <v>41.076170506410683</v>
      </c>
      <c r="AG28" s="232">
        <v>461.3018466981685</v>
      </c>
      <c r="AH28" s="232">
        <v>6.9046834445154577</v>
      </c>
      <c r="AI28" s="232">
        <v>1023.0975570598038</v>
      </c>
      <c r="AJ28" s="232">
        <v>722.46136944770581</v>
      </c>
      <c r="AK28" s="232">
        <v>0.45298501008094177</v>
      </c>
      <c r="AL28" s="232">
        <v>23.445695377134108</v>
      </c>
      <c r="AM28" s="232">
        <v>147.81029329606085</v>
      </c>
      <c r="AN28" s="232">
        <v>14.565025078083893</v>
      </c>
      <c r="AO28" s="232">
        <v>1.7958335174145859</v>
      </c>
      <c r="AP28" s="232">
        <v>48.721707728142626</v>
      </c>
      <c r="AQ28" s="232">
        <v>0</v>
      </c>
      <c r="AR28" s="232">
        <v>349.79091933194599</v>
      </c>
      <c r="AS28" s="232">
        <v>204.68628973487651</v>
      </c>
      <c r="AT28" s="232">
        <v>36.071794306247156</v>
      </c>
      <c r="AU28" s="232">
        <v>123.656378135192</v>
      </c>
      <c r="AV28" s="232">
        <v>0.91726784016087826</v>
      </c>
      <c r="AW28" s="232">
        <v>6.474187754224868E-2</v>
      </c>
      <c r="AX28" s="232">
        <v>28.212218589884319</v>
      </c>
      <c r="AY28" s="232">
        <v>0</v>
      </c>
      <c r="AZ28" s="232">
        <v>1.2477477881967172</v>
      </c>
      <c r="BA28" s="232">
        <v>2.7202064400305588</v>
      </c>
      <c r="BB28" s="232">
        <v>3.0667480495639641E-2</v>
      </c>
      <c r="BC28" s="232">
        <v>0</v>
      </c>
      <c r="BD28" s="232">
        <v>0</v>
      </c>
      <c r="BE28" s="232">
        <v>0</v>
      </c>
      <c r="BF28" s="232">
        <v>0</v>
      </c>
      <c r="BG28" s="232">
        <v>0</v>
      </c>
      <c r="BH28" s="232">
        <v>0</v>
      </c>
      <c r="BI28" s="232">
        <v>8.3652568108857739E-2</v>
      </c>
      <c r="BJ28" s="232">
        <v>0</v>
      </c>
      <c r="BK28" s="232">
        <v>0</v>
      </c>
      <c r="BL28" s="232">
        <v>0</v>
      </c>
      <c r="BM28" s="232">
        <v>0</v>
      </c>
      <c r="BN28" s="232">
        <v>0</v>
      </c>
      <c r="BO28" s="232">
        <v>0</v>
      </c>
      <c r="BP28" s="232">
        <v>0</v>
      </c>
      <c r="BQ28" s="232">
        <v>0</v>
      </c>
      <c r="BR28" s="232">
        <v>0</v>
      </c>
      <c r="BS28" s="232">
        <v>6.8092438855261769E-2</v>
      </c>
      <c r="BT28" s="232">
        <v>1.5675631428595245</v>
      </c>
      <c r="BU28" s="232">
        <v>12.242751893056232</v>
      </c>
      <c r="BV28" s="232">
        <v>7.9316192389365545</v>
      </c>
      <c r="BW28" s="232">
        <v>2.5873658887468824</v>
      </c>
      <c r="BX28" s="232">
        <v>0</v>
      </c>
      <c r="BY28" s="232">
        <v>0</v>
      </c>
      <c r="BZ28" s="232">
        <v>8.2303214001209254E-2</v>
      </c>
      <c r="CA28" s="232">
        <v>0</v>
      </c>
      <c r="CB28" s="232">
        <v>0</v>
      </c>
      <c r="CC28" s="232">
        <v>0</v>
      </c>
      <c r="CD28" s="232">
        <v>5.1656775445163792</v>
      </c>
      <c r="CE28" s="232">
        <v>0.12596341049700485</v>
      </c>
      <c r="CF28" s="232">
        <v>2.0398263767871946E-2</v>
      </c>
      <c r="CG28" s="232">
        <v>2.9161679866077321</v>
      </c>
      <c r="CH28" s="232">
        <v>0.14099152591194444</v>
      </c>
      <c r="CI28" s="232">
        <v>6.9762204885824168</v>
      </c>
      <c r="CJ28" s="232">
        <v>3.4723794111875437</v>
      </c>
      <c r="CK28" s="232">
        <v>15.018049606618797</v>
      </c>
      <c r="CL28" s="232">
        <v>8.828106912389126</v>
      </c>
      <c r="CM28" s="232">
        <v>3907.7528366715414</v>
      </c>
      <c r="CN28" s="232">
        <v>5.45324624210655</v>
      </c>
      <c r="CO28" s="232">
        <v>104.15987706841872</v>
      </c>
      <c r="CP28" s="232">
        <v>0</v>
      </c>
      <c r="CQ28" s="232">
        <v>0</v>
      </c>
      <c r="CR28" s="232">
        <v>0</v>
      </c>
      <c r="CS28" s="232">
        <v>0</v>
      </c>
      <c r="CT28" s="232">
        <v>80.909999999999968</v>
      </c>
      <c r="CU28" s="232">
        <v>190.52312331052525</v>
      </c>
      <c r="CV28" s="232">
        <v>4098.2759599820665</v>
      </c>
      <c r="CW28" s="232">
        <v>4503.8710482867518</v>
      </c>
      <c r="CX28" s="232">
        <v>4694.3941715972769</v>
      </c>
      <c r="CY28" s="232">
        <v>8602.1470082688174</v>
      </c>
      <c r="CZ28" s="232">
        <v>-4062.7370082688194</v>
      </c>
      <c r="DA28" s="232">
        <v>631.6571633284575</v>
      </c>
      <c r="DB28" s="232">
        <v>4539.41</v>
      </c>
      <c r="DD28" s="404">
        <f t="shared" si="2"/>
        <v>0.99132831657500131</v>
      </c>
      <c r="DE28" s="404">
        <f t="shared" si="3"/>
        <v>8.6716834249986885E-3</v>
      </c>
      <c r="DF28" s="233">
        <f t="shared" si="0"/>
        <v>2.4251439176300137E-4</v>
      </c>
      <c r="DG28" s="233">
        <f t="shared" si="1"/>
        <v>0.92520545951467847</v>
      </c>
    </row>
    <row r="29" spans="1:111">
      <c r="A29" s="238">
        <v>26</v>
      </c>
      <c r="B29" s="238" t="s">
        <v>1981</v>
      </c>
      <c r="C29" s="232">
        <v>0.13574793172172769</v>
      </c>
      <c r="D29" s="232">
        <v>0</v>
      </c>
      <c r="E29" s="232">
        <v>5.108631096823299E-2</v>
      </c>
      <c r="F29" s="232">
        <v>5.5430879474207995E-2</v>
      </c>
      <c r="G29" s="232">
        <v>0</v>
      </c>
      <c r="H29" s="232">
        <v>0</v>
      </c>
      <c r="I29" s="232">
        <v>0</v>
      </c>
      <c r="J29" s="232">
        <v>0.38447632810548782</v>
      </c>
      <c r="K29" s="232">
        <v>0.18718078613837669</v>
      </c>
      <c r="L29" s="232">
        <v>0.25209513215968415</v>
      </c>
      <c r="M29" s="232">
        <v>53.41098927678933</v>
      </c>
      <c r="N29" s="232">
        <v>0</v>
      </c>
      <c r="O29" s="232">
        <v>0</v>
      </c>
      <c r="P29" s="232">
        <v>0</v>
      </c>
      <c r="Q29" s="232">
        <v>0.28567494874618082</v>
      </c>
      <c r="R29" s="232">
        <v>0</v>
      </c>
      <c r="S29" s="232">
        <v>0</v>
      </c>
      <c r="T29" s="232">
        <v>6.3280009453314814E-2</v>
      </c>
      <c r="U29" s="232">
        <v>0</v>
      </c>
      <c r="V29" s="232">
        <v>0</v>
      </c>
      <c r="W29" s="232">
        <v>50.680816005238285</v>
      </c>
      <c r="X29" s="232">
        <v>0</v>
      </c>
      <c r="Y29" s="232">
        <v>214.22647011079127</v>
      </c>
      <c r="Z29" s="232">
        <v>0</v>
      </c>
      <c r="AA29" s="232">
        <v>47.471233305517075</v>
      </c>
      <c r="AB29" s="232">
        <v>14994.124148707942</v>
      </c>
      <c r="AC29" s="232">
        <v>14.134051411097506</v>
      </c>
      <c r="AD29" s="232">
        <v>4275.1991052488374</v>
      </c>
      <c r="AE29" s="232">
        <v>7267.7886499390343</v>
      </c>
      <c r="AF29" s="232">
        <v>1225.9459506688545</v>
      </c>
      <c r="AG29" s="232">
        <v>5081.8181911199326</v>
      </c>
      <c r="AH29" s="232">
        <v>59.634465375747439</v>
      </c>
      <c r="AI29" s="232">
        <v>45.063052485025963</v>
      </c>
      <c r="AJ29" s="232">
        <v>2337.1512644429749</v>
      </c>
      <c r="AK29" s="232">
        <v>3.3284515444823191</v>
      </c>
      <c r="AL29" s="232">
        <v>831.34751416581014</v>
      </c>
      <c r="AM29" s="232">
        <v>11332.558887037878</v>
      </c>
      <c r="AN29" s="232">
        <v>3857.5809113311034</v>
      </c>
      <c r="AO29" s="232">
        <v>41.310152411110934</v>
      </c>
      <c r="AP29" s="232">
        <v>379.68330026356608</v>
      </c>
      <c r="AQ29" s="232">
        <v>1.7850547736901746E-2</v>
      </c>
      <c r="AR29" s="232">
        <v>656.1987388824499</v>
      </c>
      <c r="AS29" s="232">
        <v>128.47996496707825</v>
      </c>
      <c r="AT29" s="232">
        <v>111.70490006965376</v>
      </c>
      <c r="AU29" s="232">
        <v>286.02695351325684</v>
      </c>
      <c r="AV29" s="232">
        <v>0</v>
      </c>
      <c r="AW29" s="232">
        <v>0</v>
      </c>
      <c r="AX29" s="232">
        <v>9.2729890419439437E-2</v>
      </c>
      <c r="AY29" s="232">
        <v>2.2901192709297715E-2</v>
      </c>
      <c r="AZ29" s="232">
        <v>0</v>
      </c>
      <c r="BA29" s="232">
        <v>0</v>
      </c>
      <c r="BB29" s="232">
        <v>0</v>
      </c>
      <c r="BC29" s="232">
        <v>0</v>
      </c>
      <c r="BD29" s="232">
        <v>0</v>
      </c>
      <c r="BE29" s="232">
        <v>0</v>
      </c>
      <c r="BF29" s="232">
        <v>0</v>
      </c>
      <c r="BG29" s="232">
        <v>0</v>
      </c>
      <c r="BH29" s="232">
        <v>0</v>
      </c>
      <c r="BI29" s="232">
        <v>1.8929996737200753E-2</v>
      </c>
      <c r="BJ29" s="232">
        <v>0</v>
      </c>
      <c r="BK29" s="232">
        <v>0</v>
      </c>
      <c r="BL29" s="232">
        <v>0</v>
      </c>
      <c r="BM29" s="232">
        <v>0.69550939280186608</v>
      </c>
      <c r="BN29" s="232">
        <v>0</v>
      </c>
      <c r="BO29" s="232">
        <v>0</v>
      </c>
      <c r="BP29" s="232">
        <v>0</v>
      </c>
      <c r="BQ29" s="232">
        <v>0</v>
      </c>
      <c r="BR29" s="232">
        <v>0</v>
      </c>
      <c r="BS29" s="232">
        <v>0</v>
      </c>
      <c r="BT29" s="232">
        <v>1.7033890307604582</v>
      </c>
      <c r="BU29" s="232">
        <v>0</v>
      </c>
      <c r="BV29" s="232">
        <v>0</v>
      </c>
      <c r="BW29" s="232">
        <v>2.9417067120696739E-2</v>
      </c>
      <c r="BX29" s="232">
        <v>0</v>
      </c>
      <c r="BY29" s="232">
        <v>6.1949950562968627E-2</v>
      </c>
      <c r="BZ29" s="232">
        <v>3.9601709319704685E-2</v>
      </c>
      <c r="CA29" s="232">
        <v>0</v>
      </c>
      <c r="CB29" s="232">
        <v>0</v>
      </c>
      <c r="CC29" s="232">
        <v>0</v>
      </c>
      <c r="CD29" s="232">
        <v>21.200185134633923</v>
      </c>
      <c r="CE29" s="232">
        <v>0</v>
      </c>
      <c r="CF29" s="232">
        <v>6.0535208622127116E-3</v>
      </c>
      <c r="CG29" s="232">
        <v>0.44591993483578218</v>
      </c>
      <c r="CH29" s="232">
        <v>0</v>
      </c>
      <c r="CI29" s="232">
        <v>4.1353907631195994E-2</v>
      </c>
      <c r="CJ29" s="232">
        <v>0.29519777476425979</v>
      </c>
      <c r="CK29" s="232">
        <v>3.9753861137803735E-2</v>
      </c>
      <c r="CL29" s="232">
        <v>19.214974235512933</v>
      </c>
      <c r="CM29" s="232">
        <v>53340.208851758478</v>
      </c>
      <c r="CN29" s="232">
        <v>0</v>
      </c>
      <c r="CO29" s="232">
        <v>-70.561173016377083</v>
      </c>
      <c r="CP29" s="232">
        <v>0</v>
      </c>
      <c r="CQ29" s="232">
        <v>0</v>
      </c>
      <c r="CR29" s="232">
        <v>-53.688318252976217</v>
      </c>
      <c r="CS29" s="232">
        <v>-1814.0355855635473</v>
      </c>
      <c r="CT29" s="232">
        <v>16.660000000000025</v>
      </c>
      <c r="CU29" s="232">
        <v>-1921.6250768329005</v>
      </c>
      <c r="CV29" s="232">
        <v>51418.583774925588</v>
      </c>
      <c r="CW29" s="232">
        <v>23873.495038462475</v>
      </c>
      <c r="CX29" s="232">
        <v>21951.869961629574</v>
      </c>
      <c r="CY29" s="232">
        <v>75292.078813388056</v>
      </c>
      <c r="CZ29" s="232">
        <v>-46896.028813388075</v>
      </c>
      <c r="DA29" s="232">
        <v>-24944.158851758497</v>
      </c>
      <c r="DB29" s="232">
        <v>28396.05</v>
      </c>
      <c r="DD29" s="404">
        <f t="shared" si="2"/>
        <v>0.91204434993126071</v>
      </c>
      <c r="DE29" s="404">
        <f t="shared" si="3"/>
        <v>8.7955650068739288E-2</v>
      </c>
      <c r="DF29" s="233">
        <f t="shared" si="0"/>
        <v>-1.6428686782061288E-4</v>
      </c>
      <c r="DG29" s="233">
        <f t="shared" si="1"/>
        <v>0.94058913123339483</v>
      </c>
    </row>
    <row r="30" spans="1:111">
      <c r="A30" s="238">
        <v>27</v>
      </c>
      <c r="B30" s="238" t="s">
        <v>1982</v>
      </c>
      <c r="C30" s="232">
        <v>0</v>
      </c>
      <c r="D30" s="232">
        <v>0</v>
      </c>
      <c r="E30" s="232">
        <v>0</v>
      </c>
      <c r="F30" s="232">
        <v>0</v>
      </c>
      <c r="G30" s="232">
        <v>24.310550760098657</v>
      </c>
      <c r="H30" s="232">
        <v>20.28760327638156</v>
      </c>
      <c r="I30" s="232">
        <v>0</v>
      </c>
      <c r="J30" s="232">
        <v>0</v>
      </c>
      <c r="K30" s="232">
        <v>0</v>
      </c>
      <c r="L30" s="232">
        <v>0.6566021813021462</v>
      </c>
      <c r="M30" s="232">
        <v>15.371237505179057</v>
      </c>
      <c r="N30" s="232">
        <v>1.657094244825811</v>
      </c>
      <c r="O30" s="232">
        <v>4.5964315444960056</v>
      </c>
      <c r="P30" s="232">
        <v>0</v>
      </c>
      <c r="Q30" s="232">
        <v>18.517984231871889</v>
      </c>
      <c r="R30" s="232">
        <v>2.3652508153895484</v>
      </c>
      <c r="S30" s="232">
        <v>0</v>
      </c>
      <c r="T30" s="232">
        <v>18.249308773490334</v>
      </c>
      <c r="U30" s="232">
        <v>0</v>
      </c>
      <c r="V30" s="232">
        <v>0</v>
      </c>
      <c r="W30" s="232">
        <v>137.65769127757878</v>
      </c>
      <c r="X30" s="232">
        <v>0</v>
      </c>
      <c r="Y30" s="232">
        <v>0.58187200095329661</v>
      </c>
      <c r="Z30" s="232">
        <v>0</v>
      </c>
      <c r="AA30" s="232">
        <v>30.052978476161123</v>
      </c>
      <c r="AB30" s="232">
        <v>29.905163646221585</v>
      </c>
      <c r="AC30" s="232">
        <v>4945.5860132998314</v>
      </c>
      <c r="AD30" s="232">
        <v>479.80758690385676</v>
      </c>
      <c r="AE30" s="232">
        <v>1175.3964332443079</v>
      </c>
      <c r="AF30" s="232">
        <v>522.59139153073124</v>
      </c>
      <c r="AG30" s="232">
        <v>1549.436301262715</v>
      </c>
      <c r="AH30" s="232">
        <v>265.95398483260146</v>
      </c>
      <c r="AI30" s="232">
        <v>8679.7327438785869</v>
      </c>
      <c r="AJ30" s="232">
        <v>7222.0653545781988</v>
      </c>
      <c r="AK30" s="232">
        <v>24.699284146259785</v>
      </c>
      <c r="AL30" s="232">
        <v>390.20331242628083</v>
      </c>
      <c r="AM30" s="232">
        <v>5317.9755179244366</v>
      </c>
      <c r="AN30" s="232">
        <v>257.57838627733173</v>
      </c>
      <c r="AO30" s="232">
        <v>32.188472339899327</v>
      </c>
      <c r="AP30" s="232">
        <v>572.40879972023424</v>
      </c>
      <c r="AQ30" s="232">
        <v>0</v>
      </c>
      <c r="AR30" s="232">
        <v>361.80103004793079</v>
      </c>
      <c r="AS30" s="232">
        <v>144.53763844686404</v>
      </c>
      <c r="AT30" s="232">
        <v>32.78981819420509</v>
      </c>
      <c r="AU30" s="232">
        <v>297.49340670889154</v>
      </c>
      <c r="AV30" s="232">
        <v>10.710221068074967</v>
      </c>
      <c r="AW30" s="232">
        <v>0</v>
      </c>
      <c r="AX30" s="232">
        <v>2.0040027577941433</v>
      </c>
      <c r="AY30" s="232">
        <v>0</v>
      </c>
      <c r="AZ30" s="232">
        <v>0.32451335614311888</v>
      </c>
      <c r="BA30" s="232">
        <v>0.53237242892354941</v>
      </c>
      <c r="BB30" s="232">
        <v>0</v>
      </c>
      <c r="BC30" s="232">
        <v>0</v>
      </c>
      <c r="BD30" s="232">
        <v>0</v>
      </c>
      <c r="BE30" s="232">
        <v>0</v>
      </c>
      <c r="BF30" s="232">
        <v>0</v>
      </c>
      <c r="BG30" s="232">
        <v>0</v>
      </c>
      <c r="BH30" s="232">
        <v>0</v>
      </c>
      <c r="BI30" s="232">
        <v>1.0470786476477849</v>
      </c>
      <c r="BJ30" s="232">
        <v>0</v>
      </c>
      <c r="BK30" s="232">
        <v>0</v>
      </c>
      <c r="BL30" s="232">
        <v>0</v>
      </c>
      <c r="BM30" s="232">
        <v>1.4468153750888633E-2</v>
      </c>
      <c r="BN30" s="232">
        <v>0</v>
      </c>
      <c r="BO30" s="232">
        <v>0</v>
      </c>
      <c r="BP30" s="232">
        <v>0</v>
      </c>
      <c r="BQ30" s="232">
        <v>0</v>
      </c>
      <c r="BR30" s="232">
        <v>0</v>
      </c>
      <c r="BS30" s="232">
        <v>0.39702526219703915</v>
      </c>
      <c r="BT30" s="232">
        <v>10.904083149390079</v>
      </c>
      <c r="BU30" s="232">
        <v>0</v>
      </c>
      <c r="BV30" s="232">
        <v>14.677960323295416</v>
      </c>
      <c r="BW30" s="232">
        <v>142.68155191296296</v>
      </c>
      <c r="BX30" s="232">
        <v>0</v>
      </c>
      <c r="BY30" s="232">
        <v>2.9106211058819786</v>
      </c>
      <c r="BZ30" s="232">
        <v>4.2794084848212766</v>
      </c>
      <c r="CA30" s="232">
        <v>1.7458601992724339</v>
      </c>
      <c r="CB30" s="232">
        <v>0</v>
      </c>
      <c r="CC30" s="232">
        <v>0</v>
      </c>
      <c r="CD30" s="232">
        <v>74.508127290103516</v>
      </c>
      <c r="CE30" s="232">
        <v>2.2101198966909652</v>
      </c>
      <c r="CF30" s="232">
        <v>0.37800925975905264</v>
      </c>
      <c r="CG30" s="232">
        <v>13.880827007875531</v>
      </c>
      <c r="CH30" s="232">
        <v>2.5967879256332669</v>
      </c>
      <c r="CI30" s="232">
        <v>0</v>
      </c>
      <c r="CJ30" s="232">
        <v>2.2182661243951189</v>
      </c>
      <c r="CK30" s="232">
        <v>3.2159594374243379</v>
      </c>
      <c r="CL30" s="232">
        <v>20.616386004694306</v>
      </c>
      <c r="CM30" s="232">
        <v>32888.308894293848</v>
      </c>
      <c r="CN30" s="232">
        <v>2.5626813892854887</v>
      </c>
      <c r="CO30" s="232">
        <v>306.23914804853564</v>
      </c>
      <c r="CP30" s="232">
        <v>0</v>
      </c>
      <c r="CQ30" s="232">
        <v>0</v>
      </c>
      <c r="CR30" s="232">
        <v>0</v>
      </c>
      <c r="CS30" s="232">
        <v>-1018.7430689765226</v>
      </c>
      <c r="CT30" s="232">
        <v>45.720000000000027</v>
      </c>
      <c r="CU30" s="232">
        <v>-664.22123953870118</v>
      </c>
      <c r="CV30" s="232">
        <v>32224.087654755149</v>
      </c>
      <c r="CW30" s="232">
        <v>8113.5344613286561</v>
      </c>
      <c r="CX30" s="232">
        <v>7449.3132217899547</v>
      </c>
      <c r="CY30" s="232">
        <v>40337.622116083803</v>
      </c>
      <c r="CZ30" s="232">
        <v>-31871.982116083815</v>
      </c>
      <c r="DA30" s="232">
        <v>-24422.66889429386</v>
      </c>
      <c r="DB30" s="232">
        <v>8465.64</v>
      </c>
      <c r="DD30" s="404">
        <f t="shared" si="2"/>
        <v>0.98907321931209502</v>
      </c>
      <c r="DE30" s="404">
        <f t="shared" si="3"/>
        <v>1.092678068790498E-2</v>
      </c>
      <c r="DF30" s="233">
        <f t="shared" si="0"/>
        <v>7.130135212643048E-4</v>
      </c>
      <c r="DG30" s="233">
        <f t="shared" si="1"/>
        <v>0.58952491239995664</v>
      </c>
    </row>
    <row r="31" spans="1:111">
      <c r="A31" s="238">
        <v>28</v>
      </c>
      <c r="B31" s="238" t="s">
        <v>1941</v>
      </c>
      <c r="C31" s="232">
        <v>0</v>
      </c>
      <c r="D31" s="232">
        <v>0</v>
      </c>
      <c r="E31" s="232">
        <v>7.2382736464043806E-2</v>
      </c>
      <c r="F31" s="232">
        <v>0</v>
      </c>
      <c r="G31" s="232">
        <v>0</v>
      </c>
      <c r="H31" s="232">
        <v>0</v>
      </c>
      <c r="I31" s="232">
        <v>0</v>
      </c>
      <c r="J31" s="232">
        <v>0</v>
      </c>
      <c r="K31" s="232">
        <v>0</v>
      </c>
      <c r="L31" s="232">
        <v>27.397271613457821</v>
      </c>
      <c r="M31" s="232">
        <v>1.0356172721335859</v>
      </c>
      <c r="N31" s="232">
        <v>0</v>
      </c>
      <c r="O31" s="232">
        <v>0</v>
      </c>
      <c r="P31" s="232">
        <v>0</v>
      </c>
      <c r="Q31" s="232">
        <v>0</v>
      </c>
      <c r="R31" s="232">
        <v>0</v>
      </c>
      <c r="S31" s="232">
        <v>0</v>
      </c>
      <c r="T31" s="232">
        <v>0</v>
      </c>
      <c r="U31" s="232">
        <v>0</v>
      </c>
      <c r="V31" s="232">
        <v>0</v>
      </c>
      <c r="W31" s="232">
        <v>0</v>
      </c>
      <c r="X31" s="232">
        <v>0</v>
      </c>
      <c r="Y31" s="232">
        <v>50.143850452118947</v>
      </c>
      <c r="Z31" s="232">
        <v>0</v>
      </c>
      <c r="AA31" s="232">
        <v>0</v>
      </c>
      <c r="AB31" s="232">
        <v>0.14643567905650334</v>
      </c>
      <c r="AC31" s="232">
        <v>0</v>
      </c>
      <c r="AD31" s="232">
        <v>270.5274943734625</v>
      </c>
      <c r="AE31" s="232">
        <v>48.356449898495974</v>
      </c>
      <c r="AF31" s="232">
        <v>2.0216941212286912</v>
      </c>
      <c r="AG31" s="232">
        <v>12.616470998374881</v>
      </c>
      <c r="AH31" s="232">
        <v>0</v>
      </c>
      <c r="AI31" s="232">
        <v>0.102440678242513</v>
      </c>
      <c r="AJ31" s="232">
        <v>0</v>
      </c>
      <c r="AK31" s="232">
        <v>4.7232435182540312E-2</v>
      </c>
      <c r="AL31" s="232">
        <v>0</v>
      </c>
      <c r="AM31" s="232">
        <v>0</v>
      </c>
      <c r="AN31" s="232">
        <v>74.928422232104836</v>
      </c>
      <c r="AO31" s="232">
        <v>4.1932920457705833</v>
      </c>
      <c r="AP31" s="232">
        <v>146.71481937372593</v>
      </c>
      <c r="AQ31" s="232">
        <v>0</v>
      </c>
      <c r="AR31" s="232">
        <v>3303.8648163980047</v>
      </c>
      <c r="AS31" s="232">
        <v>1203.1608220542907</v>
      </c>
      <c r="AT31" s="232">
        <v>205.98488634819122</v>
      </c>
      <c r="AU31" s="232">
        <v>600.03149367098331</v>
      </c>
      <c r="AV31" s="232">
        <v>0</v>
      </c>
      <c r="AW31" s="232">
        <v>0</v>
      </c>
      <c r="AX31" s="232">
        <v>0</v>
      </c>
      <c r="AY31" s="232">
        <v>0</v>
      </c>
      <c r="AZ31" s="232">
        <v>0</v>
      </c>
      <c r="BA31" s="232">
        <v>0</v>
      </c>
      <c r="BB31" s="232">
        <v>0</v>
      </c>
      <c r="BC31" s="232">
        <v>0</v>
      </c>
      <c r="BD31" s="232">
        <v>0.51560316659683547</v>
      </c>
      <c r="BE31" s="232">
        <v>0.21795639528238211</v>
      </c>
      <c r="BF31" s="232">
        <v>8.1585673017600002E-2</v>
      </c>
      <c r="BG31" s="232">
        <v>0</v>
      </c>
      <c r="BH31" s="232">
        <v>0</v>
      </c>
      <c r="BI31" s="232">
        <v>4.9645558834512045</v>
      </c>
      <c r="BJ31" s="232">
        <v>0</v>
      </c>
      <c r="BK31" s="232">
        <v>0</v>
      </c>
      <c r="BL31" s="232">
        <v>0</v>
      </c>
      <c r="BM31" s="232">
        <v>3.5625584579972785E-3</v>
      </c>
      <c r="BN31" s="232">
        <v>0</v>
      </c>
      <c r="BO31" s="232">
        <v>0</v>
      </c>
      <c r="BP31" s="232">
        <v>0</v>
      </c>
      <c r="BQ31" s="232">
        <v>0</v>
      </c>
      <c r="BR31" s="232">
        <v>0</v>
      </c>
      <c r="BS31" s="232">
        <v>0</v>
      </c>
      <c r="BT31" s="232">
        <v>0.1205877110372908</v>
      </c>
      <c r="BU31" s="232">
        <v>0</v>
      </c>
      <c r="BV31" s="232">
        <v>0</v>
      </c>
      <c r="BW31" s="232">
        <v>0</v>
      </c>
      <c r="BX31" s="232">
        <v>0</v>
      </c>
      <c r="BY31" s="232">
        <v>0</v>
      </c>
      <c r="BZ31" s="232">
        <v>0</v>
      </c>
      <c r="CA31" s="232">
        <v>0</v>
      </c>
      <c r="CB31" s="232">
        <v>0.74824527723001211</v>
      </c>
      <c r="CC31" s="232">
        <v>0</v>
      </c>
      <c r="CD31" s="232">
        <v>4.2174865915665487</v>
      </c>
      <c r="CE31" s="232">
        <v>0</v>
      </c>
      <c r="CF31" s="232">
        <v>0</v>
      </c>
      <c r="CG31" s="232">
        <v>0</v>
      </c>
      <c r="CH31" s="232">
        <v>0</v>
      </c>
      <c r="CI31" s="232">
        <v>0</v>
      </c>
      <c r="CJ31" s="232">
        <v>0</v>
      </c>
      <c r="CK31" s="232">
        <v>0</v>
      </c>
      <c r="CL31" s="232">
        <v>2.4140342989588004</v>
      </c>
      <c r="CM31" s="232">
        <v>5964.6295099368863</v>
      </c>
      <c r="CN31" s="232">
        <v>0</v>
      </c>
      <c r="CO31" s="232">
        <v>49.670069963045719</v>
      </c>
      <c r="CP31" s="232">
        <v>2.1352238070080602</v>
      </c>
      <c r="CQ31" s="232">
        <v>0</v>
      </c>
      <c r="CR31" s="232">
        <v>0.70511555603761789</v>
      </c>
      <c r="CS31" s="232">
        <v>664.14681561642954</v>
      </c>
      <c r="CT31" s="232">
        <v>486.55000000000018</v>
      </c>
      <c r="CU31" s="232">
        <v>1203.207224942521</v>
      </c>
      <c r="CV31" s="232">
        <v>7167.8367348794072</v>
      </c>
      <c r="CW31" s="232">
        <v>13119.220075941648</v>
      </c>
      <c r="CX31" s="232">
        <v>14322.42730088417</v>
      </c>
      <c r="CY31" s="232">
        <v>20287.056810821057</v>
      </c>
      <c r="CZ31" s="232">
        <v>-7013.9068108210568</v>
      </c>
      <c r="DA31" s="232">
        <v>7308.5204900631134</v>
      </c>
      <c r="DB31" s="232">
        <v>13273.15</v>
      </c>
      <c r="DD31" s="404">
        <f t="shared" si="2"/>
        <v>0.9785249120827052</v>
      </c>
      <c r="DE31" s="404">
        <f t="shared" si="3"/>
        <v>2.1475087917294799E-2</v>
      </c>
      <c r="DF31" s="233">
        <f t="shared" si="0"/>
        <v>1.1564632318067525E-4</v>
      </c>
      <c r="DG31" s="233">
        <f t="shared" si="1"/>
        <v>0.85072834216360305</v>
      </c>
    </row>
    <row r="32" spans="1:111">
      <c r="A32" s="238">
        <v>29</v>
      </c>
      <c r="B32" s="238" t="s">
        <v>149</v>
      </c>
      <c r="C32" s="232">
        <v>3.623515743250151</v>
      </c>
      <c r="D32" s="232">
        <v>6.8138772551875282E-2</v>
      </c>
      <c r="E32" s="232">
        <v>0.28808044356042301</v>
      </c>
      <c r="F32" s="232">
        <v>0.90727657031059539</v>
      </c>
      <c r="G32" s="232">
        <v>39.723818802060833</v>
      </c>
      <c r="H32" s="232">
        <v>333.92158361944263</v>
      </c>
      <c r="I32" s="232">
        <v>0</v>
      </c>
      <c r="J32" s="232">
        <v>0.45937269671724723</v>
      </c>
      <c r="K32" s="232">
        <v>5.5415967585459924</v>
      </c>
      <c r="L32" s="232">
        <v>2.7122305899185375</v>
      </c>
      <c r="M32" s="232">
        <v>131.95074944511171</v>
      </c>
      <c r="N32" s="232">
        <v>1.7423903262273814</v>
      </c>
      <c r="O32" s="232">
        <v>0.6473393003766611</v>
      </c>
      <c r="P32" s="232">
        <v>0</v>
      </c>
      <c r="Q32" s="232">
        <v>4.5052552409741455</v>
      </c>
      <c r="R32" s="232">
        <v>4.9290609262000622</v>
      </c>
      <c r="S32" s="232">
        <v>0</v>
      </c>
      <c r="T32" s="232">
        <v>26.487945615721777</v>
      </c>
      <c r="U32" s="232">
        <v>0</v>
      </c>
      <c r="V32" s="232">
        <v>0.20577167276850963</v>
      </c>
      <c r="W32" s="232">
        <v>104.97110918750795</v>
      </c>
      <c r="X32" s="232">
        <v>0</v>
      </c>
      <c r="Y32" s="232">
        <v>26.980597314066078</v>
      </c>
      <c r="Z32" s="232">
        <v>0</v>
      </c>
      <c r="AA32" s="232">
        <v>236.2072815085632</v>
      </c>
      <c r="AB32" s="232">
        <v>31.320001731667517</v>
      </c>
      <c r="AC32" s="232">
        <v>24.988598801301638</v>
      </c>
      <c r="AD32" s="232">
        <v>250.54632299171868</v>
      </c>
      <c r="AE32" s="232">
        <v>1698.7242598204955</v>
      </c>
      <c r="AF32" s="232">
        <v>302.07520905235424</v>
      </c>
      <c r="AG32" s="232">
        <v>1231.361556847492</v>
      </c>
      <c r="AH32" s="232">
        <v>54.045383664423618</v>
      </c>
      <c r="AI32" s="232">
        <v>1052.5170408361039</v>
      </c>
      <c r="AJ32" s="232">
        <v>1192.3926545237391</v>
      </c>
      <c r="AK32" s="232">
        <v>5.1755661524212409</v>
      </c>
      <c r="AL32" s="232">
        <v>216.28938127305454</v>
      </c>
      <c r="AM32" s="232">
        <v>4532.121933786827</v>
      </c>
      <c r="AN32" s="232">
        <v>237.9189669894551</v>
      </c>
      <c r="AO32" s="232">
        <v>4.848364460005218</v>
      </c>
      <c r="AP32" s="232">
        <v>275.59459248766927</v>
      </c>
      <c r="AQ32" s="232">
        <v>0.13505714583826242</v>
      </c>
      <c r="AR32" s="232">
        <v>493.83202163985266</v>
      </c>
      <c r="AS32" s="232">
        <v>592.90891325437929</v>
      </c>
      <c r="AT32" s="232">
        <v>27.824113150392396</v>
      </c>
      <c r="AU32" s="232">
        <v>35.250536970117402</v>
      </c>
      <c r="AV32" s="232">
        <v>4.6535795683859806</v>
      </c>
      <c r="AW32" s="232">
        <v>0.4453116458082359</v>
      </c>
      <c r="AX32" s="232">
        <v>3.1550554186266431</v>
      </c>
      <c r="AY32" s="232">
        <v>1.6447691352005149</v>
      </c>
      <c r="AZ32" s="232">
        <v>37.431140024831585</v>
      </c>
      <c r="BA32" s="232">
        <v>53.766072353601785</v>
      </c>
      <c r="BB32" s="232">
        <v>1.232454884023251</v>
      </c>
      <c r="BC32" s="232">
        <v>6.7732496688038768E-2</v>
      </c>
      <c r="BD32" s="232">
        <v>1.0953021763506661</v>
      </c>
      <c r="BE32" s="232">
        <v>7.6947775287006559</v>
      </c>
      <c r="BF32" s="232">
        <v>0.46378781917052142</v>
      </c>
      <c r="BG32" s="232">
        <v>14.111856094378979</v>
      </c>
      <c r="BH32" s="232">
        <v>0</v>
      </c>
      <c r="BI32" s="232">
        <v>9.6178200717769258</v>
      </c>
      <c r="BJ32" s="232">
        <v>0</v>
      </c>
      <c r="BK32" s="232">
        <v>0.26318777335831278</v>
      </c>
      <c r="BL32" s="232">
        <v>1.9789499724314645</v>
      </c>
      <c r="BM32" s="232">
        <v>1.1946624908702592</v>
      </c>
      <c r="BN32" s="232">
        <v>0</v>
      </c>
      <c r="BO32" s="232">
        <v>0.19524904582675146</v>
      </c>
      <c r="BP32" s="232">
        <v>4.4145967821226463E-2</v>
      </c>
      <c r="BQ32" s="232">
        <v>0.59508977760601323</v>
      </c>
      <c r="BR32" s="232">
        <v>0.32281394340733482</v>
      </c>
      <c r="BS32" s="232">
        <v>0.15734861121093804</v>
      </c>
      <c r="BT32" s="232">
        <v>98.749219143349805</v>
      </c>
      <c r="BU32" s="232">
        <v>0.97946355643387939</v>
      </c>
      <c r="BV32" s="232">
        <v>7.5241515113609374</v>
      </c>
      <c r="BW32" s="232">
        <v>9.5340638240085358</v>
      </c>
      <c r="BX32" s="232">
        <v>7.6868383654996028E-2</v>
      </c>
      <c r="BY32" s="232">
        <v>5.416913785470439</v>
      </c>
      <c r="BZ32" s="232">
        <v>2.7454337591568319</v>
      </c>
      <c r="CA32" s="232">
        <v>8.7674120560130397</v>
      </c>
      <c r="CB32" s="232">
        <v>3.6286174916658238</v>
      </c>
      <c r="CC32" s="232">
        <v>5.2881334861377303E-3</v>
      </c>
      <c r="CD32" s="232">
        <v>79.047807957572502</v>
      </c>
      <c r="CE32" s="232">
        <v>6.9226977027798702</v>
      </c>
      <c r="CF32" s="232">
        <v>0.25032614455465635</v>
      </c>
      <c r="CG32" s="232">
        <v>497.09373894947674</v>
      </c>
      <c r="CH32" s="232">
        <v>22.110488603887269</v>
      </c>
      <c r="CI32" s="232">
        <v>0.96128939104543931</v>
      </c>
      <c r="CJ32" s="232">
        <v>14.615009588945711</v>
      </c>
      <c r="CK32" s="232">
        <v>0.58355254715781835</v>
      </c>
      <c r="CL32" s="232">
        <v>13.777278254379365</v>
      </c>
      <c r="CM32" s="232">
        <v>14098.664317697661</v>
      </c>
      <c r="CN32" s="232">
        <v>56.838639314493591</v>
      </c>
      <c r="CO32" s="232">
        <v>570.724010743142</v>
      </c>
      <c r="CP32" s="232">
        <v>0</v>
      </c>
      <c r="CQ32" s="232">
        <v>0</v>
      </c>
      <c r="CR32" s="232">
        <v>27.65420201866786</v>
      </c>
      <c r="CS32" s="232">
        <v>4654.6293971029672</v>
      </c>
      <c r="CT32" s="232">
        <v>199.19000000000005</v>
      </c>
      <c r="CU32" s="232">
        <v>5509.0362491792712</v>
      </c>
      <c r="CV32" s="232">
        <v>19607.700566876934</v>
      </c>
      <c r="CW32" s="232">
        <v>27670.81232999888</v>
      </c>
      <c r="CX32" s="232">
        <v>33179.84857917815</v>
      </c>
      <c r="CY32" s="232">
        <v>47278.512896875814</v>
      </c>
      <c r="CZ32" s="232">
        <v>-18035.522896875817</v>
      </c>
      <c r="DA32" s="232">
        <v>15144.325682302333</v>
      </c>
      <c r="DB32" s="232">
        <v>29242.99</v>
      </c>
      <c r="DD32" s="404">
        <f t="shared" si="2"/>
        <v>0.91981835582204985</v>
      </c>
      <c r="DE32" s="404">
        <f t="shared" si="3"/>
        <v>8.0181644177950151E-2</v>
      </c>
      <c r="DF32" s="233">
        <f t="shared" si="0"/>
        <v>1.3288109608558601E-3</v>
      </c>
      <c r="DG32" s="233">
        <f t="shared" si="1"/>
        <v>0.87088640934425021</v>
      </c>
    </row>
    <row r="33" spans="1:112">
      <c r="A33" s="238">
        <v>30</v>
      </c>
      <c r="B33" s="238" t="s">
        <v>1163</v>
      </c>
      <c r="C33" s="232">
        <v>0.33446730604250163</v>
      </c>
      <c r="D33" s="232">
        <v>0</v>
      </c>
      <c r="E33" s="232">
        <v>0</v>
      </c>
      <c r="F33" s="232">
        <v>0.17182995324968278</v>
      </c>
      <c r="G33" s="232">
        <v>0</v>
      </c>
      <c r="H33" s="232">
        <v>0</v>
      </c>
      <c r="I33" s="232">
        <v>0</v>
      </c>
      <c r="J33" s="232">
        <v>0</v>
      </c>
      <c r="K33" s="232">
        <v>0</v>
      </c>
      <c r="L33" s="232">
        <v>5.1499712867779011E-2</v>
      </c>
      <c r="M33" s="232">
        <v>4.6195460548260483</v>
      </c>
      <c r="N33" s="232">
        <v>0</v>
      </c>
      <c r="O33" s="232">
        <v>0</v>
      </c>
      <c r="P33" s="232">
        <v>0</v>
      </c>
      <c r="Q33" s="232">
        <v>0</v>
      </c>
      <c r="R33" s="232">
        <v>0</v>
      </c>
      <c r="S33" s="232">
        <v>0</v>
      </c>
      <c r="T33" s="232">
        <v>0.24510021752582556</v>
      </c>
      <c r="U33" s="232">
        <v>0</v>
      </c>
      <c r="V33" s="232">
        <v>0</v>
      </c>
      <c r="W33" s="232">
        <v>20.244696815838864</v>
      </c>
      <c r="X33" s="232">
        <v>0</v>
      </c>
      <c r="Y33" s="232">
        <v>0.54528848014260889</v>
      </c>
      <c r="Z33" s="232">
        <v>0</v>
      </c>
      <c r="AA33" s="232">
        <v>2.7725355289720111</v>
      </c>
      <c r="AB33" s="232">
        <v>5.5817812150376422</v>
      </c>
      <c r="AC33" s="232">
        <v>0.21872405104683099</v>
      </c>
      <c r="AD33" s="232">
        <v>11.032918337483236</v>
      </c>
      <c r="AE33" s="232">
        <v>14.435511813606865</v>
      </c>
      <c r="AF33" s="232">
        <v>1757.5057481296085</v>
      </c>
      <c r="AG33" s="232">
        <v>2040.2718773390752</v>
      </c>
      <c r="AH33" s="232">
        <v>29.922035171579051</v>
      </c>
      <c r="AI33" s="232">
        <v>4402.2785802942981</v>
      </c>
      <c r="AJ33" s="232">
        <v>141.30562862118714</v>
      </c>
      <c r="AK33" s="232">
        <v>0.64016090298083528</v>
      </c>
      <c r="AL33" s="232">
        <v>4.1380814222740518</v>
      </c>
      <c r="AM33" s="232">
        <v>841.18215529707243</v>
      </c>
      <c r="AN33" s="232">
        <v>833.2823240390436</v>
      </c>
      <c r="AO33" s="232">
        <v>8.7662110760935477</v>
      </c>
      <c r="AP33" s="232">
        <v>18.862338474751624</v>
      </c>
      <c r="AQ33" s="232">
        <v>5.5357510263578526E-2</v>
      </c>
      <c r="AR33" s="232">
        <v>423.1714677313185</v>
      </c>
      <c r="AS33" s="232">
        <v>7.745827261783659</v>
      </c>
      <c r="AT33" s="232">
        <v>31.336080036309593</v>
      </c>
      <c r="AU33" s="232">
        <v>55.266881897603419</v>
      </c>
      <c r="AV33" s="232">
        <v>0</v>
      </c>
      <c r="AW33" s="232">
        <v>0</v>
      </c>
      <c r="AX33" s="232">
        <v>44.444348652770749</v>
      </c>
      <c r="AY33" s="232">
        <v>18.133875036965438</v>
      </c>
      <c r="AZ33" s="232">
        <v>5.6005482267371218E-2</v>
      </c>
      <c r="BA33" s="232">
        <v>0.15281207573138261</v>
      </c>
      <c r="BB33" s="232">
        <v>0</v>
      </c>
      <c r="BC33" s="232">
        <v>0</v>
      </c>
      <c r="BD33" s="232">
        <v>0</v>
      </c>
      <c r="BE33" s="232">
        <v>0</v>
      </c>
      <c r="BF33" s="232">
        <v>0.60879404734942744</v>
      </c>
      <c r="BG33" s="232">
        <v>8.2780807493289435E-2</v>
      </c>
      <c r="BH33" s="232">
        <v>0</v>
      </c>
      <c r="BI33" s="232">
        <v>3.0707286099244082E-2</v>
      </c>
      <c r="BJ33" s="232">
        <v>0</v>
      </c>
      <c r="BK33" s="232">
        <v>0</v>
      </c>
      <c r="BL33" s="232">
        <v>0.11735337802933897</v>
      </c>
      <c r="BM33" s="232">
        <v>0.11688179297152489</v>
      </c>
      <c r="BN33" s="232">
        <v>0</v>
      </c>
      <c r="BO33" s="232">
        <v>0</v>
      </c>
      <c r="BP33" s="232">
        <v>1.5045574618608575E-2</v>
      </c>
      <c r="BQ33" s="232">
        <v>0</v>
      </c>
      <c r="BR33" s="232">
        <v>0</v>
      </c>
      <c r="BS33" s="232">
        <v>3.2403410163591877E-2</v>
      </c>
      <c r="BT33" s="232">
        <v>11.888419765522162</v>
      </c>
      <c r="BU33" s="232">
        <v>0</v>
      </c>
      <c r="BV33" s="232">
        <v>0</v>
      </c>
      <c r="BW33" s="232">
        <v>0</v>
      </c>
      <c r="BX33" s="232">
        <v>0</v>
      </c>
      <c r="BY33" s="232">
        <v>0</v>
      </c>
      <c r="BZ33" s="232">
        <v>0</v>
      </c>
      <c r="CA33" s="232">
        <v>0</v>
      </c>
      <c r="CB33" s="232">
        <v>4.2625927778341732E-2</v>
      </c>
      <c r="CC33" s="232">
        <v>0</v>
      </c>
      <c r="CD33" s="232">
        <v>1096.6644178592676</v>
      </c>
      <c r="CE33" s="232">
        <v>4.9255316777979337</v>
      </c>
      <c r="CF33" s="232">
        <v>0</v>
      </c>
      <c r="CG33" s="232">
        <v>0</v>
      </c>
      <c r="CH33" s="232">
        <v>0</v>
      </c>
      <c r="CI33" s="232">
        <v>0</v>
      </c>
      <c r="CJ33" s="232">
        <v>0.20543336235092896</v>
      </c>
      <c r="CK33" s="232">
        <v>0</v>
      </c>
      <c r="CL33" s="232">
        <v>0</v>
      </c>
      <c r="CM33" s="232">
        <v>11833.502090829064</v>
      </c>
      <c r="CN33" s="232">
        <v>0</v>
      </c>
      <c r="CO33" s="232">
        <v>20.557667340840947</v>
      </c>
      <c r="CP33" s="232">
        <v>0</v>
      </c>
      <c r="CQ33" s="232">
        <v>0</v>
      </c>
      <c r="CR33" s="232">
        <v>227.13176086214702</v>
      </c>
      <c r="CS33" s="232">
        <v>41604.861085111865</v>
      </c>
      <c r="CT33" s="232">
        <v>937.98000000000013</v>
      </c>
      <c r="CU33" s="232">
        <v>42790.530513314858</v>
      </c>
      <c r="CV33" s="232">
        <v>54624.032604143926</v>
      </c>
      <c r="CW33" s="232">
        <v>14492.946882266055</v>
      </c>
      <c r="CX33" s="232">
        <v>57283.477395580914</v>
      </c>
      <c r="CY33" s="232">
        <v>69116.979486409982</v>
      </c>
      <c r="CZ33" s="232">
        <v>-54332.209486409978</v>
      </c>
      <c r="DA33" s="232">
        <v>2951.267909170936</v>
      </c>
      <c r="DB33" s="232">
        <v>14784.77</v>
      </c>
      <c r="DD33" s="404">
        <f t="shared" si="2"/>
        <v>0.99465760574930884</v>
      </c>
      <c r="DE33" s="404">
        <f t="shared" si="3"/>
        <v>5.3423942506911626E-3</v>
      </c>
      <c r="DF33" s="233">
        <f t="shared" si="0"/>
        <v>4.7864209631846551E-5</v>
      </c>
      <c r="DG33" s="233">
        <f t="shared" si="1"/>
        <v>0.9354869392345827</v>
      </c>
    </row>
    <row r="34" spans="1:112">
      <c r="A34" s="238">
        <v>31</v>
      </c>
      <c r="B34" s="238" t="s">
        <v>1164</v>
      </c>
      <c r="C34" s="232">
        <v>4.0326394402506018</v>
      </c>
      <c r="D34" s="232">
        <v>0</v>
      </c>
      <c r="E34" s="232">
        <v>0</v>
      </c>
      <c r="F34" s="232">
        <v>4.6946288202411993E-2</v>
      </c>
      <c r="G34" s="232">
        <v>0</v>
      </c>
      <c r="H34" s="232">
        <v>0</v>
      </c>
      <c r="I34" s="232">
        <v>0</v>
      </c>
      <c r="J34" s="232">
        <v>0</v>
      </c>
      <c r="K34" s="232">
        <v>0</v>
      </c>
      <c r="L34" s="232">
        <v>4.3786544483007802E-3</v>
      </c>
      <c r="M34" s="232">
        <v>0.13187968196898373</v>
      </c>
      <c r="N34" s="232">
        <v>0</v>
      </c>
      <c r="O34" s="232">
        <v>0</v>
      </c>
      <c r="P34" s="232">
        <v>0</v>
      </c>
      <c r="Q34" s="232">
        <v>0</v>
      </c>
      <c r="R34" s="232">
        <v>0</v>
      </c>
      <c r="S34" s="232">
        <v>0</v>
      </c>
      <c r="T34" s="232">
        <v>0</v>
      </c>
      <c r="U34" s="232">
        <v>0</v>
      </c>
      <c r="V34" s="232">
        <v>3.3621211807737346E-3</v>
      </c>
      <c r="W34" s="232">
        <v>211.03239154831508</v>
      </c>
      <c r="X34" s="232">
        <v>0</v>
      </c>
      <c r="Y34" s="232">
        <v>0.34678028891794727</v>
      </c>
      <c r="Z34" s="232">
        <v>0</v>
      </c>
      <c r="AA34" s="232">
        <v>1.1515416596925354</v>
      </c>
      <c r="AB34" s="232">
        <v>2.2752112205994783</v>
      </c>
      <c r="AC34" s="232">
        <v>111.32201094289569</v>
      </c>
      <c r="AD34" s="232">
        <v>0.13063093224605876</v>
      </c>
      <c r="AE34" s="232">
        <v>26.362933128809509</v>
      </c>
      <c r="AF34" s="232">
        <v>18.799747558425768</v>
      </c>
      <c r="AG34" s="232">
        <v>8294.0845956532303</v>
      </c>
      <c r="AH34" s="232">
        <v>2.9504859275973399</v>
      </c>
      <c r="AI34" s="232">
        <v>10453.04947462181</v>
      </c>
      <c r="AJ34" s="232">
        <v>64.066089115226291</v>
      </c>
      <c r="AK34" s="232">
        <v>7.7598977307194283E-2</v>
      </c>
      <c r="AL34" s="232">
        <v>3.5169054842675576</v>
      </c>
      <c r="AM34" s="232">
        <v>38.66223824649532</v>
      </c>
      <c r="AN34" s="232">
        <v>9.5632784410615823</v>
      </c>
      <c r="AO34" s="232">
        <v>0.35059597924719138</v>
      </c>
      <c r="AP34" s="232">
        <v>1.424920692251622</v>
      </c>
      <c r="AQ34" s="232">
        <v>0</v>
      </c>
      <c r="AR34" s="232">
        <v>0.29184328676677002</v>
      </c>
      <c r="AS34" s="232">
        <v>0.50687303489122193</v>
      </c>
      <c r="AT34" s="232">
        <v>0.34755236072374274</v>
      </c>
      <c r="AU34" s="232">
        <v>7.288709506792819E-2</v>
      </c>
      <c r="AV34" s="232">
        <v>0</v>
      </c>
      <c r="AW34" s="232">
        <v>6.7420870648229169E-3</v>
      </c>
      <c r="AX34" s="232">
        <v>0.47985763243170521</v>
      </c>
      <c r="AY34" s="232">
        <v>0</v>
      </c>
      <c r="AZ34" s="232">
        <v>1.8790316224435409E-2</v>
      </c>
      <c r="BA34" s="232">
        <v>3.0696547014291024E-2</v>
      </c>
      <c r="BB34" s="232">
        <v>0</v>
      </c>
      <c r="BC34" s="232">
        <v>0</v>
      </c>
      <c r="BD34" s="232">
        <v>0</v>
      </c>
      <c r="BE34" s="232">
        <v>0</v>
      </c>
      <c r="BF34" s="232">
        <v>1.1379598635424426E-2</v>
      </c>
      <c r="BG34" s="232">
        <v>0.36123647233157746</v>
      </c>
      <c r="BH34" s="232">
        <v>0</v>
      </c>
      <c r="BI34" s="232">
        <v>0.34819410636962039</v>
      </c>
      <c r="BJ34" s="232">
        <v>0</v>
      </c>
      <c r="BK34" s="232">
        <v>9.1961849019834892E-3</v>
      </c>
      <c r="BL34" s="232">
        <v>3.7634674627341248E-2</v>
      </c>
      <c r="BM34" s="232">
        <v>0.45981773868115777</v>
      </c>
      <c r="BN34" s="232">
        <v>0</v>
      </c>
      <c r="BO34" s="232">
        <v>5.8292798976711745E-4</v>
      </c>
      <c r="BP34" s="232">
        <v>0</v>
      </c>
      <c r="BQ34" s="232">
        <v>0</v>
      </c>
      <c r="BR34" s="232">
        <v>0</v>
      </c>
      <c r="BS34" s="232">
        <v>0</v>
      </c>
      <c r="BT34" s="232">
        <v>0.17177413545492129</v>
      </c>
      <c r="BU34" s="232">
        <v>0</v>
      </c>
      <c r="BV34" s="232">
        <v>0</v>
      </c>
      <c r="BW34" s="232">
        <v>0</v>
      </c>
      <c r="BX34" s="232">
        <v>0</v>
      </c>
      <c r="BY34" s="232">
        <v>0</v>
      </c>
      <c r="BZ34" s="232">
        <v>0</v>
      </c>
      <c r="CA34" s="232">
        <v>0</v>
      </c>
      <c r="CB34" s="232">
        <v>6.5818739613423007</v>
      </c>
      <c r="CC34" s="232">
        <v>0</v>
      </c>
      <c r="CD34" s="232">
        <v>557.34526278622968</v>
      </c>
      <c r="CE34" s="232">
        <v>0.15296597368101611</v>
      </c>
      <c r="CF34" s="232">
        <v>0</v>
      </c>
      <c r="CG34" s="232">
        <v>0</v>
      </c>
      <c r="CH34" s="232">
        <v>0</v>
      </c>
      <c r="CI34" s="232">
        <v>2.3460490752375801E-2</v>
      </c>
      <c r="CJ34" s="232">
        <v>8.8082796967772534E-2</v>
      </c>
      <c r="CK34" s="232">
        <v>0</v>
      </c>
      <c r="CL34" s="232">
        <v>0</v>
      </c>
      <c r="CM34" s="232">
        <v>19810.733340812592</v>
      </c>
      <c r="CN34" s="232">
        <v>0</v>
      </c>
      <c r="CO34" s="232">
        <v>9.307392337223364</v>
      </c>
      <c r="CP34" s="232">
        <v>0</v>
      </c>
      <c r="CQ34" s="232">
        <v>0</v>
      </c>
      <c r="CR34" s="232">
        <v>110.82499469468659</v>
      </c>
      <c r="CS34" s="232">
        <v>100147.41618996071</v>
      </c>
      <c r="CT34" s="232">
        <v>-236.53999999999905</v>
      </c>
      <c r="CU34" s="232">
        <v>100031.00857699262</v>
      </c>
      <c r="CV34" s="232">
        <v>119841.74191780522</v>
      </c>
      <c r="CW34" s="232">
        <v>64977.683868288994</v>
      </c>
      <c r="CX34" s="232">
        <v>165008.6924452816</v>
      </c>
      <c r="CY34" s="232">
        <v>184819.42578609422</v>
      </c>
      <c r="CZ34" s="232">
        <v>-117259.78578609423</v>
      </c>
      <c r="DA34" s="232">
        <v>47748.906659187371</v>
      </c>
      <c r="DB34" s="232">
        <v>67559.64</v>
      </c>
      <c r="DD34" s="404">
        <f t="shared" si="2"/>
        <v>0.97845528535890391</v>
      </c>
      <c r="DE34" s="404">
        <f t="shared" si="3"/>
        <v>2.1544714641096085E-2</v>
      </c>
      <c r="DF34" s="233">
        <f t="shared" si="0"/>
        <v>2.1670307752750985E-5</v>
      </c>
      <c r="DG34" s="233">
        <f t="shared" si="1"/>
        <v>0.95211311126574794</v>
      </c>
    </row>
    <row r="35" spans="1:112">
      <c r="A35" s="238">
        <v>32</v>
      </c>
      <c r="B35" s="238" t="s">
        <v>1165</v>
      </c>
      <c r="C35" s="232">
        <v>1.3714710508241004</v>
      </c>
      <c r="D35" s="232">
        <v>0</v>
      </c>
      <c r="E35" s="232">
        <v>0</v>
      </c>
      <c r="F35" s="232">
        <v>0</v>
      </c>
      <c r="G35" s="232">
        <v>0</v>
      </c>
      <c r="H35" s="232">
        <v>0</v>
      </c>
      <c r="I35" s="232">
        <v>0</v>
      </c>
      <c r="J35" s="232">
        <v>0</v>
      </c>
      <c r="K35" s="232">
        <v>0</v>
      </c>
      <c r="L35" s="232">
        <v>0</v>
      </c>
      <c r="M35" s="232">
        <v>0</v>
      </c>
      <c r="N35" s="232">
        <v>0</v>
      </c>
      <c r="O35" s="232">
        <v>0</v>
      </c>
      <c r="P35" s="232">
        <v>0</v>
      </c>
      <c r="Q35" s="232">
        <v>1.1952882815253625E-2</v>
      </c>
      <c r="R35" s="232">
        <v>0</v>
      </c>
      <c r="S35" s="232">
        <v>0</v>
      </c>
      <c r="T35" s="232">
        <v>0</v>
      </c>
      <c r="U35" s="232">
        <v>0</v>
      </c>
      <c r="V35" s="232">
        <v>0</v>
      </c>
      <c r="W35" s="232">
        <v>0</v>
      </c>
      <c r="X35" s="232">
        <v>0</v>
      </c>
      <c r="Y35" s="232">
        <v>0</v>
      </c>
      <c r="Z35" s="232">
        <v>0</v>
      </c>
      <c r="AA35" s="232">
        <v>0</v>
      </c>
      <c r="AB35" s="232">
        <v>0</v>
      </c>
      <c r="AC35" s="232">
        <v>0</v>
      </c>
      <c r="AD35" s="232">
        <v>0.32129137196961521</v>
      </c>
      <c r="AE35" s="232">
        <v>2.7771132969779915</v>
      </c>
      <c r="AF35" s="232">
        <v>26.92678975217499</v>
      </c>
      <c r="AG35" s="232">
        <v>311.69857474002879</v>
      </c>
      <c r="AH35" s="232">
        <v>246.84236554756626</v>
      </c>
      <c r="AI35" s="232">
        <v>0</v>
      </c>
      <c r="AJ35" s="232">
        <v>8.2032577534258504</v>
      </c>
      <c r="AK35" s="232">
        <v>5.0401376693546329E-2</v>
      </c>
      <c r="AL35" s="232">
        <v>1.376827044214656</v>
      </c>
      <c r="AM35" s="232">
        <v>21.472524844469042</v>
      </c>
      <c r="AN35" s="232">
        <v>15.59791957584201</v>
      </c>
      <c r="AO35" s="232">
        <v>2.5846339238356553</v>
      </c>
      <c r="AP35" s="232">
        <v>8.7697462314108332</v>
      </c>
      <c r="AQ35" s="232">
        <v>3.5826055621702844E-2</v>
      </c>
      <c r="AR35" s="232">
        <v>11.892397704260521</v>
      </c>
      <c r="AS35" s="232">
        <v>0</v>
      </c>
      <c r="AT35" s="232">
        <v>0.26220184333831242</v>
      </c>
      <c r="AU35" s="232">
        <v>0</v>
      </c>
      <c r="AV35" s="232">
        <v>0</v>
      </c>
      <c r="AW35" s="232">
        <v>0</v>
      </c>
      <c r="AX35" s="232">
        <v>0.52408435717174728</v>
      </c>
      <c r="AY35" s="232">
        <v>0.17092289508130723</v>
      </c>
      <c r="AZ35" s="232">
        <v>21.007622081907016</v>
      </c>
      <c r="BA35" s="232">
        <v>10.28693131467916</v>
      </c>
      <c r="BB35" s="232">
        <v>0.18771542519073905</v>
      </c>
      <c r="BC35" s="232">
        <v>0</v>
      </c>
      <c r="BD35" s="232">
        <v>0</v>
      </c>
      <c r="BE35" s="232">
        <v>0</v>
      </c>
      <c r="BF35" s="232">
        <v>0</v>
      </c>
      <c r="BG35" s="232">
        <v>5.3504515382692068E-2</v>
      </c>
      <c r="BH35" s="232">
        <v>0</v>
      </c>
      <c r="BI35" s="232">
        <v>0.11865626885769086</v>
      </c>
      <c r="BJ35" s="232">
        <v>0</v>
      </c>
      <c r="BK35" s="232">
        <v>3.5919189800203942E-2</v>
      </c>
      <c r="BL35" s="232">
        <v>0.11851204240555785</v>
      </c>
      <c r="BM35" s="232">
        <v>6.2716029167687315E-2</v>
      </c>
      <c r="BN35" s="232">
        <v>0</v>
      </c>
      <c r="BO35" s="232">
        <v>6.6677439334679837E-3</v>
      </c>
      <c r="BP35" s="232">
        <v>3.9297405324348722E-2</v>
      </c>
      <c r="BQ35" s="232">
        <v>0</v>
      </c>
      <c r="BR35" s="232">
        <v>0.19331075534652278</v>
      </c>
      <c r="BS35" s="232">
        <v>0.86229265930952548</v>
      </c>
      <c r="BT35" s="232">
        <v>106.76239362589038</v>
      </c>
      <c r="BU35" s="232">
        <v>0</v>
      </c>
      <c r="BV35" s="232">
        <v>0</v>
      </c>
      <c r="BW35" s="232">
        <v>915.1268054074568</v>
      </c>
      <c r="BX35" s="232">
        <v>8.2947754716116631</v>
      </c>
      <c r="BY35" s="232">
        <v>47.794471829511352</v>
      </c>
      <c r="BZ35" s="232">
        <v>20.482922687250319</v>
      </c>
      <c r="CA35" s="232">
        <v>0</v>
      </c>
      <c r="CB35" s="232">
        <v>12.507278323186194</v>
      </c>
      <c r="CC35" s="232">
        <v>0</v>
      </c>
      <c r="CD35" s="232">
        <v>697.17480160526725</v>
      </c>
      <c r="CE35" s="232">
        <v>7.8557830091760197</v>
      </c>
      <c r="CF35" s="232">
        <v>1.3323128058295337E-2</v>
      </c>
      <c r="CG35" s="232">
        <v>0</v>
      </c>
      <c r="CH35" s="232">
        <v>2.9512281026627462E-2</v>
      </c>
      <c r="CI35" s="232">
        <v>85.783036968479109</v>
      </c>
      <c r="CJ35" s="232">
        <v>35.972508932215739</v>
      </c>
      <c r="CK35" s="232">
        <v>65.603284136196137</v>
      </c>
      <c r="CL35" s="232">
        <v>0</v>
      </c>
      <c r="CM35" s="232">
        <v>2697.264345084352</v>
      </c>
      <c r="CN35" s="232">
        <v>3.6263286649788804</v>
      </c>
      <c r="CO35" s="232">
        <v>84.898703041910338</v>
      </c>
      <c r="CP35" s="232">
        <v>0.21632187510271073</v>
      </c>
      <c r="CQ35" s="232">
        <v>0</v>
      </c>
      <c r="CR35" s="232">
        <v>909.94435829468546</v>
      </c>
      <c r="CS35" s="232">
        <v>13737.590744093364</v>
      </c>
      <c r="CT35" s="232">
        <v>-6.4799999999999045</v>
      </c>
      <c r="CU35" s="232">
        <v>14729.796455970041</v>
      </c>
      <c r="CV35" s="232">
        <v>17427.060801054395</v>
      </c>
      <c r="CW35" s="232">
        <v>11067.557576136624</v>
      </c>
      <c r="CX35" s="232">
        <v>25797.354032106665</v>
      </c>
      <c r="CY35" s="232">
        <v>28494.618377191018</v>
      </c>
      <c r="CZ35" s="232">
        <v>-17102.348377191018</v>
      </c>
      <c r="DA35" s="232">
        <v>8695.005654915647</v>
      </c>
      <c r="DB35" s="232">
        <v>11392.27</v>
      </c>
      <c r="DD35" s="404">
        <f t="shared" si="2"/>
        <v>0.98136734429458516</v>
      </c>
      <c r="DE35" s="404">
        <f t="shared" si="3"/>
        <v>1.8632655705414836E-2</v>
      </c>
      <c r="DF35" s="233">
        <f t="shared" si="0"/>
        <v>1.9766879444521918E-4</v>
      </c>
      <c r="DG35" s="233">
        <f t="shared" si="1"/>
        <v>0.87880240024042144</v>
      </c>
    </row>
    <row r="36" spans="1:112">
      <c r="A36" s="238">
        <v>33</v>
      </c>
      <c r="B36" s="238" t="s">
        <v>1983</v>
      </c>
      <c r="C36" s="232">
        <v>0</v>
      </c>
      <c r="D36" s="232">
        <v>0</v>
      </c>
      <c r="E36" s="232">
        <v>0</v>
      </c>
      <c r="F36" s="232">
        <v>0</v>
      </c>
      <c r="G36" s="232">
        <v>0</v>
      </c>
      <c r="H36" s="232">
        <v>0</v>
      </c>
      <c r="I36" s="232">
        <v>0</v>
      </c>
      <c r="J36" s="232">
        <v>0</v>
      </c>
      <c r="K36" s="232">
        <v>0</v>
      </c>
      <c r="L36" s="232">
        <v>0</v>
      </c>
      <c r="M36" s="232">
        <v>3.215316279279036E-2</v>
      </c>
      <c r="N36" s="232">
        <v>0</v>
      </c>
      <c r="O36" s="232">
        <v>2.0943306223878593</v>
      </c>
      <c r="P36" s="232">
        <v>0</v>
      </c>
      <c r="Q36" s="232">
        <v>0</v>
      </c>
      <c r="R36" s="232">
        <v>0</v>
      </c>
      <c r="S36" s="232">
        <v>0</v>
      </c>
      <c r="T36" s="232">
        <v>0</v>
      </c>
      <c r="U36" s="232">
        <v>0</v>
      </c>
      <c r="V36" s="232">
        <v>0</v>
      </c>
      <c r="W36" s="232">
        <v>0</v>
      </c>
      <c r="X36" s="232">
        <v>0</v>
      </c>
      <c r="Y36" s="232">
        <v>0</v>
      </c>
      <c r="Z36" s="232">
        <v>0</v>
      </c>
      <c r="AA36" s="232">
        <v>0</v>
      </c>
      <c r="AB36" s="232">
        <v>7.1181538128720235E-3</v>
      </c>
      <c r="AC36" s="232">
        <v>2.6488239112226823</v>
      </c>
      <c r="AD36" s="232">
        <v>0</v>
      </c>
      <c r="AE36" s="232">
        <v>36.418745472318655</v>
      </c>
      <c r="AF36" s="232">
        <v>123.56031918023498</v>
      </c>
      <c r="AG36" s="232">
        <v>3403.4311113026902</v>
      </c>
      <c r="AH36" s="232">
        <v>326.7850968347895</v>
      </c>
      <c r="AI36" s="232">
        <v>1047.5358054992796</v>
      </c>
      <c r="AJ36" s="232">
        <v>9530.2900759524</v>
      </c>
      <c r="AK36" s="232">
        <v>150.19205661740168</v>
      </c>
      <c r="AL36" s="232">
        <v>8.4492693813651876</v>
      </c>
      <c r="AM36" s="232">
        <v>2123.1859815170051</v>
      </c>
      <c r="AN36" s="232">
        <v>14.086636175366488</v>
      </c>
      <c r="AO36" s="232">
        <v>9.7881036671478654</v>
      </c>
      <c r="AP36" s="232">
        <v>255.40539374063732</v>
      </c>
      <c r="AQ36" s="232">
        <v>0</v>
      </c>
      <c r="AR36" s="232">
        <v>31.014428639150601</v>
      </c>
      <c r="AS36" s="232">
        <v>2.9933411447387903</v>
      </c>
      <c r="AT36" s="232">
        <v>0.48065120260560174</v>
      </c>
      <c r="AU36" s="232">
        <v>0.15516218212887561</v>
      </c>
      <c r="AV36" s="232">
        <v>0.18103727795917215</v>
      </c>
      <c r="AW36" s="232">
        <v>0</v>
      </c>
      <c r="AX36" s="232">
        <v>0.1818649494619223</v>
      </c>
      <c r="AY36" s="232">
        <v>0</v>
      </c>
      <c r="AZ36" s="232">
        <v>0.27903824791929044</v>
      </c>
      <c r="BA36" s="232">
        <v>1.8532658082201083</v>
      </c>
      <c r="BB36" s="232">
        <v>0.9606981984472015</v>
      </c>
      <c r="BC36" s="232">
        <v>0</v>
      </c>
      <c r="BD36" s="232">
        <v>0</v>
      </c>
      <c r="BE36" s="232">
        <v>0</v>
      </c>
      <c r="BF36" s="232">
        <v>6.5120940178519604E-2</v>
      </c>
      <c r="BG36" s="232">
        <v>0</v>
      </c>
      <c r="BH36" s="232">
        <v>0</v>
      </c>
      <c r="BI36" s="232">
        <v>0</v>
      </c>
      <c r="BJ36" s="232">
        <v>0</v>
      </c>
      <c r="BK36" s="232">
        <v>0</v>
      </c>
      <c r="BL36" s="232">
        <v>0</v>
      </c>
      <c r="BM36" s="232">
        <v>1.5278982999068968E-2</v>
      </c>
      <c r="BN36" s="232">
        <v>0</v>
      </c>
      <c r="BO36" s="232">
        <v>0.16965382712252966</v>
      </c>
      <c r="BP36" s="232">
        <v>4.0422686093935942</v>
      </c>
      <c r="BQ36" s="232">
        <v>5.7494597696549921</v>
      </c>
      <c r="BR36" s="232">
        <v>0.69985407006316347</v>
      </c>
      <c r="BS36" s="232">
        <v>3.3387666355736134</v>
      </c>
      <c r="BT36" s="232">
        <v>169.77752241866182</v>
      </c>
      <c r="BU36" s="232">
        <v>0.55364336237367584</v>
      </c>
      <c r="BV36" s="232">
        <v>201.06508464520149</v>
      </c>
      <c r="BW36" s="232">
        <v>9.4360533409820146E-2</v>
      </c>
      <c r="BX36" s="232">
        <v>0</v>
      </c>
      <c r="BY36" s="232">
        <v>0.4560935596087593</v>
      </c>
      <c r="BZ36" s="232">
        <v>0</v>
      </c>
      <c r="CA36" s="232">
        <v>0</v>
      </c>
      <c r="CB36" s="232">
        <v>9.7256544147772475E-2</v>
      </c>
      <c r="CC36" s="232">
        <v>0</v>
      </c>
      <c r="CD36" s="232">
        <v>3051.1645511158949</v>
      </c>
      <c r="CE36" s="232">
        <v>2.286041616637466</v>
      </c>
      <c r="CF36" s="232">
        <v>0</v>
      </c>
      <c r="CG36" s="232">
        <v>0</v>
      </c>
      <c r="CH36" s="232">
        <v>0</v>
      </c>
      <c r="CI36" s="232">
        <v>0</v>
      </c>
      <c r="CJ36" s="232">
        <v>0.58035811717806884</v>
      </c>
      <c r="CK36" s="232">
        <v>120.50787501945496</v>
      </c>
      <c r="CL36" s="232">
        <v>0</v>
      </c>
      <c r="CM36" s="232">
        <v>20632.67369860904</v>
      </c>
      <c r="CN36" s="232">
        <v>0.70236904124677679</v>
      </c>
      <c r="CO36" s="232">
        <v>250.16048018386084</v>
      </c>
      <c r="CP36" s="232">
        <v>0</v>
      </c>
      <c r="CQ36" s="232">
        <v>0</v>
      </c>
      <c r="CR36" s="232">
        <v>0</v>
      </c>
      <c r="CS36" s="232">
        <v>0</v>
      </c>
      <c r="CT36" s="232">
        <v>8073.9100000000035</v>
      </c>
      <c r="CU36" s="232">
        <v>8324.7728492251117</v>
      </c>
      <c r="CV36" s="232">
        <v>28957.446547834152</v>
      </c>
      <c r="CW36" s="232">
        <v>207667.65959516176</v>
      </c>
      <c r="CX36" s="232">
        <v>215992.43244438688</v>
      </c>
      <c r="CY36" s="232">
        <v>236625.10614299591</v>
      </c>
      <c r="CZ36" s="232">
        <v>-20970.75614299591</v>
      </c>
      <c r="DA36" s="232">
        <v>195021.67630139098</v>
      </c>
      <c r="DB36" s="232">
        <v>215654.35</v>
      </c>
      <c r="DD36" s="404">
        <f t="shared" si="2"/>
        <v>0.72419217310320483</v>
      </c>
      <c r="DE36" s="404">
        <f t="shared" si="3"/>
        <v>0.27580782689679517</v>
      </c>
      <c r="DF36" s="233">
        <f t="shared" ref="DF36:DF67" si="4">CO36/CO$92</f>
        <v>5.824461241930916E-4</v>
      </c>
      <c r="DG36" s="233">
        <f t="shared" ref="DG36:DG67" si="5">INDEX(C$103:DB$103,A36)</f>
        <v>0.97452721630406325</v>
      </c>
    </row>
    <row r="37" spans="1:112">
      <c r="A37" s="238">
        <v>34</v>
      </c>
      <c r="B37" s="238" t="s">
        <v>1984</v>
      </c>
      <c r="C37" s="232">
        <v>6.0694989994860435E-2</v>
      </c>
      <c r="D37" s="232">
        <v>0</v>
      </c>
      <c r="E37" s="232">
        <v>0.44604210166928115</v>
      </c>
      <c r="F37" s="232">
        <v>0</v>
      </c>
      <c r="G37" s="232">
        <v>0</v>
      </c>
      <c r="H37" s="232">
        <v>0</v>
      </c>
      <c r="I37" s="232">
        <v>0</v>
      </c>
      <c r="J37" s="232">
        <v>0</v>
      </c>
      <c r="K37" s="232">
        <v>0</v>
      </c>
      <c r="L37" s="232">
        <v>1.6634522594848267E-2</v>
      </c>
      <c r="M37" s="232">
        <v>0.35190731504314116</v>
      </c>
      <c r="N37" s="232">
        <v>0</v>
      </c>
      <c r="O37" s="232">
        <v>1.0716811795751111E-2</v>
      </c>
      <c r="P37" s="232">
        <v>0</v>
      </c>
      <c r="Q37" s="232">
        <v>4.7282019937974632E-3</v>
      </c>
      <c r="R37" s="232">
        <v>0</v>
      </c>
      <c r="S37" s="232">
        <v>0</v>
      </c>
      <c r="T37" s="232">
        <v>0</v>
      </c>
      <c r="U37" s="232">
        <v>0</v>
      </c>
      <c r="V37" s="232">
        <v>0</v>
      </c>
      <c r="W37" s="232">
        <v>0.58143556753300341</v>
      </c>
      <c r="X37" s="232">
        <v>0</v>
      </c>
      <c r="Y37" s="232">
        <v>0</v>
      </c>
      <c r="Z37" s="232">
        <v>0</v>
      </c>
      <c r="AA37" s="232">
        <v>12.989185058800828</v>
      </c>
      <c r="AB37" s="232">
        <v>0</v>
      </c>
      <c r="AC37" s="232">
        <v>0.29711638249404404</v>
      </c>
      <c r="AD37" s="232">
        <v>10.148263496972824</v>
      </c>
      <c r="AE37" s="232">
        <v>1.0464365858273885</v>
      </c>
      <c r="AF37" s="232">
        <v>348.12801872937473</v>
      </c>
      <c r="AG37" s="232">
        <v>1312.5411225021714</v>
      </c>
      <c r="AH37" s="232">
        <v>34.88293507786446</v>
      </c>
      <c r="AI37" s="232">
        <v>1767.5001398302479</v>
      </c>
      <c r="AJ37" s="232">
        <v>4545.5602342702978</v>
      </c>
      <c r="AK37" s="232">
        <v>20.450242604889432</v>
      </c>
      <c r="AL37" s="232">
        <v>498.1875316822514</v>
      </c>
      <c r="AM37" s="232">
        <v>4573.9020502975709</v>
      </c>
      <c r="AN37" s="232">
        <v>569.29725033928946</v>
      </c>
      <c r="AO37" s="232">
        <v>10.873500446053706</v>
      </c>
      <c r="AP37" s="232">
        <v>22.420805151660069</v>
      </c>
      <c r="AQ37" s="232">
        <v>0</v>
      </c>
      <c r="AR37" s="232">
        <v>202.44975588337826</v>
      </c>
      <c r="AS37" s="232">
        <v>84.463765938342192</v>
      </c>
      <c r="AT37" s="232">
        <v>17.367993134258136</v>
      </c>
      <c r="AU37" s="232">
        <v>66.03444324387371</v>
      </c>
      <c r="AV37" s="232">
        <v>3.3650214592724555E-2</v>
      </c>
      <c r="AW37" s="232">
        <v>0</v>
      </c>
      <c r="AX37" s="232">
        <v>0.31772607576323986</v>
      </c>
      <c r="AY37" s="232">
        <v>0</v>
      </c>
      <c r="AZ37" s="232">
        <v>6.1724978493937144</v>
      </c>
      <c r="BA37" s="232">
        <v>2.2181122900969386</v>
      </c>
      <c r="BB37" s="232">
        <v>1.2344313707658183E-2</v>
      </c>
      <c r="BC37" s="232">
        <v>2.1143451102262234</v>
      </c>
      <c r="BD37" s="232">
        <v>2.6291806035814821E-2</v>
      </c>
      <c r="BE37" s="232">
        <v>0</v>
      </c>
      <c r="BF37" s="232">
        <v>0.56883195137450226</v>
      </c>
      <c r="BG37" s="232">
        <v>1.0421713568551425</v>
      </c>
      <c r="BH37" s="232">
        <v>0.67816002535565389</v>
      </c>
      <c r="BI37" s="232">
        <v>0.48597912835884211</v>
      </c>
      <c r="BJ37" s="232">
        <v>0</v>
      </c>
      <c r="BK37" s="232">
        <v>1.5143297192887178E-2</v>
      </c>
      <c r="BL37" s="232">
        <v>9.4388134340268798E-2</v>
      </c>
      <c r="BM37" s="232">
        <v>6.5662677984952442E-2</v>
      </c>
      <c r="BN37" s="232">
        <v>0</v>
      </c>
      <c r="BO37" s="232">
        <v>0.4555550156929179</v>
      </c>
      <c r="BP37" s="232">
        <v>0.74714305019197891</v>
      </c>
      <c r="BQ37" s="232">
        <v>4.4701988569753277E-2</v>
      </c>
      <c r="BR37" s="232">
        <v>0</v>
      </c>
      <c r="BS37" s="232">
        <v>0.22969190942380968</v>
      </c>
      <c r="BT37" s="232">
        <v>30.718261049741578</v>
      </c>
      <c r="BU37" s="232">
        <v>2328.2446305439407</v>
      </c>
      <c r="BV37" s="232">
        <v>3.5657253369915929</v>
      </c>
      <c r="BW37" s="232">
        <v>3.0013988751093903</v>
      </c>
      <c r="BX37" s="232">
        <v>7.2463939250728929E-2</v>
      </c>
      <c r="BY37" s="232">
        <v>0</v>
      </c>
      <c r="BZ37" s="232">
        <v>1.8170388362700955E-2</v>
      </c>
      <c r="CA37" s="232">
        <v>0</v>
      </c>
      <c r="CB37" s="232">
        <v>156.19099927367128</v>
      </c>
      <c r="CC37" s="232">
        <v>0</v>
      </c>
      <c r="CD37" s="232">
        <v>914.9919723652522</v>
      </c>
      <c r="CE37" s="232">
        <v>2.7647203865805539</v>
      </c>
      <c r="CF37" s="232">
        <v>1.3006060727974824E-2</v>
      </c>
      <c r="CG37" s="232">
        <v>0.40344964027086488</v>
      </c>
      <c r="CH37" s="232">
        <v>2.8326315070032589E-2</v>
      </c>
      <c r="CI37" s="232">
        <v>1.8106946128816923</v>
      </c>
      <c r="CJ37" s="232">
        <v>0.18265367402274119</v>
      </c>
      <c r="CK37" s="232">
        <v>0</v>
      </c>
      <c r="CL37" s="232">
        <v>1.9023656100668462</v>
      </c>
      <c r="CM37" s="232">
        <v>17559.244184433344</v>
      </c>
      <c r="CN37" s="232">
        <v>123.88219284763224</v>
      </c>
      <c r="CO37" s="232">
        <v>5355.2856311179039</v>
      </c>
      <c r="CP37" s="232">
        <v>0</v>
      </c>
      <c r="CQ37" s="232">
        <v>0</v>
      </c>
      <c r="CR37" s="232">
        <v>441.81033312962279</v>
      </c>
      <c r="CS37" s="232">
        <v>16784.17622190632</v>
      </c>
      <c r="CT37" s="232">
        <v>122.98999999999998</v>
      </c>
      <c r="CU37" s="232">
        <v>22828.144379001482</v>
      </c>
      <c r="CV37" s="232">
        <v>40387.388563434826</v>
      </c>
      <c r="CW37" s="232">
        <v>75530.660728701099</v>
      </c>
      <c r="CX37" s="232">
        <v>98358.805107702588</v>
      </c>
      <c r="CY37" s="232">
        <v>115918.04929213594</v>
      </c>
      <c r="CZ37" s="232">
        <v>-38034.089292135934</v>
      </c>
      <c r="DA37" s="232">
        <v>60324.715815566655</v>
      </c>
      <c r="DB37" s="232">
        <v>77883.960000000006</v>
      </c>
      <c r="DD37" s="404">
        <f t="shared" si="2"/>
        <v>0.94173182879594552</v>
      </c>
      <c r="DE37" s="404">
        <f t="shared" si="3"/>
        <v>5.8268171204054475E-2</v>
      </c>
      <c r="DF37" s="233">
        <f t="shared" si="4"/>
        <v>1.2468657549342246E-2</v>
      </c>
      <c r="DG37" s="233">
        <f t="shared" si="5"/>
        <v>0.90250368522747726</v>
      </c>
    </row>
    <row r="38" spans="1:112">
      <c r="A38" s="238">
        <v>35</v>
      </c>
      <c r="B38" s="238" t="s">
        <v>1985</v>
      </c>
      <c r="C38" s="232">
        <v>0</v>
      </c>
      <c r="D38" s="232">
        <v>0</v>
      </c>
      <c r="E38" s="232">
        <v>0</v>
      </c>
      <c r="F38" s="232">
        <v>0</v>
      </c>
      <c r="G38" s="232">
        <v>0.15710112013349684</v>
      </c>
      <c r="H38" s="232">
        <v>0</v>
      </c>
      <c r="I38" s="232">
        <v>0</v>
      </c>
      <c r="J38" s="232">
        <v>0</v>
      </c>
      <c r="K38" s="232">
        <v>0</v>
      </c>
      <c r="L38" s="232">
        <v>0</v>
      </c>
      <c r="M38" s="232">
        <v>0</v>
      </c>
      <c r="N38" s="232">
        <v>0</v>
      </c>
      <c r="O38" s="232">
        <v>0</v>
      </c>
      <c r="P38" s="232">
        <v>0</v>
      </c>
      <c r="Q38" s="232">
        <v>0</v>
      </c>
      <c r="R38" s="232">
        <v>0</v>
      </c>
      <c r="S38" s="232">
        <v>0</v>
      </c>
      <c r="T38" s="232">
        <v>0</v>
      </c>
      <c r="U38" s="232">
        <v>0</v>
      </c>
      <c r="V38" s="232">
        <v>0</v>
      </c>
      <c r="W38" s="232">
        <v>0</v>
      </c>
      <c r="X38" s="232">
        <v>0</v>
      </c>
      <c r="Y38" s="232">
        <v>0</v>
      </c>
      <c r="Z38" s="232">
        <v>0</v>
      </c>
      <c r="AA38" s="232">
        <v>7.6656516321312984E-2</v>
      </c>
      <c r="AB38" s="232">
        <v>0</v>
      </c>
      <c r="AC38" s="232">
        <v>0</v>
      </c>
      <c r="AD38" s="232">
        <v>0.79742520029940045</v>
      </c>
      <c r="AE38" s="232">
        <v>0.21516820959773034</v>
      </c>
      <c r="AF38" s="232">
        <v>11.878098503622716</v>
      </c>
      <c r="AG38" s="232">
        <v>17.910745728518474</v>
      </c>
      <c r="AH38" s="232">
        <v>0.179895192606988</v>
      </c>
      <c r="AI38" s="232">
        <v>11.126290860772794</v>
      </c>
      <c r="AJ38" s="232">
        <v>2.9384265564617364</v>
      </c>
      <c r="AK38" s="232">
        <v>13.283991272726869</v>
      </c>
      <c r="AL38" s="232">
        <v>166.6793336568785</v>
      </c>
      <c r="AM38" s="232">
        <v>0.94143710593170682</v>
      </c>
      <c r="AN38" s="232">
        <v>46.12939857767438</v>
      </c>
      <c r="AO38" s="232">
        <v>1.3328721670974515</v>
      </c>
      <c r="AP38" s="232">
        <v>0.5528294366597386</v>
      </c>
      <c r="AQ38" s="232">
        <v>5.3993978851239709E-2</v>
      </c>
      <c r="AR38" s="232">
        <v>46.636990660283232</v>
      </c>
      <c r="AS38" s="232">
        <v>4.443951542181531</v>
      </c>
      <c r="AT38" s="232">
        <v>11.530247483410193</v>
      </c>
      <c r="AU38" s="232">
        <v>19.591273237255766</v>
      </c>
      <c r="AV38" s="232">
        <v>0.11703607519107462</v>
      </c>
      <c r="AW38" s="232">
        <v>0</v>
      </c>
      <c r="AX38" s="232">
        <v>0</v>
      </c>
      <c r="AY38" s="232">
        <v>0.13535911603935175</v>
      </c>
      <c r="AZ38" s="232">
        <v>4.0295619920985546</v>
      </c>
      <c r="BA38" s="232">
        <v>7.5987929005390047</v>
      </c>
      <c r="BB38" s="232">
        <v>2.0419471461651226</v>
      </c>
      <c r="BC38" s="232">
        <v>2.3797966726872768</v>
      </c>
      <c r="BD38" s="232">
        <v>1.9938095014515314</v>
      </c>
      <c r="BE38" s="232">
        <v>0</v>
      </c>
      <c r="BF38" s="232">
        <v>0.17962821787303207</v>
      </c>
      <c r="BG38" s="232">
        <v>3.6020116550482904</v>
      </c>
      <c r="BH38" s="232">
        <v>0</v>
      </c>
      <c r="BI38" s="232">
        <v>0.35999866789896046</v>
      </c>
      <c r="BJ38" s="232">
        <v>0</v>
      </c>
      <c r="BK38" s="232">
        <v>5.5006514680199917E-2</v>
      </c>
      <c r="BL38" s="232">
        <v>0</v>
      </c>
      <c r="BM38" s="232">
        <v>1.6764786753124646E-2</v>
      </c>
      <c r="BN38" s="232">
        <v>0</v>
      </c>
      <c r="BO38" s="232">
        <v>9.2536793757569544</v>
      </c>
      <c r="BP38" s="232">
        <v>10.957193391249229</v>
      </c>
      <c r="BQ38" s="232">
        <v>3.2387125140075934</v>
      </c>
      <c r="BR38" s="232">
        <v>0</v>
      </c>
      <c r="BS38" s="232">
        <v>0.70417525361785671</v>
      </c>
      <c r="BT38" s="232">
        <v>46.211051288612033</v>
      </c>
      <c r="BU38" s="232">
        <v>0.24743906937427115</v>
      </c>
      <c r="BV38" s="232">
        <v>11.048709983846956</v>
      </c>
      <c r="BW38" s="232">
        <v>1.2131732820001331</v>
      </c>
      <c r="BX38" s="232">
        <v>0</v>
      </c>
      <c r="BY38" s="232">
        <v>0.6511794961894658</v>
      </c>
      <c r="BZ38" s="232">
        <v>0</v>
      </c>
      <c r="CA38" s="232">
        <v>0.33355036773755814</v>
      </c>
      <c r="CB38" s="232">
        <v>26.259039970471747</v>
      </c>
      <c r="CC38" s="232">
        <v>0.11921436629299417</v>
      </c>
      <c r="CD38" s="232">
        <v>102.03110700575823</v>
      </c>
      <c r="CE38" s="232">
        <v>17.756444385317071</v>
      </c>
      <c r="CF38" s="232">
        <v>0</v>
      </c>
      <c r="CG38" s="232">
        <v>4.0833675307507846</v>
      </c>
      <c r="CH38" s="232">
        <v>5.4102085180076559E-2</v>
      </c>
      <c r="CI38" s="232">
        <v>3.3167114876250876</v>
      </c>
      <c r="CJ38" s="232">
        <v>0.16008550281059888</v>
      </c>
      <c r="CK38" s="232">
        <v>0</v>
      </c>
      <c r="CL38" s="232">
        <v>0</v>
      </c>
      <c r="CM38" s="232">
        <v>616.60477661030939</v>
      </c>
      <c r="CN38" s="232">
        <v>52.881373202306051</v>
      </c>
      <c r="CO38" s="232">
        <v>5081.0522958994552</v>
      </c>
      <c r="CP38" s="232">
        <v>0</v>
      </c>
      <c r="CQ38" s="232">
        <v>0</v>
      </c>
      <c r="CR38" s="232">
        <v>1321.5427298987806</v>
      </c>
      <c r="CS38" s="232">
        <v>24116.767387730488</v>
      </c>
      <c r="CT38" s="232">
        <v>-433.03</v>
      </c>
      <c r="CU38" s="232">
        <v>30139.21378673103</v>
      </c>
      <c r="CV38" s="232">
        <v>30755.818563341338</v>
      </c>
      <c r="CW38" s="232">
        <v>17179.014158736791</v>
      </c>
      <c r="CX38" s="232">
        <v>47318.227945467821</v>
      </c>
      <c r="CY38" s="232">
        <v>47934.832722078128</v>
      </c>
      <c r="CZ38" s="232">
        <v>-30650.222722078128</v>
      </c>
      <c r="DA38" s="232">
        <v>16668.005223389693</v>
      </c>
      <c r="DB38" s="232">
        <v>17284.61</v>
      </c>
      <c r="DD38" s="404">
        <f t="shared" si="2"/>
        <v>0.99656663856805705</v>
      </c>
      <c r="DE38" s="404">
        <f t="shared" si="3"/>
        <v>3.4333614319429495E-3</v>
      </c>
      <c r="DF38" s="233">
        <f t="shared" si="4"/>
        <v>1.1830162839445877E-2</v>
      </c>
      <c r="DG38" s="233">
        <f t="shared" si="5"/>
        <v>0.83444780784320072</v>
      </c>
    </row>
    <row r="39" spans="1:112">
      <c r="A39" s="238">
        <v>36</v>
      </c>
      <c r="B39" s="238" t="s">
        <v>1944</v>
      </c>
      <c r="C39" s="232">
        <v>12.078729055825287</v>
      </c>
      <c r="D39" s="232">
        <v>0</v>
      </c>
      <c r="E39" s="232">
        <v>0</v>
      </c>
      <c r="F39" s="232">
        <v>0</v>
      </c>
      <c r="G39" s="232">
        <v>0</v>
      </c>
      <c r="H39" s="232">
        <v>0</v>
      </c>
      <c r="I39" s="232">
        <v>0</v>
      </c>
      <c r="J39" s="232">
        <v>0</v>
      </c>
      <c r="K39" s="232">
        <v>0</v>
      </c>
      <c r="L39" s="232">
        <v>0</v>
      </c>
      <c r="M39" s="232">
        <v>0</v>
      </c>
      <c r="N39" s="232">
        <v>0</v>
      </c>
      <c r="O39" s="232">
        <v>0</v>
      </c>
      <c r="P39" s="232">
        <v>0</v>
      </c>
      <c r="Q39" s="232">
        <v>0</v>
      </c>
      <c r="R39" s="232">
        <v>0.46766597550857142</v>
      </c>
      <c r="S39" s="232">
        <v>0</v>
      </c>
      <c r="T39" s="232">
        <v>0</v>
      </c>
      <c r="U39" s="232">
        <v>0</v>
      </c>
      <c r="V39" s="232">
        <v>0</v>
      </c>
      <c r="W39" s="232">
        <v>0</v>
      </c>
      <c r="X39" s="232">
        <v>0</v>
      </c>
      <c r="Y39" s="232">
        <v>0</v>
      </c>
      <c r="Z39" s="232">
        <v>0</v>
      </c>
      <c r="AA39" s="232">
        <v>0</v>
      </c>
      <c r="AB39" s="232">
        <v>0</v>
      </c>
      <c r="AC39" s="232">
        <v>0</v>
      </c>
      <c r="AD39" s="232">
        <v>0</v>
      </c>
      <c r="AE39" s="232">
        <v>0</v>
      </c>
      <c r="AF39" s="232">
        <v>0</v>
      </c>
      <c r="AG39" s="232">
        <v>0</v>
      </c>
      <c r="AH39" s="232">
        <v>0</v>
      </c>
      <c r="AI39" s="232">
        <v>0</v>
      </c>
      <c r="AJ39" s="232">
        <v>0</v>
      </c>
      <c r="AK39" s="232">
        <v>0</v>
      </c>
      <c r="AL39" s="232">
        <v>37.667713745117737</v>
      </c>
      <c r="AM39" s="232">
        <v>0</v>
      </c>
      <c r="AN39" s="232">
        <v>0</v>
      </c>
      <c r="AO39" s="232">
        <v>0</v>
      </c>
      <c r="AP39" s="232">
        <v>0</v>
      </c>
      <c r="AQ39" s="232">
        <v>0</v>
      </c>
      <c r="AR39" s="232">
        <v>0.14893236151675748</v>
      </c>
      <c r="AS39" s="232">
        <v>1.4368873563046221</v>
      </c>
      <c r="AT39" s="232">
        <v>0</v>
      </c>
      <c r="AU39" s="232">
        <v>0</v>
      </c>
      <c r="AV39" s="232">
        <v>0</v>
      </c>
      <c r="AW39" s="232">
        <v>0</v>
      </c>
      <c r="AX39" s="232">
        <v>0</v>
      </c>
      <c r="AY39" s="232">
        <v>14.96593790293827</v>
      </c>
      <c r="AZ39" s="232">
        <v>3.7969717735718139E-3</v>
      </c>
      <c r="BA39" s="232">
        <v>0</v>
      </c>
      <c r="BB39" s="232">
        <v>0</v>
      </c>
      <c r="BC39" s="232">
        <v>0</v>
      </c>
      <c r="BD39" s="232">
        <v>0</v>
      </c>
      <c r="BE39" s="232">
        <v>0</v>
      </c>
      <c r="BF39" s="232">
        <v>0</v>
      </c>
      <c r="BG39" s="232">
        <v>131.7628468519089</v>
      </c>
      <c r="BH39" s="232">
        <v>0</v>
      </c>
      <c r="BI39" s="232">
        <v>0</v>
      </c>
      <c r="BJ39" s="232">
        <v>0</v>
      </c>
      <c r="BK39" s="232">
        <v>7.196845096829621E-3</v>
      </c>
      <c r="BL39" s="232">
        <v>0.18167149290474563</v>
      </c>
      <c r="BM39" s="232">
        <v>12.135118034349579</v>
      </c>
      <c r="BN39" s="232">
        <v>0</v>
      </c>
      <c r="BO39" s="232">
        <v>0</v>
      </c>
      <c r="BP39" s="232">
        <v>0</v>
      </c>
      <c r="BQ39" s="232">
        <v>0</v>
      </c>
      <c r="BR39" s="232">
        <v>0</v>
      </c>
      <c r="BS39" s="232">
        <v>0</v>
      </c>
      <c r="BT39" s="232">
        <v>43.206759711912923</v>
      </c>
      <c r="BU39" s="232">
        <v>0</v>
      </c>
      <c r="BV39" s="232">
        <v>0</v>
      </c>
      <c r="BW39" s="232">
        <v>0</v>
      </c>
      <c r="BX39" s="232">
        <v>0</v>
      </c>
      <c r="BY39" s="232">
        <v>0</v>
      </c>
      <c r="BZ39" s="232">
        <v>0</v>
      </c>
      <c r="CA39" s="232">
        <v>0</v>
      </c>
      <c r="CB39" s="232">
        <v>0</v>
      </c>
      <c r="CC39" s="232">
        <v>0</v>
      </c>
      <c r="CD39" s="232">
        <v>297.69892673226934</v>
      </c>
      <c r="CE39" s="232">
        <v>0.95830028491809116</v>
      </c>
      <c r="CF39" s="232">
        <v>0</v>
      </c>
      <c r="CG39" s="232">
        <v>0</v>
      </c>
      <c r="CH39" s="232">
        <v>0</v>
      </c>
      <c r="CI39" s="232">
        <v>0</v>
      </c>
      <c r="CJ39" s="232">
        <v>0</v>
      </c>
      <c r="CK39" s="232">
        <v>0</v>
      </c>
      <c r="CL39" s="232">
        <v>0</v>
      </c>
      <c r="CM39" s="232">
        <v>552.72048332234522</v>
      </c>
      <c r="CN39" s="232">
        <v>0</v>
      </c>
      <c r="CO39" s="232">
        <v>10007.361806630905</v>
      </c>
      <c r="CP39" s="232">
        <v>0</v>
      </c>
      <c r="CQ39" s="232">
        <v>0</v>
      </c>
      <c r="CR39" s="232">
        <v>275.25268351305505</v>
      </c>
      <c r="CS39" s="232">
        <v>25867.412389296471</v>
      </c>
      <c r="CT39" s="232">
        <v>-62.460000000000036</v>
      </c>
      <c r="CU39" s="232">
        <v>36087.566879440434</v>
      </c>
      <c r="CV39" s="232">
        <v>36640.287362762778</v>
      </c>
      <c r="CW39" s="232">
        <v>26811.195625500863</v>
      </c>
      <c r="CX39" s="232">
        <v>62898.762504941296</v>
      </c>
      <c r="CY39" s="232">
        <v>63451.48298826364</v>
      </c>
      <c r="CZ39" s="232">
        <v>-35590.55298826364</v>
      </c>
      <c r="DA39" s="232">
        <v>27308.209516677656</v>
      </c>
      <c r="DB39" s="232">
        <v>27860.93</v>
      </c>
      <c r="DD39" s="404">
        <f t="shared" si="2"/>
        <v>0.97135026906022648</v>
      </c>
      <c r="DE39" s="404">
        <f t="shared" si="3"/>
        <v>2.8649730939773521E-2</v>
      </c>
      <c r="DF39" s="233">
        <f t="shared" si="4"/>
        <v>2.3300039612116914E-2</v>
      </c>
      <c r="DG39" s="233">
        <f t="shared" si="5"/>
        <v>1.0419117165677743</v>
      </c>
      <c r="DH39" s="229"/>
    </row>
    <row r="40" spans="1:112">
      <c r="A40" s="238">
        <v>37</v>
      </c>
      <c r="B40" s="238" t="s">
        <v>1168</v>
      </c>
      <c r="C40" s="232">
        <v>0</v>
      </c>
      <c r="D40" s="232">
        <v>0</v>
      </c>
      <c r="E40" s="232">
        <v>0</v>
      </c>
      <c r="F40" s="232">
        <v>0</v>
      </c>
      <c r="G40" s="232">
        <v>0</v>
      </c>
      <c r="H40" s="232">
        <v>0</v>
      </c>
      <c r="I40" s="232">
        <v>0</v>
      </c>
      <c r="J40" s="232">
        <v>0</v>
      </c>
      <c r="K40" s="232">
        <v>0</v>
      </c>
      <c r="L40" s="232">
        <v>0</v>
      </c>
      <c r="M40" s="232">
        <v>0</v>
      </c>
      <c r="N40" s="232">
        <v>0</v>
      </c>
      <c r="O40" s="232">
        <v>0</v>
      </c>
      <c r="P40" s="232">
        <v>0</v>
      </c>
      <c r="Q40" s="232">
        <v>0</v>
      </c>
      <c r="R40" s="232">
        <v>0</v>
      </c>
      <c r="S40" s="232">
        <v>0</v>
      </c>
      <c r="T40" s="232">
        <v>0</v>
      </c>
      <c r="U40" s="232">
        <v>0</v>
      </c>
      <c r="V40" s="232">
        <v>0</v>
      </c>
      <c r="W40" s="232">
        <v>0</v>
      </c>
      <c r="X40" s="232">
        <v>0</v>
      </c>
      <c r="Y40" s="232">
        <v>0</v>
      </c>
      <c r="Z40" s="232">
        <v>0</v>
      </c>
      <c r="AA40" s="232">
        <v>0</v>
      </c>
      <c r="AB40" s="232">
        <v>0</v>
      </c>
      <c r="AC40" s="232">
        <v>0</v>
      </c>
      <c r="AD40" s="232">
        <v>0</v>
      </c>
      <c r="AE40" s="232">
        <v>15.656846051800322</v>
      </c>
      <c r="AF40" s="232">
        <v>0</v>
      </c>
      <c r="AG40" s="232">
        <v>296.99199546038733</v>
      </c>
      <c r="AH40" s="232">
        <v>0</v>
      </c>
      <c r="AI40" s="232">
        <v>0</v>
      </c>
      <c r="AJ40" s="232">
        <v>0</v>
      </c>
      <c r="AK40" s="232">
        <v>0</v>
      </c>
      <c r="AL40" s="232">
        <v>10804.336699553838</v>
      </c>
      <c r="AM40" s="232">
        <v>59718.290398509169</v>
      </c>
      <c r="AN40" s="232">
        <v>0</v>
      </c>
      <c r="AO40" s="232">
        <v>42.630662025042078</v>
      </c>
      <c r="AP40" s="232">
        <v>7.8634353725743109</v>
      </c>
      <c r="AQ40" s="232">
        <v>0</v>
      </c>
      <c r="AR40" s="232">
        <v>0</v>
      </c>
      <c r="AS40" s="232">
        <v>0</v>
      </c>
      <c r="AT40" s="232">
        <v>0</v>
      </c>
      <c r="AU40" s="232">
        <v>0</v>
      </c>
      <c r="AV40" s="232">
        <v>0</v>
      </c>
      <c r="AW40" s="232">
        <v>0</v>
      </c>
      <c r="AX40" s="232">
        <v>0</v>
      </c>
      <c r="AY40" s="232">
        <v>0</v>
      </c>
      <c r="AZ40" s="232">
        <v>0</v>
      </c>
      <c r="BA40" s="232">
        <v>0</v>
      </c>
      <c r="BB40" s="232">
        <v>0</v>
      </c>
      <c r="BC40" s="232">
        <v>0</v>
      </c>
      <c r="BD40" s="232">
        <v>0</v>
      </c>
      <c r="BE40" s="232">
        <v>0</v>
      </c>
      <c r="BF40" s="232">
        <v>0</v>
      </c>
      <c r="BG40" s="232">
        <v>0.21801490479105376</v>
      </c>
      <c r="BH40" s="232">
        <v>3.2300663858315675</v>
      </c>
      <c r="BI40" s="232">
        <v>0</v>
      </c>
      <c r="BJ40" s="232">
        <v>0</v>
      </c>
      <c r="BK40" s="232">
        <v>0</v>
      </c>
      <c r="BL40" s="232">
        <v>0</v>
      </c>
      <c r="BM40" s="232">
        <v>0</v>
      </c>
      <c r="BN40" s="232">
        <v>0</v>
      </c>
      <c r="BO40" s="232">
        <v>0</v>
      </c>
      <c r="BP40" s="232">
        <v>0</v>
      </c>
      <c r="BQ40" s="232">
        <v>0</v>
      </c>
      <c r="BR40" s="232">
        <v>0</v>
      </c>
      <c r="BS40" s="232">
        <v>0</v>
      </c>
      <c r="BT40" s="232">
        <v>0</v>
      </c>
      <c r="BU40" s="232">
        <v>0</v>
      </c>
      <c r="BV40" s="232">
        <v>0</v>
      </c>
      <c r="BW40" s="232">
        <v>0</v>
      </c>
      <c r="BX40" s="232">
        <v>0</v>
      </c>
      <c r="BY40" s="232">
        <v>0</v>
      </c>
      <c r="BZ40" s="232">
        <v>0</v>
      </c>
      <c r="CA40" s="232">
        <v>0</v>
      </c>
      <c r="CB40" s="232">
        <v>0</v>
      </c>
      <c r="CC40" s="232">
        <v>0</v>
      </c>
      <c r="CD40" s="232">
        <v>6084.0589133312642</v>
      </c>
      <c r="CE40" s="232">
        <v>0</v>
      </c>
      <c r="CF40" s="232">
        <v>0</v>
      </c>
      <c r="CG40" s="232">
        <v>0</v>
      </c>
      <c r="CH40" s="232">
        <v>0</v>
      </c>
      <c r="CI40" s="232">
        <v>0</v>
      </c>
      <c r="CJ40" s="232">
        <v>0</v>
      </c>
      <c r="CK40" s="232">
        <v>0</v>
      </c>
      <c r="CL40" s="232">
        <v>0</v>
      </c>
      <c r="CM40" s="232">
        <v>76973.277031594698</v>
      </c>
      <c r="CN40" s="232">
        <v>0</v>
      </c>
      <c r="CO40" s="232">
        <v>24.537248339313702</v>
      </c>
      <c r="CP40" s="232">
        <v>0</v>
      </c>
      <c r="CQ40" s="232">
        <v>0</v>
      </c>
      <c r="CR40" s="232">
        <v>0</v>
      </c>
      <c r="CS40" s="232">
        <v>0</v>
      </c>
      <c r="CT40" s="232">
        <v>656.11000000000058</v>
      </c>
      <c r="CU40" s="232">
        <v>680.64724833931427</v>
      </c>
      <c r="CV40" s="232">
        <v>77653.924279934014</v>
      </c>
      <c r="CW40" s="232">
        <v>159862.89260631768</v>
      </c>
      <c r="CX40" s="232">
        <v>160543.53985465699</v>
      </c>
      <c r="CY40" s="232">
        <v>237516.81688625168</v>
      </c>
      <c r="CZ40" s="232">
        <v>-73905.386886251727</v>
      </c>
      <c r="DA40" s="232">
        <v>86638.152968405266</v>
      </c>
      <c r="DB40" s="232">
        <v>163611.43</v>
      </c>
      <c r="DD40" s="404">
        <f t="shared" si="2"/>
        <v>0.95172765023221217</v>
      </c>
      <c r="DE40" s="404">
        <f t="shared" si="3"/>
        <v>4.8272349767787825E-2</v>
      </c>
      <c r="DF40" s="233">
        <f t="shared" si="4"/>
        <v>5.7129827953211086E-5</v>
      </c>
      <c r="DG40" s="233">
        <f t="shared" si="5"/>
        <v>0.9633325399840319</v>
      </c>
    </row>
    <row r="41" spans="1:112">
      <c r="A41" s="238">
        <v>38</v>
      </c>
      <c r="B41" s="238" t="s">
        <v>157</v>
      </c>
      <c r="C41" s="232">
        <v>0</v>
      </c>
      <c r="D41" s="232">
        <v>0</v>
      </c>
      <c r="E41" s="232">
        <v>11.607647709295572</v>
      </c>
      <c r="F41" s="232">
        <v>0</v>
      </c>
      <c r="G41" s="232">
        <v>0</v>
      </c>
      <c r="H41" s="232">
        <v>0</v>
      </c>
      <c r="I41" s="232">
        <v>0</v>
      </c>
      <c r="J41" s="232">
        <v>0</v>
      </c>
      <c r="K41" s="232">
        <v>0</v>
      </c>
      <c r="L41" s="232">
        <v>0</v>
      </c>
      <c r="M41" s="232">
        <v>0</v>
      </c>
      <c r="N41" s="232">
        <v>0</v>
      </c>
      <c r="O41" s="232">
        <v>0</v>
      </c>
      <c r="P41" s="232">
        <v>0</v>
      </c>
      <c r="Q41" s="232">
        <v>0</v>
      </c>
      <c r="R41" s="232">
        <v>0</v>
      </c>
      <c r="S41" s="232">
        <v>0</v>
      </c>
      <c r="T41" s="232">
        <v>0</v>
      </c>
      <c r="U41" s="232">
        <v>0</v>
      </c>
      <c r="V41" s="232">
        <v>0</v>
      </c>
      <c r="W41" s="232">
        <v>0</v>
      </c>
      <c r="X41" s="232">
        <v>0</v>
      </c>
      <c r="Y41" s="232">
        <v>0</v>
      </c>
      <c r="Z41" s="232">
        <v>0</v>
      </c>
      <c r="AA41" s="232">
        <v>0</v>
      </c>
      <c r="AB41" s="232">
        <v>0</v>
      </c>
      <c r="AC41" s="232">
        <v>0</v>
      </c>
      <c r="AD41" s="232">
        <v>0</v>
      </c>
      <c r="AE41" s="232">
        <v>0</v>
      </c>
      <c r="AF41" s="232">
        <v>0</v>
      </c>
      <c r="AG41" s="232">
        <v>0</v>
      </c>
      <c r="AH41" s="232">
        <v>0</v>
      </c>
      <c r="AI41" s="232">
        <v>0</v>
      </c>
      <c r="AJ41" s="232">
        <v>0</v>
      </c>
      <c r="AK41" s="232">
        <v>0</v>
      </c>
      <c r="AL41" s="232">
        <v>0</v>
      </c>
      <c r="AM41" s="232">
        <v>0</v>
      </c>
      <c r="AN41" s="232">
        <v>1021.8601441426879</v>
      </c>
      <c r="AO41" s="232">
        <v>0</v>
      </c>
      <c r="AP41" s="232">
        <v>0</v>
      </c>
      <c r="AQ41" s="232">
        <v>0</v>
      </c>
      <c r="AR41" s="232">
        <v>0</v>
      </c>
      <c r="AS41" s="232">
        <v>0</v>
      </c>
      <c r="AT41" s="232">
        <v>0</v>
      </c>
      <c r="AU41" s="232">
        <v>0</v>
      </c>
      <c r="AV41" s="232">
        <v>0</v>
      </c>
      <c r="AW41" s="232">
        <v>0</v>
      </c>
      <c r="AX41" s="232">
        <v>0</v>
      </c>
      <c r="AY41" s="232">
        <v>0</v>
      </c>
      <c r="AZ41" s="232">
        <v>0</v>
      </c>
      <c r="BA41" s="232">
        <v>0</v>
      </c>
      <c r="BB41" s="232">
        <v>0</v>
      </c>
      <c r="BC41" s="232">
        <v>0</v>
      </c>
      <c r="BD41" s="232">
        <v>0</v>
      </c>
      <c r="BE41" s="232">
        <v>0</v>
      </c>
      <c r="BF41" s="232">
        <v>0</v>
      </c>
      <c r="BG41" s="232">
        <v>0</v>
      </c>
      <c r="BH41" s="232">
        <v>0</v>
      </c>
      <c r="BI41" s="232">
        <v>112.43954198286959</v>
      </c>
      <c r="BJ41" s="232">
        <v>0</v>
      </c>
      <c r="BK41" s="232">
        <v>0</v>
      </c>
      <c r="BL41" s="232">
        <v>0</v>
      </c>
      <c r="BM41" s="232">
        <v>0.15654378914521741</v>
      </c>
      <c r="BN41" s="232">
        <v>0</v>
      </c>
      <c r="BO41" s="232">
        <v>0</v>
      </c>
      <c r="BP41" s="232">
        <v>0</v>
      </c>
      <c r="BQ41" s="232">
        <v>0</v>
      </c>
      <c r="BR41" s="232">
        <v>0</v>
      </c>
      <c r="BS41" s="232">
        <v>0</v>
      </c>
      <c r="BT41" s="232">
        <v>39.638295515637509</v>
      </c>
      <c r="BU41" s="232">
        <v>0.49845744839618122</v>
      </c>
      <c r="BV41" s="232">
        <v>1.2520315882324713</v>
      </c>
      <c r="BW41" s="232">
        <v>0</v>
      </c>
      <c r="BX41" s="232">
        <v>0</v>
      </c>
      <c r="BY41" s="232">
        <v>0</v>
      </c>
      <c r="BZ41" s="232">
        <v>0</v>
      </c>
      <c r="CA41" s="232">
        <v>0</v>
      </c>
      <c r="CB41" s="232">
        <v>2.7281977313643464E-2</v>
      </c>
      <c r="CC41" s="232">
        <v>0</v>
      </c>
      <c r="CD41" s="232">
        <v>0</v>
      </c>
      <c r="CE41" s="232">
        <v>3.4611053584981358E-2</v>
      </c>
      <c r="CF41" s="232">
        <v>0</v>
      </c>
      <c r="CG41" s="232">
        <v>0</v>
      </c>
      <c r="CH41" s="232">
        <v>0</v>
      </c>
      <c r="CI41" s="232">
        <v>9.4783836238474084E-2</v>
      </c>
      <c r="CJ41" s="232">
        <v>0</v>
      </c>
      <c r="CK41" s="232">
        <v>0</v>
      </c>
      <c r="CL41" s="232">
        <v>0</v>
      </c>
      <c r="CM41" s="232">
        <v>1187.6093390434016</v>
      </c>
      <c r="CN41" s="232">
        <v>0</v>
      </c>
      <c r="CO41" s="232">
        <v>19.936504974813012</v>
      </c>
      <c r="CP41" s="232">
        <v>0</v>
      </c>
      <c r="CQ41" s="232">
        <v>0</v>
      </c>
      <c r="CR41" s="232">
        <v>252.92295656040119</v>
      </c>
      <c r="CS41" s="232">
        <v>8225.9016920367303</v>
      </c>
      <c r="CT41" s="232">
        <v>-2053.8600000000006</v>
      </c>
      <c r="CU41" s="232">
        <v>6444.9011535719437</v>
      </c>
      <c r="CV41" s="232">
        <v>7632.5104926153454</v>
      </c>
      <c r="CW41" s="232">
        <v>12148.976327695469</v>
      </c>
      <c r="CX41" s="232">
        <v>18593.877481267413</v>
      </c>
      <c r="CY41" s="232">
        <v>19781.486820310813</v>
      </c>
      <c r="CZ41" s="232">
        <v>-7425.9268203108149</v>
      </c>
      <c r="DA41" s="232">
        <v>11167.950660956598</v>
      </c>
      <c r="DB41" s="232">
        <v>12355.56</v>
      </c>
      <c r="DD41" s="404">
        <f t="shared" si="2"/>
        <v>0.97293371918657623</v>
      </c>
      <c r="DE41" s="404">
        <f t="shared" si="3"/>
        <v>2.7066280813423771E-2</v>
      </c>
      <c r="DF41" s="233">
        <f t="shared" si="4"/>
        <v>4.6417963556840327E-5</v>
      </c>
      <c r="DG41" s="233">
        <f t="shared" si="5"/>
        <v>0.84684259887671098</v>
      </c>
    </row>
    <row r="42" spans="1:112">
      <c r="A42" s="238">
        <v>39</v>
      </c>
      <c r="B42" s="238" t="s">
        <v>158</v>
      </c>
      <c r="C42" s="232">
        <v>0</v>
      </c>
      <c r="D42" s="232">
        <v>0</v>
      </c>
      <c r="E42" s="232">
        <v>0</v>
      </c>
      <c r="F42" s="232">
        <v>0</v>
      </c>
      <c r="G42" s="232">
        <v>0</v>
      </c>
      <c r="H42" s="232">
        <v>0</v>
      </c>
      <c r="I42" s="232">
        <v>0</v>
      </c>
      <c r="J42" s="232">
        <v>0</v>
      </c>
      <c r="K42" s="232">
        <v>0</v>
      </c>
      <c r="L42" s="232">
        <v>0</v>
      </c>
      <c r="M42" s="232">
        <v>0</v>
      </c>
      <c r="N42" s="232">
        <v>0</v>
      </c>
      <c r="O42" s="232">
        <v>0</v>
      </c>
      <c r="P42" s="232">
        <v>0</v>
      </c>
      <c r="Q42" s="232">
        <v>0</v>
      </c>
      <c r="R42" s="232">
        <v>0</v>
      </c>
      <c r="S42" s="232">
        <v>0</v>
      </c>
      <c r="T42" s="232">
        <v>0</v>
      </c>
      <c r="U42" s="232">
        <v>0</v>
      </c>
      <c r="V42" s="232">
        <v>0</v>
      </c>
      <c r="W42" s="232">
        <v>0</v>
      </c>
      <c r="X42" s="232">
        <v>0</v>
      </c>
      <c r="Y42" s="232">
        <v>0</v>
      </c>
      <c r="Z42" s="232">
        <v>0</v>
      </c>
      <c r="AA42" s="232">
        <v>0</v>
      </c>
      <c r="AB42" s="232">
        <v>0</v>
      </c>
      <c r="AC42" s="232">
        <v>0</v>
      </c>
      <c r="AD42" s="232">
        <v>0</v>
      </c>
      <c r="AE42" s="232">
        <v>0</v>
      </c>
      <c r="AF42" s="232">
        <v>0</v>
      </c>
      <c r="AG42" s="232">
        <v>0</v>
      </c>
      <c r="AH42" s="232">
        <v>0</v>
      </c>
      <c r="AI42" s="232">
        <v>0</v>
      </c>
      <c r="AJ42" s="232">
        <v>0</v>
      </c>
      <c r="AK42" s="232">
        <v>0</v>
      </c>
      <c r="AL42" s="232">
        <v>0</v>
      </c>
      <c r="AM42" s="232">
        <v>0</v>
      </c>
      <c r="AN42" s="232">
        <v>0</v>
      </c>
      <c r="AO42" s="232">
        <v>584.80841810510344</v>
      </c>
      <c r="AP42" s="232">
        <v>0</v>
      </c>
      <c r="AQ42" s="232">
        <v>0</v>
      </c>
      <c r="AR42" s="232">
        <v>0</v>
      </c>
      <c r="AS42" s="232">
        <v>0</v>
      </c>
      <c r="AT42" s="232">
        <v>0</v>
      </c>
      <c r="AU42" s="232">
        <v>0</v>
      </c>
      <c r="AV42" s="232">
        <v>0</v>
      </c>
      <c r="AW42" s="232">
        <v>0</v>
      </c>
      <c r="AX42" s="232">
        <v>0</v>
      </c>
      <c r="AY42" s="232">
        <v>0</v>
      </c>
      <c r="AZ42" s="232">
        <v>0</v>
      </c>
      <c r="BA42" s="232">
        <v>0</v>
      </c>
      <c r="BB42" s="232">
        <v>0</v>
      </c>
      <c r="BC42" s="232">
        <v>0</v>
      </c>
      <c r="BD42" s="232">
        <v>0</v>
      </c>
      <c r="BE42" s="232">
        <v>0</v>
      </c>
      <c r="BF42" s="232">
        <v>213.36557972728716</v>
      </c>
      <c r="BG42" s="232">
        <v>0</v>
      </c>
      <c r="BH42" s="232">
        <v>0</v>
      </c>
      <c r="BI42" s="232">
        <v>0</v>
      </c>
      <c r="BJ42" s="232">
        <v>0</v>
      </c>
      <c r="BK42" s="232">
        <v>0</v>
      </c>
      <c r="BL42" s="232">
        <v>0</v>
      </c>
      <c r="BM42" s="232">
        <v>0.4789021573770646</v>
      </c>
      <c r="BN42" s="232">
        <v>0</v>
      </c>
      <c r="BO42" s="232">
        <v>0</v>
      </c>
      <c r="BP42" s="232">
        <v>0</v>
      </c>
      <c r="BQ42" s="232">
        <v>0</v>
      </c>
      <c r="BR42" s="232">
        <v>0</v>
      </c>
      <c r="BS42" s="232">
        <v>0</v>
      </c>
      <c r="BT42" s="232">
        <v>364.43082201469826</v>
      </c>
      <c r="BU42" s="232">
        <v>0</v>
      </c>
      <c r="BV42" s="232">
        <v>0</v>
      </c>
      <c r="BW42" s="232">
        <v>0</v>
      </c>
      <c r="BX42" s="232">
        <v>0</v>
      </c>
      <c r="BY42" s="232">
        <v>0</v>
      </c>
      <c r="BZ42" s="232">
        <v>0</v>
      </c>
      <c r="CA42" s="232">
        <v>0</v>
      </c>
      <c r="CB42" s="232">
        <v>0</v>
      </c>
      <c r="CC42" s="232">
        <v>0</v>
      </c>
      <c r="CD42" s="232">
        <v>80.25301455720286</v>
      </c>
      <c r="CE42" s="232">
        <v>0.19908559389467786</v>
      </c>
      <c r="CF42" s="232">
        <v>0</v>
      </c>
      <c r="CG42" s="232">
        <v>0</v>
      </c>
      <c r="CH42" s="232">
        <v>0</v>
      </c>
      <c r="CI42" s="232">
        <v>0</v>
      </c>
      <c r="CJ42" s="232">
        <v>0.25671454989877718</v>
      </c>
      <c r="CK42" s="232">
        <v>0</v>
      </c>
      <c r="CL42" s="232">
        <v>0</v>
      </c>
      <c r="CM42" s="232">
        <v>1243.7925367054625</v>
      </c>
      <c r="CN42" s="232">
        <v>0</v>
      </c>
      <c r="CO42" s="232">
        <v>251.22117047965347</v>
      </c>
      <c r="CP42" s="232">
        <v>0</v>
      </c>
      <c r="CQ42" s="232">
        <v>0</v>
      </c>
      <c r="CR42" s="232">
        <v>312.80744411711657</v>
      </c>
      <c r="CS42" s="232">
        <v>9108.5558804631419</v>
      </c>
      <c r="CT42" s="232">
        <v>27.200000000000003</v>
      </c>
      <c r="CU42" s="232">
        <v>9699.7844950599119</v>
      </c>
      <c r="CV42" s="232">
        <v>10943.577031765375</v>
      </c>
      <c r="CW42" s="232">
        <v>0</v>
      </c>
      <c r="CX42" s="232">
        <v>9699.7844950599119</v>
      </c>
      <c r="CY42" s="232">
        <v>10943.577031765375</v>
      </c>
      <c r="CZ42" s="232">
        <v>-8056.9670317653745</v>
      </c>
      <c r="DA42" s="232">
        <v>1642.8174632945374</v>
      </c>
      <c r="DB42" s="232">
        <v>2886.61</v>
      </c>
      <c r="DD42" s="404">
        <f t="shared" si="2"/>
        <v>0.73622792697294659</v>
      </c>
      <c r="DE42" s="404">
        <f t="shared" si="3"/>
        <v>0.26377207302705341</v>
      </c>
      <c r="DF42" s="233">
        <f t="shared" si="4"/>
        <v>5.8491571871617369E-4</v>
      </c>
      <c r="DG42" s="233">
        <f t="shared" si="5"/>
        <v>0.83917531225633135</v>
      </c>
    </row>
    <row r="43" spans="1:112">
      <c r="A43" s="238">
        <v>40</v>
      </c>
      <c r="B43" s="238" t="s">
        <v>159</v>
      </c>
      <c r="C43" s="232">
        <v>238.01371651767636</v>
      </c>
      <c r="D43" s="232">
        <v>4.1863635868846787</v>
      </c>
      <c r="E43" s="232">
        <v>14.086592218297286</v>
      </c>
      <c r="F43" s="232">
        <v>0.92420919866581619</v>
      </c>
      <c r="G43" s="232">
        <v>14.066835640909154</v>
      </c>
      <c r="H43" s="232">
        <v>10.725854877354344</v>
      </c>
      <c r="I43" s="232">
        <v>0</v>
      </c>
      <c r="J43" s="232">
        <v>5.454815897140981</v>
      </c>
      <c r="K43" s="232">
        <v>43.53684486941399</v>
      </c>
      <c r="L43" s="232">
        <v>1.1035257411262553</v>
      </c>
      <c r="M43" s="232">
        <v>6.4232870162726297</v>
      </c>
      <c r="N43" s="232">
        <v>4.6499948657922321</v>
      </c>
      <c r="O43" s="232">
        <v>1.7120641599582349</v>
      </c>
      <c r="P43" s="232">
        <v>0</v>
      </c>
      <c r="Q43" s="232">
        <v>0.11253696056347608</v>
      </c>
      <c r="R43" s="232">
        <v>3.1611535324173268</v>
      </c>
      <c r="S43" s="232">
        <v>0</v>
      </c>
      <c r="T43" s="232">
        <v>3.5332605907575529</v>
      </c>
      <c r="U43" s="232">
        <v>0</v>
      </c>
      <c r="V43" s="232">
        <v>0.19985931659859188</v>
      </c>
      <c r="W43" s="232">
        <v>53.94584486120133</v>
      </c>
      <c r="X43" s="232">
        <v>0</v>
      </c>
      <c r="Y43" s="232">
        <v>6.9982829756871245</v>
      </c>
      <c r="Z43" s="232">
        <v>0</v>
      </c>
      <c r="AA43" s="232">
        <v>8.2307227636153595</v>
      </c>
      <c r="AB43" s="232">
        <v>18.136163246451286</v>
      </c>
      <c r="AC43" s="232">
        <v>21.314668293742564</v>
      </c>
      <c r="AD43" s="232">
        <v>34.947546823059312</v>
      </c>
      <c r="AE43" s="232">
        <v>59.609469800337635</v>
      </c>
      <c r="AF43" s="232">
        <v>166.56975129664241</v>
      </c>
      <c r="AG43" s="232">
        <v>1667.5462652386623</v>
      </c>
      <c r="AH43" s="232">
        <v>51.249518615608245</v>
      </c>
      <c r="AI43" s="232">
        <v>643.22876068813991</v>
      </c>
      <c r="AJ43" s="232">
        <v>453.49086736219851</v>
      </c>
      <c r="AK43" s="232">
        <v>4.3059458984272618</v>
      </c>
      <c r="AL43" s="232">
        <v>240.53312695866228</v>
      </c>
      <c r="AM43" s="232">
        <v>1507.8442027600765</v>
      </c>
      <c r="AN43" s="232">
        <v>152.57021613877669</v>
      </c>
      <c r="AO43" s="232">
        <v>12.273214528514096</v>
      </c>
      <c r="AP43" s="232">
        <v>2228.094692708918</v>
      </c>
      <c r="AQ43" s="232">
        <v>8.9650126425943277</v>
      </c>
      <c r="AR43" s="232">
        <v>53.469006087697096</v>
      </c>
      <c r="AS43" s="232">
        <v>40.772048517578973</v>
      </c>
      <c r="AT43" s="232">
        <v>42.508368391766147</v>
      </c>
      <c r="AU43" s="232">
        <v>76.950939351495535</v>
      </c>
      <c r="AV43" s="232">
        <v>1.535932020082788</v>
      </c>
      <c r="AW43" s="232">
        <v>2.1805924802772028</v>
      </c>
      <c r="AX43" s="232">
        <v>15.717521014393098</v>
      </c>
      <c r="AY43" s="232">
        <v>114.91585684957414</v>
      </c>
      <c r="AZ43" s="232">
        <v>11.784998070843267</v>
      </c>
      <c r="BA43" s="232">
        <v>41.813902078265855</v>
      </c>
      <c r="BB43" s="232">
        <v>5.2734785775744468</v>
      </c>
      <c r="BC43" s="232">
        <v>3.7302297518410983</v>
      </c>
      <c r="BD43" s="232">
        <v>19.325881976523927</v>
      </c>
      <c r="BE43" s="232">
        <v>0</v>
      </c>
      <c r="BF43" s="232">
        <v>1.4187054299584692</v>
      </c>
      <c r="BG43" s="232">
        <v>70.973355209443412</v>
      </c>
      <c r="BH43" s="232">
        <v>126.60455837272032</v>
      </c>
      <c r="BI43" s="232">
        <v>26.36553846080264</v>
      </c>
      <c r="BJ43" s="232">
        <v>0</v>
      </c>
      <c r="BK43" s="232">
        <v>0.58541733085722047</v>
      </c>
      <c r="BL43" s="232">
        <v>1.3132552580441135</v>
      </c>
      <c r="BM43" s="232">
        <v>0.89196422526111507</v>
      </c>
      <c r="BN43" s="232">
        <v>0</v>
      </c>
      <c r="BO43" s="232">
        <v>2.4201951344289951</v>
      </c>
      <c r="BP43" s="232">
        <v>1.8494905811713576</v>
      </c>
      <c r="BQ43" s="232">
        <v>17.754594889612427</v>
      </c>
      <c r="BR43" s="232">
        <v>3.6600152796908012</v>
      </c>
      <c r="BS43" s="232">
        <v>3.5546283538580159</v>
      </c>
      <c r="BT43" s="232">
        <v>101.95805334983129</v>
      </c>
      <c r="BU43" s="232">
        <v>22.677356476346215</v>
      </c>
      <c r="BV43" s="232">
        <v>542.73670105162421</v>
      </c>
      <c r="BW43" s="232">
        <v>108.21663022425598</v>
      </c>
      <c r="BX43" s="232">
        <v>2.5685417708735514</v>
      </c>
      <c r="BY43" s="232">
        <v>65.615614396247281</v>
      </c>
      <c r="BZ43" s="232">
        <v>29.364745933785422</v>
      </c>
      <c r="CA43" s="232">
        <v>74.51287443060842</v>
      </c>
      <c r="CB43" s="232">
        <v>44.416639322178021</v>
      </c>
      <c r="CC43" s="232">
        <v>0.8859865131935124</v>
      </c>
      <c r="CD43" s="232">
        <v>1460.7585558439846</v>
      </c>
      <c r="CE43" s="232">
        <v>100.47317611833765</v>
      </c>
      <c r="CF43" s="232">
        <v>1.6510243127974407</v>
      </c>
      <c r="CG43" s="232">
        <v>48.287977452559133</v>
      </c>
      <c r="CH43" s="232">
        <v>12.215682146291229</v>
      </c>
      <c r="CI43" s="232">
        <v>86.854716989542524</v>
      </c>
      <c r="CJ43" s="232">
        <v>37.498670639088118</v>
      </c>
      <c r="CK43" s="232">
        <v>269.20297407616624</v>
      </c>
      <c r="CL43" s="232">
        <v>9.6594614326407591</v>
      </c>
      <c r="CM43" s="232">
        <v>11398.671044765257</v>
      </c>
      <c r="CN43" s="232">
        <v>372.29546845684587</v>
      </c>
      <c r="CO43" s="232">
        <v>5068.4331894668958</v>
      </c>
      <c r="CP43" s="232">
        <v>0</v>
      </c>
      <c r="CQ43" s="232">
        <v>0</v>
      </c>
      <c r="CR43" s="232">
        <v>154.89021169872467</v>
      </c>
      <c r="CS43" s="232">
        <v>5091.6712918331878</v>
      </c>
      <c r="CT43" s="232">
        <v>41.970000000000027</v>
      </c>
      <c r="CU43" s="232">
        <v>10729.260161455655</v>
      </c>
      <c r="CV43" s="232">
        <v>22127.931206220914</v>
      </c>
      <c r="CW43" s="232">
        <v>26000.680344530345</v>
      </c>
      <c r="CX43" s="232">
        <v>36729.940505986</v>
      </c>
      <c r="CY43" s="232">
        <v>48128.611550751259</v>
      </c>
      <c r="CZ43" s="232">
        <v>-21915.44155075126</v>
      </c>
      <c r="DA43" s="232">
        <v>14814.498955234742</v>
      </c>
      <c r="DB43" s="232">
        <v>26213.17</v>
      </c>
      <c r="DD43" s="404">
        <f t="shared" si="2"/>
        <v>0.99039721998910069</v>
      </c>
      <c r="DE43" s="404">
        <f t="shared" si="3"/>
        <v>9.6027800108993144E-3</v>
      </c>
      <c r="DF43" s="233">
        <f t="shared" si="4"/>
        <v>1.18007819011497E-2</v>
      </c>
      <c r="DG43" s="233">
        <f t="shared" si="5"/>
        <v>0.8718539584958831</v>
      </c>
    </row>
    <row r="44" spans="1:112">
      <c r="A44" s="238">
        <v>41</v>
      </c>
      <c r="B44" s="238" t="s">
        <v>852</v>
      </c>
      <c r="C44" s="232">
        <v>4.881970481141428</v>
      </c>
      <c r="D44" s="232">
        <v>4.2016933890177262</v>
      </c>
      <c r="E44" s="232">
        <v>0</v>
      </c>
      <c r="F44" s="232">
        <v>0</v>
      </c>
      <c r="G44" s="232">
        <v>0</v>
      </c>
      <c r="H44" s="232">
        <v>26.993734031909291</v>
      </c>
      <c r="I44" s="232">
        <v>0</v>
      </c>
      <c r="J44" s="232">
        <v>1.8927943682760433</v>
      </c>
      <c r="K44" s="232">
        <v>0</v>
      </c>
      <c r="L44" s="232">
        <v>5.6687108735292142</v>
      </c>
      <c r="M44" s="232">
        <v>0</v>
      </c>
      <c r="N44" s="232">
        <v>4.3182816150264385</v>
      </c>
      <c r="O44" s="232">
        <v>0</v>
      </c>
      <c r="P44" s="232">
        <v>0</v>
      </c>
      <c r="Q44" s="232">
        <v>0.94485216610729039</v>
      </c>
      <c r="R44" s="232">
        <v>1.9878757195941206</v>
      </c>
      <c r="S44" s="232">
        <v>0</v>
      </c>
      <c r="T44" s="232">
        <v>0</v>
      </c>
      <c r="U44" s="232">
        <v>0</v>
      </c>
      <c r="V44" s="232">
        <v>9.1138418590466515</v>
      </c>
      <c r="W44" s="232">
        <v>89.334555359082785</v>
      </c>
      <c r="X44" s="232">
        <v>0</v>
      </c>
      <c r="Y44" s="232">
        <v>10.459832551705055</v>
      </c>
      <c r="Z44" s="232">
        <v>0</v>
      </c>
      <c r="AA44" s="232">
        <v>3.104736048579336</v>
      </c>
      <c r="AB44" s="232">
        <v>43.100275188552189</v>
      </c>
      <c r="AC44" s="232">
        <v>335.35338426287115</v>
      </c>
      <c r="AD44" s="232">
        <v>0</v>
      </c>
      <c r="AE44" s="232">
        <v>14.44611284009547</v>
      </c>
      <c r="AF44" s="232">
        <v>0</v>
      </c>
      <c r="AG44" s="232">
        <v>0</v>
      </c>
      <c r="AH44" s="232">
        <v>0</v>
      </c>
      <c r="AI44" s="232">
        <v>0</v>
      </c>
      <c r="AJ44" s="232">
        <v>6.5331903642286209</v>
      </c>
      <c r="AK44" s="232">
        <v>0</v>
      </c>
      <c r="AL44" s="232">
        <v>0</v>
      </c>
      <c r="AM44" s="232">
        <v>33.348135955391918</v>
      </c>
      <c r="AN44" s="232">
        <v>0</v>
      </c>
      <c r="AO44" s="232">
        <v>0</v>
      </c>
      <c r="AP44" s="232">
        <v>0.66281474171804766</v>
      </c>
      <c r="AQ44" s="232">
        <v>0</v>
      </c>
      <c r="AR44" s="232">
        <v>0</v>
      </c>
      <c r="AS44" s="232">
        <v>0</v>
      </c>
      <c r="AT44" s="232">
        <v>2.7757514531974889</v>
      </c>
      <c r="AU44" s="232">
        <v>0.20636115745699676</v>
      </c>
      <c r="AV44" s="232">
        <v>257.09795624958809</v>
      </c>
      <c r="AW44" s="232">
        <v>4.1710773908572509</v>
      </c>
      <c r="AX44" s="232">
        <v>0</v>
      </c>
      <c r="AY44" s="232">
        <v>0</v>
      </c>
      <c r="AZ44" s="232">
        <v>0</v>
      </c>
      <c r="BA44" s="232">
        <v>0</v>
      </c>
      <c r="BB44" s="232">
        <v>0</v>
      </c>
      <c r="BC44" s="232">
        <v>0</v>
      </c>
      <c r="BD44" s="232">
        <v>0</v>
      </c>
      <c r="BE44" s="232">
        <v>0</v>
      </c>
      <c r="BF44" s="232">
        <v>0</v>
      </c>
      <c r="BG44" s="232">
        <v>9.7518566531505044</v>
      </c>
      <c r="BH44" s="232">
        <v>0</v>
      </c>
      <c r="BI44" s="232">
        <v>0</v>
      </c>
      <c r="BJ44" s="232">
        <v>0</v>
      </c>
      <c r="BK44" s="232">
        <v>0</v>
      </c>
      <c r="BL44" s="232">
        <v>0</v>
      </c>
      <c r="BM44" s="232">
        <v>0</v>
      </c>
      <c r="BN44" s="232">
        <v>0</v>
      </c>
      <c r="BO44" s="232">
        <v>0</v>
      </c>
      <c r="BP44" s="232">
        <v>0</v>
      </c>
      <c r="BQ44" s="232">
        <v>0</v>
      </c>
      <c r="BR44" s="232">
        <v>0</v>
      </c>
      <c r="BS44" s="232">
        <v>0</v>
      </c>
      <c r="BT44" s="232">
        <v>0</v>
      </c>
      <c r="BU44" s="232">
        <v>0</v>
      </c>
      <c r="BV44" s="232">
        <v>0</v>
      </c>
      <c r="BW44" s="232">
        <v>0</v>
      </c>
      <c r="BX44" s="232">
        <v>0</v>
      </c>
      <c r="BY44" s="232">
        <v>0</v>
      </c>
      <c r="BZ44" s="232">
        <v>0</v>
      </c>
      <c r="CA44" s="232">
        <v>0</v>
      </c>
      <c r="CB44" s="232">
        <v>0</v>
      </c>
      <c r="CC44" s="232">
        <v>0</v>
      </c>
      <c r="CD44" s="232">
        <v>0</v>
      </c>
      <c r="CE44" s="232">
        <v>0</v>
      </c>
      <c r="CF44" s="232">
        <v>0</v>
      </c>
      <c r="CG44" s="232">
        <v>3.0943339080197654</v>
      </c>
      <c r="CH44" s="232">
        <v>0</v>
      </c>
      <c r="CI44" s="232">
        <v>0</v>
      </c>
      <c r="CJ44" s="232">
        <v>0</v>
      </c>
      <c r="CK44" s="232">
        <v>0</v>
      </c>
      <c r="CL44" s="232">
        <v>0</v>
      </c>
      <c r="CM44" s="232">
        <v>873.44412862814295</v>
      </c>
      <c r="CN44" s="232">
        <v>0</v>
      </c>
      <c r="CO44" s="232">
        <v>224.02714495827482</v>
      </c>
      <c r="CP44" s="232">
        <v>0</v>
      </c>
      <c r="CQ44" s="232">
        <v>0</v>
      </c>
      <c r="CR44" s="232">
        <v>0</v>
      </c>
      <c r="CS44" s="232">
        <v>0</v>
      </c>
      <c r="CT44" s="232">
        <v>0</v>
      </c>
      <c r="CU44" s="232">
        <v>224.02714495827482</v>
      </c>
      <c r="CV44" s="232">
        <v>1097.4712735864177</v>
      </c>
      <c r="CW44" s="232">
        <v>953.72507699160724</v>
      </c>
      <c r="CX44" s="232">
        <v>1177.7522219498821</v>
      </c>
      <c r="CY44" s="232">
        <v>2051.196350578025</v>
      </c>
      <c r="CZ44" s="232">
        <v>-653.24964323550284</v>
      </c>
      <c r="DA44" s="232">
        <v>524.5025787143793</v>
      </c>
      <c r="DB44" s="232">
        <v>1397.9467073425224</v>
      </c>
      <c r="DD44" s="404">
        <f t="shared" si="2"/>
        <v>0.59523165567765024</v>
      </c>
      <c r="DE44" s="404">
        <f t="shared" si="3"/>
        <v>0.40476834432234976</v>
      </c>
      <c r="DF44" s="233">
        <f t="shared" si="4"/>
        <v>5.2160014323241323E-4</v>
      </c>
      <c r="DG44" s="233">
        <f t="shared" si="5"/>
        <v>0.75090923413541188</v>
      </c>
    </row>
    <row r="45" spans="1:112">
      <c r="A45" s="238">
        <v>42</v>
      </c>
      <c r="B45" s="238" t="s">
        <v>1234</v>
      </c>
      <c r="C45" s="232">
        <v>0</v>
      </c>
      <c r="D45" s="232">
        <v>0</v>
      </c>
      <c r="E45" s="232">
        <v>0</v>
      </c>
      <c r="F45" s="232">
        <v>0</v>
      </c>
      <c r="G45" s="232">
        <v>0</v>
      </c>
      <c r="H45" s="232">
        <v>0</v>
      </c>
      <c r="I45" s="232">
        <v>0</v>
      </c>
      <c r="J45" s="232">
        <v>0</v>
      </c>
      <c r="K45" s="232">
        <v>0</v>
      </c>
      <c r="L45" s="232">
        <v>0</v>
      </c>
      <c r="M45" s="232">
        <v>0</v>
      </c>
      <c r="N45" s="232">
        <v>0</v>
      </c>
      <c r="O45" s="232">
        <v>0</v>
      </c>
      <c r="P45" s="232">
        <v>0</v>
      </c>
      <c r="Q45" s="232">
        <v>0</v>
      </c>
      <c r="R45" s="232">
        <v>0</v>
      </c>
      <c r="S45" s="232">
        <v>0</v>
      </c>
      <c r="T45" s="232">
        <v>0</v>
      </c>
      <c r="U45" s="232">
        <v>0</v>
      </c>
      <c r="V45" s="232">
        <v>0</v>
      </c>
      <c r="W45" s="232">
        <v>0</v>
      </c>
      <c r="X45" s="232">
        <v>0</v>
      </c>
      <c r="Y45" s="232">
        <v>0</v>
      </c>
      <c r="Z45" s="232">
        <v>0</v>
      </c>
      <c r="AA45" s="232">
        <v>0</v>
      </c>
      <c r="AB45" s="232">
        <v>0</v>
      </c>
      <c r="AC45" s="232">
        <v>0</v>
      </c>
      <c r="AD45" s="232">
        <v>0</v>
      </c>
      <c r="AE45" s="232">
        <v>0</v>
      </c>
      <c r="AF45" s="232">
        <v>0</v>
      </c>
      <c r="AG45" s="232">
        <v>0</v>
      </c>
      <c r="AH45" s="232">
        <v>0</v>
      </c>
      <c r="AI45" s="232">
        <v>0</v>
      </c>
      <c r="AJ45" s="232">
        <v>0</v>
      </c>
      <c r="AK45" s="232">
        <v>0</v>
      </c>
      <c r="AL45" s="232">
        <v>0</v>
      </c>
      <c r="AM45" s="232">
        <v>0</v>
      </c>
      <c r="AN45" s="232">
        <v>0</v>
      </c>
      <c r="AO45" s="232">
        <v>0</v>
      </c>
      <c r="AP45" s="232">
        <v>0</v>
      </c>
      <c r="AQ45" s="232">
        <v>0</v>
      </c>
      <c r="AR45" s="232">
        <v>0</v>
      </c>
      <c r="AS45" s="232">
        <v>0</v>
      </c>
      <c r="AT45" s="232">
        <v>0</v>
      </c>
      <c r="AU45" s="232">
        <v>0</v>
      </c>
      <c r="AV45" s="232">
        <v>0</v>
      </c>
      <c r="AW45" s="232">
        <v>0</v>
      </c>
      <c r="AX45" s="232">
        <v>0</v>
      </c>
      <c r="AY45" s="232">
        <v>0</v>
      </c>
      <c r="AZ45" s="232">
        <v>0</v>
      </c>
      <c r="BA45" s="232">
        <v>0</v>
      </c>
      <c r="BB45" s="232">
        <v>0</v>
      </c>
      <c r="BC45" s="232">
        <v>0</v>
      </c>
      <c r="BD45" s="232">
        <v>0</v>
      </c>
      <c r="BE45" s="232">
        <v>0</v>
      </c>
      <c r="BF45" s="232">
        <v>0</v>
      </c>
      <c r="BG45" s="232">
        <v>0</v>
      </c>
      <c r="BH45" s="232">
        <v>0</v>
      </c>
      <c r="BI45" s="232">
        <v>0</v>
      </c>
      <c r="BJ45" s="232">
        <v>0</v>
      </c>
      <c r="BK45" s="232">
        <v>0</v>
      </c>
      <c r="BL45" s="232">
        <v>0</v>
      </c>
      <c r="BM45" s="232">
        <v>0</v>
      </c>
      <c r="BN45" s="232">
        <v>0</v>
      </c>
      <c r="BO45" s="232">
        <v>0</v>
      </c>
      <c r="BP45" s="232">
        <v>0</v>
      </c>
      <c r="BQ45" s="232">
        <v>0</v>
      </c>
      <c r="BR45" s="232">
        <v>0</v>
      </c>
      <c r="BS45" s="232">
        <v>0</v>
      </c>
      <c r="BT45" s="232">
        <v>0</v>
      </c>
      <c r="BU45" s="232">
        <v>0</v>
      </c>
      <c r="BV45" s="232">
        <v>0</v>
      </c>
      <c r="BW45" s="232">
        <v>0</v>
      </c>
      <c r="BX45" s="232">
        <v>0</v>
      </c>
      <c r="BY45" s="232">
        <v>0</v>
      </c>
      <c r="BZ45" s="232">
        <v>0</v>
      </c>
      <c r="CA45" s="232">
        <v>0</v>
      </c>
      <c r="CB45" s="232">
        <v>0</v>
      </c>
      <c r="CC45" s="232">
        <v>0</v>
      </c>
      <c r="CD45" s="232">
        <v>0</v>
      </c>
      <c r="CE45" s="232">
        <v>0</v>
      </c>
      <c r="CF45" s="232">
        <v>0</v>
      </c>
      <c r="CG45" s="232">
        <v>0</v>
      </c>
      <c r="CH45" s="232">
        <v>0</v>
      </c>
      <c r="CI45" s="232">
        <v>0</v>
      </c>
      <c r="CJ45" s="232">
        <v>0</v>
      </c>
      <c r="CK45" s="232">
        <v>0</v>
      </c>
      <c r="CL45" s="232">
        <v>0</v>
      </c>
      <c r="CM45" s="232">
        <v>0</v>
      </c>
      <c r="CN45" s="232">
        <v>0</v>
      </c>
      <c r="CO45" s="232">
        <v>0</v>
      </c>
      <c r="CP45" s="232">
        <v>0</v>
      </c>
      <c r="CQ45" s="232">
        <v>0</v>
      </c>
      <c r="CR45" s="232">
        <v>2142.8198749937674</v>
      </c>
      <c r="CS45" s="232">
        <v>45082.267452564403</v>
      </c>
      <c r="CT45" s="232">
        <v>0</v>
      </c>
      <c r="CU45" s="232">
        <v>47225.087327558169</v>
      </c>
      <c r="CV45" s="232">
        <v>47225.087327558169</v>
      </c>
      <c r="CW45" s="232">
        <v>0</v>
      </c>
      <c r="CX45" s="232">
        <v>47225.087327558169</v>
      </c>
      <c r="CY45" s="232">
        <v>47225.087327558169</v>
      </c>
      <c r="CZ45" s="232">
        <v>0</v>
      </c>
      <c r="DA45" s="232">
        <v>47225.087327558169</v>
      </c>
      <c r="DB45" s="232">
        <v>47225.087327558169</v>
      </c>
      <c r="DD45" s="404">
        <f t="shared" si="2"/>
        <v>0</v>
      </c>
      <c r="DE45" s="404">
        <f t="shared" si="3"/>
        <v>1</v>
      </c>
      <c r="DF45" s="233">
        <f t="shared" si="4"/>
        <v>0</v>
      </c>
      <c r="DG45" s="233">
        <f t="shared" si="5"/>
        <v>0.86539312462080431</v>
      </c>
    </row>
    <row r="46" spans="1:112">
      <c r="A46" s="238">
        <v>43</v>
      </c>
      <c r="B46" s="238" t="s">
        <v>865</v>
      </c>
      <c r="C46" s="232">
        <v>0.59722813957362253</v>
      </c>
      <c r="D46" s="232">
        <v>2.6766520069114057E-2</v>
      </c>
      <c r="E46" s="232">
        <v>1.8632520502578971E-2</v>
      </c>
      <c r="F46" s="232">
        <v>2.2082195879122798E-2</v>
      </c>
      <c r="G46" s="232">
        <v>0.35408972654942805</v>
      </c>
      <c r="H46" s="232">
        <v>0.17465977254760487</v>
      </c>
      <c r="I46" s="232">
        <v>0</v>
      </c>
      <c r="J46" s="232">
        <v>0.71234712323767302</v>
      </c>
      <c r="K46" s="232">
        <v>0.2052637346927203</v>
      </c>
      <c r="L46" s="232">
        <v>2.5116626631868096E-2</v>
      </c>
      <c r="M46" s="232">
        <v>6.4374622305100646E-2</v>
      </c>
      <c r="N46" s="232">
        <v>0.45923031706264028</v>
      </c>
      <c r="O46" s="232">
        <v>0.1323927994967197</v>
      </c>
      <c r="P46" s="232">
        <v>0</v>
      </c>
      <c r="Q46" s="232">
        <v>9.9196498823228701E-2</v>
      </c>
      <c r="R46" s="232">
        <v>0.24960848336901356</v>
      </c>
      <c r="S46" s="232">
        <v>0</v>
      </c>
      <c r="T46" s="232">
        <v>0.68804904853580395</v>
      </c>
      <c r="U46" s="232">
        <v>0</v>
      </c>
      <c r="V46" s="232">
        <v>2.812288866568775E-2</v>
      </c>
      <c r="W46" s="232">
        <v>6.3802358912912824</v>
      </c>
      <c r="X46" s="232">
        <v>0</v>
      </c>
      <c r="Y46" s="232">
        <v>0.57110884365684</v>
      </c>
      <c r="Z46" s="232">
        <v>0</v>
      </c>
      <c r="AA46" s="232">
        <v>0.56494028536020457</v>
      </c>
      <c r="AB46" s="232">
        <v>1.7401272184377445</v>
      </c>
      <c r="AC46" s="232">
        <v>1.1725998262320758</v>
      </c>
      <c r="AD46" s="232">
        <v>1.3587433694389572</v>
      </c>
      <c r="AE46" s="232">
        <v>2.8708993740505613</v>
      </c>
      <c r="AF46" s="232">
        <v>0.7712336895187154</v>
      </c>
      <c r="AG46" s="232">
        <v>4.0742564293404504</v>
      </c>
      <c r="AH46" s="232">
        <v>0.31668178430002558</v>
      </c>
      <c r="AI46" s="232">
        <v>98.069728598951926</v>
      </c>
      <c r="AJ46" s="232">
        <v>5.3624344045556187</v>
      </c>
      <c r="AK46" s="232">
        <v>3.0222691749225275E-2</v>
      </c>
      <c r="AL46" s="232">
        <v>0.11185124153261708</v>
      </c>
      <c r="AM46" s="232">
        <v>1.8426393769975817</v>
      </c>
      <c r="AN46" s="232">
        <v>0.53884772008254989</v>
      </c>
      <c r="AO46" s="232">
        <v>0.280036845505301</v>
      </c>
      <c r="AP46" s="232">
        <v>1.5361989113009653</v>
      </c>
      <c r="AQ46" s="232">
        <v>2.533996304786737E-2</v>
      </c>
      <c r="AR46" s="232">
        <v>1.40536210736335</v>
      </c>
      <c r="AS46" s="232">
        <v>0.68314363536843148</v>
      </c>
      <c r="AT46" s="232">
        <v>0.18250850108092412</v>
      </c>
      <c r="AU46" s="232">
        <v>0.17297164628460049</v>
      </c>
      <c r="AV46" s="232">
        <v>13.399769559473262</v>
      </c>
      <c r="AW46" s="232">
        <v>0.59228738194711006</v>
      </c>
      <c r="AX46" s="232">
        <v>7.8651108759023947</v>
      </c>
      <c r="AY46" s="232">
        <v>0.99540513094478267</v>
      </c>
      <c r="AZ46" s="232">
        <v>1.8612340421537512</v>
      </c>
      <c r="BA46" s="232">
        <v>7.3714135907899658</v>
      </c>
      <c r="BB46" s="232">
        <v>2.0395583844919551</v>
      </c>
      <c r="BC46" s="232">
        <v>0.51903066136872478</v>
      </c>
      <c r="BD46" s="232">
        <v>4.7081562692260785</v>
      </c>
      <c r="BE46" s="232">
        <v>13.28800007730832</v>
      </c>
      <c r="BF46" s="232">
        <v>1.7655625492001672</v>
      </c>
      <c r="BG46" s="232">
        <v>0.8094731825313457</v>
      </c>
      <c r="BH46" s="232">
        <v>6.7867918854047637</v>
      </c>
      <c r="BI46" s="232">
        <v>0.72483596377774695</v>
      </c>
      <c r="BJ46" s="232">
        <v>0</v>
      </c>
      <c r="BK46" s="232">
        <v>7.786299479663325E-2</v>
      </c>
      <c r="BL46" s="232">
        <v>0.64027686784262816</v>
      </c>
      <c r="BM46" s="232">
        <v>0.23998519370131244</v>
      </c>
      <c r="BN46" s="232">
        <v>0</v>
      </c>
      <c r="BO46" s="232">
        <v>9.4680160900125571E-2</v>
      </c>
      <c r="BP46" s="232">
        <v>0.50877820076035729</v>
      </c>
      <c r="BQ46" s="232">
        <v>0.1413244358886325</v>
      </c>
      <c r="BR46" s="232">
        <v>0.37555324723869704</v>
      </c>
      <c r="BS46" s="232">
        <v>8.6498996970166386E-2</v>
      </c>
      <c r="BT46" s="232">
        <v>9.563141866361855</v>
      </c>
      <c r="BU46" s="232">
        <v>3.2788027214497246</v>
      </c>
      <c r="BV46" s="232">
        <v>9.0239435772635801</v>
      </c>
      <c r="BW46" s="232">
        <v>5.6141061791756677</v>
      </c>
      <c r="BX46" s="232">
        <v>9.5475875533928431E-2</v>
      </c>
      <c r="BY46" s="232">
        <v>2.6284273558413824</v>
      </c>
      <c r="BZ46" s="232">
        <v>0.94911746689244658</v>
      </c>
      <c r="CA46" s="232">
        <v>0.48627235027419491</v>
      </c>
      <c r="CB46" s="232">
        <v>0.57382013956994438</v>
      </c>
      <c r="CC46" s="232">
        <v>7.7472731139485509E-3</v>
      </c>
      <c r="CD46" s="232">
        <v>2.0430772268229624</v>
      </c>
      <c r="CE46" s="232">
        <v>2.5599331993960908</v>
      </c>
      <c r="CF46" s="232">
        <v>3.5994496984921964E-2</v>
      </c>
      <c r="CG46" s="232">
        <v>407.23302920447708</v>
      </c>
      <c r="CH46" s="232">
        <v>14.474887384889897</v>
      </c>
      <c r="CI46" s="232">
        <v>2.2392440042173409</v>
      </c>
      <c r="CJ46" s="232">
        <v>0.67808395142220135</v>
      </c>
      <c r="CK46" s="232">
        <v>0</v>
      </c>
      <c r="CL46" s="232">
        <v>0</v>
      </c>
      <c r="CM46" s="232">
        <v>660.2959672996958</v>
      </c>
      <c r="CN46" s="232">
        <v>0</v>
      </c>
      <c r="CO46" s="232">
        <v>0</v>
      </c>
      <c r="CP46" s="232">
        <v>0</v>
      </c>
      <c r="CQ46" s="232">
        <v>0</v>
      </c>
      <c r="CR46" s="232">
        <v>230.36146008527703</v>
      </c>
      <c r="CS46" s="232">
        <v>13113.566632531372</v>
      </c>
      <c r="CT46" s="232">
        <v>0</v>
      </c>
      <c r="CU46" s="232">
        <v>13343.92809261665</v>
      </c>
      <c r="CV46" s="232">
        <v>14004.224059916345</v>
      </c>
      <c r="CW46" s="232">
        <v>0</v>
      </c>
      <c r="CX46" s="232">
        <v>13343.92809261665</v>
      </c>
      <c r="CY46" s="232">
        <v>14004.224059916345</v>
      </c>
      <c r="CZ46" s="232">
        <v>0</v>
      </c>
      <c r="DA46" s="232">
        <v>13343.92809261665</v>
      </c>
      <c r="DB46" s="232">
        <v>14004.224059916347</v>
      </c>
      <c r="DD46" s="404">
        <f t="shared" si="2"/>
        <v>0</v>
      </c>
      <c r="DE46" s="404">
        <f t="shared" si="3"/>
        <v>1</v>
      </c>
      <c r="DF46" s="233">
        <f t="shared" si="4"/>
        <v>0</v>
      </c>
      <c r="DG46" s="233">
        <f t="shared" si="5"/>
        <v>0.89035830686708017</v>
      </c>
    </row>
    <row r="47" spans="1:112">
      <c r="A47" s="238">
        <v>44</v>
      </c>
      <c r="B47" s="238" t="s">
        <v>868</v>
      </c>
      <c r="C47" s="232">
        <v>0</v>
      </c>
      <c r="D47" s="232">
        <v>0</v>
      </c>
      <c r="E47" s="232">
        <v>0</v>
      </c>
      <c r="F47" s="232">
        <v>0</v>
      </c>
      <c r="G47" s="232">
        <v>0</v>
      </c>
      <c r="H47" s="232">
        <v>0</v>
      </c>
      <c r="I47" s="232">
        <v>0</v>
      </c>
      <c r="J47" s="232">
        <v>0</v>
      </c>
      <c r="K47" s="232">
        <v>0</v>
      </c>
      <c r="L47" s="232">
        <v>0</v>
      </c>
      <c r="M47" s="232">
        <v>0</v>
      </c>
      <c r="N47" s="232">
        <v>0</v>
      </c>
      <c r="O47" s="232">
        <v>0</v>
      </c>
      <c r="P47" s="232">
        <v>0</v>
      </c>
      <c r="Q47" s="232">
        <v>0</v>
      </c>
      <c r="R47" s="232">
        <v>0</v>
      </c>
      <c r="S47" s="232">
        <v>0</v>
      </c>
      <c r="T47" s="232">
        <v>0</v>
      </c>
      <c r="U47" s="232">
        <v>0</v>
      </c>
      <c r="V47" s="232">
        <v>0</v>
      </c>
      <c r="W47" s="232">
        <v>0</v>
      </c>
      <c r="X47" s="232">
        <v>0</v>
      </c>
      <c r="Y47" s="232">
        <v>0</v>
      </c>
      <c r="Z47" s="232">
        <v>0</v>
      </c>
      <c r="AA47" s="232">
        <v>0</v>
      </c>
      <c r="AB47" s="232">
        <v>0</v>
      </c>
      <c r="AC47" s="232">
        <v>0</v>
      </c>
      <c r="AD47" s="232">
        <v>0</v>
      </c>
      <c r="AE47" s="232">
        <v>0</v>
      </c>
      <c r="AF47" s="232">
        <v>0</v>
      </c>
      <c r="AG47" s="232">
        <v>0</v>
      </c>
      <c r="AH47" s="232">
        <v>0</v>
      </c>
      <c r="AI47" s="232">
        <v>0</v>
      </c>
      <c r="AJ47" s="232">
        <v>0</v>
      </c>
      <c r="AK47" s="232">
        <v>0</v>
      </c>
      <c r="AL47" s="232">
        <v>0</v>
      </c>
      <c r="AM47" s="232">
        <v>0</v>
      </c>
      <c r="AN47" s="232">
        <v>0</v>
      </c>
      <c r="AO47" s="232">
        <v>0</v>
      </c>
      <c r="AP47" s="232">
        <v>0</v>
      </c>
      <c r="AQ47" s="232">
        <v>0</v>
      </c>
      <c r="AR47" s="232">
        <v>0</v>
      </c>
      <c r="AS47" s="232">
        <v>0</v>
      </c>
      <c r="AT47" s="232">
        <v>0</v>
      </c>
      <c r="AU47" s="232">
        <v>0</v>
      </c>
      <c r="AV47" s="232">
        <v>0</v>
      </c>
      <c r="AW47" s="232">
        <v>0</v>
      </c>
      <c r="AX47" s="232">
        <v>0</v>
      </c>
      <c r="AY47" s="232">
        <v>0</v>
      </c>
      <c r="AZ47" s="232">
        <v>0</v>
      </c>
      <c r="BA47" s="232">
        <v>0</v>
      </c>
      <c r="BB47" s="232">
        <v>0</v>
      </c>
      <c r="BC47" s="232">
        <v>0</v>
      </c>
      <c r="BD47" s="232">
        <v>0</v>
      </c>
      <c r="BE47" s="232">
        <v>0</v>
      </c>
      <c r="BF47" s="232">
        <v>0</v>
      </c>
      <c r="BG47" s="232">
        <v>0</v>
      </c>
      <c r="BH47" s="232">
        <v>0</v>
      </c>
      <c r="BI47" s="232">
        <v>0</v>
      </c>
      <c r="BJ47" s="232">
        <v>0</v>
      </c>
      <c r="BK47" s="232">
        <v>0</v>
      </c>
      <c r="BL47" s="232">
        <v>0</v>
      </c>
      <c r="BM47" s="232">
        <v>0</v>
      </c>
      <c r="BN47" s="232">
        <v>0</v>
      </c>
      <c r="BO47" s="232">
        <v>0</v>
      </c>
      <c r="BP47" s="232">
        <v>0</v>
      </c>
      <c r="BQ47" s="232">
        <v>0</v>
      </c>
      <c r="BR47" s="232">
        <v>0</v>
      </c>
      <c r="BS47" s="232">
        <v>0</v>
      </c>
      <c r="BT47" s="232">
        <v>0</v>
      </c>
      <c r="BU47" s="232">
        <v>0</v>
      </c>
      <c r="BV47" s="232">
        <v>0</v>
      </c>
      <c r="BW47" s="232">
        <v>0</v>
      </c>
      <c r="BX47" s="232">
        <v>0</v>
      </c>
      <c r="BY47" s="232">
        <v>0</v>
      </c>
      <c r="BZ47" s="232">
        <v>0</v>
      </c>
      <c r="CA47" s="232">
        <v>0</v>
      </c>
      <c r="CB47" s="232">
        <v>0</v>
      </c>
      <c r="CC47" s="232">
        <v>0</v>
      </c>
      <c r="CD47" s="232">
        <v>0</v>
      </c>
      <c r="CE47" s="232">
        <v>0</v>
      </c>
      <c r="CF47" s="232">
        <v>0</v>
      </c>
      <c r="CG47" s="232">
        <v>0</v>
      </c>
      <c r="CH47" s="232">
        <v>0</v>
      </c>
      <c r="CI47" s="232">
        <v>0</v>
      </c>
      <c r="CJ47" s="232">
        <v>0</v>
      </c>
      <c r="CK47" s="232">
        <v>0</v>
      </c>
      <c r="CL47" s="232">
        <v>0</v>
      </c>
      <c r="CM47" s="232">
        <v>0</v>
      </c>
      <c r="CN47" s="232">
        <v>0</v>
      </c>
      <c r="CO47" s="232">
        <v>0</v>
      </c>
      <c r="CP47" s="232">
        <v>0</v>
      </c>
      <c r="CQ47" s="232">
        <v>0</v>
      </c>
      <c r="CR47" s="232">
        <v>8168.0136572662932</v>
      </c>
      <c r="CS47" s="232">
        <v>20.24817238086273</v>
      </c>
      <c r="CT47" s="232">
        <v>0</v>
      </c>
      <c r="CU47" s="232">
        <v>8188.2618296471555</v>
      </c>
      <c r="CV47" s="232">
        <v>8188.2618296471555</v>
      </c>
      <c r="CW47" s="232">
        <v>0</v>
      </c>
      <c r="CX47" s="232">
        <v>8188.2618296471555</v>
      </c>
      <c r="CY47" s="232">
        <v>8188.2618296471555</v>
      </c>
      <c r="CZ47" s="232">
        <v>0</v>
      </c>
      <c r="DA47" s="232">
        <v>8188.2618296471555</v>
      </c>
      <c r="DB47" s="232">
        <v>8188.2618296471555</v>
      </c>
      <c r="DD47" s="404">
        <f t="shared" si="2"/>
        <v>0</v>
      </c>
      <c r="DE47" s="404">
        <f t="shared" si="3"/>
        <v>1</v>
      </c>
      <c r="DF47" s="233">
        <f t="shared" si="4"/>
        <v>0</v>
      </c>
      <c r="DG47" s="233">
        <f t="shared" si="5"/>
        <v>0.87659311565862141</v>
      </c>
    </row>
    <row r="48" spans="1:112">
      <c r="A48" s="238">
        <v>45</v>
      </c>
      <c r="B48" s="238" t="s">
        <v>161</v>
      </c>
      <c r="C48" s="232">
        <v>0</v>
      </c>
      <c r="D48" s="232">
        <v>0</v>
      </c>
      <c r="E48" s="232">
        <v>0</v>
      </c>
      <c r="F48" s="232">
        <v>0</v>
      </c>
      <c r="G48" s="232">
        <v>0</v>
      </c>
      <c r="H48" s="232">
        <v>0</v>
      </c>
      <c r="I48" s="232">
        <v>0</v>
      </c>
      <c r="J48" s="232">
        <v>0</v>
      </c>
      <c r="K48" s="232">
        <v>0</v>
      </c>
      <c r="L48" s="232">
        <v>0</v>
      </c>
      <c r="M48" s="232">
        <v>0</v>
      </c>
      <c r="N48" s="232">
        <v>0</v>
      </c>
      <c r="O48" s="232">
        <v>0</v>
      </c>
      <c r="P48" s="232">
        <v>0</v>
      </c>
      <c r="Q48" s="232">
        <v>0</v>
      </c>
      <c r="R48" s="232">
        <v>0</v>
      </c>
      <c r="S48" s="232">
        <v>0</v>
      </c>
      <c r="T48" s="232">
        <v>0</v>
      </c>
      <c r="U48" s="232">
        <v>0</v>
      </c>
      <c r="V48" s="232">
        <v>0</v>
      </c>
      <c r="W48" s="232">
        <v>0</v>
      </c>
      <c r="X48" s="232">
        <v>0</v>
      </c>
      <c r="Y48" s="232">
        <v>0</v>
      </c>
      <c r="Z48" s="232">
        <v>0</v>
      </c>
      <c r="AA48" s="232">
        <v>0</v>
      </c>
      <c r="AB48" s="232">
        <v>0</v>
      </c>
      <c r="AC48" s="232">
        <v>0</v>
      </c>
      <c r="AD48" s="232">
        <v>0</v>
      </c>
      <c r="AE48" s="232">
        <v>0</v>
      </c>
      <c r="AF48" s="232">
        <v>0</v>
      </c>
      <c r="AG48" s="232">
        <v>0</v>
      </c>
      <c r="AH48" s="232">
        <v>0</v>
      </c>
      <c r="AI48" s="232">
        <v>0</v>
      </c>
      <c r="AJ48" s="232">
        <v>0</v>
      </c>
      <c r="AK48" s="232">
        <v>0</v>
      </c>
      <c r="AL48" s="232">
        <v>0</v>
      </c>
      <c r="AM48" s="232">
        <v>0</v>
      </c>
      <c r="AN48" s="232">
        <v>0</v>
      </c>
      <c r="AO48" s="232">
        <v>0</v>
      </c>
      <c r="AP48" s="232">
        <v>0</v>
      </c>
      <c r="AQ48" s="232">
        <v>0</v>
      </c>
      <c r="AR48" s="232">
        <v>0</v>
      </c>
      <c r="AS48" s="232">
        <v>0</v>
      </c>
      <c r="AT48" s="232">
        <v>0</v>
      </c>
      <c r="AU48" s="232">
        <v>0</v>
      </c>
      <c r="AV48" s="232">
        <v>0</v>
      </c>
      <c r="AW48" s="232">
        <v>0</v>
      </c>
      <c r="AX48" s="232">
        <v>0</v>
      </c>
      <c r="AY48" s="232">
        <v>0</v>
      </c>
      <c r="AZ48" s="232">
        <v>0</v>
      </c>
      <c r="BA48" s="232">
        <v>0</v>
      </c>
      <c r="BB48" s="232">
        <v>0</v>
      </c>
      <c r="BC48" s="232">
        <v>0</v>
      </c>
      <c r="BD48" s="232">
        <v>0</v>
      </c>
      <c r="BE48" s="232">
        <v>0</v>
      </c>
      <c r="BF48" s="232">
        <v>0</v>
      </c>
      <c r="BG48" s="232">
        <v>0</v>
      </c>
      <c r="BH48" s="232">
        <v>0</v>
      </c>
      <c r="BI48" s="232">
        <v>0</v>
      </c>
      <c r="BJ48" s="232">
        <v>0</v>
      </c>
      <c r="BK48" s="232">
        <v>0</v>
      </c>
      <c r="BL48" s="232">
        <v>0</v>
      </c>
      <c r="BM48" s="232">
        <v>0</v>
      </c>
      <c r="BN48" s="232">
        <v>0</v>
      </c>
      <c r="BO48" s="232">
        <v>0</v>
      </c>
      <c r="BP48" s="232">
        <v>0</v>
      </c>
      <c r="BQ48" s="232">
        <v>0</v>
      </c>
      <c r="BR48" s="232">
        <v>0</v>
      </c>
      <c r="BS48" s="232">
        <v>0</v>
      </c>
      <c r="BT48" s="232">
        <v>0</v>
      </c>
      <c r="BU48" s="232">
        <v>0</v>
      </c>
      <c r="BV48" s="232">
        <v>0</v>
      </c>
      <c r="BW48" s="232">
        <v>0</v>
      </c>
      <c r="BX48" s="232">
        <v>0</v>
      </c>
      <c r="BY48" s="232">
        <v>0</v>
      </c>
      <c r="BZ48" s="232">
        <v>0</v>
      </c>
      <c r="CA48" s="232">
        <v>0</v>
      </c>
      <c r="CB48" s="232">
        <v>0</v>
      </c>
      <c r="CC48" s="232">
        <v>0</v>
      </c>
      <c r="CD48" s="232">
        <v>0</v>
      </c>
      <c r="CE48" s="232">
        <v>0</v>
      </c>
      <c r="CF48" s="232">
        <v>0</v>
      </c>
      <c r="CG48" s="232">
        <v>0</v>
      </c>
      <c r="CH48" s="232">
        <v>0</v>
      </c>
      <c r="CI48" s="232">
        <v>0</v>
      </c>
      <c r="CJ48" s="232">
        <v>0</v>
      </c>
      <c r="CK48" s="232">
        <v>0</v>
      </c>
      <c r="CL48" s="232">
        <v>0</v>
      </c>
      <c r="CM48" s="232">
        <v>0</v>
      </c>
      <c r="CN48" s="232">
        <v>0</v>
      </c>
      <c r="CO48" s="232">
        <v>0</v>
      </c>
      <c r="CP48" s="232">
        <v>0</v>
      </c>
      <c r="CQ48" s="232">
        <v>0</v>
      </c>
      <c r="CR48" s="232">
        <v>530.28991799980224</v>
      </c>
      <c r="CS48" s="232">
        <v>10608.864413248653</v>
      </c>
      <c r="CT48" s="232">
        <v>0</v>
      </c>
      <c r="CU48" s="232">
        <v>11139.154331248455</v>
      </c>
      <c r="CV48" s="232">
        <v>11139.154331248455</v>
      </c>
      <c r="CW48" s="232">
        <v>0</v>
      </c>
      <c r="CX48" s="232">
        <v>11139.154331248455</v>
      </c>
      <c r="CY48" s="232">
        <v>11139.154331248455</v>
      </c>
      <c r="CZ48" s="232">
        <v>0</v>
      </c>
      <c r="DA48" s="232">
        <v>11139.154331248455</v>
      </c>
      <c r="DB48" s="232">
        <v>11139.154331248457</v>
      </c>
      <c r="DD48" s="404">
        <f t="shared" si="2"/>
        <v>0</v>
      </c>
      <c r="DE48" s="404">
        <f t="shared" si="3"/>
        <v>1</v>
      </c>
      <c r="DF48" s="233">
        <f t="shared" si="4"/>
        <v>0</v>
      </c>
      <c r="DG48" s="233">
        <f t="shared" si="5"/>
        <v>0.97448231480721947</v>
      </c>
    </row>
    <row r="49" spans="1:111">
      <c r="A49" s="238">
        <v>46</v>
      </c>
      <c r="B49" s="238" t="s">
        <v>162</v>
      </c>
      <c r="C49" s="232">
        <v>30.522624195162336</v>
      </c>
      <c r="D49" s="232">
        <v>3.0983370401115584</v>
      </c>
      <c r="E49" s="232">
        <v>1.3914894416661967</v>
      </c>
      <c r="F49" s="232">
        <v>1.455377042870021</v>
      </c>
      <c r="G49" s="232">
        <v>141.17058050232902</v>
      </c>
      <c r="H49" s="232">
        <v>93.02651726511958</v>
      </c>
      <c r="I49" s="232">
        <v>0</v>
      </c>
      <c r="J49" s="232">
        <v>200.3511889729125</v>
      </c>
      <c r="K49" s="232">
        <v>39.542623714876932</v>
      </c>
      <c r="L49" s="232">
        <v>9.9279498318635202</v>
      </c>
      <c r="M49" s="232">
        <v>7.9407750957015821</v>
      </c>
      <c r="N49" s="232">
        <v>43.838859821184229</v>
      </c>
      <c r="O49" s="232">
        <v>37.527896789379675</v>
      </c>
      <c r="P49" s="232">
        <v>0</v>
      </c>
      <c r="Q49" s="232">
        <v>44.2075884846073</v>
      </c>
      <c r="R49" s="232">
        <v>46.072877470422455</v>
      </c>
      <c r="S49" s="232">
        <v>0</v>
      </c>
      <c r="T49" s="232">
        <v>38.246127717959162</v>
      </c>
      <c r="U49" s="232">
        <v>0</v>
      </c>
      <c r="V49" s="232">
        <v>3.470581789121824</v>
      </c>
      <c r="W49" s="232">
        <v>973.79946220000272</v>
      </c>
      <c r="X49" s="232">
        <v>0</v>
      </c>
      <c r="Y49" s="232">
        <v>95.748092166443968</v>
      </c>
      <c r="Z49" s="232">
        <v>0</v>
      </c>
      <c r="AA49" s="232">
        <v>88.519658202772789</v>
      </c>
      <c r="AB49" s="232">
        <v>489.59409791248152</v>
      </c>
      <c r="AC49" s="232">
        <v>226.20718889317709</v>
      </c>
      <c r="AD49" s="232">
        <v>81.815064701091458</v>
      </c>
      <c r="AE49" s="232">
        <v>435.58897085247423</v>
      </c>
      <c r="AF49" s="232">
        <v>110.85828005625315</v>
      </c>
      <c r="AG49" s="232">
        <v>412.05450055789714</v>
      </c>
      <c r="AH49" s="232">
        <v>16.482054452882373</v>
      </c>
      <c r="AI49" s="232">
        <v>10654.123138176759</v>
      </c>
      <c r="AJ49" s="232">
        <v>835.72300483282766</v>
      </c>
      <c r="AK49" s="232">
        <v>1.2746142214344354</v>
      </c>
      <c r="AL49" s="232">
        <v>52.194535598072854</v>
      </c>
      <c r="AM49" s="232">
        <v>724.59304311051415</v>
      </c>
      <c r="AN49" s="232">
        <v>148.58277389946122</v>
      </c>
      <c r="AO49" s="232">
        <v>43.778319530761678</v>
      </c>
      <c r="AP49" s="232">
        <v>127.17071753807298</v>
      </c>
      <c r="AQ49" s="232">
        <v>29.513624697554423</v>
      </c>
      <c r="AR49" s="232">
        <v>97.05202716992946</v>
      </c>
      <c r="AS49" s="232">
        <v>17.049844194368152</v>
      </c>
      <c r="AT49" s="232">
        <v>10.184114002730773</v>
      </c>
      <c r="AU49" s="232">
        <v>29.535708906715374</v>
      </c>
      <c r="AV49" s="232">
        <v>2108.5095226586664</v>
      </c>
      <c r="AW49" s="232">
        <v>6.7750918601841059</v>
      </c>
      <c r="AX49" s="232">
        <v>231.87200302546165</v>
      </c>
      <c r="AY49" s="232">
        <v>453.84539833614343</v>
      </c>
      <c r="AZ49" s="232">
        <v>62.630524625469143</v>
      </c>
      <c r="BA49" s="232">
        <v>1327.9575732845633</v>
      </c>
      <c r="BB49" s="232">
        <v>66.855584870954445</v>
      </c>
      <c r="BC49" s="232">
        <v>38.059633426195063</v>
      </c>
      <c r="BD49" s="232">
        <v>23.666053348212788</v>
      </c>
      <c r="BE49" s="232">
        <v>0</v>
      </c>
      <c r="BF49" s="232">
        <v>138.23668518359361</v>
      </c>
      <c r="BG49" s="232">
        <v>75.56321569275562</v>
      </c>
      <c r="BH49" s="232">
        <v>20.348305867406474</v>
      </c>
      <c r="BI49" s="232">
        <v>5.5628369046319026</v>
      </c>
      <c r="BJ49" s="232">
        <v>0</v>
      </c>
      <c r="BK49" s="232">
        <v>1.1440239283222056</v>
      </c>
      <c r="BL49" s="232">
        <v>51.581757963130052</v>
      </c>
      <c r="BM49" s="232">
        <v>3.4352846963344974</v>
      </c>
      <c r="BN49" s="232">
        <v>0</v>
      </c>
      <c r="BO49" s="232">
        <v>4.5098628455412708</v>
      </c>
      <c r="BP49" s="232">
        <v>5.0282640930179721</v>
      </c>
      <c r="BQ49" s="232">
        <v>8.6573914888803802</v>
      </c>
      <c r="BR49" s="232">
        <v>4.5975103737891851</v>
      </c>
      <c r="BS49" s="232">
        <v>2.444949216847228</v>
      </c>
      <c r="BT49" s="232">
        <v>273.47924976527975</v>
      </c>
      <c r="BU49" s="232">
        <v>213.99531569528682</v>
      </c>
      <c r="BV49" s="232">
        <v>358.54663064694421</v>
      </c>
      <c r="BW49" s="232">
        <v>407.71134820262608</v>
      </c>
      <c r="BX49" s="232">
        <v>13.953350796972485</v>
      </c>
      <c r="BY49" s="232">
        <v>247.34675746170515</v>
      </c>
      <c r="BZ49" s="232">
        <v>94.869985609761173</v>
      </c>
      <c r="CA49" s="232">
        <v>17.267771140534528</v>
      </c>
      <c r="CB49" s="232">
        <v>20.288799509311545</v>
      </c>
      <c r="CC49" s="232">
        <v>2.3454552806447388</v>
      </c>
      <c r="CD49" s="232">
        <v>82.528605554255208</v>
      </c>
      <c r="CE49" s="232">
        <v>141.344455464932</v>
      </c>
      <c r="CF49" s="232">
        <v>15.993725568537901</v>
      </c>
      <c r="CG49" s="232">
        <v>559.78145658815799</v>
      </c>
      <c r="CH49" s="232">
        <v>72.630452164860827</v>
      </c>
      <c r="CI49" s="232">
        <v>305.02309164448195</v>
      </c>
      <c r="CJ49" s="232">
        <v>83.871046255526238</v>
      </c>
      <c r="CK49" s="232">
        <v>0</v>
      </c>
      <c r="CL49" s="232">
        <v>19.939163183130912</v>
      </c>
      <c r="CM49" s="232">
        <v>24015.432365273002</v>
      </c>
      <c r="CN49" s="232">
        <v>9.840391982106123</v>
      </c>
      <c r="CO49" s="232">
        <v>7330.7665205952226</v>
      </c>
      <c r="CP49" s="232">
        <v>0</v>
      </c>
      <c r="CQ49" s="232">
        <v>0</v>
      </c>
      <c r="CR49" s="232">
        <v>0</v>
      </c>
      <c r="CS49" s="232">
        <v>0</v>
      </c>
      <c r="CT49" s="232">
        <v>0</v>
      </c>
      <c r="CU49" s="232">
        <v>7340.6069125773283</v>
      </c>
      <c r="CV49" s="232">
        <v>31356.03927785033</v>
      </c>
      <c r="CW49" s="232">
        <v>30663.142632919611</v>
      </c>
      <c r="CX49" s="232">
        <v>38003.749545496939</v>
      </c>
      <c r="CY49" s="232">
        <v>62019.181910769941</v>
      </c>
      <c r="CZ49" s="232">
        <v>-31356.039277850348</v>
      </c>
      <c r="DA49" s="232">
        <v>6647.7102676465911</v>
      </c>
      <c r="DB49" s="232">
        <v>30663.142632919611</v>
      </c>
      <c r="DD49" s="404">
        <f t="shared" si="2"/>
        <v>1.0000000000000007</v>
      </c>
      <c r="DE49" s="404">
        <f t="shared" si="3"/>
        <v>0</v>
      </c>
      <c r="DF49" s="233">
        <f t="shared" si="4"/>
        <v>1.7068149789874879E-2</v>
      </c>
      <c r="DG49" s="233">
        <f t="shared" si="5"/>
        <v>0.85485751501265472</v>
      </c>
    </row>
    <row r="50" spans="1:111">
      <c r="A50" s="238">
        <v>47</v>
      </c>
      <c r="B50" s="238" t="s">
        <v>163</v>
      </c>
      <c r="C50" s="232">
        <v>0.46411859016964652</v>
      </c>
      <c r="D50" s="232">
        <v>0.21301872004478473</v>
      </c>
      <c r="E50" s="232">
        <v>0</v>
      </c>
      <c r="F50" s="232">
        <v>0</v>
      </c>
      <c r="G50" s="232">
        <v>46.411881513558825</v>
      </c>
      <c r="H50" s="232">
        <v>38.360610095891658</v>
      </c>
      <c r="I50" s="232">
        <v>0</v>
      </c>
      <c r="J50" s="232">
        <v>57.12705296537775</v>
      </c>
      <c r="K50" s="232">
        <v>4.5070622970768355</v>
      </c>
      <c r="L50" s="232">
        <v>5.6823307372913967E-2</v>
      </c>
      <c r="M50" s="232">
        <v>0.46446715085592272</v>
      </c>
      <c r="N50" s="232">
        <v>2.8831349186180142</v>
      </c>
      <c r="O50" s="232">
        <v>1.5665127908008545</v>
      </c>
      <c r="P50" s="232">
        <v>0</v>
      </c>
      <c r="Q50" s="232">
        <v>1.2363016312689905</v>
      </c>
      <c r="R50" s="232">
        <v>2.6518844144377898</v>
      </c>
      <c r="S50" s="232">
        <v>0</v>
      </c>
      <c r="T50" s="232">
        <v>5.6312803604761807</v>
      </c>
      <c r="U50" s="232">
        <v>0</v>
      </c>
      <c r="V50" s="232">
        <v>0.31377981072848082</v>
      </c>
      <c r="W50" s="232">
        <v>212.27898827162136</v>
      </c>
      <c r="X50" s="232">
        <v>0</v>
      </c>
      <c r="Y50" s="232">
        <v>1.0765407504168762</v>
      </c>
      <c r="Z50" s="232">
        <v>0</v>
      </c>
      <c r="AA50" s="232">
        <v>7.6692910325424162</v>
      </c>
      <c r="AB50" s="232">
        <v>81.805428111123234</v>
      </c>
      <c r="AC50" s="232">
        <v>33.718668533855535</v>
      </c>
      <c r="AD50" s="232">
        <v>20.336441776573285</v>
      </c>
      <c r="AE50" s="232">
        <v>92.307969281011182</v>
      </c>
      <c r="AF50" s="232">
        <v>18.152996272463117</v>
      </c>
      <c r="AG50" s="232">
        <v>55.914397127793215</v>
      </c>
      <c r="AH50" s="232">
        <v>5.753513439490292</v>
      </c>
      <c r="AI50" s="232">
        <v>7958.5281547591567</v>
      </c>
      <c r="AJ50" s="232">
        <v>185.17020188435919</v>
      </c>
      <c r="AK50" s="232">
        <v>0.37144583829943395</v>
      </c>
      <c r="AL50" s="232">
        <v>18.291060884574854</v>
      </c>
      <c r="AM50" s="232">
        <v>295.31185545894613</v>
      </c>
      <c r="AN50" s="232">
        <v>24.458120711145245</v>
      </c>
      <c r="AO50" s="232">
        <v>4.7726213249522589</v>
      </c>
      <c r="AP50" s="232">
        <v>22.571761654946474</v>
      </c>
      <c r="AQ50" s="232">
        <v>4.733988478324016</v>
      </c>
      <c r="AR50" s="232">
        <v>39.24369351703195</v>
      </c>
      <c r="AS50" s="232">
        <v>13.340243195925654</v>
      </c>
      <c r="AT50" s="232">
        <v>3.8607291985220757</v>
      </c>
      <c r="AU50" s="232">
        <v>5.3154829447319925</v>
      </c>
      <c r="AV50" s="232">
        <v>39.0874461575889</v>
      </c>
      <c r="AW50" s="232">
        <v>4.288440713227085</v>
      </c>
      <c r="AX50" s="232">
        <v>11.068565733260224</v>
      </c>
      <c r="AY50" s="232">
        <v>26.2482010199803</v>
      </c>
      <c r="AZ50" s="232">
        <v>12.91799599817584</v>
      </c>
      <c r="BA50" s="232">
        <v>370.67649030426804</v>
      </c>
      <c r="BB50" s="232">
        <v>9.4583081462731116</v>
      </c>
      <c r="BC50" s="232">
        <v>5.2984671524803924</v>
      </c>
      <c r="BD50" s="232">
        <v>0.48711128863723557</v>
      </c>
      <c r="BE50" s="232">
        <v>0</v>
      </c>
      <c r="BF50" s="232">
        <v>0.77297646947405563</v>
      </c>
      <c r="BG50" s="232">
        <v>12.258623443734349</v>
      </c>
      <c r="BH50" s="232">
        <v>4.2249411297725592</v>
      </c>
      <c r="BI50" s="232">
        <v>4.3821194326652231</v>
      </c>
      <c r="BJ50" s="232">
        <v>0</v>
      </c>
      <c r="BK50" s="232">
        <v>0.28075305504989084</v>
      </c>
      <c r="BL50" s="232">
        <v>0.18898897182320712</v>
      </c>
      <c r="BM50" s="232">
        <v>0.40704723998048342</v>
      </c>
      <c r="BN50" s="232">
        <v>0</v>
      </c>
      <c r="BO50" s="232">
        <v>0.41249427930828442</v>
      </c>
      <c r="BP50" s="232">
        <v>0.64461380335698615</v>
      </c>
      <c r="BQ50" s="232">
        <v>0.36285647365669843</v>
      </c>
      <c r="BR50" s="232">
        <v>0.99786349141129649</v>
      </c>
      <c r="BS50" s="232">
        <v>0.3279408448082054</v>
      </c>
      <c r="BT50" s="232">
        <v>75.746649845688097</v>
      </c>
      <c r="BU50" s="232">
        <v>61.575970137806202</v>
      </c>
      <c r="BV50" s="232">
        <v>75.901820408283228</v>
      </c>
      <c r="BW50" s="232">
        <v>129.79359829584479</v>
      </c>
      <c r="BX50" s="232">
        <v>4.709527827013404</v>
      </c>
      <c r="BY50" s="232">
        <v>117.7345402778454</v>
      </c>
      <c r="BZ50" s="232">
        <v>54.897431305624444</v>
      </c>
      <c r="CA50" s="232">
        <v>10.742084818434623</v>
      </c>
      <c r="CB50" s="232">
        <v>0.8419158390903837</v>
      </c>
      <c r="CC50" s="232">
        <v>0.1319987878730863</v>
      </c>
      <c r="CD50" s="232">
        <v>77.91309656337333</v>
      </c>
      <c r="CE50" s="232">
        <v>80.007325321382623</v>
      </c>
      <c r="CF50" s="232">
        <v>8.7979891150529692</v>
      </c>
      <c r="CG50" s="232">
        <v>611.7851870946314</v>
      </c>
      <c r="CH50" s="232">
        <v>29.210759573800068</v>
      </c>
      <c r="CI50" s="232">
        <v>14.251378701627679</v>
      </c>
      <c r="CJ50" s="232">
        <v>28.405478726662626</v>
      </c>
      <c r="CK50" s="232">
        <v>0</v>
      </c>
      <c r="CL50" s="232">
        <v>0</v>
      </c>
      <c r="CM50" s="232">
        <v>11154.110520803453</v>
      </c>
      <c r="CN50" s="232">
        <v>2.3629177961841852</v>
      </c>
      <c r="CO50" s="232">
        <v>1220.9626303408575</v>
      </c>
      <c r="CP50" s="232">
        <v>0</v>
      </c>
      <c r="CQ50" s="232">
        <v>0</v>
      </c>
      <c r="CR50" s="232">
        <v>0</v>
      </c>
      <c r="CS50" s="232">
        <v>0</v>
      </c>
      <c r="CT50" s="232">
        <v>0</v>
      </c>
      <c r="CU50" s="232">
        <v>1223.3255481370416</v>
      </c>
      <c r="CV50" s="232">
        <v>12377.436068940495</v>
      </c>
      <c r="CW50" s="232">
        <v>0</v>
      </c>
      <c r="CX50" s="232">
        <v>1223.3255481370416</v>
      </c>
      <c r="CY50" s="232">
        <v>12377.436068940495</v>
      </c>
      <c r="CZ50" s="232">
        <v>-11714.252612939867</v>
      </c>
      <c r="DA50" s="232">
        <v>-10490.927064802825</v>
      </c>
      <c r="DB50" s="232">
        <v>663.1834560006331</v>
      </c>
      <c r="DD50" s="404">
        <f t="shared" si="2"/>
        <v>0.9464199651440901</v>
      </c>
      <c r="DE50" s="404">
        <f t="shared" si="3"/>
        <v>5.3580034855909897E-2</v>
      </c>
      <c r="DF50" s="233">
        <f t="shared" si="4"/>
        <v>2.8427549839365658E-3</v>
      </c>
      <c r="DG50" s="233">
        <f t="shared" si="5"/>
        <v>0.89579144048918224</v>
      </c>
    </row>
    <row r="51" spans="1:111">
      <c r="A51" s="238">
        <v>48</v>
      </c>
      <c r="B51" s="238" t="s">
        <v>10</v>
      </c>
      <c r="C51" s="232">
        <v>4.2356645488547429</v>
      </c>
      <c r="D51" s="232">
        <v>0.17636131151975767</v>
      </c>
      <c r="E51" s="232">
        <v>0.12862534479028451</v>
      </c>
      <c r="F51" s="232">
        <v>0.35686481920013746</v>
      </c>
      <c r="G51" s="232">
        <v>40.369248981972149</v>
      </c>
      <c r="H51" s="232">
        <v>27.879521710369158</v>
      </c>
      <c r="I51" s="232">
        <v>0</v>
      </c>
      <c r="J51" s="232">
        <v>15.862830023793309</v>
      </c>
      <c r="K51" s="232">
        <v>4.0189775452209</v>
      </c>
      <c r="L51" s="232">
        <v>0.55258308018234981</v>
      </c>
      <c r="M51" s="232">
        <v>0.75082016006322527</v>
      </c>
      <c r="N51" s="232">
        <v>5.8326412938489813</v>
      </c>
      <c r="O51" s="232">
        <v>1.7399985455743787</v>
      </c>
      <c r="P51" s="232">
        <v>0</v>
      </c>
      <c r="Q51" s="232">
        <v>2.814737771569344</v>
      </c>
      <c r="R51" s="232">
        <v>8.605648846834633</v>
      </c>
      <c r="S51" s="232">
        <v>0</v>
      </c>
      <c r="T51" s="232">
        <v>6.0823032558254031</v>
      </c>
      <c r="U51" s="232">
        <v>0</v>
      </c>
      <c r="V51" s="232">
        <v>0.87335421554298498</v>
      </c>
      <c r="W51" s="232">
        <v>63.429176070635769</v>
      </c>
      <c r="X51" s="232">
        <v>0</v>
      </c>
      <c r="Y51" s="232">
        <v>4.206541173632508</v>
      </c>
      <c r="Z51" s="232">
        <v>0</v>
      </c>
      <c r="AA51" s="232">
        <v>3.2292315172862844</v>
      </c>
      <c r="AB51" s="232">
        <v>11.60023409982043</v>
      </c>
      <c r="AC51" s="232">
        <v>9.7314327774902942</v>
      </c>
      <c r="AD51" s="232">
        <v>8.3812644520286739</v>
      </c>
      <c r="AE51" s="232">
        <v>23.423392364076474</v>
      </c>
      <c r="AF51" s="232">
        <v>9.3389901679421463</v>
      </c>
      <c r="AG51" s="232">
        <v>41.752507271443079</v>
      </c>
      <c r="AH51" s="232">
        <v>8.7166155738836384</v>
      </c>
      <c r="AI51" s="232">
        <v>535.1667497244523</v>
      </c>
      <c r="AJ51" s="232">
        <v>107.88272454426742</v>
      </c>
      <c r="AK51" s="232">
        <v>0.12051715357030869</v>
      </c>
      <c r="AL51" s="232">
        <v>5.2705627138635247</v>
      </c>
      <c r="AM51" s="232">
        <v>33.207026212528163</v>
      </c>
      <c r="AN51" s="232">
        <v>10.491803788748731</v>
      </c>
      <c r="AO51" s="232">
        <v>1.9592451393913888</v>
      </c>
      <c r="AP51" s="232">
        <v>21.878606034698578</v>
      </c>
      <c r="AQ51" s="232">
        <v>5.8137871225083551</v>
      </c>
      <c r="AR51" s="232">
        <v>45.259392760913222</v>
      </c>
      <c r="AS51" s="232">
        <v>22.627782765813802</v>
      </c>
      <c r="AT51" s="232">
        <v>7.0495148909527607</v>
      </c>
      <c r="AU51" s="232">
        <v>10.575188184185167</v>
      </c>
      <c r="AV51" s="232">
        <v>14.626786239855521</v>
      </c>
      <c r="AW51" s="232">
        <v>1.4513403699505556</v>
      </c>
      <c r="AX51" s="232">
        <v>752.0455818101417</v>
      </c>
      <c r="AY51" s="232">
        <v>101.62240171982587</v>
      </c>
      <c r="AZ51" s="232">
        <v>24.896792639966751</v>
      </c>
      <c r="BA51" s="232">
        <v>282.02632440959957</v>
      </c>
      <c r="BB51" s="232">
        <v>35.929590783485878</v>
      </c>
      <c r="BC51" s="232">
        <v>8.1497891660951058</v>
      </c>
      <c r="BD51" s="232">
        <v>1.9784715022001367</v>
      </c>
      <c r="BE51" s="232">
        <v>0</v>
      </c>
      <c r="BF51" s="232">
        <v>27.584219859825808</v>
      </c>
      <c r="BG51" s="232">
        <v>28.730918939496618</v>
      </c>
      <c r="BH51" s="232">
        <v>205.53775357684566</v>
      </c>
      <c r="BI51" s="232">
        <v>7.6583484332725629</v>
      </c>
      <c r="BJ51" s="232">
        <v>0</v>
      </c>
      <c r="BK51" s="232">
        <v>0.64795891298023689</v>
      </c>
      <c r="BL51" s="232">
        <v>3.11009218387106</v>
      </c>
      <c r="BM51" s="232">
        <v>2.2436499489848933</v>
      </c>
      <c r="BN51" s="232">
        <v>0</v>
      </c>
      <c r="BO51" s="232">
        <v>3.2915928812218769</v>
      </c>
      <c r="BP51" s="232">
        <v>0.92656704861287242</v>
      </c>
      <c r="BQ51" s="232">
        <v>2.3048972728912429</v>
      </c>
      <c r="BR51" s="232">
        <v>2.8593090814567499</v>
      </c>
      <c r="BS51" s="232">
        <v>0.98823943142926196</v>
      </c>
      <c r="BT51" s="232">
        <v>178.1758946660573</v>
      </c>
      <c r="BU51" s="232">
        <v>149.13878296126222</v>
      </c>
      <c r="BV51" s="232">
        <v>652.8606328609377</v>
      </c>
      <c r="BW51" s="232">
        <v>377.03234856362525</v>
      </c>
      <c r="BX51" s="232">
        <v>7.5993399381770539</v>
      </c>
      <c r="BY51" s="232">
        <v>142.00239928485351</v>
      </c>
      <c r="BZ51" s="232">
        <v>98.768409113159507</v>
      </c>
      <c r="CA51" s="232">
        <v>21.824490892527734</v>
      </c>
      <c r="CB51" s="232">
        <v>4.7388577993240775</v>
      </c>
      <c r="CC51" s="232">
        <v>0.16842174547089603</v>
      </c>
      <c r="CD51" s="232">
        <v>33.213919649726797</v>
      </c>
      <c r="CE51" s="232">
        <v>57.86688147771099</v>
      </c>
      <c r="CF51" s="232">
        <v>8.2975115369096546</v>
      </c>
      <c r="CG51" s="232">
        <v>449.0475813911703</v>
      </c>
      <c r="CH51" s="232">
        <v>69.196632720218787</v>
      </c>
      <c r="CI51" s="232">
        <v>77.956461728104088</v>
      </c>
      <c r="CJ51" s="232">
        <v>36.025389272480389</v>
      </c>
      <c r="CK51" s="232">
        <v>0</v>
      </c>
      <c r="CL51" s="232">
        <v>13.374854960154503</v>
      </c>
      <c r="CM51" s="232">
        <v>4997.2919047331752</v>
      </c>
      <c r="CN51" s="232">
        <v>5.3291047780609837</v>
      </c>
      <c r="CO51" s="232">
        <v>4282.1734170263617</v>
      </c>
      <c r="CP51" s="232">
        <v>-2300.3358140742125</v>
      </c>
      <c r="CQ51" s="232">
        <v>130.0721516503362</v>
      </c>
      <c r="CR51" s="232">
        <v>0</v>
      </c>
      <c r="CS51" s="232">
        <v>0</v>
      </c>
      <c r="CT51" s="232">
        <v>0</v>
      </c>
      <c r="CU51" s="232">
        <v>2117.2388593805467</v>
      </c>
      <c r="CV51" s="232">
        <v>7114.5307641137224</v>
      </c>
      <c r="CW51" s="232">
        <v>1443.5522582234671</v>
      </c>
      <c r="CX51" s="232">
        <v>3560.7911176040138</v>
      </c>
      <c r="CY51" s="232">
        <v>8558.0830223371886</v>
      </c>
      <c r="CZ51" s="232">
        <v>-1633.970484806141</v>
      </c>
      <c r="DA51" s="232">
        <v>1926.8206327978728</v>
      </c>
      <c r="DB51" s="232">
        <v>6924.1125375310503</v>
      </c>
      <c r="DD51" s="404">
        <f t="shared" si="2"/>
        <v>0.22966665532574859</v>
      </c>
      <c r="DE51" s="404">
        <f t="shared" si="3"/>
        <v>0.77033334467425141</v>
      </c>
      <c r="DF51" s="233">
        <f t="shared" si="4"/>
        <v>9.9701411991077616E-3</v>
      </c>
      <c r="DG51" s="233">
        <f t="shared" si="5"/>
        <v>0.93618674486086118</v>
      </c>
    </row>
    <row r="52" spans="1:111">
      <c r="A52" s="238">
        <v>49</v>
      </c>
      <c r="B52" s="238" t="s">
        <v>11</v>
      </c>
      <c r="C52" s="232">
        <v>2.5197466229588659</v>
      </c>
      <c r="D52" s="232">
        <v>8.6207597938099428E-2</v>
      </c>
      <c r="E52" s="232">
        <v>0</v>
      </c>
      <c r="F52" s="232">
        <v>0.17667373077529636</v>
      </c>
      <c r="G52" s="232">
        <v>18.222952194810436</v>
      </c>
      <c r="H52" s="232">
        <v>2.1295953263704099</v>
      </c>
      <c r="I52" s="232">
        <v>0</v>
      </c>
      <c r="J52" s="232">
        <v>0.93463852801539082</v>
      </c>
      <c r="K52" s="232">
        <v>29.594148366874201</v>
      </c>
      <c r="L52" s="232">
        <v>1.6944033565475132</v>
      </c>
      <c r="M52" s="232">
        <v>68.028360155795951</v>
      </c>
      <c r="N52" s="232">
        <v>7.181477893595404</v>
      </c>
      <c r="O52" s="232">
        <v>9.5749834259774929</v>
      </c>
      <c r="P52" s="232">
        <v>0</v>
      </c>
      <c r="Q52" s="232">
        <v>2.2867883103316817</v>
      </c>
      <c r="R52" s="232">
        <v>6.4205279532563955</v>
      </c>
      <c r="S52" s="232">
        <v>0</v>
      </c>
      <c r="T52" s="232">
        <v>4.549225810315229</v>
      </c>
      <c r="U52" s="232">
        <v>0</v>
      </c>
      <c r="V52" s="232">
        <v>7.7555367544942494E-2</v>
      </c>
      <c r="W52" s="232">
        <v>100.45694792720951</v>
      </c>
      <c r="X52" s="232">
        <v>0</v>
      </c>
      <c r="Y52" s="232">
        <v>11.605298412720357</v>
      </c>
      <c r="Z52" s="232">
        <v>0</v>
      </c>
      <c r="AA52" s="232">
        <v>30.226292746853122</v>
      </c>
      <c r="AB52" s="232">
        <v>5.0219518377572756</v>
      </c>
      <c r="AC52" s="232">
        <v>2.739865403096196</v>
      </c>
      <c r="AD52" s="232">
        <v>5.8548655377335352</v>
      </c>
      <c r="AE52" s="232">
        <v>95.201873901099617</v>
      </c>
      <c r="AF52" s="232">
        <v>5.232640102178177</v>
      </c>
      <c r="AG52" s="232">
        <v>6.1280956464351775</v>
      </c>
      <c r="AH52" s="232">
        <v>9.8304617760476312</v>
      </c>
      <c r="AI52" s="232">
        <v>557.5863063082777</v>
      </c>
      <c r="AJ52" s="232">
        <v>58.533896764393276</v>
      </c>
      <c r="AK52" s="232">
        <v>7.4047763679506842E-2</v>
      </c>
      <c r="AL52" s="232">
        <v>6.3927169360489691</v>
      </c>
      <c r="AM52" s="232">
        <v>197.49505252699305</v>
      </c>
      <c r="AN52" s="232">
        <v>11.909651551842275</v>
      </c>
      <c r="AO52" s="232">
        <v>5.8138135178798942</v>
      </c>
      <c r="AP52" s="232">
        <v>3.7209472515363662</v>
      </c>
      <c r="AQ52" s="232">
        <v>0.5821633746159145</v>
      </c>
      <c r="AR52" s="232">
        <v>20.245246751215554</v>
      </c>
      <c r="AS52" s="232">
        <v>0.80558594077329793</v>
      </c>
      <c r="AT52" s="232">
        <v>44.474714074491438</v>
      </c>
      <c r="AU52" s="232">
        <v>64.528333582375467</v>
      </c>
      <c r="AV52" s="232">
        <v>369.26409286260008</v>
      </c>
      <c r="AW52" s="232">
        <v>1.1385029762248073</v>
      </c>
      <c r="AX52" s="232">
        <v>16.311762527445012</v>
      </c>
      <c r="AY52" s="232">
        <v>197.7954779572446</v>
      </c>
      <c r="AZ52" s="232">
        <v>22.375355138221853</v>
      </c>
      <c r="BA52" s="232">
        <v>85.070420050270855</v>
      </c>
      <c r="BB52" s="232">
        <v>72.784888076346803</v>
      </c>
      <c r="BC52" s="232">
        <v>0.21665964446169908</v>
      </c>
      <c r="BD52" s="232">
        <v>0</v>
      </c>
      <c r="BE52" s="232">
        <v>0</v>
      </c>
      <c r="BF52" s="232">
        <v>82.842174659178227</v>
      </c>
      <c r="BG52" s="232">
        <v>55.984457976526031</v>
      </c>
      <c r="BH52" s="232">
        <v>0</v>
      </c>
      <c r="BI52" s="232">
        <v>15.106466648576664</v>
      </c>
      <c r="BJ52" s="232">
        <v>0</v>
      </c>
      <c r="BK52" s="232">
        <v>2.3155354756674882</v>
      </c>
      <c r="BL52" s="232">
        <v>2.5370628500635615</v>
      </c>
      <c r="BM52" s="232">
        <v>3.8642147898374475</v>
      </c>
      <c r="BN52" s="232">
        <v>0</v>
      </c>
      <c r="BO52" s="232">
        <v>5.1596334236876897</v>
      </c>
      <c r="BP52" s="232">
        <v>9.6654256184883192</v>
      </c>
      <c r="BQ52" s="232">
        <v>1.1412974984577351</v>
      </c>
      <c r="BR52" s="232">
        <v>4.5747186189550879</v>
      </c>
      <c r="BS52" s="232">
        <v>0.94784297203483892</v>
      </c>
      <c r="BT52" s="232">
        <v>888.2300587521114</v>
      </c>
      <c r="BU52" s="232">
        <v>83.758185083403475</v>
      </c>
      <c r="BV52" s="232">
        <v>218.81336514118786</v>
      </c>
      <c r="BW52" s="232">
        <v>284.33654461150263</v>
      </c>
      <c r="BX52" s="232">
        <v>11.258607026348209</v>
      </c>
      <c r="BY52" s="232">
        <v>80.730311522037155</v>
      </c>
      <c r="BZ52" s="232">
        <v>49.543209695644478</v>
      </c>
      <c r="CA52" s="232">
        <v>0.3425093138322442</v>
      </c>
      <c r="CB52" s="232">
        <v>11.383166504763603</v>
      </c>
      <c r="CC52" s="232">
        <v>8.8661049676912906E-2</v>
      </c>
      <c r="CD52" s="232">
        <v>23.820299508400193</v>
      </c>
      <c r="CE52" s="232">
        <v>9.4103772367516729</v>
      </c>
      <c r="CF52" s="232">
        <v>28.932278009275315</v>
      </c>
      <c r="CG52" s="232">
        <v>664.41964787429902</v>
      </c>
      <c r="CH52" s="232">
        <v>51.07216669970893</v>
      </c>
      <c r="CI52" s="232">
        <v>159.58033556230109</v>
      </c>
      <c r="CJ52" s="232">
        <v>123.04803718247402</v>
      </c>
      <c r="CK52" s="232">
        <v>0</v>
      </c>
      <c r="CL52" s="232">
        <v>85.596271711462677</v>
      </c>
      <c r="CM52" s="232">
        <v>5121.3980765258302</v>
      </c>
      <c r="CN52" s="232">
        <v>0</v>
      </c>
      <c r="CO52" s="232">
        <v>915.15924750762099</v>
      </c>
      <c r="CP52" s="232">
        <v>2974.5160928664491</v>
      </c>
      <c r="CQ52" s="232">
        <v>153.95778117083577</v>
      </c>
      <c r="CR52" s="232">
        <v>0</v>
      </c>
      <c r="CS52" s="232">
        <v>0</v>
      </c>
      <c r="CT52" s="232">
        <v>0</v>
      </c>
      <c r="CU52" s="232">
        <v>4043.6331215449059</v>
      </c>
      <c r="CV52" s="232">
        <v>9165.0311980707356</v>
      </c>
      <c r="CW52" s="232">
        <v>5490.348526125772</v>
      </c>
      <c r="CX52" s="232">
        <v>9533.9816476706783</v>
      </c>
      <c r="CY52" s="232">
        <v>14655.379724196508</v>
      </c>
      <c r="CZ52" s="232">
        <v>-2213.1396247856901</v>
      </c>
      <c r="DA52" s="232">
        <v>7320.8420228849882</v>
      </c>
      <c r="DB52" s="232">
        <v>12442.240099410819</v>
      </c>
      <c r="DD52" s="404">
        <f t="shared" si="2"/>
        <v>0.24147649658318263</v>
      </c>
      <c r="DE52" s="404">
        <f t="shared" si="3"/>
        <v>0.7585235034168174</v>
      </c>
      <c r="DF52" s="233">
        <f t="shared" si="4"/>
        <v>2.130756050430178E-3</v>
      </c>
      <c r="DG52" s="233">
        <f t="shared" si="5"/>
        <v>0.90616906095282579</v>
      </c>
    </row>
    <row r="53" spans="1:111">
      <c r="A53" s="238">
        <v>50</v>
      </c>
      <c r="B53" s="238" t="s">
        <v>898</v>
      </c>
      <c r="C53" s="232">
        <v>178.02507955223737</v>
      </c>
      <c r="D53" s="232">
        <v>10.23011716806492</v>
      </c>
      <c r="E53" s="232">
        <v>20.532928130375108</v>
      </c>
      <c r="F53" s="232">
        <v>2.3659773546997922</v>
      </c>
      <c r="G53" s="232">
        <v>1309.8731838934009</v>
      </c>
      <c r="H53" s="232">
        <v>754.52774130790101</v>
      </c>
      <c r="I53" s="232">
        <v>0</v>
      </c>
      <c r="J53" s="232">
        <v>416.37917354621089</v>
      </c>
      <c r="K53" s="232">
        <v>166.91451082446014</v>
      </c>
      <c r="L53" s="232">
        <v>44.886797861316957</v>
      </c>
      <c r="M53" s="232">
        <v>60.51126971939842</v>
      </c>
      <c r="N53" s="232">
        <v>311.65211650945525</v>
      </c>
      <c r="O53" s="232">
        <v>153.21000848371833</v>
      </c>
      <c r="P53" s="232">
        <v>0</v>
      </c>
      <c r="Q53" s="232">
        <v>20.220830520921741</v>
      </c>
      <c r="R53" s="232">
        <v>66.790736839606495</v>
      </c>
      <c r="S53" s="232">
        <v>0</v>
      </c>
      <c r="T53" s="232">
        <v>207.48350799952479</v>
      </c>
      <c r="U53" s="232">
        <v>0</v>
      </c>
      <c r="V53" s="232">
        <v>12.048103560897422</v>
      </c>
      <c r="W53" s="232">
        <v>2768.4190765055332</v>
      </c>
      <c r="X53" s="232">
        <v>0</v>
      </c>
      <c r="Y53" s="232">
        <v>70.606454614068511</v>
      </c>
      <c r="Z53" s="232">
        <v>0</v>
      </c>
      <c r="AA53" s="232">
        <v>101.66901756319611</v>
      </c>
      <c r="AB53" s="232">
        <v>810.84907283163432</v>
      </c>
      <c r="AC53" s="232">
        <v>513.81481805040426</v>
      </c>
      <c r="AD53" s="232">
        <v>477.77156500966777</v>
      </c>
      <c r="AE53" s="232">
        <v>948.01572024702318</v>
      </c>
      <c r="AF53" s="232">
        <v>561.05666500019345</v>
      </c>
      <c r="AG53" s="232">
        <v>2228.2817773914298</v>
      </c>
      <c r="AH53" s="232">
        <v>156.32881309707881</v>
      </c>
      <c r="AI53" s="232">
        <v>3536.3470120450779</v>
      </c>
      <c r="AJ53" s="232">
        <v>4897.1300666492853</v>
      </c>
      <c r="AK53" s="232">
        <v>15.846983670080149</v>
      </c>
      <c r="AL53" s="232">
        <v>216.72057969415215</v>
      </c>
      <c r="AM53" s="232">
        <v>4613.5691272894173</v>
      </c>
      <c r="AN53" s="232">
        <v>674.16718798750287</v>
      </c>
      <c r="AO53" s="232">
        <v>59.731502550279863</v>
      </c>
      <c r="AP53" s="232">
        <v>1527.0706199267618</v>
      </c>
      <c r="AQ53" s="232">
        <v>6.8175070035240664</v>
      </c>
      <c r="AR53" s="232">
        <v>2692.5347185458854</v>
      </c>
      <c r="AS53" s="232">
        <v>963.46593806080125</v>
      </c>
      <c r="AT53" s="232">
        <v>300.1706791547582</v>
      </c>
      <c r="AU53" s="232">
        <v>400.82081394643944</v>
      </c>
      <c r="AV53" s="232">
        <v>491.55784057685946</v>
      </c>
      <c r="AW53" s="232">
        <v>16.034153699581335</v>
      </c>
      <c r="AX53" s="232">
        <v>117.48575828874152</v>
      </c>
      <c r="AY53" s="232">
        <v>101.06220851543115</v>
      </c>
      <c r="AZ53" s="232">
        <v>179.45440219622211</v>
      </c>
      <c r="BA53" s="232">
        <v>444.8104739291183</v>
      </c>
      <c r="BB53" s="232">
        <v>88.240846438004553</v>
      </c>
      <c r="BC53" s="232">
        <v>3.5132923894432357</v>
      </c>
      <c r="BD53" s="232">
        <v>7.0366283029616623</v>
      </c>
      <c r="BE53" s="232">
        <v>11.264033576933134</v>
      </c>
      <c r="BF53" s="232">
        <v>5.6902458878017379</v>
      </c>
      <c r="BG53" s="232">
        <v>182.0528443290068</v>
      </c>
      <c r="BH53" s="232">
        <v>878.41107268848361</v>
      </c>
      <c r="BI53" s="232">
        <v>90.725436336627823</v>
      </c>
      <c r="BJ53" s="232">
        <v>0</v>
      </c>
      <c r="BK53" s="232">
        <v>2.4319838763858477</v>
      </c>
      <c r="BL53" s="232">
        <v>7.8763014883185933</v>
      </c>
      <c r="BM53" s="232">
        <v>5.5707858845988145</v>
      </c>
      <c r="BN53" s="232">
        <v>0</v>
      </c>
      <c r="BO53" s="232">
        <v>2.0651663956643733</v>
      </c>
      <c r="BP53" s="232">
        <v>3.8243710215446507</v>
      </c>
      <c r="BQ53" s="232">
        <v>54.768153022869654</v>
      </c>
      <c r="BR53" s="232">
        <v>5.1866663256325714</v>
      </c>
      <c r="BS53" s="232">
        <v>24.7433973274842</v>
      </c>
      <c r="BT53" s="232">
        <v>246.03806574116618</v>
      </c>
      <c r="BU53" s="232">
        <v>99.257969664990441</v>
      </c>
      <c r="BV53" s="232">
        <v>1268.3577705796495</v>
      </c>
      <c r="BW53" s="232">
        <v>4775.4181327992883</v>
      </c>
      <c r="BX53" s="232">
        <v>27.450000505784679</v>
      </c>
      <c r="BY53" s="232">
        <v>366.67572055725225</v>
      </c>
      <c r="BZ53" s="232">
        <v>191.98567449312861</v>
      </c>
      <c r="CA53" s="232">
        <v>169.06942473007564</v>
      </c>
      <c r="CB53" s="232">
        <v>59.480310353526527</v>
      </c>
      <c r="CC53" s="232">
        <v>3.9442081323256901</v>
      </c>
      <c r="CD53" s="232">
        <v>1933.6486437846017</v>
      </c>
      <c r="CE53" s="232">
        <v>262.10737349075083</v>
      </c>
      <c r="CF53" s="232">
        <v>20.126767150180182</v>
      </c>
      <c r="CG53" s="232">
        <v>3081.4054307168885</v>
      </c>
      <c r="CH53" s="232">
        <v>76.762609234163506</v>
      </c>
      <c r="CI53" s="232">
        <v>174.48162096990302</v>
      </c>
      <c r="CJ53" s="232">
        <v>90.183374053505247</v>
      </c>
      <c r="CK53" s="232">
        <v>472.0522066457184</v>
      </c>
      <c r="CL53" s="232">
        <v>60.836577694199917</v>
      </c>
      <c r="CM53" s="232">
        <v>48379.945743901211</v>
      </c>
      <c r="CN53" s="232">
        <v>716.50472132720381</v>
      </c>
      <c r="CO53" s="232">
        <v>15057.904937483814</v>
      </c>
      <c r="CP53" s="232">
        <v>10.67527266351461</v>
      </c>
      <c r="CQ53" s="232">
        <v>0</v>
      </c>
      <c r="CR53" s="232">
        <v>773.00458541195371</v>
      </c>
      <c r="CS53" s="232">
        <v>31604.410243716164</v>
      </c>
      <c r="CT53" s="232">
        <v>-25.904293949139408</v>
      </c>
      <c r="CU53" s="232">
        <v>48136.595466653511</v>
      </c>
      <c r="CV53" s="232">
        <v>96516.541210554715</v>
      </c>
      <c r="CW53" s="232">
        <v>12771.880189211673</v>
      </c>
      <c r="CX53" s="232">
        <v>60908.475655865186</v>
      </c>
      <c r="CY53" s="232">
        <v>109288.42139976639</v>
      </c>
      <c r="CZ53" s="232">
        <v>-84053.658448590286</v>
      </c>
      <c r="DA53" s="232">
        <v>-23145.1827927251</v>
      </c>
      <c r="DB53" s="232">
        <v>25234.762951176137</v>
      </c>
      <c r="DC53" s="239"/>
      <c r="DD53" s="404">
        <f t="shared" si="2"/>
        <v>0.87087308967303179</v>
      </c>
      <c r="DE53" s="404">
        <f t="shared" si="3"/>
        <v>0.12912691032696821</v>
      </c>
      <c r="DF53" s="233">
        <f t="shared" si="4"/>
        <v>3.5059168270141862E-2</v>
      </c>
      <c r="DG53" s="233">
        <f t="shared" si="5"/>
        <v>0.91045259884776497</v>
      </c>
    </row>
    <row r="54" spans="1:111">
      <c r="A54" s="238">
        <v>51</v>
      </c>
      <c r="B54" s="238" t="s">
        <v>904</v>
      </c>
      <c r="C54" s="232">
        <v>182.88926041493485</v>
      </c>
      <c r="D54" s="232">
        <v>4.2427785740712087</v>
      </c>
      <c r="E54" s="232">
        <v>5.6270858776096428</v>
      </c>
      <c r="F54" s="232">
        <v>1.0160642233401447</v>
      </c>
      <c r="G54" s="232">
        <v>89.337475122688545</v>
      </c>
      <c r="H54" s="232">
        <v>18.962867715879117</v>
      </c>
      <c r="I54" s="232">
        <v>0</v>
      </c>
      <c r="J54" s="232">
        <v>17.18564640452308</v>
      </c>
      <c r="K54" s="232">
        <v>63.542965346389884</v>
      </c>
      <c r="L54" s="232">
        <v>1.7504593443170322</v>
      </c>
      <c r="M54" s="232">
        <v>9.1581316808751847</v>
      </c>
      <c r="N54" s="232">
        <v>4.9407427910807851</v>
      </c>
      <c r="O54" s="232">
        <v>2.8943875472337757</v>
      </c>
      <c r="P54" s="232">
        <v>0</v>
      </c>
      <c r="Q54" s="232">
        <v>1.1182586380556279</v>
      </c>
      <c r="R54" s="232">
        <v>2.1302464411588224</v>
      </c>
      <c r="S54" s="232">
        <v>0</v>
      </c>
      <c r="T54" s="232">
        <v>4.4919303223640439</v>
      </c>
      <c r="U54" s="232">
        <v>0</v>
      </c>
      <c r="V54" s="232">
        <v>0.1748231765857651</v>
      </c>
      <c r="W54" s="232">
        <v>36.410953399630834</v>
      </c>
      <c r="X54" s="232">
        <v>0</v>
      </c>
      <c r="Y54" s="232">
        <v>6.0062571517448466</v>
      </c>
      <c r="Z54" s="232">
        <v>0</v>
      </c>
      <c r="AA54" s="232">
        <v>7.7710572859770632</v>
      </c>
      <c r="AB54" s="232">
        <v>19.124868384290053</v>
      </c>
      <c r="AC54" s="232">
        <v>14.276684109324004</v>
      </c>
      <c r="AD54" s="232">
        <v>13.235558302003506</v>
      </c>
      <c r="AE54" s="232">
        <v>37.481326538151698</v>
      </c>
      <c r="AF54" s="232">
        <v>44.248292203822167</v>
      </c>
      <c r="AG54" s="232">
        <v>448.99126203208806</v>
      </c>
      <c r="AH54" s="232">
        <v>21.830787544454914</v>
      </c>
      <c r="AI54" s="232">
        <v>109.70828272277055</v>
      </c>
      <c r="AJ54" s="232">
        <v>162.13575458311107</v>
      </c>
      <c r="AK54" s="232">
        <v>1.1098425923294442</v>
      </c>
      <c r="AL54" s="232">
        <v>24.367504678903131</v>
      </c>
      <c r="AM54" s="232">
        <v>84.720988578024574</v>
      </c>
      <c r="AN54" s="232">
        <v>38.269605685549948</v>
      </c>
      <c r="AO54" s="232">
        <v>3.6625497424614362</v>
      </c>
      <c r="AP54" s="232">
        <v>511.37905279136714</v>
      </c>
      <c r="AQ54" s="232">
        <v>3.3195194746958601</v>
      </c>
      <c r="AR54" s="232">
        <v>219.59972456579678</v>
      </c>
      <c r="AS54" s="232">
        <v>82.308215869312178</v>
      </c>
      <c r="AT54" s="232">
        <v>47.273763606898463</v>
      </c>
      <c r="AU54" s="232">
        <v>51.031983625349902</v>
      </c>
      <c r="AV54" s="232">
        <v>16.061910334819334</v>
      </c>
      <c r="AW54" s="232">
        <v>0.42210476011832271</v>
      </c>
      <c r="AX54" s="232">
        <v>21.942466790279433</v>
      </c>
      <c r="AY54" s="232">
        <v>43.312457631944888</v>
      </c>
      <c r="AZ54" s="232">
        <v>100.29261102913193</v>
      </c>
      <c r="BA54" s="232">
        <v>266.94933950389805</v>
      </c>
      <c r="BB54" s="232">
        <v>50.805748362736949</v>
      </c>
      <c r="BC54" s="232">
        <v>3.4420996174852014</v>
      </c>
      <c r="BD54" s="232">
        <v>13.548108782385359</v>
      </c>
      <c r="BE54" s="232">
        <v>17.787611007535968</v>
      </c>
      <c r="BF54" s="232">
        <v>4.5460375159517659</v>
      </c>
      <c r="BG54" s="232">
        <v>102.50828425688441</v>
      </c>
      <c r="BH54" s="232">
        <v>1031.7406988572536</v>
      </c>
      <c r="BI54" s="232">
        <v>16.54716093880899</v>
      </c>
      <c r="BJ54" s="232">
        <v>0</v>
      </c>
      <c r="BK54" s="232">
        <v>1.9263090717759455</v>
      </c>
      <c r="BL54" s="232">
        <v>3.0579205431934104</v>
      </c>
      <c r="BM54" s="232">
        <v>1.0688122277333718</v>
      </c>
      <c r="BN54" s="232">
        <v>0</v>
      </c>
      <c r="BO54" s="232">
        <v>1.3764055009386535</v>
      </c>
      <c r="BP54" s="232">
        <v>3.1755905244758886</v>
      </c>
      <c r="BQ54" s="232">
        <v>31.460648140971731</v>
      </c>
      <c r="BR54" s="232">
        <v>3.5685343591343148</v>
      </c>
      <c r="BS54" s="232">
        <v>2.7269836841301278</v>
      </c>
      <c r="BT54" s="232">
        <v>190.694442035393</v>
      </c>
      <c r="BU54" s="232">
        <v>45.053902928566558</v>
      </c>
      <c r="BV54" s="232">
        <v>941.71145621719415</v>
      </c>
      <c r="BW54" s="232">
        <v>223.53615496270623</v>
      </c>
      <c r="BX54" s="232">
        <v>7.5954320081813425</v>
      </c>
      <c r="BY54" s="232">
        <v>192.62005399220223</v>
      </c>
      <c r="BZ54" s="232">
        <v>84.821416705580447</v>
      </c>
      <c r="CA54" s="232">
        <v>130.01843693141407</v>
      </c>
      <c r="CB54" s="232">
        <v>67.54285961118434</v>
      </c>
      <c r="CC54" s="232">
        <v>1.5307145462353871</v>
      </c>
      <c r="CD54" s="232">
        <v>110.50519902209224</v>
      </c>
      <c r="CE54" s="232">
        <v>253.90482370056932</v>
      </c>
      <c r="CF54" s="232">
        <v>11.691077811637934</v>
      </c>
      <c r="CG54" s="232">
        <v>1728.5943077458842</v>
      </c>
      <c r="CH54" s="232">
        <v>45.188244687753077</v>
      </c>
      <c r="CI54" s="232">
        <v>131.3688213988643</v>
      </c>
      <c r="CJ54" s="232">
        <v>104.71858520342901</v>
      </c>
      <c r="CK54" s="232">
        <v>241.54463534889544</v>
      </c>
      <c r="CL54" s="232">
        <v>8.5487531368949821</v>
      </c>
      <c r="CM54" s="232">
        <v>8657.1841205254314</v>
      </c>
      <c r="CN54" s="232">
        <v>2282.8819171957794</v>
      </c>
      <c r="CO54" s="232">
        <v>48035.197730445507</v>
      </c>
      <c r="CP54" s="232">
        <v>39.648626080252107</v>
      </c>
      <c r="CQ54" s="232">
        <v>0</v>
      </c>
      <c r="CR54" s="232">
        <v>184.93917985393023</v>
      </c>
      <c r="CS54" s="232">
        <v>11706.031089877422</v>
      </c>
      <c r="CT54" s="232">
        <v>0</v>
      </c>
      <c r="CU54" s="232">
        <v>62248.698543452891</v>
      </c>
      <c r="CV54" s="232">
        <v>70905.882663978322</v>
      </c>
      <c r="CW54" s="232">
        <v>609.52617412819382</v>
      </c>
      <c r="CX54" s="232">
        <v>62858.224717581084</v>
      </c>
      <c r="CY54" s="232">
        <v>71515.408838106523</v>
      </c>
      <c r="CZ54" s="232">
        <v>-10635.882399596747</v>
      </c>
      <c r="DA54" s="232">
        <v>52222.342317984338</v>
      </c>
      <c r="DB54" s="232">
        <v>60879.526438509769</v>
      </c>
      <c r="DD54" s="404">
        <f t="shared" si="2"/>
        <v>0.14999999999999997</v>
      </c>
      <c r="DE54" s="404">
        <f t="shared" si="3"/>
        <v>0.85000000000000009</v>
      </c>
      <c r="DF54" s="233">
        <f t="shared" si="4"/>
        <v>0.11183986664234016</v>
      </c>
      <c r="DG54" s="233">
        <f t="shared" si="5"/>
        <v>0.91647776320081187</v>
      </c>
    </row>
    <row r="55" spans="1:111">
      <c r="A55" s="238">
        <v>52</v>
      </c>
      <c r="B55" s="238" t="s">
        <v>47</v>
      </c>
      <c r="C55" s="232">
        <v>49.764977840909509</v>
      </c>
      <c r="D55" s="232">
        <v>3.2737570700550247</v>
      </c>
      <c r="E55" s="232">
        <v>5.2570348276026593</v>
      </c>
      <c r="F55" s="232">
        <v>6.0440418655108656</v>
      </c>
      <c r="G55" s="232">
        <v>111.20254765083736</v>
      </c>
      <c r="H55" s="232">
        <v>140.79966563420291</v>
      </c>
      <c r="I55" s="232">
        <v>0</v>
      </c>
      <c r="J55" s="232">
        <v>195.7464428572612</v>
      </c>
      <c r="K55" s="232">
        <v>65.333649085963984</v>
      </c>
      <c r="L55" s="232">
        <v>8.4519528883818484</v>
      </c>
      <c r="M55" s="232">
        <v>18.054999977986636</v>
      </c>
      <c r="N55" s="232">
        <v>48.741798582121014</v>
      </c>
      <c r="O55" s="232">
        <v>28.279915851949582</v>
      </c>
      <c r="P55" s="232">
        <v>0</v>
      </c>
      <c r="Q55" s="232">
        <v>5.0312354149250549</v>
      </c>
      <c r="R55" s="232">
        <v>21.068264291892223</v>
      </c>
      <c r="S55" s="232">
        <v>0</v>
      </c>
      <c r="T55" s="232">
        <v>65.394898844210829</v>
      </c>
      <c r="U55" s="232">
        <v>0</v>
      </c>
      <c r="V55" s="232">
        <v>3.2969400673096372</v>
      </c>
      <c r="W55" s="232">
        <v>243.55194392638055</v>
      </c>
      <c r="X55" s="232">
        <v>0</v>
      </c>
      <c r="Y55" s="232">
        <v>35.314398772132606</v>
      </c>
      <c r="Z55" s="232">
        <v>0</v>
      </c>
      <c r="AA55" s="232">
        <v>34.634835328250503</v>
      </c>
      <c r="AB55" s="232">
        <v>123.06754547154571</v>
      </c>
      <c r="AC55" s="232">
        <v>117.37623649375094</v>
      </c>
      <c r="AD55" s="232">
        <v>180.86744561010084</v>
      </c>
      <c r="AE55" s="232">
        <v>284.5537540998173</v>
      </c>
      <c r="AF55" s="232">
        <v>126.50069971338029</v>
      </c>
      <c r="AG55" s="232">
        <v>596.55737319034608</v>
      </c>
      <c r="AH55" s="232">
        <v>84.556282841915291</v>
      </c>
      <c r="AI55" s="232">
        <v>468.84362889476694</v>
      </c>
      <c r="AJ55" s="232">
        <v>906.41161608717107</v>
      </c>
      <c r="AK55" s="232">
        <v>3.3940565429222573</v>
      </c>
      <c r="AL55" s="232">
        <v>66.038569589635543</v>
      </c>
      <c r="AM55" s="232">
        <v>402.73782239350118</v>
      </c>
      <c r="AN55" s="232">
        <v>233.08377621109963</v>
      </c>
      <c r="AO55" s="232">
        <v>25.892043446196201</v>
      </c>
      <c r="AP55" s="232">
        <v>805.86084581154853</v>
      </c>
      <c r="AQ55" s="232">
        <v>5.6242578700336372</v>
      </c>
      <c r="AR55" s="232">
        <v>759.81508516651104</v>
      </c>
      <c r="AS55" s="232">
        <v>141.24144275074607</v>
      </c>
      <c r="AT55" s="232">
        <v>186.94340743670153</v>
      </c>
      <c r="AU55" s="232">
        <v>227.32215418550908</v>
      </c>
      <c r="AV55" s="232">
        <v>710.57971181562357</v>
      </c>
      <c r="AW55" s="232">
        <v>5.1547395728118532</v>
      </c>
      <c r="AX55" s="232">
        <v>238.6630445608906</v>
      </c>
      <c r="AY55" s="232">
        <v>291.64383967469143</v>
      </c>
      <c r="AZ55" s="232">
        <v>502.75633541786198</v>
      </c>
      <c r="BA55" s="232">
        <v>1021.1395397289166</v>
      </c>
      <c r="BB55" s="232">
        <v>1408.5827154184285</v>
      </c>
      <c r="BC55" s="232">
        <v>400.88213476379764</v>
      </c>
      <c r="BD55" s="232">
        <v>506.46074229131978</v>
      </c>
      <c r="BE55" s="232">
        <v>3626.8817905532374</v>
      </c>
      <c r="BF55" s="232">
        <v>209.68845106546712</v>
      </c>
      <c r="BG55" s="232">
        <v>391.40712455998948</v>
      </c>
      <c r="BH55" s="232">
        <v>1173.2477295600395</v>
      </c>
      <c r="BI55" s="232">
        <v>421.83365069513638</v>
      </c>
      <c r="BJ55" s="232">
        <v>0</v>
      </c>
      <c r="BK55" s="232">
        <v>13.408159813120239</v>
      </c>
      <c r="BL55" s="232">
        <v>9.4035476631709187</v>
      </c>
      <c r="BM55" s="232">
        <v>7.685400662788858</v>
      </c>
      <c r="BN55" s="232">
        <v>0</v>
      </c>
      <c r="BO55" s="232">
        <v>7.1860566959656715</v>
      </c>
      <c r="BP55" s="232">
        <v>11.749098439149664</v>
      </c>
      <c r="BQ55" s="232">
        <v>37.090135664978433</v>
      </c>
      <c r="BR55" s="232">
        <v>9.4996530449046386</v>
      </c>
      <c r="BS55" s="232">
        <v>5.1876915509621657</v>
      </c>
      <c r="BT55" s="232">
        <v>1090.2830364843364</v>
      </c>
      <c r="BU55" s="232">
        <v>201.80580200223977</v>
      </c>
      <c r="BV55" s="232">
        <v>226.48496797924582</v>
      </c>
      <c r="BW55" s="232">
        <v>569.20737723403897</v>
      </c>
      <c r="BX55" s="232">
        <v>72.409544873463034</v>
      </c>
      <c r="BY55" s="232">
        <v>535.51344433168504</v>
      </c>
      <c r="BZ55" s="232">
        <v>84.377079106883528</v>
      </c>
      <c r="CA55" s="232">
        <v>257.4817761771971</v>
      </c>
      <c r="CB55" s="232">
        <v>448.46784383453553</v>
      </c>
      <c r="CC55" s="232">
        <v>2.1293983942889461</v>
      </c>
      <c r="CD55" s="232">
        <v>358.24585859095998</v>
      </c>
      <c r="CE55" s="232">
        <v>259.427156590918</v>
      </c>
      <c r="CF55" s="232">
        <v>15.406525599146242</v>
      </c>
      <c r="CG55" s="232">
        <v>301.07350047934904</v>
      </c>
      <c r="CH55" s="232">
        <v>14.599303485127971</v>
      </c>
      <c r="CI55" s="232">
        <v>178.14099875452217</v>
      </c>
      <c r="CJ55" s="232">
        <v>49.863604490206548</v>
      </c>
      <c r="CK55" s="232">
        <v>0</v>
      </c>
      <c r="CL55" s="232">
        <v>24.035093178254535</v>
      </c>
      <c r="CM55" s="232">
        <v>22535.014949384731</v>
      </c>
      <c r="CN55" s="232">
        <v>0.51529244239908245</v>
      </c>
      <c r="CO55" s="232">
        <v>26280.397293302802</v>
      </c>
      <c r="CP55" s="232">
        <v>0</v>
      </c>
      <c r="CQ55" s="232">
        <v>0</v>
      </c>
      <c r="CR55" s="232">
        <v>0</v>
      </c>
      <c r="CS55" s="232">
        <v>0</v>
      </c>
      <c r="CT55" s="232">
        <v>0</v>
      </c>
      <c r="CU55" s="232">
        <v>26280.912585745202</v>
      </c>
      <c r="CV55" s="232">
        <v>48815.927535129929</v>
      </c>
      <c r="CW55" s="232">
        <v>627.05071270946792</v>
      </c>
      <c r="CX55" s="232">
        <v>26907.96329845467</v>
      </c>
      <c r="CY55" s="232">
        <v>49442.978247839397</v>
      </c>
      <c r="CZ55" s="232">
        <v>-27125.369509702992</v>
      </c>
      <c r="DA55" s="232">
        <v>-217.40621124832251</v>
      </c>
      <c r="DB55" s="232">
        <v>22317.608738136412</v>
      </c>
      <c r="DD55" s="404">
        <f t="shared" si="2"/>
        <v>0.55566637528668228</v>
      </c>
      <c r="DE55" s="404">
        <f t="shared" si="3"/>
        <v>0.44433362471331772</v>
      </c>
      <c r="DF55" s="233">
        <f t="shared" si="4"/>
        <v>6.1188384090439404E-2</v>
      </c>
      <c r="DG55" s="233">
        <f t="shared" si="5"/>
        <v>0.95143234209698224</v>
      </c>
    </row>
    <row r="56" spans="1:111">
      <c r="A56" s="238">
        <v>53</v>
      </c>
      <c r="B56" s="238" t="s">
        <v>12</v>
      </c>
      <c r="C56" s="232">
        <v>14.374634439750967</v>
      </c>
      <c r="D56" s="232">
        <v>0.63017099176638625</v>
      </c>
      <c r="E56" s="232">
        <v>4.4961188994383568E-2</v>
      </c>
      <c r="F56" s="232">
        <v>0.61286615612310114</v>
      </c>
      <c r="G56" s="232">
        <v>64.062554134590798</v>
      </c>
      <c r="H56" s="232">
        <v>32.27626626058224</v>
      </c>
      <c r="I56" s="232">
        <v>0</v>
      </c>
      <c r="J56" s="232">
        <v>121.75753721847903</v>
      </c>
      <c r="K56" s="232">
        <v>15.890030885621243</v>
      </c>
      <c r="L56" s="232">
        <v>6.81487057145584</v>
      </c>
      <c r="M56" s="232">
        <v>4.7844134221507684</v>
      </c>
      <c r="N56" s="232">
        <v>30.801020620797665</v>
      </c>
      <c r="O56" s="232">
        <v>14.131760832309483</v>
      </c>
      <c r="P56" s="232">
        <v>0</v>
      </c>
      <c r="Q56" s="232">
        <v>1.5731081159721803</v>
      </c>
      <c r="R56" s="232">
        <v>4.0906689845182536</v>
      </c>
      <c r="S56" s="232">
        <v>0</v>
      </c>
      <c r="T56" s="232">
        <v>12.460484868413086</v>
      </c>
      <c r="U56" s="232">
        <v>0</v>
      </c>
      <c r="V56" s="232">
        <v>0.45811231184969819</v>
      </c>
      <c r="W56" s="232">
        <v>263.52816211491495</v>
      </c>
      <c r="X56" s="232">
        <v>0</v>
      </c>
      <c r="Y56" s="232">
        <v>10.782144508672291</v>
      </c>
      <c r="Z56" s="232">
        <v>0</v>
      </c>
      <c r="AA56" s="232">
        <v>25.595309261624582</v>
      </c>
      <c r="AB56" s="232">
        <v>37.030052768401212</v>
      </c>
      <c r="AC56" s="232">
        <v>91.058580350137817</v>
      </c>
      <c r="AD56" s="232">
        <v>88.665542938893097</v>
      </c>
      <c r="AE56" s="232">
        <v>88.685233382094921</v>
      </c>
      <c r="AF56" s="232">
        <v>47.950987350075934</v>
      </c>
      <c r="AG56" s="232">
        <v>239.68454642768123</v>
      </c>
      <c r="AH56" s="232">
        <v>10.180275689373774</v>
      </c>
      <c r="AI56" s="232">
        <v>137.73192761894518</v>
      </c>
      <c r="AJ56" s="232">
        <v>377.06629487238007</v>
      </c>
      <c r="AK56" s="232">
        <v>0.7014185606099711</v>
      </c>
      <c r="AL56" s="232">
        <v>46.603675507178231</v>
      </c>
      <c r="AM56" s="232">
        <v>95.9761674456973</v>
      </c>
      <c r="AN56" s="232">
        <v>38.378203721811495</v>
      </c>
      <c r="AO56" s="232">
        <v>1.6648346279048729</v>
      </c>
      <c r="AP56" s="232">
        <v>56.857035967118279</v>
      </c>
      <c r="AQ56" s="232">
        <v>0.47912265871295895</v>
      </c>
      <c r="AR56" s="232">
        <v>352.48446050077069</v>
      </c>
      <c r="AS56" s="232">
        <v>44.707926086449781</v>
      </c>
      <c r="AT56" s="232">
        <v>18.994324918712675</v>
      </c>
      <c r="AU56" s="232">
        <v>34.767274561418368</v>
      </c>
      <c r="AV56" s="232">
        <v>149.94603090341019</v>
      </c>
      <c r="AW56" s="232">
        <v>5.919190377261379</v>
      </c>
      <c r="AX56" s="232">
        <v>11.513630744950268</v>
      </c>
      <c r="AY56" s="232">
        <v>34.863646268831396</v>
      </c>
      <c r="AZ56" s="232">
        <v>669.96793984651549</v>
      </c>
      <c r="BA56" s="232">
        <v>1094.484192801986</v>
      </c>
      <c r="BB56" s="232">
        <v>368.27360067008249</v>
      </c>
      <c r="BC56" s="232">
        <v>139.6088089977095</v>
      </c>
      <c r="BD56" s="232">
        <v>672.54044957447024</v>
      </c>
      <c r="BE56" s="232">
        <v>303.10593240510786</v>
      </c>
      <c r="BF56" s="232">
        <v>6.4794160161510179</v>
      </c>
      <c r="BG56" s="232">
        <v>263.13288417777676</v>
      </c>
      <c r="BH56" s="232">
        <v>272.70660854458436</v>
      </c>
      <c r="BI56" s="232">
        <v>389.99246195629019</v>
      </c>
      <c r="BJ56" s="232">
        <v>0</v>
      </c>
      <c r="BK56" s="232">
        <v>50.348382529185699</v>
      </c>
      <c r="BL56" s="232">
        <v>113.86292602511259</v>
      </c>
      <c r="BM56" s="232">
        <v>327.22451883804371</v>
      </c>
      <c r="BN56" s="232">
        <v>0</v>
      </c>
      <c r="BO56" s="232">
        <v>6.5834269395384322</v>
      </c>
      <c r="BP56" s="232">
        <v>13.888518097854661</v>
      </c>
      <c r="BQ56" s="232">
        <v>202.46803323045933</v>
      </c>
      <c r="BR56" s="232">
        <v>78.308326723276878</v>
      </c>
      <c r="BS56" s="232">
        <v>35.960215655399885</v>
      </c>
      <c r="BT56" s="232">
        <v>90.172155575977769</v>
      </c>
      <c r="BU56" s="232">
        <v>22.326977752450809</v>
      </c>
      <c r="BV56" s="232">
        <v>1263.7558797198112</v>
      </c>
      <c r="BW56" s="232">
        <v>1668.1389434028242</v>
      </c>
      <c r="BX56" s="232">
        <v>25.98005568833042</v>
      </c>
      <c r="BY56" s="232">
        <v>93.772149584951165</v>
      </c>
      <c r="BZ56" s="232">
        <v>126.26597321578906</v>
      </c>
      <c r="CA56" s="232">
        <v>147.58002644132901</v>
      </c>
      <c r="CB56" s="232">
        <v>122.98734118793914</v>
      </c>
      <c r="CC56" s="232">
        <v>0.73308076730543803</v>
      </c>
      <c r="CD56" s="232">
        <v>128.25376953766934</v>
      </c>
      <c r="CE56" s="232">
        <v>550.40939370533465</v>
      </c>
      <c r="CF56" s="232">
        <v>6.889901343516895</v>
      </c>
      <c r="CG56" s="232">
        <v>398.98246126104362</v>
      </c>
      <c r="CH56" s="232">
        <v>331.80815421040262</v>
      </c>
      <c r="CI56" s="232">
        <v>114.68173026504246</v>
      </c>
      <c r="CJ56" s="232">
        <v>195.15295907454697</v>
      </c>
      <c r="CK56" s="232">
        <v>0</v>
      </c>
      <c r="CL56" s="232">
        <v>202.66714544234713</v>
      </c>
      <c r="CM56" s="232">
        <v>13136.074202343563</v>
      </c>
      <c r="CN56" s="232">
        <v>0</v>
      </c>
      <c r="CO56" s="232">
        <v>668.17697440183326</v>
      </c>
      <c r="CP56" s="232">
        <v>0</v>
      </c>
      <c r="CQ56" s="232">
        <v>0</v>
      </c>
      <c r="CR56" s="232">
        <v>0</v>
      </c>
      <c r="CS56" s="232">
        <v>16873.773020580593</v>
      </c>
      <c r="CT56" s="232">
        <v>0</v>
      </c>
      <c r="CU56" s="232">
        <v>17541.949994982428</v>
      </c>
      <c r="CV56" s="232">
        <v>30678.024197325991</v>
      </c>
      <c r="CW56" s="232">
        <v>151.93971192848917</v>
      </c>
      <c r="CX56" s="232">
        <v>17693.889706910915</v>
      </c>
      <c r="CY56" s="232">
        <v>30829.963909254478</v>
      </c>
      <c r="CZ56" s="232">
        <v>-18080.296534422338</v>
      </c>
      <c r="DA56" s="232">
        <v>-386.40682751142231</v>
      </c>
      <c r="DB56" s="232">
        <v>12749.667374832146</v>
      </c>
      <c r="DD56" s="404">
        <f t="shared" si="2"/>
        <v>0.58935661625817093</v>
      </c>
      <c r="DE56" s="404">
        <f t="shared" si="3"/>
        <v>0.41064338374182907</v>
      </c>
      <c r="DF56" s="233">
        <f t="shared" si="4"/>
        <v>1.5557097137380784E-3</v>
      </c>
      <c r="DG56" s="233">
        <f t="shared" si="5"/>
        <v>0.87674816126216459</v>
      </c>
    </row>
    <row r="57" spans="1:111">
      <c r="A57" s="238">
        <v>54</v>
      </c>
      <c r="B57" s="238" t="s">
        <v>166</v>
      </c>
      <c r="C57" s="232">
        <v>0</v>
      </c>
      <c r="D57" s="232">
        <v>0</v>
      </c>
      <c r="E57" s="232">
        <v>0</v>
      </c>
      <c r="F57" s="232">
        <v>0</v>
      </c>
      <c r="G57" s="232">
        <v>0</v>
      </c>
      <c r="H57" s="232">
        <v>0</v>
      </c>
      <c r="I57" s="232">
        <v>0</v>
      </c>
      <c r="J57" s="232">
        <v>0</v>
      </c>
      <c r="K57" s="232">
        <v>0</v>
      </c>
      <c r="L57" s="232">
        <v>0</v>
      </c>
      <c r="M57" s="232">
        <v>0</v>
      </c>
      <c r="N57" s="232">
        <v>0</v>
      </c>
      <c r="O57" s="232">
        <v>0</v>
      </c>
      <c r="P57" s="232">
        <v>0</v>
      </c>
      <c r="Q57" s="232">
        <v>0</v>
      </c>
      <c r="R57" s="232">
        <v>0</v>
      </c>
      <c r="S57" s="232">
        <v>0</v>
      </c>
      <c r="T57" s="232">
        <v>0</v>
      </c>
      <c r="U57" s="232">
        <v>0</v>
      </c>
      <c r="V57" s="232">
        <v>0</v>
      </c>
      <c r="W57" s="232">
        <v>0</v>
      </c>
      <c r="X57" s="232">
        <v>0</v>
      </c>
      <c r="Y57" s="232">
        <v>0</v>
      </c>
      <c r="Z57" s="232">
        <v>0</v>
      </c>
      <c r="AA57" s="232">
        <v>0</v>
      </c>
      <c r="AB57" s="232">
        <v>0</v>
      </c>
      <c r="AC57" s="232">
        <v>0</v>
      </c>
      <c r="AD57" s="232">
        <v>0</v>
      </c>
      <c r="AE57" s="232">
        <v>0</v>
      </c>
      <c r="AF57" s="232">
        <v>0</v>
      </c>
      <c r="AG57" s="232">
        <v>0</v>
      </c>
      <c r="AH57" s="232">
        <v>0</v>
      </c>
      <c r="AI57" s="232">
        <v>0</v>
      </c>
      <c r="AJ57" s="232">
        <v>0</v>
      </c>
      <c r="AK57" s="232">
        <v>0</v>
      </c>
      <c r="AL57" s="232">
        <v>0</v>
      </c>
      <c r="AM57" s="232">
        <v>0</v>
      </c>
      <c r="AN57" s="232">
        <v>0</v>
      </c>
      <c r="AO57" s="232">
        <v>0</v>
      </c>
      <c r="AP57" s="232">
        <v>0</v>
      </c>
      <c r="AQ57" s="232">
        <v>0</v>
      </c>
      <c r="AR57" s="232">
        <v>0</v>
      </c>
      <c r="AS57" s="232">
        <v>0</v>
      </c>
      <c r="AT57" s="232">
        <v>0</v>
      </c>
      <c r="AU57" s="232">
        <v>0</v>
      </c>
      <c r="AV57" s="232">
        <v>0</v>
      </c>
      <c r="AW57" s="232">
        <v>0</v>
      </c>
      <c r="AX57" s="232">
        <v>0</v>
      </c>
      <c r="AY57" s="232">
        <v>0</v>
      </c>
      <c r="AZ57" s="232">
        <v>0</v>
      </c>
      <c r="BA57" s="232">
        <v>0</v>
      </c>
      <c r="BB57" s="232">
        <v>0</v>
      </c>
      <c r="BC57" s="232">
        <v>0</v>
      </c>
      <c r="BD57" s="232">
        <v>0</v>
      </c>
      <c r="BE57" s="232">
        <v>0</v>
      </c>
      <c r="BF57" s="232">
        <v>0</v>
      </c>
      <c r="BG57" s="232">
        <v>0</v>
      </c>
      <c r="BH57" s="232">
        <v>0</v>
      </c>
      <c r="BI57" s="232">
        <v>0</v>
      </c>
      <c r="BJ57" s="232">
        <v>0</v>
      </c>
      <c r="BK57" s="232">
        <v>0</v>
      </c>
      <c r="BL57" s="232">
        <v>0</v>
      </c>
      <c r="BM57" s="232">
        <v>0</v>
      </c>
      <c r="BN57" s="232">
        <v>0</v>
      </c>
      <c r="BO57" s="232">
        <v>0</v>
      </c>
      <c r="BP57" s="232">
        <v>0</v>
      </c>
      <c r="BQ57" s="232">
        <v>0</v>
      </c>
      <c r="BR57" s="232">
        <v>0</v>
      </c>
      <c r="BS57" s="232">
        <v>0</v>
      </c>
      <c r="BT57" s="232">
        <v>0</v>
      </c>
      <c r="BU57" s="232">
        <v>0</v>
      </c>
      <c r="BV57" s="232">
        <v>0</v>
      </c>
      <c r="BW57" s="232">
        <v>0</v>
      </c>
      <c r="BX57" s="232">
        <v>0</v>
      </c>
      <c r="BY57" s="232">
        <v>0</v>
      </c>
      <c r="BZ57" s="232">
        <v>0</v>
      </c>
      <c r="CA57" s="232">
        <v>0</v>
      </c>
      <c r="CB57" s="232">
        <v>0</v>
      </c>
      <c r="CC57" s="232">
        <v>0</v>
      </c>
      <c r="CD57" s="232">
        <v>0</v>
      </c>
      <c r="CE57" s="232">
        <v>0</v>
      </c>
      <c r="CF57" s="232">
        <v>0</v>
      </c>
      <c r="CG57" s="232">
        <v>0</v>
      </c>
      <c r="CH57" s="232">
        <v>0</v>
      </c>
      <c r="CI57" s="232">
        <v>0</v>
      </c>
      <c r="CJ57" s="232">
        <v>0</v>
      </c>
      <c r="CK57" s="232">
        <v>0</v>
      </c>
      <c r="CL57" s="232">
        <v>0</v>
      </c>
      <c r="CM57" s="232">
        <v>0</v>
      </c>
      <c r="CN57" s="232">
        <v>0</v>
      </c>
      <c r="CO57" s="232">
        <v>15427.651648523934</v>
      </c>
      <c r="CP57" s="232">
        <v>48.619426553143803</v>
      </c>
      <c r="CQ57" s="232">
        <v>0</v>
      </c>
      <c r="CR57" s="232">
        <v>0</v>
      </c>
      <c r="CS57" s="232">
        <v>0</v>
      </c>
      <c r="CT57" s="232">
        <v>0</v>
      </c>
      <c r="CU57" s="232">
        <v>15476.271075077077</v>
      </c>
      <c r="CV57" s="232">
        <v>15476.271075077077</v>
      </c>
      <c r="CW57" s="232">
        <v>1667.7611456357376</v>
      </c>
      <c r="CX57" s="232">
        <v>17144.032220712816</v>
      </c>
      <c r="CY57" s="232">
        <v>17144.032220712816</v>
      </c>
      <c r="CZ57" s="232">
        <v>-1231.233374414589</v>
      </c>
      <c r="DA57" s="232">
        <v>15912.798846298227</v>
      </c>
      <c r="DB57" s="232">
        <v>15912.798846298225</v>
      </c>
      <c r="DD57" s="404">
        <f t="shared" si="2"/>
        <v>7.9556203716111051E-2</v>
      </c>
      <c r="DE57" s="404">
        <f t="shared" si="3"/>
        <v>0.92044379628388895</v>
      </c>
      <c r="DF57" s="233">
        <f t="shared" si="4"/>
        <v>3.5920045810112114E-2</v>
      </c>
      <c r="DG57" s="233">
        <f t="shared" si="5"/>
        <v>0.94139406237529555</v>
      </c>
    </row>
    <row r="58" spans="1:111">
      <c r="A58" s="238">
        <v>55</v>
      </c>
      <c r="B58" s="238" t="s">
        <v>51</v>
      </c>
      <c r="C58" s="232">
        <v>0</v>
      </c>
      <c r="D58" s="232">
        <v>0</v>
      </c>
      <c r="E58" s="232">
        <v>0</v>
      </c>
      <c r="F58" s="232">
        <v>0</v>
      </c>
      <c r="G58" s="232">
        <v>0</v>
      </c>
      <c r="H58" s="232">
        <v>0</v>
      </c>
      <c r="I58" s="232">
        <v>0</v>
      </c>
      <c r="J58" s="232">
        <v>0</v>
      </c>
      <c r="K58" s="232">
        <v>0</v>
      </c>
      <c r="L58" s="232">
        <v>0</v>
      </c>
      <c r="M58" s="232">
        <v>0</v>
      </c>
      <c r="N58" s="232">
        <v>0</v>
      </c>
      <c r="O58" s="232">
        <v>0</v>
      </c>
      <c r="P58" s="232">
        <v>0</v>
      </c>
      <c r="Q58" s="232">
        <v>0</v>
      </c>
      <c r="R58" s="232">
        <v>0</v>
      </c>
      <c r="S58" s="232">
        <v>0</v>
      </c>
      <c r="T58" s="232">
        <v>0</v>
      </c>
      <c r="U58" s="232">
        <v>0</v>
      </c>
      <c r="V58" s="232">
        <v>0</v>
      </c>
      <c r="W58" s="232">
        <v>0</v>
      </c>
      <c r="X58" s="232">
        <v>0</v>
      </c>
      <c r="Y58" s="232">
        <v>0</v>
      </c>
      <c r="Z58" s="232">
        <v>0</v>
      </c>
      <c r="AA58" s="232">
        <v>0</v>
      </c>
      <c r="AB58" s="232">
        <v>0</v>
      </c>
      <c r="AC58" s="232">
        <v>0</v>
      </c>
      <c r="AD58" s="232">
        <v>0</v>
      </c>
      <c r="AE58" s="232">
        <v>0</v>
      </c>
      <c r="AF58" s="232">
        <v>0</v>
      </c>
      <c r="AG58" s="232">
        <v>0</v>
      </c>
      <c r="AH58" s="232">
        <v>0</v>
      </c>
      <c r="AI58" s="232">
        <v>0</v>
      </c>
      <c r="AJ58" s="232">
        <v>0</v>
      </c>
      <c r="AK58" s="232">
        <v>0</v>
      </c>
      <c r="AL58" s="232">
        <v>0</v>
      </c>
      <c r="AM58" s="232">
        <v>0</v>
      </c>
      <c r="AN58" s="232">
        <v>0</v>
      </c>
      <c r="AO58" s="232">
        <v>0</v>
      </c>
      <c r="AP58" s="232">
        <v>0</v>
      </c>
      <c r="AQ58" s="232">
        <v>0</v>
      </c>
      <c r="AR58" s="232">
        <v>0</v>
      </c>
      <c r="AS58" s="232">
        <v>0</v>
      </c>
      <c r="AT58" s="232">
        <v>0</v>
      </c>
      <c r="AU58" s="232">
        <v>0</v>
      </c>
      <c r="AV58" s="232">
        <v>0</v>
      </c>
      <c r="AW58" s="232">
        <v>0</v>
      </c>
      <c r="AX58" s="232">
        <v>0</v>
      </c>
      <c r="AY58" s="232">
        <v>0</v>
      </c>
      <c r="AZ58" s="232">
        <v>0</v>
      </c>
      <c r="BA58" s="232">
        <v>0</v>
      </c>
      <c r="BB58" s="232">
        <v>0</v>
      </c>
      <c r="BC58" s="232">
        <v>0</v>
      </c>
      <c r="BD58" s="232">
        <v>0</v>
      </c>
      <c r="BE58" s="232">
        <v>0</v>
      </c>
      <c r="BF58" s="232">
        <v>0</v>
      </c>
      <c r="BG58" s="232">
        <v>0</v>
      </c>
      <c r="BH58" s="232">
        <v>0</v>
      </c>
      <c r="BI58" s="232">
        <v>0</v>
      </c>
      <c r="BJ58" s="232">
        <v>0</v>
      </c>
      <c r="BK58" s="232">
        <v>0</v>
      </c>
      <c r="BL58" s="232">
        <v>0</v>
      </c>
      <c r="BM58" s="232">
        <v>0</v>
      </c>
      <c r="BN58" s="232">
        <v>0</v>
      </c>
      <c r="BO58" s="232">
        <v>0</v>
      </c>
      <c r="BP58" s="232">
        <v>0</v>
      </c>
      <c r="BQ58" s="232">
        <v>0</v>
      </c>
      <c r="BR58" s="232">
        <v>0</v>
      </c>
      <c r="BS58" s="232">
        <v>0</v>
      </c>
      <c r="BT58" s="232">
        <v>0</v>
      </c>
      <c r="BU58" s="232">
        <v>0</v>
      </c>
      <c r="BV58" s="232">
        <v>0</v>
      </c>
      <c r="BW58" s="232">
        <v>0</v>
      </c>
      <c r="BX58" s="232">
        <v>0</v>
      </c>
      <c r="BY58" s="232">
        <v>0</v>
      </c>
      <c r="BZ58" s="232">
        <v>0</v>
      </c>
      <c r="CA58" s="232">
        <v>0</v>
      </c>
      <c r="CB58" s="232">
        <v>0</v>
      </c>
      <c r="CC58" s="232">
        <v>0</v>
      </c>
      <c r="CD58" s="232">
        <v>0</v>
      </c>
      <c r="CE58" s="232">
        <v>0</v>
      </c>
      <c r="CF58" s="232">
        <v>0</v>
      </c>
      <c r="CG58" s="232">
        <v>0</v>
      </c>
      <c r="CH58" s="232">
        <v>0</v>
      </c>
      <c r="CI58" s="232">
        <v>0</v>
      </c>
      <c r="CJ58" s="232">
        <v>0</v>
      </c>
      <c r="CK58" s="232">
        <v>0</v>
      </c>
      <c r="CL58" s="232">
        <v>0</v>
      </c>
      <c r="CM58" s="232">
        <v>0</v>
      </c>
      <c r="CN58" s="232">
        <v>0</v>
      </c>
      <c r="CO58" s="232">
        <v>62101.855517540593</v>
      </c>
      <c r="CP58" s="232">
        <v>0</v>
      </c>
      <c r="CQ58" s="232">
        <v>0</v>
      </c>
      <c r="CR58" s="232">
        <v>0</v>
      </c>
      <c r="CS58" s="232">
        <v>0</v>
      </c>
      <c r="CT58" s="232">
        <v>0</v>
      </c>
      <c r="CU58" s="232">
        <v>62101.855517540593</v>
      </c>
      <c r="CV58" s="232">
        <v>62101.855517540593</v>
      </c>
      <c r="CW58" s="232">
        <v>0</v>
      </c>
      <c r="CX58" s="232">
        <v>62101.855517540593</v>
      </c>
      <c r="CY58" s="232">
        <v>62101.855517540593</v>
      </c>
      <c r="CZ58" s="232">
        <v>0</v>
      </c>
      <c r="DA58" s="232">
        <v>62101.855517540593</v>
      </c>
      <c r="DB58" s="232">
        <v>62101.855517540593</v>
      </c>
      <c r="DD58" s="404">
        <f t="shared" si="2"/>
        <v>0</v>
      </c>
      <c r="DE58" s="404">
        <f t="shared" si="3"/>
        <v>1</v>
      </c>
      <c r="DF58" s="233">
        <f t="shared" si="4"/>
        <v>0.14459112416480108</v>
      </c>
      <c r="DG58" s="233">
        <f t="shared" si="5"/>
        <v>0.95205281201684533</v>
      </c>
    </row>
    <row r="59" spans="1:111">
      <c r="A59" s="238">
        <v>56</v>
      </c>
      <c r="B59" s="238" t="s">
        <v>13</v>
      </c>
      <c r="C59" s="232">
        <v>1.8816506668022963</v>
      </c>
      <c r="D59" s="232">
        <v>0.14969104042214446</v>
      </c>
      <c r="E59" s="232">
        <v>0.33623367803141779</v>
      </c>
      <c r="F59" s="232">
        <v>2.4938012978843518</v>
      </c>
      <c r="G59" s="232">
        <v>17.703071749803584</v>
      </c>
      <c r="H59" s="232">
        <v>11.055351555958888</v>
      </c>
      <c r="I59" s="232">
        <v>0</v>
      </c>
      <c r="J59" s="232">
        <v>10.474801183113096</v>
      </c>
      <c r="K59" s="232">
        <v>9.5065489528674281</v>
      </c>
      <c r="L59" s="232">
        <v>0.86187536767568185</v>
      </c>
      <c r="M59" s="232">
        <v>11.837841053225606</v>
      </c>
      <c r="N59" s="232">
        <v>26.534073672565238</v>
      </c>
      <c r="O59" s="232">
        <v>11.768000681125841</v>
      </c>
      <c r="P59" s="232">
        <v>0</v>
      </c>
      <c r="Q59" s="232">
        <v>0.76223706484620335</v>
      </c>
      <c r="R59" s="232">
        <v>2.4777986240599175</v>
      </c>
      <c r="S59" s="232">
        <v>0</v>
      </c>
      <c r="T59" s="232">
        <v>7.0197093362971978</v>
      </c>
      <c r="U59" s="232">
        <v>0</v>
      </c>
      <c r="V59" s="232">
        <v>0.62424650048922437</v>
      </c>
      <c r="W59" s="232">
        <v>211.30204343533453</v>
      </c>
      <c r="X59" s="232">
        <v>0</v>
      </c>
      <c r="Y59" s="232">
        <v>5.9717450859248888</v>
      </c>
      <c r="Z59" s="232">
        <v>0</v>
      </c>
      <c r="AA59" s="232">
        <v>36.919237866324139</v>
      </c>
      <c r="AB59" s="232">
        <v>15.28061022498575</v>
      </c>
      <c r="AC59" s="232">
        <v>5.24972971438517</v>
      </c>
      <c r="AD59" s="232">
        <v>70.856409326006698</v>
      </c>
      <c r="AE59" s="232">
        <v>77.939029006881256</v>
      </c>
      <c r="AF59" s="232">
        <v>20.917397679906937</v>
      </c>
      <c r="AG59" s="232">
        <v>118.0015159528955</v>
      </c>
      <c r="AH59" s="232">
        <v>23.53759523491318</v>
      </c>
      <c r="AI59" s="232">
        <v>3.816622781899178</v>
      </c>
      <c r="AJ59" s="232">
        <v>68.015748549204446</v>
      </c>
      <c r="AK59" s="232">
        <v>4.4532446698937038</v>
      </c>
      <c r="AL59" s="232">
        <v>3.9625248838649316</v>
      </c>
      <c r="AM59" s="232">
        <v>43.649480850154873</v>
      </c>
      <c r="AN59" s="232">
        <v>17.64148463085553</v>
      </c>
      <c r="AO59" s="232">
        <v>1.2760951040084618</v>
      </c>
      <c r="AP59" s="232">
        <v>24.048427181033233</v>
      </c>
      <c r="AQ59" s="232">
        <v>2.2244836045649561</v>
      </c>
      <c r="AR59" s="232">
        <v>56.833072904066306</v>
      </c>
      <c r="AS59" s="232">
        <v>10.624778822776138</v>
      </c>
      <c r="AT59" s="232">
        <v>9.7965301887997445</v>
      </c>
      <c r="AU59" s="232">
        <v>4.469673460975029</v>
      </c>
      <c r="AV59" s="232">
        <v>17.363087526373398</v>
      </c>
      <c r="AW59" s="232">
        <v>0.34074157594559118</v>
      </c>
      <c r="AX59" s="232">
        <v>3.7596659683613534</v>
      </c>
      <c r="AY59" s="232">
        <v>115.9176951355775</v>
      </c>
      <c r="AZ59" s="232">
        <v>142.67886329443323</v>
      </c>
      <c r="BA59" s="232">
        <v>110.51781750864454</v>
      </c>
      <c r="BB59" s="232">
        <v>126.73882401235461</v>
      </c>
      <c r="BC59" s="232">
        <v>221.90771048740712</v>
      </c>
      <c r="BD59" s="232">
        <v>0.53158238185916562</v>
      </c>
      <c r="BE59" s="232">
        <v>6.1070472796936739E-2</v>
      </c>
      <c r="BF59" s="232">
        <v>1.062636221040808</v>
      </c>
      <c r="BG59" s="232">
        <v>41.054296792988239</v>
      </c>
      <c r="BH59" s="232">
        <v>4.5864708280488058</v>
      </c>
      <c r="BI59" s="232">
        <v>12.918875423874388</v>
      </c>
      <c r="BJ59" s="232">
        <v>0</v>
      </c>
      <c r="BK59" s="232">
        <v>3.3220868346137467</v>
      </c>
      <c r="BL59" s="232">
        <v>14.542369318875579</v>
      </c>
      <c r="BM59" s="232">
        <v>1.5895691418357067</v>
      </c>
      <c r="BN59" s="232">
        <v>0</v>
      </c>
      <c r="BO59" s="232">
        <v>1.3254122937821933</v>
      </c>
      <c r="BP59" s="232">
        <v>2.1980561223989827</v>
      </c>
      <c r="BQ59" s="232">
        <v>3.9283603905446669</v>
      </c>
      <c r="BR59" s="232">
        <v>4.9048843024941808</v>
      </c>
      <c r="BS59" s="232">
        <v>0.89327249404452269</v>
      </c>
      <c r="BT59" s="232">
        <v>248.82223311865084</v>
      </c>
      <c r="BU59" s="232">
        <v>56.187224873659559</v>
      </c>
      <c r="BV59" s="232">
        <v>389.65979728726546</v>
      </c>
      <c r="BW59" s="232">
        <v>114.52817109236845</v>
      </c>
      <c r="BX59" s="232">
        <v>4.3704211238835615</v>
      </c>
      <c r="BY59" s="232">
        <v>19.99957361401054</v>
      </c>
      <c r="BZ59" s="232">
        <v>7.1836764082364724</v>
      </c>
      <c r="CA59" s="232">
        <v>31.480203211329624</v>
      </c>
      <c r="CB59" s="232">
        <v>16.760515725355241</v>
      </c>
      <c r="CC59" s="232">
        <v>0.36103507265996543</v>
      </c>
      <c r="CD59" s="232">
        <v>11.513196997023735</v>
      </c>
      <c r="CE59" s="232">
        <v>70.732731251042253</v>
      </c>
      <c r="CF59" s="232">
        <v>0.66411166249483322</v>
      </c>
      <c r="CG59" s="232">
        <v>78.093796745518631</v>
      </c>
      <c r="CH59" s="232">
        <v>6.713210132984738</v>
      </c>
      <c r="CI59" s="232">
        <v>13.265525662692827</v>
      </c>
      <c r="CJ59" s="232">
        <v>7.5224407997820482</v>
      </c>
      <c r="CK59" s="232">
        <v>1.7319474220370965</v>
      </c>
      <c r="CL59" s="232">
        <v>11.810648519212908</v>
      </c>
      <c r="CM59" s="232">
        <v>2875.8182228333271</v>
      </c>
      <c r="CN59" s="232">
        <v>44.578659440208163</v>
      </c>
      <c r="CO59" s="232">
        <v>2796.5260330400806</v>
      </c>
      <c r="CP59" s="232">
        <v>0.1000839327761248</v>
      </c>
      <c r="CQ59" s="232">
        <v>0</v>
      </c>
      <c r="CR59" s="232">
        <v>0</v>
      </c>
      <c r="CS59" s="232">
        <v>16.320029130321501</v>
      </c>
      <c r="CT59" s="232">
        <v>-7.2521301317538256E-2</v>
      </c>
      <c r="CU59" s="232">
        <v>2857.4522842420688</v>
      </c>
      <c r="CV59" s="232">
        <v>5733.2705070753964</v>
      </c>
      <c r="CW59" s="232">
        <v>2288.4913724988673</v>
      </c>
      <c r="CX59" s="232">
        <v>5145.9436567409357</v>
      </c>
      <c r="CY59" s="232">
        <v>8021.7618795742637</v>
      </c>
      <c r="CZ59" s="232">
        <v>-4189.3259856334926</v>
      </c>
      <c r="DA59" s="232">
        <v>956.61767110744313</v>
      </c>
      <c r="DB59" s="232">
        <v>3832.4358939407721</v>
      </c>
      <c r="DD59" s="404">
        <f t="shared" si="2"/>
        <v>0.73070439995173253</v>
      </c>
      <c r="DE59" s="404">
        <f t="shared" si="3"/>
        <v>0.26929560004826747</v>
      </c>
      <c r="DF59" s="233">
        <f t="shared" si="4"/>
        <v>6.5111233714939152E-3</v>
      </c>
      <c r="DG59" s="233">
        <f t="shared" si="5"/>
        <v>0.92761974660756086</v>
      </c>
    </row>
    <row r="60" spans="1:111">
      <c r="A60" s="238">
        <v>57</v>
      </c>
      <c r="B60" s="238" t="s">
        <v>1926</v>
      </c>
      <c r="C60" s="232">
        <v>111.94035403140145</v>
      </c>
      <c r="D60" s="232">
        <v>5.4468992215741325</v>
      </c>
      <c r="E60" s="232">
        <v>3.8288072579778167</v>
      </c>
      <c r="F60" s="232">
        <v>7.9081380531561205</v>
      </c>
      <c r="G60" s="232">
        <v>412.06503515628611</v>
      </c>
      <c r="H60" s="232">
        <v>299.91268684919396</v>
      </c>
      <c r="I60" s="232">
        <v>0</v>
      </c>
      <c r="J60" s="232">
        <v>56.328367514120579</v>
      </c>
      <c r="K60" s="232">
        <v>35.585688234704115</v>
      </c>
      <c r="L60" s="232">
        <v>20.720708389073959</v>
      </c>
      <c r="M60" s="232">
        <v>110.05321707916426</v>
      </c>
      <c r="N60" s="232">
        <v>247.37950668065784</v>
      </c>
      <c r="O60" s="232">
        <v>51.393657475115866</v>
      </c>
      <c r="P60" s="232">
        <v>0</v>
      </c>
      <c r="Q60" s="232">
        <v>11.572044489934219</v>
      </c>
      <c r="R60" s="232">
        <v>20.928069483313465</v>
      </c>
      <c r="S60" s="232">
        <v>0</v>
      </c>
      <c r="T60" s="232">
        <v>58.738081753306815</v>
      </c>
      <c r="U60" s="232">
        <v>0</v>
      </c>
      <c r="V60" s="232">
        <v>21.592764096917705</v>
      </c>
      <c r="W60" s="232">
        <v>568.54272972185652</v>
      </c>
      <c r="X60" s="232">
        <v>0</v>
      </c>
      <c r="Y60" s="232">
        <v>133.56728115533187</v>
      </c>
      <c r="Z60" s="232">
        <v>0</v>
      </c>
      <c r="AA60" s="232">
        <v>200.12655219998413</v>
      </c>
      <c r="AB60" s="232">
        <v>590.56423890229462</v>
      </c>
      <c r="AC60" s="232">
        <v>122.93978909040973</v>
      </c>
      <c r="AD60" s="232">
        <v>188.39325814558532</v>
      </c>
      <c r="AE60" s="232">
        <v>524.99471562054327</v>
      </c>
      <c r="AF60" s="232">
        <v>126.53428075520699</v>
      </c>
      <c r="AG60" s="232">
        <v>706.02977030323859</v>
      </c>
      <c r="AH60" s="232">
        <v>124.76631182542569</v>
      </c>
      <c r="AI60" s="232">
        <v>869.23544222743044</v>
      </c>
      <c r="AJ60" s="232">
        <v>1073.528567237485</v>
      </c>
      <c r="AK60" s="232">
        <v>7.3132008931347201</v>
      </c>
      <c r="AL60" s="232">
        <v>143.42811585446117</v>
      </c>
      <c r="AM60" s="232">
        <v>1316.8150318335097</v>
      </c>
      <c r="AN60" s="232">
        <v>156.98657506940896</v>
      </c>
      <c r="AO60" s="232">
        <v>8.2682130657989763</v>
      </c>
      <c r="AP60" s="232">
        <v>293.84665002667049</v>
      </c>
      <c r="AQ60" s="232">
        <v>504.55016814530592</v>
      </c>
      <c r="AR60" s="232">
        <v>737.0372456896838</v>
      </c>
      <c r="AS60" s="232">
        <v>214.81745274640443</v>
      </c>
      <c r="AT60" s="232">
        <v>132.89961725605789</v>
      </c>
      <c r="AU60" s="232">
        <v>193.41221639552293</v>
      </c>
      <c r="AV60" s="232">
        <v>288.19379138775821</v>
      </c>
      <c r="AW60" s="232">
        <v>11.926494220386219</v>
      </c>
      <c r="AX60" s="232">
        <v>50.194667990962891</v>
      </c>
      <c r="AY60" s="232">
        <v>163.3473472179538</v>
      </c>
      <c r="AZ60" s="232">
        <v>75.795964575965243</v>
      </c>
      <c r="BA60" s="232">
        <v>161.48280171733069</v>
      </c>
      <c r="BB60" s="232">
        <v>129.17540738569869</v>
      </c>
      <c r="BC60" s="232">
        <v>645.34510692489903</v>
      </c>
      <c r="BD60" s="232">
        <v>3.208098291105189</v>
      </c>
      <c r="BE60" s="232">
        <v>1.3389850425574816</v>
      </c>
      <c r="BF60" s="232">
        <v>2.3935761322472273</v>
      </c>
      <c r="BG60" s="232">
        <v>518.33781747649607</v>
      </c>
      <c r="BH60" s="232">
        <v>41.844651869297344</v>
      </c>
      <c r="BI60" s="232">
        <v>18.154547778900756</v>
      </c>
      <c r="BJ60" s="232">
        <v>0</v>
      </c>
      <c r="BK60" s="232">
        <v>6.2194294052959735</v>
      </c>
      <c r="BL60" s="232">
        <v>14.757910300491135</v>
      </c>
      <c r="BM60" s="232">
        <v>3.6641252146941374</v>
      </c>
      <c r="BN60" s="232">
        <v>0</v>
      </c>
      <c r="BO60" s="232">
        <v>2.4815614353122957</v>
      </c>
      <c r="BP60" s="232">
        <v>4.1511956758872683</v>
      </c>
      <c r="BQ60" s="232">
        <v>25.864250468754665</v>
      </c>
      <c r="BR60" s="232">
        <v>8.9366206965797552</v>
      </c>
      <c r="BS60" s="232">
        <v>9.0663231136750912</v>
      </c>
      <c r="BT60" s="232">
        <v>180.13353562660635</v>
      </c>
      <c r="BU60" s="232">
        <v>33.649487891780367</v>
      </c>
      <c r="BV60" s="232">
        <v>441.95811102352928</v>
      </c>
      <c r="BW60" s="232">
        <v>499.27919590891355</v>
      </c>
      <c r="BX60" s="232">
        <v>5.1763658815324156</v>
      </c>
      <c r="BY60" s="232">
        <v>73.770603857773978</v>
      </c>
      <c r="BZ60" s="232">
        <v>29.454832732890313</v>
      </c>
      <c r="CA60" s="232">
        <v>65.689398051791969</v>
      </c>
      <c r="CB60" s="232">
        <v>47.62823097037267</v>
      </c>
      <c r="CC60" s="232">
        <v>1.5274247842408377</v>
      </c>
      <c r="CD60" s="232">
        <v>209.89506254020063</v>
      </c>
      <c r="CE60" s="232">
        <v>109.72354689788035</v>
      </c>
      <c r="CF60" s="232">
        <v>2.8522130740469755</v>
      </c>
      <c r="CG60" s="232">
        <v>438.26389857129664</v>
      </c>
      <c r="CH60" s="232">
        <v>9.0787833609295578</v>
      </c>
      <c r="CI60" s="232">
        <v>36.670237982165148</v>
      </c>
      <c r="CJ60" s="232">
        <v>73.105823393723782</v>
      </c>
      <c r="CK60" s="232">
        <v>96.279523732045149</v>
      </c>
      <c r="CL60" s="232">
        <v>190.05048956148715</v>
      </c>
      <c r="CM60" s="232">
        <v>15144.058890092112</v>
      </c>
      <c r="CN60" s="232">
        <v>690.65960198149719</v>
      </c>
      <c r="CO60" s="232">
        <v>5843.6168517049455</v>
      </c>
      <c r="CP60" s="232">
        <v>4.8792109095886813</v>
      </c>
      <c r="CQ60" s="232">
        <v>0</v>
      </c>
      <c r="CR60" s="232">
        <v>78.103433985749206</v>
      </c>
      <c r="CS60" s="232">
        <v>1425.840376130682</v>
      </c>
      <c r="CT60" s="232">
        <v>-15.446123412973416</v>
      </c>
      <c r="CU60" s="232">
        <v>8027.6533512994883</v>
      </c>
      <c r="CV60" s="232">
        <v>23171.7122413916</v>
      </c>
      <c r="CW60" s="232">
        <v>23811.221200118445</v>
      </c>
      <c r="CX60" s="232">
        <v>31838.874551417932</v>
      </c>
      <c r="CY60" s="232">
        <v>46982.933441510046</v>
      </c>
      <c r="CZ60" s="232">
        <v>-13347.141848284638</v>
      </c>
      <c r="DA60" s="232">
        <v>18491.732703133293</v>
      </c>
      <c r="DB60" s="232">
        <v>33635.791593225411</v>
      </c>
      <c r="DD60" s="404">
        <f t="shared" si="2"/>
        <v>0.57601016745075295</v>
      </c>
      <c r="DE60" s="404">
        <f t="shared" si="3"/>
        <v>0.42398983254924705</v>
      </c>
      <c r="DF60" s="233">
        <f t="shared" si="4"/>
        <v>1.3605634207463298E-2</v>
      </c>
      <c r="DG60" s="233">
        <f t="shared" si="5"/>
        <v>0.84538795694870472</v>
      </c>
    </row>
    <row r="61" spans="1:111">
      <c r="A61" s="238">
        <v>58</v>
      </c>
      <c r="B61" s="238" t="s">
        <v>59</v>
      </c>
      <c r="C61" s="232">
        <v>320.47478210382729</v>
      </c>
      <c r="D61" s="232">
        <v>13.396215342052184</v>
      </c>
      <c r="E61" s="232">
        <v>19.249829512869848</v>
      </c>
      <c r="F61" s="232">
        <v>36.957142654338817</v>
      </c>
      <c r="G61" s="232">
        <v>196.05873517104521</v>
      </c>
      <c r="H61" s="232">
        <v>126.56195300439023</v>
      </c>
      <c r="I61" s="232">
        <v>0</v>
      </c>
      <c r="J61" s="232">
        <v>133.00264481023774</v>
      </c>
      <c r="K61" s="232">
        <v>37.249323210467253</v>
      </c>
      <c r="L61" s="232">
        <v>21.520665646852727</v>
      </c>
      <c r="M61" s="232">
        <v>11.737179862399785</v>
      </c>
      <c r="N61" s="232">
        <v>24.477578087203888</v>
      </c>
      <c r="O61" s="232">
        <v>36.043194657897118</v>
      </c>
      <c r="P61" s="232">
        <v>0</v>
      </c>
      <c r="Q61" s="232">
        <v>4.802901317418284</v>
      </c>
      <c r="R61" s="232">
        <v>15.618124076998386</v>
      </c>
      <c r="S61" s="232">
        <v>0</v>
      </c>
      <c r="T61" s="232">
        <v>10.416488790321209</v>
      </c>
      <c r="U61" s="232">
        <v>0</v>
      </c>
      <c r="V61" s="232">
        <v>0.31907098957542623</v>
      </c>
      <c r="W61" s="232">
        <v>118.97947219812021</v>
      </c>
      <c r="X61" s="232">
        <v>0</v>
      </c>
      <c r="Y61" s="232">
        <v>135.74505360555145</v>
      </c>
      <c r="Z61" s="232">
        <v>0</v>
      </c>
      <c r="AA61" s="232">
        <v>23.15069499098276</v>
      </c>
      <c r="AB61" s="232">
        <v>112.46904381700951</v>
      </c>
      <c r="AC61" s="232">
        <v>79.372483831880018</v>
      </c>
      <c r="AD61" s="232">
        <v>177.60911743321157</v>
      </c>
      <c r="AE61" s="232">
        <v>353.53584466772742</v>
      </c>
      <c r="AF61" s="232">
        <v>131.85561667233532</v>
      </c>
      <c r="AG61" s="232">
        <v>596.86594776496463</v>
      </c>
      <c r="AH61" s="232">
        <v>86.325182594428625</v>
      </c>
      <c r="AI61" s="232">
        <v>374.74315809660908</v>
      </c>
      <c r="AJ61" s="232">
        <v>555.00116697855447</v>
      </c>
      <c r="AK61" s="232">
        <v>3.4398138607502349E-2</v>
      </c>
      <c r="AL61" s="232">
        <v>23.614840959367086</v>
      </c>
      <c r="AM61" s="232">
        <v>165.03832004641683</v>
      </c>
      <c r="AN61" s="232">
        <v>32.980174878737472</v>
      </c>
      <c r="AO61" s="232">
        <v>2.2793068031554857</v>
      </c>
      <c r="AP61" s="232">
        <v>1336.9758175544839</v>
      </c>
      <c r="AQ61" s="232">
        <v>36.532309156274636</v>
      </c>
      <c r="AR61" s="232">
        <v>1596.9055674913895</v>
      </c>
      <c r="AS61" s="232">
        <v>523.66719610447353</v>
      </c>
      <c r="AT61" s="232">
        <v>327.71392898293971</v>
      </c>
      <c r="AU61" s="232">
        <v>295.21391785354155</v>
      </c>
      <c r="AV61" s="232">
        <v>210.687228279507</v>
      </c>
      <c r="AW61" s="232">
        <v>5.0465825469102299</v>
      </c>
      <c r="AX61" s="232">
        <v>93.218064452626692</v>
      </c>
      <c r="AY61" s="232">
        <v>329.93005337719023</v>
      </c>
      <c r="AZ61" s="232">
        <v>1327.289075618203</v>
      </c>
      <c r="BA61" s="232">
        <v>3089.1448611967176</v>
      </c>
      <c r="BB61" s="232">
        <v>341.63136025478218</v>
      </c>
      <c r="BC61" s="232">
        <v>34.348302983216236</v>
      </c>
      <c r="BD61" s="232">
        <v>32.331548587618386</v>
      </c>
      <c r="BE61" s="232">
        <v>49.664434300683347</v>
      </c>
      <c r="BF61" s="232">
        <v>16.060045218143632</v>
      </c>
      <c r="BG61" s="232">
        <v>84.660039146256679</v>
      </c>
      <c r="BH61" s="232">
        <v>0</v>
      </c>
      <c r="BI61" s="232">
        <v>69.374016881868442</v>
      </c>
      <c r="BJ61" s="232">
        <v>0</v>
      </c>
      <c r="BK61" s="232">
        <v>2.4229265961411421</v>
      </c>
      <c r="BL61" s="232">
        <v>6.2606715112914655</v>
      </c>
      <c r="BM61" s="232">
        <v>4.3325517778955627</v>
      </c>
      <c r="BN61" s="232">
        <v>0</v>
      </c>
      <c r="BO61" s="232">
        <v>7.8102974399181671</v>
      </c>
      <c r="BP61" s="232">
        <v>15.025163560652894</v>
      </c>
      <c r="BQ61" s="232">
        <v>144.64235244297416</v>
      </c>
      <c r="BR61" s="232">
        <v>5.8193037446139808</v>
      </c>
      <c r="BS61" s="232">
        <v>17.28953261232671</v>
      </c>
      <c r="BT61" s="232">
        <v>551.76108684642509</v>
      </c>
      <c r="BU61" s="232">
        <v>202.59345986226563</v>
      </c>
      <c r="BV61" s="232">
        <v>621.76504845615602</v>
      </c>
      <c r="BW61" s="232">
        <v>581.31306368011781</v>
      </c>
      <c r="BX61" s="232">
        <v>13.112751795221017</v>
      </c>
      <c r="BY61" s="232">
        <v>221.48660390416057</v>
      </c>
      <c r="BZ61" s="232">
        <v>138.28640847404284</v>
      </c>
      <c r="CA61" s="232">
        <v>165.90560801392161</v>
      </c>
      <c r="CB61" s="232">
        <v>179.01476676314354</v>
      </c>
      <c r="CC61" s="232">
        <v>12.813330008006085</v>
      </c>
      <c r="CD61" s="232">
        <v>255.01190843086064</v>
      </c>
      <c r="CE61" s="232">
        <v>579.61771971629139</v>
      </c>
      <c r="CF61" s="232">
        <v>31.863422087504549</v>
      </c>
      <c r="CG61" s="232">
        <v>115.91960254047414</v>
      </c>
      <c r="CH61" s="232">
        <v>90.844260613131468</v>
      </c>
      <c r="CI61" s="232">
        <v>603.26799216913855</v>
      </c>
      <c r="CJ61" s="232">
        <v>276.56657291844976</v>
      </c>
      <c r="CK61" s="232">
        <v>0</v>
      </c>
      <c r="CL61" s="232">
        <v>140.5195279292995</v>
      </c>
      <c r="CM61" s="232">
        <v>18763.145936596804</v>
      </c>
      <c r="CN61" s="232">
        <v>0</v>
      </c>
      <c r="CO61" s="232">
        <v>0</v>
      </c>
      <c r="CP61" s="232">
        <v>0</v>
      </c>
      <c r="CQ61" s="232">
        <v>0</v>
      </c>
      <c r="CR61" s="232">
        <v>0</v>
      </c>
      <c r="CS61" s="232">
        <v>0</v>
      </c>
      <c r="CT61" s="232">
        <v>0</v>
      </c>
      <c r="CU61" s="232">
        <v>0</v>
      </c>
      <c r="CV61" s="232">
        <v>18763.145936596804</v>
      </c>
      <c r="CW61" s="232">
        <v>0</v>
      </c>
      <c r="CX61" s="232">
        <v>0</v>
      </c>
      <c r="CY61" s="232">
        <v>18763.145936596804</v>
      </c>
      <c r="CZ61" s="232">
        <v>0</v>
      </c>
      <c r="DA61" s="232">
        <v>0</v>
      </c>
      <c r="DB61" s="232">
        <v>18763.145936596815</v>
      </c>
      <c r="DD61" s="404">
        <f t="shared" si="2"/>
        <v>0</v>
      </c>
      <c r="DE61" s="404">
        <f t="shared" si="3"/>
        <v>1</v>
      </c>
      <c r="DF61" s="233">
        <f t="shared" si="4"/>
        <v>0</v>
      </c>
      <c r="DG61" s="233">
        <f t="shared" si="5"/>
        <v>0</v>
      </c>
    </row>
    <row r="62" spans="1:111">
      <c r="A62" s="238">
        <v>59</v>
      </c>
      <c r="B62" s="238" t="s">
        <v>14</v>
      </c>
      <c r="C62" s="232">
        <v>21.688254841026424</v>
      </c>
      <c r="D62" s="232">
        <v>0.28186680279455251</v>
      </c>
      <c r="E62" s="232">
        <v>0.50272071176898347</v>
      </c>
      <c r="F62" s="232">
        <v>0.28959119288757101</v>
      </c>
      <c r="G62" s="232">
        <v>19.955448230227351</v>
      </c>
      <c r="H62" s="232">
        <v>15.64481285477302</v>
      </c>
      <c r="I62" s="232">
        <v>0</v>
      </c>
      <c r="J62" s="232">
        <v>2.5916091667597372</v>
      </c>
      <c r="K62" s="232">
        <v>0.83706871812925498</v>
      </c>
      <c r="L62" s="232">
        <v>3.0775663784262002</v>
      </c>
      <c r="M62" s="232">
        <v>6.6909549866611373</v>
      </c>
      <c r="N62" s="232">
        <v>16.638680534889545</v>
      </c>
      <c r="O62" s="232">
        <v>2.7718295667206787</v>
      </c>
      <c r="P62" s="232">
        <v>0</v>
      </c>
      <c r="Q62" s="232">
        <v>3.137453229660466</v>
      </c>
      <c r="R62" s="232">
        <v>2.9845466479824214</v>
      </c>
      <c r="S62" s="232">
        <v>0</v>
      </c>
      <c r="T62" s="232">
        <v>5.4881767555077943</v>
      </c>
      <c r="U62" s="232">
        <v>0</v>
      </c>
      <c r="V62" s="232">
        <v>33.125980792147168</v>
      </c>
      <c r="W62" s="232">
        <v>23.307690552472216</v>
      </c>
      <c r="X62" s="232">
        <v>0</v>
      </c>
      <c r="Y62" s="232">
        <v>27.904744453784762</v>
      </c>
      <c r="Z62" s="232">
        <v>0</v>
      </c>
      <c r="AA62" s="232">
        <v>40.069357930679359</v>
      </c>
      <c r="AB62" s="232">
        <v>143.30342314596226</v>
      </c>
      <c r="AC62" s="232">
        <v>20.34751424378997</v>
      </c>
      <c r="AD62" s="232">
        <v>30.332241947321201</v>
      </c>
      <c r="AE62" s="232">
        <v>83.208040256300421</v>
      </c>
      <c r="AF62" s="232">
        <v>13.712388842784772</v>
      </c>
      <c r="AG62" s="232">
        <v>80.401604404728204</v>
      </c>
      <c r="AH62" s="232">
        <v>7.1299250286037923</v>
      </c>
      <c r="AI62" s="232">
        <v>1.2616521981921385</v>
      </c>
      <c r="AJ62" s="232">
        <v>66.995666551281204</v>
      </c>
      <c r="AK62" s="232">
        <v>0.35136415669383231</v>
      </c>
      <c r="AL62" s="232">
        <v>28.149852034846706</v>
      </c>
      <c r="AM62" s="232">
        <v>202.70401889715413</v>
      </c>
      <c r="AN62" s="232">
        <v>20.024422136479902</v>
      </c>
      <c r="AO62" s="232">
        <v>1.2447355858662017</v>
      </c>
      <c r="AP62" s="232">
        <v>15.611480563536594</v>
      </c>
      <c r="AQ62" s="232">
        <v>118.33915267386671</v>
      </c>
      <c r="AR62" s="232">
        <v>30.895980207906756</v>
      </c>
      <c r="AS62" s="232">
        <v>7.6023922360381153</v>
      </c>
      <c r="AT62" s="232">
        <v>10.051669553638634</v>
      </c>
      <c r="AU62" s="232">
        <v>17.827067694264453</v>
      </c>
      <c r="AV62" s="232">
        <v>115.81574665962589</v>
      </c>
      <c r="AW62" s="232">
        <v>2.0900684367419147</v>
      </c>
      <c r="AX62" s="232">
        <v>2.0665913823002175</v>
      </c>
      <c r="AY62" s="232">
        <v>3.4988662244874709</v>
      </c>
      <c r="AZ62" s="232">
        <v>3.5593103511710802</v>
      </c>
      <c r="BA62" s="232">
        <v>9.1802037551321938</v>
      </c>
      <c r="BB62" s="232">
        <v>3.2478513498901731</v>
      </c>
      <c r="BC62" s="232">
        <v>44.995749813843091</v>
      </c>
      <c r="BD62" s="232">
        <v>0.20676156162177498</v>
      </c>
      <c r="BE62" s="232">
        <v>0.4159968412994447</v>
      </c>
      <c r="BF62" s="232">
        <v>0.20306006298020743</v>
      </c>
      <c r="BG62" s="232">
        <v>55.877871231129973</v>
      </c>
      <c r="BH62" s="232">
        <v>58.144375966982679</v>
      </c>
      <c r="BI62" s="232">
        <v>1449.3014431108918</v>
      </c>
      <c r="BJ62" s="232">
        <v>0</v>
      </c>
      <c r="BK62" s="232">
        <v>4.2842013013369692E-2</v>
      </c>
      <c r="BL62" s="232">
        <v>0.41491407974264555</v>
      </c>
      <c r="BM62" s="232">
        <v>0.18106897906894176</v>
      </c>
      <c r="BN62" s="232">
        <v>0</v>
      </c>
      <c r="BO62" s="232">
        <v>3.9112165941531503E-2</v>
      </c>
      <c r="BP62" s="232">
        <v>0.13644192336309588</v>
      </c>
      <c r="BQ62" s="232">
        <v>1.4140743436889378</v>
      </c>
      <c r="BR62" s="232">
        <v>0.11233785944260717</v>
      </c>
      <c r="BS62" s="232">
        <v>0.30599277523805279</v>
      </c>
      <c r="BT62" s="232">
        <v>6.2172072560309983</v>
      </c>
      <c r="BU62" s="232">
        <v>2.134166385285218</v>
      </c>
      <c r="BV62" s="232">
        <v>18.584813241235484</v>
      </c>
      <c r="BW62" s="232">
        <v>11.287940732788996</v>
      </c>
      <c r="BX62" s="232">
        <v>0.35328549943794468</v>
      </c>
      <c r="BY62" s="232">
        <v>3.1576782155362904</v>
      </c>
      <c r="BZ62" s="232">
        <v>1.709813051931143</v>
      </c>
      <c r="CA62" s="232">
        <v>1.9217509720906996</v>
      </c>
      <c r="CB62" s="232">
        <v>1.8365323328747747</v>
      </c>
      <c r="CC62" s="232">
        <v>5.9846944663928377E-2</v>
      </c>
      <c r="CD62" s="232">
        <v>20.546560260460605</v>
      </c>
      <c r="CE62" s="232">
        <v>5.9658971017931801</v>
      </c>
      <c r="CF62" s="232">
        <v>0.16625220899402296</v>
      </c>
      <c r="CG62" s="232">
        <v>12.147207025349227</v>
      </c>
      <c r="CH62" s="232">
        <v>0.71840421635060003</v>
      </c>
      <c r="CI62" s="232">
        <v>3.6382944570808218</v>
      </c>
      <c r="CJ62" s="232">
        <v>1.9082887220057858</v>
      </c>
      <c r="CK62" s="232">
        <v>5.6194148475000185</v>
      </c>
      <c r="CL62" s="232">
        <v>4.471196040940189</v>
      </c>
      <c r="CM62" s="232">
        <v>2980.1781771065025</v>
      </c>
      <c r="CN62" s="232">
        <v>4.149131750531672</v>
      </c>
      <c r="CO62" s="232">
        <v>1013.3788539896544</v>
      </c>
      <c r="CP62" s="232">
        <v>0</v>
      </c>
      <c r="CQ62" s="232">
        <v>0</v>
      </c>
      <c r="CR62" s="232">
        <v>4.1004598084414345</v>
      </c>
      <c r="CS62" s="232">
        <v>278.19574699392291</v>
      </c>
      <c r="CT62" s="232">
        <v>-1.0610300855070698</v>
      </c>
      <c r="CU62" s="232">
        <v>1298.7631624570433</v>
      </c>
      <c r="CV62" s="232">
        <v>4278.9413395635456</v>
      </c>
      <c r="CW62" s="232">
        <v>5961.5842759265133</v>
      </c>
      <c r="CX62" s="232">
        <v>7260.3474383835564</v>
      </c>
      <c r="CY62" s="232">
        <v>10240.52561549006</v>
      </c>
      <c r="CZ62" s="232">
        <v>-3410.8485549895154</v>
      </c>
      <c r="DA62" s="232">
        <v>3849.4988833940411</v>
      </c>
      <c r="DB62" s="232">
        <v>6829.677060500544</v>
      </c>
      <c r="DD62" s="404">
        <f t="shared" si="2"/>
        <v>0.79712440164870868</v>
      </c>
      <c r="DE62" s="404">
        <f t="shared" si="3"/>
        <v>0.20287559835129132</v>
      </c>
      <c r="DF62" s="233">
        <f t="shared" si="4"/>
        <v>2.3594397700696071E-3</v>
      </c>
      <c r="DG62" s="233">
        <f t="shared" si="5"/>
        <v>0.88649021948599216</v>
      </c>
    </row>
    <row r="63" spans="1:111">
      <c r="A63" s="238">
        <v>60</v>
      </c>
      <c r="B63" s="238" t="s">
        <v>15</v>
      </c>
      <c r="C63" s="232">
        <v>0.5155603032032775</v>
      </c>
      <c r="D63" s="232">
        <v>0.13567279921964726</v>
      </c>
      <c r="E63" s="232">
        <v>9.9817169279475912E-2</v>
      </c>
      <c r="F63" s="232">
        <v>1.0507935222790781</v>
      </c>
      <c r="G63" s="232">
        <v>3.4336213238878708</v>
      </c>
      <c r="H63" s="232">
        <v>2.7374613040192894</v>
      </c>
      <c r="I63" s="232">
        <v>0</v>
      </c>
      <c r="J63" s="232">
        <v>8.8310473240123724</v>
      </c>
      <c r="K63" s="232">
        <v>9.7224996536357455</v>
      </c>
      <c r="L63" s="232">
        <v>0.39601485976186179</v>
      </c>
      <c r="M63" s="232">
        <v>9.3483214904394831</v>
      </c>
      <c r="N63" s="232">
        <v>6.7710157290457875</v>
      </c>
      <c r="O63" s="232">
        <v>6.1519233283939965</v>
      </c>
      <c r="P63" s="232">
        <v>0</v>
      </c>
      <c r="Q63" s="232">
        <v>0.51252326291102213</v>
      </c>
      <c r="R63" s="232">
        <v>0.67337732392957361</v>
      </c>
      <c r="S63" s="232">
        <v>0</v>
      </c>
      <c r="T63" s="232">
        <v>2.6511687785969986</v>
      </c>
      <c r="U63" s="232">
        <v>0</v>
      </c>
      <c r="V63" s="232">
        <v>0.33441605407784653</v>
      </c>
      <c r="W63" s="232">
        <v>43.944398744015231</v>
      </c>
      <c r="X63" s="232">
        <v>0</v>
      </c>
      <c r="Y63" s="232">
        <v>2.8826782240871025</v>
      </c>
      <c r="Z63" s="232">
        <v>0</v>
      </c>
      <c r="AA63" s="232">
        <v>6.6030028429543277</v>
      </c>
      <c r="AB63" s="232">
        <v>8.6771482808684777</v>
      </c>
      <c r="AC63" s="232">
        <v>2.5839669030680628</v>
      </c>
      <c r="AD63" s="232">
        <v>18.263165590245578</v>
      </c>
      <c r="AE63" s="232">
        <v>43.249042649309509</v>
      </c>
      <c r="AF63" s="232">
        <v>19.885742353503076</v>
      </c>
      <c r="AG63" s="232">
        <v>101.50154900129833</v>
      </c>
      <c r="AH63" s="232">
        <v>15.514987413182128</v>
      </c>
      <c r="AI63" s="232">
        <v>1.5737671959187793</v>
      </c>
      <c r="AJ63" s="232">
        <v>97.917137117764469</v>
      </c>
      <c r="AK63" s="232">
        <v>1.2269983200387937</v>
      </c>
      <c r="AL63" s="232">
        <v>2.953317439013341</v>
      </c>
      <c r="AM63" s="232">
        <v>71.494831583951026</v>
      </c>
      <c r="AN63" s="232">
        <v>2.9618749636039254</v>
      </c>
      <c r="AO63" s="232">
        <v>0.52485939097267986</v>
      </c>
      <c r="AP63" s="232">
        <v>16.659651769749058</v>
      </c>
      <c r="AQ63" s="232">
        <v>0</v>
      </c>
      <c r="AR63" s="232">
        <v>3.5607460877076509</v>
      </c>
      <c r="AS63" s="232">
        <v>4.8459031847391492</v>
      </c>
      <c r="AT63" s="232">
        <v>1.0335682240980149</v>
      </c>
      <c r="AU63" s="232">
        <v>2.0099399585294186</v>
      </c>
      <c r="AV63" s="232">
        <v>7.9714073456664583</v>
      </c>
      <c r="AW63" s="232">
        <v>9.9868117820132579E-2</v>
      </c>
      <c r="AX63" s="232">
        <v>5.4593171375677194</v>
      </c>
      <c r="AY63" s="232">
        <v>33.618656405230929</v>
      </c>
      <c r="AZ63" s="232">
        <v>95.341173248953751</v>
      </c>
      <c r="BA63" s="232">
        <v>56.298404558613015</v>
      </c>
      <c r="BB63" s="232">
        <v>19.261041877263455</v>
      </c>
      <c r="BC63" s="232">
        <v>239.23841705956295</v>
      </c>
      <c r="BD63" s="232">
        <v>0.50615189328048793</v>
      </c>
      <c r="BE63" s="232">
        <v>0</v>
      </c>
      <c r="BF63" s="232">
        <v>0.11196915336407322</v>
      </c>
      <c r="BG63" s="232">
        <v>12.95654377691422</v>
      </c>
      <c r="BH63" s="232">
        <v>0</v>
      </c>
      <c r="BI63" s="232">
        <v>2.7438110165059317</v>
      </c>
      <c r="BJ63" s="232">
        <v>0</v>
      </c>
      <c r="BK63" s="232">
        <v>1.1240182007639004</v>
      </c>
      <c r="BL63" s="232">
        <v>2.3720763655776911</v>
      </c>
      <c r="BM63" s="232">
        <v>0.34687881483361627</v>
      </c>
      <c r="BN63" s="232">
        <v>0</v>
      </c>
      <c r="BO63" s="232">
        <v>0.74746091611677246</v>
      </c>
      <c r="BP63" s="232">
        <v>4.7522466332350373</v>
      </c>
      <c r="BQ63" s="232">
        <v>20.54592334444774</v>
      </c>
      <c r="BR63" s="232">
        <v>2.5419201131868152</v>
      </c>
      <c r="BS63" s="232">
        <v>9.0810183341231383</v>
      </c>
      <c r="BT63" s="232">
        <v>34.958664515100232</v>
      </c>
      <c r="BU63" s="232">
        <v>31.345222223651099</v>
      </c>
      <c r="BV63" s="232">
        <v>195.76970045469653</v>
      </c>
      <c r="BW63" s="232">
        <v>47.680438977054266</v>
      </c>
      <c r="BX63" s="232">
        <v>0.15658856228737522</v>
      </c>
      <c r="BY63" s="232">
        <v>2.3170318358685797</v>
      </c>
      <c r="BZ63" s="232">
        <v>2.5809226629541313</v>
      </c>
      <c r="CA63" s="232">
        <v>24.786777018726653</v>
      </c>
      <c r="CB63" s="232">
        <v>32.253272593946654</v>
      </c>
      <c r="CC63" s="232">
        <v>1.4238816180338103</v>
      </c>
      <c r="CD63" s="232">
        <v>10.120174384325992</v>
      </c>
      <c r="CE63" s="232">
        <v>93.07012515756027</v>
      </c>
      <c r="CF63" s="232">
        <v>0.34951204775963751</v>
      </c>
      <c r="CG63" s="232">
        <v>12.038225430274201</v>
      </c>
      <c r="CH63" s="232">
        <v>3.5435699849253184</v>
      </c>
      <c r="CI63" s="232">
        <v>22.481263855032378</v>
      </c>
      <c r="CJ63" s="232">
        <v>7.7580701639595162</v>
      </c>
      <c r="CK63" s="232">
        <v>0.1365103811945193</v>
      </c>
      <c r="CL63" s="232">
        <v>34.727465391183514</v>
      </c>
      <c r="CM63" s="232">
        <v>1595.8492330368745</v>
      </c>
      <c r="CN63" s="232">
        <v>27.27364379795246</v>
      </c>
      <c r="CO63" s="232">
        <v>3018.4236337283733</v>
      </c>
      <c r="CP63" s="232">
        <v>0</v>
      </c>
      <c r="CQ63" s="232">
        <v>0</v>
      </c>
      <c r="CR63" s="232">
        <v>0.31977796761067878</v>
      </c>
      <c r="CS63" s="232">
        <v>4.4746116449531836</v>
      </c>
      <c r="CT63" s="232">
        <v>0</v>
      </c>
      <c r="CU63" s="232">
        <v>3050.4916671388896</v>
      </c>
      <c r="CV63" s="232">
        <v>4646.3409001757645</v>
      </c>
      <c r="CW63" s="232">
        <v>0</v>
      </c>
      <c r="CX63" s="232">
        <v>3050.4916671388896</v>
      </c>
      <c r="CY63" s="232">
        <v>4646.3409001757645</v>
      </c>
      <c r="CZ63" s="232">
        <v>-4646.3409001757655</v>
      </c>
      <c r="DA63" s="232">
        <v>-1595.8492330368758</v>
      </c>
      <c r="DB63" s="232">
        <v>0</v>
      </c>
      <c r="DD63" s="404">
        <f t="shared" si="2"/>
        <v>1.0000000000000002</v>
      </c>
      <c r="DE63" s="404">
        <f t="shared" si="3"/>
        <v>0</v>
      </c>
      <c r="DF63" s="233">
        <f t="shared" si="4"/>
        <v>7.0277653182700484E-3</v>
      </c>
      <c r="DG63" s="233">
        <f t="shared" si="5"/>
        <v>0</v>
      </c>
    </row>
    <row r="64" spans="1:111">
      <c r="A64" s="238">
        <v>61</v>
      </c>
      <c r="B64" s="238" t="s">
        <v>88</v>
      </c>
      <c r="C64" s="232">
        <v>9.3088652014256095</v>
      </c>
      <c r="D64" s="232">
        <v>0.15074484105454339</v>
      </c>
      <c r="E64" s="232">
        <v>0.39377351020090373</v>
      </c>
      <c r="F64" s="232">
        <v>0.26630065562606864</v>
      </c>
      <c r="G64" s="232">
        <v>38.314851946039084</v>
      </c>
      <c r="H64" s="232">
        <v>24.110636598862804</v>
      </c>
      <c r="I64" s="232">
        <v>0</v>
      </c>
      <c r="J64" s="232">
        <v>4.0354887704110141</v>
      </c>
      <c r="K64" s="232">
        <v>2.4984079192620361</v>
      </c>
      <c r="L64" s="232">
        <v>1.4010953290833479</v>
      </c>
      <c r="M64" s="232">
        <v>7.3995641164220238</v>
      </c>
      <c r="N64" s="232">
        <v>20.265666136878234</v>
      </c>
      <c r="O64" s="232">
        <v>5.5562097215390569</v>
      </c>
      <c r="P64" s="232">
        <v>0</v>
      </c>
      <c r="Q64" s="232">
        <v>1.0369928142208296</v>
      </c>
      <c r="R64" s="232">
        <v>2.0454769548576692</v>
      </c>
      <c r="S64" s="232">
        <v>0</v>
      </c>
      <c r="T64" s="232">
        <v>5.4196965286289842</v>
      </c>
      <c r="U64" s="232">
        <v>0</v>
      </c>
      <c r="V64" s="232">
        <v>1.6271357441635492</v>
      </c>
      <c r="W64" s="232">
        <v>40.139315036760514</v>
      </c>
      <c r="X64" s="232">
        <v>0</v>
      </c>
      <c r="Y64" s="232">
        <v>12.799880328006561</v>
      </c>
      <c r="Z64" s="232">
        <v>0</v>
      </c>
      <c r="AA64" s="232">
        <v>18.707744581873619</v>
      </c>
      <c r="AB64" s="232">
        <v>42.992984980962298</v>
      </c>
      <c r="AC64" s="232">
        <v>8.9554447270210105</v>
      </c>
      <c r="AD64" s="232">
        <v>11.472402940816341</v>
      </c>
      <c r="AE64" s="232">
        <v>33.949827169287708</v>
      </c>
      <c r="AF64" s="232">
        <v>7.7195511991128205</v>
      </c>
      <c r="AG64" s="232">
        <v>46.731973876852159</v>
      </c>
      <c r="AH64" s="232">
        <v>7.5618093718729806</v>
      </c>
      <c r="AI64" s="232">
        <v>1.3605575393113261</v>
      </c>
      <c r="AJ64" s="232">
        <v>78.779764411298686</v>
      </c>
      <c r="AK64" s="232">
        <v>0.53874347999682648</v>
      </c>
      <c r="AL64" s="232">
        <v>13.538895733382441</v>
      </c>
      <c r="AM64" s="232">
        <v>106.17559644791947</v>
      </c>
      <c r="AN64" s="232">
        <v>11.670323058156409</v>
      </c>
      <c r="AO64" s="232">
        <v>1.1708881219866085</v>
      </c>
      <c r="AP64" s="232">
        <v>20.051653759828699</v>
      </c>
      <c r="AQ64" s="232">
        <v>1.9604992532437919</v>
      </c>
      <c r="AR64" s="232">
        <v>45.552330636417437</v>
      </c>
      <c r="AS64" s="232">
        <v>13.37875643117173</v>
      </c>
      <c r="AT64" s="232">
        <v>7.7061232724851392</v>
      </c>
      <c r="AU64" s="232">
        <v>12.818798886181932</v>
      </c>
      <c r="AV64" s="232">
        <v>28.600098738967468</v>
      </c>
      <c r="AW64" s="232">
        <v>1.1682182475489107</v>
      </c>
      <c r="AX64" s="232">
        <v>1.616805199392122</v>
      </c>
      <c r="AY64" s="232">
        <v>1.8805850660143675</v>
      </c>
      <c r="AZ64" s="232">
        <v>2.23110844048733</v>
      </c>
      <c r="BA64" s="232">
        <v>8.2660429146294145</v>
      </c>
      <c r="BB64" s="232">
        <v>2.0537985406403543</v>
      </c>
      <c r="BC64" s="232">
        <v>35.668298922375691</v>
      </c>
      <c r="BD64" s="232">
        <v>0.12984799194697394</v>
      </c>
      <c r="BE64" s="232">
        <v>0.17834637962121111</v>
      </c>
      <c r="BF64" s="232">
        <v>2.4342588532257694</v>
      </c>
      <c r="BG64" s="232">
        <v>33.746405890244908</v>
      </c>
      <c r="BH64" s="232">
        <v>9.0931858251135509</v>
      </c>
      <c r="BI64" s="232">
        <v>2.2423135428542551</v>
      </c>
      <c r="BJ64" s="232">
        <v>0</v>
      </c>
      <c r="BK64" s="232">
        <v>2.6656840780391993</v>
      </c>
      <c r="BL64" s="232">
        <v>0.78162444319817881</v>
      </c>
      <c r="BM64" s="232">
        <v>0.16634107142510776</v>
      </c>
      <c r="BN64" s="232">
        <v>0</v>
      </c>
      <c r="BO64" s="232">
        <v>3.3167997146716359E-2</v>
      </c>
      <c r="BP64" s="232">
        <v>0.10673021208126605</v>
      </c>
      <c r="BQ64" s="232">
        <v>1.5219195198675113</v>
      </c>
      <c r="BR64" s="232">
        <v>0</v>
      </c>
      <c r="BS64" s="232">
        <v>0.68901929029097309</v>
      </c>
      <c r="BT64" s="232">
        <v>4.1534901188635676</v>
      </c>
      <c r="BU64" s="232">
        <v>1.7701120921076623</v>
      </c>
      <c r="BV64" s="232">
        <v>21.787327477845913</v>
      </c>
      <c r="BW64" s="232">
        <v>40.223378448911021</v>
      </c>
      <c r="BX64" s="232">
        <v>0.434211796389118</v>
      </c>
      <c r="BY64" s="232">
        <v>5.2007752870338653</v>
      </c>
      <c r="BZ64" s="232">
        <v>2.385183082884772</v>
      </c>
      <c r="CA64" s="232">
        <v>2.5224856600329044</v>
      </c>
      <c r="CB64" s="232">
        <v>1.9676280444844192</v>
      </c>
      <c r="CC64" s="232">
        <v>0.43268022869478528</v>
      </c>
      <c r="CD64" s="232">
        <v>16.658280136343066</v>
      </c>
      <c r="CE64" s="232">
        <v>4.4939869328967301</v>
      </c>
      <c r="CF64" s="232">
        <v>0.24027268929908141</v>
      </c>
      <c r="CG64" s="232">
        <v>35.720522275053341</v>
      </c>
      <c r="CH64" s="232">
        <v>0.68724542718699788</v>
      </c>
      <c r="CI64" s="232">
        <v>1.8848204079742423</v>
      </c>
      <c r="CJ64" s="232">
        <v>1.1867200400029112</v>
      </c>
      <c r="CK64" s="232">
        <v>8.4735281025732192</v>
      </c>
      <c r="CL64" s="232">
        <v>0.90310921006626199</v>
      </c>
      <c r="CM64" s="232">
        <v>955.96433065637791</v>
      </c>
      <c r="CN64" s="232">
        <v>11.193106793538604</v>
      </c>
      <c r="CO64" s="232">
        <v>234.95563475926545</v>
      </c>
      <c r="CP64" s="232">
        <v>0.2951929745644295</v>
      </c>
      <c r="CQ64" s="232">
        <v>0</v>
      </c>
      <c r="CR64" s="232">
        <v>3.6989209014124134</v>
      </c>
      <c r="CS64" s="232">
        <v>233.30772621561655</v>
      </c>
      <c r="CT64" s="232">
        <v>7.4298034087289251</v>
      </c>
      <c r="CU64" s="232">
        <v>490.8803850531263</v>
      </c>
      <c r="CV64" s="232">
        <v>1446.8447157095043</v>
      </c>
      <c r="CW64" s="232">
        <v>397.0115525187245</v>
      </c>
      <c r="CX64" s="232">
        <v>887.8919375718508</v>
      </c>
      <c r="CY64" s="232">
        <v>1843.8562682282288</v>
      </c>
      <c r="CZ64" s="232">
        <v>-1190.3122020204526</v>
      </c>
      <c r="DA64" s="232">
        <v>-302.42026444860176</v>
      </c>
      <c r="DB64" s="232">
        <v>653.54406620777672</v>
      </c>
      <c r="DD64" s="404">
        <f t="shared" si="2"/>
        <v>0.8226951994891496</v>
      </c>
      <c r="DE64" s="404">
        <f t="shared" si="3"/>
        <v>0.1773048005108504</v>
      </c>
      <c r="DF64" s="233">
        <f t="shared" si="4"/>
        <v>5.4704483586808623E-4</v>
      </c>
      <c r="DG64" s="233">
        <f t="shared" si="5"/>
        <v>0.78007991786799535</v>
      </c>
    </row>
    <row r="65" spans="1:111">
      <c r="A65" s="238">
        <v>62</v>
      </c>
      <c r="B65" s="238" t="s">
        <v>16</v>
      </c>
      <c r="C65" s="232">
        <v>20.023764044797016</v>
      </c>
      <c r="D65" s="232">
        <v>0.33093059109597267</v>
      </c>
      <c r="E65" s="232">
        <v>0.9105546790901875</v>
      </c>
      <c r="F65" s="232">
        <v>4.0956208770580552E-2</v>
      </c>
      <c r="G65" s="232">
        <v>77.42700621565794</v>
      </c>
      <c r="H65" s="232">
        <v>24.064413749994948</v>
      </c>
      <c r="I65" s="232">
        <v>0</v>
      </c>
      <c r="J65" s="232">
        <v>12.838643701083472</v>
      </c>
      <c r="K65" s="232">
        <v>4.2343963618341016</v>
      </c>
      <c r="L65" s="232">
        <v>1.4927836502632763</v>
      </c>
      <c r="M65" s="232">
        <v>1.5408207057650896</v>
      </c>
      <c r="N65" s="232">
        <v>12.985000757078648</v>
      </c>
      <c r="O65" s="232">
        <v>4.4171965511024727</v>
      </c>
      <c r="P65" s="232">
        <v>0</v>
      </c>
      <c r="Q65" s="232">
        <v>1.004193688856766</v>
      </c>
      <c r="R65" s="232">
        <v>2.6597299043592946</v>
      </c>
      <c r="S65" s="232">
        <v>0</v>
      </c>
      <c r="T65" s="232">
        <v>30.563071857488822</v>
      </c>
      <c r="U65" s="232">
        <v>0</v>
      </c>
      <c r="V65" s="232">
        <v>0.94910919158629281</v>
      </c>
      <c r="W65" s="232">
        <v>77.568585589405686</v>
      </c>
      <c r="X65" s="232">
        <v>0</v>
      </c>
      <c r="Y65" s="232">
        <v>8.2712015409397441</v>
      </c>
      <c r="Z65" s="232">
        <v>0</v>
      </c>
      <c r="AA65" s="232">
        <v>10.64588214196252</v>
      </c>
      <c r="AB65" s="232">
        <v>43.566955088614534</v>
      </c>
      <c r="AC65" s="232">
        <v>48.793599372581532</v>
      </c>
      <c r="AD65" s="232">
        <v>15.332082702902914</v>
      </c>
      <c r="AE65" s="232">
        <v>36.903270027711905</v>
      </c>
      <c r="AF65" s="232">
        <v>14.317556597190887</v>
      </c>
      <c r="AG65" s="232">
        <v>55.353633243123312</v>
      </c>
      <c r="AH65" s="232">
        <v>5.5255351056686921</v>
      </c>
      <c r="AI65" s="232">
        <v>3.0994212575072</v>
      </c>
      <c r="AJ65" s="232">
        <v>250.95250373446029</v>
      </c>
      <c r="AK65" s="232">
        <v>0.43744276095454382</v>
      </c>
      <c r="AL65" s="232">
        <v>16.041261247928599</v>
      </c>
      <c r="AM65" s="232">
        <v>131.06608370090976</v>
      </c>
      <c r="AN65" s="232">
        <v>17.480078272859828</v>
      </c>
      <c r="AO65" s="232">
        <v>0.98971433610244586</v>
      </c>
      <c r="AP65" s="232">
        <v>45.811615603519876</v>
      </c>
      <c r="AQ65" s="232">
        <v>36.907350008215893</v>
      </c>
      <c r="AR65" s="232">
        <v>52.806864475334088</v>
      </c>
      <c r="AS65" s="232">
        <v>15.349571982248888</v>
      </c>
      <c r="AT65" s="232">
        <v>10.357989461588989</v>
      </c>
      <c r="AU65" s="232">
        <v>16.870610887934962</v>
      </c>
      <c r="AV65" s="232">
        <v>235.43161610356685</v>
      </c>
      <c r="AW65" s="232">
        <v>11.279666428708452</v>
      </c>
      <c r="AX65" s="232">
        <v>2.8968894586419096</v>
      </c>
      <c r="AY65" s="232">
        <v>3.5687722450390313</v>
      </c>
      <c r="AZ65" s="232">
        <v>4.9500515620780492</v>
      </c>
      <c r="BA65" s="232">
        <v>16.379592092956617</v>
      </c>
      <c r="BB65" s="232">
        <v>4.549736791302573</v>
      </c>
      <c r="BC65" s="232">
        <v>0.38345185804380411</v>
      </c>
      <c r="BD65" s="232">
        <v>0.21426562325785406</v>
      </c>
      <c r="BE65" s="232">
        <v>0.19423892439789939</v>
      </c>
      <c r="BF65" s="232">
        <v>0.443206583661088</v>
      </c>
      <c r="BG65" s="232">
        <v>13.320528324512951</v>
      </c>
      <c r="BH65" s="232">
        <v>12.184635086329264</v>
      </c>
      <c r="BI65" s="232">
        <v>1.9062100477911545</v>
      </c>
      <c r="BJ65" s="232">
        <v>0</v>
      </c>
      <c r="BK65" s="232">
        <v>0.3495544186482808</v>
      </c>
      <c r="BL65" s="232">
        <v>0.9507334640732813</v>
      </c>
      <c r="BM65" s="232">
        <v>0.23106832660431273</v>
      </c>
      <c r="BN65" s="232">
        <v>0</v>
      </c>
      <c r="BO65" s="232">
        <v>0.12449995353492328</v>
      </c>
      <c r="BP65" s="232">
        <v>0.74995364669236397</v>
      </c>
      <c r="BQ65" s="232">
        <v>3.9457842383362216</v>
      </c>
      <c r="BR65" s="232">
        <v>0.30045413906809781</v>
      </c>
      <c r="BS65" s="232">
        <v>1.4122453363046885</v>
      </c>
      <c r="BT65" s="232">
        <v>197.39821753635775</v>
      </c>
      <c r="BU65" s="232">
        <v>3.8052901065507294</v>
      </c>
      <c r="BV65" s="232">
        <v>43.835162500896814</v>
      </c>
      <c r="BW65" s="232">
        <v>40.693387614246838</v>
      </c>
      <c r="BX65" s="232">
        <v>0.88600387943409087</v>
      </c>
      <c r="BY65" s="232">
        <v>10.246375156825732</v>
      </c>
      <c r="BZ65" s="232">
        <v>4.3541739471590448</v>
      </c>
      <c r="CA65" s="232">
        <v>4.8870402525851064</v>
      </c>
      <c r="CB65" s="232">
        <v>301.66190448085302</v>
      </c>
      <c r="CC65" s="232">
        <v>0.20819091191595634</v>
      </c>
      <c r="CD65" s="232">
        <v>21.496974971337586</v>
      </c>
      <c r="CE65" s="232">
        <v>6.9201599102472535</v>
      </c>
      <c r="CF65" s="232">
        <v>0.40612613821046822</v>
      </c>
      <c r="CG65" s="232">
        <v>70.777751689158976</v>
      </c>
      <c r="CH65" s="232">
        <v>1.0752108043580875</v>
      </c>
      <c r="CI65" s="232">
        <v>3.216230724691699</v>
      </c>
      <c r="CJ65" s="232">
        <v>1.9155733473527052</v>
      </c>
      <c r="CK65" s="232">
        <v>11.740227937594826</v>
      </c>
      <c r="CL65" s="232">
        <v>1.277678597054843</v>
      </c>
      <c r="CM65" s="232">
        <v>2152.5002161588732</v>
      </c>
      <c r="CN65" s="232">
        <v>18.779048665706174</v>
      </c>
      <c r="CO65" s="232">
        <v>388.6273395751964</v>
      </c>
      <c r="CP65" s="232">
        <v>2.1822863975629496</v>
      </c>
      <c r="CQ65" s="232">
        <v>0</v>
      </c>
      <c r="CR65" s="232">
        <v>10.582929660487641</v>
      </c>
      <c r="CS65" s="232">
        <v>969.92391762828004</v>
      </c>
      <c r="CT65" s="232">
        <v>-1.7904371292682757</v>
      </c>
      <c r="CU65" s="232">
        <v>1388.305084797965</v>
      </c>
      <c r="CV65" s="232">
        <v>3540.8053009568384</v>
      </c>
      <c r="CW65" s="232">
        <v>916.84217428221018</v>
      </c>
      <c r="CX65" s="232">
        <v>2305.147259080175</v>
      </c>
      <c r="CY65" s="232">
        <v>4457.6474752390486</v>
      </c>
      <c r="CZ65" s="232">
        <v>-2544.1129885178234</v>
      </c>
      <c r="DA65" s="232">
        <v>-238.96572943764841</v>
      </c>
      <c r="DB65" s="232">
        <v>1913.5344867212252</v>
      </c>
      <c r="DD65" s="404">
        <f t="shared" ref="DD65:DD92" si="6">-CZ65/CV65</f>
        <v>0.71851253380984348</v>
      </c>
      <c r="DE65" s="404">
        <f t="shared" ref="DE65:DE92" si="7">1-DD65</f>
        <v>0.28148746619015652</v>
      </c>
      <c r="DF65" s="233">
        <f t="shared" si="4"/>
        <v>9.0483711705654515E-4</v>
      </c>
      <c r="DG65" s="233">
        <f t="shared" si="5"/>
        <v>0.79058183996344489</v>
      </c>
    </row>
    <row r="66" spans="1:111">
      <c r="A66" s="238">
        <v>63</v>
      </c>
      <c r="B66" s="238" t="s">
        <v>167</v>
      </c>
      <c r="C66" s="232">
        <v>5.558955879438269</v>
      </c>
      <c r="D66" s="232">
        <v>0</v>
      </c>
      <c r="E66" s="232">
        <v>0.14289590580149233</v>
      </c>
      <c r="F66" s="232">
        <v>0.47081930022422069</v>
      </c>
      <c r="G66" s="232">
        <v>20.166986685584035</v>
      </c>
      <c r="H66" s="232">
        <v>22.022207763932165</v>
      </c>
      <c r="I66" s="232">
        <v>0</v>
      </c>
      <c r="J66" s="232">
        <v>7.2056598470636235</v>
      </c>
      <c r="K66" s="232">
        <v>4.037450346885687</v>
      </c>
      <c r="L66" s="232">
        <v>1.3577201438775941</v>
      </c>
      <c r="M66" s="232">
        <v>8.0911601574737002</v>
      </c>
      <c r="N66" s="232">
        <v>3.5039554383958014</v>
      </c>
      <c r="O66" s="232">
        <v>8.0739387391622071</v>
      </c>
      <c r="P66" s="232">
        <v>0</v>
      </c>
      <c r="Q66" s="232">
        <v>2.3571399166158118</v>
      </c>
      <c r="R66" s="232">
        <v>2.3086210348529974</v>
      </c>
      <c r="S66" s="232">
        <v>0</v>
      </c>
      <c r="T66" s="232">
        <v>7.8086525116739995</v>
      </c>
      <c r="U66" s="232">
        <v>0</v>
      </c>
      <c r="V66" s="232">
        <v>0.23705045658002774</v>
      </c>
      <c r="W66" s="232">
        <v>118.56894905627938</v>
      </c>
      <c r="X66" s="232">
        <v>0</v>
      </c>
      <c r="Y66" s="232">
        <v>5.1895749384049026</v>
      </c>
      <c r="Z66" s="232">
        <v>0</v>
      </c>
      <c r="AA66" s="232">
        <v>4.8388010858688366</v>
      </c>
      <c r="AB66" s="232">
        <v>51.503727488273285</v>
      </c>
      <c r="AC66" s="232">
        <v>4.1657280622792259</v>
      </c>
      <c r="AD66" s="232">
        <v>10.979329805665978</v>
      </c>
      <c r="AE66" s="232">
        <v>62.99089083347048</v>
      </c>
      <c r="AF66" s="232">
        <v>14.91662229010306</v>
      </c>
      <c r="AG66" s="232">
        <v>49.909536180451482</v>
      </c>
      <c r="AH66" s="232">
        <v>3.5332180397899471</v>
      </c>
      <c r="AI66" s="232">
        <v>42.847943356419719</v>
      </c>
      <c r="AJ66" s="232">
        <v>189.82971883633391</v>
      </c>
      <c r="AK66" s="232">
        <v>0.2014431058827103</v>
      </c>
      <c r="AL66" s="232">
        <v>1.6096701302403358</v>
      </c>
      <c r="AM66" s="232">
        <v>226.46652125155708</v>
      </c>
      <c r="AN66" s="232">
        <v>3.0895467096988911</v>
      </c>
      <c r="AO66" s="232">
        <v>0.78512611798586029</v>
      </c>
      <c r="AP66" s="232">
        <v>95.329251206972586</v>
      </c>
      <c r="AQ66" s="232">
        <v>1.4551971061680462</v>
      </c>
      <c r="AR66" s="232">
        <v>4.747154756835114E-2</v>
      </c>
      <c r="AS66" s="232">
        <v>0.45800164444112823</v>
      </c>
      <c r="AT66" s="232">
        <v>21.008511762865133</v>
      </c>
      <c r="AU66" s="232">
        <v>0</v>
      </c>
      <c r="AV66" s="232">
        <v>0</v>
      </c>
      <c r="AW66" s="232">
        <v>0</v>
      </c>
      <c r="AX66" s="232">
        <v>0</v>
      </c>
      <c r="AY66" s="232">
        <v>0</v>
      </c>
      <c r="AZ66" s="232">
        <v>180.71382434853831</v>
      </c>
      <c r="BA66" s="232">
        <v>138.7956336340207</v>
      </c>
      <c r="BB66" s="232">
        <v>28.293472421409597</v>
      </c>
      <c r="BC66" s="232">
        <v>0</v>
      </c>
      <c r="BD66" s="232">
        <v>0</v>
      </c>
      <c r="BE66" s="232">
        <v>0</v>
      </c>
      <c r="BF66" s="232">
        <v>168.52366542703751</v>
      </c>
      <c r="BG66" s="232">
        <v>1386.3674588158981</v>
      </c>
      <c r="BH66" s="232">
        <v>2567.4046988315122</v>
      </c>
      <c r="BI66" s="232">
        <v>508.13598951656667</v>
      </c>
      <c r="BJ66" s="232">
        <v>0</v>
      </c>
      <c r="BK66" s="232">
        <v>25.520284256232543</v>
      </c>
      <c r="BL66" s="232">
        <v>68.451122941305655</v>
      </c>
      <c r="BM66" s="232">
        <v>26.029614293716314</v>
      </c>
      <c r="BN66" s="232">
        <v>0</v>
      </c>
      <c r="BO66" s="232">
        <v>0</v>
      </c>
      <c r="BP66" s="232">
        <v>0</v>
      </c>
      <c r="BQ66" s="232">
        <v>0</v>
      </c>
      <c r="BR66" s="232">
        <v>0</v>
      </c>
      <c r="BS66" s="232">
        <v>2.2328909092314664</v>
      </c>
      <c r="BT66" s="232">
        <v>94.786036724449772</v>
      </c>
      <c r="BU66" s="232">
        <v>0</v>
      </c>
      <c r="BV66" s="232">
        <v>43.644201540207575</v>
      </c>
      <c r="BW66" s="232">
        <v>0</v>
      </c>
      <c r="BX66" s="232">
        <v>0</v>
      </c>
      <c r="BY66" s="232">
        <v>0</v>
      </c>
      <c r="BZ66" s="232">
        <v>0</v>
      </c>
      <c r="CA66" s="232">
        <v>0</v>
      </c>
      <c r="CB66" s="232">
        <v>164.67251604643886</v>
      </c>
      <c r="CC66" s="232">
        <v>0</v>
      </c>
      <c r="CD66" s="232">
        <v>11.348835539422728</v>
      </c>
      <c r="CE66" s="232">
        <v>0</v>
      </c>
      <c r="CF66" s="232">
        <v>47.153244105408817</v>
      </c>
      <c r="CG66" s="232">
        <v>158.37533139820741</v>
      </c>
      <c r="CH66" s="232">
        <v>0</v>
      </c>
      <c r="CI66" s="232">
        <v>118.37266299125385</v>
      </c>
      <c r="CJ66" s="232">
        <v>0</v>
      </c>
      <c r="CK66" s="232">
        <v>0</v>
      </c>
      <c r="CL66" s="232">
        <v>143.53617100521393</v>
      </c>
      <c r="CM66" s="232">
        <v>6885.4256494303509</v>
      </c>
      <c r="CN66" s="232">
        <v>9.1839307555456564</v>
      </c>
      <c r="CO66" s="232">
        <v>4623.8839661515885</v>
      </c>
      <c r="CP66" s="232">
        <v>31.436687013415732</v>
      </c>
      <c r="CQ66" s="232">
        <v>19.500166119874979</v>
      </c>
      <c r="CR66" s="232">
        <v>0</v>
      </c>
      <c r="CS66" s="232">
        <v>0</v>
      </c>
      <c r="CT66" s="232">
        <v>0</v>
      </c>
      <c r="CU66" s="232">
        <v>4684.0047500404244</v>
      </c>
      <c r="CV66" s="232">
        <v>11569.430399470775</v>
      </c>
      <c r="CW66" s="232">
        <v>264.21216310793966</v>
      </c>
      <c r="CX66" s="232">
        <v>4948.2169131483643</v>
      </c>
      <c r="CY66" s="232">
        <v>11833.642562578714</v>
      </c>
      <c r="CZ66" s="232">
        <v>-9530.8098650998618</v>
      </c>
      <c r="DA66" s="232">
        <v>-4582.5929519514975</v>
      </c>
      <c r="DB66" s="232">
        <v>2302.8326974788547</v>
      </c>
      <c r="DD66" s="404">
        <f t="shared" si="6"/>
        <v>0.82379248900065405</v>
      </c>
      <c r="DE66" s="404">
        <f t="shared" si="7"/>
        <v>0.17620751099934595</v>
      </c>
      <c r="DF66" s="233">
        <f t="shared" si="4"/>
        <v>1.0765742425918653E-2</v>
      </c>
      <c r="DG66" s="233">
        <f t="shared" si="5"/>
        <v>0.87449837268482322</v>
      </c>
    </row>
    <row r="67" spans="1:111">
      <c r="A67" s="238">
        <v>64</v>
      </c>
      <c r="B67" s="238" t="s">
        <v>1286</v>
      </c>
      <c r="C67" s="232">
        <v>1.0401044074984724</v>
      </c>
      <c r="D67" s="232">
        <v>0</v>
      </c>
      <c r="E67" s="232">
        <v>1.8070275591601914E-2</v>
      </c>
      <c r="F67" s="232">
        <v>4.0486062653475791E-2</v>
      </c>
      <c r="G67" s="232">
        <v>2.4096118459450127</v>
      </c>
      <c r="H67" s="232">
        <v>1.5579148755648209</v>
      </c>
      <c r="I67" s="232">
        <v>0</v>
      </c>
      <c r="J67" s="232">
        <v>2.1709941243430486</v>
      </c>
      <c r="K67" s="232">
        <v>0.66052143352820869</v>
      </c>
      <c r="L67" s="232">
        <v>0.10061832862066757</v>
      </c>
      <c r="M67" s="232">
        <v>0.17929035036208368</v>
      </c>
      <c r="N67" s="232">
        <v>1.0611773790735219</v>
      </c>
      <c r="O67" s="232">
        <v>0.7237670023955074</v>
      </c>
      <c r="P67" s="232">
        <v>0</v>
      </c>
      <c r="Q67" s="232">
        <v>9.7934553809394295E-2</v>
      </c>
      <c r="R67" s="232">
        <v>0.25905777240388034</v>
      </c>
      <c r="S67" s="232">
        <v>0</v>
      </c>
      <c r="T67" s="232">
        <v>0.91536079334045328</v>
      </c>
      <c r="U67" s="232">
        <v>0</v>
      </c>
      <c r="V67" s="232">
        <v>5.3959875823980402E-2</v>
      </c>
      <c r="W67" s="232">
        <v>12.454104761450232</v>
      </c>
      <c r="X67" s="232">
        <v>0</v>
      </c>
      <c r="Y67" s="232">
        <v>0.5117816599157492</v>
      </c>
      <c r="Z67" s="232">
        <v>0</v>
      </c>
      <c r="AA67" s="232">
        <v>0.77489163082558365</v>
      </c>
      <c r="AB67" s="232">
        <v>1.6172618559635068</v>
      </c>
      <c r="AC67" s="232">
        <v>1.0627638989464891</v>
      </c>
      <c r="AD67" s="232">
        <v>2.3245051724553023</v>
      </c>
      <c r="AE67" s="232">
        <v>4.2959137282863331</v>
      </c>
      <c r="AF67" s="232">
        <v>3.6657625538319247</v>
      </c>
      <c r="AG67" s="232">
        <v>11.880664955286635</v>
      </c>
      <c r="AH67" s="232">
        <v>3.357082333750645</v>
      </c>
      <c r="AI67" s="232">
        <v>4.1709452595182279</v>
      </c>
      <c r="AJ67" s="232">
        <v>14.847806646612174</v>
      </c>
      <c r="AK67" s="232">
        <v>8.572760790145352E-2</v>
      </c>
      <c r="AL67" s="232">
        <v>0.28499575002014721</v>
      </c>
      <c r="AM67" s="232">
        <v>7.5976729798709046</v>
      </c>
      <c r="AN67" s="232">
        <v>1.2101377308732928</v>
      </c>
      <c r="AO67" s="232">
        <v>0.97390865096586088</v>
      </c>
      <c r="AP67" s="232">
        <v>5.5312716924238128</v>
      </c>
      <c r="AQ67" s="232">
        <v>1.6260962875446721</v>
      </c>
      <c r="AR67" s="232">
        <v>15.678524037145662</v>
      </c>
      <c r="AS67" s="232">
        <v>16.145545917010043</v>
      </c>
      <c r="AT67" s="232">
        <v>5.7488821739686387</v>
      </c>
      <c r="AU67" s="232">
        <v>7.4329473888808284</v>
      </c>
      <c r="AV67" s="232">
        <v>38.096454788663948</v>
      </c>
      <c r="AW67" s="232">
        <v>2.2288262589990873</v>
      </c>
      <c r="AX67" s="232">
        <v>10.317205027641448</v>
      </c>
      <c r="AY67" s="232">
        <v>10.69748952614756</v>
      </c>
      <c r="AZ67" s="232">
        <v>29.337760456954509</v>
      </c>
      <c r="BA67" s="232">
        <v>108.15647902813622</v>
      </c>
      <c r="BB67" s="232">
        <v>233.91718100821029</v>
      </c>
      <c r="BC67" s="232">
        <v>1.9879817112053091</v>
      </c>
      <c r="BD67" s="232">
        <v>6.5816505619617933</v>
      </c>
      <c r="BE67" s="232">
        <v>0</v>
      </c>
      <c r="BF67" s="232">
        <v>2.896657488736071</v>
      </c>
      <c r="BG67" s="232">
        <v>4.0608824024422194</v>
      </c>
      <c r="BH67" s="232">
        <v>0</v>
      </c>
      <c r="BI67" s="232">
        <v>20.776014532639792</v>
      </c>
      <c r="BJ67" s="232">
        <v>0</v>
      </c>
      <c r="BK67" s="232">
        <v>1.1413203240051639</v>
      </c>
      <c r="BL67" s="232">
        <v>2.1396747054586509</v>
      </c>
      <c r="BM67" s="232">
        <v>0.9599593098646253</v>
      </c>
      <c r="BN67" s="232">
        <v>0</v>
      </c>
      <c r="BO67" s="232">
        <v>6.9192491997150025</v>
      </c>
      <c r="BP67" s="232">
        <v>4.0094852999559203</v>
      </c>
      <c r="BQ67" s="232">
        <v>7.3233480512021751</v>
      </c>
      <c r="BR67" s="232">
        <v>4.4246497601742689</v>
      </c>
      <c r="BS67" s="232">
        <v>3.0324689801368039</v>
      </c>
      <c r="BT67" s="232">
        <v>241.35109670713678</v>
      </c>
      <c r="BU67" s="232">
        <v>18.006083163812544</v>
      </c>
      <c r="BV67" s="232">
        <v>538.89836405907488</v>
      </c>
      <c r="BW67" s="232">
        <v>34.352900408565802</v>
      </c>
      <c r="BX67" s="232">
        <v>9.2284635486773965</v>
      </c>
      <c r="BY67" s="232">
        <v>101.29863485921045</v>
      </c>
      <c r="BZ67" s="232">
        <v>18.008062415347627</v>
      </c>
      <c r="CA67" s="232">
        <v>56.633109958445964</v>
      </c>
      <c r="CB67" s="232">
        <v>6.0142499026518461</v>
      </c>
      <c r="CC67" s="232">
        <v>0.16024010856426074</v>
      </c>
      <c r="CD67" s="232">
        <v>34.993883257315041</v>
      </c>
      <c r="CE67" s="232">
        <v>63.880051682877834</v>
      </c>
      <c r="CF67" s="232">
        <v>0.91503136885072389</v>
      </c>
      <c r="CG67" s="232">
        <v>55.77049150415835</v>
      </c>
      <c r="CH67" s="232">
        <v>5.7670463243402121</v>
      </c>
      <c r="CI67" s="232">
        <v>12.973482240513158</v>
      </c>
      <c r="CJ67" s="232">
        <v>20.557306263894105</v>
      </c>
      <c r="CK67" s="232">
        <v>0</v>
      </c>
      <c r="CL67" s="232">
        <v>5.2148797954364818</v>
      </c>
      <c r="CM67" s="232">
        <v>1857.5961797455268</v>
      </c>
      <c r="CN67" s="232">
        <v>24.500022174222945</v>
      </c>
      <c r="CO67" s="232">
        <v>428.59114163911721</v>
      </c>
      <c r="CP67" s="232">
        <v>0</v>
      </c>
      <c r="CQ67" s="232">
        <v>0</v>
      </c>
      <c r="CR67" s="232">
        <v>0</v>
      </c>
      <c r="CS67" s="232">
        <v>0</v>
      </c>
      <c r="CT67" s="232">
        <v>0</v>
      </c>
      <c r="CU67" s="232">
        <v>453.09116381334013</v>
      </c>
      <c r="CV67" s="232">
        <v>2310.6873435588668</v>
      </c>
      <c r="CW67" s="232">
        <v>0</v>
      </c>
      <c r="CX67" s="232">
        <v>453.09116381334013</v>
      </c>
      <c r="CY67" s="232">
        <v>2310.6873435588668</v>
      </c>
      <c r="CZ67" s="232">
        <v>-2310.6873435588682</v>
      </c>
      <c r="DA67" s="232">
        <v>-1857.5961797455279</v>
      </c>
      <c r="DB67" s="232">
        <v>0</v>
      </c>
      <c r="DD67" s="404">
        <f t="shared" si="6"/>
        <v>1.0000000000000007</v>
      </c>
      <c r="DE67" s="404">
        <f t="shared" si="7"/>
        <v>0</v>
      </c>
      <c r="DF67" s="233">
        <f t="shared" si="4"/>
        <v>9.9788443453468069E-4</v>
      </c>
      <c r="DG67" s="233">
        <f t="shared" si="5"/>
        <v>0</v>
      </c>
    </row>
    <row r="68" spans="1:111">
      <c r="A68" s="238">
        <v>65</v>
      </c>
      <c r="B68" s="238" t="s">
        <v>1239</v>
      </c>
      <c r="C68" s="232">
        <v>2.8815400912267961</v>
      </c>
      <c r="D68" s="232">
        <v>0.20152266906698063</v>
      </c>
      <c r="E68" s="232">
        <v>1.8465252890371657</v>
      </c>
      <c r="F68" s="232">
        <v>0.15740980436178192</v>
      </c>
      <c r="G68" s="232">
        <v>17.258130517966915</v>
      </c>
      <c r="H68" s="232">
        <v>5.1590176479226066</v>
      </c>
      <c r="I68" s="232">
        <v>0</v>
      </c>
      <c r="J68" s="232">
        <v>13.741192559711656</v>
      </c>
      <c r="K68" s="232">
        <v>4.5476708556021102</v>
      </c>
      <c r="L68" s="232">
        <v>0.64158564955850672</v>
      </c>
      <c r="M68" s="232">
        <v>1.2201457526348529</v>
      </c>
      <c r="N68" s="232">
        <v>5.9422356628690425</v>
      </c>
      <c r="O68" s="232">
        <v>4.7647778871776012</v>
      </c>
      <c r="P68" s="232">
        <v>0</v>
      </c>
      <c r="Q68" s="232">
        <v>0.34747785593901565</v>
      </c>
      <c r="R68" s="232">
        <v>0.86001146387562621</v>
      </c>
      <c r="S68" s="232">
        <v>0</v>
      </c>
      <c r="T68" s="232">
        <v>5.2352231505698708</v>
      </c>
      <c r="U68" s="232">
        <v>0</v>
      </c>
      <c r="V68" s="232">
        <v>7.9880392271835521E-2</v>
      </c>
      <c r="W68" s="232">
        <v>46.260951526120465</v>
      </c>
      <c r="X68" s="232">
        <v>0</v>
      </c>
      <c r="Y68" s="232">
        <v>2.0166728499342468</v>
      </c>
      <c r="Z68" s="232">
        <v>0</v>
      </c>
      <c r="AA68" s="232">
        <v>3.519678547373815</v>
      </c>
      <c r="AB68" s="232">
        <v>8.2836342693161455</v>
      </c>
      <c r="AC68" s="232">
        <v>6.2606452496060561</v>
      </c>
      <c r="AD68" s="232">
        <v>12.022473737506379</v>
      </c>
      <c r="AE68" s="232">
        <v>24.449606598040965</v>
      </c>
      <c r="AF68" s="232">
        <v>25.355553914945812</v>
      </c>
      <c r="AG68" s="232">
        <v>100.42122395099244</v>
      </c>
      <c r="AH68" s="232">
        <v>9.3445741394201391</v>
      </c>
      <c r="AI68" s="232">
        <v>30.793946209151059</v>
      </c>
      <c r="AJ68" s="232">
        <v>111.6281710161567</v>
      </c>
      <c r="AK68" s="232">
        <v>0.60435259296754806</v>
      </c>
      <c r="AL68" s="232">
        <v>2.9858649002773037</v>
      </c>
      <c r="AM68" s="232">
        <v>57.697275429637223</v>
      </c>
      <c r="AN68" s="232">
        <v>9.5385022168801878</v>
      </c>
      <c r="AO68" s="232">
        <v>1.4717684420221364</v>
      </c>
      <c r="AP68" s="232">
        <v>36.567093957991844</v>
      </c>
      <c r="AQ68" s="232">
        <v>0.48725091032489509</v>
      </c>
      <c r="AR68" s="232">
        <v>34.47133066881301</v>
      </c>
      <c r="AS68" s="232">
        <v>288.06056402819866</v>
      </c>
      <c r="AT68" s="232">
        <v>58.016531447399011</v>
      </c>
      <c r="AU68" s="232">
        <v>66.973185945875997</v>
      </c>
      <c r="AV68" s="232">
        <v>13.726494670433018</v>
      </c>
      <c r="AW68" s="232">
        <v>0.82159937261029026</v>
      </c>
      <c r="AX68" s="232">
        <v>18.187247734874362</v>
      </c>
      <c r="AY68" s="232">
        <v>45.508786702761711</v>
      </c>
      <c r="AZ68" s="232">
        <v>385.67163698228376</v>
      </c>
      <c r="BA68" s="232">
        <v>918.47221140078193</v>
      </c>
      <c r="BB68" s="232">
        <v>412.61179109675879</v>
      </c>
      <c r="BC68" s="232">
        <v>23.008575570902821</v>
      </c>
      <c r="BD68" s="232">
        <v>40.421497743743139</v>
      </c>
      <c r="BE68" s="232">
        <v>0</v>
      </c>
      <c r="BF68" s="232">
        <v>14.205796336929655</v>
      </c>
      <c r="BG68" s="232">
        <v>77.583095486044527</v>
      </c>
      <c r="BH68" s="232">
        <v>0</v>
      </c>
      <c r="BI68" s="232">
        <v>142.0179932211895</v>
      </c>
      <c r="BJ68" s="232">
        <v>0</v>
      </c>
      <c r="BK68" s="232">
        <v>2.3174063249991868</v>
      </c>
      <c r="BL68" s="232">
        <v>2.9670825719416509</v>
      </c>
      <c r="BM68" s="232">
        <v>1.6628674561970087</v>
      </c>
      <c r="BN68" s="232">
        <v>0</v>
      </c>
      <c r="BO68" s="232">
        <v>170.9698761772589</v>
      </c>
      <c r="BP68" s="232">
        <v>109.85266013705349</v>
      </c>
      <c r="BQ68" s="232">
        <v>30.59675690633777</v>
      </c>
      <c r="BR68" s="232">
        <v>88.673367279055071</v>
      </c>
      <c r="BS68" s="232">
        <v>20.56386575606351</v>
      </c>
      <c r="BT68" s="232">
        <v>450.56030066550034</v>
      </c>
      <c r="BU68" s="232">
        <v>11.940576129045224</v>
      </c>
      <c r="BV68" s="232">
        <v>1611.174959279648</v>
      </c>
      <c r="BW68" s="232">
        <v>217.33688369263609</v>
      </c>
      <c r="BX68" s="232">
        <v>10.999346885138312</v>
      </c>
      <c r="BY68" s="232">
        <v>231.71362242281592</v>
      </c>
      <c r="BZ68" s="232">
        <v>31.439030379741219</v>
      </c>
      <c r="CA68" s="232">
        <v>143.67267310619712</v>
      </c>
      <c r="CB68" s="232">
        <v>15.146075246399382</v>
      </c>
      <c r="CC68" s="232">
        <v>6.5250736199846466</v>
      </c>
      <c r="CD68" s="232">
        <v>114.59765780101945</v>
      </c>
      <c r="CE68" s="232">
        <v>234.92617614541479</v>
      </c>
      <c r="CF68" s="232">
        <v>5.0542525489354082</v>
      </c>
      <c r="CG68" s="232">
        <v>378.06969276939742</v>
      </c>
      <c r="CH68" s="232">
        <v>34.476046272478406</v>
      </c>
      <c r="CI68" s="232">
        <v>44.035945909740775</v>
      </c>
      <c r="CJ68" s="232">
        <v>32.090720054424253</v>
      </c>
      <c r="CK68" s="232">
        <v>0</v>
      </c>
      <c r="CL68" s="232">
        <v>451.8130667721025</v>
      </c>
      <c r="CM68" s="232">
        <v>7547.5279084275835</v>
      </c>
      <c r="CN68" s="232">
        <v>197.85219986087009</v>
      </c>
      <c r="CO68" s="232">
        <v>12722.510848244025</v>
      </c>
      <c r="CP68" s="232">
        <v>0</v>
      </c>
      <c r="CQ68" s="232">
        <v>0</v>
      </c>
      <c r="CR68" s="232">
        <v>0</v>
      </c>
      <c r="CS68" s="232">
        <v>0</v>
      </c>
      <c r="CT68" s="232">
        <v>0</v>
      </c>
      <c r="CU68" s="232">
        <v>12920.363048104895</v>
      </c>
      <c r="CV68" s="232">
        <v>20467.890956532479</v>
      </c>
      <c r="CW68" s="232">
        <v>15.323904633150391</v>
      </c>
      <c r="CX68" s="232">
        <v>12935.686952738046</v>
      </c>
      <c r="CY68" s="232">
        <v>20483.21486116563</v>
      </c>
      <c r="CZ68" s="232">
        <v>-19507.129206117868</v>
      </c>
      <c r="DA68" s="232">
        <v>-6571.4422533798224</v>
      </c>
      <c r="DB68" s="232">
        <v>976.08565504776163</v>
      </c>
      <c r="DD68" s="404">
        <f t="shared" si="6"/>
        <v>0.95306005135287386</v>
      </c>
      <c r="DE68" s="404">
        <f t="shared" si="7"/>
        <v>4.693994864712614E-2</v>
      </c>
      <c r="DF68" s="233">
        <f t="shared" ref="DF68:DF92" si="8">CO68/CO$92</f>
        <v>2.9621693754817009E-2</v>
      </c>
      <c r="DG68" s="233">
        <f t="shared" ref="DG68:DG92" si="9">INDEX(C$103:DB$103,A68)</f>
        <v>0.92702152157657314</v>
      </c>
    </row>
    <row r="69" spans="1:111">
      <c r="A69" s="238">
        <v>66</v>
      </c>
      <c r="B69" s="238" t="s">
        <v>17</v>
      </c>
      <c r="C69" s="232">
        <v>0.45030168121851927</v>
      </c>
      <c r="D69" s="232">
        <v>0</v>
      </c>
      <c r="E69" s="232">
        <v>0</v>
      </c>
      <c r="F69" s="232">
        <v>0</v>
      </c>
      <c r="G69" s="232">
        <v>0.34163804498609107</v>
      </c>
      <c r="H69" s="232">
        <v>0</v>
      </c>
      <c r="I69" s="232">
        <v>0</v>
      </c>
      <c r="J69" s="232">
        <v>0</v>
      </c>
      <c r="K69" s="232">
        <v>3.637083685901929E-2</v>
      </c>
      <c r="L69" s="232">
        <v>5.9379301261944413E-3</v>
      </c>
      <c r="M69" s="232">
        <v>2.2622376929506437E-2</v>
      </c>
      <c r="N69" s="232">
        <v>0.13453101479490442</v>
      </c>
      <c r="O69" s="232">
        <v>5.7399148463893906E-2</v>
      </c>
      <c r="P69" s="232">
        <v>0</v>
      </c>
      <c r="Q69" s="232">
        <v>0</v>
      </c>
      <c r="R69" s="232">
        <v>0</v>
      </c>
      <c r="S69" s="232">
        <v>0</v>
      </c>
      <c r="T69" s="232">
        <v>0</v>
      </c>
      <c r="U69" s="232">
        <v>0</v>
      </c>
      <c r="V69" s="232">
        <v>3.4481887648788161E-3</v>
      </c>
      <c r="W69" s="232">
        <v>0</v>
      </c>
      <c r="X69" s="232">
        <v>0</v>
      </c>
      <c r="Y69" s="232">
        <v>6.5586956600755697E-2</v>
      </c>
      <c r="Z69" s="232">
        <v>0</v>
      </c>
      <c r="AA69" s="232">
        <v>0</v>
      </c>
      <c r="AB69" s="232">
        <v>0.14481936421122227</v>
      </c>
      <c r="AC69" s="232">
        <v>0.21306918315769324</v>
      </c>
      <c r="AD69" s="232">
        <v>0.35448786904477436</v>
      </c>
      <c r="AE69" s="232">
        <v>0</v>
      </c>
      <c r="AF69" s="232">
        <v>0.32945591070316937</v>
      </c>
      <c r="AG69" s="232">
        <v>0.78363717118750797</v>
      </c>
      <c r="AH69" s="232">
        <v>2.7124183362208919E-2</v>
      </c>
      <c r="AI69" s="232">
        <v>6.9623798732721467E-2</v>
      </c>
      <c r="AJ69" s="232">
        <v>1.1869199408847211</v>
      </c>
      <c r="AK69" s="232">
        <v>0</v>
      </c>
      <c r="AL69" s="232">
        <v>0.15340561683677439</v>
      </c>
      <c r="AM69" s="232">
        <v>6.2618769202922947E-2</v>
      </c>
      <c r="AN69" s="232">
        <v>0.31329545027248157</v>
      </c>
      <c r="AO69" s="232">
        <v>7.2279971072808952E-2</v>
      </c>
      <c r="AP69" s="232">
        <v>0.40589903745553901</v>
      </c>
      <c r="AQ69" s="232">
        <v>7.5768530262681252E-2</v>
      </c>
      <c r="AR69" s="232">
        <v>3.7288525508218404</v>
      </c>
      <c r="AS69" s="232">
        <v>1.1326358532882856</v>
      </c>
      <c r="AT69" s="232">
        <v>0.49636566225264001</v>
      </c>
      <c r="AU69" s="232">
        <v>0.88294454047527582</v>
      </c>
      <c r="AV69" s="232">
        <v>9.7353292960821611E-2</v>
      </c>
      <c r="AW69" s="232">
        <v>0</v>
      </c>
      <c r="AX69" s="232">
        <v>6.4596026162660816E-2</v>
      </c>
      <c r="AY69" s="232">
        <v>1.7968813526605738</v>
      </c>
      <c r="AZ69" s="232">
        <v>2.0992669598219007</v>
      </c>
      <c r="BA69" s="232">
        <v>24.7877605844924</v>
      </c>
      <c r="BB69" s="232">
        <v>5.7831245619812339</v>
      </c>
      <c r="BC69" s="232">
        <v>0.41933338176350926</v>
      </c>
      <c r="BD69" s="232">
        <v>0.49394179766432805</v>
      </c>
      <c r="BE69" s="232">
        <v>0</v>
      </c>
      <c r="BF69" s="232">
        <v>0.59914572664142096</v>
      </c>
      <c r="BG69" s="232">
        <v>0.48687692390112353</v>
      </c>
      <c r="BH69" s="232">
        <v>0</v>
      </c>
      <c r="BI69" s="232">
        <v>0.82371385194788649</v>
      </c>
      <c r="BJ69" s="232">
        <v>0</v>
      </c>
      <c r="BK69" s="232">
        <v>0</v>
      </c>
      <c r="BL69" s="232">
        <v>4.2859166002576624E-2</v>
      </c>
      <c r="BM69" s="232">
        <v>0.25089511436347012</v>
      </c>
      <c r="BN69" s="232">
        <v>0</v>
      </c>
      <c r="BO69" s="232">
        <v>4.0470108072891031E-2</v>
      </c>
      <c r="BP69" s="232">
        <v>70.32514017724111</v>
      </c>
      <c r="BQ69" s="232">
        <v>0.13621782917175118</v>
      </c>
      <c r="BR69" s="232">
        <v>239.40749323348589</v>
      </c>
      <c r="BS69" s="232">
        <v>1.190485726999287</v>
      </c>
      <c r="BT69" s="232">
        <v>0.3165534575578699</v>
      </c>
      <c r="BU69" s="232">
        <v>1.1308190835309295</v>
      </c>
      <c r="BV69" s="232">
        <v>1.7890858923353601</v>
      </c>
      <c r="BW69" s="232">
        <v>6.8044502263097195</v>
      </c>
      <c r="BX69" s="232">
        <v>0.19832093287482477</v>
      </c>
      <c r="BY69" s="232">
        <v>3.3203556413649951</v>
      </c>
      <c r="BZ69" s="232">
        <v>1.9063398510168301</v>
      </c>
      <c r="CA69" s="232">
        <v>2.5656496754395004</v>
      </c>
      <c r="CB69" s="232">
        <v>1.2038433393780046</v>
      </c>
      <c r="CC69" s="232">
        <v>182.92339398116505</v>
      </c>
      <c r="CD69" s="232">
        <v>4.0540593684751629</v>
      </c>
      <c r="CE69" s="232">
        <v>2.1763237368628405</v>
      </c>
      <c r="CF69" s="232">
        <v>0.69056235850353032</v>
      </c>
      <c r="CG69" s="232">
        <v>167.86400538224936</v>
      </c>
      <c r="CH69" s="232">
        <v>22.792151007145382</v>
      </c>
      <c r="CI69" s="232">
        <v>13.32693158544291</v>
      </c>
      <c r="CJ69" s="232">
        <v>0.57745411587805773</v>
      </c>
      <c r="CK69" s="232">
        <v>0</v>
      </c>
      <c r="CL69" s="232">
        <v>3.0962275047049568</v>
      </c>
      <c r="CM69" s="232">
        <v>777.13312253753918</v>
      </c>
      <c r="CN69" s="232">
        <v>14.650228679261886</v>
      </c>
      <c r="CO69" s="232">
        <v>2336.9095579256946</v>
      </c>
      <c r="CP69" s="232">
        <v>0</v>
      </c>
      <c r="CQ69" s="232">
        <v>0</v>
      </c>
      <c r="CR69" s="232">
        <v>0</v>
      </c>
      <c r="CS69" s="232">
        <v>0</v>
      </c>
      <c r="CT69" s="232">
        <v>0</v>
      </c>
      <c r="CU69" s="232">
        <v>2351.5597866049566</v>
      </c>
      <c r="CV69" s="232">
        <v>3128.6929091424959</v>
      </c>
      <c r="CW69" s="232">
        <v>479.57888009425261</v>
      </c>
      <c r="CX69" s="232">
        <v>2831.1386666992094</v>
      </c>
      <c r="CY69" s="232">
        <v>3608.2717892367486</v>
      </c>
      <c r="CZ69" s="232">
        <v>-2110.060989262015</v>
      </c>
      <c r="DA69" s="232">
        <v>721.07767743719432</v>
      </c>
      <c r="DB69" s="232">
        <v>1498.2107999747332</v>
      </c>
      <c r="DD69" s="404">
        <f t="shared" si="6"/>
        <v>0.67442253060251134</v>
      </c>
      <c r="DE69" s="404">
        <f t="shared" si="7"/>
        <v>0.32557746939748866</v>
      </c>
      <c r="DF69" s="233">
        <f t="shared" si="8"/>
        <v>5.4410029657890992E-3</v>
      </c>
      <c r="DG69" s="233">
        <f t="shared" si="9"/>
        <v>0.87829795417926559</v>
      </c>
    </row>
    <row r="70" spans="1:111">
      <c r="A70" s="238">
        <v>67</v>
      </c>
      <c r="B70" s="238" t="s">
        <v>89</v>
      </c>
      <c r="C70" s="232">
        <v>6.3089487509598072</v>
      </c>
      <c r="D70" s="232">
        <v>0</v>
      </c>
      <c r="E70" s="232">
        <v>0.34826852862572072</v>
      </c>
      <c r="F70" s="232">
        <v>3.3370294646385586E-2</v>
      </c>
      <c r="G70" s="232">
        <v>19.906237654255325</v>
      </c>
      <c r="H70" s="232">
        <v>25.05760179202386</v>
      </c>
      <c r="I70" s="232">
        <v>0</v>
      </c>
      <c r="J70" s="232">
        <v>6.2050400762348374</v>
      </c>
      <c r="K70" s="232">
        <v>2.8914560814669188</v>
      </c>
      <c r="L70" s="232">
        <v>0.76787125329278849</v>
      </c>
      <c r="M70" s="232">
        <v>2.7519050723476535</v>
      </c>
      <c r="N70" s="232">
        <v>16.329136345321576</v>
      </c>
      <c r="O70" s="232">
        <v>4.6699792529210322</v>
      </c>
      <c r="P70" s="232">
        <v>0</v>
      </c>
      <c r="Q70" s="232">
        <v>1.0185811801388498</v>
      </c>
      <c r="R70" s="232">
        <v>4.4742541067679058</v>
      </c>
      <c r="S70" s="232">
        <v>0</v>
      </c>
      <c r="T70" s="232">
        <v>9.2995807469508431</v>
      </c>
      <c r="U70" s="232">
        <v>0</v>
      </c>
      <c r="V70" s="232">
        <v>0.12718366387007268</v>
      </c>
      <c r="W70" s="232">
        <v>103.01456784141426</v>
      </c>
      <c r="X70" s="232">
        <v>0</v>
      </c>
      <c r="Y70" s="232">
        <v>3.7538282896453783</v>
      </c>
      <c r="Z70" s="232">
        <v>0</v>
      </c>
      <c r="AA70" s="232">
        <v>8.199690301966676</v>
      </c>
      <c r="AB70" s="232">
        <v>27.127322151809295</v>
      </c>
      <c r="AC70" s="232">
        <v>47.725786348587761</v>
      </c>
      <c r="AD70" s="232">
        <v>21.361033378443288</v>
      </c>
      <c r="AE70" s="232">
        <v>175.99893113384928</v>
      </c>
      <c r="AF70" s="232">
        <v>40.652064988233278</v>
      </c>
      <c r="AG70" s="232">
        <v>398.10377086750901</v>
      </c>
      <c r="AH70" s="232">
        <v>16.992319565580093</v>
      </c>
      <c r="AI70" s="232">
        <v>529.2025175187307</v>
      </c>
      <c r="AJ70" s="232">
        <v>375.34981905779387</v>
      </c>
      <c r="AK70" s="232">
        <v>1.549009118756947</v>
      </c>
      <c r="AL70" s="232">
        <v>13.08939731325586</v>
      </c>
      <c r="AM70" s="232">
        <v>95.035197064863752</v>
      </c>
      <c r="AN70" s="232">
        <v>16.52521703729489</v>
      </c>
      <c r="AO70" s="232">
        <v>5.1771062276575641</v>
      </c>
      <c r="AP70" s="232">
        <v>57.888487166244893</v>
      </c>
      <c r="AQ70" s="232">
        <v>3.5586123820498451E-2</v>
      </c>
      <c r="AR70" s="232">
        <v>46.497347401796709</v>
      </c>
      <c r="AS70" s="232">
        <v>18.92582295572678</v>
      </c>
      <c r="AT70" s="232">
        <v>13.991968687777549</v>
      </c>
      <c r="AU70" s="232">
        <v>27.073142473984241</v>
      </c>
      <c r="AV70" s="232">
        <v>185.95385051223454</v>
      </c>
      <c r="AW70" s="232">
        <v>3.1392366149648443</v>
      </c>
      <c r="AX70" s="232">
        <v>156.2440313320827</v>
      </c>
      <c r="AY70" s="232">
        <v>19.613372225857844</v>
      </c>
      <c r="AZ70" s="232">
        <v>151.49007723016851</v>
      </c>
      <c r="BA70" s="232">
        <v>608.56829262579367</v>
      </c>
      <c r="BB70" s="232">
        <v>486.75385865836427</v>
      </c>
      <c r="BC70" s="232">
        <v>7.3495113808473782</v>
      </c>
      <c r="BD70" s="232">
        <v>9.1059772047833611</v>
      </c>
      <c r="BE70" s="232">
        <v>0</v>
      </c>
      <c r="BF70" s="232">
        <v>1.545520799518507</v>
      </c>
      <c r="BG70" s="232">
        <v>49.079209845177651</v>
      </c>
      <c r="BH70" s="232">
        <v>0</v>
      </c>
      <c r="BI70" s="232">
        <v>13.181878023902883</v>
      </c>
      <c r="BJ70" s="232">
        <v>0</v>
      </c>
      <c r="BK70" s="232">
        <v>1.2783258902419516</v>
      </c>
      <c r="BL70" s="232">
        <v>8.1117406303211936</v>
      </c>
      <c r="BM70" s="232">
        <v>5.8015505219483838</v>
      </c>
      <c r="BN70" s="232">
        <v>0</v>
      </c>
      <c r="BO70" s="232">
        <v>10.412514126711011</v>
      </c>
      <c r="BP70" s="232">
        <v>5.6761363751165552</v>
      </c>
      <c r="BQ70" s="232">
        <v>83.441528702264463</v>
      </c>
      <c r="BR70" s="232">
        <v>64.85434768445063</v>
      </c>
      <c r="BS70" s="232">
        <v>31.590260138159959</v>
      </c>
      <c r="BT70" s="232">
        <v>358.10469169526914</v>
      </c>
      <c r="BU70" s="232">
        <v>22.312382963696233</v>
      </c>
      <c r="BV70" s="232">
        <v>1206.0592365167815</v>
      </c>
      <c r="BW70" s="232">
        <v>279.82185989149906</v>
      </c>
      <c r="BX70" s="232">
        <v>17.467394702284803</v>
      </c>
      <c r="BY70" s="232">
        <v>105.88654723515511</v>
      </c>
      <c r="BZ70" s="232">
        <v>6.1324920894594452</v>
      </c>
      <c r="CA70" s="232">
        <v>137.46121356281137</v>
      </c>
      <c r="CB70" s="232">
        <v>51.631491572512843</v>
      </c>
      <c r="CC70" s="232">
        <v>2.7805435094748008</v>
      </c>
      <c r="CD70" s="232">
        <v>37.881032640181829</v>
      </c>
      <c r="CE70" s="232">
        <v>402.90800300858825</v>
      </c>
      <c r="CF70" s="232">
        <v>4.5021276967654007</v>
      </c>
      <c r="CG70" s="232">
        <v>40.457808543413272</v>
      </c>
      <c r="CH70" s="232">
        <v>0.56020897446653051</v>
      </c>
      <c r="CI70" s="232">
        <v>92.35128695828412</v>
      </c>
      <c r="CJ70" s="232">
        <v>23.185195745277277</v>
      </c>
      <c r="CK70" s="232">
        <v>0</v>
      </c>
      <c r="CL70" s="232">
        <v>14.397617493484217</v>
      </c>
      <c r="CM70" s="232">
        <v>6850.5517031368781</v>
      </c>
      <c r="CN70" s="232">
        <v>4.4120851404354111</v>
      </c>
      <c r="CO70" s="232">
        <v>1563.1407489885823</v>
      </c>
      <c r="CP70" s="232">
        <v>0</v>
      </c>
      <c r="CQ70" s="232">
        <v>0</v>
      </c>
      <c r="CR70" s="232">
        <v>602.42830753113697</v>
      </c>
      <c r="CS70" s="232">
        <v>8878.1642273537564</v>
      </c>
      <c r="CT70" s="232">
        <v>0</v>
      </c>
      <c r="CU70" s="232">
        <v>11048.145369013911</v>
      </c>
      <c r="CV70" s="232">
        <v>17898.69707215079</v>
      </c>
      <c r="CW70" s="232">
        <v>700.30168930425248</v>
      </c>
      <c r="CX70" s="232">
        <v>11748.447058318165</v>
      </c>
      <c r="CY70" s="232">
        <v>18598.998761455041</v>
      </c>
      <c r="CZ70" s="232">
        <v>-12621.604119334697</v>
      </c>
      <c r="DA70" s="232">
        <v>-873.15706101653268</v>
      </c>
      <c r="DB70" s="232">
        <v>5977.3946421203491</v>
      </c>
      <c r="DD70" s="404">
        <f t="shared" si="6"/>
        <v>0.705168877290688</v>
      </c>
      <c r="DE70" s="404">
        <f t="shared" si="7"/>
        <v>0.294831122709312</v>
      </c>
      <c r="DF70" s="233">
        <f t="shared" si="8"/>
        <v>3.6394448481532125E-3</v>
      </c>
      <c r="DG70" s="233">
        <f t="shared" si="9"/>
        <v>0.9163510650815504</v>
      </c>
    </row>
    <row r="71" spans="1:111">
      <c r="A71" s="238">
        <v>68</v>
      </c>
      <c r="B71" s="238" t="s">
        <v>169</v>
      </c>
      <c r="C71" s="232">
        <v>0.24940095788306818</v>
      </c>
      <c r="D71" s="232">
        <v>0</v>
      </c>
      <c r="E71" s="232">
        <v>4.1050432652429469E-2</v>
      </c>
      <c r="F71" s="232">
        <v>1.9699112216196628E-2</v>
      </c>
      <c r="G71" s="232">
        <v>4.9844782363108848</v>
      </c>
      <c r="H71" s="232">
        <v>1.9357491960105391</v>
      </c>
      <c r="I71" s="232">
        <v>0</v>
      </c>
      <c r="J71" s="232">
        <v>0.29408513775797895</v>
      </c>
      <c r="K71" s="232">
        <v>0.26059545076426793</v>
      </c>
      <c r="L71" s="232">
        <v>5.6868846594679258E-2</v>
      </c>
      <c r="M71" s="232">
        <v>8.6669909569521725E-2</v>
      </c>
      <c r="N71" s="232">
        <v>2.135676654377169</v>
      </c>
      <c r="O71" s="232">
        <v>0.18110064583488922</v>
      </c>
      <c r="P71" s="232">
        <v>0</v>
      </c>
      <c r="Q71" s="232">
        <v>0.10155786724958757</v>
      </c>
      <c r="R71" s="232">
        <v>0.33983554825391826</v>
      </c>
      <c r="S71" s="232">
        <v>0</v>
      </c>
      <c r="T71" s="232">
        <v>2.0245800102075444</v>
      </c>
      <c r="U71" s="232">
        <v>0</v>
      </c>
      <c r="V71" s="232">
        <v>3.1724317122275836E-3</v>
      </c>
      <c r="W71" s="232">
        <v>16.42846725233969</v>
      </c>
      <c r="X71" s="232">
        <v>0</v>
      </c>
      <c r="Y71" s="232">
        <v>0.42763173798593418</v>
      </c>
      <c r="Z71" s="232">
        <v>0</v>
      </c>
      <c r="AA71" s="232">
        <v>0.82585164896744945</v>
      </c>
      <c r="AB71" s="232">
        <v>3.4860409299720914</v>
      </c>
      <c r="AC71" s="232">
        <v>3.1841827759333845</v>
      </c>
      <c r="AD71" s="232">
        <v>1.1577833104141904</v>
      </c>
      <c r="AE71" s="232">
        <v>25.596802289450853</v>
      </c>
      <c r="AF71" s="232">
        <v>6.6879733475341885</v>
      </c>
      <c r="AG71" s="232">
        <v>9.9960317912084804</v>
      </c>
      <c r="AH71" s="232">
        <v>2.0527630529261027</v>
      </c>
      <c r="AI71" s="232">
        <v>73.061612638840472</v>
      </c>
      <c r="AJ71" s="232">
        <v>26.390605801460307</v>
      </c>
      <c r="AK71" s="232">
        <v>1.3634522025711746</v>
      </c>
      <c r="AL71" s="232">
        <v>2.7655908382071424</v>
      </c>
      <c r="AM71" s="232">
        <v>44.720253977013726</v>
      </c>
      <c r="AN71" s="232">
        <v>6.4280758362918577</v>
      </c>
      <c r="AO71" s="232">
        <v>0.16062369563856677</v>
      </c>
      <c r="AP71" s="232">
        <v>4.539178555535587</v>
      </c>
      <c r="AQ71" s="232">
        <v>6.4515645667466606E-2</v>
      </c>
      <c r="AR71" s="232">
        <v>3.7973484075261905</v>
      </c>
      <c r="AS71" s="232">
        <v>3.1819521800099233</v>
      </c>
      <c r="AT71" s="232">
        <v>0.25842138372064677</v>
      </c>
      <c r="AU71" s="232">
        <v>0.19865840422315414</v>
      </c>
      <c r="AV71" s="232">
        <v>0.34271000294655396</v>
      </c>
      <c r="AW71" s="232">
        <v>1.979218379072319E-2</v>
      </c>
      <c r="AX71" s="232">
        <v>1.6150252716196707</v>
      </c>
      <c r="AY71" s="232">
        <v>1.9145159754113816</v>
      </c>
      <c r="AZ71" s="232">
        <v>37.543782629162621</v>
      </c>
      <c r="BA71" s="232">
        <v>274.37538022911679</v>
      </c>
      <c r="BB71" s="232">
        <v>56.852225216704653</v>
      </c>
      <c r="BC71" s="232">
        <v>14.14381569951564</v>
      </c>
      <c r="BD71" s="232">
        <v>4.9825933470240251</v>
      </c>
      <c r="BE71" s="232">
        <v>0</v>
      </c>
      <c r="BF71" s="232">
        <v>2.8237365999971571</v>
      </c>
      <c r="BG71" s="232">
        <v>18.442992617551095</v>
      </c>
      <c r="BH71" s="232">
        <v>0</v>
      </c>
      <c r="BI71" s="232">
        <v>3.2827885145756932</v>
      </c>
      <c r="BJ71" s="232">
        <v>0</v>
      </c>
      <c r="BK71" s="232">
        <v>0.57931712599485219</v>
      </c>
      <c r="BL71" s="232">
        <v>0.92908718726889961</v>
      </c>
      <c r="BM71" s="232">
        <v>0.4628121004011605</v>
      </c>
      <c r="BN71" s="232">
        <v>0</v>
      </c>
      <c r="BO71" s="232">
        <v>44.103760648624487</v>
      </c>
      <c r="BP71" s="232">
        <v>53.391444656469268</v>
      </c>
      <c r="BQ71" s="232">
        <v>48.545791131637927</v>
      </c>
      <c r="BR71" s="232">
        <v>149.55037720811771</v>
      </c>
      <c r="BS71" s="232">
        <v>10.447139261374129</v>
      </c>
      <c r="BT71" s="232">
        <v>19.488406480838986</v>
      </c>
      <c r="BU71" s="232">
        <v>552.19360553285287</v>
      </c>
      <c r="BV71" s="232">
        <v>65.32772140350545</v>
      </c>
      <c r="BW71" s="232">
        <v>2.7011571153922587</v>
      </c>
      <c r="BX71" s="232">
        <v>0.51470921344790221</v>
      </c>
      <c r="BY71" s="232">
        <v>10.878090820829126</v>
      </c>
      <c r="BZ71" s="232">
        <v>0.37558541379370819</v>
      </c>
      <c r="CA71" s="232">
        <v>3.3922995491085692</v>
      </c>
      <c r="CB71" s="232">
        <v>4.5920970352661898</v>
      </c>
      <c r="CC71" s="232">
        <v>22.425376053529376</v>
      </c>
      <c r="CD71" s="232">
        <v>52.836125733180701</v>
      </c>
      <c r="CE71" s="232">
        <v>384.49421744444754</v>
      </c>
      <c r="CF71" s="232">
        <v>0.20599138961993715</v>
      </c>
      <c r="CG71" s="232">
        <v>6.7654582237006684</v>
      </c>
      <c r="CH71" s="232">
        <v>1.4343159274730117</v>
      </c>
      <c r="CI71" s="232">
        <v>16.499370002698907</v>
      </c>
      <c r="CJ71" s="232">
        <v>24.319153162203968</v>
      </c>
      <c r="CK71" s="232">
        <v>0</v>
      </c>
      <c r="CL71" s="232">
        <v>69.635878677864596</v>
      </c>
      <c r="CM71" s="232">
        <v>2211.9169849278915</v>
      </c>
      <c r="CN71" s="232">
        <v>55.177686361975148</v>
      </c>
      <c r="CO71" s="232">
        <v>1133.5345335414447</v>
      </c>
      <c r="CP71" s="232">
        <v>0</v>
      </c>
      <c r="CQ71" s="232">
        <v>0</v>
      </c>
      <c r="CR71" s="232">
        <v>0</v>
      </c>
      <c r="CS71" s="232">
        <v>0</v>
      </c>
      <c r="CT71" s="232">
        <v>0</v>
      </c>
      <c r="CU71" s="232">
        <v>1188.71221990342</v>
      </c>
      <c r="CV71" s="232">
        <v>3400.6292048313117</v>
      </c>
      <c r="CW71" s="232">
        <v>316.25898866800776</v>
      </c>
      <c r="CX71" s="232">
        <v>1504.9712085714277</v>
      </c>
      <c r="CY71" s="232">
        <v>3716.8881934993196</v>
      </c>
      <c r="CZ71" s="232">
        <v>-2243.8377196971096</v>
      </c>
      <c r="DA71" s="232">
        <v>-738.86651112568188</v>
      </c>
      <c r="DB71" s="232">
        <v>1473.0504738022105</v>
      </c>
      <c r="DD71" s="404">
        <f t="shared" si="6"/>
        <v>0.65983016216800838</v>
      </c>
      <c r="DE71" s="404">
        <f t="shared" si="7"/>
        <v>0.34016983783199162</v>
      </c>
      <c r="DF71" s="233">
        <f t="shared" si="8"/>
        <v>2.6391970275040787E-3</v>
      </c>
      <c r="DG71" s="233">
        <f t="shared" si="9"/>
        <v>0.88245321619266348</v>
      </c>
    </row>
    <row r="72" spans="1:111">
      <c r="A72" s="238">
        <v>69</v>
      </c>
      <c r="B72" s="238" t="s">
        <v>170</v>
      </c>
      <c r="C72" s="232">
        <v>2.7081072538606552</v>
      </c>
      <c r="D72" s="232">
        <v>0.18184365160958441</v>
      </c>
      <c r="E72" s="232">
        <v>0.45128121392670612</v>
      </c>
      <c r="F72" s="232">
        <v>0.10981473980488501</v>
      </c>
      <c r="G72" s="232">
        <v>20.871017257323555</v>
      </c>
      <c r="H72" s="232">
        <v>14.018915160776514</v>
      </c>
      <c r="I72" s="232">
        <v>0</v>
      </c>
      <c r="J72" s="232">
        <v>12.767051433764109</v>
      </c>
      <c r="K72" s="232">
        <v>7.6543693371487569</v>
      </c>
      <c r="L72" s="232">
        <v>0.94937249358619413</v>
      </c>
      <c r="M72" s="232">
        <v>2.0564414525098043</v>
      </c>
      <c r="N72" s="232">
        <v>5.002159426588034</v>
      </c>
      <c r="O72" s="232">
        <v>3.8070223622748345</v>
      </c>
      <c r="P72" s="232">
        <v>0</v>
      </c>
      <c r="Q72" s="232">
        <v>0.83738123289825894</v>
      </c>
      <c r="R72" s="232">
        <v>1.2883645641124115</v>
      </c>
      <c r="S72" s="232">
        <v>0</v>
      </c>
      <c r="T72" s="232">
        <v>3.9255124206460597</v>
      </c>
      <c r="U72" s="232">
        <v>0</v>
      </c>
      <c r="V72" s="232">
        <v>0.1795298337033969</v>
      </c>
      <c r="W72" s="232">
        <v>33.399073164966417</v>
      </c>
      <c r="X72" s="232">
        <v>0</v>
      </c>
      <c r="Y72" s="232">
        <v>1.2427215077942741</v>
      </c>
      <c r="Z72" s="232">
        <v>0</v>
      </c>
      <c r="AA72" s="232">
        <v>3.9482308654630911</v>
      </c>
      <c r="AB72" s="232">
        <v>6.4786224698849644</v>
      </c>
      <c r="AC72" s="232">
        <v>7.541555884288325</v>
      </c>
      <c r="AD72" s="232">
        <v>10.48630009236385</v>
      </c>
      <c r="AE72" s="232">
        <v>37.380005141833955</v>
      </c>
      <c r="AF72" s="232">
        <v>15.111293343911226</v>
      </c>
      <c r="AG72" s="232">
        <v>71.296661936654843</v>
      </c>
      <c r="AH72" s="232">
        <v>5.135624647962473</v>
      </c>
      <c r="AI72" s="232">
        <v>120.42000097865328</v>
      </c>
      <c r="AJ72" s="232">
        <v>115.68760533276303</v>
      </c>
      <c r="AK72" s="232">
        <v>0.5163770133129838</v>
      </c>
      <c r="AL72" s="232">
        <v>3.9685942805938295</v>
      </c>
      <c r="AM72" s="232">
        <v>40.632725685029683</v>
      </c>
      <c r="AN72" s="232">
        <v>9.1515182787254687</v>
      </c>
      <c r="AO72" s="232">
        <v>3.0071423656830718</v>
      </c>
      <c r="AP72" s="232">
        <v>48.124689617787737</v>
      </c>
      <c r="AQ72" s="232">
        <v>1.8600146357036988</v>
      </c>
      <c r="AR72" s="232">
        <v>77.486593551245278</v>
      </c>
      <c r="AS72" s="232">
        <v>20.728632040886701</v>
      </c>
      <c r="AT72" s="232">
        <v>13.87259374007494</v>
      </c>
      <c r="AU72" s="232">
        <v>16.191207359178449</v>
      </c>
      <c r="AV72" s="232">
        <v>9.0216827140469942</v>
      </c>
      <c r="AW72" s="232">
        <v>0.15540179056078973</v>
      </c>
      <c r="AX72" s="232">
        <v>12.022738400549102</v>
      </c>
      <c r="AY72" s="232">
        <v>15.052560112907258</v>
      </c>
      <c r="AZ72" s="232">
        <v>39.064102481485691</v>
      </c>
      <c r="BA72" s="232">
        <v>141.03947678357363</v>
      </c>
      <c r="BB72" s="232">
        <v>70.496135167540643</v>
      </c>
      <c r="BC72" s="232">
        <v>3.647264189925667</v>
      </c>
      <c r="BD72" s="232">
        <v>3.8510479981793648</v>
      </c>
      <c r="BE72" s="232">
        <v>0</v>
      </c>
      <c r="BF72" s="232">
        <v>6.1676659410230608</v>
      </c>
      <c r="BG72" s="232">
        <v>51.10447460331244</v>
      </c>
      <c r="BH72" s="232">
        <v>0</v>
      </c>
      <c r="BI72" s="232">
        <v>6.8802753247415538</v>
      </c>
      <c r="BJ72" s="232">
        <v>0</v>
      </c>
      <c r="BK72" s="232">
        <v>1.7473153206390966</v>
      </c>
      <c r="BL72" s="232">
        <v>3.9776893214296307</v>
      </c>
      <c r="BM72" s="232">
        <v>1.1633743215696899</v>
      </c>
      <c r="BN72" s="232">
        <v>0</v>
      </c>
      <c r="BO72" s="232">
        <v>19.01359921501512</v>
      </c>
      <c r="BP72" s="232">
        <v>280.68348440785991</v>
      </c>
      <c r="BQ72" s="232">
        <v>47.382635526521817</v>
      </c>
      <c r="BR72" s="232">
        <v>10.559426435205822</v>
      </c>
      <c r="BS72" s="232">
        <v>45.462064400614402</v>
      </c>
      <c r="BT72" s="232">
        <v>176.43812411563783</v>
      </c>
      <c r="BU72" s="232">
        <v>39.47121047408055</v>
      </c>
      <c r="BV72" s="232">
        <v>763.05137804658932</v>
      </c>
      <c r="BW72" s="232">
        <v>166.72085363153693</v>
      </c>
      <c r="BX72" s="232">
        <v>2.5394581135908565</v>
      </c>
      <c r="BY72" s="232">
        <v>149.1552711866012</v>
      </c>
      <c r="BZ72" s="232">
        <v>21.10591666955267</v>
      </c>
      <c r="CA72" s="232">
        <v>150.59772173276639</v>
      </c>
      <c r="CB72" s="232">
        <v>15.885413552459655</v>
      </c>
      <c r="CC72" s="232">
        <v>112.67328513127008</v>
      </c>
      <c r="CD72" s="232">
        <v>12.878370026987698</v>
      </c>
      <c r="CE72" s="232">
        <v>244.79696665456945</v>
      </c>
      <c r="CF72" s="232">
        <v>2.4109659618915549</v>
      </c>
      <c r="CG72" s="232">
        <v>76.44257902262504</v>
      </c>
      <c r="CH72" s="232">
        <v>22.535468176411793</v>
      </c>
      <c r="CI72" s="232">
        <v>214.97099165868903</v>
      </c>
      <c r="CJ72" s="232">
        <v>19.621932411513534</v>
      </c>
      <c r="CK72" s="232">
        <v>0</v>
      </c>
      <c r="CL72" s="232">
        <v>37.490623891915838</v>
      </c>
      <c r="CM72" s="232">
        <v>3737.754912684687</v>
      </c>
      <c r="CN72" s="232">
        <v>84.339352727671553</v>
      </c>
      <c r="CO72" s="232">
        <v>2437.2896904595173</v>
      </c>
      <c r="CP72" s="232">
        <v>157.76411582200373</v>
      </c>
      <c r="CQ72" s="232">
        <v>0</v>
      </c>
      <c r="CR72" s="232">
        <v>0</v>
      </c>
      <c r="CS72" s="232">
        <v>853.87586240253916</v>
      </c>
      <c r="CT72" s="232">
        <v>1.3154323127502485</v>
      </c>
      <c r="CU72" s="232">
        <v>3534.5844537244816</v>
      </c>
      <c r="CV72" s="232">
        <v>7272.3393664091691</v>
      </c>
      <c r="CW72" s="232">
        <v>348.4909228981669</v>
      </c>
      <c r="CX72" s="232">
        <v>3883.0753766226485</v>
      </c>
      <c r="CY72" s="232">
        <v>7620.830289307336</v>
      </c>
      <c r="CZ72" s="232">
        <v>-6476.338726561632</v>
      </c>
      <c r="DA72" s="232">
        <v>-2593.2633499389835</v>
      </c>
      <c r="DB72" s="232">
        <v>1144.4915627457058</v>
      </c>
      <c r="DD72" s="404">
        <f t="shared" si="6"/>
        <v>0.89054407395723956</v>
      </c>
      <c r="DE72" s="404">
        <f t="shared" si="7"/>
        <v>0.10945592604276044</v>
      </c>
      <c r="DF72" s="233">
        <f t="shared" si="8"/>
        <v>5.6747170164550675E-3</v>
      </c>
      <c r="DG72" s="233">
        <f t="shared" si="9"/>
        <v>0.8775502774127748</v>
      </c>
    </row>
    <row r="73" spans="1:111">
      <c r="A73" s="238">
        <v>70</v>
      </c>
      <c r="B73" s="238" t="s">
        <v>18</v>
      </c>
      <c r="C73" s="232">
        <v>0</v>
      </c>
      <c r="D73" s="232">
        <v>0</v>
      </c>
      <c r="E73" s="232">
        <v>0</v>
      </c>
      <c r="F73" s="232">
        <v>0</v>
      </c>
      <c r="G73" s="232">
        <v>0</v>
      </c>
      <c r="H73" s="232">
        <v>0</v>
      </c>
      <c r="I73" s="232">
        <v>0</v>
      </c>
      <c r="J73" s="232">
        <v>0</v>
      </c>
      <c r="K73" s="232">
        <v>0</v>
      </c>
      <c r="L73" s="232">
        <v>0</v>
      </c>
      <c r="M73" s="232">
        <v>0</v>
      </c>
      <c r="N73" s="232">
        <v>0</v>
      </c>
      <c r="O73" s="232">
        <v>0</v>
      </c>
      <c r="P73" s="232">
        <v>0</v>
      </c>
      <c r="Q73" s="232">
        <v>0</v>
      </c>
      <c r="R73" s="232">
        <v>0</v>
      </c>
      <c r="S73" s="232">
        <v>0</v>
      </c>
      <c r="T73" s="232">
        <v>0</v>
      </c>
      <c r="U73" s="232">
        <v>0</v>
      </c>
      <c r="V73" s="232">
        <v>0</v>
      </c>
      <c r="W73" s="232">
        <v>0</v>
      </c>
      <c r="X73" s="232">
        <v>0</v>
      </c>
      <c r="Y73" s="232">
        <v>0</v>
      </c>
      <c r="Z73" s="232">
        <v>0</v>
      </c>
      <c r="AA73" s="232">
        <v>0</v>
      </c>
      <c r="AB73" s="232">
        <v>0</v>
      </c>
      <c r="AC73" s="232">
        <v>0</v>
      </c>
      <c r="AD73" s="232">
        <v>0</v>
      </c>
      <c r="AE73" s="232">
        <v>0</v>
      </c>
      <c r="AF73" s="232">
        <v>0</v>
      </c>
      <c r="AG73" s="232">
        <v>0</v>
      </c>
      <c r="AH73" s="232">
        <v>0</v>
      </c>
      <c r="AI73" s="232">
        <v>0</v>
      </c>
      <c r="AJ73" s="232">
        <v>0</v>
      </c>
      <c r="AK73" s="232">
        <v>0</v>
      </c>
      <c r="AL73" s="232">
        <v>0</v>
      </c>
      <c r="AM73" s="232">
        <v>0</v>
      </c>
      <c r="AN73" s="232">
        <v>0</v>
      </c>
      <c r="AO73" s="232">
        <v>0</v>
      </c>
      <c r="AP73" s="232">
        <v>0</v>
      </c>
      <c r="AQ73" s="232">
        <v>0</v>
      </c>
      <c r="AR73" s="232">
        <v>0</v>
      </c>
      <c r="AS73" s="232">
        <v>0</v>
      </c>
      <c r="AT73" s="232">
        <v>0</v>
      </c>
      <c r="AU73" s="232">
        <v>0</v>
      </c>
      <c r="AV73" s="232">
        <v>0</v>
      </c>
      <c r="AW73" s="232">
        <v>0</v>
      </c>
      <c r="AX73" s="232">
        <v>0</v>
      </c>
      <c r="AY73" s="232">
        <v>0</v>
      </c>
      <c r="AZ73" s="232">
        <v>0</v>
      </c>
      <c r="BA73" s="232">
        <v>0</v>
      </c>
      <c r="BB73" s="232">
        <v>0</v>
      </c>
      <c r="BC73" s="232">
        <v>0</v>
      </c>
      <c r="BD73" s="232">
        <v>0</v>
      </c>
      <c r="BE73" s="232">
        <v>0</v>
      </c>
      <c r="BF73" s="232">
        <v>0</v>
      </c>
      <c r="BG73" s="232">
        <v>0</v>
      </c>
      <c r="BH73" s="232">
        <v>0</v>
      </c>
      <c r="BI73" s="232">
        <v>0</v>
      </c>
      <c r="BJ73" s="232">
        <v>0</v>
      </c>
      <c r="BK73" s="232">
        <v>0</v>
      </c>
      <c r="BL73" s="232">
        <v>0</v>
      </c>
      <c r="BM73" s="232">
        <v>0</v>
      </c>
      <c r="BN73" s="232">
        <v>0</v>
      </c>
      <c r="BO73" s="232">
        <v>0</v>
      </c>
      <c r="BP73" s="232">
        <v>0</v>
      </c>
      <c r="BQ73" s="232">
        <v>0</v>
      </c>
      <c r="BR73" s="232">
        <v>0</v>
      </c>
      <c r="BS73" s="232">
        <v>0</v>
      </c>
      <c r="BT73" s="232">
        <v>0</v>
      </c>
      <c r="BU73" s="232">
        <v>0</v>
      </c>
      <c r="BV73" s="232">
        <v>0</v>
      </c>
      <c r="BW73" s="232">
        <v>0</v>
      </c>
      <c r="BX73" s="232">
        <v>0</v>
      </c>
      <c r="BY73" s="232">
        <v>0</v>
      </c>
      <c r="BZ73" s="232">
        <v>0</v>
      </c>
      <c r="CA73" s="232">
        <v>0</v>
      </c>
      <c r="CB73" s="232">
        <v>0</v>
      </c>
      <c r="CC73" s="232">
        <v>0</v>
      </c>
      <c r="CD73" s="232">
        <v>0</v>
      </c>
      <c r="CE73" s="232">
        <v>0</v>
      </c>
      <c r="CF73" s="232">
        <v>0</v>
      </c>
      <c r="CG73" s="232">
        <v>0</v>
      </c>
      <c r="CH73" s="232">
        <v>0</v>
      </c>
      <c r="CI73" s="232">
        <v>0</v>
      </c>
      <c r="CJ73" s="232">
        <v>0</v>
      </c>
      <c r="CK73" s="232">
        <v>0</v>
      </c>
      <c r="CL73" s="232">
        <v>884.91917408035886</v>
      </c>
      <c r="CM73" s="232">
        <v>884.91917408035886</v>
      </c>
      <c r="CN73" s="232">
        <v>0</v>
      </c>
      <c r="CO73" s="232">
        <v>1548.2882459229552</v>
      </c>
      <c r="CP73" s="232">
        <v>19114.053606717709</v>
      </c>
      <c r="CQ73" s="232">
        <v>12828.771813906998</v>
      </c>
      <c r="CR73" s="232">
        <v>0</v>
      </c>
      <c r="CS73" s="232">
        <v>0</v>
      </c>
      <c r="CT73" s="232">
        <v>0</v>
      </c>
      <c r="CU73" s="232">
        <v>33491.113666547666</v>
      </c>
      <c r="CV73" s="232">
        <v>34376.032840628024</v>
      </c>
      <c r="CW73" s="232">
        <v>0</v>
      </c>
      <c r="CX73" s="232">
        <v>33491.113666547666</v>
      </c>
      <c r="CY73" s="232">
        <v>34376.032840628024</v>
      </c>
      <c r="CZ73" s="232">
        <v>0</v>
      </c>
      <c r="DA73" s="232">
        <v>33491.113666547666</v>
      </c>
      <c r="DB73" s="232">
        <v>34376.032840628017</v>
      </c>
      <c r="DD73" s="404">
        <f t="shared" si="6"/>
        <v>0</v>
      </c>
      <c r="DE73" s="404">
        <f t="shared" si="7"/>
        <v>1</v>
      </c>
      <c r="DF73" s="233">
        <f t="shared" si="8"/>
        <v>3.604863914990698E-3</v>
      </c>
      <c r="DG73" s="233">
        <f t="shared" si="9"/>
        <v>0.61624395314321623</v>
      </c>
    </row>
    <row r="74" spans="1:111">
      <c r="A74" s="238">
        <v>71</v>
      </c>
      <c r="B74" s="238" t="s">
        <v>19</v>
      </c>
      <c r="C74" s="232">
        <v>0.25392234400450175</v>
      </c>
      <c r="D74" s="232">
        <v>0</v>
      </c>
      <c r="E74" s="232">
        <v>0</v>
      </c>
      <c r="F74" s="232">
        <v>0</v>
      </c>
      <c r="G74" s="232">
        <v>10.937739259728716</v>
      </c>
      <c r="H74" s="232">
        <v>1.1387028801779431</v>
      </c>
      <c r="I74" s="232">
        <v>0</v>
      </c>
      <c r="J74" s="232">
        <v>0</v>
      </c>
      <c r="K74" s="232">
        <v>0.18965941638755462</v>
      </c>
      <c r="L74" s="232">
        <v>0.10382330221796607</v>
      </c>
      <c r="M74" s="232">
        <v>0.35066560249695267</v>
      </c>
      <c r="N74" s="232">
        <v>0.20309845835871373</v>
      </c>
      <c r="O74" s="232">
        <v>6.8351912448414584E-2</v>
      </c>
      <c r="P74" s="232">
        <v>0</v>
      </c>
      <c r="Q74" s="232">
        <v>0.17670437599699668</v>
      </c>
      <c r="R74" s="232">
        <v>0.98072760867603881</v>
      </c>
      <c r="S74" s="232">
        <v>0</v>
      </c>
      <c r="T74" s="232">
        <v>3.4190303441073957</v>
      </c>
      <c r="U74" s="232">
        <v>0</v>
      </c>
      <c r="V74" s="232">
        <v>0</v>
      </c>
      <c r="W74" s="232">
        <v>11.351333325547731</v>
      </c>
      <c r="X74" s="232">
        <v>0</v>
      </c>
      <c r="Y74" s="232">
        <v>1.295203860838015</v>
      </c>
      <c r="Z74" s="232">
        <v>0</v>
      </c>
      <c r="AA74" s="232">
        <v>0.62742806040688026</v>
      </c>
      <c r="AB74" s="232">
        <v>3.041566752368206</v>
      </c>
      <c r="AC74" s="232">
        <v>0.50993351900349626</v>
      </c>
      <c r="AD74" s="232">
        <v>14.862912016894041</v>
      </c>
      <c r="AE74" s="232">
        <v>9.8302849708632074</v>
      </c>
      <c r="AF74" s="232">
        <v>12.730105327809774</v>
      </c>
      <c r="AG74" s="232">
        <v>53.670641412377293</v>
      </c>
      <c r="AH74" s="232">
        <v>2.9752052534537263</v>
      </c>
      <c r="AI74" s="232">
        <v>85.167220836849069</v>
      </c>
      <c r="AJ74" s="232">
        <v>118.95889193029159</v>
      </c>
      <c r="AK74" s="232">
        <v>1.7067623483501804</v>
      </c>
      <c r="AL74" s="232">
        <v>2.4152322934649066</v>
      </c>
      <c r="AM74" s="232">
        <v>34.536863169344343</v>
      </c>
      <c r="AN74" s="232">
        <v>10.965031743135128</v>
      </c>
      <c r="AO74" s="232">
        <v>0.39079254170062167</v>
      </c>
      <c r="AP74" s="232">
        <v>4.1101051902283583</v>
      </c>
      <c r="AQ74" s="232">
        <v>8.2653740143987409E-2</v>
      </c>
      <c r="AR74" s="232">
        <v>15.220798341373854</v>
      </c>
      <c r="AS74" s="232">
        <v>0.74810724309414078</v>
      </c>
      <c r="AT74" s="232">
        <v>1.6608947704778789</v>
      </c>
      <c r="AU74" s="232">
        <v>3.0321330277990426</v>
      </c>
      <c r="AV74" s="232">
        <v>27.488398531227464</v>
      </c>
      <c r="AW74" s="232">
        <v>0.41524962781249797</v>
      </c>
      <c r="AX74" s="232">
        <v>1.1102244257754976</v>
      </c>
      <c r="AY74" s="232">
        <v>1.9917353900988815</v>
      </c>
      <c r="AZ74" s="232">
        <v>5.4127978122860938</v>
      </c>
      <c r="BA74" s="232">
        <v>21.97932766906095</v>
      </c>
      <c r="BB74" s="232">
        <v>7.1492887826441684</v>
      </c>
      <c r="BC74" s="232">
        <v>3.4231273405350385E-2</v>
      </c>
      <c r="BD74" s="232">
        <v>0</v>
      </c>
      <c r="BE74" s="232">
        <v>0</v>
      </c>
      <c r="BF74" s="232">
        <v>35.892788198772813</v>
      </c>
      <c r="BG74" s="232">
        <v>8.9535752962168402</v>
      </c>
      <c r="BH74" s="232">
        <v>8.7126341700800261</v>
      </c>
      <c r="BI74" s="232">
        <v>0.87953235280895881</v>
      </c>
      <c r="BJ74" s="232">
        <v>0</v>
      </c>
      <c r="BK74" s="232">
        <v>0.46028477986386357</v>
      </c>
      <c r="BL74" s="232">
        <v>0.7659312951329158</v>
      </c>
      <c r="BM74" s="232">
        <v>0.41012586046469979</v>
      </c>
      <c r="BN74" s="232">
        <v>0</v>
      </c>
      <c r="BO74" s="232">
        <v>5.625011315426792</v>
      </c>
      <c r="BP74" s="232">
        <v>1.8008070153746054</v>
      </c>
      <c r="BQ74" s="232">
        <v>35.256877215685591</v>
      </c>
      <c r="BR74" s="232">
        <v>17.409532272899476</v>
      </c>
      <c r="BS74" s="232">
        <v>1.802256966111967</v>
      </c>
      <c r="BT74" s="232">
        <v>10.290787388174351</v>
      </c>
      <c r="BU74" s="232">
        <v>5.8786529882307578E-2</v>
      </c>
      <c r="BV74" s="232">
        <v>0</v>
      </c>
      <c r="BW74" s="232">
        <v>13.332901396220215</v>
      </c>
      <c r="BX74" s="232">
        <v>0</v>
      </c>
      <c r="BY74" s="232">
        <v>2.7092827802593873</v>
      </c>
      <c r="BZ74" s="232">
        <v>0.32877372404777661</v>
      </c>
      <c r="CA74" s="232">
        <v>0</v>
      </c>
      <c r="CB74" s="232">
        <v>5.8026255722132474</v>
      </c>
      <c r="CC74" s="232">
        <v>0.94875965293622955</v>
      </c>
      <c r="CD74" s="232">
        <v>0</v>
      </c>
      <c r="CE74" s="232">
        <v>44.001934988329843</v>
      </c>
      <c r="CF74" s="232">
        <v>0.1991678464533303</v>
      </c>
      <c r="CG74" s="232">
        <v>25.208024499053071</v>
      </c>
      <c r="CH74" s="232">
        <v>5.8994517259125931</v>
      </c>
      <c r="CI74" s="232">
        <v>4.7273330962183646</v>
      </c>
      <c r="CJ74" s="232">
        <v>4.6392022937753987</v>
      </c>
      <c r="CK74" s="232">
        <v>0</v>
      </c>
      <c r="CL74" s="232">
        <v>1.6068072090862251</v>
      </c>
      <c r="CM74" s="232">
        <v>711.01697613412841</v>
      </c>
      <c r="CN74" s="232">
        <v>0</v>
      </c>
      <c r="CO74" s="232">
        <v>13252.316514901615</v>
      </c>
      <c r="CP74" s="232">
        <v>39404.863982347226</v>
      </c>
      <c r="CQ74" s="232">
        <v>5234.2627967062463</v>
      </c>
      <c r="CR74" s="232">
        <v>0</v>
      </c>
      <c r="CS74" s="232">
        <v>0</v>
      </c>
      <c r="CT74" s="232">
        <v>0</v>
      </c>
      <c r="CU74" s="232">
        <v>57891.443293955082</v>
      </c>
      <c r="CV74" s="232">
        <v>58602.460270089214</v>
      </c>
      <c r="CW74" s="232">
        <v>3548.9721091569154</v>
      </c>
      <c r="CX74" s="232">
        <v>61440.415403111998</v>
      </c>
      <c r="CY74" s="232">
        <v>62151.432379246129</v>
      </c>
      <c r="CZ74" s="232">
        <v>-7369.6352516270199</v>
      </c>
      <c r="DA74" s="232">
        <v>54070.780151484978</v>
      </c>
      <c r="DB74" s="232">
        <v>54781.797127619109</v>
      </c>
      <c r="DD74" s="404">
        <f t="shared" si="6"/>
        <v>0.12575641393998765</v>
      </c>
      <c r="DE74" s="404">
        <f t="shared" si="7"/>
        <v>0.8742435860600124</v>
      </c>
      <c r="DF74" s="233">
        <f t="shared" si="8"/>
        <v>3.0855234947628322E-2</v>
      </c>
      <c r="DG74" s="233">
        <f t="shared" si="9"/>
        <v>0.83754971219920538</v>
      </c>
    </row>
    <row r="75" spans="1:111">
      <c r="A75" s="238">
        <v>72</v>
      </c>
      <c r="B75" s="238" t="s">
        <v>20</v>
      </c>
      <c r="C75" s="232">
        <v>0</v>
      </c>
      <c r="D75" s="232">
        <v>0</v>
      </c>
      <c r="E75" s="232">
        <v>0</v>
      </c>
      <c r="F75" s="232">
        <v>0</v>
      </c>
      <c r="G75" s="232">
        <v>0</v>
      </c>
      <c r="H75" s="232">
        <v>0</v>
      </c>
      <c r="I75" s="232">
        <v>0</v>
      </c>
      <c r="J75" s="232">
        <v>0</v>
      </c>
      <c r="K75" s="232">
        <v>0</v>
      </c>
      <c r="L75" s="232">
        <v>0</v>
      </c>
      <c r="M75" s="232">
        <v>0</v>
      </c>
      <c r="N75" s="232">
        <v>0</v>
      </c>
      <c r="O75" s="232">
        <v>0</v>
      </c>
      <c r="P75" s="232">
        <v>0</v>
      </c>
      <c r="Q75" s="232">
        <v>0</v>
      </c>
      <c r="R75" s="232">
        <v>0</v>
      </c>
      <c r="S75" s="232">
        <v>0</v>
      </c>
      <c r="T75" s="232">
        <v>0</v>
      </c>
      <c r="U75" s="232">
        <v>0</v>
      </c>
      <c r="V75" s="232">
        <v>0</v>
      </c>
      <c r="W75" s="232">
        <v>0</v>
      </c>
      <c r="X75" s="232">
        <v>0</v>
      </c>
      <c r="Y75" s="232">
        <v>0</v>
      </c>
      <c r="Z75" s="232">
        <v>0</v>
      </c>
      <c r="AA75" s="232">
        <v>0</v>
      </c>
      <c r="AB75" s="232">
        <v>0</v>
      </c>
      <c r="AC75" s="232">
        <v>0</v>
      </c>
      <c r="AD75" s="232">
        <v>0</v>
      </c>
      <c r="AE75" s="232">
        <v>0</v>
      </c>
      <c r="AF75" s="232">
        <v>0</v>
      </c>
      <c r="AG75" s="232">
        <v>0</v>
      </c>
      <c r="AH75" s="232">
        <v>0</v>
      </c>
      <c r="AI75" s="232">
        <v>0</v>
      </c>
      <c r="AJ75" s="232">
        <v>0</v>
      </c>
      <c r="AK75" s="232">
        <v>0</v>
      </c>
      <c r="AL75" s="232">
        <v>0</v>
      </c>
      <c r="AM75" s="232">
        <v>0</v>
      </c>
      <c r="AN75" s="232">
        <v>0</v>
      </c>
      <c r="AO75" s="232">
        <v>0</v>
      </c>
      <c r="AP75" s="232">
        <v>0</v>
      </c>
      <c r="AQ75" s="232">
        <v>0</v>
      </c>
      <c r="AR75" s="232">
        <v>0</v>
      </c>
      <c r="AS75" s="232">
        <v>0</v>
      </c>
      <c r="AT75" s="232">
        <v>0</v>
      </c>
      <c r="AU75" s="232">
        <v>0</v>
      </c>
      <c r="AV75" s="232">
        <v>0</v>
      </c>
      <c r="AW75" s="232">
        <v>0</v>
      </c>
      <c r="AX75" s="232">
        <v>0</v>
      </c>
      <c r="AY75" s="232">
        <v>0</v>
      </c>
      <c r="AZ75" s="232">
        <v>0</v>
      </c>
      <c r="BA75" s="232">
        <v>0</v>
      </c>
      <c r="BB75" s="232">
        <v>0</v>
      </c>
      <c r="BC75" s="232">
        <v>0</v>
      </c>
      <c r="BD75" s="232">
        <v>0</v>
      </c>
      <c r="BE75" s="232">
        <v>0</v>
      </c>
      <c r="BF75" s="232">
        <v>0</v>
      </c>
      <c r="BG75" s="232">
        <v>0</v>
      </c>
      <c r="BH75" s="232">
        <v>0</v>
      </c>
      <c r="BI75" s="232">
        <v>0</v>
      </c>
      <c r="BJ75" s="232">
        <v>0</v>
      </c>
      <c r="BK75" s="232">
        <v>0</v>
      </c>
      <c r="BL75" s="232">
        <v>0</v>
      </c>
      <c r="BM75" s="232">
        <v>0</v>
      </c>
      <c r="BN75" s="232">
        <v>0</v>
      </c>
      <c r="BO75" s="232">
        <v>0</v>
      </c>
      <c r="BP75" s="232">
        <v>0</v>
      </c>
      <c r="BQ75" s="232">
        <v>0</v>
      </c>
      <c r="BR75" s="232">
        <v>0</v>
      </c>
      <c r="BS75" s="232">
        <v>0</v>
      </c>
      <c r="BT75" s="232">
        <v>0</v>
      </c>
      <c r="BU75" s="232">
        <v>0</v>
      </c>
      <c r="BV75" s="232">
        <v>0</v>
      </c>
      <c r="BW75" s="232">
        <v>0</v>
      </c>
      <c r="BX75" s="232">
        <v>0</v>
      </c>
      <c r="BY75" s="232">
        <v>0</v>
      </c>
      <c r="BZ75" s="232">
        <v>0</v>
      </c>
      <c r="CA75" s="232">
        <v>0</v>
      </c>
      <c r="CB75" s="232">
        <v>0</v>
      </c>
      <c r="CC75" s="232">
        <v>0</v>
      </c>
      <c r="CD75" s="232">
        <v>0</v>
      </c>
      <c r="CE75" s="232">
        <v>0</v>
      </c>
      <c r="CF75" s="232">
        <v>0</v>
      </c>
      <c r="CG75" s="232">
        <v>0</v>
      </c>
      <c r="CH75" s="232">
        <v>0</v>
      </c>
      <c r="CI75" s="232">
        <v>0</v>
      </c>
      <c r="CJ75" s="232">
        <v>0</v>
      </c>
      <c r="CK75" s="232">
        <v>0</v>
      </c>
      <c r="CL75" s="232">
        <v>0</v>
      </c>
      <c r="CM75" s="232">
        <v>0</v>
      </c>
      <c r="CN75" s="232">
        <v>0</v>
      </c>
      <c r="CO75" s="232">
        <v>111.44100451401026</v>
      </c>
      <c r="CP75" s="232">
        <v>139.64002047035092</v>
      </c>
      <c r="CQ75" s="232">
        <v>1374.2578265329887</v>
      </c>
      <c r="CR75" s="232">
        <v>3509.243138694465</v>
      </c>
      <c r="CS75" s="232">
        <v>77916.186854824846</v>
      </c>
      <c r="CT75" s="232">
        <v>0</v>
      </c>
      <c r="CU75" s="232">
        <v>83050.768845036655</v>
      </c>
      <c r="CV75" s="232">
        <v>83050.768845036655</v>
      </c>
      <c r="CW75" s="232">
        <v>506.67733518958266</v>
      </c>
      <c r="CX75" s="232">
        <v>83557.446180226238</v>
      </c>
      <c r="CY75" s="232">
        <v>83557.446180226238</v>
      </c>
      <c r="CZ75" s="232">
        <v>-13314.926123087978</v>
      </c>
      <c r="DA75" s="232">
        <v>70242.520057138259</v>
      </c>
      <c r="DB75" s="232">
        <v>70242.520057138259</v>
      </c>
      <c r="DD75" s="404">
        <f t="shared" si="6"/>
        <v>0.16032273160447347</v>
      </c>
      <c r="DE75" s="404">
        <f t="shared" si="7"/>
        <v>0.83967726839552648</v>
      </c>
      <c r="DF75" s="233">
        <f t="shared" si="8"/>
        <v>2.59466967394947E-4</v>
      </c>
      <c r="DG75" s="233">
        <f t="shared" si="9"/>
        <v>0.85314666131824268</v>
      </c>
    </row>
    <row r="76" spans="1:111">
      <c r="A76" s="238">
        <v>73</v>
      </c>
      <c r="B76" s="238" t="s">
        <v>1945</v>
      </c>
      <c r="C76" s="232">
        <v>0</v>
      </c>
      <c r="D76" s="232">
        <v>0</v>
      </c>
      <c r="E76" s="232">
        <v>0</v>
      </c>
      <c r="F76" s="232">
        <v>0</v>
      </c>
      <c r="G76" s="232">
        <v>0</v>
      </c>
      <c r="H76" s="232">
        <v>0</v>
      </c>
      <c r="I76" s="232">
        <v>0</v>
      </c>
      <c r="J76" s="232">
        <v>0</v>
      </c>
      <c r="K76" s="232">
        <v>0</v>
      </c>
      <c r="L76" s="232">
        <v>0</v>
      </c>
      <c r="M76" s="232">
        <v>0</v>
      </c>
      <c r="N76" s="232">
        <v>0</v>
      </c>
      <c r="O76" s="232">
        <v>0</v>
      </c>
      <c r="P76" s="232">
        <v>0</v>
      </c>
      <c r="Q76" s="232">
        <v>0</v>
      </c>
      <c r="R76" s="232">
        <v>0</v>
      </c>
      <c r="S76" s="232">
        <v>0</v>
      </c>
      <c r="T76" s="232">
        <v>0</v>
      </c>
      <c r="U76" s="232">
        <v>0</v>
      </c>
      <c r="V76" s="232">
        <v>0</v>
      </c>
      <c r="W76" s="232">
        <v>0</v>
      </c>
      <c r="X76" s="232">
        <v>0</v>
      </c>
      <c r="Y76" s="232">
        <v>0</v>
      </c>
      <c r="Z76" s="232">
        <v>0</v>
      </c>
      <c r="AA76" s="232">
        <v>0</v>
      </c>
      <c r="AB76" s="232">
        <v>0</v>
      </c>
      <c r="AC76" s="232">
        <v>0</v>
      </c>
      <c r="AD76" s="232">
        <v>0</v>
      </c>
      <c r="AE76" s="232">
        <v>0</v>
      </c>
      <c r="AF76" s="232">
        <v>0</v>
      </c>
      <c r="AG76" s="232">
        <v>0</v>
      </c>
      <c r="AH76" s="232">
        <v>0</v>
      </c>
      <c r="AI76" s="232">
        <v>0</v>
      </c>
      <c r="AJ76" s="232">
        <v>0</v>
      </c>
      <c r="AK76" s="232">
        <v>0</v>
      </c>
      <c r="AL76" s="232">
        <v>0</v>
      </c>
      <c r="AM76" s="232">
        <v>0</v>
      </c>
      <c r="AN76" s="232">
        <v>0</v>
      </c>
      <c r="AO76" s="232">
        <v>0</v>
      </c>
      <c r="AP76" s="232">
        <v>0</v>
      </c>
      <c r="AQ76" s="232">
        <v>0</v>
      </c>
      <c r="AR76" s="232">
        <v>0</v>
      </c>
      <c r="AS76" s="232">
        <v>0</v>
      </c>
      <c r="AT76" s="232">
        <v>0</v>
      </c>
      <c r="AU76" s="232">
        <v>0</v>
      </c>
      <c r="AV76" s="232">
        <v>0</v>
      </c>
      <c r="AW76" s="232">
        <v>0</v>
      </c>
      <c r="AX76" s="232">
        <v>0</v>
      </c>
      <c r="AY76" s="232">
        <v>0</v>
      </c>
      <c r="AZ76" s="232">
        <v>0</v>
      </c>
      <c r="BA76" s="232">
        <v>0</v>
      </c>
      <c r="BB76" s="232">
        <v>0</v>
      </c>
      <c r="BC76" s="232">
        <v>0</v>
      </c>
      <c r="BD76" s="232">
        <v>0</v>
      </c>
      <c r="BE76" s="232">
        <v>0</v>
      </c>
      <c r="BF76" s="232">
        <v>0</v>
      </c>
      <c r="BG76" s="232">
        <v>0</v>
      </c>
      <c r="BH76" s="232">
        <v>0</v>
      </c>
      <c r="BI76" s="232">
        <v>0</v>
      </c>
      <c r="BJ76" s="232">
        <v>0</v>
      </c>
      <c r="BK76" s="232">
        <v>0</v>
      </c>
      <c r="BL76" s="232">
        <v>0</v>
      </c>
      <c r="BM76" s="232">
        <v>0</v>
      </c>
      <c r="BN76" s="232">
        <v>0</v>
      </c>
      <c r="BO76" s="232">
        <v>0</v>
      </c>
      <c r="BP76" s="232">
        <v>0</v>
      </c>
      <c r="BQ76" s="232">
        <v>0</v>
      </c>
      <c r="BR76" s="232">
        <v>0</v>
      </c>
      <c r="BS76" s="232">
        <v>0</v>
      </c>
      <c r="BT76" s="232">
        <v>0</v>
      </c>
      <c r="BU76" s="232">
        <v>0</v>
      </c>
      <c r="BV76" s="232">
        <v>0</v>
      </c>
      <c r="BW76" s="232">
        <v>541.26342704149909</v>
      </c>
      <c r="BX76" s="232">
        <v>0</v>
      </c>
      <c r="BY76" s="232">
        <v>0</v>
      </c>
      <c r="BZ76" s="232">
        <v>6.0796221019475274</v>
      </c>
      <c r="CA76" s="232">
        <v>0</v>
      </c>
      <c r="CB76" s="232">
        <v>0</v>
      </c>
      <c r="CC76" s="232">
        <v>0</v>
      </c>
      <c r="CD76" s="232">
        <v>0</v>
      </c>
      <c r="CE76" s="232">
        <v>0</v>
      </c>
      <c r="CF76" s="232">
        <v>0</v>
      </c>
      <c r="CG76" s="232">
        <v>0</v>
      </c>
      <c r="CH76" s="232">
        <v>0</v>
      </c>
      <c r="CI76" s="232">
        <v>0</v>
      </c>
      <c r="CJ76" s="232">
        <v>0</v>
      </c>
      <c r="CK76" s="232">
        <v>0</v>
      </c>
      <c r="CL76" s="232">
        <v>0</v>
      </c>
      <c r="CM76" s="232">
        <v>547.34304914344659</v>
      </c>
      <c r="CN76" s="232">
        <v>396.49528281890235</v>
      </c>
      <c r="CO76" s="232">
        <v>17456.688218432504</v>
      </c>
      <c r="CP76" s="232">
        <v>116002.68660670408</v>
      </c>
      <c r="CQ76" s="232">
        <v>0</v>
      </c>
      <c r="CR76" s="232">
        <v>0</v>
      </c>
      <c r="CS76" s="232">
        <v>0</v>
      </c>
      <c r="CT76" s="232">
        <v>0</v>
      </c>
      <c r="CU76" s="232">
        <v>133855.87010795547</v>
      </c>
      <c r="CV76" s="232">
        <v>134403.21315709891</v>
      </c>
      <c r="CW76" s="232">
        <v>555.82829149637837</v>
      </c>
      <c r="CX76" s="232">
        <v>134411.69839945185</v>
      </c>
      <c r="CY76" s="232">
        <v>134959.04144859529</v>
      </c>
      <c r="CZ76" s="232">
        <v>-52417.25313126859</v>
      </c>
      <c r="DA76" s="232">
        <v>81994.445268183263</v>
      </c>
      <c r="DB76" s="232">
        <v>82541.788317326733</v>
      </c>
      <c r="DD76" s="404">
        <f t="shared" si="6"/>
        <v>0.39000000000000007</v>
      </c>
      <c r="DE76" s="404">
        <f t="shared" si="7"/>
        <v>0.60999999999999988</v>
      </c>
      <c r="DF76" s="233">
        <f t="shared" si="8"/>
        <v>4.0644231201508466E-2</v>
      </c>
      <c r="DG76" s="233">
        <f t="shared" si="9"/>
        <v>0.98129419794646111</v>
      </c>
    </row>
    <row r="77" spans="1:111">
      <c r="A77" s="238">
        <v>74</v>
      </c>
      <c r="B77" s="238" t="s">
        <v>1946</v>
      </c>
      <c r="C77" s="232">
        <v>2.0011013785755489</v>
      </c>
      <c r="D77" s="232">
        <v>0</v>
      </c>
      <c r="E77" s="232">
        <v>0</v>
      </c>
      <c r="F77" s="232">
        <v>0</v>
      </c>
      <c r="G77" s="232">
        <v>0</v>
      </c>
      <c r="H77" s="232">
        <v>0</v>
      </c>
      <c r="I77" s="232">
        <v>0</v>
      </c>
      <c r="J77" s="232">
        <v>0</v>
      </c>
      <c r="K77" s="232">
        <v>0</v>
      </c>
      <c r="L77" s="232">
        <v>0</v>
      </c>
      <c r="M77" s="232">
        <v>0</v>
      </c>
      <c r="N77" s="232">
        <v>0</v>
      </c>
      <c r="O77" s="232">
        <v>6.0694844219544339E-2</v>
      </c>
      <c r="P77" s="232">
        <v>0</v>
      </c>
      <c r="Q77" s="232">
        <v>0</v>
      </c>
      <c r="R77" s="232">
        <v>0</v>
      </c>
      <c r="S77" s="232">
        <v>0</v>
      </c>
      <c r="T77" s="232">
        <v>0</v>
      </c>
      <c r="U77" s="232">
        <v>0</v>
      </c>
      <c r="V77" s="232">
        <v>0</v>
      </c>
      <c r="W77" s="232">
        <v>0.11823439538911186</v>
      </c>
      <c r="X77" s="232">
        <v>0</v>
      </c>
      <c r="Y77" s="232">
        <v>0</v>
      </c>
      <c r="Z77" s="232">
        <v>0</v>
      </c>
      <c r="AA77" s="232">
        <v>0</v>
      </c>
      <c r="AB77" s="232">
        <v>1.1501476904018032E-2</v>
      </c>
      <c r="AC77" s="232">
        <v>0</v>
      </c>
      <c r="AD77" s="232">
        <v>0</v>
      </c>
      <c r="AE77" s="232">
        <v>0</v>
      </c>
      <c r="AF77" s="232">
        <v>0</v>
      </c>
      <c r="AG77" s="232">
        <v>0</v>
      </c>
      <c r="AH77" s="232">
        <v>0</v>
      </c>
      <c r="AI77" s="232">
        <v>0</v>
      </c>
      <c r="AJ77" s="232">
        <v>0</v>
      </c>
      <c r="AK77" s="232">
        <v>0</v>
      </c>
      <c r="AL77" s="232">
        <v>0</v>
      </c>
      <c r="AM77" s="232">
        <v>0</v>
      </c>
      <c r="AN77" s="232">
        <v>0</v>
      </c>
      <c r="AO77" s="232">
        <v>0</v>
      </c>
      <c r="AP77" s="232">
        <v>0</v>
      </c>
      <c r="AQ77" s="232">
        <v>0</v>
      </c>
      <c r="AR77" s="232">
        <v>0</v>
      </c>
      <c r="AS77" s="232">
        <v>0</v>
      </c>
      <c r="AT77" s="232">
        <v>0</v>
      </c>
      <c r="AU77" s="232">
        <v>0</v>
      </c>
      <c r="AV77" s="232">
        <v>1.0260435681233933</v>
      </c>
      <c r="AW77" s="232">
        <v>0</v>
      </c>
      <c r="AX77" s="232">
        <v>2.41634224005174</v>
      </c>
      <c r="AY77" s="232">
        <v>0</v>
      </c>
      <c r="AZ77" s="232">
        <v>0.41454507620777703</v>
      </c>
      <c r="BA77" s="232">
        <v>1.6978769547958767</v>
      </c>
      <c r="BB77" s="232">
        <v>3.4812345279656638</v>
      </c>
      <c r="BC77" s="232">
        <v>6.3105596598013999E-2</v>
      </c>
      <c r="BD77" s="232">
        <v>0.1113907723033188</v>
      </c>
      <c r="BE77" s="232">
        <v>0</v>
      </c>
      <c r="BF77" s="232">
        <v>0.35029309896675831</v>
      </c>
      <c r="BG77" s="232">
        <v>0.12089466638528146</v>
      </c>
      <c r="BH77" s="232">
        <v>0</v>
      </c>
      <c r="BI77" s="232">
        <v>4.8704327924678683</v>
      </c>
      <c r="BJ77" s="232">
        <v>0</v>
      </c>
      <c r="BK77" s="232">
        <v>0</v>
      </c>
      <c r="BL77" s="232">
        <v>37.303814671377978</v>
      </c>
      <c r="BM77" s="232">
        <v>0.75362946839730427</v>
      </c>
      <c r="BN77" s="232">
        <v>0</v>
      </c>
      <c r="BO77" s="232">
        <v>0.88411083903660848</v>
      </c>
      <c r="BP77" s="232">
        <v>0.66177184635808517</v>
      </c>
      <c r="BQ77" s="232">
        <v>4.7786704947379674E-2</v>
      </c>
      <c r="BR77" s="232">
        <v>0.85071310362345798</v>
      </c>
      <c r="BS77" s="232">
        <v>0.30917891870851877</v>
      </c>
      <c r="BT77" s="232">
        <v>1.1858338571819009</v>
      </c>
      <c r="BU77" s="232">
        <v>0.50881447426381321</v>
      </c>
      <c r="BV77" s="232">
        <v>1.7473803819054941</v>
      </c>
      <c r="BW77" s="232">
        <v>1042.8708460452876</v>
      </c>
      <c r="BX77" s="232">
        <v>99.37236854152502</v>
      </c>
      <c r="BY77" s="232">
        <v>64.771722294064816</v>
      </c>
      <c r="BZ77" s="232">
        <v>15.346433902504607</v>
      </c>
      <c r="CA77" s="232">
        <v>8.3049453392694539E-2</v>
      </c>
      <c r="CB77" s="232">
        <v>0</v>
      </c>
      <c r="CC77" s="232">
        <v>2.1994728306470347E-2</v>
      </c>
      <c r="CD77" s="232">
        <v>0</v>
      </c>
      <c r="CE77" s="232">
        <v>3.0098092464733646</v>
      </c>
      <c r="CF77" s="232">
        <v>0</v>
      </c>
      <c r="CG77" s="232">
        <v>3.9554838910052039</v>
      </c>
      <c r="CH77" s="232">
        <v>0</v>
      </c>
      <c r="CI77" s="232">
        <v>1.3498587507086102</v>
      </c>
      <c r="CJ77" s="232">
        <v>0.64848702593318941</v>
      </c>
      <c r="CK77" s="232">
        <v>0</v>
      </c>
      <c r="CL77" s="232">
        <v>16.677223639704408</v>
      </c>
      <c r="CM77" s="232">
        <v>1309.1040031736609</v>
      </c>
      <c r="CN77" s="232">
        <v>944.71825239592511</v>
      </c>
      <c r="CO77" s="232">
        <v>436.18781364011278</v>
      </c>
      <c r="CP77" s="232">
        <v>1727.9903526200314</v>
      </c>
      <c r="CQ77" s="232">
        <v>2.9184398142596812</v>
      </c>
      <c r="CR77" s="232">
        <v>0</v>
      </c>
      <c r="CS77" s="232">
        <v>0</v>
      </c>
      <c r="CT77" s="232">
        <v>0</v>
      </c>
      <c r="CU77" s="232">
        <v>3111.814858470329</v>
      </c>
      <c r="CV77" s="232">
        <v>4420.9188616439897</v>
      </c>
      <c r="CW77" s="232">
        <v>2.4635446705947288</v>
      </c>
      <c r="CX77" s="232">
        <v>3114.2784031409237</v>
      </c>
      <c r="CY77" s="232">
        <v>4423.3824063145839</v>
      </c>
      <c r="CZ77" s="232">
        <v>-2550.5321723820416</v>
      </c>
      <c r="DA77" s="232">
        <v>563.74623075888212</v>
      </c>
      <c r="DB77" s="232">
        <v>1872.8502339325439</v>
      </c>
      <c r="DD77" s="404">
        <f t="shared" si="6"/>
        <v>0.57692354286583425</v>
      </c>
      <c r="DE77" s="404">
        <f t="shared" si="7"/>
        <v>0.42307645713416575</v>
      </c>
      <c r="DF77" s="233">
        <f t="shared" si="8"/>
        <v>1.0155716893740306E-3</v>
      </c>
      <c r="DG77" s="233">
        <f t="shared" si="9"/>
        <v>0.93785421663715285</v>
      </c>
    </row>
    <row r="78" spans="1:111">
      <c r="A78" s="238">
        <v>75</v>
      </c>
      <c r="B78" s="238" t="s">
        <v>1242</v>
      </c>
      <c r="C78" s="232">
        <v>0</v>
      </c>
      <c r="D78" s="232">
        <v>0</v>
      </c>
      <c r="E78" s="232">
        <v>0</v>
      </c>
      <c r="F78" s="232">
        <v>0</v>
      </c>
      <c r="G78" s="232">
        <v>0</v>
      </c>
      <c r="H78" s="232">
        <v>0</v>
      </c>
      <c r="I78" s="232">
        <v>0</v>
      </c>
      <c r="J78" s="232">
        <v>0</v>
      </c>
      <c r="K78" s="232">
        <v>0</v>
      </c>
      <c r="L78" s="232">
        <v>0</v>
      </c>
      <c r="M78" s="232">
        <v>0</v>
      </c>
      <c r="N78" s="232">
        <v>0</v>
      </c>
      <c r="O78" s="232">
        <v>0</v>
      </c>
      <c r="P78" s="232">
        <v>0</v>
      </c>
      <c r="Q78" s="232">
        <v>0</v>
      </c>
      <c r="R78" s="232">
        <v>0</v>
      </c>
      <c r="S78" s="232">
        <v>0</v>
      </c>
      <c r="T78" s="232">
        <v>0</v>
      </c>
      <c r="U78" s="232">
        <v>0</v>
      </c>
      <c r="V78" s="232">
        <v>0</v>
      </c>
      <c r="W78" s="232">
        <v>0</v>
      </c>
      <c r="X78" s="232">
        <v>0</v>
      </c>
      <c r="Y78" s="232">
        <v>0</v>
      </c>
      <c r="Z78" s="232">
        <v>0</v>
      </c>
      <c r="AA78" s="232">
        <v>0</v>
      </c>
      <c r="AB78" s="232">
        <v>0</v>
      </c>
      <c r="AC78" s="232">
        <v>0</v>
      </c>
      <c r="AD78" s="232">
        <v>0</v>
      </c>
      <c r="AE78" s="232">
        <v>0</v>
      </c>
      <c r="AF78" s="232">
        <v>0</v>
      </c>
      <c r="AG78" s="232">
        <v>0</v>
      </c>
      <c r="AH78" s="232">
        <v>0</v>
      </c>
      <c r="AI78" s="232">
        <v>0</v>
      </c>
      <c r="AJ78" s="232">
        <v>0</v>
      </c>
      <c r="AK78" s="232">
        <v>0</v>
      </c>
      <c r="AL78" s="232">
        <v>0</v>
      </c>
      <c r="AM78" s="232">
        <v>0</v>
      </c>
      <c r="AN78" s="232">
        <v>0</v>
      </c>
      <c r="AO78" s="232">
        <v>0</v>
      </c>
      <c r="AP78" s="232">
        <v>0</v>
      </c>
      <c r="AQ78" s="232">
        <v>0</v>
      </c>
      <c r="AR78" s="232">
        <v>0</v>
      </c>
      <c r="AS78" s="232">
        <v>0</v>
      </c>
      <c r="AT78" s="232">
        <v>0</v>
      </c>
      <c r="AU78" s="232">
        <v>0</v>
      </c>
      <c r="AV78" s="232">
        <v>0</v>
      </c>
      <c r="AW78" s="232">
        <v>0</v>
      </c>
      <c r="AX78" s="232">
        <v>0</v>
      </c>
      <c r="AY78" s="232">
        <v>0</v>
      </c>
      <c r="AZ78" s="232">
        <v>0</v>
      </c>
      <c r="BA78" s="232">
        <v>0</v>
      </c>
      <c r="BB78" s="232">
        <v>0</v>
      </c>
      <c r="BC78" s="232">
        <v>0</v>
      </c>
      <c r="BD78" s="232">
        <v>0</v>
      </c>
      <c r="BE78" s="232">
        <v>0</v>
      </c>
      <c r="BF78" s="232">
        <v>0</v>
      </c>
      <c r="BG78" s="232">
        <v>0</v>
      </c>
      <c r="BH78" s="232">
        <v>0</v>
      </c>
      <c r="BI78" s="232">
        <v>0</v>
      </c>
      <c r="BJ78" s="232">
        <v>0</v>
      </c>
      <c r="BK78" s="232">
        <v>0</v>
      </c>
      <c r="BL78" s="232">
        <v>0</v>
      </c>
      <c r="BM78" s="232">
        <v>0</v>
      </c>
      <c r="BN78" s="232">
        <v>0</v>
      </c>
      <c r="BO78" s="232">
        <v>0</v>
      </c>
      <c r="BP78" s="232">
        <v>0</v>
      </c>
      <c r="BQ78" s="232">
        <v>0</v>
      </c>
      <c r="BR78" s="232">
        <v>0</v>
      </c>
      <c r="BS78" s="232">
        <v>0</v>
      </c>
      <c r="BT78" s="232">
        <v>0</v>
      </c>
      <c r="BU78" s="232">
        <v>0</v>
      </c>
      <c r="BV78" s="232">
        <v>0</v>
      </c>
      <c r="BW78" s="232">
        <v>0</v>
      </c>
      <c r="BX78" s="232">
        <v>0</v>
      </c>
      <c r="BY78" s="232">
        <v>0</v>
      </c>
      <c r="BZ78" s="232">
        <v>0</v>
      </c>
      <c r="CA78" s="232">
        <v>0</v>
      </c>
      <c r="CB78" s="232">
        <v>0</v>
      </c>
      <c r="CC78" s="232">
        <v>0</v>
      </c>
      <c r="CD78" s="232">
        <v>0</v>
      </c>
      <c r="CE78" s="232">
        <v>0</v>
      </c>
      <c r="CF78" s="232">
        <v>0</v>
      </c>
      <c r="CG78" s="232">
        <v>0</v>
      </c>
      <c r="CH78" s="232">
        <v>0</v>
      </c>
      <c r="CI78" s="232">
        <v>0</v>
      </c>
      <c r="CJ78" s="232">
        <v>0</v>
      </c>
      <c r="CK78" s="232">
        <v>0</v>
      </c>
      <c r="CL78" s="232">
        <v>0</v>
      </c>
      <c r="CM78" s="232">
        <v>0</v>
      </c>
      <c r="CN78" s="232">
        <v>360.93862676633148</v>
      </c>
      <c r="CO78" s="232">
        <v>5665.6683563683027</v>
      </c>
      <c r="CP78" s="232">
        <v>8083.4954020783425</v>
      </c>
      <c r="CQ78" s="232">
        <v>30.402569907990451</v>
      </c>
      <c r="CR78" s="232">
        <v>0</v>
      </c>
      <c r="CS78" s="232">
        <v>0</v>
      </c>
      <c r="CT78" s="232">
        <v>0</v>
      </c>
      <c r="CU78" s="232">
        <v>14140.504955120967</v>
      </c>
      <c r="CV78" s="232">
        <v>14140.504955120967</v>
      </c>
      <c r="CW78" s="232">
        <v>6806.6586818386377</v>
      </c>
      <c r="CX78" s="232">
        <v>20947.163636959605</v>
      </c>
      <c r="CY78" s="232">
        <v>20947.163636959605</v>
      </c>
      <c r="CZ78" s="232">
        <v>-971.45883837823567</v>
      </c>
      <c r="DA78" s="232">
        <v>19975.70479858137</v>
      </c>
      <c r="DB78" s="232">
        <v>19975.70479858137</v>
      </c>
      <c r="DD78" s="404">
        <f t="shared" si="6"/>
        <v>6.8700434776653649E-2</v>
      </c>
      <c r="DE78" s="404">
        <f t="shared" si="7"/>
        <v>0.93129956522334634</v>
      </c>
      <c r="DF78" s="233">
        <f t="shared" si="8"/>
        <v>1.3191318519635056E-2</v>
      </c>
      <c r="DG78" s="233">
        <f t="shared" si="9"/>
        <v>0.95756068792757454</v>
      </c>
    </row>
    <row r="79" spans="1:111">
      <c r="A79" s="238">
        <v>76</v>
      </c>
      <c r="B79" s="238" t="s">
        <v>52</v>
      </c>
      <c r="C79" s="232">
        <v>0</v>
      </c>
      <c r="D79" s="232">
        <v>0</v>
      </c>
      <c r="E79" s="232">
        <v>0</v>
      </c>
      <c r="F79" s="232">
        <v>0</v>
      </c>
      <c r="G79" s="232">
        <v>0</v>
      </c>
      <c r="H79" s="232">
        <v>0</v>
      </c>
      <c r="I79" s="232">
        <v>0</v>
      </c>
      <c r="J79" s="232">
        <v>0</v>
      </c>
      <c r="K79" s="232">
        <v>0</v>
      </c>
      <c r="L79" s="232">
        <v>0</v>
      </c>
      <c r="M79" s="232">
        <v>0</v>
      </c>
      <c r="N79" s="232">
        <v>0</v>
      </c>
      <c r="O79" s="232">
        <v>0</v>
      </c>
      <c r="P79" s="232">
        <v>0</v>
      </c>
      <c r="Q79" s="232">
        <v>0</v>
      </c>
      <c r="R79" s="232">
        <v>0</v>
      </c>
      <c r="S79" s="232">
        <v>0</v>
      </c>
      <c r="T79" s="232">
        <v>0</v>
      </c>
      <c r="U79" s="232">
        <v>0</v>
      </c>
      <c r="V79" s="232">
        <v>0</v>
      </c>
      <c r="W79" s="232">
        <v>0</v>
      </c>
      <c r="X79" s="232">
        <v>0</v>
      </c>
      <c r="Y79" s="232">
        <v>0</v>
      </c>
      <c r="Z79" s="232">
        <v>0</v>
      </c>
      <c r="AA79" s="232">
        <v>0</v>
      </c>
      <c r="AB79" s="232">
        <v>0</v>
      </c>
      <c r="AC79" s="232">
        <v>0</v>
      </c>
      <c r="AD79" s="232">
        <v>0</v>
      </c>
      <c r="AE79" s="232">
        <v>0</v>
      </c>
      <c r="AF79" s="232">
        <v>0</v>
      </c>
      <c r="AG79" s="232">
        <v>0</v>
      </c>
      <c r="AH79" s="232">
        <v>0</v>
      </c>
      <c r="AI79" s="232">
        <v>0</v>
      </c>
      <c r="AJ79" s="232">
        <v>0</v>
      </c>
      <c r="AK79" s="232">
        <v>0</v>
      </c>
      <c r="AL79" s="232">
        <v>0</v>
      </c>
      <c r="AM79" s="232">
        <v>0</v>
      </c>
      <c r="AN79" s="232">
        <v>0</v>
      </c>
      <c r="AO79" s="232">
        <v>0</v>
      </c>
      <c r="AP79" s="232">
        <v>0</v>
      </c>
      <c r="AQ79" s="232">
        <v>0</v>
      </c>
      <c r="AR79" s="232">
        <v>0</v>
      </c>
      <c r="AS79" s="232">
        <v>0</v>
      </c>
      <c r="AT79" s="232">
        <v>0</v>
      </c>
      <c r="AU79" s="232">
        <v>0</v>
      </c>
      <c r="AV79" s="232">
        <v>0</v>
      </c>
      <c r="AW79" s="232">
        <v>0</v>
      </c>
      <c r="AX79" s="232">
        <v>0</v>
      </c>
      <c r="AY79" s="232">
        <v>0</v>
      </c>
      <c r="AZ79" s="232">
        <v>0</v>
      </c>
      <c r="BA79" s="232">
        <v>0</v>
      </c>
      <c r="BB79" s="232">
        <v>0</v>
      </c>
      <c r="BC79" s="232">
        <v>0</v>
      </c>
      <c r="BD79" s="232">
        <v>0</v>
      </c>
      <c r="BE79" s="232">
        <v>0</v>
      </c>
      <c r="BF79" s="232">
        <v>0</v>
      </c>
      <c r="BG79" s="232">
        <v>0</v>
      </c>
      <c r="BH79" s="232">
        <v>0</v>
      </c>
      <c r="BI79" s="232">
        <v>0</v>
      </c>
      <c r="BJ79" s="232">
        <v>0</v>
      </c>
      <c r="BK79" s="232">
        <v>0</v>
      </c>
      <c r="BL79" s="232">
        <v>0</v>
      </c>
      <c r="BM79" s="232">
        <v>0</v>
      </c>
      <c r="BN79" s="232">
        <v>0</v>
      </c>
      <c r="BO79" s="232">
        <v>0</v>
      </c>
      <c r="BP79" s="232">
        <v>0</v>
      </c>
      <c r="BQ79" s="232">
        <v>0</v>
      </c>
      <c r="BR79" s="232">
        <v>0</v>
      </c>
      <c r="BS79" s="232">
        <v>0</v>
      </c>
      <c r="BT79" s="232">
        <v>0</v>
      </c>
      <c r="BU79" s="232">
        <v>0</v>
      </c>
      <c r="BV79" s="232">
        <v>0</v>
      </c>
      <c r="BW79" s="232">
        <v>0</v>
      </c>
      <c r="BX79" s="232">
        <v>0</v>
      </c>
      <c r="BY79" s="232">
        <v>0</v>
      </c>
      <c r="BZ79" s="232">
        <v>0</v>
      </c>
      <c r="CA79" s="232">
        <v>0</v>
      </c>
      <c r="CB79" s="232">
        <v>0</v>
      </c>
      <c r="CC79" s="232">
        <v>0</v>
      </c>
      <c r="CD79" s="232">
        <v>0</v>
      </c>
      <c r="CE79" s="232">
        <v>0</v>
      </c>
      <c r="CF79" s="232">
        <v>0</v>
      </c>
      <c r="CG79" s="232">
        <v>0</v>
      </c>
      <c r="CH79" s="232">
        <v>0</v>
      </c>
      <c r="CI79" s="232">
        <v>0</v>
      </c>
      <c r="CJ79" s="232">
        <v>0</v>
      </c>
      <c r="CK79" s="232">
        <v>0</v>
      </c>
      <c r="CL79" s="232">
        <v>0</v>
      </c>
      <c r="CM79" s="232">
        <v>0</v>
      </c>
      <c r="CN79" s="232">
        <v>0</v>
      </c>
      <c r="CO79" s="232">
        <v>1221.0549721106586</v>
      </c>
      <c r="CP79" s="232">
        <v>13475.626869820773</v>
      </c>
      <c r="CQ79" s="232">
        <v>0</v>
      </c>
      <c r="CR79" s="232">
        <v>0</v>
      </c>
      <c r="CS79" s="232">
        <v>0</v>
      </c>
      <c r="CT79" s="232">
        <v>0</v>
      </c>
      <c r="CU79" s="232">
        <v>14696.681841931431</v>
      </c>
      <c r="CV79" s="232">
        <v>14696.681841931431</v>
      </c>
      <c r="CW79" s="232">
        <v>48.210729815706145</v>
      </c>
      <c r="CX79" s="232">
        <v>14744.892571747137</v>
      </c>
      <c r="CY79" s="232">
        <v>14744.892571747137</v>
      </c>
      <c r="CZ79" s="232">
        <v>-3162.7337094953891</v>
      </c>
      <c r="DA79" s="232">
        <v>11582.158862251748</v>
      </c>
      <c r="DB79" s="232">
        <v>11582.158862251748</v>
      </c>
      <c r="DD79" s="404">
        <f t="shared" si="6"/>
        <v>0.21520052917466873</v>
      </c>
      <c r="DE79" s="404">
        <f t="shared" si="7"/>
        <v>0.7847994708253313</v>
      </c>
      <c r="DF79" s="233">
        <f t="shared" si="8"/>
        <v>2.8429699823483141E-3</v>
      </c>
      <c r="DG79" s="233">
        <f t="shared" si="9"/>
        <v>0.95705033661000083</v>
      </c>
    </row>
    <row r="80" spans="1:111">
      <c r="A80" s="238">
        <v>77</v>
      </c>
      <c r="B80" s="238" t="s">
        <v>1947</v>
      </c>
      <c r="C80" s="232">
        <v>0.43940336156950888</v>
      </c>
      <c r="D80" s="232">
        <v>4.5364021594825193E-2</v>
      </c>
      <c r="E80" s="232">
        <v>2.9610515446058945</v>
      </c>
      <c r="F80" s="232">
        <v>0.15236764757528606</v>
      </c>
      <c r="G80" s="232">
        <v>8.3477734466440072</v>
      </c>
      <c r="H80" s="232">
        <v>11.926398288669514</v>
      </c>
      <c r="I80" s="232">
        <v>0</v>
      </c>
      <c r="J80" s="232">
        <v>2.1166668681322998</v>
      </c>
      <c r="K80" s="232">
        <v>2.1471789641665904</v>
      </c>
      <c r="L80" s="232">
        <v>0.51978190303455729</v>
      </c>
      <c r="M80" s="232">
        <v>1.5648683630870222</v>
      </c>
      <c r="N80" s="232">
        <v>3.0400459880585022</v>
      </c>
      <c r="O80" s="232">
        <v>1.1673655665235412</v>
      </c>
      <c r="P80" s="232">
        <v>0</v>
      </c>
      <c r="Q80" s="232">
        <v>4.0542114641861069</v>
      </c>
      <c r="R80" s="232">
        <v>0.90981948593664363</v>
      </c>
      <c r="S80" s="232">
        <v>0</v>
      </c>
      <c r="T80" s="232">
        <v>2.1589678782352992</v>
      </c>
      <c r="U80" s="232">
        <v>0</v>
      </c>
      <c r="V80" s="232">
        <v>0.15388507399711493</v>
      </c>
      <c r="W80" s="232">
        <v>19.096924680209749</v>
      </c>
      <c r="X80" s="232">
        <v>0</v>
      </c>
      <c r="Y80" s="232">
        <v>3.0944918884693253</v>
      </c>
      <c r="Z80" s="232">
        <v>0</v>
      </c>
      <c r="AA80" s="232">
        <v>0.7501416952263199</v>
      </c>
      <c r="AB80" s="232">
        <v>9.2125270325443704</v>
      </c>
      <c r="AC80" s="232">
        <v>3.6167073286513785</v>
      </c>
      <c r="AD80" s="232">
        <v>8.0602044051964175</v>
      </c>
      <c r="AE80" s="232">
        <v>17.159110144955129</v>
      </c>
      <c r="AF80" s="232">
        <v>22.713865240515119</v>
      </c>
      <c r="AG80" s="232">
        <v>89.401528439519524</v>
      </c>
      <c r="AH80" s="232">
        <v>2.5476616775595469</v>
      </c>
      <c r="AI80" s="232">
        <v>69.207123524292683</v>
      </c>
      <c r="AJ80" s="232">
        <v>68.169413852472687</v>
      </c>
      <c r="AK80" s="232">
        <v>0.31791831349362693</v>
      </c>
      <c r="AL80" s="232">
        <v>2.327473969291709</v>
      </c>
      <c r="AM80" s="232">
        <v>6.5249652886088647</v>
      </c>
      <c r="AN80" s="232">
        <v>6.2318016029009717</v>
      </c>
      <c r="AO80" s="232">
        <v>1.4428153901284693</v>
      </c>
      <c r="AP80" s="232">
        <v>14.848960821298885</v>
      </c>
      <c r="AQ80" s="232">
        <v>2.1089852311799304</v>
      </c>
      <c r="AR80" s="232">
        <v>25.172185003805723</v>
      </c>
      <c r="AS80" s="232">
        <v>24.075734004070334</v>
      </c>
      <c r="AT80" s="232">
        <v>6.4200553809654402</v>
      </c>
      <c r="AU80" s="232">
        <v>10.536615648831567</v>
      </c>
      <c r="AV80" s="232">
        <v>24.201370315533936</v>
      </c>
      <c r="AW80" s="232">
        <v>1.6863053712223144</v>
      </c>
      <c r="AX80" s="232">
        <v>49.476754292762024</v>
      </c>
      <c r="AY80" s="232">
        <v>13.683818851195685</v>
      </c>
      <c r="AZ80" s="232">
        <v>5.4433427818809772</v>
      </c>
      <c r="BA80" s="232">
        <v>33.025451110270346</v>
      </c>
      <c r="BB80" s="232">
        <v>48.178663510646047</v>
      </c>
      <c r="BC80" s="232">
        <v>2.4642122427299022</v>
      </c>
      <c r="BD80" s="232">
        <v>4.6071867311814332</v>
      </c>
      <c r="BE80" s="232">
        <v>0</v>
      </c>
      <c r="BF80" s="232">
        <v>2.9248472821652567</v>
      </c>
      <c r="BG80" s="232">
        <v>27.753774003000146</v>
      </c>
      <c r="BH80" s="232">
        <v>0</v>
      </c>
      <c r="BI80" s="232">
        <v>7.3460060699586904</v>
      </c>
      <c r="BJ80" s="232">
        <v>0</v>
      </c>
      <c r="BK80" s="232">
        <v>0.45272847036744807</v>
      </c>
      <c r="BL80" s="232">
        <v>5.4783266370060781</v>
      </c>
      <c r="BM80" s="232">
        <v>0.87534912247441143</v>
      </c>
      <c r="BN80" s="232">
        <v>0</v>
      </c>
      <c r="BO80" s="232">
        <v>0.4845887797061737</v>
      </c>
      <c r="BP80" s="232">
        <v>2.8811493854561574</v>
      </c>
      <c r="BQ80" s="232">
        <v>4.1492962392555111</v>
      </c>
      <c r="BR80" s="232">
        <v>1.2806375763018716</v>
      </c>
      <c r="BS80" s="232">
        <v>1.5225741127535093</v>
      </c>
      <c r="BT80" s="232">
        <v>9.056790996511023E-2</v>
      </c>
      <c r="BU80" s="232">
        <v>4.0384945830947494</v>
      </c>
      <c r="BV80" s="232">
        <v>226.36102657225194</v>
      </c>
      <c r="BW80" s="232">
        <v>83.445515149135289</v>
      </c>
      <c r="BX80" s="232">
        <v>1.1651275941815997</v>
      </c>
      <c r="BY80" s="232">
        <v>0.30866226271872749</v>
      </c>
      <c r="BZ80" s="232">
        <v>3.3122457732252677</v>
      </c>
      <c r="CA80" s="232">
        <v>0</v>
      </c>
      <c r="CB80" s="232">
        <v>15.71741218719373</v>
      </c>
      <c r="CC80" s="232">
        <v>1.1279197687381646</v>
      </c>
      <c r="CD80" s="232">
        <v>42.980076666016764</v>
      </c>
      <c r="CE80" s="232">
        <v>77.445471656629678</v>
      </c>
      <c r="CF80" s="232">
        <v>0.690115701585856</v>
      </c>
      <c r="CG80" s="232">
        <v>46.26006812818553</v>
      </c>
      <c r="CH80" s="232">
        <v>4.2430935894059907</v>
      </c>
      <c r="CI80" s="232">
        <v>81.86184578516189</v>
      </c>
      <c r="CJ80" s="232">
        <v>12.308996869035733</v>
      </c>
      <c r="CK80" s="232">
        <v>0</v>
      </c>
      <c r="CL80" s="232">
        <v>23.179681774235913</v>
      </c>
      <c r="CM80" s="232">
        <v>1317.1950652868345</v>
      </c>
      <c r="CN80" s="232">
        <v>0</v>
      </c>
      <c r="CO80" s="232">
        <v>5459.082797948432</v>
      </c>
      <c r="CP80" s="232">
        <v>0</v>
      </c>
      <c r="CQ80" s="232">
        <v>0</v>
      </c>
      <c r="CR80" s="232">
        <v>0</v>
      </c>
      <c r="CS80" s="232">
        <v>0</v>
      </c>
      <c r="CT80" s="232">
        <v>0</v>
      </c>
      <c r="CU80" s="232">
        <v>5459.082797948432</v>
      </c>
      <c r="CV80" s="232">
        <v>6776.2778632352665</v>
      </c>
      <c r="CW80" s="232">
        <v>708.79907038276019</v>
      </c>
      <c r="CX80" s="232">
        <v>6167.881868331192</v>
      </c>
      <c r="CY80" s="232">
        <v>7485.0769336180265</v>
      </c>
      <c r="CZ80" s="232">
        <v>-38.741887543151279</v>
      </c>
      <c r="DA80" s="232">
        <v>6129.1399807880407</v>
      </c>
      <c r="DB80" s="232">
        <v>7446.3350460748761</v>
      </c>
      <c r="DD80" s="404">
        <f t="shared" si="6"/>
        <v>5.7172814227919441E-3</v>
      </c>
      <c r="DE80" s="404">
        <f t="shared" si="7"/>
        <v>0.99428271857720807</v>
      </c>
      <c r="DF80" s="233">
        <f t="shared" si="8"/>
        <v>1.2710327446514777E-2</v>
      </c>
      <c r="DG80" s="233">
        <f t="shared" si="9"/>
        <v>0.91725193635928148</v>
      </c>
    </row>
    <row r="81" spans="1:111">
      <c r="A81" s="238">
        <v>78</v>
      </c>
      <c r="B81" s="238" t="s">
        <v>21</v>
      </c>
      <c r="C81" s="232">
        <v>28.33193661579827</v>
      </c>
      <c r="D81" s="232">
        <v>1.0181460855074158</v>
      </c>
      <c r="E81" s="232">
        <v>1.5206160456781421</v>
      </c>
      <c r="F81" s="232">
        <v>2.4834228326023489</v>
      </c>
      <c r="G81" s="232">
        <v>47.096800252243703</v>
      </c>
      <c r="H81" s="232">
        <v>97.788712128128026</v>
      </c>
      <c r="I81" s="232">
        <v>0</v>
      </c>
      <c r="J81" s="232">
        <v>23.521262753224221</v>
      </c>
      <c r="K81" s="232">
        <v>6.9895329214955364</v>
      </c>
      <c r="L81" s="232">
        <v>7.2809635198402871</v>
      </c>
      <c r="M81" s="232">
        <v>3.2963276071669716</v>
      </c>
      <c r="N81" s="232">
        <v>8.225370044947935</v>
      </c>
      <c r="O81" s="232">
        <v>23.231744823283481</v>
      </c>
      <c r="P81" s="232">
        <v>0</v>
      </c>
      <c r="Q81" s="232">
        <v>2.5365399214313205</v>
      </c>
      <c r="R81" s="232">
        <v>2.6130955172963315</v>
      </c>
      <c r="S81" s="232">
        <v>0</v>
      </c>
      <c r="T81" s="232">
        <v>9.4465887408180045</v>
      </c>
      <c r="U81" s="232">
        <v>0</v>
      </c>
      <c r="V81" s="232">
        <v>1.4103799503660039</v>
      </c>
      <c r="W81" s="232">
        <v>145.09351030700495</v>
      </c>
      <c r="X81" s="232">
        <v>0</v>
      </c>
      <c r="Y81" s="232">
        <v>17.108973558029852</v>
      </c>
      <c r="Z81" s="232">
        <v>0</v>
      </c>
      <c r="AA81" s="232">
        <v>14.069008116618797</v>
      </c>
      <c r="AB81" s="232">
        <v>38.929010366059238</v>
      </c>
      <c r="AC81" s="232">
        <v>118.79993774605362</v>
      </c>
      <c r="AD81" s="232">
        <v>131.12251029587597</v>
      </c>
      <c r="AE81" s="232">
        <v>87.399187265309436</v>
      </c>
      <c r="AF81" s="232">
        <v>65.833923475351085</v>
      </c>
      <c r="AG81" s="232">
        <v>487.62404747253657</v>
      </c>
      <c r="AH81" s="232">
        <v>9.3988560195039561</v>
      </c>
      <c r="AI81" s="232">
        <v>992.95210595916433</v>
      </c>
      <c r="AJ81" s="232">
        <v>623.59918676441055</v>
      </c>
      <c r="AK81" s="232">
        <v>14.20775267095436</v>
      </c>
      <c r="AL81" s="232">
        <v>22.478207523447928</v>
      </c>
      <c r="AM81" s="232">
        <v>200.54299664031717</v>
      </c>
      <c r="AN81" s="232">
        <v>87.201362699600949</v>
      </c>
      <c r="AO81" s="232">
        <v>22.49430957166447</v>
      </c>
      <c r="AP81" s="232">
        <v>143.63810217463441</v>
      </c>
      <c r="AQ81" s="232">
        <v>62.790474161292039</v>
      </c>
      <c r="AR81" s="232">
        <v>800.32249033939081</v>
      </c>
      <c r="AS81" s="232">
        <v>141.57200544973608</v>
      </c>
      <c r="AT81" s="232">
        <v>295.36762038017707</v>
      </c>
      <c r="AU81" s="232">
        <v>577.82415085775779</v>
      </c>
      <c r="AV81" s="232">
        <v>87.84981903749582</v>
      </c>
      <c r="AW81" s="232">
        <v>3.4525423020276396</v>
      </c>
      <c r="AX81" s="232">
        <v>19.467421172155305</v>
      </c>
      <c r="AY81" s="232">
        <v>78.619159552530277</v>
      </c>
      <c r="AZ81" s="232">
        <v>232.63271261209312</v>
      </c>
      <c r="BA81" s="232">
        <v>662.82293084165997</v>
      </c>
      <c r="BB81" s="232">
        <v>151.7611864812325</v>
      </c>
      <c r="BC81" s="232">
        <v>4.7607990298245237</v>
      </c>
      <c r="BD81" s="232">
        <v>577.33126858441403</v>
      </c>
      <c r="BE81" s="232">
        <v>0</v>
      </c>
      <c r="BF81" s="232">
        <v>6.9151833023650262</v>
      </c>
      <c r="BG81" s="232">
        <v>234.1279273902085</v>
      </c>
      <c r="BH81" s="232">
        <v>2419.6731797236184</v>
      </c>
      <c r="BI81" s="232">
        <v>16.150848994112025</v>
      </c>
      <c r="BJ81" s="232">
        <v>0</v>
      </c>
      <c r="BK81" s="232">
        <v>7.3336178476428664</v>
      </c>
      <c r="BL81" s="232">
        <v>5.9425689462559541</v>
      </c>
      <c r="BM81" s="232">
        <v>9.9481488533888154</v>
      </c>
      <c r="BN81" s="232">
        <v>0</v>
      </c>
      <c r="BO81" s="232">
        <v>5.4403145708918492</v>
      </c>
      <c r="BP81" s="232">
        <v>14.730120404602863</v>
      </c>
      <c r="BQ81" s="232">
        <v>45.571882655710176</v>
      </c>
      <c r="BR81" s="232">
        <v>51.245191296882915</v>
      </c>
      <c r="BS81" s="232">
        <v>5.9627807573886029</v>
      </c>
      <c r="BT81" s="232">
        <v>464.81141978137168</v>
      </c>
      <c r="BU81" s="232">
        <v>29.168080679745966</v>
      </c>
      <c r="BV81" s="232">
        <v>228.47786439876711</v>
      </c>
      <c r="BW81" s="232">
        <v>357.19442428479198</v>
      </c>
      <c r="BX81" s="232">
        <v>17.290453480349274</v>
      </c>
      <c r="BY81" s="232">
        <v>140.17968164976816</v>
      </c>
      <c r="BZ81" s="232">
        <v>166.84279831707346</v>
      </c>
      <c r="CA81" s="232">
        <v>39.789639300950171</v>
      </c>
      <c r="CB81" s="232">
        <v>872.24816219476668</v>
      </c>
      <c r="CC81" s="232">
        <v>1.3197720320495925</v>
      </c>
      <c r="CD81" s="232">
        <v>460.80246715445423</v>
      </c>
      <c r="CE81" s="232">
        <v>410.47705853803171</v>
      </c>
      <c r="CF81" s="232">
        <v>5.4850213710304967</v>
      </c>
      <c r="CG81" s="232">
        <v>46.893421069254948</v>
      </c>
      <c r="CH81" s="232">
        <v>17.344544129799477</v>
      </c>
      <c r="CI81" s="232">
        <v>74.226761273285675</v>
      </c>
      <c r="CJ81" s="232">
        <v>81.149103606680058</v>
      </c>
      <c r="CK81" s="232">
        <v>0</v>
      </c>
      <c r="CL81" s="232">
        <v>40.465254236753104</v>
      </c>
      <c r="CM81" s="232">
        <v>13463.06670143014</v>
      </c>
      <c r="CN81" s="232">
        <v>63.515530972829978</v>
      </c>
      <c r="CO81" s="232">
        <v>1354.5527127842879</v>
      </c>
      <c r="CP81" s="232">
        <v>0</v>
      </c>
      <c r="CQ81" s="232">
        <v>0</v>
      </c>
      <c r="CR81" s="232">
        <v>0</v>
      </c>
      <c r="CS81" s="232">
        <v>0</v>
      </c>
      <c r="CT81" s="232">
        <v>0</v>
      </c>
      <c r="CU81" s="232">
        <v>1418.0682437571179</v>
      </c>
      <c r="CV81" s="232">
        <v>14881.134945187257</v>
      </c>
      <c r="CW81" s="232">
        <v>3156.309962346013</v>
      </c>
      <c r="CX81" s="232">
        <v>4574.3782061031307</v>
      </c>
      <c r="CY81" s="232">
        <v>18037.44490753327</v>
      </c>
      <c r="CZ81" s="232">
        <v>-3376.8132948700713</v>
      </c>
      <c r="DA81" s="232">
        <v>1197.5649112330593</v>
      </c>
      <c r="DB81" s="232">
        <v>14660.631612663205</v>
      </c>
      <c r="DD81" s="404">
        <f t="shared" si="6"/>
        <v>0.22691906950028529</v>
      </c>
      <c r="DE81" s="404">
        <f t="shared" si="7"/>
        <v>0.77308093049971471</v>
      </c>
      <c r="DF81" s="233">
        <f t="shared" si="8"/>
        <v>3.1537914261940488E-3</v>
      </c>
      <c r="DG81" s="233">
        <f t="shared" si="9"/>
        <v>0.96275220566773756</v>
      </c>
    </row>
    <row r="82" spans="1:111">
      <c r="A82" s="238">
        <v>79</v>
      </c>
      <c r="B82" s="238" t="s">
        <v>84</v>
      </c>
      <c r="C82" s="232">
        <v>2.0767820469848131</v>
      </c>
      <c r="D82" s="232">
        <v>1.0243069642996381</v>
      </c>
      <c r="E82" s="232">
        <v>0.36218923914498885</v>
      </c>
      <c r="F82" s="232">
        <v>0.20849058781233887</v>
      </c>
      <c r="G82" s="232">
        <v>145.77995048155123</v>
      </c>
      <c r="H82" s="232">
        <v>271.29305338476206</v>
      </c>
      <c r="I82" s="232">
        <v>0</v>
      </c>
      <c r="J82" s="232">
        <v>7.2060273424947416</v>
      </c>
      <c r="K82" s="232">
        <v>14.576948263491602</v>
      </c>
      <c r="L82" s="232">
        <v>0.79034464174679298</v>
      </c>
      <c r="M82" s="232">
        <v>5.6016743060793459</v>
      </c>
      <c r="N82" s="232">
        <v>8.9264169453357329</v>
      </c>
      <c r="O82" s="232">
        <v>2.435809615574601</v>
      </c>
      <c r="P82" s="232">
        <v>0</v>
      </c>
      <c r="Q82" s="232">
        <v>2.9695415907807714</v>
      </c>
      <c r="R82" s="232">
        <v>2.3482736032592739</v>
      </c>
      <c r="S82" s="232">
        <v>0</v>
      </c>
      <c r="T82" s="232">
        <v>49.934351013509342</v>
      </c>
      <c r="U82" s="232">
        <v>0</v>
      </c>
      <c r="V82" s="232">
        <v>7.3230954478293447E-2</v>
      </c>
      <c r="W82" s="232">
        <v>250.4006857667982</v>
      </c>
      <c r="X82" s="232">
        <v>0</v>
      </c>
      <c r="Y82" s="232">
        <v>1.0525169915850809</v>
      </c>
      <c r="Z82" s="232">
        <v>0</v>
      </c>
      <c r="AA82" s="232">
        <v>5.5193379944001224</v>
      </c>
      <c r="AB82" s="232">
        <v>9.8697009046806947</v>
      </c>
      <c r="AC82" s="232">
        <v>10.245454712618752</v>
      </c>
      <c r="AD82" s="232">
        <v>18.828635176665337</v>
      </c>
      <c r="AE82" s="232">
        <v>29.86443951087977</v>
      </c>
      <c r="AF82" s="232">
        <v>49.692692042863641</v>
      </c>
      <c r="AG82" s="232">
        <v>333.448488262887</v>
      </c>
      <c r="AH82" s="232">
        <v>17.460545469237751</v>
      </c>
      <c r="AI82" s="232">
        <v>677.18434167374869</v>
      </c>
      <c r="AJ82" s="232">
        <v>467.96138439868895</v>
      </c>
      <c r="AK82" s="232">
        <v>2.3226301203280313</v>
      </c>
      <c r="AL82" s="232">
        <v>96.312387033527628</v>
      </c>
      <c r="AM82" s="232">
        <v>378.5278551132198</v>
      </c>
      <c r="AN82" s="232">
        <v>18.986610986270854</v>
      </c>
      <c r="AO82" s="232">
        <v>2.7873696452027827</v>
      </c>
      <c r="AP82" s="232">
        <v>197.08865622226173</v>
      </c>
      <c r="AQ82" s="232">
        <v>0.2172690313253412</v>
      </c>
      <c r="AR82" s="232">
        <v>137.89532361943748</v>
      </c>
      <c r="AS82" s="232">
        <v>6.7760835646280064</v>
      </c>
      <c r="AT82" s="232">
        <v>7.0167069765469749</v>
      </c>
      <c r="AU82" s="232">
        <v>10.330822706441658</v>
      </c>
      <c r="AV82" s="232">
        <v>74.986090672464314</v>
      </c>
      <c r="AW82" s="232">
        <v>6.1072650279263092</v>
      </c>
      <c r="AX82" s="232">
        <v>63.198530228183252</v>
      </c>
      <c r="AY82" s="232">
        <v>9.7928025359791473</v>
      </c>
      <c r="AZ82" s="232">
        <v>83.583180565497273</v>
      </c>
      <c r="BA82" s="232">
        <v>864.06417592015032</v>
      </c>
      <c r="BB82" s="232">
        <v>684.69035830121425</v>
      </c>
      <c r="BC82" s="232">
        <v>47.920949954246019</v>
      </c>
      <c r="BD82" s="232">
        <v>77.711766559428696</v>
      </c>
      <c r="BE82" s="232">
        <v>0</v>
      </c>
      <c r="BF82" s="232">
        <v>16.2504004234451</v>
      </c>
      <c r="BG82" s="232">
        <v>84.132040292633476</v>
      </c>
      <c r="BH82" s="232">
        <v>0</v>
      </c>
      <c r="BI82" s="232">
        <v>23.405744023902564</v>
      </c>
      <c r="BJ82" s="232">
        <v>0</v>
      </c>
      <c r="BK82" s="232">
        <v>2.1637062474510853</v>
      </c>
      <c r="BL82" s="232">
        <v>0.76376033536793619</v>
      </c>
      <c r="BM82" s="232">
        <v>6.5016791708936612</v>
      </c>
      <c r="BN82" s="232">
        <v>0</v>
      </c>
      <c r="BO82" s="232">
        <v>12.721057418937804</v>
      </c>
      <c r="BP82" s="232">
        <v>30.366339784202619</v>
      </c>
      <c r="BQ82" s="232">
        <v>98.303655658783356</v>
      </c>
      <c r="BR82" s="232">
        <v>49.029191528663311</v>
      </c>
      <c r="BS82" s="232">
        <v>31.666464691493566</v>
      </c>
      <c r="BT82" s="232">
        <v>45.301829293062092</v>
      </c>
      <c r="BU82" s="232">
        <v>60.5639300534122</v>
      </c>
      <c r="BV82" s="232">
        <v>165.78415994010035</v>
      </c>
      <c r="BW82" s="232">
        <v>114.12162060590514</v>
      </c>
      <c r="BX82" s="232">
        <v>15.368683963873622</v>
      </c>
      <c r="BY82" s="232">
        <v>16.224886514494987</v>
      </c>
      <c r="BZ82" s="232">
        <v>16.523816493341716</v>
      </c>
      <c r="CA82" s="232">
        <v>38.806510137031182</v>
      </c>
      <c r="CB82" s="232">
        <v>71.433195837216076</v>
      </c>
      <c r="CC82" s="232">
        <v>0.4922276933413075</v>
      </c>
      <c r="CD82" s="232">
        <v>74.25921190359783</v>
      </c>
      <c r="CE82" s="232">
        <v>847.41815587032102</v>
      </c>
      <c r="CF82" s="232">
        <v>1.725844417069097</v>
      </c>
      <c r="CG82" s="232">
        <v>433.84257083267187</v>
      </c>
      <c r="CH82" s="232">
        <v>74.827439823506097</v>
      </c>
      <c r="CI82" s="232">
        <v>171.04082933541412</v>
      </c>
      <c r="CJ82" s="232">
        <v>62.400347023554581</v>
      </c>
      <c r="CK82" s="232">
        <v>0</v>
      </c>
      <c r="CL82" s="232">
        <v>31.258187354909953</v>
      </c>
      <c r="CM82" s="232">
        <v>7754.1499353392364</v>
      </c>
      <c r="CN82" s="232">
        <v>0</v>
      </c>
      <c r="CO82" s="232">
        <v>7.9801660035111883</v>
      </c>
      <c r="CP82" s="232">
        <v>0</v>
      </c>
      <c r="CQ82" s="232">
        <v>0</v>
      </c>
      <c r="CR82" s="232">
        <v>0</v>
      </c>
      <c r="CS82" s="232">
        <v>0</v>
      </c>
      <c r="CT82" s="232">
        <v>0</v>
      </c>
      <c r="CU82" s="232">
        <v>7.9801660035111883</v>
      </c>
      <c r="CV82" s="232">
        <v>7762.1301013427474</v>
      </c>
      <c r="CW82" s="232">
        <v>112.00729962319781</v>
      </c>
      <c r="CX82" s="232">
        <v>119.987465626709</v>
      </c>
      <c r="CY82" s="232">
        <v>7874.1374009659448</v>
      </c>
      <c r="CZ82" s="232">
        <v>-7234.5872606298235</v>
      </c>
      <c r="DA82" s="232">
        <v>-7114.5997950031142</v>
      </c>
      <c r="DB82" s="232">
        <v>639.5501403361252</v>
      </c>
      <c r="DD82" s="404">
        <f t="shared" si="6"/>
        <v>0.93203633102958872</v>
      </c>
      <c r="DE82" s="404">
        <f t="shared" si="7"/>
        <v>6.7963668970411284E-2</v>
      </c>
      <c r="DF82" s="233">
        <f t="shared" si="8"/>
        <v>1.8580140059478641E-5</v>
      </c>
      <c r="DG82" s="233">
        <f t="shared" si="9"/>
        <v>0.85137863725095841</v>
      </c>
    </row>
    <row r="83" spans="1:111">
      <c r="A83" s="238">
        <v>80</v>
      </c>
      <c r="B83" s="238" t="s">
        <v>172</v>
      </c>
      <c r="C83" s="232">
        <v>215.33209914241385</v>
      </c>
      <c r="D83" s="232">
        <v>7.7112760563619096</v>
      </c>
      <c r="E83" s="232">
        <v>4.8461352856818083</v>
      </c>
      <c r="F83" s="232">
        <v>8.4701469409532013</v>
      </c>
      <c r="G83" s="232">
        <v>148.735877568251</v>
      </c>
      <c r="H83" s="232">
        <v>85.03884771919634</v>
      </c>
      <c r="I83" s="232">
        <v>0</v>
      </c>
      <c r="J83" s="232">
        <v>90.970490955244699</v>
      </c>
      <c r="K83" s="232">
        <v>22.843025935406761</v>
      </c>
      <c r="L83" s="232">
        <v>24.489635522947861</v>
      </c>
      <c r="M83" s="232">
        <v>6.6403817074271387</v>
      </c>
      <c r="N83" s="232">
        <v>39.840497423966525</v>
      </c>
      <c r="O83" s="232">
        <v>35.740649885243748</v>
      </c>
      <c r="P83" s="232">
        <v>0</v>
      </c>
      <c r="Q83" s="232">
        <v>14.399139600141106</v>
      </c>
      <c r="R83" s="232">
        <v>53.989880493276985</v>
      </c>
      <c r="S83" s="232">
        <v>0</v>
      </c>
      <c r="T83" s="232">
        <v>25.910986235912258</v>
      </c>
      <c r="U83" s="232">
        <v>0</v>
      </c>
      <c r="V83" s="232">
        <v>14.810743614110191</v>
      </c>
      <c r="W83" s="232">
        <v>736.40301213916382</v>
      </c>
      <c r="X83" s="232">
        <v>0</v>
      </c>
      <c r="Y83" s="232">
        <v>82.334045306855117</v>
      </c>
      <c r="Z83" s="232">
        <v>0</v>
      </c>
      <c r="AA83" s="232">
        <v>121.45614786481951</v>
      </c>
      <c r="AB83" s="232">
        <v>263.99922666219192</v>
      </c>
      <c r="AC83" s="232">
        <v>141.37640072383201</v>
      </c>
      <c r="AD83" s="232">
        <v>170.38583920236121</v>
      </c>
      <c r="AE83" s="232">
        <v>681.73519133072386</v>
      </c>
      <c r="AF83" s="232">
        <v>213.524661508257</v>
      </c>
      <c r="AG83" s="232">
        <v>863.93869789202711</v>
      </c>
      <c r="AH83" s="232">
        <v>26.234898871116329</v>
      </c>
      <c r="AI83" s="232">
        <v>1828.3412163899256</v>
      </c>
      <c r="AJ83" s="232">
        <v>624.46687536842501</v>
      </c>
      <c r="AK83" s="232">
        <v>1.9371456458587868</v>
      </c>
      <c r="AL83" s="232">
        <v>92.86023019176173</v>
      </c>
      <c r="AM83" s="232">
        <v>1633.3408247148052</v>
      </c>
      <c r="AN83" s="232">
        <v>35.85236334118315</v>
      </c>
      <c r="AO83" s="232">
        <v>7.76526589776722</v>
      </c>
      <c r="AP83" s="232">
        <v>302.74693291143035</v>
      </c>
      <c r="AQ83" s="232">
        <v>10.747322081869898</v>
      </c>
      <c r="AR83" s="232">
        <v>357.03840255948381</v>
      </c>
      <c r="AS83" s="232">
        <v>244.60611022388679</v>
      </c>
      <c r="AT83" s="232">
        <v>131.44622018150312</v>
      </c>
      <c r="AU83" s="232">
        <v>146.16810531980335</v>
      </c>
      <c r="AV83" s="232">
        <v>1223.1081784707003</v>
      </c>
      <c r="AW83" s="232">
        <v>2.4175855435456826</v>
      </c>
      <c r="AX83" s="232">
        <v>284.93499753193976</v>
      </c>
      <c r="AY83" s="232">
        <v>507.4563391763121</v>
      </c>
      <c r="AZ83" s="232">
        <v>133.2259787826209</v>
      </c>
      <c r="BA83" s="232">
        <v>401.72120425162029</v>
      </c>
      <c r="BB83" s="232">
        <v>135.95757510237033</v>
      </c>
      <c r="BC83" s="232">
        <v>14.291859133118102</v>
      </c>
      <c r="BD83" s="232">
        <v>15.392850028122307</v>
      </c>
      <c r="BE83" s="232">
        <v>0</v>
      </c>
      <c r="BF83" s="232">
        <v>13.087731678215986</v>
      </c>
      <c r="BG83" s="232">
        <v>1047.2286199125901</v>
      </c>
      <c r="BH83" s="232">
        <v>4053.473594801656</v>
      </c>
      <c r="BI83" s="232">
        <v>22.796862214796025</v>
      </c>
      <c r="BJ83" s="232">
        <v>0</v>
      </c>
      <c r="BK83" s="232">
        <v>8.8920176597719678</v>
      </c>
      <c r="BL83" s="232">
        <v>17.228425772313464</v>
      </c>
      <c r="BM83" s="232">
        <v>40.4034549664742</v>
      </c>
      <c r="BN83" s="232">
        <v>0</v>
      </c>
      <c r="BO83" s="232">
        <v>4.2061555473660892</v>
      </c>
      <c r="BP83" s="232">
        <v>18.283894762461642</v>
      </c>
      <c r="BQ83" s="232">
        <v>143.91376854096654</v>
      </c>
      <c r="BR83" s="232">
        <v>10.861357674219876</v>
      </c>
      <c r="BS83" s="232">
        <v>6.4893711111348393</v>
      </c>
      <c r="BT83" s="232">
        <v>613.85865008923281</v>
      </c>
      <c r="BU83" s="232">
        <v>79.804565981919467</v>
      </c>
      <c r="BV83" s="232">
        <v>1454.7884320703229</v>
      </c>
      <c r="BW83" s="232">
        <v>308.35638128519992</v>
      </c>
      <c r="BX83" s="232">
        <v>26.466313177254627</v>
      </c>
      <c r="BY83" s="232">
        <v>150.51539725819939</v>
      </c>
      <c r="BZ83" s="232">
        <v>45.370350504959966</v>
      </c>
      <c r="CA83" s="232">
        <v>109.43221985197665</v>
      </c>
      <c r="CB83" s="232">
        <v>1470.600017002406</v>
      </c>
      <c r="CC83" s="232">
        <v>3.4248491020170784</v>
      </c>
      <c r="CD83" s="232">
        <v>292.43995913266269</v>
      </c>
      <c r="CE83" s="232">
        <v>351.19291229276297</v>
      </c>
      <c r="CF83" s="232">
        <v>6.1597485828355119</v>
      </c>
      <c r="CG83" s="232">
        <v>637.66810950315812</v>
      </c>
      <c r="CH83" s="232">
        <v>62.403249699117559</v>
      </c>
      <c r="CI83" s="232">
        <v>190.73758846950699</v>
      </c>
      <c r="CJ83" s="232">
        <v>73.820602024855972</v>
      </c>
      <c r="CK83" s="232">
        <v>0</v>
      </c>
      <c r="CL83" s="232">
        <v>41.407413009650938</v>
      </c>
      <c r="CM83" s="232">
        <v>23542.293532115938</v>
      </c>
      <c r="CN83" s="232">
        <v>12.868006400212016</v>
      </c>
      <c r="CO83" s="232">
        <v>5570.2086155144552</v>
      </c>
      <c r="CP83" s="232">
        <v>0</v>
      </c>
      <c r="CQ83" s="232">
        <v>0</v>
      </c>
      <c r="CR83" s="232">
        <v>0</v>
      </c>
      <c r="CS83" s="232">
        <v>0</v>
      </c>
      <c r="CT83" s="232">
        <v>0</v>
      </c>
      <c r="CU83" s="232">
        <v>5583.0766219146672</v>
      </c>
      <c r="CV83" s="232">
        <v>29125.370154030606</v>
      </c>
      <c r="CW83" s="232">
        <v>11206.033303904598</v>
      </c>
      <c r="CX83" s="232">
        <v>16789.109925819266</v>
      </c>
      <c r="CY83" s="232">
        <v>40331.403457935201</v>
      </c>
      <c r="CZ83" s="232">
        <v>-3042.8131363390457</v>
      </c>
      <c r="DA83" s="232">
        <v>13746.29678948022</v>
      </c>
      <c r="DB83" s="232">
        <v>37288.590321596173</v>
      </c>
      <c r="DD83" s="404">
        <f t="shared" si="6"/>
        <v>0.10447294301315366</v>
      </c>
      <c r="DE83" s="404">
        <f t="shared" si="7"/>
        <v>0.89552705698684631</v>
      </c>
      <c r="DF83" s="233">
        <f t="shared" si="8"/>
        <v>1.2969060567316065E-2</v>
      </c>
      <c r="DG83" s="233">
        <f t="shared" si="9"/>
        <v>0.90936705289039499</v>
      </c>
    </row>
    <row r="84" spans="1:111">
      <c r="A84" s="238">
        <v>81</v>
      </c>
      <c r="B84" s="238" t="s">
        <v>22</v>
      </c>
      <c r="C84" s="232">
        <v>11.043517644955616</v>
      </c>
      <c r="D84" s="232">
        <v>0.16299958322874933</v>
      </c>
      <c r="E84" s="232">
        <v>2.9352221783387531</v>
      </c>
      <c r="F84" s="232">
        <v>1.5914868708083669</v>
      </c>
      <c r="G84" s="232">
        <v>357.62739318114325</v>
      </c>
      <c r="H84" s="232">
        <v>134.46881367148217</v>
      </c>
      <c r="I84" s="232">
        <v>0</v>
      </c>
      <c r="J84" s="232">
        <v>55.915067548446793</v>
      </c>
      <c r="K84" s="232">
        <v>71.893432455459234</v>
      </c>
      <c r="L84" s="232">
        <v>5.2105565732298569</v>
      </c>
      <c r="M84" s="232">
        <v>43.558057890058194</v>
      </c>
      <c r="N84" s="232">
        <v>112.01784223899627</v>
      </c>
      <c r="O84" s="232">
        <v>70.608736204632891</v>
      </c>
      <c r="P84" s="232">
        <v>0</v>
      </c>
      <c r="Q84" s="232">
        <v>9.504212186424569</v>
      </c>
      <c r="R84" s="232">
        <v>14.848587362195865</v>
      </c>
      <c r="S84" s="232">
        <v>0</v>
      </c>
      <c r="T84" s="232">
        <v>56.288754176912263</v>
      </c>
      <c r="U84" s="232">
        <v>0</v>
      </c>
      <c r="V84" s="232">
        <v>3.4492269585256836</v>
      </c>
      <c r="W84" s="232">
        <v>3712.9047864163708</v>
      </c>
      <c r="X84" s="232">
        <v>0</v>
      </c>
      <c r="Y84" s="232">
        <v>241.21072239160026</v>
      </c>
      <c r="Z84" s="232">
        <v>0</v>
      </c>
      <c r="AA84" s="232">
        <v>188.34886727094894</v>
      </c>
      <c r="AB84" s="232">
        <v>109.79526570209624</v>
      </c>
      <c r="AC84" s="232">
        <v>119.40842021995047</v>
      </c>
      <c r="AD84" s="232">
        <v>117.38279108305203</v>
      </c>
      <c r="AE84" s="232">
        <v>701.62138844513322</v>
      </c>
      <c r="AF84" s="232">
        <v>346.30603082823899</v>
      </c>
      <c r="AG84" s="232">
        <v>1243.9696613877388</v>
      </c>
      <c r="AH84" s="232">
        <v>81.114931689165928</v>
      </c>
      <c r="AI84" s="232">
        <v>1980.2490911969755</v>
      </c>
      <c r="AJ84" s="232">
        <v>1521.3988055968039</v>
      </c>
      <c r="AK84" s="232">
        <v>9.454393010677812</v>
      </c>
      <c r="AL84" s="232">
        <v>957.09894506047715</v>
      </c>
      <c r="AM84" s="232">
        <v>2868.0587441903685</v>
      </c>
      <c r="AN84" s="232">
        <v>129.1667724613022</v>
      </c>
      <c r="AO84" s="232">
        <v>38.68211590760891</v>
      </c>
      <c r="AP84" s="232">
        <v>280.9355538655322</v>
      </c>
      <c r="AQ84" s="232">
        <v>24.16543337751591</v>
      </c>
      <c r="AR84" s="232">
        <v>2550.7236831907512</v>
      </c>
      <c r="AS84" s="232">
        <v>255.67060796335883</v>
      </c>
      <c r="AT84" s="232">
        <v>770.3096364723749</v>
      </c>
      <c r="AU84" s="232">
        <v>301.91671873967886</v>
      </c>
      <c r="AV84" s="232">
        <v>872.13759292830491</v>
      </c>
      <c r="AW84" s="232">
        <v>12.677844821782136</v>
      </c>
      <c r="AX84" s="232">
        <v>683.85142244381268</v>
      </c>
      <c r="AY84" s="232">
        <v>306.82794081064839</v>
      </c>
      <c r="AZ84" s="232">
        <v>914.06862590349283</v>
      </c>
      <c r="BA84" s="232">
        <v>3672.2879947973092</v>
      </c>
      <c r="BB84" s="232">
        <v>1415.4060412331962</v>
      </c>
      <c r="BC84" s="232">
        <v>932.33709523905077</v>
      </c>
      <c r="BD84" s="232">
        <v>1249.6015314925387</v>
      </c>
      <c r="BE84" s="232">
        <v>49.012757460600618</v>
      </c>
      <c r="BF84" s="232">
        <v>74.011574059813654</v>
      </c>
      <c r="BG84" s="232">
        <v>287.87077645078227</v>
      </c>
      <c r="BH84" s="232">
        <v>8.7955718528007001</v>
      </c>
      <c r="BI84" s="232">
        <v>62.501008308708869</v>
      </c>
      <c r="BJ84" s="232">
        <v>0</v>
      </c>
      <c r="BK84" s="232">
        <v>17.054137195360681</v>
      </c>
      <c r="BL84" s="232">
        <v>187.56143683725699</v>
      </c>
      <c r="BM84" s="232">
        <v>88.949567399021362</v>
      </c>
      <c r="BN84" s="232">
        <v>0</v>
      </c>
      <c r="BO84" s="232">
        <v>52.464555907367441</v>
      </c>
      <c r="BP84" s="232">
        <v>102.50527225909428</v>
      </c>
      <c r="BQ84" s="232">
        <v>877.45437355269314</v>
      </c>
      <c r="BR84" s="232">
        <v>198.23352177634368</v>
      </c>
      <c r="BS84" s="232">
        <v>33.2065502697317</v>
      </c>
      <c r="BT84" s="232">
        <v>2220.9708281958851</v>
      </c>
      <c r="BU84" s="232">
        <v>1364.0432150338124</v>
      </c>
      <c r="BV84" s="232">
        <v>5328.3278061523815</v>
      </c>
      <c r="BW84" s="232">
        <v>2354.732242248203</v>
      </c>
      <c r="BX84" s="232">
        <v>69.558974735113509</v>
      </c>
      <c r="BY84" s="232">
        <v>794.22005901091939</v>
      </c>
      <c r="BZ84" s="232">
        <v>243.03744486113681</v>
      </c>
      <c r="CA84" s="232">
        <v>387.38483817463998</v>
      </c>
      <c r="CB84" s="232">
        <v>494.99745476964779</v>
      </c>
      <c r="CC84" s="232">
        <v>33.544045328425696</v>
      </c>
      <c r="CD84" s="232">
        <v>1593.3920281946687</v>
      </c>
      <c r="CE84" s="232">
        <v>5958.7540670013559</v>
      </c>
      <c r="CF84" s="232">
        <v>6.2699991559219983</v>
      </c>
      <c r="CG84" s="232">
        <v>724.42886968591188</v>
      </c>
      <c r="CH84" s="232">
        <v>102.4821992789192</v>
      </c>
      <c r="CI84" s="232">
        <v>329.25497274492005</v>
      </c>
      <c r="CJ84" s="232">
        <v>122.88074040250065</v>
      </c>
      <c r="CK84" s="232">
        <v>0</v>
      </c>
      <c r="CL84" s="232">
        <v>150.14874516108929</v>
      </c>
      <c r="CM84" s="232">
        <v>53878.262996327721</v>
      </c>
      <c r="CN84" s="232">
        <v>103.94765179002809</v>
      </c>
      <c r="CO84" s="232">
        <v>1481.9905510291881</v>
      </c>
      <c r="CP84" s="232">
        <v>0</v>
      </c>
      <c r="CQ84" s="232">
        <v>0</v>
      </c>
      <c r="CR84" s="232">
        <v>115.14387212324985</v>
      </c>
      <c r="CS84" s="232">
        <v>5213.4073086905382</v>
      </c>
      <c r="CT84" s="232">
        <v>0</v>
      </c>
      <c r="CU84" s="232">
        <v>6914.4893836330048</v>
      </c>
      <c r="CV84" s="232">
        <v>60792.75237996073</v>
      </c>
      <c r="CW84" s="232">
        <v>7965.7549512072092</v>
      </c>
      <c r="CX84" s="232">
        <v>14880.244334840214</v>
      </c>
      <c r="CY84" s="232">
        <v>68758.507331167944</v>
      </c>
      <c r="CZ84" s="232">
        <v>-13777.756169371089</v>
      </c>
      <c r="DA84" s="232">
        <v>1102.4881654691253</v>
      </c>
      <c r="DB84" s="232">
        <v>54980.751161796863</v>
      </c>
      <c r="DD84" s="404">
        <f t="shared" si="6"/>
        <v>0.22663484757621677</v>
      </c>
      <c r="DE84" s="404">
        <f t="shared" si="7"/>
        <v>0.77336515242378323</v>
      </c>
      <c r="DF84" s="233">
        <f t="shared" si="8"/>
        <v>3.4505036603036669E-3</v>
      </c>
      <c r="DG84" s="233">
        <f t="shared" si="9"/>
        <v>0.88234445908206727</v>
      </c>
    </row>
    <row r="85" spans="1:111">
      <c r="A85" s="238">
        <v>82</v>
      </c>
      <c r="B85" s="238" t="s">
        <v>90</v>
      </c>
      <c r="C85" s="232">
        <v>0</v>
      </c>
      <c r="D85" s="232">
        <v>0</v>
      </c>
      <c r="E85" s="232">
        <v>0</v>
      </c>
      <c r="F85" s="232">
        <v>0</v>
      </c>
      <c r="G85" s="232">
        <v>0</v>
      </c>
      <c r="H85" s="232">
        <v>0</v>
      </c>
      <c r="I85" s="232">
        <v>0</v>
      </c>
      <c r="J85" s="232">
        <v>0</v>
      </c>
      <c r="K85" s="232">
        <v>0</v>
      </c>
      <c r="L85" s="232">
        <v>0</v>
      </c>
      <c r="M85" s="232">
        <v>0</v>
      </c>
      <c r="N85" s="232">
        <v>0</v>
      </c>
      <c r="O85" s="232">
        <v>0</v>
      </c>
      <c r="P85" s="232">
        <v>0</v>
      </c>
      <c r="Q85" s="232">
        <v>0</v>
      </c>
      <c r="R85" s="232">
        <v>0</v>
      </c>
      <c r="S85" s="232">
        <v>0</v>
      </c>
      <c r="T85" s="232">
        <v>0</v>
      </c>
      <c r="U85" s="232">
        <v>0</v>
      </c>
      <c r="V85" s="232">
        <v>0</v>
      </c>
      <c r="W85" s="232">
        <v>0</v>
      </c>
      <c r="X85" s="232">
        <v>0</v>
      </c>
      <c r="Y85" s="232">
        <v>0</v>
      </c>
      <c r="Z85" s="232">
        <v>0</v>
      </c>
      <c r="AA85" s="232">
        <v>0</v>
      </c>
      <c r="AB85" s="232">
        <v>0</v>
      </c>
      <c r="AC85" s="232">
        <v>0</v>
      </c>
      <c r="AD85" s="232">
        <v>0</v>
      </c>
      <c r="AE85" s="232">
        <v>0</v>
      </c>
      <c r="AF85" s="232">
        <v>0</v>
      </c>
      <c r="AG85" s="232">
        <v>0</v>
      </c>
      <c r="AH85" s="232">
        <v>0</v>
      </c>
      <c r="AI85" s="232">
        <v>0</v>
      </c>
      <c r="AJ85" s="232">
        <v>0</v>
      </c>
      <c r="AK85" s="232">
        <v>0</v>
      </c>
      <c r="AL85" s="232">
        <v>0</v>
      </c>
      <c r="AM85" s="232">
        <v>0</v>
      </c>
      <c r="AN85" s="232">
        <v>0</v>
      </c>
      <c r="AO85" s="232">
        <v>0</v>
      </c>
      <c r="AP85" s="232">
        <v>0</v>
      </c>
      <c r="AQ85" s="232">
        <v>0</v>
      </c>
      <c r="AR85" s="232">
        <v>0</v>
      </c>
      <c r="AS85" s="232">
        <v>0</v>
      </c>
      <c r="AT85" s="232">
        <v>0</v>
      </c>
      <c r="AU85" s="232">
        <v>0</v>
      </c>
      <c r="AV85" s="232">
        <v>0</v>
      </c>
      <c r="AW85" s="232">
        <v>0</v>
      </c>
      <c r="AX85" s="232">
        <v>0</v>
      </c>
      <c r="AY85" s="232">
        <v>0</v>
      </c>
      <c r="AZ85" s="232">
        <v>0</v>
      </c>
      <c r="BA85" s="232">
        <v>0</v>
      </c>
      <c r="BB85" s="232">
        <v>0</v>
      </c>
      <c r="BC85" s="232">
        <v>0</v>
      </c>
      <c r="BD85" s="232">
        <v>0</v>
      </c>
      <c r="BE85" s="232">
        <v>0</v>
      </c>
      <c r="BF85" s="232">
        <v>0</v>
      </c>
      <c r="BG85" s="232">
        <v>0</v>
      </c>
      <c r="BH85" s="232">
        <v>0</v>
      </c>
      <c r="BI85" s="232">
        <v>0</v>
      </c>
      <c r="BJ85" s="232">
        <v>0</v>
      </c>
      <c r="BK85" s="232">
        <v>0</v>
      </c>
      <c r="BL85" s="232">
        <v>0</v>
      </c>
      <c r="BM85" s="232">
        <v>0</v>
      </c>
      <c r="BN85" s="232">
        <v>0</v>
      </c>
      <c r="BO85" s="232">
        <v>0</v>
      </c>
      <c r="BP85" s="232">
        <v>0</v>
      </c>
      <c r="BQ85" s="232">
        <v>0</v>
      </c>
      <c r="BR85" s="232">
        <v>0</v>
      </c>
      <c r="BS85" s="232">
        <v>0</v>
      </c>
      <c r="BT85" s="232">
        <v>0</v>
      </c>
      <c r="BU85" s="232">
        <v>0</v>
      </c>
      <c r="BV85" s="232">
        <v>0</v>
      </c>
      <c r="BW85" s="232">
        <v>0</v>
      </c>
      <c r="BX85" s="232">
        <v>0</v>
      </c>
      <c r="BY85" s="232">
        <v>0</v>
      </c>
      <c r="BZ85" s="232">
        <v>0</v>
      </c>
      <c r="CA85" s="232">
        <v>0</v>
      </c>
      <c r="CB85" s="232">
        <v>0</v>
      </c>
      <c r="CC85" s="232">
        <v>0</v>
      </c>
      <c r="CD85" s="232">
        <v>0</v>
      </c>
      <c r="CE85" s="232">
        <v>0</v>
      </c>
      <c r="CF85" s="232">
        <v>0</v>
      </c>
      <c r="CG85" s="232">
        <v>0</v>
      </c>
      <c r="CH85" s="232">
        <v>0</v>
      </c>
      <c r="CI85" s="232">
        <v>0</v>
      </c>
      <c r="CJ85" s="232">
        <v>0</v>
      </c>
      <c r="CK85" s="232">
        <v>0</v>
      </c>
      <c r="CL85" s="232">
        <v>0</v>
      </c>
      <c r="CM85" s="232">
        <v>0</v>
      </c>
      <c r="CN85" s="232">
        <v>3309.7964581717638</v>
      </c>
      <c r="CO85" s="232">
        <v>4440.977831854163</v>
      </c>
      <c r="CP85" s="232">
        <v>0</v>
      </c>
      <c r="CQ85" s="232">
        <v>0</v>
      </c>
      <c r="CR85" s="232">
        <v>0</v>
      </c>
      <c r="CS85" s="232">
        <v>0</v>
      </c>
      <c r="CT85" s="232">
        <v>0</v>
      </c>
      <c r="CU85" s="232">
        <v>7750.7742900259273</v>
      </c>
      <c r="CV85" s="232">
        <v>7750.7742900259273</v>
      </c>
      <c r="CW85" s="232">
        <v>364.35345435944549</v>
      </c>
      <c r="CX85" s="232">
        <v>8115.1277443853724</v>
      </c>
      <c r="CY85" s="232">
        <v>8115.1277443853724</v>
      </c>
      <c r="CZ85" s="232">
        <v>-7465.0733802992354</v>
      </c>
      <c r="DA85" s="232">
        <v>650.05436408613696</v>
      </c>
      <c r="DB85" s="232">
        <v>650.05436408613753</v>
      </c>
      <c r="DD85" s="404">
        <f t="shared" si="6"/>
        <v>0.96313904920514259</v>
      </c>
      <c r="DE85" s="404">
        <f t="shared" si="7"/>
        <v>3.6860950794857406E-2</v>
      </c>
      <c r="DF85" s="233">
        <f t="shared" si="8"/>
        <v>1.0339883917275011E-2</v>
      </c>
      <c r="DG85" s="233">
        <f t="shared" si="9"/>
        <v>0.90214868362995493</v>
      </c>
    </row>
    <row r="86" spans="1:111">
      <c r="A86" s="238">
        <v>83</v>
      </c>
      <c r="B86" s="238" t="s">
        <v>173</v>
      </c>
      <c r="C86" s="232">
        <v>0</v>
      </c>
      <c r="D86" s="232">
        <v>0</v>
      </c>
      <c r="E86" s="232">
        <v>0</v>
      </c>
      <c r="F86" s="232">
        <v>0</v>
      </c>
      <c r="G86" s="232">
        <v>0</v>
      </c>
      <c r="H86" s="232">
        <v>0</v>
      </c>
      <c r="I86" s="232">
        <v>0</v>
      </c>
      <c r="J86" s="232">
        <v>0</v>
      </c>
      <c r="K86" s="232">
        <v>0</v>
      </c>
      <c r="L86" s="232">
        <v>0</v>
      </c>
      <c r="M86" s="232">
        <v>0</v>
      </c>
      <c r="N86" s="232">
        <v>0</v>
      </c>
      <c r="O86" s="232">
        <v>0</v>
      </c>
      <c r="P86" s="232">
        <v>0</v>
      </c>
      <c r="Q86" s="232">
        <v>0</v>
      </c>
      <c r="R86" s="232">
        <v>0</v>
      </c>
      <c r="S86" s="232">
        <v>0</v>
      </c>
      <c r="T86" s="232">
        <v>0</v>
      </c>
      <c r="U86" s="232">
        <v>0</v>
      </c>
      <c r="V86" s="232">
        <v>0</v>
      </c>
      <c r="W86" s="232">
        <v>0</v>
      </c>
      <c r="X86" s="232">
        <v>0</v>
      </c>
      <c r="Y86" s="232">
        <v>0</v>
      </c>
      <c r="Z86" s="232">
        <v>0</v>
      </c>
      <c r="AA86" s="232">
        <v>0</v>
      </c>
      <c r="AB86" s="232">
        <v>0</v>
      </c>
      <c r="AC86" s="232">
        <v>0</v>
      </c>
      <c r="AD86" s="232">
        <v>0</v>
      </c>
      <c r="AE86" s="232">
        <v>0</v>
      </c>
      <c r="AF86" s="232">
        <v>0</v>
      </c>
      <c r="AG86" s="232">
        <v>0</v>
      </c>
      <c r="AH86" s="232">
        <v>0</v>
      </c>
      <c r="AI86" s="232">
        <v>0</v>
      </c>
      <c r="AJ86" s="232">
        <v>0</v>
      </c>
      <c r="AK86" s="232">
        <v>0</v>
      </c>
      <c r="AL86" s="232">
        <v>0</v>
      </c>
      <c r="AM86" s="232">
        <v>0</v>
      </c>
      <c r="AN86" s="232">
        <v>0</v>
      </c>
      <c r="AO86" s="232">
        <v>0</v>
      </c>
      <c r="AP86" s="232">
        <v>0</v>
      </c>
      <c r="AQ86" s="232">
        <v>0</v>
      </c>
      <c r="AR86" s="232">
        <v>0</v>
      </c>
      <c r="AS86" s="232">
        <v>0</v>
      </c>
      <c r="AT86" s="232">
        <v>0</v>
      </c>
      <c r="AU86" s="232">
        <v>0</v>
      </c>
      <c r="AV86" s="232">
        <v>0</v>
      </c>
      <c r="AW86" s="232">
        <v>0</v>
      </c>
      <c r="AX86" s="232">
        <v>0</v>
      </c>
      <c r="AY86" s="232">
        <v>0</v>
      </c>
      <c r="AZ86" s="232">
        <v>0</v>
      </c>
      <c r="BA86" s="232">
        <v>0</v>
      </c>
      <c r="BB86" s="232">
        <v>0</v>
      </c>
      <c r="BC86" s="232">
        <v>0</v>
      </c>
      <c r="BD86" s="232">
        <v>0</v>
      </c>
      <c r="BE86" s="232">
        <v>0</v>
      </c>
      <c r="BF86" s="232">
        <v>0</v>
      </c>
      <c r="BG86" s="232">
        <v>0</v>
      </c>
      <c r="BH86" s="232">
        <v>0</v>
      </c>
      <c r="BI86" s="232">
        <v>0</v>
      </c>
      <c r="BJ86" s="232">
        <v>0</v>
      </c>
      <c r="BK86" s="232">
        <v>0</v>
      </c>
      <c r="BL86" s="232">
        <v>0</v>
      </c>
      <c r="BM86" s="232">
        <v>0</v>
      </c>
      <c r="BN86" s="232">
        <v>0</v>
      </c>
      <c r="BO86" s="232">
        <v>0</v>
      </c>
      <c r="BP86" s="232">
        <v>0</v>
      </c>
      <c r="BQ86" s="232">
        <v>0</v>
      </c>
      <c r="BR86" s="232">
        <v>0</v>
      </c>
      <c r="BS86" s="232">
        <v>0</v>
      </c>
      <c r="BT86" s="232">
        <v>0</v>
      </c>
      <c r="BU86" s="232">
        <v>65.404084871072527</v>
      </c>
      <c r="BV86" s="232">
        <v>0</v>
      </c>
      <c r="BW86" s="232">
        <v>213.82587318387232</v>
      </c>
      <c r="BX86" s="232">
        <v>0</v>
      </c>
      <c r="BY86" s="232">
        <v>52.794545607738989</v>
      </c>
      <c r="BZ86" s="232">
        <v>99.754294000267407</v>
      </c>
      <c r="CA86" s="232">
        <v>0</v>
      </c>
      <c r="CB86" s="232">
        <v>0</v>
      </c>
      <c r="CC86" s="232">
        <v>0</v>
      </c>
      <c r="CD86" s="232">
        <v>0</v>
      </c>
      <c r="CE86" s="232">
        <v>0</v>
      </c>
      <c r="CF86" s="232">
        <v>14.494969461732872</v>
      </c>
      <c r="CG86" s="232">
        <v>456.43055794656215</v>
      </c>
      <c r="CH86" s="232">
        <v>0</v>
      </c>
      <c r="CI86" s="232">
        <v>0</v>
      </c>
      <c r="CJ86" s="232">
        <v>0</v>
      </c>
      <c r="CK86" s="232">
        <v>0</v>
      </c>
      <c r="CL86" s="232">
        <v>0</v>
      </c>
      <c r="CM86" s="232">
        <v>902.70432507124633</v>
      </c>
      <c r="CN86" s="232">
        <v>14202.625737053098</v>
      </c>
      <c r="CO86" s="232">
        <v>24162.823069246253</v>
      </c>
      <c r="CP86" s="232">
        <v>0</v>
      </c>
      <c r="CQ86" s="232">
        <v>0</v>
      </c>
      <c r="CR86" s="232">
        <v>0</v>
      </c>
      <c r="CS86" s="232">
        <v>0</v>
      </c>
      <c r="CT86" s="232">
        <v>0</v>
      </c>
      <c r="CU86" s="232">
        <v>38365.448806299348</v>
      </c>
      <c r="CV86" s="232">
        <v>39268.153131370593</v>
      </c>
      <c r="CW86" s="232">
        <v>5992.8028624760627</v>
      </c>
      <c r="CX86" s="232">
        <v>44358.251668775411</v>
      </c>
      <c r="CY86" s="232">
        <v>45260.955993846655</v>
      </c>
      <c r="CZ86" s="232">
        <v>-3565.2254095839307</v>
      </c>
      <c r="DA86" s="232">
        <v>40793.02625919148</v>
      </c>
      <c r="DB86" s="232">
        <v>41695.730584262732</v>
      </c>
      <c r="DD86" s="404">
        <f t="shared" si="6"/>
        <v>9.0791777185358358E-2</v>
      </c>
      <c r="DE86" s="404">
        <f t="shared" si="7"/>
        <v>0.90920822281464164</v>
      </c>
      <c r="DF86" s="233">
        <f t="shared" si="8"/>
        <v>5.625805737142113E-2</v>
      </c>
      <c r="DG86" s="233">
        <f t="shared" si="9"/>
        <v>0.87590704351502258</v>
      </c>
    </row>
    <row r="87" spans="1:111">
      <c r="A87" s="238">
        <v>84</v>
      </c>
      <c r="B87" s="238" t="s">
        <v>91</v>
      </c>
      <c r="C87" s="232">
        <v>5.5928767695874793E-2</v>
      </c>
      <c r="D87" s="232">
        <v>0</v>
      </c>
      <c r="E87" s="232">
        <v>0</v>
      </c>
      <c r="F87" s="232">
        <v>0</v>
      </c>
      <c r="G87" s="232">
        <v>0.55843017354765778</v>
      </c>
      <c r="H87" s="232">
        <v>0.61186510447131703</v>
      </c>
      <c r="I87" s="232">
        <v>0</v>
      </c>
      <c r="J87" s="232">
        <v>0</v>
      </c>
      <c r="K87" s="232">
        <v>3.781243820074337E-2</v>
      </c>
      <c r="L87" s="232">
        <v>1.2863025915074454E-2</v>
      </c>
      <c r="M87" s="232">
        <v>0</v>
      </c>
      <c r="N87" s="232">
        <v>3.0824766526188156E-3</v>
      </c>
      <c r="O87" s="232">
        <v>6.070234455726236E-2</v>
      </c>
      <c r="P87" s="232">
        <v>0</v>
      </c>
      <c r="Q87" s="232">
        <v>2.9456735114323767E-2</v>
      </c>
      <c r="R87" s="232">
        <v>0</v>
      </c>
      <c r="S87" s="232">
        <v>0</v>
      </c>
      <c r="T87" s="232">
        <v>0</v>
      </c>
      <c r="U87" s="232">
        <v>0</v>
      </c>
      <c r="V87" s="232">
        <v>3.6990751797505959E-3</v>
      </c>
      <c r="W87" s="232">
        <v>0.97155930560564763</v>
      </c>
      <c r="X87" s="232">
        <v>0</v>
      </c>
      <c r="Y87" s="232">
        <v>0</v>
      </c>
      <c r="Z87" s="232">
        <v>0</v>
      </c>
      <c r="AA87" s="232">
        <v>0</v>
      </c>
      <c r="AB87" s="232">
        <v>0.15911307477136444</v>
      </c>
      <c r="AC87" s="232">
        <v>8.9159488680299756E-2</v>
      </c>
      <c r="AD87" s="232">
        <v>0.24213274361789422</v>
      </c>
      <c r="AE87" s="232">
        <v>0.47916635141761665</v>
      </c>
      <c r="AF87" s="232">
        <v>0.33670631982658078</v>
      </c>
      <c r="AG87" s="232">
        <v>0.55599210736928062</v>
      </c>
      <c r="AH87" s="232">
        <v>3.5690499580781694E-2</v>
      </c>
      <c r="AI87" s="232">
        <v>13.99949475409174</v>
      </c>
      <c r="AJ87" s="232">
        <v>1.1470164857654472</v>
      </c>
      <c r="AK87" s="232">
        <v>3.4414963246567898E-3</v>
      </c>
      <c r="AL87" s="232">
        <v>0.22307665406443233</v>
      </c>
      <c r="AM87" s="232">
        <v>2.0056267585306431</v>
      </c>
      <c r="AN87" s="232">
        <v>0.49790729150850588</v>
      </c>
      <c r="AO87" s="232">
        <v>5.2314434611149957E-2</v>
      </c>
      <c r="AP87" s="232">
        <v>0.42655378996918436</v>
      </c>
      <c r="AQ87" s="232">
        <v>0</v>
      </c>
      <c r="AR87" s="232">
        <v>0.22716817658587127</v>
      </c>
      <c r="AS87" s="232">
        <v>0.14960482623890758</v>
      </c>
      <c r="AT87" s="232">
        <v>0.29875983055287075</v>
      </c>
      <c r="AU87" s="232">
        <v>0.2132878777200678</v>
      </c>
      <c r="AV87" s="232">
        <v>0.69110742887875587</v>
      </c>
      <c r="AW87" s="232">
        <v>0</v>
      </c>
      <c r="AX87" s="232">
        <v>0.13760946676600033</v>
      </c>
      <c r="AY87" s="232">
        <v>0.19417936242730513</v>
      </c>
      <c r="AZ87" s="232">
        <v>0.65269873586433247</v>
      </c>
      <c r="BA87" s="232">
        <v>1.6729632323432353</v>
      </c>
      <c r="BB87" s="232">
        <v>0.69188304835299197</v>
      </c>
      <c r="BC87" s="232">
        <v>7.9369153733674813E-2</v>
      </c>
      <c r="BD87" s="232">
        <v>7.4690068083729341E-2</v>
      </c>
      <c r="BE87" s="232">
        <v>0</v>
      </c>
      <c r="BF87" s="232">
        <v>5.2049103058004293</v>
      </c>
      <c r="BG87" s="232">
        <v>1.2122964574811108</v>
      </c>
      <c r="BH87" s="232">
        <v>9.5295929541708527E-2</v>
      </c>
      <c r="BI87" s="232">
        <v>0.49894445256552594</v>
      </c>
      <c r="BJ87" s="232">
        <v>0</v>
      </c>
      <c r="BK87" s="232">
        <v>0</v>
      </c>
      <c r="BL87" s="232">
        <v>0</v>
      </c>
      <c r="BM87" s="232">
        <v>1.7174151710609879E-2</v>
      </c>
      <c r="BN87" s="232">
        <v>0</v>
      </c>
      <c r="BO87" s="232">
        <v>0.14833640485623587</v>
      </c>
      <c r="BP87" s="232">
        <v>0.49963129359634117</v>
      </c>
      <c r="BQ87" s="232">
        <v>0.1442061524960824</v>
      </c>
      <c r="BR87" s="232">
        <v>0.33725794727931885</v>
      </c>
      <c r="BS87" s="232">
        <v>0.114870405140587</v>
      </c>
      <c r="BT87" s="232">
        <v>2.3922673676458439</v>
      </c>
      <c r="BU87" s="232">
        <v>0.87236767125051429</v>
      </c>
      <c r="BV87" s="232">
        <v>2.4737232242342606</v>
      </c>
      <c r="BW87" s="232">
        <v>394.58114003813773</v>
      </c>
      <c r="BX87" s="232">
        <v>4.1358275581935651</v>
      </c>
      <c r="BY87" s="232">
        <v>106.74429212769284</v>
      </c>
      <c r="BZ87" s="232">
        <v>52.934003191330973</v>
      </c>
      <c r="CA87" s="232">
        <v>0.24844043162828153</v>
      </c>
      <c r="CB87" s="232">
        <v>0.28864787777545359</v>
      </c>
      <c r="CC87" s="232">
        <v>0.25904909455376979</v>
      </c>
      <c r="CD87" s="232">
        <v>0.34042485604419098</v>
      </c>
      <c r="CE87" s="232">
        <v>1.5946809395587214</v>
      </c>
      <c r="CF87" s="232">
        <v>3.1820132632006897</v>
      </c>
      <c r="CG87" s="232">
        <v>58.302961490554203</v>
      </c>
      <c r="CH87" s="232">
        <v>40.691127719668479</v>
      </c>
      <c r="CI87" s="232">
        <v>1.6904634852350349</v>
      </c>
      <c r="CJ87" s="232">
        <v>1.0712666571628093</v>
      </c>
      <c r="CK87" s="232">
        <v>0</v>
      </c>
      <c r="CL87" s="232">
        <v>2.5000499629057082</v>
      </c>
      <c r="CM87" s="232">
        <v>710.25778336185863</v>
      </c>
      <c r="CN87" s="232">
        <v>41.982096904413027</v>
      </c>
      <c r="CO87" s="232">
        <v>7185.9052106321633</v>
      </c>
      <c r="CP87" s="232">
        <v>0</v>
      </c>
      <c r="CQ87" s="232">
        <v>0</v>
      </c>
      <c r="CR87" s="232">
        <v>0</v>
      </c>
      <c r="CS87" s="232">
        <v>0</v>
      </c>
      <c r="CT87" s="232">
        <v>0</v>
      </c>
      <c r="CU87" s="232">
        <v>7227.8873075365764</v>
      </c>
      <c r="CV87" s="232">
        <v>7938.1450908984352</v>
      </c>
      <c r="CW87" s="232">
        <v>949.55191210064913</v>
      </c>
      <c r="CX87" s="232">
        <v>8177.4392196372255</v>
      </c>
      <c r="CY87" s="232">
        <v>8887.6970029990844</v>
      </c>
      <c r="CZ87" s="232">
        <v>-1484.5177301239082</v>
      </c>
      <c r="DA87" s="232">
        <v>6692.9214895133173</v>
      </c>
      <c r="DB87" s="232">
        <v>7403.1792728751761</v>
      </c>
      <c r="DD87" s="404">
        <f t="shared" si="6"/>
        <v>0.18701065716548793</v>
      </c>
      <c r="DE87" s="404">
        <f t="shared" si="7"/>
        <v>0.81298934283451207</v>
      </c>
      <c r="DF87" s="233">
        <f t="shared" si="8"/>
        <v>1.6730870662206489E-2</v>
      </c>
      <c r="DG87" s="233">
        <f t="shared" si="9"/>
        <v>0.87250852052521521</v>
      </c>
    </row>
    <row r="88" spans="1:111">
      <c r="A88" s="238">
        <v>85</v>
      </c>
      <c r="B88" s="238" t="s">
        <v>23</v>
      </c>
      <c r="C88" s="232">
        <v>0</v>
      </c>
      <c r="D88" s="232">
        <v>0</v>
      </c>
      <c r="E88" s="232">
        <v>0</v>
      </c>
      <c r="F88" s="232">
        <v>0</v>
      </c>
      <c r="G88" s="232">
        <v>0</v>
      </c>
      <c r="H88" s="232">
        <v>0</v>
      </c>
      <c r="I88" s="232">
        <v>0</v>
      </c>
      <c r="J88" s="232">
        <v>0</v>
      </c>
      <c r="K88" s="232">
        <v>0</v>
      </c>
      <c r="L88" s="232">
        <v>0</v>
      </c>
      <c r="M88" s="232">
        <v>0</v>
      </c>
      <c r="N88" s="232">
        <v>0</v>
      </c>
      <c r="O88" s="232">
        <v>0</v>
      </c>
      <c r="P88" s="232">
        <v>0</v>
      </c>
      <c r="Q88" s="232">
        <v>0</v>
      </c>
      <c r="R88" s="232">
        <v>0</v>
      </c>
      <c r="S88" s="232">
        <v>0</v>
      </c>
      <c r="T88" s="232">
        <v>0</v>
      </c>
      <c r="U88" s="232">
        <v>0</v>
      </c>
      <c r="V88" s="232">
        <v>0</v>
      </c>
      <c r="W88" s="232">
        <v>0</v>
      </c>
      <c r="X88" s="232">
        <v>0</v>
      </c>
      <c r="Y88" s="232">
        <v>0</v>
      </c>
      <c r="Z88" s="232">
        <v>0</v>
      </c>
      <c r="AA88" s="232">
        <v>0</v>
      </c>
      <c r="AB88" s="232">
        <v>0</v>
      </c>
      <c r="AC88" s="232">
        <v>0</v>
      </c>
      <c r="AD88" s="232">
        <v>0</v>
      </c>
      <c r="AE88" s="232">
        <v>0</v>
      </c>
      <c r="AF88" s="232">
        <v>0</v>
      </c>
      <c r="AG88" s="232">
        <v>0</v>
      </c>
      <c r="AH88" s="232">
        <v>0</v>
      </c>
      <c r="AI88" s="232">
        <v>0</v>
      </c>
      <c r="AJ88" s="232">
        <v>0</v>
      </c>
      <c r="AK88" s="232">
        <v>0</v>
      </c>
      <c r="AL88" s="232">
        <v>0</v>
      </c>
      <c r="AM88" s="232">
        <v>0</v>
      </c>
      <c r="AN88" s="232">
        <v>0</v>
      </c>
      <c r="AO88" s="232">
        <v>0</v>
      </c>
      <c r="AP88" s="232">
        <v>12.766613193090199</v>
      </c>
      <c r="AQ88" s="232">
        <v>0</v>
      </c>
      <c r="AR88" s="232">
        <v>0</v>
      </c>
      <c r="AS88" s="232">
        <v>0</v>
      </c>
      <c r="AT88" s="232">
        <v>0</v>
      </c>
      <c r="AU88" s="232">
        <v>0</v>
      </c>
      <c r="AV88" s="232">
        <v>0</v>
      </c>
      <c r="AW88" s="232">
        <v>0</v>
      </c>
      <c r="AX88" s="232">
        <v>0</v>
      </c>
      <c r="AY88" s="232">
        <v>0</v>
      </c>
      <c r="AZ88" s="232">
        <v>0</v>
      </c>
      <c r="BA88" s="232">
        <v>1.3259508440139773</v>
      </c>
      <c r="BB88" s="232">
        <v>0</v>
      </c>
      <c r="BC88" s="232">
        <v>0</v>
      </c>
      <c r="BD88" s="232">
        <v>0</v>
      </c>
      <c r="BE88" s="232">
        <v>0</v>
      </c>
      <c r="BF88" s="232">
        <v>0</v>
      </c>
      <c r="BG88" s="232">
        <v>0</v>
      </c>
      <c r="BH88" s="232">
        <v>0</v>
      </c>
      <c r="BI88" s="232">
        <v>0</v>
      </c>
      <c r="BJ88" s="232">
        <v>0</v>
      </c>
      <c r="BK88" s="232">
        <v>0</v>
      </c>
      <c r="BL88" s="232">
        <v>0</v>
      </c>
      <c r="BM88" s="232">
        <v>0</v>
      </c>
      <c r="BN88" s="232">
        <v>0</v>
      </c>
      <c r="BO88" s="232">
        <v>6.1560561160650777E-2</v>
      </c>
      <c r="BP88" s="232">
        <v>45.316778376981951</v>
      </c>
      <c r="BQ88" s="232">
        <v>0</v>
      </c>
      <c r="BR88" s="232">
        <v>0.22961905074064015</v>
      </c>
      <c r="BS88" s="232">
        <v>22.518665889725309</v>
      </c>
      <c r="BT88" s="232">
        <v>0</v>
      </c>
      <c r="BU88" s="232">
        <v>1.0510685058007172</v>
      </c>
      <c r="BV88" s="232">
        <v>0.39067297059777073</v>
      </c>
      <c r="BW88" s="232">
        <v>0</v>
      </c>
      <c r="BX88" s="232">
        <v>0</v>
      </c>
      <c r="BY88" s="232">
        <v>0</v>
      </c>
      <c r="BZ88" s="232">
        <v>0</v>
      </c>
      <c r="CA88" s="232">
        <v>0</v>
      </c>
      <c r="CB88" s="232">
        <v>0</v>
      </c>
      <c r="CC88" s="232">
        <v>1.2643086036333071</v>
      </c>
      <c r="CD88" s="232">
        <v>0</v>
      </c>
      <c r="CE88" s="232">
        <v>0</v>
      </c>
      <c r="CF88" s="232">
        <v>1.0874542493792889</v>
      </c>
      <c r="CG88" s="232">
        <v>6.7739981830780298</v>
      </c>
      <c r="CH88" s="232">
        <v>0</v>
      </c>
      <c r="CI88" s="232">
        <v>211.93594613846514</v>
      </c>
      <c r="CJ88" s="232">
        <v>7.6812451191493158</v>
      </c>
      <c r="CK88" s="232">
        <v>0</v>
      </c>
      <c r="CL88" s="232">
        <v>1.9459879272290856</v>
      </c>
      <c r="CM88" s="232">
        <v>314.34986961304543</v>
      </c>
      <c r="CN88" s="232">
        <v>1399.0428505647883</v>
      </c>
      <c r="CO88" s="232">
        <v>11678.954810128937</v>
      </c>
      <c r="CP88" s="232">
        <v>0</v>
      </c>
      <c r="CQ88" s="232">
        <v>0</v>
      </c>
      <c r="CR88" s="232">
        <v>0</v>
      </c>
      <c r="CS88" s="232">
        <v>0</v>
      </c>
      <c r="CT88" s="232">
        <v>0</v>
      </c>
      <c r="CU88" s="232">
        <v>13077.997660693725</v>
      </c>
      <c r="CV88" s="232">
        <v>13392.34753030677</v>
      </c>
      <c r="CW88" s="232">
        <v>5638.7800868460454</v>
      </c>
      <c r="CX88" s="232">
        <v>18716.777747539771</v>
      </c>
      <c r="CY88" s="232">
        <v>19031.127617152815</v>
      </c>
      <c r="CZ88" s="232">
        <v>-1587.5418331699511</v>
      </c>
      <c r="DA88" s="232">
        <v>17129.23591436982</v>
      </c>
      <c r="DB88" s="232">
        <v>17443.585783982864</v>
      </c>
      <c r="DD88" s="404">
        <f t="shared" si="6"/>
        <v>0.11854096748739214</v>
      </c>
      <c r="DE88" s="404">
        <f t="shared" si="7"/>
        <v>0.88145903251260782</v>
      </c>
      <c r="DF88" s="233">
        <f t="shared" si="8"/>
        <v>2.719199275115846E-2</v>
      </c>
      <c r="DG88" s="233">
        <f t="shared" si="9"/>
        <v>0.86865088968538051</v>
      </c>
    </row>
    <row r="89" spans="1:111">
      <c r="A89" s="238">
        <v>86</v>
      </c>
      <c r="B89" s="238" t="s">
        <v>92</v>
      </c>
      <c r="C89" s="232">
        <v>0.54158305206362456</v>
      </c>
      <c r="D89" s="232">
        <v>0</v>
      </c>
      <c r="E89" s="232">
        <v>0.53238549327248708</v>
      </c>
      <c r="F89" s="232">
        <v>1.4074075461110749E-2</v>
      </c>
      <c r="G89" s="232">
        <v>2.3194294702789287</v>
      </c>
      <c r="H89" s="232">
        <v>0.91609559921678396</v>
      </c>
      <c r="I89" s="232">
        <v>0</v>
      </c>
      <c r="J89" s="232">
        <v>0.82374192222764087</v>
      </c>
      <c r="K89" s="232">
        <v>0.46726331748589289</v>
      </c>
      <c r="L89" s="232">
        <v>4.1421028177709887E-2</v>
      </c>
      <c r="M89" s="232">
        <v>0.13162384058416685</v>
      </c>
      <c r="N89" s="232">
        <v>0.15727893494883091</v>
      </c>
      <c r="O89" s="232">
        <v>0.31087952535666141</v>
      </c>
      <c r="P89" s="232">
        <v>0</v>
      </c>
      <c r="Q89" s="232">
        <v>4.5679858850693318E-2</v>
      </c>
      <c r="R89" s="232">
        <v>0.18781396493079766</v>
      </c>
      <c r="S89" s="232">
        <v>0</v>
      </c>
      <c r="T89" s="232">
        <v>0.25619985373369369</v>
      </c>
      <c r="U89" s="232">
        <v>0</v>
      </c>
      <c r="V89" s="232">
        <v>2.3748731519221508E-2</v>
      </c>
      <c r="W89" s="232">
        <v>3.2686507873363824</v>
      </c>
      <c r="X89" s="232">
        <v>0</v>
      </c>
      <c r="Y89" s="232">
        <v>0.15014708869417576</v>
      </c>
      <c r="Z89" s="232">
        <v>0</v>
      </c>
      <c r="AA89" s="232">
        <v>0.16246493195845349</v>
      </c>
      <c r="AB89" s="232">
        <v>1.1493719067888541</v>
      </c>
      <c r="AC89" s="232">
        <v>1.4202770916285432</v>
      </c>
      <c r="AD89" s="232">
        <v>0.87176117545121701</v>
      </c>
      <c r="AE89" s="232">
        <v>1.8734597100287649</v>
      </c>
      <c r="AF89" s="232">
        <v>1.4875926369703225</v>
      </c>
      <c r="AG89" s="232">
        <v>18.767462336520385</v>
      </c>
      <c r="AH89" s="232">
        <v>0.43143525404180011</v>
      </c>
      <c r="AI89" s="232">
        <v>6.9561416139734042</v>
      </c>
      <c r="AJ89" s="232">
        <v>15.036035297715232</v>
      </c>
      <c r="AK89" s="232">
        <v>4.8559999151506265E-2</v>
      </c>
      <c r="AL89" s="232">
        <v>0.93499553413088277</v>
      </c>
      <c r="AM89" s="232">
        <v>7.0726688457554694</v>
      </c>
      <c r="AN89" s="232">
        <v>2.2072104285901069</v>
      </c>
      <c r="AO89" s="232">
        <v>0.32668602257980839</v>
      </c>
      <c r="AP89" s="232">
        <v>1.8140171445011595</v>
      </c>
      <c r="AQ89" s="232">
        <v>0.16985399315542474</v>
      </c>
      <c r="AR89" s="232">
        <v>13.088673465450521</v>
      </c>
      <c r="AS89" s="232">
        <v>2.4040883929059564</v>
      </c>
      <c r="AT89" s="232">
        <v>3.7843751500784868</v>
      </c>
      <c r="AU89" s="232">
        <v>5.8243284753547409</v>
      </c>
      <c r="AV89" s="232">
        <v>1.2980188356510527</v>
      </c>
      <c r="AW89" s="232">
        <v>4.6002349714377937E-2</v>
      </c>
      <c r="AX89" s="232">
        <v>2.6960955349697313</v>
      </c>
      <c r="AY89" s="232">
        <v>0</v>
      </c>
      <c r="AZ89" s="232">
        <v>24.063796148995284</v>
      </c>
      <c r="BA89" s="232">
        <v>43.72963651843498</v>
      </c>
      <c r="BB89" s="232">
        <v>4.1113455082294985</v>
      </c>
      <c r="BC89" s="232">
        <v>5.6882797792694593</v>
      </c>
      <c r="BD89" s="232">
        <v>4.2282958772665351</v>
      </c>
      <c r="BE89" s="232">
        <v>13.86750950550466</v>
      </c>
      <c r="BF89" s="232">
        <v>0.87834471197087149</v>
      </c>
      <c r="BG89" s="232">
        <v>8.7700274329617685</v>
      </c>
      <c r="BH89" s="232">
        <v>0</v>
      </c>
      <c r="BI89" s="232">
        <v>2.2256154956698357</v>
      </c>
      <c r="BJ89" s="232">
        <v>0</v>
      </c>
      <c r="BK89" s="232">
        <v>4.2546384793737742E-2</v>
      </c>
      <c r="BL89" s="232">
        <v>0.47288047908125747</v>
      </c>
      <c r="BM89" s="232">
        <v>0.25549400258389138</v>
      </c>
      <c r="BN89" s="232">
        <v>0</v>
      </c>
      <c r="BO89" s="232">
        <v>0.25889505488264231</v>
      </c>
      <c r="BP89" s="232">
        <v>2.3806729241015989</v>
      </c>
      <c r="BQ89" s="232">
        <v>13.360185424387584</v>
      </c>
      <c r="BR89" s="232">
        <v>0.47145071136022071</v>
      </c>
      <c r="BS89" s="232">
        <v>4.7862356166082121</v>
      </c>
      <c r="BT89" s="232">
        <v>21.894249593839628</v>
      </c>
      <c r="BU89" s="232">
        <v>6.6288245687426421</v>
      </c>
      <c r="BV89" s="232">
        <v>239.45658365201763</v>
      </c>
      <c r="BW89" s="232">
        <v>36.339470867753747</v>
      </c>
      <c r="BX89" s="232">
        <v>0.55625186200272203</v>
      </c>
      <c r="BY89" s="232">
        <v>4.9390624114364732</v>
      </c>
      <c r="BZ89" s="232">
        <v>4.3763460246195756</v>
      </c>
      <c r="CA89" s="232">
        <v>27.380279018201403</v>
      </c>
      <c r="CB89" s="232">
        <v>12.995081093600955</v>
      </c>
      <c r="CC89" s="232">
        <v>2.4118219904845168</v>
      </c>
      <c r="CD89" s="232">
        <v>22.091513998713193</v>
      </c>
      <c r="CE89" s="232">
        <v>67.571560821187404</v>
      </c>
      <c r="CF89" s="232">
        <v>2.0735397511298697</v>
      </c>
      <c r="CG89" s="232">
        <v>20.434864884222982</v>
      </c>
      <c r="CH89" s="232">
        <v>10.77791009976646</v>
      </c>
      <c r="CI89" s="232">
        <v>54.56917831691797</v>
      </c>
      <c r="CJ89" s="232">
        <v>85.928414359311049</v>
      </c>
      <c r="CK89" s="232">
        <v>0</v>
      </c>
      <c r="CL89" s="232">
        <v>3.8383114443047184</v>
      </c>
      <c r="CM89" s="232">
        <v>853.9140690055599</v>
      </c>
      <c r="CN89" s="232">
        <v>144.26562009484201</v>
      </c>
      <c r="CO89" s="232">
        <v>8696.8367487379128</v>
      </c>
      <c r="CP89" s="232">
        <v>0</v>
      </c>
      <c r="CQ89" s="232">
        <v>0</v>
      </c>
      <c r="CR89" s="232">
        <v>0</v>
      </c>
      <c r="CS89" s="232">
        <v>0</v>
      </c>
      <c r="CT89" s="232">
        <v>0</v>
      </c>
      <c r="CU89" s="232">
        <v>8841.102368832755</v>
      </c>
      <c r="CV89" s="232">
        <v>9695.0164378383142</v>
      </c>
      <c r="CW89" s="232">
        <v>2415.97181119891</v>
      </c>
      <c r="CX89" s="232">
        <v>11257.074180031665</v>
      </c>
      <c r="CY89" s="232">
        <v>12110.988249037224</v>
      </c>
      <c r="CZ89" s="232">
        <v>-1238.2434090434599</v>
      </c>
      <c r="DA89" s="232">
        <v>10018.830770988205</v>
      </c>
      <c r="DB89" s="232">
        <v>10872.744839993764</v>
      </c>
      <c r="DD89" s="404">
        <f t="shared" si="6"/>
        <v>0.12771957809279894</v>
      </c>
      <c r="DE89" s="404">
        <f t="shared" si="7"/>
        <v>0.87228042190720112</v>
      </c>
      <c r="DF89" s="233">
        <f t="shared" si="8"/>
        <v>2.0248757330972072E-2</v>
      </c>
      <c r="DG89" s="233">
        <f t="shared" si="9"/>
        <v>0.83904408745085557</v>
      </c>
    </row>
    <row r="90" spans="1:111">
      <c r="A90" s="238">
        <v>87</v>
      </c>
      <c r="B90" s="238" t="s">
        <v>24</v>
      </c>
      <c r="C90" s="232">
        <v>2.7865244565327116</v>
      </c>
      <c r="D90" s="232">
        <v>0.19327445553292349</v>
      </c>
      <c r="E90" s="232">
        <v>0.58651143394959138</v>
      </c>
      <c r="F90" s="232">
        <v>8.1761860652516172E-2</v>
      </c>
      <c r="G90" s="232">
        <v>16.468722706903325</v>
      </c>
      <c r="H90" s="232">
        <v>4.0749549324080947</v>
      </c>
      <c r="I90" s="232">
        <v>0</v>
      </c>
      <c r="J90" s="232">
        <v>7.7843114428092246</v>
      </c>
      <c r="K90" s="232">
        <v>4.2337378697273733</v>
      </c>
      <c r="L90" s="232">
        <v>0.61686444355551473</v>
      </c>
      <c r="M90" s="232">
        <v>1.3499515409092144</v>
      </c>
      <c r="N90" s="232">
        <v>3.168597670872304</v>
      </c>
      <c r="O90" s="232">
        <v>2.5762739643643711</v>
      </c>
      <c r="P90" s="232">
        <v>0</v>
      </c>
      <c r="Q90" s="232">
        <v>0.71232134034005934</v>
      </c>
      <c r="R90" s="232">
        <v>0.46915508731279781</v>
      </c>
      <c r="S90" s="232">
        <v>0</v>
      </c>
      <c r="T90" s="232">
        <v>3.4285422095588838</v>
      </c>
      <c r="U90" s="232">
        <v>0</v>
      </c>
      <c r="V90" s="232">
        <v>5.305009283635681E-2</v>
      </c>
      <c r="W90" s="232">
        <v>7.7271896110928049</v>
      </c>
      <c r="X90" s="232">
        <v>0</v>
      </c>
      <c r="Y90" s="232">
        <v>2.2271531936135358</v>
      </c>
      <c r="Z90" s="232">
        <v>0</v>
      </c>
      <c r="AA90" s="232">
        <v>3.5299255234800899</v>
      </c>
      <c r="AB90" s="232">
        <v>7.657006574565612</v>
      </c>
      <c r="AC90" s="232">
        <v>5.8319556251114895</v>
      </c>
      <c r="AD90" s="232">
        <v>4.4946630654395188</v>
      </c>
      <c r="AE90" s="232">
        <v>12.019141878642568</v>
      </c>
      <c r="AF90" s="232">
        <v>14.954578979072078</v>
      </c>
      <c r="AG90" s="232">
        <v>65.172756148929921</v>
      </c>
      <c r="AH90" s="232">
        <v>2.688338697968208</v>
      </c>
      <c r="AI90" s="232">
        <v>52.348131027344806</v>
      </c>
      <c r="AJ90" s="232">
        <v>107.20815747709007</v>
      </c>
      <c r="AK90" s="232">
        <v>0.48981032380870271</v>
      </c>
      <c r="AL90" s="232">
        <v>1.9585593146398563</v>
      </c>
      <c r="AM90" s="232">
        <v>36.676041332482328</v>
      </c>
      <c r="AN90" s="232">
        <v>10.273480081189211</v>
      </c>
      <c r="AO90" s="232">
        <v>2.2666489488759138</v>
      </c>
      <c r="AP90" s="232">
        <v>38.20675861043064</v>
      </c>
      <c r="AQ90" s="232">
        <v>0.42482143036031028</v>
      </c>
      <c r="AR90" s="232">
        <v>37.525789916507165</v>
      </c>
      <c r="AS90" s="232">
        <v>0.65094390498852595</v>
      </c>
      <c r="AT90" s="232">
        <v>25.163348021996647</v>
      </c>
      <c r="AU90" s="232">
        <v>6.9192311679799605</v>
      </c>
      <c r="AV90" s="232">
        <v>1.2811374711524266</v>
      </c>
      <c r="AW90" s="232">
        <v>6.1598962767449639E-2</v>
      </c>
      <c r="AX90" s="232">
        <v>8.5781958403800349</v>
      </c>
      <c r="AY90" s="232">
        <v>34.329785605490251</v>
      </c>
      <c r="AZ90" s="232">
        <v>40.422653149610753</v>
      </c>
      <c r="BA90" s="232">
        <v>150.36059385947536</v>
      </c>
      <c r="BB90" s="232">
        <v>96.526281829795096</v>
      </c>
      <c r="BC90" s="232">
        <v>5.2525245698977132</v>
      </c>
      <c r="BD90" s="232">
        <v>3.8455825352498296</v>
      </c>
      <c r="BE90" s="232">
        <v>0</v>
      </c>
      <c r="BF90" s="232">
        <v>6.8344847134570781</v>
      </c>
      <c r="BG90" s="232">
        <v>43.177333068794418</v>
      </c>
      <c r="BH90" s="232">
        <v>16.472290915697791</v>
      </c>
      <c r="BI90" s="232">
        <v>33.560070873126982</v>
      </c>
      <c r="BJ90" s="232">
        <v>0</v>
      </c>
      <c r="BK90" s="232">
        <v>4.053898462320932</v>
      </c>
      <c r="BL90" s="232">
        <v>3.5114851155030538</v>
      </c>
      <c r="BM90" s="232">
        <v>1.8893739992210046</v>
      </c>
      <c r="BN90" s="232">
        <v>0</v>
      </c>
      <c r="BO90" s="232">
        <v>2.0475923652446539</v>
      </c>
      <c r="BP90" s="232">
        <v>3.7748331184910588</v>
      </c>
      <c r="BQ90" s="232">
        <v>4.7181385344807012</v>
      </c>
      <c r="BR90" s="232">
        <v>3.7605586963349285</v>
      </c>
      <c r="BS90" s="232">
        <v>2.5231143475150506</v>
      </c>
      <c r="BT90" s="232">
        <v>121.29498925310931</v>
      </c>
      <c r="BU90" s="232">
        <v>27.391371394121169</v>
      </c>
      <c r="BV90" s="232">
        <v>528.97611720964915</v>
      </c>
      <c r="BW90" s="232">
        <v>113.14115203441162</v>
      </c>
      <c r="BX90" s="232">
        <v>4.732823757947787</v>
      </c>
      <c r="BY90" s="232">
        <v>95.700043899216936</v>
      </c>
      <c r="BZ90" s="232">
        <v>70.467095203046924</v>
      </c>
      <c r="CA90" s="232">
        <v>44.970823202566535</v>
      </c>
      <c r="CB90" s="232">
        <v>10.198603928924921</v>
      </c>
      <c r="CC90" s="232">
        <v>0.81449086483888344</v>
      </c>
      <c r="CD90" s="232">
        <v>45.387721303417983</v>
      </c>
      <c r="CE90" s="232">
        <v>106.51486610906788</v>
      </c>
      <c r="CF90" s="232">
        <v>1.4739644483310013</v>
      </c>
      <c r="CG90" s="232">
        <v>40.257021129005565</v>
      </c>
      <c r="CH90" s="232">
        <v>18.153066969406215</v>
      </c>
      <c r="CI90" s="232">
        <v>39.860142536254919</v>
      </c>
      <c r="CJ90" s="232">
        <v>20.721604400435215</v>
      </c>
      <c r="CK90" s="232">
        <v>0</v>
      </c>
      <c r="CL90" s="232">
        <v>5.8266739587157463</v>
      </c>
      <c r="CM90" s="232">
        <v>2257.8630860003495</v>
      </c>
      <c r="CN90" s="232">
        <v>0</v>
      </c>
      <c r="CO90" s="232">
        <v>0</v>
      </c>
      <c r="CP90" s="232">
        <v>0</v>
      </c>
      <c r="CQ90" s="232">
        <v>0</v>
      </c>
      <c r="CR90" s="232">
        <v>0</v>
      </c>
      <c r="CS90" s="232">
        <v>0</v>
      </c>
      <c r="CT90" s="232">
        <v>0</v>
      </c>
      <c r="CU90" s="232">
        <v>0</v>
      </c>
      <c r="CV90" s="232">
        <v>2257.8630860003495</v>
      </c>
      <c r="CW90" s="232">
        <v>0</v>
      </c>
      <c r="CX90" s="232">
        <v>0</v>
      </c>
      <c r="CY90" s="232">
        <v>2257.8630860003495</v>
      </c>
      <c r="CZ90" s="232">
        <v>0</v>
      </c>
      <c r="DA90" s="232">
        <v>0</v>
      </c>
      <c r="DB90" s="232">
        <v>2257.8630860003509</v>
      </c>
      <c r="DD90" s="404">
        <f t="shared" si="6"/>
        <v>0</v>
      </c>
      <c r="DE90" s="404">
        <f t="shared" si="7"/>
        <v>1</v>
      </c>
      <c r="DF90" s="233">
        <f t="shared" si="8"/>
        <v>0</v>
      </c>
      <c r="DG90" s="233">
        <f t="shared" si="9"/>
        <v>0</v>
      </c>
    </row>
    <row r="91" spans="1:111">
      <c r="A91" s="238">
        <v>88</v>
      </c>
      <c r="B91" s="238" t="s">
        <v>25</v>
      </c>
      <c r="C91" s="232">
        <v>31.711644965523615</v>
      </c>
      <c r="D91" s="232">
        <v>5.7658509237366227</v>
      </c>
      <c r="E91" s="232">
        <v>4.2784179681404675</v>
      </c>
      <c r="F91" s="232">
        <v>1.2223576125850282</v>
      </c>
      <c r="G91" s="232">
        <v>82.64603934099236</v>
      </c>
      <c r="H91" s="232">
        <v>58.873475702140802</v>
      </c>
      <c r="I91" s="232">
        <v>0</v>
      </c>
      <c r="J91" s="232">
        <v>19.985699573518094</v>
      </c>
      <c r="K91" s="232">
        <v>11.072990585367783</v>
      </c>
      <c r="L91" s="232">
        <v>7.5983535248661838</v>
      </c>
      <c r="M91" s="232">
        <v>1.953875212732316</v>
      </c>
      <c r="N91" s="232">
        <v>9.800187498398456</v>
      </c>
      <c r="O91" s="232">
        <v>5.2514235591009326</v>
      </c>
      <c r="P91" s="232">
        <v>0</v>
      </c>
      <c r="Q91" s="232">
        <v>1.3954624366910315</v>
      </c>
      <c r="R91" s="232">
        <v>0.78936031834847264</v>
      </c>
      <c r="S91" s="232">
        <v>0</v>
      </c>
      <c r="T91" s="232">
        <v>22.001721661559543</v>
      </c>
      <c r="U91" s="232">
        <v>0</v>
      </c>
      <c r="V91" s="232">
        <v>0.71470154797609697</v>
      </c>
      <c r="W91" s="232">
        <v>87.979237459570456</v>
      </c>
      <c r="X91" s="232">
        <v>0</v>
      </c>
      <c r="Y91" s="232">
        <v>25.057571023244481</v>
      </c>
      <c r="Z91" s="232">
        <v>0</v>
      </c>
      <c r="AA91" s="232">
        <v>28.857539923354839</v>
      </c>
      <c r="AB91" s="232">
        <v>128.9966666588831</v>
      </c>
      <c r="AC91" s="232">
        <v>66.868002883829917</v>
      </c>
      <c r="AD91" s="232">
        <v>22.829444637666668</v>
      </c>
      <c r="AE91" s="232">
        <v>122.3572991712915</v>
      </c>
      <c r="AF91" s="232">
        <v>138.30054158722081</v>
      </c>
      <c r="AG91" s="232">
        <v>641.57162467060732</v>
      </c>
      <c r="AH91" s="232">
        <v>9.8509912451701886</v>
      </c>
      <c r="AI91" s="232">
        <v>31.718097937680149</v>
      </c>
      <c r="AJ91" s="232">
        <v>526.24749820801844</v>
      </c>
      <c r="AK91" s="232">
        <v>0.74237975971315695</v>
      </c>
      <c r="AL91" s="232">
        <v>5.9635828608287751</v>
      </c>
      <c r="AM91" s="232">
        <v>46.034738123573717</v>
      </c>
      <c r="AN91" s="232">
        <v>226.14582831143272</v>
      </c>
      <c r="AO91" s="232">
        <v>20.605929570271318</v>
      </c>
      <c r="AP91" s="232">
        <v>64.131225674686092</v>
      </c>
      <c r="AQ91" s="232">
        <v>3.3109975927475492</v>
      </c>
      <c r="AR91" s="232">
        <v>1015.167400072889</v>
      </c>
      <c r="AS91" s="232">
        <v>323.00341951102416</v>
      </c>
      <c r="AT91" s="232">
        <v>48.654439543679182</v>
      </c>
      <c r="AU91" s="232">
        <v>125.18487839401594</v>
      </c>
      <c r="AV91" s="232">
        <v>113.25295688315258</v>
      </c>
      <c r="AW91" s="232">
        <v>1.1082311025179195</v>
      </c>
      <c r="AX91" s="232">
        <v>88.127853560337982</v>
      </c>
      <c r="AY91" s="232">
        <v>179.4001217978936</v>
      </c>
      <c r="AZ91" s="232">
        <v>128.99136042613509</v>
      </c>
      <c r="BA91" s="232">
        <v>465.02020309439564</v>
      </c>
      <c r="BB91" s="232">
        <v>122.93705418743028</v>
      </c>
      <c r="BC91" s="232">
        <v>33.713708605175036</v>
      </c>
      <c r="BD91" s="232">
        <v>7.0107016845812895</v>
      </c>
      <c r="BE91" s="232">
        <v>3.6780349440353715</v>
      </c>
      <c r="BF91" s="232">
        <v>31.275453248674438</v>
      </c>
      <c r="BG91" s="232">
        <v>353.96315366057837</v>
      </c>
      <c r="BH91" s="232">
        <v>0</v>
      </c>
      <c r="BI91" s="232">
        <v>81.697681935929751</v>
      </c>
      <c r="BJ91" s="232">
        <v>0</v>
      </c>
      <c r="BK91" s="232">
        <v>0.81783301227520633</v>
      </c>
      <c r="BL91" s="232">
        <v>5.8719798634775469</v>
      </c>
      <c r="BM91" s="232">
        <v>7.1455183176164487</v>
      </c>
      <c r="BN91" s="232">
        <v>0</v>
      </c>
      <c r="BO91" s="232">
        <v>2.3073417436812784</v>
      </c>
      <c r="BP91" s="232">
        <v>19.539507586970945</v>
      </c>
      <c r="BQ91" s="232">
        <v>6.1280622856225806</v>
      </c>
      <c r="BR91" s="232">
        <v>3.079906174946252</v>
      </c>
      <c r="BS91" s="232">
        <v>2.2115270947894325</v>
      </c>
      <c r="BT91" s="232">
        <v>46.868102853758337</v>
      </c>
      <c r="BU91" s="232">
        <v>187.5928505051119</v>
      </c>
      <c r="BV91" s="232">
        <v>666.52532970461459</v>
      </c>
      <c r="BW91" s="232">
        <v>171.90926122337385</v>
      </c>
      <c r="BX91" s="232">
        <v>28.72844816649625</v>
      </c>
      <c r="BY91" s="232">
        <v>275.66311025774388</v>
      </c>
      <c r="BZ91" s="232">
        <v>50.491043686004552</v>
      </c>
      <c r="CA91" s="232">
        <v>42.109054180904174</v>
      </c>
      <c r="CB91" s="232">
        <v>70.953073665033159</v>
      </c>
      <c r="CC91" s="232">
        <v>0.15150124460940598</v>
      </c>
      <c r="CD91" s="232">
        <v>100.18139541349109</v>
      </c>
      <c r="CE91" s="232">
        <v>195.77407435930132</v>
      </c>
      <c r="CF91" s="232">
        <v>1.2337238238043624</v>
      </c>
      <c r="CG91" s="232">
        <v>76.956306969929614</v>
      </c>
      <c r="CH91" s="232">
        <v>38.071034992790757</v>
      </c>
      <c r="CI91" s="232">
        <v>18.115485599017944</v>
      </c>
      <c r="CJ91" s="232">
        <v>49.847497409241377</v>
      </c>
      <c r="CK91" s="232">
        <v>2.1643047028965094</v>
      </c>
      <c r="CL91" s="232">
        <v>0</v>
      </c>
      <c r="CM91" s="232">
        <v>7655.2546872214207</v>
      </c>
      <c r="CN91" s="232">
        <v>0</v>
      </c>
      <c r="CO91" s="232">
        <v>59.035501861707225</v>
      </c>
      <c r="CP91" s="232">
        <v>0</v>
      </c>
      <c r="CQ91" s="232">
        <v>0</v>
      </c>
      <c r="CR91" s="232">
        <v>0</v>
      </c>
      <c r="CS91" s="232">
        <v>0</v>
      </c>
      <c r="CT91" s="232">
        <v>0</v>
      </c>
      <c r="CU91" s="232">
        <v>59.035501861707225</v>
      </c>
      <c r="CV91" s="232">
        <v>7714.2901890831281</v>
      </c>
      <c r="CW91" s="232">
        <v>618.45991805774247</v>
      </c>
      <c r="CX91" s="232">
        <v>677.49541991944966</v>
      </c>
      <c r="CY91" s="232">
        <v>8332.7501071408697</v>
      </c>
      <c r="CZ91" s="232">
        <v>-1096.6129548215995</v>
      </c>
      <c r="DA91" s="232">
        <v>-419.11753490214983</v>
      </c>
      <c r="DB91" s="232">
        <v>7236.1371523192711</v>
      </c>
      <c r="DD91" s="404">
        <f t="shared" si="6"/>
        <v>0.14215344872214822</v>
      </c>
      <c r="DE91" s="404">
        <f t="shared" si="7"/>
        <v>0.85784655127785181</v>
      </c>
      <c r="DF91" s="233">
        <f t="shared" si="8"/>
        <v>1.3745176385923717E-4</v>
      </c>
      <c r="DG91" s="233">
        <f t="shared" si="9"/>
        <v>0.97000596018767327</v>
      </c>
    </row>
    <row r="92" spans="1:111">
      <c r="A92" s="238">
        <v>89</v>
      </c>
      <c r="B92" s="238" t="s">
        <v>1169</v>
      </c>
      <c r="C92" s="232">
        <v>4115.9811887452124</v>
      </c>
      <c r="D92" s="232">
        <v>255.91213350599585</v>
      </c>
      <c r="E92" s="232">
        <v>274.11634426702653</v>
      </c>
      <c r="F92" s="232">
        <v>121.55335646815236</v>
      </c>
      <c r="G92" s="232">
        <v>13515.549999999997</v>
      </c>
      <c r="H92" s="232">
        <v>6891.630000000001</v>
      </c>
      <c r="I92" s="232">
        <v>0</v>
      </c>
      <c r="J92" s="232">
        <v>4342.0800000000008</v>
      </c>
      <c r="K92" s="232">
        <v>1034.2700000000002</v>
      </c>
      <c r="L92" s="232">
        <v>1043.0900000000001</v>
      </c>
      <c r="M92" s="232">
        <v>1272.2199999999998</v>
      </c>
      <c r="N92" s="232">
        <v>4321.46</v>
      </c>
      <c r="O92" s="232">
        <v>1833.84</v>
      </c>
      <c r="P92" s="232">
        <v>0</v>
      </c>
      <c r="Q92" s="232">
        <v>429.06</v>
      </c>
      <c r="R92" s="232">
        <v>2465.67</v>
      </c>
      <c r="S92" s="232">
        <v>0</v>
      </c>
      <c r="T92" s="232">
        <v>3641.83</v>
      </c>
      <c r="U92" s="232">
        <v>0</v>
      </c>
      <c r="V92" s="232">
        <v>641.14</v>
      </c>
      <c r="W92" s="232">
        <v>38757.040000000001</v>
      </c>
      <c r="X92" s="232">
        <v>0</v>
      </c>
      <c r="Y92" s="232">
        <v>1923.7199999999998</v>
      </c>
      <c r="Z92" s="232">
        <v>0</v>
      </c>
      <c r="AA92" s="232">
        <v>2461.9100000000012</v>
      </c>
      <c r="AB92" s="232">
        <v>18662.199999999997</v>
      </c>
      <c r="AC92" s="232">
        <v>8079.3099999999995</v>
      </c>
      <c r="AD92" s="232">
        <v>7517.420000000001</v>
      </c>
      <c r="AE92" s="232">
        <v>17754.399999999998</v>
      </c>
      <c r="AF92" s="232">
        <v>6930.170000000001</v>
      </c>
      <c r="AG92" s="232">
        <v>37150.44</v>
      </c>
      <c r="AH92" s="232">
        <v>2958.0099999999998</v>
      </c>
      <c r="AI92" s="232">
        <v>93167.957200000004</v>
      </c>
      <c r="AJ92" s="232">
        <v>52373.21</v>
      </c>
      <c r="AK92" s="232">
        <v>317.02</v>
      </c>
      <c r="AL92" s="232">
        <v>15659.060000000001</v>
      </c>
      <c r="AM92" s="232">
        <v>111336.2</v>
      </c>
      <c r="AN92" s="232">
        <v>9547.0200000000023</v>
      </c>
      <c r="AO92" s="232">
        <v>1122.9900000000002</v>
      </c>
      <c r="AP92" s="232">
        <v>14630.990000000002</v>
      </c>
      <c r="AQ92" s="232">
        <v>904.74827939184399</v>
      </c>
      <c r="AR92" s="232">
        <v>24470.117010147213</v>
      </c>
      <c r="AS92" s="232">
        <v>7375.572504439453</v>
      </c>
      <c r="AT92" s="232">
        <v>4097.3882582524257</v>
      </c>
      <c r="AU92" s="232">
        <v>5298.5598438609859</v>
      </c>
      <c r="AV92" s="232">
        <v>19169.114065307058</v>
      </c>
      <c r="AW92" s="232">
        <v>465.76798702167889</v>
      </c>
      <c r="AX92" s="232">
        <v>3525.5319242163841</v>
      </c>
      <c r="AY92" s="232">
        <v>3770.8897243039278</v>
      </c>
      <c r="AZ92" s="232">
        <v>6189.1028758656121</v>
      </c>
      <c r="BA92" s="232">
        <v>18888.906778564033</v>
      </c>
      <c r="BB92" s="232">
        <v>7143.6548889586265</v>
      </c>
      <c r="BC92" s="232">
        <v>2952.9607143183548</v>
      </c>
      <c r="BD92" s="232">
        <v>3327.8341651154878</v>
      </c>
      <c r="BE92" s="232">
        <v>4136.984784976552</v>
      </c>
      <c r="BF92" s="232">
        <v>1132.3521446627135</v>
      </c>
      <c r="BG92" s="232">
        <v>7862.644207346505</v>
      </c>
      <c r="BH92" s="232">
        <v>18763.145936596819</v>
      </c>
      <c r="BI92" s="232">
        <v>4192.4615530087895</v>
      </c>
      <c r="BJ92" s="232">
        <v>0</v>
      </c>
      <c r="BK92" s="232">
        <v>184.26558995691244</v>
      </c>
      <c r="BL92" s="232">
        <v>609.47698448695508</v>
      </c>
      <c r="BM92" s="232">
        <v>628.41274395284211</v>
      </c>
      <c r="BN92" s="232">
        <v>0</v>
      </c>
      <c r="BO92" s="232">
        <v>400.80099719177343</v>
      </c>
      <c r="BP92" s="232">
        <v>870.52736980503175</v>
      </c>
      <c r="BQ92" s="232">
        <v>2163.466726992704</v>
      </c>
      <c r="BR92" s="232">
        <v>1049.3566548141421</v>
      </c>
      <c r="BS92" s="232">
        <v>551.34641284027282</v>
      </c>
      <c r="BT92" s="232">
        <v>11210.896525504226</v>
      </c>
      <c r="BU92" s="232">
        <v>9279.4423821278997</v>
      </c>
      <c r="BV92" s="232">
        <v>24631.056745197111</v>
      </c>
      <c r="BW92" s="232">
        <v>32119.762651133187</v>
      </c>
      <c r="BX92" s="232">
        <v>599.07156269060749</v>
      </c>
      <c r="BY92" s="232">
        <v>5444.8068100438131</v>
      </c>
      <c r="BZ92" s="232">
        <v>2375.5659798695769</v>
      </c>
      <c r="CA92" s="232">
        <v>2808.9750721136602</v>
      </c>
      <c r="CB92" s="232">
        <v>4963.8822600587255</v>
      </c>
      <c r="CC92" s="232">
        <v>431.35508394929855</v>
      </c>
      <c r="CD92" s="232">
        <v>21750.139612453102</v>
      </c>
      <c r="CE92" s="232">
        <v>12713.617930201608</v>
      </c>
      <c r="CF92" s="232">
        <v>316.42890542303417</v>
      </c>
      <c r="CG92" s="232">
        <v>23108.192037161371</v>
      </c>
      <c r="CH92" s="232">
        <v>1937.5091508894766</v>
      </c>
      <c r="CI92" s="232">
        <v>4238.025908993277</v>
      </c>
      <c r="CJ92" s="232">
        <v>2669.1265196580666</v>
      </c>
      <c r="CK92" s="232">
        <v>2257.8630860003509</v>
      </c>
      <c r="CL92" s="232">
        <v>3066.336187165919</v>
      </c>
      <c r="CM92" s="232">
        <v>802595.91576001572</v>
      </c>
      <c r="CN92" s="232">
        <v>28405.356995009217</v>
      </c>
      <c r="CO92" s="232">
        <v>429499.77653371426</v>
      </c>
      <c r="CP92" s="232">
        <v>198941.16020323266</v>
      </c>
      <c r="CQ92" s="232">
        <v>19774.143545809533</v>
      </c>
      <c r="CR92" s="232">
        <v>20340.537931275678</v>
      </c>
      <c r="CS92" s="232">
        <v>474990.37956285622</v>
      </c>
      <c r="CT92" s="232">
        <v>8449.8011357091764</v>
      </c>
      <c r="CU92" s="232">
        <v>1180401.1559076069</v>
      </c>
      <c r="CV92" s="232">
        <v>1982997.0716676228</v>
      </c>
      <c r="CW92" s="232">
        <v>969250.45055852016</v>
      </c>
      <c r="CX92" s="232">
        <v>2149651.6064661271</v>
      </c>
      <c r="CY92" s="232">
        <v>2952247.5222261427</v>
      </c>
      <c r="CZ92" s="232">
        <v>-1192224.1430939201</v>
      </c>
      <c r="DA92" s="232">
        <v>957427.46337220701</v>
      </c>
      <c r="DB92" s="232">
        <v>1760023.3791322226</v>
      </c>
      <c r="DD92" s="404">
        <f t="shared" si="6"/>
        <v>0.60122335031554353</v>
      </c>
      <c r="DE92" s="404">
        <f t="shared" si="7"/>
        <v>0.39877664968445647</v>
      </c>
      <c r="DF92" s="233">
        <f t="shared" si="8"/>
        <v>1</v>
      </c>
      <c r="DG92" s="233">
        <f t="shared" si="9"/>
        <v>0.90342714043799666</v>
      </c>
    </row>
    <row r="93" spans="1:111">
      <c r="A93" s="238">
        <v>90</v>
      </c>
      <c r="B93" s="238" t="s">
        <v>1244</v>
      </c>
      <c r="C93" s="232">
        <v>20.813386067487485</v>
      </c>
      <c r="D93" s="232">
        <v>1.4519331955295627</v>
      </c>
      <c r="E93" s="232">
        <v>4.9763181476005771</v>
      </c>
      <c r="F93" s="232">
        <v>7.7028831846596315</v>
      </c>
      <c r="G93" s="232">
        <v>252.53094618124911</v>
      </c>
      <c r="H93" s="232">
        <v>122.40259046323628</v>
      </c>
      <c r="I93" s="232">
        <v>0</v>
      </c>
      <c r="J93" s="232">
        <v>400.21233509274526</v>
      </c>
      <c r="K93" s="232">
        <v>47.564578093068086</v>
      </c>
      <c r="L93" s="232">
        <v>4.4731832886323675</v>
      </c>
      <c r="M93" s="232">
        <v>30.635769784077638</v>
      </c>
      <c r="N93" s="232">
        <v>140.9088426787558</v>
      </c>
      <c r="O93" s="232">
        <v>37.677789178545581</v>
      </c>
      <c r="P93" s="232">
        <v>0</v>
      </c>
      <c r="Q93" s="232">
        <v>3.2760297453566602</v>
      </c>
      <c r="R93" s="232">
        <v>62.152432107436006</v>
      </c>
      <c r="S93" s="232">
        <v>0</v>
      </c>
      <c r="T93" s="232">
        <v>197.39995741436726</v>
      </c>
      <c r="U93" s="232">
        <v>0</v>
      </c>
      <c r="V93" s="232">
        <v>7.2907342905642682</v>
      </c>
      <c r="W93" s="232">
        <v>2043.8580296814844</v>
      </c>
      <c r="X93" s="232">
        <v>0</v>
      </c>
      <c r="Y93" s="232">
        <v>60.467928695717362</v>
      </c>
      <c r="Z93" s="232">
        <v>0</v>
      </c>
      <c r="AA93" s="232">
        <v>73.166239580054437</v>
      </c>
      <c r="AB93" s="232">
        <v>90.981742263797301</v>
      </c>
      <c r="AC93" s="232">
        <v>96.132104583307111</v>
      </c>
      <c r="AD93" s="232">
        <v>392.11196034014648</v>
      </c>
      <c r="AE93" s="232">
        <v>494.14036393387431</v>
      </c>
      <c r="AF93" s="232">
        <v>320.77327855672138</v>
      </c>
      <c r="AG93" s="232">
        <v>851.20412038852851</v>
      </c>
      <c r="AH93" s="232">
        <v>715.55496448669498</v>
      </c>
      <c r="AI93" s="232">
        <v>1638.0601190066443</v>
      </c>
      <c r="AJ93" s="232">
        <v>1683.6545623090219</v>
      </c>
      <c r="AK93" s="232">
        <v>1591.3351995527792</v>
      </c>
      <c r="AL93" s="232">
        <v>530.47970952312266</v>
      </c>
      <c r="AM93" s="232">
        <v>2065.2822243176188</v>
      </c>
      <c r="AN93" s="232">
        <v>199.53177273434707</v>
      </c>
      <c r="AO93" s="232">
        <v>131.15143855249383</v>
      </c>
      <c r="AP93" s="232">
        <v>1044.1140738926401</v>
      </c>
      <c r="AQ93" s="232">
        <v>13.599812453471946</v>
      </c>
      <c r="AR93" s="232">
        <v>1168.8602262655438</v>
      </c>
      <c r="AS93" s="232">
        <v>209.2717209870307</v>
      </c>
      <c r="AT93" s="232">
        <v>171.20949734418008</v>
      </c>
      <c r="AU93" s="232">
        <v>149.48170868109585</v>
      </c>
      <c r="AV93" s="232">
        <v>303.75717560830969</v>
      </c>
      <c r="AW93" s="232">
        <v>8.268873634796126</v>
      </c>
      <c r="AX93" s="232">
        <v>100.63910041397726</v>
      </c>
      <c r="AY93" s="232">
        <v>297.7851283052691</v>
      </c>
      <c r="AZ93" s="232">
        <v>608.14030645201194</v>
      </c>
      <c r="BA93" s="232">
        <v>1009.4529896134761</v>
      </c>
      <c r="BB93" s="232">
        <v>560.30071580568153</v>
      </c>
      <c r="BC93" s="232">
        <v>116.38564737389248</v>
      </c>
      <c r="BD93" s="232">
        <v>117.00514491153534</v>
      </c>
      <c r="BE93" s="232">
        <v>0</v>
      </c>
      <c r="BF93" s="232">
        <v>64.390009810750811</v>
      </c>
      <c r="BG93" s="232">
        <v>509.17851515054457</v>
      </c>
      <c r="BH93" s="232">
        <v>0</v>
      </c>
      <c r="BI93" s="232">
        <v>199.92920849736211</v>
      </c>
      <c r="BJ93" s="232">
        <v>0</v>
      </c>
      <c r="BK93" s="232">
        <v>20.577211324300688</v>
      </c>
      <c r="BL93" s="232">
        <v>30.358970485132762</v>
      </c>
      <c r="BM93" s="232">
        <v>55.417215261139503</v>
      </c>
      <c r="BN93" s="232">
        <v>0</v>
      </c>
      <c r="BO93" s="232">
        <v>6.0075383524763559</v>
      </c>
      <c r="BP93" s="232">
        <v>20.251975714994025</v>
      </c>
      <c r="BQ93" s="232">
        <v>119.33586477714245</v>
      </c>
      <c r="BR93" s="232">
        <v>2.8021254407764293</v>
      </c>
      <c r="BS93" s="232">
        <v>49.555529211576953</v>
      </c>
      <c r="BT93" s="232">
        <v>476.88026396941808</v>
      </c>
      <c r="BU93" s="232">
        <v>330.81055983136571</v>
      </c>
      <c r="BV93" s="232">
        <v>1131.6769620360035</v>
      </c>
      <c r="BW93" s="232">
        <v>747.57020647893387</v>
      </c>
      <c r="BX93" s="232">
        <v>32.230257799190518</v>
      </c>
      <c r="BY93" s="232">
        <v>442.63267371354061</v>
      </c>
      <c r="BZ93" s="232">
        <v>235.75399412888675</v>
      </c>
      <c r="CA93" s="232">
        <v>284.83234830099735</v>
      </c>
      <c r="CB93" s="232">
        <v>85.036011080957635</v>
      </c>
      <c r="CC93" s="232">
        <v>15.082054242919275</v>
      </c>
      <c r="CD93" s="232">
        <v>457.13164521883289</v>
      </c>
      <c r="CE93" s="232">
        <v>1072.4450394207943</v>
      </c>
      <c r="CF93" s="232">
        <v>14.249541089311014</v>
      </c>
      <c r="CG93" s="232">
        <v>908.85653539568614</v>
      </c>
      <c r="CH93" s="232">
        <v>285.85860953850386</v>
      </c>
      <c r="CI93" s="232">
        <v>370.32533168530006</v>
      </c>
      <c r="CJ93" s="232">
        <v>220.04465204710661</v>
      </c>
      <c r="CK93" s="232">
        <v>0</v>
      </c>
      <c r="CL93" s="232">
        <v>18.508555842697639</v>
      </c>
      <c r="CM93" s="232">
        <v>28405.356995009213</v>
      </c>
    </row>
    <row r="94" spans="1:111">
      <c r="A94" s="238">
        <v>91</v>
      </c>
      <c r="B94" s="238" t="s">
        <v>1927</v>
      </c>
      <c r="C94" s="232">
        <v>803.19731661646688</v>
      </c>
      <c r="D94" s="232">
        <v>137.51454795450283</v>
      </c>
      <c r="E94" s="232">
        <v>120.62856709786406</v>
      </c>
      <c r="F94" s="232">
        <v>34.753463163236326</v>
      </c>
      <c r="G94" s="232">
        <v>3158.18</v>
      </c>
      <c r="H94" s="232">
        <v>1774.81</v>
      </c>
      <c r="I94" s="232">
        <v>0</v>
      </c>
      <c r="J94" s="232">
        <v>581.1</v>
      </c>
      <c r="K94" s="232">
        <v>960.61</v>
      </c>
      <c r="L94" s="232">
        <v>246.11</v>
      </c>
      <c r="M94" s="232">
        <v>720.45</v>
      </c>
      <c r="N94" s="232">
        <v>988.2299999999999</v>
      </c>
      <c r="O94" s="232">
        <v>622.77</v>
      </c>
      <c r="P94" s="232">
        <v>0</v>
      </c>
      <c r="Q94" s="232">
        <v>165.19</v>
      </c>
      <c r="R94" s="232">
        <v>715.55</v>
      </c>
      <c r="S94" s="232">
        <v>0</v>
      </c>
      <c r="T94" s="232">
        <v>331.25</v>
      </c>
      <c r="U94" s="232">
        <v>0</v>
      </c>
      <c r="V94" s="232">
        <v>193.75</v>
      </c>
      <c r="W94" s="232">
        <v>10193.48</v>
      </c>
      <c r="X94" s="232">
        <v>0</v>
      </c>
      <c r="Y94" s="232">
        <v>502.35</v>
      </c>
      <c r="Z94" s="232">
        <v>0</v>
      </c>
      <c r="AA94" s="232">
        <v>755.11</v>
      </c>
      <c r="AB94" s="232">
        <v>2899.46</v>
      </c>
      <c r="AC94" s="232">
        <v>983.1099999999999</v>
      </c>
      <c r="AD94" s="232">
        <v>2488.73</v>
      </c>
      <c r="AE94" s="232">
        <v>4923.13</v>
      </c>
      <c r="AF94" s="232">
        <v>2234.73</v>
      </c>
      <c r="AG94" s="232">
        <v>12433.78</v>
      </c>
      <c r="AH94" s="232">
        <v>1541.83</v>
      </c>
      <c r="AI94" s="232">
        <v>18348.5140773192</v>
      </c>
      <c r="AJ94" s="232">
        <v>3732.5</v>
      </c>
      <c r="AK94" s="232">
        <v>2158.56</v>
      </c>
      <c r="AL94" s="232">
        <v>3762.64</v>
      </c>
      <c r="AM94" s="232">
        <v>22948.34</v>
      </c>
      <c r="AN94" s="232">
        <v>749.74</v>
      </c>
      <c r="AO94" s="232">
        <v>738.54</v>
      </c>
      <c r="AP94" s="232">
        <v>2500.27</v>
      </c>
      <c r="AQ94" s="232">
        <v>340.15175599469251</v>
      </c>
      <c r="AR94" s="232">
        <v>15868.759875234273</v>
      </c>
      <c r="AS94" s="232">
        <v>4653.8699702270187</v>
      </c>
      <c r="AT94" s="232">
        <v>2794.4142575133501</v>
      </c>
      <c r="AU94" s="232">
        <v>4804.7932513811611</v>
      </c>
      <c r="AV94" s="232">
        <v>2088.7568918837333</v>
      </c>
      <c r="AW94" s="232">
        <v>49.416598693741896</v>
      </c>
      <c r="AX94" s="232">
        <v>791.16756308335812</v>
      </c>
      <c r="AY94" s="232">
        <v>5533.732299629818</v>
      </c>
      <c r="AZ94" s="232">
        <v>8264.0097097955168</v>
      </c>
      <c r="BA94" s="232">
        <v>25867.89236017111</v>
      </c>
      <c r="BB94" s="232">
        <v>6252.3472916314768</v>
      </c>
      <c r="BC94" s="232">
        <v>1830.7763082662821</v>
      </c>
      <c r="BD94" s="232">
        <v>2075.1109501576266</v>
      </c>
      <c r="BE94" s="232">
        <v>0</v>
      </c>
      <c r="BF94" s="232">
        <v>1013.7506114426748</v>
      </c>
      <c r="BG94" s="232">
        <v>16627.648310818942</v>
      </c>
      <c r="BH94" s="232">
        <v>0</v>
      </c>
      <c r="BI94" s="232">
        <v>1161.6305335095149</v>
      </c>
      <c r="BJ94" s="232">
        <v>0</v>
      </c>
      <c r="BK94" s="232">
        <v>205.93644988236915</v>
      </c>
      <c r="BL94" s="232">
        <v>460.45977245382716</v>
      </c>
      <c r="BM94" s="232">
        <v>546.44244142436071</v>
      </c>
      <c r="BN94" s="232">
        <v>0</v>
      </c>
      <c r="BO94" s="232">
        <v>60.648010002922682</v>
      </c>
      <c r="BP94" s="232">
        <v>178.56376865592091</v>
      </c>
      <c r="BQ94" s="232">
        <v>2072.0298234949046</v>
      </c>
      <c r="BR94" s="232">
        <v>261.24539776793961</v>
      </c>
      <c r="BS94" s="232">
        <v>267.84602646870547</v>
      </c>
      <c r="BT94" s="232">
        <v>14275.37517793336</v>
      </c>
      <c r="BU94" s="232">
        <v>33217.950822132058</v>
      </c>
      <c r="BV94" s="232">
        <v>30019.521124403709</v>
      </c>
      <c r="BW94" s="232">
        <v>37705.827277452867</v>
      </c>
      <c r="BX94" s="232">
        <v>984.7614227185212</v>
      </c>
      <c r="BY94" s="232">
        <v>12484.753563828266</v>
      </c>
      <c r="BZ94" s="232">
        <v>7188.0520674857171</v>
      </c>
      <c r="CA94" s="232">
        <v>3969.0189071352415</v>
      </c>
      <c r="CB94" s="232">
        <v>1740.1278812577823</v>
      </c>
      <c r="CC94" s="232">
        <v>95.196648124686561</v>
      </c>
      <c r="CD94" s="232">
        <v>10720.182884545107</v>
      </c>
      <c r="CE94" s="232">
        <v>23124.148036134982</v>
      </c>
      <c r="CF94" s="232">
        <v>152.56689380908492</v>
      </c>
      <c r="CG94" s="232">
        <v>12415.434014616058</v>
      </c>
      <c r="CH94" s="232">
        <v>1763.9434699918872</v>
      </c>
      <c r="CI94" s="232">
        <v>3632.9023095411167</v>
      </c>
      <c r="CJ94" s="232">
        <v>2820.3366481522921</v>
      </c>
      <c r="CK94" s="232">
        <v>0</v>
      </c>
      <c r="CL94" s="232">
        <v>112.13839939574028</v>
      </c>
      <c r="CM94" s="232">
        <v>405942.54575039493</v>
      </c>
    </row>
    <row r="95" spans="1:111">
      <c r="A95" s="238">
        <v>92</v>
      </c>
      <c r="B95" s="238" t="s">
        <v>1245</v>
      </c>
      <c r="C95" s="232">
        <v>3075.4371106995363</v>
      </c>
      <c r="D95" s="232">
        <v>173.31348401786977</v>
      </c>
      <c r="E95" s="232">
        <v>185.92840914570345</v>
      </c>
      <c r="F95" s="232">
        <v>15.837895026966821</v>
      </c>
      <c r="G95" s="232">
        <v>3285.1401137207522</v>
      </c>
      <c r="H95" s="232">
        <v>2293.3016938752262</v>
      </c>
      <c r="I95" s="232">
        <v>0</v>
      </c>
      <c r="J95" s="232">
        <v>-5053.5446985199824</v>
      </c>
      <c r="K95" s="232">
        <v>-53.567720651224029</v>
      </c>
      <c r="L95" s="232">
        <v>135.75439040742532</v>
      </c>
      <c r="M95" s="232">
        <v>255.75744878412797</v>
      </c>
      <c r="N95" s="232">
        <v>1140.532893718248</v>
      </c>
      <c r="O95" s="232">
        <v>273.79513886895688</v>
      </c>
      <c r="P95" s="232">
        <v>0</v>
      </c>
      <c r="Q95" s="232">
        <v>77.839293938806762</v>
      </c>
      <c r="R95" s="232">
        <v>-39.484620536235347</v>
      </c>
      <c r="S95" s="232">
        <v>0</v>
      </c>
      <c r="T95" s="232">
        <v>1769.3100657063021</v>
      </c>
      <c r="U95" s="232">
        <v>0</v>
      </c>
      <c r="V95" s="232">
        <v>36.661758410482278</v>
      </c>
      <c r="W95" s="232">
        <v>-1468.4450730942394</v>
      </c>
      <c r="X95" s="232">
        <v>0</v>
      </c>
      <c r="Y95" s="232">
        <v>845.03727063536519</v>
      </c>
      <c r="Z95" s="232">
        <v>0</v>
      </c>
      <c r="AA95" s="232">
        <v>918.46279590521317</v>
      </c>
      <c r="AB95" s="232">
        <v>5787.509209692922</v>
      </c>
      <c r="AC95" s="232">
        <v>-1177.1694174249046</v>
      </c>
      <c r="AD95" s="232">
        <v>1157.4864111367183</v>
      </c>
      <c r="AE95" s="232">
        <v>1303.8143182711262</v>
      </c>
      <c r="AF95" s="232">
        <v>3100.878907396967</v>
      </c>
      <c r="AG95" s="232">
        <v>9031.372849324418</v>
      </c>
      <c r="AH95" s="232">
        <v>992.48033521924447</v>
      </c>
      <c r="AI95" s="232">
        <v>794.6973751022656</v>
      </c>
      <c r="AJ95" s="232">
        <v>1494.7509892413418</v>
      </c>
      <c r="AK95" s="232">
        <v>-12298.255065463632</v>
      </c>
      <c r="AL95" s="232">
        <v>2108.8679907963974</v>
      </c>
      <c r="AM95" s="232">
        <v>-1608.9368185940466</v>
      </c>
      <c r="AN95" s="232">
        <v>432.49642102996808</v>
      </c>
      <c r="AO95" s="232">
        <v>90.254216383802174</v>
      </c>
      <c r="AP95" s="232">
        <v>1714.2724813252858</v>
      </c>
      <c r="AQ95" s="232">
        <v>-18.683534273119381</v>
      </c>
      <c r="AR95" s="232">
        <v>2383.8645231896076</v>
      </c>
      <c r="AS95" s="232">
        <v>865.62708497213885</v>
      </c>
      <c r="AT95" s="232">
        <v>129.89466240806595</v>
      </c>
      <c r="AU95" s="232">
        <v>339.35732717492323</v>
      </c>
      <c r="AV95" s="232">
        <v>305.03005334441343</v>
      </c>
      <c r="AW95" s="232">
        <v>12.462685189098996</v>
      </c>
      <c r="AX95" s="232">
        <v>957.01296846372543</v>
      </c>
      <c r="AY95" s="232">
        <v>1645.5503239639368</v>
      </c>
      <c r="AZ95" s="232">
        <v>7964.6509808991232</v>
      </c>
      <c r="BA95" s="232">
        <v>6889.3763806610041</v>
      </c>
      <c r="BB95" s="232">
        <v>6613.953701235484</v>
      </c>
      <c r="BC95" s="232">
        <v>3179.1364788945098</v>
      </c>
      <c r="BD95" s="232">
        <v>5968.5778226866732</v>
      </c>
      <c r="BE95" s="232">
        <v>38728.920964783123</v>
      </c>
      <c r="BF95" s="232">
        <v>155.04339265674545</v>
      </c>
      <c r="BG95" s="232">
        <v>2453.581162765297</v>
      </c>
      <c r="BH95" s="232">
        <v>0</v>
      </c>
      <c r="BI95" s="232">
        <v>133.67183654108604</v>
      </c>
      <c r="BJ95" s="232">
        <v>0</v>
      </c>
      <c r="BK95" s="232">
        <v>50.306084884652833</v>
      </c>
      <c r="BL95" s="232">
        <v>95.748643726891217</v>
      </c>
      <c r="BM95" s="232">
        <v>722.47190670837949</v>
      </c>
      <c r="BN95" s="232">
        <v>0</v>
      </c>
      <c r="BO95" s="232">
        <v>325.42607398833655</v>
      </c>
      <c r="BP95" s="232">
        <v>295.64800641946135</v>
      </c>
      <c r="BQ95" s="232">
        <v>891.01345882029159</v>
      </c>
      <c r="BR95" s="232">
        <v>50.130091336321044</v>
      </c>
      <c r="BS95" s="232">
        <v>175.94199305183594</v>
      </c>
      <c r="BT95" s="232">
        <v>0</v>
      </c>
      <c r="BU95" s="232">
        <v>403.13906338564703</v>
      </c>
      <c r="BV95" s="232">
        <v>3674.2472021751678</v>
      </c>
      <c r="BW95" s="232">
        <v>5558.3543397112917</v>
      </c>
      <c r="BX95" s="232">
        <v>138.14603881845616</v>
      </c>
      <c r="BY95" s="232">
        <v>1027.312802597068</v>
      </c>
      <c r="BZ95" s="232">
        <v>695.24683470781451</v>
      </c>
      <c r="CA95" s="232">
        <v>-83.548698498533284</v>
      </c>
      <c r="CB95" s="232">
        <v>1812.5728006261706</v>
      </c>
      <c r="CC95" s="232">
        <v>21.217601324240192</v>
      </c>
      <c r="CD95" s="232">
        <v>1927.5288030457102</v>
      </c>
      <c r="CE95" s="232">
        <v>9043.114813371878</v>
      </c>
      <c r="CF95" s="232">
        <v>58.522123474158228</v>
      </c>
      <c r="CG95" s="232">
        <v>1533.6063796789308</v>
      </c>
      <c r="CH95" s="232">
        <v>2075.6446347651622</v>
      </c>
      <c r="CI95" s="232">
        <v>5619.1780869222721</v>
      </c>
      <c r="CJ95" s="232">
        <v>2469.2605616429423</v>
      </c>
      <c r="CK95" s="232">
        <v>0</v>
      </c>
      <c r="CL95" s="232">
        <v>3632.1820958470403</v>
      </c>
      <c r="CM95" s="232">
        <v>141711.02841158462</v>
      </c>
    </row>
    <row r="96" spans="1:111">
      <c r="A96" s="238">
        <v>93</v>
      </c>
      <c r="B96" s="238" t="s">
        <v>1246</v>
      </c>
      <c r="C96" s="232">
        <v>1499.6544893874664</v>
      </c>
      <c r="D96" s="232">
        <v>38.383271450163576</v>
      </c>
      <c r="E96" s="232">
        <v>109.99969320519413</v>
      </c>
      <c r="F96" s="232">
        <v>4.0952393222904417</v>
      </c>
      <c r="G96" s="232">
        <v>1253.1265602323981</v>
      </c>
      <c r="H96" s="232">
        <v>506.63762265177809</v>
      </c>
      <c r="I96" s="232">
        <v>0</v>
      </c>
      <c r="J96" s="232">
        <v>4767.1081863951913</v>
      </c>
      <c r="K96" s="232">
        <v>400.68093741765045</v>
      </c>
      <c r="L96" s="232">
        <v>42.497878543407587</v>
      </c>
      <c r="M96" s="232">
        <v>109.64645813089159</v>
      </c>
      <c r="N96" s="232">
        <v>400.56564224115061</v>
      </c>
      <c r="O96" s="232">
        <v>221.36314468319952</v>
      </c>
      <c r="P96" s="232">
        <v>0</v>
      </c>
      <c r="Q96" s="232">
        <v>50.60576663925454</v>
      </c>
      <c r="R96" s="232">
        <v>452.38396880343527</v>
      </c>
      <c r="S96" s="232">
        <v>0</v>
      </c>
      <c r="T96" s="232">
        <v>1501.3817700380682</v>
      </c>
      <c r="U96" s="232">
        <v>0</v>
      </c>
      <c r="V96" s="232">
        <v>67.339188543158599</v>
      </c>
      <c r="W96" s="232">
        <v>9579.7488478728465</v>
      </c>
      <c r="X96" s="232">
        <v>0</v>
      </c>
      <c r="Y96" s="232">
        <v>494.32057150402397</v>
      </c>
      <c r="Z96" s="232">
        <v>0</v>
      </c>
      <c r="AA96" s="232">
        <v>248.54154623653119</v>
      </c>
      <c r="AB96" s="232">
        <v>468.58430536326028</v>
      </c>
      <c r="AC96" s="232">
        <v>421.81057683238021</v>
      </c>
      <c r="AD96" s="232">
        <v>1250.346229704596</v>
      </c>
      <c r="AE96" s="232">
        <v>3778.3125752571332</v>
      </c>
      <c r="AF96" s="232">
        <v>2012.2668055149868</v>
      </c>
      <c r="AG96" s="232">
        <v>7487.8451737779596</v>
      </c>
      <c r="AH96" s="232">
        <v>4877.7375970325329</v>
      </c>
      <c r="AI96" s="232">
        <v>100223.11195808859</v>
      </c>
      <c r="AJ96" s="232">
        <v>17796.294898675522</v>
      </c>
      <c r="AK96" s="232">
        <v>24298.263345345847</v>
      </c>
      <c r="AL96" s="232">
        <v>6841.7633262404324</v>
      </c>
      <c r="AM96" s="232">
        <v>29019.026912743509</v>
      </c>
      <c r="AN96" s="232">
        <v>1196.1548916192291</v>
      </c>
      <c r="AO96" s="232">
        <v>651.19214781770916</v>
      </c>
      <c r="AP96" s="232">
        <v>5883.4269996865614</v>
      </c>
      <c r="AQ96" s="232">
        <v>48.879032087660285</v>
      </c>
      <c r="AR96" s="232">
        <v>1439.3704652140466</v>
      </c>
      <c r="AS96" s="232">
        <v>382.37792054708746</v>
      </c>
      <c r="AT96" s="232">
        <v>661.72268979300179</v>
      </c>
      <c r="AU96" s="232">
        <v>547.40545736354318</v>
      </c>
      <c r="AV96" s="232">
        <v>7431.9697535655878</v>
      </c>
      <c r="AW96" s="232">
        <v>114.96380344866357</v>
      </c>
      <c r="AX96" s="232">
        <v>1433.5255899792016</v>
      </c>
      <c r="AY96" s="232">
        <v>678.42680300978941</v>
      </c>
      <c r="AZ96" s="232">
        <v>1111.5100216429487</v>
      </c>
      <c r="BA96" s="232">
        <v>5726.2004405309808</v>
      </c>
      <c r="BB96" s="232">
        <v>1570.6894567277827</v>
      </c>
      <c r="BC96" s="232">
        <v>3579.3317638694748</v>
      </c>
      <c r="BD96" s="232">
        <v>3803.7222532239321</v>
      </c>
      <c r="BE96" s="232">
        <v>16456.697214347405</v>
      </c>
      <c r="BF96" s="232">
        <v>1335.8569992250857</v>
      </c>
      <c r="BG96" s="232">
        <v>2707.0789391017788</v>
      </c>
      <c r="BH96" s="232">
        <v>0</v>
      </c>
      <c r="BI96" s="232">
        <v>1042.5633840176283</v>
      </c>
      <c r="BJ96" s="232">
        <v>0</v>
      </c>
      <c r="BK96" s="232">
        <v>109.83218044397033</v>
      </c>
      <c r="BL96" s="232">
        <v>474.75576335378486</v>
      </c>
      <c r="BM96" s="232">
        <v>195.3631764167549</v>
      </c>
      <c r="BN96" s="232">
        <v>0</v>
      </c>
      <c r="BO96" s="232">
        <v>147.22717487405723</v>
      </c>
      <c r="BP96" s="232">
        <v>77.081297514891261</v>
      </c>
      <c r="BQ96" s="232">
        <v>531.85362485627888</v>
      </c>
      <c r="BR96" s="232">
        <v>62.514484142712178</v>
      </c>
      <c r="BS96" s="232">
        <v>76.726671325013086</v>
      </c>
      <c r="BT96" s="232">
        <v>0</v>
      </c>
      <c r="BU96" s="232">
        <v>4489.3942359546054</v>
      </c>
      <c r="BV96" s="232">
        <v>5219.4993158432117</v>
      </c>
      <c r="BW96" s="232">
        <v>6214.6596177790989</v>
      </c>
      <c r="BX96" s="232">
        <v>71.711236349742435</v>
      </c>
      <c r="BY96" s="232">
        <v>402.15030768409736</v>
      </c>
      <c r="BZ96" s="232">
        <v>927.87391492156371</v>
      </c>
      <c r="CA96" s="232">
        <v>368.15720707424356</v>
      </c>
      <c r="CB96" s="232">
        <v>5782.8661451432154</v>
      </c>
      <c r="CC96" s="232">
        <v>60.838573940076323</v>
      </c>
      <c r="CD96" s="232">
        <v>1482.443440265281</v>
      </c>
      <c r="CE96" s="232">
        <v>5126.9079586747266</v>
      </c>
      <c r="CF96" s="232">
        <v>89.890751075115546</v>
      </c>
      <c r="CG96" s="232">
        <v>2331.9155407180942</v>
      </c>
      <c r="CH96" s="232">
        <v>929.25564705556576</v>
      </c>
      <c r="CI96" s="232">
        <v>2218.9409377398806</v>
      </c>
      <c r="CJ96" s="232">
        <v>1593.6002375859514</v>
      </c>
      <c r="CK96" s="232">
        <v>0</v>
      </c>
      <c r="CL96" s="232">
        <v>300.41129375228473</v>
      </c>
      <c r="CM96" s="232">
        <v>317312.38124917803</v>
      </c>
    </row>
    <row r="97" spans="1:106">
      <c r="A97" s="238">
        <v>94</v>
      </c>
      <c r="B97" s="238" t="s">
        <v>1287</v>
      </c>
      <c r="C97" s="232">
        <v>0</v>
      </c>
      <c r="D97" s="232">
        <v>0</v>
      </c>
      <c r="E97" s="232">
        <v>0</v>
      </c>
      <c r="F97" s="232">
        <v>0</v>
      </c>
      <c r="G97" s="232">
        <v>0</v>
      </c>
      <c r="H97" s="232">
        <v>0</v>
      </c>
      <c r="I97" s="232">
        <v>0</v>
      </c>
      <c r="J97" s="232">
        <v>0</v>
      </c>
      <c r="K97" s="232">
        <v>0</v>
      </c>
      <c r="L97" s="232">
        <v>0</v>
      </c>
      <c r="M97" s="232">
        <v>0</v>
      </c>
      <c r="N97" s="232">
        <v>0</v>
      </c>
      <c r="O97" s="232">
        <v>0</v>
      </c>
      <c r="P97" s="232">
        <v>0</v>
      </c>
      <c r="Q97" s="232">
        <v>0</v>
      </c>
      <c r="R97" s="232">
        <v>0</v>
      </c>
      <c r="S97" s="232">
        <v>0</v>
      </c>
      <c r="T97" s="232">
        <v>0</v>
      </c>
      <c r="U97" s="232">
        <v>0</v>
      </c>
      <c r="V97" s="232">
        <v>0</v>
      </c>
      <c r="W97" s="232">
        <v>0</v>
      </c>
      <c r="X97" s="232">
        <v>0</v>
      </c>
      <c r="Y97" s="232">
        <v>0</v>
      </c>
      <c r="Z97" s="232">
        <v>0</v>
      </c>
      <c r="AA97" s="232">
        <v>0</v>
      </c>
      <c r="AB97" s="232">
        <v>0</v>
      </c>
      <c r="AC97" s="232">
        <v>0</v>
      </c>
      <c r="AD97" s="232">
        <v>0</v>
      </c>
      <c r="AE97" s="232">
        <v>0</v>
      </c>
      <c r="AF97" s="232">
        <v>0</v>
      </c>
      <c r="AG97" s="232">
        <v>0</v>
      </c>
      <c r="AH97" s="232">
        <v>0</v>
      </c>
      <c r="AI97" s="232">
        <v>0</v>
      </c>
      <c r="AJ97" s="232">
        <v>0</v>
      </c>
      <c r="AK97" s="232">
        <v>0</v>
      </c>
      <c r="AL97" s="232">
        <v>0</v>
      </c>
      <c r="AM97" s="232">
        <v>0</v>
      </c>
      <c r="AN97" s="232">
        <v>0</v>
      </c>
      <c r="AO97" s="232">
        <v>0</v>
      </c>
      <c r="AP97" s="232">
        <v>0</v>
      </c>
      <c r="AQ97" s="232">
        <v>0</v>
      </c>
      <c r="AR97" s="232">
        <v>0</v>
      </c>
      <c r="AS97" s="232">
        <v>0</v>
      </c>
      <c r="AT97" s="232">
        <v>0</v>
      </c>
      <c r="AU97" s="232">
        <v>0</v>
      </c>
      <c r="AV97" s="232">
        <v>0</v>
      </c>
      <c r="AW97" s="232">
        <v>0</v>
      </c>
      <c r="AX97" s="232">
        <v>130.67485575640379</v>
      </c>
      <c r="AY97" s="232">
        <v>275.26656450755274</v>
      </c>
      <c r="AZ97" s="232">
        <v>0</v>
      </c>
      <c r="BA97" s="232">
        <v>0</v>
      </c>
      <c r="BB97" s="232">
        <v>0</v>
      </c>
      <c r="BC97" s="232">
        <v>0</v>
      </c>
      <c r="BD97" s="232">
        <v>0</v>
      </c>
      <c r="BE97" s="232">
        <v>0</v>
      </c>
      <c r="BF97" s="232">
        <v>0</v>
      </c>
      <c r="BG97" s="232">
        <v>0</v>
      </c>
      <c r="BH97" s="232">
        <v>0</v>
      </c>
      <c r="BI97" s="232">
        <v>0</v>
      </c>
      <c r="BJ97" s="232">
        <v>0</v>
      </c>
      <c r="BK97" s="232">
        <v>0</v>
      </c>
      <c r="BL97" s="232">
        <v>0</v>
      </c>
      <c r="BM97" s="232">
        <v>3.9577372127054162</v>
      </c>
      <c r="BN97" s="232">
        <v>0</v>
      </c>
      <c r="BO97" s="232">
        <v>0</v>
      </c>
      <c r="BP97" s="232">
        <v>0</v>
      </c>
      <c r="BQ97" s="232">
        <v>0</v>
      </c>
      <c r="BR97" s="232">
        <v>0</v>
      </c>
      <c r="BS97" s="232">
        <v>0</v>
      </c>
      <c r="BT97" s="232">
        <v>8316.8794586429885</v>
      </c>
      <c r="BU97" s="232">
        <v>6532.5726493587454</v>
      </c>
      <c r="BV97" s="232">
        <v>4447.4936508432793</v>
      </c>
      <c r="BW97" s="232">
        <v>0</v>
      </c>
      <c r="BX97" s="232">
        <v>1.791419769775235</v>
      </c>
      <c r="BY97" s="232">
        <v>65.507209718079082</v>
      </c>
      <c r="BZ97" s="232">
        <v>0</v>
      </c>
      <c r="CA97" s="232">
        <v>0</v>
      </c>
      <c r="CB97" s="232">
        <v>0</v>
      </c>
      <c r="CC97" s="232">
        <v>0</v>
      </c>
      <c r="CD97" s="232">
        <v>0</v>
      </c>
      <c r="CE97" s="232">
        <v>0</v>
      </c>
      <c r="CF97" s="232">
        <v>0</v>
      </c>
      <c r="CG97" s="232">
        <v>0</v>
      </c>
      <c r="CH97" s="232">
        <v>0</v>
      </c>
      <c r="CI97" s="232">
        <v>0</v>
      </c>
      <c r="CJ97" s="232">
        <v>0</v>
      </c>
      <c r="CK97" s="232">
        <v>0</v>
      </c>
      <c r="CL97" s="232">
        <v>0</v>
      </c>
      <c r="CM97" s="232">
        <v>19774.143545809529</v>
      </c>
    </row>
    <row r="98" spans="1:106">
      <c r="A98" s="238">
        <v>95</v>
      </c>
      <c r="B98" s="238" t="s">
        <v>1288</v>
      </c>
      <c r="C98" s="232">
        <v>465.58471572440362</v>
      </c>
      <c r="D98" s="232">
        <v>18.144779277832189</v>
      </c>
      <c r="E98" s="232">
        <v>28.868735579199313</v>
      </c>
      <c r="F98" s="232">
        <v>8.1067313863301873</v>
      </c>
      <c r="G98" s="232">
        <v>505.51405265105933</v>
      </c>
      <c r="H98" s="232">
        <v>2422.2939121733612</v>
      </c>
      <c r="I98" s="232">
        <v>0</v>
      </c>
      <c r="J98" s="232">
        <v>1488.8641770320453</v>
      </c>
      <c r="K98" s="232">
        <v>166.48220514050536</v>
      </c>
      <c r="L98" s="232">
        <v>22.375691610643209</v>
      </c>
      <c r="M98" s="232">
        <v>58.620323300902662</v>
      </c>
      <c r="N98" s="232">
        <v>180.88262136184497</v>
      </c>
      <c r="O98" s="232">
        <v>55.463144782102539</v>
      </c>
      <c r="P98" s="232">
        <v>0</v>
      </c>
      <c r="Q98" s="232">
        <v>5.3789096765820608</v>
      </c>
      <c r="R98" s="232">
        <v>91.028219625364187</v>
      </c>
      <c r="S98" s="232">
        <v>0</v>
      </c>
      <c r="T98" s="232">
        <v>310.55820684126201</v>
      </c>
      <c r="U98" s="232">
        <v>0</v>
      </c>
      <c r="V98" s="232">
        <v>7.0483187557948925</v>
      </c>
      <c r="W98" s="232">
        <v>3923.6029455345647</v>
      </c>
      <c r="X98" s="232">
        <v>0</v>
      </c>
      <c r="Y98" s="232">
        <v>195.39422916489335</v>
      </c>
      <c r="Z98" s="232">
        <v>0</v>
      </c>
      <c r="AA98" s="232">
        <v>82.219418278200934</v>
      </c>
      <c r="AB98" s="232">
        <v>487.35884006448714</v>
      </c>
      <c r="AC98" s="232">
        <v>62.491273841988018</v>
      </c>
      <c r="AD98" s="232">
        <v>467.05539881853866</v>
      </c>
      <c r="AE98" s="232">
        <v>989.36058634604467</v>
      </c>
      <c r="AF98" s="232">
        <v>186.0125888270818</v>
      </c>
      <c r="AG98" s="232">
        <v>605.27206047804646</v>
      </c>
      <c r="AH98" s="232">
        <v>306.65710326152646</v>
      </c>
      <c r="AI98" s="232">
        <v>1482.7324871112628</v>
      </c>
      <c r="AJ98" s="232">
        <v>803.69471530284443</v>
      </c>
      <c r="AK98" s="232">
        <v>1218.5906525240955</v>
      </c>
      <c r="AL98" s="232">
        <v>-1041.7872226978659</v>
      </c>
      <c r="AM98" s="232">
        <v>-147.51973845356241</v>
      </c>
      <c r="AN98" s="232">
        <v>230.7063137330033</v>
      </c>
      <c r="AO98" s="232">
        <v>152.82921369444117</v>
      </c>
      <c r="AP98" s="232">
        <v>440.66362810629909</v>
      </c>
      <c r="AQ98" s="232">
        <v>109.25136168797351</v>
      </c>
      <c r="AR98" s="232">
        <v>1894.6290685460656</v>
      </c>
      <c r="AS98" s="232">
        <v>518.01989620989457</v>
      </c>
      <c r="AT98" s="232">
        <v>356.2258352859202</v>
      </c>
      <c r="AU98" s="232">
        <v>351.03743353890553</v>
      </c>
      <c r="AV98" s="232">
        <v>1365.0199754429318</v>
      </c>
      <c r="AW98" s="232">
        <v>13.425314976232938</v>
      </c>
      <c r="AX98" s="232">
        <v>307.9902083117928</v>
      </c>
      <c r="AY98" s="232">
        <v>240.58925569052315</v>
      </c>
      <c r="AZ98" s="232">
        <v>1110.1229248878187</v>
      </c>
      <c r="BA98" s="232">
        <v>2520.9996141830406</v>
      </c>
      <c r="BB98" s="232">
        <v>507.47564602729619</v>
      </c>
      <c r="BC98" s="232">
        <v>1091.2251007809516</v>
      </c>
      <c r="BD98" s="232">
        <v>644.87635847815864</v>
      </c>
      <c r="BE98" s="232">
        <v>2779.2525534335077</v>
      </c>
      <c r="BF98" s="232">
        <v>158.41277183520225</v>
      </c>
      <c r="BG98" s="232">
        <v>3546.6651366574151</v>
      </c>
      <c r="BH98" s="232">
        <v>0</v>
      </c>
      <c r="BI98" s="232">
        <v>159.78430711184427</v>
      </c>
      <c r="BJ98" s="232">
        <v>0</v>
      </c>
      <c r="BK98" s="232">
        <v>82.626549715571471</v>
      </c>
      <c r="BL98" s="232">
        <v>242.77977350124357</v>
      </c>
      <c r="BM98" s="232">
        <v>159.59164079794061</v>
      </c>
      <c r="BN98" s="232">
        <v>0</v>
      </c>
      <c r="BO98" s="232">
        <v>35.98010535929599</v>
      </c>
      <c r="BP98" s="232">
        <v>56.138381864434677</v>
      </c>
      <c r="BQ98" s="232">
        <v>199.76470621828025</v>
      </c>
      <c r="BR98" s="232">
        <v>47.001720300318702</v>
      </c>
      <c r="BS98" s="232">
        <v>23.113593774490123</v>
      </c>
      <c r="BT98" s="232">
        <v>96.001414578016934</v>
      </c>
      <c r="BU98" s="232">
        <v>533.20880604488684</v>
      </c>
      <c r="BV98" s="232">
        <v>1349.9185830742244</v>
      </c>
      <c r="BW98" s="232">
        <v>1455.450249448892</v>
      </c>
      <c r="BX98" s="232">
        <v>45.138295786250936</v>
      </c>
      <c r="BY98" s="232">
        <v>108.66177735145598</v>
      </c>
      <c r="BZ98" s="232">
        <v>202.69630432252174</v>
      </c>
      <c r="CA98" s="232">
        <v>254.25725732396626</v>
      </c>
      <c r="CB98" s="232">
        <v>276.21289113004508</v>
      </c>
      <c r="CC98" s="232">
        <v>15.860178754904499</v>
      </c>
      <c r="CD98" s="232">
        <v>951.39575770950432</v>
      </c>
      <c r="CE98" s="232">
        <v>3904.6896991233048</v>
      </c>
      <c r="CF98" s="232">
        <v>18.401957663149297</v>
      </c>
      <c r="CG98" s="232">
        <v>1397.8596919631284</v>
      </c>
      <c r="CH98" s="232">
        <v>411.00661617989397</v>
      </c>
      <c r="CI98" s="232">
        <v>1364.2132091010192</v>
      </c>
      <c r="CJ98" s="232">
        <v>1100.4413868505494</v>
      </c>
      <c r="CK98" s="232">
        <v>0</v>
      </c>
      <c r="CL98" s="232">
        <v>132.75426579483982</v>
      </c>
      <c r="CM98" s="232">
        <v>48420.716815672735</v>
      </c>
    </row>
    <row r="99" spans="1:106">
      <c r="A99" s="238">
        <v>96</v>
      </c>
      <c r="B99" s="238" t="s">
        <v>1247</v>
      </c>
      <c r="C99" s="232">
        <v>-1042.0035495269442</v>
      </c>
      <c r="D99" s="232">
        <v>-22.194895800143602</v>
      </c>
      <c r="E99" s="232">
        <v>-0.34173498264966151</v>
      </c>
      <c r="F99" s="232">
        <v>0</v>
      </c>
      <c r="G99" s="232">
        <v>-85.681672785457863</v>
      </c>
      <c r="H99" s="232">
        <v>-0.53581916360043691</v>
      </c>
      <c r="I99" s="232">
        <v>0</v>
      </c>
      <c r="J99" s="232">
        <v>0</v>
      </c>
      <c r="K99" s="232">
        <v>0</v>
      </c>
      <c r="L99" s="232">
        <v>-1.1143850108413974E-2</v>
      </c>
      <c r="M99" s="232">
        <v>0</v>
      </c>
      <c r="N99" s="232">
        <v>0</v>
      </c>
      <c r="O99" s="232">
        <v>-1.9217512804558093E-2</v>
      </c>
      <c r="P99" s="232">
        <v>0</v>
      </c>
      <c r="Q99" s="232">
        <v>0</v>
      </c>
      <c r="R99" s="232">
        <v>0</v>
      </c>
      <c r="S99" s="232">
        <v>0</v>
      </c>
      <c r="T99" s="232">
        <v>0</v>
      </c>
      <c r="U99" s="232">
        <v>0</v>
      </c>
      <c r="V99" s="232">
        <v>0</v>
      </c>
      <c r="W99" s="232">
        <v>-0.38474999465467452</v>
      </c>
      <c r="X99" s="232">
        <v>0</v>
      </c>
      <c r="Y99" s="232">
        <v>0</v>
      </c>
      <c r="Z99" s="232">
        <v>0</v>
      </c>
      <c r="AA99" s="232">
        <v>0</v>
      </c>
      <c r="AB99" s="232">
        <v>-4.4097384467464841E-2</v>
      </c>
      <c r="AC99" s="232">
        <v>-4.4537832770322076E-2</v>
      </c>
      <c r="AD99" s="232">
        <v>0</v>
      </c>
      <c r="AE99" s="232">
        <v>-0.16784380817815936</v>
      </c>
      <c r="AF99" s="232">
        <v>-6.1580295755834305E-2</v>
      </c>
      <c r="AG99" s="232">
        <v>-0.27420396895453586</v>
      </c>
      <c r="AH99" s="232">
        <v>0</v>
      </c>
      <c r="AI99" s="232">
        <v>-0.7232166279491965</v>
      </c>
      <c r="AJ99" s="232">
        <v>-0.14516552872670316</v>
      </c>
      <c r="AK99" s="232">
        <v>-0.90413195908491018</v>
      </c>
      <c r="AL99" s="232">
        <v>-9.3803862086384707E-2</v>
      </c>
      <c r="AM99" s="232">
        <v>-0.96258001352084488</v>
      </c>
      <c r="AN99" s="232">
        <v>-8.9399116548261257E-2</v>
      </c>
      <c r="AO99" s="232">
        <v>-0.3470164484462902</v>
      </c>
      <c r="AP99" s="232">
        <v>-0.56718301078632194</v>
      </c>
      <c r="AQ99" s="232">
        <v>0</v>
      </c>
      <c r="AR99" s="232">
        <v>-0.51384103857360564</v>
      </c>
      <c r="AS99" s="232">
        <v>-0.51503746627604985</v>
      </c>
      <c r="AT99" s="232">
        <v>-22.59337094978838</v>
      </c>
      <c r="AU99" s="232">
        <v>-351.48069075215807</v>
      </c>
      <c r="AV99" s="232">
        <v>-0.5052822324177153</v>
      </c>
      <c r="AW99" s="232">
        <v>-1.1218069635797183</v>
      </c>
      <c r="AX99" s="232">
        <v>-322.42967269379363</v>
      </c>
      <c r="AY99" s="232">
        <v>0</v>
      </c>
      <c r="AZ99" s="232">
        <v>-12.773868366896068</v>
      </c>
      <c r="BA99" s="232">
        <v>-23.302125213889351</v>
      </c>
      <c r="BB99" s="232">
        <v>-330.8129622499323</v>
      </c>
      <c r="BC99" s="232">
        <v>-0.14863867131946862</v>
      </c>
      <c r="BD99" s="232">
        <v>-24.327848275188433</v>
      </c>
      <c r="BE99" s="232">
        <v>0</v>
      </c>
      <c r="BF99" s="232">
        <v>-27.37003569240003</v>
      </c>
      <c r="BG99" s="232">
        <v>-71.004678615071356</v>
      </c>
      <c r="BH99" s="232">
        <v>0</v>
      </c>
      <c r="BI99" s="232">
        <v>-60.363762185679072</v>
      </c>
      <c r="BJ99" s="232">
        <v>0</v>
      </c>
      <c r="BK99" s="232">
        <v>0</v>
      </c>
      <c r="BL99" s="232">
        <v>-4.5421286609607918E-2</v>
      </c>
      <c r="BM99" s="232">
        <v>-8.8241642952682238</v>
      </c>
      <c r="BN99" s="232">
        <v>0</v>
      </c>
      <c r="BO99" s="232">
        <v>-4.2447211006855353E-3</v>
      </c>
      <c r="BP99" s="232">
        <v>0</v>
      </c>
      <c r="BQ99" s="232">
        <v>-6.9563039252389158E-2</v>
      </c>
      <c r="BR99" s="232">
        <v>0</v>
      </c>
      <c r="BS99" s="232">
        <v>-3.8663926188852601E-2</v>
      </c>
      <c r="BT99" s="232">
        <v>0</v>
      </c>
      <c r="BU99" s="232">
        <v>-4.7213912160983291</v>
      </c>
      <c r="BV99" s="232">
        <v>-230.89352643446273</v>
      </c>
      <c r="BW99" s="232">
        <v>-1259.8360246775514</v>
      </c>
      <c r="BX99" s="232">
        <v>0</v>
      </c>
      <c r="BY99" s="232">
        <v>-0.12034635495243071</v>
      </c>
      <c r="BZ99" s="232">
        <v>-43.03023318433241</v>
      </c>
      <c r="CA99" s="232">
        <v>-155.35704737469999</v>
      </c>
      <c r="CB99" s="232">
        <v>-6.63766336926465E-2</v>
      </c>
      <c r="CC99" s="232">
        <v>0</v>
      </c>
      <c r="CD99" s="232">
        <v>-0.23182164137101413</v>
      </c>
      <c r="CE99" s="232">
        <v>-4.1723151304283936</v>
      </c>
      <c r="CF99" s="232">
        <v>-5.8084477155909073E-3</v>
      </c>
      <c r="CG99" s="232">
        <v>-0.13361527052156241</v>
      </c>
      <c r="CH99" s="232">
        <v>-3.8855545313956956E-2</v>
      </c>
      <c r="CI99" s="232">
        <v>0</v>
      </c>
      <c r="CJ99" s="232">
        <v>-6.5165943145604227E-2</v>
      </c>
      <c r="CK99" s="232">
        <v>0</v>
      </c>
      <c r="CL99" s="232">
        <v>-26.193645479250037</v>
      </c>
      <c r="CM99" s="232">
        <v>-4138.70939544256</v>
      </c>
    </row>
    <row r="100" spans="1:106">
      <c r="A100" s="238">
        <v>97</v>
      </c>
      <c r="B100" s="238" t="s">
        <v>1248</v>
      </c>
      <c r="C100" s="232">
        <v>4822.6834689684156</v>
      </c>
      <c r="D100" s="232">
        <v>346.61312009575437</v>
      </c>
      <c r="E100" s="232">
        <v>450.05998819291182</v>
      </c>
      <c r="F100" s="232">
        <v>70.496212083483414</v>
      </c>
      <c r="G100" s="232">
        <v>8368.8100000000013</v>
      </c>
      <c r="H100" s="232">
        <v>7118.9100000000008</v>
      </c>
      <c r="I100" s="232">
        <v>0</v>
      </c>
      <c r="J100" s="232">
        <v>2183.7399999999998</v>
      </c>
      <c r="K100" s="232">
        <v>1521.77</v>
      </c>
      <c r="L100" s="232">
        <v>451.20000000000005</v>
      </c>
      <c r="M100" s="232">
        <v>1175.1099999999999</v>
      </c>
      <c r="N100" s="232">
        <v>2851.1199999999994</v>
      </c>
      <c r="O100" s="232">
        <v>1211.05</v>
      </c>
      <c r="P100" s="232">
        <v>0</v>
      </c>
      <c r="Q100" s="232">
        <v>302.29000000000002</v>
      </c>
      <c r="R100" s="232">
        <v>1281.6300000000001</v>
      </c>
      <c r="S100" s="232">
        <v>0</v>
      </c>
      <c r="T100" s="232">
        <v>4109.8999999999996</v>
      </c>
      <c r="U100" s="232">
        <v>0</v>
      </c>
      <c r="V100" s="232">
        <v>312.09000000000003</v>
      </c>
      <c r="W100" s="232">
        <v>24271.86</v>
      </c>
      <c r="X100" s="232">
        <v>0</v>
      </c>
      <c r="Y100" s="232">
        <v>2097.5699999999997</v>
      </c>
      <c r="Z100" s="232">
        <v>0</v>
      </c>
      <c r="AA100" s="232">
        <v>2077.5</v>
      </c>
      <c r="AB100" s="232">
        <v>9733.85</v>
      </c>
      <c r="AC100" s="232">
        <v>386.33000000000038</v>
      </c>
      <c r="AD100" s="232">
        <v>5755.73</v>
      </c>
      <c r="AE100" s="232">
        <v>11488.59</v>
      </c>
      <c r="AF100" s="232">
        <v>7854.6</v>
      </c>
      <c r="AG100" s="232">
        <v>30409.199999999997</v>
      </c>
      <c r="AH100" s="232">
        <v>8434.26</v>
      </c>
      <c r="AI100" s="232">
        <v>122486.3928</v>
      </c>
      <c r="AJ100" s="232">
        <v>25510.75</v>
      </c>
      <c r="AK100" s="232">
        <v>16967.59</v>
      </c>
      <c r="AL100" s="232">
        <v>12201.87</v>
      </c>
      <c r="AM100" s="232">
        <v>52275.229999999996</v>
      </c>
      <c r="AN100" s="232">
        <v>2808.5399999999991</v>
      </c>
      <c r="AO100" s="232">
        <v>1763.6200000000001</v>
      </c>
      <c r="AP100" s="232">
        <v>11582.18</v>
      </c>
      <c r="AQ100" s="232">
        <v>493.19842795067888</v>
      </c>
      <c r="AR100" s="232">
        <v>22754.97031741096</v>
      </c>
      <c r="AS100" s="232">
        <v>6628.6515554768939</v>
      </c>
      <c r="AT100" s="232">
        <v>4090.8735713947294</v>
      </c>
      <c r="AU100" s="232">
        <v>5840.5944873874696</v>
      </c>
      <c r="AV100" s="232">
        <v>11494.028567612559</v>
      </c>
      <c r="AW100" s="232">
        <v>197.41546897895378</v>
      </c>
      <c r="AX100" s="232">
        <v>3398.5806133146648</v>
      </c>
      <c r="AY100" s="232">
        <v>8671.3503751068893</v>
      </c>
      <c r="AZ100" s="232">
        <v>19045.660075310527</v>
      </c>
      <c r="BA100" s="232">
        <v>41990.619659945725</v>
      </c>
      <c r="BB100" s="232">
        <v>15173.953849177789</v>
      </c>
      <c r="BC100" s="232">
        <v>9796.7066605137898</v>
      </c>
      <c r="BD100" s="232">
        <v>12584.964681182735</v>
      </c>
      <c r="BE100" s="232">
        <v>57964.870732564035</v>
      </c>
      <c r="BF100" s="232">
        <v>2700.0837492780588</v>
      </c>
      <c r="BG100" s="232">
        <v>25773.147385878907</v>
      </c>
      <c r="BH100" s="232">
        <v>0</v>
      </c>
      <c r="BI100" s="232">
        <v>2637.2155074917564</v>
      </c>
      <c r="BJ100" s="232">
        <v>0</v>
      </c>
      <c r="BK100" s="232">
        <v>469.27847625086446</v>
      </c>
      <c r="BL100" s="232">
        <v>1304.05750223427</v>
      </c>
      <c r="BM100" s="232">
        <v>1674.4199535260123</v>
      </c>
      <c r="BN100" s="232">
        <v>0</v>
      </c>
      <c r="BO100" s="232">
        <v>575.28465785598814</v>
      </c>
      <c r="BP100" s="232">
        <v>627.68343016970232</v>
      </c>
      <c r="BQ100" s="232">
        <v>3813.9279151276451</v>
      </c>
      <c r="BR100" s="232">
        <v>423.69381898806796</v>
      </c>
      <c r="BS100" s="232">
        <v>593.14514990543285</v>
      </c>
      <c r="BT100" s="232">
        <v>23165.136315123786</v>
      </c>
      <c r="BU100" s="232">
        <v>45502.354745491211</v>
      </c>
      <c r="BV100" s="232">
        <v>45611.46331194113</v>
      </c>
      <c r="BW100" s="232">
        <v>50422.025666193527</v>
      </c>
      <c r="BX100" s="232">
        <v>1273.7786712419363</v>
      </c>
      <c r="BY100" s="232">
        <v>14530.897988537556</v>
      </c>
      <c r="BZ100" s="232">
        <v>9206.5928823821723</v>
      </c>
      <c r="CA100" s="232">
        <v>4637.3599739612155</v>
      </c>
      <c r="CB100" s="232">
        <v>9696.7493526044782</v>
      </c>
      <c r="CC100" s="232">
        <v>208.19505638682685</v>
      </c>
      <c r="CD100" s="232">
        <v>15538.450709143066</v>
      </c>
      <c r="CE100" s="232">
        <v>42267.13323159526</v>
      </c>
      <c r="CF100" s="232">
        <v>333.62545866310342</v>
      </c>
      <c r="CG100" s="232">
        <v>18587.538547101376</v>
      </c>
      <c r="CH100" s="232">
        <v>5465.6701219856986</v>
      </c>
      <c r="CI100" s="232">
        <v>13205.559874989589</v>
      </c>
      <c r="CJ100" s="232">
        <v>8203.6183203356977</v>
      </c>
      <c r="CK100" s="232">
        <v>0</v>
      </c>
      <c r="CL100" s="232">
        <v>4169.800965153353</v>
      </c>
      <c r="CM100" s="232">
        <v>957427.46337220678</v>
      </c>
    </row>
    <row r="101" spans="1:106">
      <c r="A101" s="238">
        <v>98</v>
      </c>
      <c r="B101" s="238" t="s">
        <v>1289</v>
      </c>
      <c r="C101" s="232">
        <v>8938.6646577136289</v>
      </c>
      <c r="D101" s="232">
        <v>602.52525360175036</v>
      </c>
      <c r="E101" s="232">
        <v>724.17633245993841</v>
      </c>
      <c r="F101" s="232">
        <v>192.04956855163579</v>
      </c>
      <c r="G101" s="232">
        <v>21884.36</v>
      </c>
      <c r="H101" s="232">
        <v>14010.54</v>
      </c>
      <c r="I101" s="232">
        <v>0</v>
      </c>
      <c r="J101" s="232">
        <v>6525.82</v>
      </c>
      <c r="K101" s="232">
        <v>2556.04</v>
      </c>
      <c r="L101" s="232">
        <v>1494.29</v>
      </c>
      <c r="M101" s="232">
        <v>2447.33</v>
      </c>
      <c r="N101" s="232">
        <v>7172.58</v>
      </c>
      <c r="O101" s="232">
        <v>3044.89</v>
      </c>
      <c r="P101" s="232">
        <v>0</v>
      </c>
      <c r="Q101" s="232">
        <v>731.35</v>
      </c>
      <c r="R101" s="232">
        <v>3747.3</v>
      </c>
      <c r="S101" s="232">
        <v>0</v>
      </c>
      <c r="T101" s="232">
        <v>7751.73</v>
      </c>
      <c r="U101" s="232">
        <v>0</v>
      </c>
      <c r="V101" s="232">
        <v>953.23</v>
      </c>
      <c r="W101" s="232">
        <v>63028.9</v>
      </c>
      <c r="X101" s="232">
        <v>0</v>
      </c>
      <c r="Y101" s="232">
        <v>4021.29</v>
      </c>
      <c r="Z101" s="232">
        <v>0</v>
      </c>
      <c r="AA101" s="232">
        <v>4539.41</v>
      </c>
      <c r="AB101" s="232">
        <v>28396.05</v>
      </c>
      <c r="AC101" s="232">
        <v>8465.64</v>
      </c>
      <c r="AD101" s="232">
        <v>13273.15</v>
      </c>
      <c r="AE101" s="232">
        <v>29242.99</v>
      </c>
      <c r="AF101" s="232">
        <v>14784.77</v>
      </c>
      <c r="AG101" s="232">
        <v>67559.64</v>
      </c>
      <c r="AH101" s="232">
        <v>11392.27</v>
      </c>
      <c r="AI101" s="232">
        <v>215654.35</v>
      </c>
      <c r="AJ101" s="232">
        <v>77883.960000000006</v>
      </c>
      <c r="AK101" s="232">
        <v>17284.61</v>
      </c>
      <c r="AL101" s="232">
        <v>27860.93</v>
      </c>
      <c r="AM101" s="232">
        <v>163611.43</v>
      </c>
      <c r="AN101" s="232">
        <v>12355.56</v>
      </c>
      <c r="AO101" s="232">
        <v>2886.61</v>
      </c>
      <c r="AP101" s="232">
        <v>26213.17</v>
      </c>
      <c r="AQ101" s="232">
        <v>1397.9467073425224</v>
      </c>
      <c r="AR101" s="232">
        <v>47225.087327558169</v>
      </c>
      <c r="AS101" s="232">
        <v>14004.224059916347</v>
      </c>
      <c r="AT101" s="232">
        <v>8188.2618296471555</v>
      </c>
      <c r="AU101" s="232">
        <v>11139.154331248457</v>
      </c>
      <c r="AV101" s="232">
        <v>30663.142632919611</v>
      </c>
      <c r="AW101" s="232">
        <v>663.1834560006331</v>
      </c>
      <c r="AX101" s="232">
        <v>6924.1125375310503</v>
      </c>
      <c r="AY101" s="232">
        <v>12442.240099410819</v>
      </c>
      <c r="AZ101" s="232">
        <v>25234.762951176137</v>
      </c>
      <c r="BA101" s="232">
        <v>60879.526438509769</v>
      </c>
      <c r="BB101" s="232">
        <v>22317.608738136412</v>
      </c>
      <c r="BC101" s="232">
        <v>12749.667374832146</v>
      </c>
      <c r="BD101" s="232">
        <v>15912.798846298225</v>
      </c>
      <c r="BE101" s="232">
        <v>62101.855517540593</v>
      </c>
      <c r="BF101" s="232">
        <v>3832.4358939407721</v>
      </c>
      <c r="BG101" s="232">
        <v>33635.791593225411</v>
      </c>
      <c r="BH101" s="232">
        <v>18763.145936596815</v>
      </c>
      <c r="BI101" s="232">
        <v>6829.677060500544</v>
      </c>
      <c r="BJ101" s="232">
        <v>0</v>
      </c>
      <c r="BK101" s="232">
        <v>653.54406620777672</v>
      </c>
      <c r="BL101" s="232">
        <v>1913.5344867212252</v>
      </c>
      <c r="BM101" s="232">
        <v>2302.8326974788547</v>
      </c>
      <c r="BN101" s="232">
        <v>0</v>
      </c>
      <c r="BO101" s="232">
        <v>976.08565504776163</v>
      </c>
      <c r="BP101" s="232">
        <v>1498.2107999747332</v>
      </c>
      <c r="BQ101" s="232">
        <v>5977.3946421203491</v>
      </c>
      <c r="BR101" s="232">
        <v>1473.0504738022105</v>
      </c>
      <c r="BS101" s="232">
        <v>1144.4915627457058</v>
      </c>
      <c r="BT101" s="232">
        <v>34376.032840628017</v>
      </c>
      <c r="BU101" s="232">
        <v>54781.797127619109</v>
      </c>
      <c r="BV101" s="232">
        <v>70242.520057138259</v>
      </c>
      <c r="BW101" s="232">
        <v>82541.788317326733</v>
      </c>
      <c r="BX101" s="232">
        <v>1872.8502339325439</v>
      </c>
      <c r="BY101" s="232">
        <v>19975.70479858137</v>
      </c>
      <c r="BZ101" s="232">
        <v>11582.158862251748</v>
      </c>
      <c r="CA101" s="232">
        <v>7446.3350460748761</v>
      </c>
      <c r="CB101" s="232">
        <v>14660.631612663205</v>
      </c>
      <c r="CC101" s="232">
        <v>639.5501403361252</v>
      </c>
      <c r="CD101" s="232">
        <v>37288.590321596173</v>
      </c>
      <c r="CE101" s="232">
        <v>54980.751161796863</v>
      </c>
      <c r="CF101" s="232">
        <v>650.05436408613753</v>
      </c>
      <c r="CG101" s="232">
        <v>41695.730584262732</v>
      </c>
      <c r="CH101" s="232">
        <v>7403.1792728751761</v>
      </c>
      <c r="CI101" s="232">
        <v>17443.585783982864</v>
      </c>
      <c r="CJ101" s="232">
        <v>10872.744839993764</v>
      </c>
      <c r="CK101" s="232">
        <v>2257.8630860003509</v>
      </c>
      <c r="CL101" s="232">
        <v>7236.1371523192711</v>
      </c>
      <c r="CM101" s="232">
        <v>1760023.3791322226</v>
      </c>
    </row>
    <row r="103" spans="1:106">
      <c r="B103" s="232" t="s">
        <v>85</v>
      </c>
      <c r="C103" s="242">
        <f>IF(C100=0,0,C94/C100)</f>
        <v>0.16654572537979004</v>
      </c>
      <c r="D103" s="242">
        <f t="shared" ref="D103:AI103" si="10">IF(D100=0,0,SUM(D94:D96)/D100)</f>
        <v>1.0074959174253533</v>
      </c>
      <c r="E103" s="242">
        <f t="shared" si="10"/>
        <v>0.92555810420145723</v>
      </c>
      <c r="F103" s="242">
        <f t="shared" si="10"/>
        <v>0.7757380984914809</v>
      </c>
      <c r="G103" s="242">
        <f t="shared" si="10"/>
        <v>0.91965843100191658</v>
      </c>
      <c r="H103" s="242">
        <f t="shared" si="10"/>
        <v>0.6426193499464109</v>
      </c>
      <c r="I103" s="242">
        <f t="shared" si="10"/>
        <v>0</v>
      </c>
      <c r="J103" s="242">
        <f t="shared" si="10"/>
        <v>0.13493524314946345</v>
      </c>
      <c r="K103" s="242">
        <f t="shared" si="10"/>
        <v>0.85934353862043966</v>
      </c>
      <c r="L103" s="242">
        <f t="shared" si="10"/>
        <v>0.94051921310025011</v>
      </c>
      <c r="M103" s="242">
        <f t="shared" si="10"/>
        <v>0.92404447831694037</v>
      </c>
      <c r="N103" s="242">
        <f t="shared" si="10"/>
        <v>0.88713506830978672</v>
      </c>
      <c r="O103" s="242">
        <f t="shared" si="10"/>
        <v>0.92310662941427402</v>
      </c>
      <c r="P103" s="242">
        <f t="shared" si="10"/>
        <v>0</v>
      </c>
      <c r="Q103" s="242">
        <f t="shared" si="10"/>
        <v>0.97136875377306964</v>
      </c>
      <c r="R103" s="242">
        <f t="shared" si="10"/>
        <v>0.88047981731638603</v>
      </c>
      <c r="S103" s="242">
        <f t="shared" si="10"/>
        <v>0</v>
      </c>
      <c r="T103" s="242">
        <f t="shared" si="10"/>
        <v>0.87640619862876734</v>
      </c>
      <c r="U103" s="242">
        <f t="shared" si="10"/>
        <v>0</v>
      </c>
      <c r="V103" s="242">
        <f t="shared" si="10"/>
        <v>0.95405475008376062</v>
      </c>
      <c r="W103" s="242">
        <f t="shared" si="10"/>
        <v>0.75415661489389796</v>
      </c>
      <c r="X103" s="242">
        <f t="shared" si="10"/>
        <v>0</v>
      </c>
      <c r="Y103" s="242">
        <f t="shared" si="10"/>
        <v>0.87801972860948119</v>
      </c>
      <c r="Z103" s="242">
        <f t="shared" si="10"/>
        <v>0</v>
      </c>
      <c r="AA103" s="242">
        <f t="shared" si="10"/>
        <v>0.92520545951467847</v>
      </c>
      <c r="AB103" s="242">
        <f t="shared" si="10"/>
        <v>0.94058913123339483</v>
      </c>
      <c r="AC103" s="242">
        <f t="shared" si="10"/>
        <v>0.58952491239995664</v>
      </c>
      <c r="AD103" s="242">
        <f t="shared" si="10"/>
        <v>0.85072834216360305</v>
      </c>
      <c r="AE103" s="242">
        <f t="shared" si="10"/>
        <v>0.87088640934425021</v>
      </c>
      <c r="AF103" s="242">
        <f t="shared" si="10"/>
        <v>0.9354869392345827</v>
      </c>
      <c r="AG103" s="242">
        <f t="shared" si="10"/>
        <v>0.95211311126574794</v>
      </c>
      <c r="AH103" s="242">
        <f t="shared" si="10"/>
        <v>0.87880240024042144</v>
      </c>
      <c r="AI103" s="242">
        <f t="shared" si="10"/>
        <v>0.97452721630406325</v>
      </c>
      <c r="AJ103" s="242">
        <f t="shared" ref="AJ103:BP103" si="11">IF(AJ100=0,0,SUM(AJ94:AJ96)/AJ100)</f>
        <v>0.90250368522747726</v>
      </c>
      <c r="AK103" s="242">
        <f t="shared" si="11"/>
        <v>0.83444780784320072</v>
      </c>
      <c r="AL103" s="242">
        <f t="shared" si="11"/>
        <v>1.0419117165677743</v>
      </c>
      <c r="AM103" s="242">
        <f t="shared" si="11"/>
        <v>0.9633325399840319</v>
      </c>
      <c r="AN103" s="242">
        <f t="shared" si="11"/>
        <v>0.84684259887671098</v>
      </c>
      <c r="AO103" s="242">
        <f t="shared" si="11"/>
        <v>0.83917531225633135</v>
      </c>
      <c r="AP103" s="242">
        <f t="shared" si="11"/>
        <v>0.8718539584958831</v>
      </c>
      <c r="AQ103" s="242">
        <f t="shared" si="11"/>
        <v>0.75090923413541188</v>
      </c>
      <c r="AR103" s="242">
        <f t="shared" si="11"/>
        <v>0.86539312462080431</v>
      </c>
      <c r="AS103" s="242">
        <f t="shared" si="11"/>
        <v>0.89035830686708017</v>
      </c>
      <c r="AT103" s="242">
        <f t="shared" si="11"/>
        <v>0.87659311565862141</v>
      </c>
      <c r="AU103" s="242">
        <f t="shared" si="11"/>
        <v>0.97448231480721947</v>
      </c>
      <c r="AV103" s="242">
        <f t="shared" si="11"/>
        <v>0.85485751501265472</v>
      </c>
      <c r="AW103" s="242">
        <f t="shared" si="11"/>
        <v>0.89579144048918224</v>
      </c>
      <c r="AX103" s="242">
        <f t="shared" si="11"/>
        <v>0.93618674486086118</v>
      </c>
      <c r="AY103" s="242">
        <f t="shared" si="11"/>
        <v>0.90616906095282579</v>
      </c>
      <c r="AZ103" s="242">
        <f t="shared" si="11"/>
        <v>0.91045259884776497</v>
      </c>
      <c r="BA103" s="242">
        <f t="shared" si="11"/>
        <v>0.91647776320081187</v>
      </c>
      <c r="BB103" s="242">
        <f t="shared" si="11"/>
        <v>0.95143234209698224</v>
      </c>
      <c r="BC103" s="242">
        <f t="shared" si="11"/>
        <v>0.87674816126216459</v>
      </c>
      <c r="BD103" s="242">
        <f t="shared" si="11"/>
        <v>0.94139406237529555</v>
      </c>
      <c r="BE103" s="242">
        <f t="shared" si="11"/>
        <v>0.95205281201684533</v>
      </c>
      <c r="BF103" s="242">
        <f t="shared" si="11"/>
        <v>0.92761974660756086</v>
      </c>
      <c r="BG103" s="242">
        <f t="shared" si="11"/>
        <v>0.84538795694870472</v>
      </c>
      <c r="BH103" s="242">
        <f t="shared" si="11"/>
        <v>0</v>
      </c>
      <c r="BI103" s="242">
        <f t="shared" si="11"/>
        <v>0.88649021948599216</v>
      </c>
      <c r="BJ103" s="242">
        <f t="shared" si="11"/>
        <v>0</v>
      </c>
      <c r="BK103" s="242">
        <f t="shared" si="11"/>
        <v>0.78007991786799535</v>
      </c>
      <c r="BL103" s="242">
        <f t="shared" si="11"/>
        <v>0.79058183996344489</v>
      </c>
      <c r="BM103" s="242">
        <f t="shared" si="11"/>
        <v>0.87449837268482322</v>
      </c>
      <c r="BN103" s="242">
        <f t="shared" si="11"/>
        <v>0</v>
      </c>
      <c r="BO103" s="242">
        <f t="shared" si="11"/>
        <v>0.92702152157657314</v>
      </c>
      <c r="BP103" s="242">
        <f t="shared" si="11"/>
        <v>0.87829795417926559</v>
      </c>
      <c r="BQ103" s="242">
        <f t="shared" ref="BQ103:CM103" si="12">IF(BQ100=0,0,SUM(BQ94:BQ96)/BQ100)</f>
        <v>0.9163510650815504</v>
      </c>
      <c r="BR103" s="242">
        <f t="shared" si="12"/>
        <v>0.88245321619266348</v>
      </c>
      <c r="BS103" s="242">
        <f t="shared" si="12"/>
        <v>0.8775502774127748</v>
      </c>
      <c r="BT103" s="242">
        <f t="shared" si="12"/>
        <v>0.61624395314321623</v>
      </c>
      <c r="BU103" s="242">
        <f t="shared" si="12"/>
        <v>0.83754971219920538</v>
      </c>
      <c r="BV103" s="242">
        <f t="shared" si="12"/>
        <v>0.85314666131824268</v>
      </c>
      <c r="BW103" s="242">
        <f t="shared" si="12"/>
        <v>0.98129419794646111</v>
      </c>
      <c r="BX103" s="242">
        <f t="shared" si="12"/>
        <v>0.93785421663715285</v>
      </c>
      <c r="BY103" s="242">
        <f t="shared" si="12"/>
        <v>0.95756068792757454</v>
      </c>
      <c r="BZ103" s="242">
        <f t="shared" si="12"/>
        <v>0.95705033661000083</v>
      </c>
      <c r="CA103" s="242">
        <f t="shared" si="12"/>
        <v>0.91725193635928148</v>
      </c>
      <c r="CB103" s="242">
        <f t="shared" si="12"/>
        <v>0.96275220566773756</v>
      </c>
      <c r="CC103" s="242">
        <f t="shared" si="12"/>
        <v>0.85137863725095841</v>
      </c>
      <c r="CD103" s="242">
        <f t="shared" si="12"/>
        <v>0.90936705289039499</v>
      </c>
      <c r="CE103" s="242">
        <f t="shared" si="12"/>
        <v>0.88234445908206727</v>
      </c>
      <c r="CF103" s="242">
        <f t="shared" si="12"/>
        <v>0.90214868362995493</v>
      </c>
      <c r="CG103" s="242">
        <f t="shared" si="12"/>
        <v>0.87590704351502258</v>
      </c>
      <c r="CH103" s="242">
        <f t="shared" si="12"/>
        <v>0.87250852052521521</v>
      </c>
      <c r="CI103" s="242">
        <f t="shared" si="12"/>
        <v>0.86865088968538051</v>
      </c>
      <c r="CJ103" s="242">
        <f t="shared" si="12"/>
        <v>0.83904408745085557</v>
      </c>
      <c r="CK103" s="242">
        <f t="shared" si="12"/>
        <v>0</v>
      </c>
      <c r="CL103" s="242">
        <f t="shared" si="12"/>
        <v>0.97000596018767327</v>
      </c>
      <c r="CM103" s="242">
        <f t="shared" si="12"/>
        <v>0.90342714043799666</v>
      </c>
      <c r="CN103" s="242"/>
      <c r="CO103" s="242"/>
      <c r="CP103" s="242"/>
      <c r="CQ103" s="242"/>
      <c r="CR103" s="242"/>
      <c r="CS103" s="242"/>
      <c r="CT103" s="242"/>
      <c r="CU103" s="242"/>
      <c r="CV103" s="242"/>
      <c r="CW103" s="242"/>
      <c r="CX103" s="242"/>
      <c r="CY103" s="242"/>
      <c r="CZ103" s="242"/>
      <c r="DA103" s="242"/>
      <c r="DB103" s="242"/>
    </row>
    <row r="105" spans="1:106">
      <c r="B105" s="232" t="s">
        <v>1300</v>
      </c>
      <c r="C105" s="242">
        <f>IF(C$101=0,0,C94/C$101)</f>
        <v>8.9856521904907463E-2</v>
      </c>
      <c r="D105" s="242">
        <f t="shared" ref="D105:BO105" si="13">IF(D$101=0,0,D94/D$101)</f>
        <v>0.22823034741278328</v>
      </c>
      <c r="E105" s="242">
        <f t="shared" si="13"/>
        <v>0.16657347346343615</v>
      </c>
      <c r="F105" s="242">
        <f t="shared" si="13"/>
        <v>0.18096090204905754</v>
      </c>
      <c r="G105" s="242">
        <f t="shared" si="13"/>
        <v>0.14431219373104809</v>
      </c>
      <c r="H105" s="242">
        <f t="shared" si="13"/>
        <v>0.12667677334349708</v>
      </c>
      <c r="I105" s="242">
        <f t="shared" si="13"/>
        <v>0</v>
      </c>
      <c r="J105" s="242">
        <f t="shared" si="13"/>
        <v>8.9046280773910413E-2</v>
      </c>
      <c r="K105" s="242">
        <f t="shared" si="13"/>
        <v>0.37581962723588053</v>
      </c>
      <c r="L105" s="242">
        <f t="shared" si="13"/>
        <v>0.16470029244657999</v>
      </c>
      <c r="M105" s="242">
        <f t="shared" si="13"/>
        <v>0.29438204083634006</v>
      </c>
      <c r="N105" s="242">
        <f t="shared" si="13"/>
        <v>0.13777887454723403</v>
      </c>
      <c r="O105" s="242">
        <f t="shared" si="13"/>
        <v>0.20452955607591736</v>
      </c>
      <c r="P105" s="242">
        <f t="shared" si="13"/>
        <v>0</v>
      </c>
      <c r="Q105" s="242">
        <f t="shared" si="13"/>
        <v>0.22586996650030763</v>
      </c>
      <c r="R105" s="242">
        <f t="shared" si="13"/>
        <v>0.19095081792223731</v>
      </c>
      <c r="S105" s="242">
        <f t="shared" si="13"/>
        <v>0</v>
      </c>
      <c r="T105" s="242">
        <f t="shared" si="13"/>
        <v>4.2732396510198369E-2</v>
      </c>
      <c r="U105" s="242">
        <f t="shared" si="13"/>
        <v>0</v>
      </c>
      <c r="V105" s="242">
        <f t="shared" si="13"/>
        <v>0.2032562970112145</v>
      </c>
      <c r="W105" s="242">
        <f t="shared" si="13"/>
        <v>0.16172708075184558</v>
      </c>
      <c r="X105" s="242">
        <f t="shared" si="13"/>
        <v>0</v>
      </c>
      <c r="Y105" s="242">
        <f t="shared" si="13"/>
        <v>0.124922599464351</v>
      </c>
      <c r="Z105" s="242">
        <f t="shared" si="13"/>
        <v>0</v>
      </c>
      <c r="AA105" s="242">
        <f t="shared" si="13"/>
        <v>0.1663454061210598</v>
      </c>
      <c r="AB105" s="242">
        <f t="shared" si="13"/>
        <v>0.10210786359370405</v>
      </c>
      <c r="AC105" s="242">
        <f t="shared" si="13"/>
        <v>0.11612943616785026</v>
      </c>
      <c r="AD105" s="242">
        <f t="shared" si="13"/>
        <v>0.18750108301345197</v>
      </c>
      <c r="AE105" s="242">
        <f t="shared" si="13"/>
        <v>0.16835248379184206</v>
      </c>
      <c r="AF105" s="242">
        <f t="shared" si="13"/>
        <v>0.1511508126267774</v>
      </c>
      <c r="AG105" s="242">
        <f t="shared" si="13"/>
        <v>0.18404153722547961</v>
      </c>
      <c r="AH105" s="242">
        <f t="shared" si="13"/>
        <v>0.13534001564218542</v>
      </c>
      <c r="AI105" s="242">
        <f t="shared" si="13"/>
        <v>8.5082976890191175E-2</v>
      </c>
      <c r="AJ105" s="242">
        <f t="shared" si="13"/>
        <v>4.7923860060531072E-2</v>
      </c>
      <c r="AK105" s="242">
        <f t="shared" si="13"/>
        <v>0.12488334998591231</v>
      </c>
      <c r="AL105" s="242">
        <f t="shared" si="13"/>
        <v>0.13505076822632983</v>
      </c>
      <c r="AM105" s="242">
        <f t="shared" si="13"/>
        <v>0.14026122747047687</v>
      </c>
      <c r="AN105" s="242">
        <f t="shared" si="13"/>
        <v>6.0680373855980629E-2</v>
      </c>
      <c r="AO105" s="242">
        <f t="shared" si="13"/>
        <v>0.25585028805415344</v>
      </c>
      <c r="AP105" s="242">
        <f t="shared" si="13"/>
        <v>9.53822067304336E-2</v>
      </c>
      <c r="AQ105" s="242">
        <f t="shared" si="13"/>
        <v>0.24332240578849845</v>
      </c>
      <c r="AR105" s="242">
        <f t="shared" si="13"/>
        <v>0.33602393925006185</v>
      </c>
      <c r="AS105" s="242">
        <f t="shared" si="13"/>
        <v>0.3323190167706313</v>
      </c>
      <c r="AT105" s="242">
        <f t="shared" si="13"/>
        <v>0.34127075020923769</v>
      </c>
      <c r="AU105" s="242">
        <f t="shared" si="13"/>
        <v>0.43134273109964605</v>
      </c>
      <c r="AV105" s="242">
        <f t="shared" si="13"/>
        <v>6.8119465668899412E-2</v>
      </c>
      <c r="AW105" s="242">
        <f t="shared" si="13"/>
        <v>7.4514221135357633E-2</v>
      </c>
      <c r="AX105" s="242">
        <f t="shared" si="13"/>
        <v>0.11426266670204452</v>
      </c>
      <c r="AY105" s="242">
        <f t="shared" si="13"/>
        <v>0.44475369832252781</v>
      </c>
      <c r="AZ105" s="242">
        <f t="shared" si="13"/>
        <v>0.32748513333707974</v>
      </c>
      <c r="BA105" s="242">
        <f t="shared" si="13"/>
        <v>0.42490298255355996</v>
      </c>
      <c r="BB105" s="242">
        <f t="shared" si="13"/>
        <v>0.28015310085383127</v>
      </c>
      <c r="BC105" s="242">
        <f t="shared" si="13"/>
        <v>0.14359404480466964</v>
      </c>
      <c r="BD105" s="242">
        <f t="shared" si="13"/>
        <v>0.13040515186555993</v>
      </c>
      <c r="BE105" s="242">
        <f t="shared" si="13"/>
        <v>0</v>
      </c>
      <c r="BF105" s="242">
        <f t="shared" si="13"/>
        <v>0.26451860892062234</v>
      </c>
      <c r="BG105" s="242">
        <f t="shared" si="13"/>
        <v>0.49434389747402047</v>
      </c>
      <c r="BH105" s="242">
        <f t="shared" si="13"/>
        <v>0</v>
      </c>
      <c r="BI105" s="242">
        <f t="shared" si="13"/>
        <v>0.1700857190199824</v>
      </c>
      <c r="BJ105" s="242">
        <f t="shared" si="13"/>
        <v>0</v>
      </c>
      <c r="BK105" s="242">
        <f t="shared" si="13"/>
        <v>0.31510721392870422</v>
      </c>
      <c r="BL105" s="242">
        <f t="shared" si="13"/>
        <v>0.24063311931357398</v>
      </c>
      <c r="BM105" s="242">
        <f t="shared" si="13"/>
        <v>0.23729142026800595</v>
      </c>
      <c r="BN105" s="242">
        <f t="shared" si="13"/>
        <v>0</v>
      </c>
      <c r="BO105" s="242">
        <f t="shared" si="13"/>
        <v>6.2133901558009338E-2</v>
      </c>
      <c r="BP105" s="242">
        <f t="shared" ref="BP105" si="14">IF(BP$101=0,0,BP94/BP$101)</f>
        <v>0.11918467592072646</v>
      </c>
      <c r="BQ105" s="242">
        <f t="shared" ref="BQ105:CM105" si="15">IF(BQ$101=0,0,BQ94/BQ$101)</f>
        <v>0.3466443070186675</v>
      </c>
      <c r="BR105" s="242">
        <f t="shared" si="15"/>
        <v>0.1773499295605383</v>
      </c>
      <c r="BS105" s="242">
        <f t="shared" si="15"/>
        <v>0.23403058195215207</v>
      </c>
      <c r="BT105" s="242">
        <f t="shared" si="15"/>
        <v>0.41527116418918814</v>
      </c>
      <c r="BU105" s="242">
        <f t="shared" si="15"/>
        <v>0.6063684027150088</v>
      </c>
      <c r="BV105" s="242">
        <f t="shared" si="15"/>
        <v>0.42736964875383959</v>
      </c>
      <c r="BW105" s="242">
        <f t="shared" si="15"/>
        <v>0.45680894545796824</v>
      </c>
      <c r="BX105" s="242">
        <f t="shared" si="15"/>
        <v>0.52580895411522277</v>
      </c>
      <c r="BY105" s="242">
        <f t="shared" si="15"/>
        <v>0.62499689946934467</v>
      </c>
      <c r="BZ105" s="242">
        <f t="shared" si="15"/>
        <v>0.62061418367458399</v>
      </c>
      <c r="CA105" s="242">
        <f t="shared" si="15"/>
        <v>0.53301642789057646</v>
      </c>
      <c r="CB105" s="242">
        <f t="shared" si="15"/>
        <v>0.11869392310183531</v>
      </c>
      <c r="CC105" s="242">
        <f t="shared" si="15"/>
        <v>0.14884938978303489</v>
      </c>
      <c r="CD105" s="242">
        <f t="shared" si="15"/>
        <v>0.28749230775657331</v>
      </c>
      <c r="CE105" s="242">
        <f t="shared" si="15"/>
        <v>0.42058625150619433</v>
      </c>
      <c r="CF105" s="242">
        <f t="shared" si="15"/>
        <v>0.23469866866222369</v>
      </c>
      <c r="CG105" s="242">
        <f t="shared" si="15"/>
        <v>0.29776271672529536</v>
      </c>
      <c r="CH105" s="242">
        <f t="shared" si="15"/>
        <v>0.23826837159743988</v>
      </c>
      <c r="CI105" s="242">
        <f t="shared" si="15"/>
        <v>0.20826579778550683</v>
      </c>
      <c r="CJ105" s="242">
        <f t="shared" si="15"/>
        <v>0.25939509200823935</v>
      </c>
      <c r="CK105" s="242">
        <f t="shared" si="15"/>
        <v>0</v>
      </c>
      <c r="CL105" s="242">
        <f t="shared" si="15"/>
        <v>1.5496997505056761E-2</v>
      </c>
      <c r="CM105" s="242">
        <f t="shared" si="15"/>
        <v>0.23064610991164469</v>
      </c>
    </row>
  </sheetData>
  <mergeCells count="1">
    <mergeCell ref="A2:B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R207"/>
  <sheetViews>
    <sheetView zoomScale="85" zoomScaleNormal="85" workbookViewId="0">
      <pane xSplit="2" ySplit="3" topLeftCell="AZ100" activePane="bottomRight" state="frozen"/>
      <selection activeCell="K7" sqref="K7:K94"/>
      <selection pane="topRight" activeCell="K7" sqref="K7:K94"/>
      <selection pane="bottomLeft" activeCell="K7" sqref="K7:K94"/>
      <selection pane="bottomRight" activeCell="K7" sqref="K7:K94"/>
    </sheetView>
  </sheetViews>
  <sheetFormatPr defaultRowHeight="13.5"/>
  <cols>
    <col min="1" max="1" width="5" style="232" customWidth="1"/>
    <col min="2" max="2" width="28.1640625" style="232" customWidth="1"/>
    <col min="3" max="90" width="10" style="232" customWidth="1"/>
    <col min="91" max="91" width="12" style="232" customWidth="1"/>
    <col min="92" max="93" width="10" style="232" customWidth="1"/>
    <col min="94" max="94" width="9.5" style="232" bestFit="1" customWidth="1"/>
    <col min="95" max="95" width="9.5" style="232" customWidth="1"/>
    <col min="96" max="96" width="9.5" style="232" bestFit="1" customWidth="1"/>
    <col min="97" max="110" width="9.33203125" style="232"/>
    <col min="111" max="111" width="10.5" style="232" bestFit="1" customWidth="1"/>
    <col min="112" max="16384" width="9.33203125" style="232"/>
  </cols>
  <sheetData>
    <row r="1" spans="1:96">
      <c r="A1" s="232" t="s">
        <v>193</v>
      </c>
    </row>
    <row r="2" spans="1:96" s="235" customFormat="1">
      <c r="A2" s="692" t="s">
        <v>55</v>
      </c>
      <c r="B2" s="692"/>
      <c r="C2" s="238">
        <v>1</v>
      </c>
      <c r="D2" s="238">
        <v>2</v>
      </c>
      <c r="E2" s="238">
        <v>3</v>
      </c>
      <c r="F2" s="238">
        <v>4</v>
      </c>
      <c r="G2" s="238">
        <v>5</v>
      </c>
      <c r="H2" s="238">
        <v>6</v>
      </c>
      <c r="I2" s="238">
        <v>7</v>
      </c>
      <c r="J2" s="238">
        <v>8</v>
      </c>
      <c r="K2" s="238">
        <v>9</v>
      </c>
      <c r="L2" s="238">
        <v>10</v>
      </c>
      <c r="M2" s="238">
        <v>11</v>
      </c>
      <c r="N2" s="238">
        <v>12</v>
      </c>
      <c r="O2" s="238">
        <v>13</v>
      </c>
      <c r="P2" s="238">
        <v>14</v>
      </c>
      <c r="Q2" s="238">
        <v>15</v>
      </c>
      <c r="R2" s="238">
        <v>16</v>
      </c>
      <c r="S2" s="238">
        <v>17</v>
      </c>
      <c r="T2" s="238">
        <v>18</v>
      </c>
      <c r="U2" s="238">
        <v>19</v>
      </c>
      <c r="V2" s="238">
        <v>20</v>
      </c>
      <c r="W2" s="238">
        <v>21</v>
      </c>
      <c r="X2" s="238">
        <v>22</v>
      </c>
      <c r="Y2" s="238">
        <v>23</v>
      </c>
      <c r="Z2" s="238">
        <v>24</v>
      </c>
      <c r="AA2" s="238">
        <v>25</v>
      </c>
      <c r="AB2" s="238">
        <v>26</v>
      </c>
      <c r="AC2" s="238">
        <v>27</v>
      </c>
      <c r="AD2" s="238">
        <v>28</v>
      </c>
      <c r="AE2" s="238">
        <v>29</v>
      </c>
      <c r="AF2" s="238">
        <v>30</v>
      </c>
      <c r="AG2" s="238">
        <v>31</v>
      </c>
      <c r="AH2" s="238">
        <v>32</v>
      </c>
      <c r="AI2" s="238">
        <v>33</v>
      </c>
      <c r="AJ2" s="238">
        <v>34</v>
      </c>
      <c r="AK2" s="238">
        <v>35</v>
      </c>
      <c r="AL2" s="238">
        <v>36</v>
      </c>
      <c r="AM2" s="238">
        <v>37</v>
      </c>
      <c r="AN2" s="238">
        <v>38</v>
      </c>
      <c r="AO2" s="238">
        <v>39</v>
      </c>
      <c r="AP2" s="238">
        <v>40</v>
      </c>
      <c r="AQ2" s="238">
        <v>41</v>
      </c>
      <c r="AR2" s="238">
        <v>42</v>
      </c>
      <c r="AS2" s="238">
        <v>43</v>
      </c>
      <c r="AT2" s="238">
        <v>44</v>
      </c>
      <c r="AU2" s="238">
        <v>45</v>
      </c>
      <c r="AV2" s="238">
        <v>46</v>
      </c>
      <c r="AW2" s="238">
        <v>47</v>
      </c>
      <c r="AX2" s="238">
        <v>48</v>
      </c>
      <c r="AY2" s="238">
        <v>49</v>
      </c>
      <c r="AZ2" s="238">
        <v>50</v>
      </c>
      <c r="BA2" s="238">
        <v>51</v>
      </c>
      <c r="BB2" s="238">
        <v>52</v>
      </c>
      <c r="BC2" s="238">
        <v>53</v>
      </c>
      <c r="BD2" s="238">
        <v>54</v>
      </c>
      <c r="BE2" s="238">
        <v>55</v>
      </c>
      <c r="BF2" s="238">
        <v>56</v>
      </c>
      <c r="BG2" s="238">
        <v>57</v>
      </c>
      <c r="BH2" s="238">
        <v>58</v>
      </c>
      <c r="BI2" s="238">
        <v>59</v>
      </c>
      <c r="BJ2" s="238">
        <v>60</v>
      </c>
      <c r="BK2" s="238">
        <v>61</v>
      </c>
      <c r="BL2" s="238">
        <v>62</v>
      </c>
      <c r="BM2" s="238">
        <v>63</v>
      </c>
      <c r="BN2" s="238">
        <v>64</v>
      </c>
      <c r="BO2" s="238">
        <v>65</v>
      </c>
      <c r="BP2" s="238">
        <v>66</v>
      </c>
      <c r="BQ2" s="238">
        <v>67</v>
      </c>
      <c r="BR2" s="238">
        <v>68</v>
      </c>
      <c r="BS2" s="238">
        <v>69</v>
      </c>
      <c r="BT2" s="238">
        <v>70</v>
      </c>
      <c r="BU2" s="238">
        <v>71</v>
      </c>
      <c r="BV2" s="238">
        <v>72</v>
      </c>
      <c r="BW2" s="238">
        <v>73</v>
      </c>
      <c r="BX2" s="238">
        <v>74</v>
      </c>
      <c r="BY2" s="238">
        <v>75</v>
      </c>
      <c r="BZ2" s="238">
        <v>76</v>
      </c>
      <c r="CA2" s="238">
        <v>77</v>
      </c>
      <c r="CB2" s="238">
        <v>78</v>
      </c>
      <c r="CC2" s="238">
        <v>79</v>
      </c>
      <c r="CD2" s="238">
        <v>80</v>
      </c>
      <c r="CE2" s="238">
        <v>81</v>
      </c>
      <c r="CF2" s="238">
        <v>82</v>
      </c>
      <c r="CG2" s="238">
        <v>83</v>
      </c>
      <c r="CH2" s="238">
        <v>84</v>
      </c>
      <c r="CI2" s="238">
        <v>85</v>
      </c>
      <c r="CJ2" s="238">
        <v>86</v>
      </c>
      <c r="CK2" s="238">
        <v>87</v>
      </c>
      <c r="CL2" s="238">
        <v>88</v>
      </c>
      <c r="CM2" s="234">
        <v>89</v>
      </c>
    </row>
    <row r="3" spans="1:96" s="246" customFormat="1">
      <c r="A3" s="692"/>
      <c r="B3" s="692"/>
      <c r="C3" s="238" t="s">
        <v>1978</v>
      </c>
      <c r="D3" s="238" t="s">
        <v>4</v>
      </c>
      <c r="E3" s="238" t="s">
        <v>5</v>
      </c>
      <c r="F3" s="238" t="s">
        <v>1979</v>
      </c>
      <c r="G3" s="238" t="s">
        <v>6</v>
      </c>
      <c r="H3" s="238" t="s">
        <v>7</v>
      </c>
      <c r="I3" s="238" t="s">
        <v>125</v>
      </c>
      <c r="J3" s="238" t="s">
        <v>126</v>
      </c>
      <c r="K3" s="238" t="s">
        <v>127</v>
      </c>
      <c r="L3" s="238" t="s">
        <v>87</v>
      </c>
      <c r="M3" s="238" t="s">
        <v>46</v>
      </c>
      <c r="N3" s="238" t="s">
        <v>128</v>
      </c>
      <c r="O3" s="238" t="s">
        <v>130</v>
      </c>
      <c r="P3" s="238" t="s">
        <v>131</v>
      </c>
      <c r="Q3" s="238" t="s">
        <v>117</v>
      </c>
      <c r="R3" s="238" t="s">
        <v>1980</v>
      </c>
      <c r="S3" s="238" t="s">
        <v>135</v>
      </c>
      <c r="T3" s="238" t="s">
        <v>136</v>
      </c>
      <c r="U3" s="238" t="s">
        <v>137</v>
      </c>
      <c r="V3" s="238" t="s">
        <v>138</v>
      </c>
      <c r="W3" s="238" t="s">
        <v>8</v>
      </c>
      <c r="X3" s="238" t="s">
        <v>140</v>
      </c>
      <c r="Y3" s="238" t="s">
        <v>141</v>
      </c>
      <c r="Z3" s="238" t="s">
        <v>142</v>
      </c>
      <c r="AA3" s="238" t="s">
        <v>143</v>
      </c>
      <c r="AB3" s="238" t="s">
        <v>1981</v>
      </c>
      <c r="AC3" s="238" t="s">
        <v>1982</v>
      </c>
      <c r="AD3" s="238" t="s">
        <v>1941</v>
      </c>
      <c r="AE3" s="238" t="s">
        <v>149</v>
      </c>
      <c r="AF3" s="238" t="s">
        <v>1163</v>
      </c>
      <c r="AG3" s="238" t="s">
        <v>1164</v>
      </c>
      <c r="AH3" s="238" t="s">
        <v>1165</v>
      </c>
      <c r="AI3" s="238" t="s">
        <v>1983</v>
      </c>
      <c r="AJ3" s="238" t="s">
        <v>1984</v>
      </c>
      <c r="AK3" s="238" t="s">
        <v>1985</v>
      </c>
      <c r="AL3" s="238" t="s">
        <v>1944</v>
      </c>
      <c r="AM3" s="238" t="s">
        <v>1168</v>
      </c>
      <c r="AN3" s="238" t="s">
        <v>157</v>
      </c>
      <c r="AO3" s="238" t="s">
        <v>158</v>
      </c>
      <c r="AP3" s="238" t="s">
        <v>159</v>
      </c>
      <c r="AQ3" s="238" t="s">
        <v>852</v>
      </c>
      <c r="AR3" s="238" t="s">
        <v>1234</v>
      </c>
      <c r="AS3" s="238" t="s">
        <v>865</v>
      </c>
      <c r="AT3" s="238" t="s">
        <v>868</v>
      </c>
      <c r="AU3" s="238" t="s">
        <v>161</v>
      </c>
      <c r="AV3" s="238" t="s">
        <v>162</v>
      </c>
      <c r="AW3" s="238" t="s">
        <v>163</v>
      </c>
      <c r="AX3" s="238" t="s">
        <v>10</v>
      </c>
      <c r="AY3" s="238" t="s">
        <v>11</v>
      </c>
      <c r="AZ3" s="238" t="s">
        <v>898</v>
      </c>
      <c r="BA3" s="238" t="s">
        <v>904</v>
      </c>
      <c r="BB3" s="238" t="s">
        <v>47</v>
      </c>
      <c r="BC3" s="238" t="s">
        <v>12</v>
      </c>
      <c r="BD3" s="238" t="s">
        <v>166</v>
      </c>
      <c r="BE3" s="238" t="s">
        <v>51</v>
      </c>
      <c r="BF3" s="238" t="s">
        <v>13</v>
      </c>
      <c r="BG3" s="238" t="s">
        <v>1926</v>
      </c>
      <c r="BH3" s="238" t="s">
        <v>59</v>
      </c>
      <c r="BI3" s="238" t="s">
        <v>14</v>
      </c>
      <c r="BJ3" s="238" t="s">
        <v>15</v>
      </c>
      <c r="BK3" s="238" t="s">
        <v>88</v>
      </c>
      <c r="BL3" s="238" t="s">
        <v>16</v>
      </c>
      <c r="BM3" s="238" t="s">
        <v>167</v>
      </c>
      <c r="BN3" s="238" t="s">
        <v>1286</v>
      </c>
      <c r="BO3" s="238" t="s">
        <v>1239</v>
      </c>
      <c r="BP3" s="238" t="s">
        <v>17</v>
      </c>
      <c r="BQ3" s="238" t="s">
        <v>89</v>
      </c>
      <c r="BR3" s="238" t="s">
        <v>169</v>
      </c>
      <c r="BS3" s="238" t="s">
        <v>170</v>
      </c>
      <c r="BT3" s="238" t="s">
        <v>18</v>
      </c>
      <c r="BU3" s="238" t="s">
        <v>19</v>
      </c>
      <c r="BV3" s="238" t="s">
        <v>20</v>
      </c>
      <c r="BW3" s="238" t="s">
        <v>1945</v>
      </c>
      <c r="BX3" s="238" t="s">
        <v>1946</v>
      </c>
      <c r="BY3" s="238" t="s">
        <v>1242</v>
      </c>
      <c r="BZ3" s="238" t="s">
        <v>52</v>
      </c>
      <c r="CA3" s="238" t="s">
        <v>1947</v>
      </c>
      <c r="CB3" s="238" t="s">
        <v>21</v>
      </c>
      <c r="CC3" s="238" t="s">
        <v>84</v>
      </c>
      <c r="CD3" s="238" t="s">
        <v>172</v>
      </c>
      <c r="CE3" s="238" t="s">
        <v>22</v>
      </c>
      <c r="CF3" s="238" t="s">
        <v>90</v>
      </c>
      <c r="CG3" s="238" t="s">
        <v>173</v>
      </c>
      <c r="CH3" s="238" t="s">
        <v>91</v>
      </c>
      <c r="CI3" s="238" t="s">
        <v>23</v>
      </c>
      <c r="CJ3" s="238" t="s">
        <v>92</v>
      </c>
      <c r="CK3" s="238" t="s">
        <v>24</v>
      </c>
      <c r="CL3" s="238" t="s">
        <v>25</v>
      </c>
      <c r="CM3" s="234" t="s">
        <v>1169</v>
      </c>
      <c r="CP3" s="387" t="s">
        <v>113</v>
      </c>
      <c r="CQ3" s="387" t="s">
        <v>114</v>
      </c>
      <c r="CR3" s="387" t="s">
        <v>115</v>
      </c>
    </row>
    <row r="4" spans="1:96">
      <c r="A4" s="238">
        <v>1</v>
      </c>
      <c r="B4" s="238" t="s">
        <v>1978</v>
      </c>
      <c r="C4" s="239">
        <f>IF(取引表!C$101=0,0,取引表!C4/取引表!C$101)</f>
        <v>0.21225357129986627</v>
      </c>
      <c r="D4" s="239">
        <f>IF(取引表!D$101=0,0,取引表!D4/取引表!D$101)</f>
        <v>9.9581699027380551E-4</v>
      </c>
      <c r="E4" s="239">
        <f>IF(取引表!E$101=0,0,取引表!E4/取引表!E$101)</f>
        <v>0</v>
      </c>
      <c r="F4" s="239">
        <f>IF(取引表!F$101=0,0,取引表!F4/取引表!F$101)</f>
        <v>0</v>
      </c>
      <c r="G4" s="239">
        <f>IF(取引表!G$101=0,0,取引表!G4/取引表!G$101)</f>
        <v>0.13945716412636971</v>
      </c>
      <c r="H4" s="239">
        <f>IF(取引表!H$101=0,0,取引表!H4/取引表!H$101)</f>
        <v>4.8470977189196865E-2</v>
      </c>
      <c r="I4" s="239">
        <f>IF(取引表!I$101=0,0,取引表!I4/取引表!I$101)</f>
        <v>0</v>
      </c>
      <c r="J4" s="239">
        <f>IF(取引表!J$101=0,0,取引表!J4/取引表!J$101)</f>
        <v>4.3961711431677285E-3</v>
      </c>
      <c r="K4" s="239">
        <f>IF(取引表!K$101=0,0,取引表!K4/取引表!K$101)</f>
        <v>6.1995055363032201E-4</v>
      </c>
      <c r="L4" s="239">
        <f>IF(取引表!L$101=0,0,取引表!L4/取引表!L$101)</f>
        <v>4.8393568733138659E-6</v>
      </c>
      <c r="M4" s="239">
        <f>IF(取引表!M$101=0,0,取引表!M4/取引表!M$101)</f>
        <v>0</v>
      </c>
      <c r="N4" s="239">
        <f>IF(取引表!N$101=0,0,取引表!N4/取引表!N$101)</f>
        <v>1.4754121521097735E-2</v>
      </c>
      <c r="O4" s="239">
        <f>IF(取引表!O$101=0,0,取引表!O4/取引表!O$101)</f>
        <v>0</v>
      </c>
      <c r="P4" s="239">
        <f>IF(取引表!P$101=0,0,取引表!P4/取引表!P$101)</f>
        <v>0</v>
      </c>
      <c r="Q4" s="239">
        <f>IF(取引表!Q$101=0,0,取引表!Q4/取引表!Q$101)</f>
        <v>0</v>
      </c>
      <c r="R4" s="239">
        <f>IF(取引表!R$101=0,0,取引表!R4/取引表!R$101)</f>
        <v>1.131142916198988E-5</v>
      </c>
      <c r="S4" s="239">
        <f>IF(取引表!S$101=0,0,取引表!S4/取引表!S$101)</f>
        <v>0</v>
      </c>
      <c r="T4" s="239">
        <f>IF(取引表!T$101=0,0,取引表!T4/取引表!T$101)</f>
        <v>5.5094270388582988E-5</v>
      </c>
      <c r="U4" s="239">
        <f>IF(取引表!U$101=0,0,取引表!U4/取引表!U$101)</f>
        <v>0</v>
      </c>
      <c r="V4" s="239">
        <f>IF(取引表!V$101=0,0,取引表!V4/取引表!V$101)</f>
        <v>0</v>
      </c>
      <c r="W4" s="239">
        <f>IF(取引表!W$101=0,0,取引表!W4/取引表!W$101)</f>
        <v>0</v>
      </c>
      <c r="X4" s="239">
        <f>IF(取引表!X$101=0,0,取引表!X4/取引表!X$101)</f>
        <v>0</v>
      </c>
      <c r="Y4" s="239">
        <f>IF(取引表!Y$101=0,0,取引表!Y4/取引表!Y$101)</f>
        <v>0</v>
      </c>
      <c r="Z4" s="239">
        <f>IF(取引表!Z$101=0,0,取引表!Z4/取引表!Z$101)</f>
        <v>0</v>
      </c>
      <c r="AA4" s="239">
        <f>IF(取引表!AA$101=0,0,取引表!AA4/取引表!AA$101)</f>
        <v>7.7810869392973115E-5</v>
      </c>
      <c r="AB4" s="239">
        <f>IF(取引表!AB$101=0,0,取引表!AB4/取引表!AB$101)</f>
        <v>0</v>
      </c>
      <c r="AC4" s="239">
        <f>IF(取引表!AC$101=0,0,取引表!AC4/取引表!AC$101)</f>
        <v>5.4772265370209656E-6</v>
      </c>
      <c r="AD4" s="239">
        <f>IF(取引表!AD$101=0,0,取引表!AD4/取引表!AD$101)</f>
        <v>0</v>
      </c>
      <c r="AE4" s="239">
        <f>IF(取引表!AE$101=0,0,取引表!AE4/取引表!AE$101)</f>
        <v>0</v>
      </c>
      <c r="AF4" s="239">
        <f>IF(取引表!AF$101=0,0,取引表!AF4/取引表!AF$101)</f>
        <v>0</v>
      </c>
      <c r="AG4" s="239">
        <f>IF(取引表!AG$101=0,0,取引表!AG4/取引表!AG$101)</f>
        <v>0</v>
      </c>
      <c r="AH4" s="239">
        <f>IF(取引表!AH$101=0,0,取引表!AH4/取引表!AH$101)</f>
        <v>0</v>
      </c>
      <c r="AI4" s="239">
        <f>IF(取引表!AI$101=0,0,取引表!AI4/取引表!AI$101)</f>
        <v>0</v>
      </c>
      <c r="AJ4" s="239">
        <f>IF(取引表!AJ$101=0,0,取引表!AJ4/取引表!AJ$101)</f>
        <v>0</v>
      </c>
      <c r="AK4" s="239">
        <f>IF(取引表!AK$101=0,0,取引表!AK4/取引表!AK$101)</f>
        <v>0</v>
      </c>
      <c r="AL4" s="239">
        <f>IF(取引表!AL$101=0,0,取引表!AL4/取引表!AL$101)</f>
        <v>0</v>
      </c>
      <c r="AM4" s="239">
        <f>IF(取引表!AM$101=0,0,取引表!AM4/取引表!AM$101)</f>
        <v>0</v>
      </c>
      <c r="AN4" s="239">
        <f>IF(取引表!AN$101=0,0,取引表!AN4/取引表!AN$101)</f>
        <v>0</v>
      </c>
      <c r="AO4" s="239">
        <f>IF(取引表!AO$101=0,0,取引表!AO4/取引表!AO$101)</f>
        <v>0</v>
      </c>
      <c r="AP4" s="239">
        <f>IF(取引表!AP$101=0,0,取引表!AP4/取引表!AP$101)</f>
        <v>2.1903461045454892E-3</v>
      </c>
      <c r="AQ4" s="239">
        <f>IF(取引表!AQ$101=0,0,取引表!AQ4/取引表!AQ$101)</f>
        <v>0</v>
      </c>
      <c r="AR4" s="239">
        <f>IF(取引表!AR$101=0,0,取引表!AR4/取引表!AR$101)</f>
        <v>1.6376679598643936E-4</v>
      </c>
      <c r="AS4" s="239">
        <f>IF(取引表!AS$101=0,0,取引表!AS4/取引表!AS$101)</f>
        <v>3.8224779881175805E-6</v>
      </c>
      <c r="AT4" s="239">
        <f>IF(取引表!AT$101=0,0,取引表!AT4/取引表!AT$101)</f>
        <v>6.1545781117041418E-4</v>
      </c>
      <c r="AU4" s="239">
        <f>IF(取引表!AU$101=0,0,取引表!AU4/取引表!AU$101)</f>
        <v>3.6559976012075489E-4</v>
      </c>
      <c r="AV4" s="239">
        <f>IF(取引表!AV$101=0,0,取引表!AV4/取引表!AV$101)</f>
        <v>0</v>
      </c>
      <c r="AW4" s="239">
        <f>IF(取引表!AW$101=0,0,取引表!AW4/取引表!AW$101)</f>
        <v>0</v>
      </c>
      <c r="AX4" s="239">
        <f>IF(取引表!AX$101=0,0,取引表!AX4/取引表!AX$101)</f>
        <v>0</v>
      </c>
      <c r="AY4" s="239">
        <f>IF(取引表!AY$101=0,0,取引表!AY4/取引表!AY$101)</f>
        <v>0</v>
      </c>
      <c r="AZ4" s="239">
        <f>IF(取引表!AZ$101=0,0,取引表!AZ4/取引表!AZ$101)</f>
        <v>1.8260589103215934E-5</v>
      </c>
      <c r="BA4" s="239">
        <f>IF(取引表!BA$101=0,0,取引表!BA4/取引表!BA$101)</f>
        <v>4.9669423443709487E-5</v>
      </c>
      <c r="BB4" s="239">
        <f>IF(取引表!BB$101=0,0,取引表!BB4/取引表!BB$101)</f>
        <v>0</v>
      </c>
      <c r="BC4" s="239">
        <f>IF(取引表!BC$101=0,0,取引表!BC4/取引表!BC$101)</f>
        <v>0</v>
      </c>
      <c r="BD4" s="239">
        <f>IF(取引表!BD$101=0,0,取引表!BD4/取引表!BD$101)</f>
        <v>0</v>
      </c>
      <c r="BE4" s="239">
        <f>IF(取引表!BE$101=0,0,取引表!BE4/取引表!BE$101)</f>
        <v>5.402444538429453E-7</v>
      </c>
      <c r="BF4" s="239">
        <f>IF(取引表!BF$101=0,0,取引表!BF4/取引表!BF$101)</f>
        <v>0</v>
      </c>
      <c r="BG4" s="239">
        <f>IF(取引表!BG$101=0,0,取引表!BG4/取引表!BG$101)</f>
        <v>1.3295432749770272E-4</v>
      </c>
      <c r="BH4" s="239">
        <f>IF(取引表!BH$101=0,0,取引表!BH4/取引表!BH$101)</f>
        <v>0</v>
      </c>
      <c r="BI4" s="239">
        <f>IF(取引表!BI$101=0,0,取引表!BI4/取引表!BI$101)</f>
        <v>0</v>
      </c>
      <c r="BJ4" s="239">
        <f>IF(取引表!BJ$101=0,0,取引表!BJ4/取引表!BJ$101)</f>
        <v>0</v>
      </c>
      <c r="BK4" s="239">
        <f>IF(取引表!BK$101=0,0,取引表!BK4/取引表!BK$101)</f>
        <v>0</v>
      </c>
      <c r="BL4" s="239">
        <f>IF(取引表!BL$101=0,0,取引表!BL4/取引表!BL$101)</f>
        <v>3.6146500387607594E-4</v>
      </c>
      <c r="BM4" s="239">
        <f>IF(取引表!BM$101=0,0,取引表!BM4/取引表!BM$101)</f>
        <v>4.5728181707791805E-5</v>
      </c>
      <c r="BN4" s="239">
        <f>IF(取引表!BN$101=0,0,取引表!BN4/取引表!BN$101)</f>
        <v>0</v>
      </c>
      <c r="BO4" s="239">
        <f>IF(取引表!BO$101=0,0,取引表!BO4/取引表!BO$101)</f>
        <v>0</v>
      </c>
      <c r="BP4" s="239">
        <f>IF(取引表!BP$101=0,0,取引表!BP4/取引表!BP$101)</f>
        <v>0</v>
      </c>
      <c r="BQ4" s="239">
        <f>IF(取引表!BQ$101=0,0,取引表!BQ4/取引表!BQ$101)</f>
        <v>0</v>
      </c>
      <c r="BR4" s="239">
        <f>IF(取引表!BR$101=0,0,取引表!BR4/取引表!BR$101)</f>
        <v>0</v>
      </c>
      <c r="BS4" s="239">
        <f>IF(取引表!BS$101=0,0,取引表!BS4/取引表!BS$101)</f>
        <v>0</v>
      </c>
      <c r="BT4" s="239">
        <f>IF(取引表!BT$101=0,0,取引表!BT4/取引表!BT$101)</f>
        <v>2.7730864682374601E-5</v>
      </c>
      <c r="BU4" s="239">
        <f>IF(取引表!BU$101=0,0,取引表!BU4/取引表!BU$101)</f>
        <v>4.7409888964570883E-4</v>
      </c>
      <c r="BV4" s="239">
        <f>IF(取引表!BV$101=0,0,取引表!BV4/取引表!BV$101)</f>
        <v>1.7278497811555834E-3</v>
      </c>
      <c r="BW4" s="239">
        <f>IF(取引表!BW$101=0,0,取引表!BW4/取引表!BW$101)</f>
        <v>6.8713410624153906E-4</v>
      </c>
      <c r="BX4" s="239">
        <f>IF(取引表!BX$101=0,0,取引表!BX4/取引表!BX$101)</f>
        <v>0</v>
      </c>
      <c r="BY4" s="239">
        <f>IF(取引表!BY$101=0,0,取引表!BY4/取引表!BY$101)</f>
        <v>2.3953849152154086E-3</v>
      </c>
      <c r="BZ4" s="239">
        <f>IF(取引表!BZ$101=0,0,取引表!BZ4/取引表!BZ$101)</f>
        <v>3.6571061532346041E-3</v>
      </c>
      <c r="CA4" s="239">
        <f>IF(取引表!CA$101=0,0,取引表!CA4/取引表!CA$101)</f>
        <v>1.3450936271070931E-3</v>
      </c>
      <c r="CB4" s="239">
        <f>IF(取引表!CB$101=0,0,取引表!CB4/取引表!CB$101)</f>
        <v>1.1806318002139111E-5</v>
      </c>
      <c r="CC4" s="239">
        <f>IF(取引表!CC$101=0,0,取引表!CC4/取引表!CC$101)</f>
        <v>0</v>
      </c>
      <c r="CD4" s="239">
        <f>IF(取引表!CD$101=0,0,取引表!CD4/取引表!CD$101)</f>
        <v>0</v>
      </c>
      <c r="CE4" s="239">
        <f>IF(取引表!CE$101=0,0,取引表!CE4/取引表!CE$101)</f>
        <v>3.2778317806766859E-7</v>
      </c>
      <c r="CF4" s="239">
        <f>IF(取引表!CF$101=0,0,取引表!CF4/取引表!CF$101)</f>
        <v>6.847305853940569E-3</v>
      </c>
      <c r="CG4" s="239">
        <f>IF(取引表!CG$101=0,0,取引表!CG4/取引表!CG$101)</f>
        <v>1.7620460300586217E-2</v>
      </c>
      <c r="CH4" s="239">
        <f>IF(取引表!CH$101=0,0,取引表!CH4/取引表!CH$101)</f>
        <v>8.0004818765275006E-6</v>
      </c>
      <c r="CI4" s="239">
        <f>IF(取引表!CI$101=0,0,取引表!CI4/取引表!CI$101)</f>
        <v>2.5634003106630946E-3</v>
      </c>
      <c r="CJ4" s="239">
        <f>IF(取引表!CJ$101=0,0,取引表!CJ4/取引表!CJ$101)</f>
        <v>3.9858369524197586E-2</v>
      </c>
      <c r="CK4" s="239">
        <f>IF(取引表!CK$101=0,0,取引表!CK4/取引表!CK$101)</f>
        <v>0</v>
      </c>
      <c r="CL4" s="239">
        <f>IF(取引表!CL$101=0,0,取引表!CL4/取引表!CL$101)</f>
        <v>0</v>
      </c>
      <c r="CM4" s="239">
        <f>IF(取引表!CM$101=0,0,取引表!CM4/取引表!CM$101)</f>
        <v>4.1884068700602352E-3</v>
      </c>
      <c r="CO4" s="238">
        <v>1</v>
      </c>
      <c r="CP4" s="242">
        <f t="shared" ref="CP4:CP35" si="0">INDEX($C$92:$CM$92,$CO4)</f>
        <v>0.46046935939064709</v>
      </c>
      <c r="CQ4" s="242">
        <f t="shared" ref="CQ4:CQ35" si="1">INDEX($C$100:$CM$100,$CO4)</f>
        <v>0.53953064060935285</v>
      </c>
      <c r="CR4" s="242">
        <f>INDEX(取引表!$C$105:$CM$105,投入係数!$CO4)</f>
        <v>8.9856521904907463E-2</v>
      </c>
    </row>
    <row r="5" spans="1:96">
      <c r="A5" s="238">
        <v>2</v>
      </c>
      <c r="B5" s="238" t="s">
        <v>4</v>
      </c>
      <c r="C5" s="239">
        <f>IF(取引表!C$101=0,0,取引表!C5/取引表!C$101)</f>
        <v>4.7863621664452832E-5</v>
      </c>
      <c r="D5" s="239">
        <f>IF(取引表!D$101=0,0,取引表!D5/取引表!D$101)</f>
        <v>0.25676437100870247</v>
      </c>
      <c r="E5" s="239">
        <f>IF(取引表!E$101=0,0,取引表!E5/取引表!E$101)</f>
        <v>4.6457775854225943E-5</v>
      </c>
      <c r="F5" s="239">
        <f>IF(取引表!F$101=0,0,取引表!F5/取引表!F$101)</f>
        <v>0</v>
      </c>
      <c r="G5" s="239">
        <f>IF(取引表!G$101=0,0,取引表!G5/取引表!G$101)</f>
        <v>1.8345230867188931E-4</v>
      </c>
      <c r="H5" s="239">
        <f>IF(取引表!H$101=0,0,取引表!H5/取引表!H$101)</f>
        <v>0</v>
      </c>
      <c r="I5" s="239">
        <f>IF(取引表!I$101=0,0,取引表!I5/取引表!I$101)</f>
        <v>0</v>
      </c>
      <c r="J5" s="239">
        <f>IF(取引表!J$101=0,0,取引表!J5/取引表!J$101)</f>
        <v>2.6151851845710755E-5</v>
      </c>
      <c r="K5" s="239">
        <f>IF(取引表!K$101=0,0,取引表!K5/取引表!K$101)</f>
        <v>0</v>
      </c>
      <c r="L5" s="239">
        <f>IF(取引表!L$101=0,0,取引表!L5/取引表!L$101)</f>
        <v>0.11659695293853146</v>
      </c>
      <c r="M5" s="239">
        <f>IF(取引表!M$101=0,0,取引表!M5/取引表!M$101)</f>
        <v>0</v>
      </c>
      <c r="N5" s="239">
        <f>IF(取引表!N$101=0,0,取引表!N5/取引表!N$101)</f>
        <v>1.451643770277264E-5</v>
      </c>
      <c r="O5" s="239">
        <f>IF(取引表!O$101=0,0,取引表!O5/取引表!O$101)</f>
        <v>0</v>
      </c>
      <c r="P5" s="239">
        <f>IF(取引表!P$101=0,0,取引表!P5/取引表!P$101)</f>
        <v>0</v>
      </c>
      <c r="Q5" s="239">
        <f>IF(取引表!Q$101=0,0,取引表!Q5/取引表!Q$101)</f>
        <v>1.5072503380949382E-4</v>
      </c>
      <c r="R5" s="239">
        <f>IF(取引表!R$101=0,0,取引表!R5/取引表!R$101)</f>
        <v>0</v>
      </c>
      <c r="S5" s="239">
        <f>IF(取引表!S$101=0,0,取引表!S5/取引表!S$101)</f>
        <v>0</v>
      </c>
      <c r="T5" s="239">
        <f>IF(取引表!T$101=0,0,取引表!T5/取引表!T$101)</f>
        <v>1.795973064527592E-4</v>
      </c>
      <c r="U5" s="239">
        <f>IF(取引表!U$101=0,0,取引表!U5/取引表!U$101)</f>
        <v>0</v>
      </c>
      <c r="V5" s="239">
        <f>IF(取引表!V$101=0,0,取引表!V5/取引表!V$101)</f>
        <v>0</v>
      </c>
      <c r="W5" s="239">
        <f>IF(取引表!W$101=0,0,取引表!W5/取引表!W$101)</f>
        <v>0</v>
      </c>
      <c r="X5" s="239">
        <f>IF(取引表!X$101=0,0,取引表!X5/取引表!X$101)</f>
        <v>0</v>
      </c>
      <c r="Y5" s="239">
        <f>IF(取引表!Y$101=0,0,取引表!Y5/取引表!Y$101)</f>
        <v>0</v>
      </c>
      <c r="Z5" s="239">
        <f>IF(取引表!Z$101=0,0,取引表!Z5/取引表!Z$101)</f>
        <v>0</v>
      </c>
      <c r="AA5" s="239">
        <f>IF(取引表!AA$101=0,0,取引表!AA5/取引表!AA$101)</f>
        <v>0</v>
      </c>
      <c r="AB5" s="239">
        <f>IF(取引表!AB$101=0,0,取引表!AB5/取引表!AB$101)</f>
        <v>0</v>
      </c>
      <c r="AC5" s="239">
        <f>IF(取引表!AC$101=0,0,取引表!AC5/取引表!AC$101)</f>
        <v>0</v>
      </c>
      <c r="AD5" s="239">
        <f>IF(取引表!AD$101=0,0,取引表!AD5/取引表!AD$101)</f>
        <v>0</v>
      </c>
      <c r="AE5" s="239">
        <f>IF(取引表!AE$101=0,0,取引表!AE5/取引表!AE$101)</f>
        <v>0</v>
      </c>
      <c r="AF5" s="239">
        <f>IF(取引表!AF$101=0,0,取引表!AF5/取引表!AF$101)</f>
        <v>0</v>
      </c>
      <c r="AG5" s="239">
        <f>IF(取引表!AG$101=0,0,取引表!AG5/取引表!AG$101)</f>
        <v>0</v>
      </c>
      <c r="AH5" s="239">
        <f>IF(取引表!AH$101=0,0,取引表!AH5/取引表!AH$101)</f>
        <v>0</v>
      </c>
      <c r="AI5" s="239">
        <f>IF(取引表!AI$101=0,0,取引表!AI5/取引表!AI$101)</f>
        <v>0</v>
      </c>
      <c r="AJ5" s="239">
        <f>IF(取引表!AJ$101=0,0,取引表!AJ5/取引表!AJ$101)</f>
        <v>0</v>
      </c>
      <c r="AK5" s="239">
        <f>IF(取引表!AK$101=0,0,取引表!AK5/取引表!AK$101)</f>
        <v>0</v>
      </c>
      <c r="AL5" s="239">
        <f>IF(取引表!AL$101=0,0,取引表!AL5/取引表!AL$101)</f>
        <v>0</v>
      </c>
      <c r="AM5" s="239">
        <f>IF(取引表!AM$101=0,0,取引表!AM5/取引表!AM$101)</f>
        <v>0</v>
      </c>
      <c r="AN5" s="239">
        <f>IF(取引表!AN$101=0,0,取引表!AN5/取引表!AN$101)</f>
        <v>4.8937009881433205E-6</v>
      </c>
      <c r="AO5" s="239">
        <f>IF(取引表!AO$101=0,0,取引表!AO5/取引表!AO$101)</f>
        <v>0</v>
      </c>
      <c r="AP5" s="239">
        <f>IF(取引表!AP$101=0,0,取引表!AP5/取引表!AP$101)</f>
        <v>2.6764617240540074E-4</v>
      </c>
      <c r="AQ5" s="239">
        <f>IF(取引表!AQ$101=0,0,取引表!AQ5/取引表!AQ$101)</f>
        <v>0</v>
      </c>
      <c r="AR5" s="239">
        <f>IF(取引表!AR$101=0,0,取引表!AR5/取引表!AR$101)</f>
        <v>7.7568022563202832E-6</v>
      </c>
      <c r="AS5" s="239">
        <f>IF(取引表!AS$101=0,0,取引表!AS5/取引表!AS$101)</f>
        <v>2.0783654914293262E-5</v>
      </c>
      <c r="AT5" s="239">
        <f>IF(取引表!AT$101=0,0,取引表!AT5/取引表!AT$101)</f>
        <v>1.2072620757188188E-4</v>
      </c>
      <c r="AU5" s="239">
        <f>IF(取引表!AU$101=0,0,取引表!AU5/取引表!AU$101)</f>
        <v>2.925040960289188E-5</v>
      </c>
      <c r="AV5" s="239">
        <f>IF(取引表!AV$101=0,0,取引表!AV5/取引表!AV$101)</f>
        <v>0</v>
      </c>
      <c r="AW5" s="239">
        <f>IF(取引表!AW$101=0,0,取引表!AW5/取引表!AW$101)</f>
        <v>0</v>
      </c>
      <c r="AX5" s="239">
        <f>IF(取引表!AX$101=0,0,取引表!AX5/取引表!AX$101)</f>
        <v>0</v>
      </c>
      <c r="AY5" s="239">
        <f>IF(取引表!AY$101=0,0,取引表!AY5/取引表!AY$101)</f>
        <v>0</v>
      </c>
      <c r="AZ5" s="239">
        <f>IF(取引表!AZ$101=0,0,取引表!AZ5/取引表!AZ$101)</f>
        <v>0</v>
      </c>
      <c r="BA5" s="239">
        <f>IF(取引表!BA$101=0,0,取引表!BA5/取引表!BA$101)</f>
        <v>0</v>
      </c>
      <c r="BB5" s="239">
        <f>IF(取引表!BB$101=0,0,取引表!BB5/取引表!BB$101)</f>
        <v>0</v>
      </c>
      <c r="BC5" s="239">
        <f>IF(取引表!BC$101=0,0,取引表!BC5/取引表!BC$101)</f>
        <v>0</v>
      </c>
      <c r="BD5" s="239">
        <f>IF(取引表!BD$101=0,0,取引表!BD5/取引表!BD$101)</f>
        <v>0</v>
      </c>
      <c r="BE5" s="239">
        <f>IF(取引表!BE$101=0,0,取引表!BE5/取引表!BE$101)</f>
        <v>0</v>
      </c>
      <c r="BF5" s="239">
        <f>IF(取引表!BF$101=0,0,取引表!BF5/取引表!BF$101)</f>
        <v>0</v>
      </c>
      <c r="BG5" s="239">
        <f>IF(取引表!BG$101=0,0,取引表!BG5/取引表!BG$101)</f>
        <v>0</v>
      </c>
      <c r="BH5" s="239">
        <f>IF(取引表!BH$101=0,0,取引表!BH5/取引表!BH$101)</f>
        <v>0</v>
      </c>
      <c r="BI5" s="239">
        <f>IF(取引表!BI$101=0,0,取引表!BI5/取引表!BI$101)</f>
        <v>0</v>
      </c>
      <c r="BJ5" s="239">
        <f>IF(取引表!BJ$101=0,0,取引表!BJ5/取引表!BJ$101)</f>
        <v>0</v>
      </c>
      <c r="BK5" s="239">
        <f>IF(取引表!BK$101=0,0,取引表!BK5/取引表!BK$101)</f>
        <v>0</v>
      </c>
      <c r="BL5" s="239">
        <f>IF(取引表!BL$101=0,0,取引表!BL5/取引表!BL$101)</f>
        <v>0</v>
      </c>
      <c r="BM5" s="239">
        <f>IF(取引表!BM$101=0,0,取引表!BM5/取引表!BM$101)</f>
        <v>0</v>
      </c>
      <c r="BN5" s="239">
        <f>IF(取引表!BN$101=0,0,取引表!BN5/取引表!BN$101)</f>
        <v>0</v>
      </c>
      <c r="BO5" s="239">
        <f>IF(取引表!BO$101=0,0,取引表!BO5/取引表!BO$101)</f>
        <v>0</v>
      </c>
      <c r="BP5" s="239">
        <f>IF(取引表!BP$101=0,0,取引表!BP5/取引表!BP$101)</f>
        <v>0</v>
      </c>
      <c r="BQ5" s="239">
        <f>IF(取引表!BQ$101=0,0,取引表!BQ5/取引表!BQ$101)</f>
        <v>0</v>
      </c>
      <c r="BR5" s="239">
        <f>IF(取引表!BR$101=0,0,取引表!BR5/取引表!BR$101)</f>
        <v>0</v>
      </c>
      <c r="BS5" s="239">
        <f>IF(取引表!BS$101=0,0,取引表!BS5/取引表!BS$101)</f>
        <v>0</v>
      </c>
      <c r="BT5" s="239">
        <f>IF(取引表!BT$101=0,0,取引表!BT5/取引表!BT$101)</f>
        <v>2.6564008958708096E-6</v>
      </c>
      <c r="BU5" s="239">
        <f>IF(取引表!BU$101=0,0,取引表!BU5/取引表!BU$101)</f>
        <v>9.1454065360114872E-6</v>
      </c>
      <c r="BV5" s="239">
        <f>IF(取引表!BV$101=0,0,取引表!BV5/取引表!BV$101)</f>
        <v>0</v>
      </c>
      <c r="BW5" s="239">
        <f>IF(取引表!BW$101=0,0,取引表!BW5/取引表!BW$101)</f>
        <v>4.4013870028490709E-6</v>
      </c>
      <c r="BX5" s="239">
        <f>IF(取引表!BX$101=0,0,取引表!BX5/取引表!BX$101)</f>
        <v>0</v>
      </c>
      <c r="BY5" s="239">
        <f>IF(取引表!BY$101=0,0,取引表!BY5/取引表!BY$101)</f>
        <v>6.1401783450940845E-5</v>
      </c>
      <c r="BZ5" s="239">
        <f>IF(取引表!BZ$101=0,0,取引表!BZ5/取引表!BZ$101)</f>
        <v>9.8814105836820827E-5</v>
      </c>
      <c r="CA5" s="239">
        <f>IF(取引表!CA$101=0,0,取引表!CA5/取引表!CA$101)</f>
        <v>0</v>
      </c>
      <c r="CB5" s="239">
        <f>IF(取引表!CB$101=0,0,取引表!CB5/取引表!CB$101)</f>
        <v>0</v>
      </c>
      <c r="CC5" s="239">
        <f>IF(取引表!CC$101=0,0,取引表!CC5/取引表!CC$101)</f>
        <v>0</v>
      </c>
      <c r="CD5" s="239">
        <f>IF(取引表!CD$101=0,0,取引表!CD5/取引表!CD$101)</f>
        <v>0</v>
      </c>
      <c r="CE5" s="239">
        <f>IF(取引表!CE$101=0,0,取引表!CE5/取引表!CE$101)</f>
        <v>0</v>
      </c>
      <c r="CF5" s="239">
        <f>IF(取引表!CF$101=0,0,取引表!CF5/取引表!CF$101)</f>
        <v>4.0518451734136891E-4</v>
      </c>
      <c r="CG5" s="239">
        <f>IF(取引表!CG$101=0,0,取引表!CG5/取引表!CG$101)</f>
        <v>7.9769222804951408E-4</v>
      </c>
      <c r="CH5" s="239">
        <f>IF(取引表!CH$101=0,0,取引表!CH5/取引表!CH$101)</f>
        <v>0</v>
      </c>
      <c r="CI5" s="239">
        <f>IF(取引表!CI$101=0,0,取引表!CI5/取引表!CI$101)</f>
        <v>0</v>
      </c>
      <c r="CJ5" s="239">
        <f>IF(取引表!CJ$101=0,0,取引表!CJ5/取引表!CJ$101)</f>
        <v>7.5258295675045498E-3</v>
      </c>
      <c r="CK5" s="239">
        <f>IF(取引表!CK$101=0,0,取引表!CK5/取引表!CK$101)</f>
        <v>0</v>
      </c>
      <c r="CL5" s="239">
        <f>IF(取引表!CL$101=0,0,取引表!CL5/取引表!CL$101)</f>
        <v>0</v>
      </c>
      <c r="CM5" s="239">
        <f>IF(取引表!CM$101=0,0,取引表!CM5/取引表!CM$101)</f>
        <v>2.6301637830635795E-4</v>
      </c>
      <c r="CO5" s="238">
        <v>2</v>
      </c>
      <c r="CP5" s="242">
        <f t="shared" si="0"/>
        <v>0.42473262651849852</v>
      </c>
      <c r="CQ5" s="242">
        <f t="shared" si="1"/>
        <v>0.57526737348150125</v>
      </c>
      <c r="CR5" s="242">
        <f>INDEX(取引表!$C$105:$CM$105,投入係数!$CO5)</f>
        <v>0.22823034741278328</v>
      </c>
    </row>
    <row r="6" spans="1:96">
      <c r="A6" s="238">
        <v>3</v>
      </c>
      <c r="B6" s="238" t="s">
        <v>5</v>
      </c>
      <c r="C6" s="239">
        <f>IF(取引表!C$101=0,0,取引表!C6/取引表!C$101)</f>
        <v>0</v>
      </c>
      <c r="D6" s="239">
        <f>IF(取引表!D$101=0,0,取引表!D6/取引表!D$101)</f>
        <v>0</v>
      </c>
      <c r="E6" s="239">
        <f>IF(取引表!E$101=0,0,取引表!E6/取引表!E$101)</f>
        <v>0.1549187403404961</v>
      </c>
      <c r="F6" s="239">
        <f>IF(取引表!F$101=0,0,取引表!F6/取引表!F$101)</f>
        <v>0</v>
      </c>
      <c r="G6" s="239">
        <f>IF(取引表!G$101=0,0,取引表!G6/取引表!G$101)</f>
        <v>2.9268680729447914E-2</v>
      </c>
      <c r="H6" s="239">
        <f>IF(取引表!H$101=0,0,取引表!H6/取引表!H$101)</f>
        <v>0</v>
      </c>
      <c r="I6" s="239">
        <f>IF(取引表!I$101=0,0,取引表!I6/取引表!I$101)</f>
        <v>0</v>
      </c>
      <c r="J6" s="239">
        <f>IF(取引表!J$101=0,0,取引表!J6/取引表!J$101)</f>
        <v>0</v>
      </c>
      <c r="K6" s="239">
        <f>IF(取引表!K$101=0,0,取引表!K6/取引表!K$101)</f>
        <v>0</v>
      </c>
      <c r="L6" s="239">
        <f>IF(取引表!L$101=0,0,取引表!L6/取引表!L$101)</f>
        <v>0</v>
      </c>
      <c r="M6" s="239">
        <f>IF(取引表!M$101=0,0,取引表!M6/取引表!M$101)</f>
        <v>0</v>
      </c>
      <c r="N6" s="239">
        <f>IF(取引表!N$101=0,0,取引表!N6/取引表!N$101)</f>
        <v>0</v>
      </c>
      <c r="O6" s="239">
        <f>IF(取引表!O$101=0,0,取引表!O6/取引表!O$101)</f>
        <v>0</v>
      </c>
      <c r="P6" s="239">
        <f>IF(取引表!P$101=0,0,取引表!P6/取引表!P$101)</f>
        <v>0</v>
      </c>
      <c r="Q6" s="239">
        <f>IF(取引表!Q$101=0,0,取引表!Q6/取引表!Q$101)</f>
        <v>0</v>
      </c>
      <c r="R6" s="239">
        <f>IF(取引表!R$101=0,0,取引表!R6/取引表!R$101)</f>
        <v>0</v>
      </c>
      <c r="S6" s="239">
        <f>IF(取引表!S$101=0,0,取引表!S6/取引表!S$101)</f>
        <v>0</v>
      </c>
      <c r="T6" s="239">
        <f>IF(取引表!T$101=0,0,取引表!T6/取引表!T$101)</f>
        <v>0</v>
      </c>
      <c r="U6" s="239">
        <f>IF(取引表!U$101=0,0,取引表!U6/取引表!U$101)</f>
        <v>0</v>
      </c>
      <c r="V6" s="239">
        <f>IF(取引表!V$101=0,0,取引表!V6/取引表!V$101)</f>
        <v>0</v>
      </c>
      <c r="W6" s="239">
        <f>IF(取引表!W$101=0,0,取引表!W6/取引表!W$101)</f>
        <v>0</v>
      </c>
      <c r="X6" s="239">
        <f>IF(取引表!X$101=0,0,取引表!X6/取引表!X$101)</f>
        <v>0</v>
      </c>
      <c r="Y6" s="239">
        <f>IF(取引表!Y$101=0,0,取引表!Y6/取引表!Y$101)</f>
        <v>0</v>
      </c>
      <c r="Z6" s="239">
        <f>IF(取引表!Z$101=0,0,取引表!Z6/取引表!Z$101)</f>
        <v>0</v>
      </c>
      <c r="AA6" s="239">
        <f>IF(取引表!AA$101=0,0,取引表!AA6/取引表!AA$101)</f>
        <v>0</v>
      </c>
      <c r="AB6" s="239">
        <f>IF(取引表!AB$101=0,0,取引表!AB6/取引表!AB$101)</f>
        <v>0</v>
      </c>
      <c r="AC6" s="239">
        <f>IF(取引表!AC$101=0,0,取引表!AC6/取引表!AC$101)</f>
        <v>0</v>
      </c>
      <c r="AD6" s="239">
        <f>IF(取引表!AD$101=0,0,取引表!AD6/取引表!AD$101)</f>
        <v>0</v>
      </c>
      <c r="AE6" s="239">
        <f>IF(取引表!AE$101=0,0,取引表!AE6/取引表!AE$101)</f>
        <v>0</v>
      </c>
      <c r="AF6" s="239">
        <f>IF(取引表!AF$101=0,0,取引表!AF6/取引表!AF$101)</f>
        <v>0</v>
      </c>
      <c r="AG6" s="239">
        <f>IF(取引表!AG$101=0,0,取引表!AG6/取引表!AG$101)</f>
        <v>0</v>
      </c>
      <c r="AH6" s="239">
        <f>IF(取引表!AH$101=0,0,取引表!AH6/取引表!AH$101)</f>
        <v>0</v>
      </c>
      <c r="AI6" s="239">
        <f>IF(取引表!AI$101=0,0,取引表!AI6/取引表!AI$101)</f>
        <v>0</v>
      </c>
      <c r="AJ6" s="239">
        <f>IF(取引表!AJ$101=0,0,取引表!AJ6/取引表!AJ$101)</f>
        <v>0</v>
      </c>
      <c r="AK6" s="239">
        <f>IF(取引表!AK$101=0,0,取引表!AK6/取引表!AK$101)</f>
        <v>0</v>
      </c>
      <c r="AL6" s="239">
        <f>IF(取引表!AL$101=0,0,取引表!AL6/取引表!AL$101)</f>
        <v>0</v>
      </c>
      <c r="AM6" s="239">
        <f>IF(取引表!AM$101=0,0,取引表!AM6/取引表!AM$101)</f>
        <v>0</v>
      </c>
      <c r="AN6" s="239">
        <f>IF(取引表!AN$101=0,0,取引表!AN6/取引表!AN$101)</f>
        <v>0</v>
      </c>
      <c r="AO6" s="239">
        <f>IF(取引表!AO$101=0,0,取引表!AO6/取引表!AO$101)</f>
        <v>0</v>
      </c>
      <c r="AP6" s="239">
        <f>IF(取引表!AP$101=0,0,取引表!AP6/取引表!AP$101)</f>
        <v>1.083391850414484E-2</v>
      </c>
      <c r="AQ6" s="239">
        <f>IF(取引表!AQ$101=0,0,取引表!AQ6/取引表!AQ$101)</f>
        <v>0</v>
      </c>
      <c r="AR6" s="239">
        <f>IF(取引表!AR$101=0,0,取引表!AR6/取引表!AR$101)</f>
        <v>0</v>
      </c>
      <c r="AS6" s="239">
        <f>IF(取引表!AS$101=0,0,取引表!AS6/取引表!AS$101)</f>
        <v>0</v>
      </c>
      <c r="AT6" s="239">
        <f>IF(取引表!AT$101=0,0,取引表!AT6/取引表!AT$101)</f>
        <v>0</v>
      </c>
      <c r="AU6" s="239">
        <f>IF(取引表!AU$101=0,0,取引表!AU6/取引表!AU$101)</f>
        <v>0</v>
      </c>
      <c r="AV6" s="239">
        <f>IF(取引表!AV$101=0,0,取引表!AV6/取引表!AV$101)</f>
        <v>0</v>
      </c>
      <c r="AW6" s="239">
        <f>IF(取引表!AW$101=0,0,取引表!AW6/取引表!AW$101)</f>
        <v>0</v>
      </c>
      <c r="AX6" s="239">
        <f>IF(取引表!AX$101=0,0,取引表!AX6/取引表!AX$101)</f>
        <v>0</v>
      </c>
      <c r="AY6" s="239">
        <f>IF(取引表!AY$101=0,0,取引表!AY6/取引表!AY$101)</f>
        <v>0</v>
      </c>
      <c r="AZ6" s="239">
        <f>IF(取引表!AZ$101=0,0,取引表!AZ6/取引表!AZ$101)</f>
        <v>0</v>
      </c>
      <c r="BA6" s="239">
        <f>IF(取引表!BA$101=0,0,取引表!BA6/取引表!BA$101)</f>
        <v>0</v>
      </c>
      <c r="BB6" s="239">
        <f>IF(取引表!BB$101=0,0,取引表!BB6/取引表!BB$101)</f>
        <v>0</v>
      </c>
      <c r="BC6" s="239">
        <f>IF(取引表!BC$101=0,0,取引表!BC6/取引表!BC$101)</f>
        <v>0</v>
      </c>
      <c r="BD6" s="239">
        <f>IF(取引表!BD$101=0,0,取引表!BD6/取引表!BD$101)</f>
        <v>0</v>
      </c>
      <c r="BE6" s="239">
        <f>IF(取引表!BE$101=0,0,取引表!BE6/取引表!BE$101)</f>
        <v>0</v>
      </c>
      <c r="BF6" s="239">
        <f>IF(取引表!BF$101=0,0,取引表!BF6/取引表!BF$101)</f>
        <v>0</v>
      </c>
      <c r="BG6" s="239">
        <f>IF(取引表!BG$101=0,0,取引表!BG6/取引表!BG$101)</f>
        <v>0</v>
      </c>
      <c r="BH6" s="239">
        <f>IF(取引表!BH$101=0,0,取引表!BH6/取引表!BH$101)</f>
        <v>0</v>
      </c>
      <c r="BI6" s="239">
        <f>IF(取引表!BI$101=0,0,取引表!BI6/取引表!BI$101)</f>
        <v>0</v>
      </c>
      <c r="BJ6" s="239">
        <f>IF(取引表!BJ$101=0,0,取引表!BJ6/取引表!BJ$101)</f>
        <v>0</v>
      </c>
      <c r="BK6" s="239">
        <f>IF(取引表!BK$101=0,0,取引表!BK6/取引表!BK$101)</f>
        <v>0</v>
      </c>
      <c r="BL6" s="239">
        <f>IF(取引表!BL$101=0,0,取引表!BL6/取引表!BL$101)</f>
        <v>0</v>
      </c>
      <c r="BM6" s="239">
        <f>IF(取引表!BM$101=0,0,取引表!BM6/取引表!BM$101)</f>
        <v>5.993546302863057E-6</v>
      </c>
      <c r="BN6" s="239">
        <f>IF(取引表!BN$101=0,0,取引表!BN6/取引表!BN$101)</f>
        <v>0</v>
      </c>
      <c r="BO6" s="239">
        <f>IF(取引表!BO$101=0,0,取引表!BO6/取引表!BO$101)</f>
        <v>0</v>
      </c>
      <c r="BP6" s="239">
        <f>IF(取引表!BP$101=0,0,取引表!BP6/取引表!BP$101)</f>
        <v>0</v>
      </c>
      <c r="BQ6" s="239">
        <f>IF(取引表!BQ$101=0,0,取引表!BQ6/取引表!BQ$101)</f>
        <v>0</v>
      </c>
      <c r="BR6" s="239">
        <f>IF(取引表!BR$101=0,0,取引表!BR6/取引表!BR$101)</f>
        <v>0</v>
      </c>
      <c r="BS6" s="239">
        <f>IF(取引表!BS$101=0,0,取引表!BS6/取引表!BS$101)</f>
        <v>0</v>
      </c>
      <c r="BT6" s="239">
        <f>IF(取引表!BT$101=0,0,取引表!BT6/取引表!BT$101)</f>
        <v>9.3191342498382665E-6</v>
      </c>
      <c r="BU6" s="239">
        <f>IF(取引表!BU$101=0,0,取引表!BU6/取引表!BU$101)</f>
        <v>2.0356334594620439E-5</v>
      </c>
      <c r="BV6" s="239">
        <f>IF(取引表!BV$101=0,0,取引表!BV6/取引表!BV$101)</f>
        <v>0</v>
      </c>
      <c r="BW6" s="239">
        <f>IF(取引表!BW$101=0,0,取引表!BW6/取引表!BW$101)</f>
        <v>2.3692299881001463E-4</v>
      </c>
      <c r="BX6" s="239">
        <f>IF(取引表!BX$101=0,0,取引表!BX6/取引表!BX$101)</f>
        <v>0</v>
      </c>
      <c r="BY6" s="239">
        <f>IF(取引表!BY$101=0,0,取引表!BY6/取引表!BY$101)</f>
        <v>7.1373606071219132E-4</v>
      </c>
      <c r="BZ6" s="239">
        <f>IF(取引表!BZ$101=0,0,取引表!BZ6/取引表!BZ$101)</f>
        <v>1.5041627612426734E-3</v>
      </c>
      <c r="CA6" s="239">
        <f>IF(取引表!CA$101=0,0,取引表!CA6/取引表!CA$101)</f>
        <v>0</v>
      </c>
      <c r="CB6" s="239">
        <f>IF(取引表!CB$101=0,0,取引表!CB6/取引表!CB$101)</f>
        <v>0</v>
      </c>
      <c r="CC6" s="239">
        <f>IF(取引表!CC$101=0,0,取引表!CC6/取引表!CC$101)</f>
        <v>0</v>
      </c>
      <c r="CD6" s="239">
        <f>IF(取引表!CD$101=0,0,取引表!CD6/取引表!CD$101)</f>
        <v>0</v>
      </c>
      <c r="CE6" s="239">
        <f>IF(取引表!CE$101=0,0,取引表!CE6/取引表!CE$101)</f>
        <v>0</v>
      </c>
      <c r="CF6" s="239">
        <f>IF(取引表!CF$101=0,0,取引表!CF6/取引表!CF$101)</f>
        <v>3.2560293121559653E-3</v>
      </c>
      <c r="CG6" s="239">
        <f>IF(取引表!CG$101=0,0,取引表!CG6/取引表!CG$101)</f>
        <v>6.6728226658536701E-3</v>
      </c>
      <c r="CH6" s="239">
        <f>IF(取引表!CH$101=0,0,取引表!CH6/取引表!CH$101)</f>
        <v>0</v>
      </c>
      <c r="CI6" s="239">
        <f>IF(取引表!CI$101=0,0,取引表!CI6/取引表!CI$101)</f>
        <v>3.0222243656668426E-5</v>
      </c>
      <c r="CJ6" s="239">
        <f>IF(取引表!CJ$101=0,0,取引表!CJ6/取引表!CJ$101)</f>
        <v>2.4603097421905493E-4</v>
      </c>
      <c r="CK6" s="239">
        <f>IF(取引表!CK$101=0,0,取引表!CK6/取引表!CK$101)</f>
        <v>0</v>
      </c>
      <c r="CL6" s="239">
        <f>IF(取引表!CL$101=0,0,取引表!CL6/取引表!CL$101)</f>
        <v>0</v>
      </c>
      <c r="CM6" s="239">
        <f>IF(取引表!CM$101=0,0,取引表!CM6/取引表!CM$101)</f>
        <v>7.8006770694478468E-4</v>
      </c>
      <c r="CO6" s="238">
        <v>3</v>
      </c>
      <c r="CP6" s="242">
        <f t="shared" si="0"/>
        <v>0.37852154507160823</v>
      </c>
      <c r="CQ6" s="242">
        <f t="shared" si="1"/>
        <v>0.62147845492839171</v>
      </c>
      <c r="CR6" s="242">
        <f>INDEX(取引表!$C$105:$CM$105,投入係数!$CO6)</f>
        <v>0.16657347346343615</v>
      </c>
    </row>
    <row r="7" spans="1:96">
      <c r="A7" s="238">
        <v>4</v>
      </c>
      <c r="B7" s="238" t="s">
        <v>1979</v>
      </c>
      <c r="C7" s="239">
        <f>IF(取引表!C$101=0,0,取引表!C7/取引表!C$101)</f>
        <v>7.4207194061948136E-4</v>
      </c>
      <c r="D7" s="239">
        <f>IF(取引表!D$101=0,0,取引表!D7/取引表!D$101)</f>
        <v>2.012747847828894E-4</v>
      </c>
      <c r="E7" s="239">
        <f>IF(取引表!E$101=0,0,取引表!E7/取引表!E$101)</f>
        <v>0</v>
      </c>
      <c r="F7" s="239">
        <f>IF(取引表!F$101=0,0,取引表!F7/取引表!F$101)</f>
        <v>2.3471404548471065E-2</v>
      </c>
      <c r="G7" s="239">
        <f>IF(取引表!G$101=0,0,取引表!G7/取引表!G$101)</f>
        <v>2.2891259365813576E-4</v>
      </c>
      <c r="H7" s="239">
        <f>IF(取引表!H$101=0,0,取引表!H7/取引表!H$101)</f>
        <v>1.674742672994227E-4</v>
      </c>
      <c r="I7" s="239">
        <f>IF(取引表!I$101=0,0,取引表!I7/取引表!I$101)</f>
        <v>0</v>
      </c>
      <c r="J7" s="239">
        <f>IF(取引表!J$101=0,0,取引表!J7/取引表!J$101)</f>
        <v>6.8503865277499043E-4</v>
      </c>
      <c r="K7" s="239">
        <f>IF(取引表!K$101=0,0,取引表!K7/取引表!K$101)</f>
        <v>6.5954501611238087E-5</v>
      </c>
      <c r="L7" s="239">
        <f>IF(取引表!L$101=0,0,取引表!L7/取引表!L$101)</f>
        <v>5.6319731638120765E-6</v>
      </c>
      <c r="M7" s="239">
        <f>IF(取引表!M$101=0,0,取引表!M7/取引表!M$101)</f>
        <v>0</v>
      </c>
      <c r="N7" s="239">
        <f>IF(取引表!N$101=0,0,取引表!N7/取引表!N$101)</f>
        <v>4.8944398153473933E-4</v>
      </c>
      <c r="O7" s="239">
        <f>IF(取引表!O$101=0,0,取引表!O7/取引表!O$101)</f>
        <v>0</v>
      </c>
      <c r="P7" s="239">
        <f>IF(取引表!P$101=0,0,取引表!P7/取引表!P$101)</f>
        <v>0</v>
      </c>
      <c r="Q7" s="239">
        <f>IF(取引表!Q$101=0,0,取引表!Q7/取引表!Q$101)</f>
        <v>2.1395476009857944E-2</v>
      </c>
      <c r="R7" s="239">
        <f>IF(取引表!R$101=0,0,取引表!R7/取引表!R$101)</f>
        <v>4.0556394460708979E-3</v>
      </c>
      <c r="S7" s="239">
        <f>IF(取引表!S$101=0,0,取引表!S7/取引表!S$101)</f>
        <v>0</v>
      </c>
      <c r="T7" s="239">
        <f>IF(取引表!T$101=0,0,取引表!T7/取引表!T$101)</f>
        <v>1.913432930284738E-3</v>
      </c>
      <c r="U7" s="239">
        <f>IF(取引表!U$101=0,0,取引表!U7/取引表!U$101)</f>
        <v>0</v>
      </c>
      <c r="V7" s="239">
        <f>IF(取引表!V$101=0,0,取引表!V7/取引表!V$101)</f>
        <v>0.36972063662196786</v>
      </c>
      <c r="W7" s="239">
        <f>IF(取引表!W$101=0,0,取引表!W7/取引表!W$101)</f>
        <v>2.3351324845614296E-5</v>
      </c>
      <c r="X7" s="239">
        <f>IF(取引表!X$101=0,0,取引表!X7/取引表!X$101)</f>
        <v>0</v>
      </c>
      <c r="Y7" s="239">
        <f>IF(取引表!Y$101=0,0,取引表!Y7/取引表!Y$101)</f>
        <v>5.1112824134532095E-2</v>
      </c>
      <c r="Z7" s="239">
        <f>IF(取引表!Z$101=0,0,取引表!Z7/取引表!Z$101)</f>
        <v>0</v>
      </c>
      <c r="AA7" s="239">
        <f>IF(取引表!AA$101=0,0,取引表!AA7/取引表!AA$101)</f>
        <v>3.2177358007242751E-2</v>
      </c>
      <c r="AB7" s="239">
        <f>IF(取引表!AB$101=0,0,取引表!AB7/取引表!AB$101)</f>
        <v>5.3518028701111985E-4</v>
      </c>
      <c r="AC7" s="239">
        <f>IF(取引表!AC$101=0,0,取引表!AC7/取引表!AC$101)</f>
        <v>2.9776862839020792E-2</v>
      </c>
      <c r="AD7" s="239">
        <f>IF(取引表!AD$101=0,0,取引表!AD7/取引表!AD$101)</f>
        <v>1.6706966461404346E-4</v>
      </c>
      <c r="AE7" s="239">
        <f>IF(取引表!AE$101=0,0,取引表!AE7/取引表!AE$101)</f>
        <v>3.177155880850948E-2</v>
      </c>
      <c r="AF7" s="239">
        <f>IF(取引表!AF$101=0,0,取引表!AF7/取引表!AF$101)</f>
        <v>9.2993121430540857E-5</v>
      </c>
      <c r="AG7" s="239">
        <f>IF(取引表!AG$101=0,0,取引表!AG7/取引表!AG$101)</f>
        <v>4.1143575549801515E-4</v>
      </c>
      <c r="AH7" s="239">
        <f>IF(取引表!AH$101=0,0,取引表!AH7/取引表!AH$101)</f>
        <v>8.3896645096193787E-6</v>
      </c>
      <c r="AI7" s="239">
        <f>IF(取引表!AI$101=0,0,取引表!AI7/取引表!AI$101)</f>
        <v>3.1707082721287881E-5</v>
      </c>
      <c r="AJ7" s="239">
        <f>IF(取引表!AJ$101=0,0,取引表!AJ7/取引表!AJ$101)</f>
        <v>4.3533648191422579E-5</v>
      </c>
      <c r="AK7" s="239">
        <f>IF(取引表!AK$101=0,0,取引表!AK7/取引表!AK$101)</f>
        <v>0</v>
      </c>
      <c r="AL7" s="239">
        <f>IF(取引表!AL$101=0,0,取引表!AL7/取引表!AL$101)</f>
        <v>1.9579557488643814E-5</v>
      </c>
      <c r="AM7" s="239">
        <f>IF(取引表!AM$101=0,0,取引表!AM7/取引表!AM$101)</f>
        <v>1.2322479165580895E-4</v>
      </c>
      <c r="AN7" s="239">
        <f>IF(取引表!AN$101=0,0,取引表!AN7/取引表!AN$101)</f>
        <v>0</v>
      </c>
      <c r="AO7" s="239">
        <f>IF(取引表!AO$101=0,0,取引表!AO7/取引表!AO$101)</f>
        <v>1.3875286043169761E-4</v>
      </c>
      <c r="AP7" s="239">
        <f>IF(取引表!AP$101=0,0,取引表!AP7/取引表!AP$101)</f>
        <v>5.8648914996551433E-4</v>
      </c>
      <c r="AQ7" s="239">
        <f>IF(取引表!AQ$101=0,0,取引表!AQ7/取引表!AQ$101)</f>
        <v>2.9641789976565537E-4</v>
      </c>
      <c r="AR7" s="239">
        <f>IF(取引表!AR$101=0,0,取引表!AR7/取引表!AR$101)</f>
        <v>1.5550372069119353E-3</v>
      </c>
      <c r="AS7" s="239">
        <f>IF(取引表!AS$101=0,0,取引表!AS7/取引表!AS$101)</f>
        <v>1.9338147951292325E-4</v>
      </c>
      <c r="AT7" s="239">
        <f>IF(取引表!AT$101=0,0,取引表!AT7/取引表!AT$101)</f>
        <v>9.9250074060018758E-3</v>
      </c>
      <c r="AU7" s="239">
        <f>IF(取引表!AU$101=0,0,取引表!AU7/取引表!AU$101)</f>
        <v>1.0942328004344373E-2</v>
      </c>
      <c r="AV7" s="239">
        <f>IF(取引表!AV$101=0,0,取引表!AV7/取引表!AV$101)</f>
        <v>0.30622829191473883</v>
      </c>
      <c r="AW7" s="239">
        <f>IF(取引表!AW$101=0,0,取引表!AW7/取引表!AW$101)</f>
        <v>0.49337677622364856</v>
      </c>
      <c r="AX7" s="239">
        <f>IF(取引表!AX$101=0,0,取引表!AX7/取引表!AX$101)</f>
        <v>0</v>
      </c>
      <c r="AY7" s="239">
        <f>IF(取引表!AY$101=0,0,取引表!AY7/取引表!AY$101)</f>
        <v>0</v>
      </c>
      <c r="AZ7" s="239">
        <f>IF(取引表!AZ$101=0,0,取引表!AZ7/取引表!AZ$101)</f>
        <v>1.6494455522602282E-5</v>
      </c>
      <c r="BA7" s="239">
        <f>IF(取引表!BA$101=0,0,取引表!BA7/取引表!BA$101)</f>
        <v>3.9659451759729364E-6</v>
      </c>
      <c r="BB7" s="239">
        <f>IF(取引表!BB$101=0,0,取引表!BB7/取引表!BB$101)</f>
        <v>1.3945963911802932E-6</v>
      </c>
      <c r="BC7" s="239">
        <f>IF(取引表!BC$101=0,0,取引表!BC7/取引表!BC$101)</f>
        <v>2.1923432748307638E-6</v>
      </c>
      <c r="BD7" s="239">
        <f>IF(取引表!BD$101=0,0,取引表!BD7/取引表!BD$101)</f>
        <v>0</v>
      </c>
      <c r="BE7" s="239">
        <f>IF(取引表!BE$101=0,0,取引表!BE7/取引表!BE$101)</f>
        <v>0</v>
      </c>
      <c r="BF7" s="239">
        <f>IF(取引表!BF$101=0,0,取引表!BF7/取引表!BF$101)</f>
        <v>2.6710544375774496E-5</v>
      </c>
      <c r="BG7" s="239">
        <f>IF(取引表!BG$101=0,0,取引表!BG7/取引表!BG$101)</f>
        <v>3.6923370696353872E-4</v>
      </c>
      <c r="BH7" s="239">
        <f>IF(取引表!BH$101=0,0,取引表!BH7/取引表!BH$101)</f>
        <v>0</v>
      </c>
      <c r="BI7" s="239">
        <f>IF(取引表!BI$101=0,0,取引表!BI7/取引表!BI$101)</f>
        <v>0</v>
      </c>
      <c r="BJ7" s="239">
        <f>IF(取引表!BJ$101=0,0,取引表!BJ7/取引表!BJ$101)</f>
        <v>0</v>
      </c>
      <c r="BK7" s="239">
        <f>IF(取引表!BK$101=0,0,取引表!BK7/取引表!BK$101)</f>
        <v>1.1089630681013748E-4</v>
      </c>
      <c r="BL7" s="239">
        <f>IF(取引表!BL$101=0,0,取引表!BL7/取引表!BL$101)</f>
        <v>0</v>
      </c>
      <c r="BM7" s="239">
        <f>IF(取引表!BM$101=0,0,取引表!BM7/取引表!BM$101)</f>
        <v>5.0766672355862466E-6</v>
      </c>
      <c r="BN7" s="239">
        <f>IF(取引表!BN$101=0,0,取引表!BN7/取引表!BN$101)</f>
        <v>0</v>
      </c>
      <c r="BO7" s="239">
        <f>IF(取引表!BO$101=0,0,取引表!BO7/取引表!BO$101)</f>
        <v>0</v>
      </c>
      <c r="BP7" s="239">
        <f>IF(取引表!BP$101=0,0,取引表!BP7/取引表!BP$101)</f>
        <v>0</v>
      </c>
      <c r="BQ7" s="239">
        <f>IF(取引表!BQ$101=0,0,取引表!BQ7/取引表!BQ$101)</f>
        <v>0</v>
      </c>
      <c r="BR7" s="239">
        <f>IF(取引表!BR$101=0,0,取引表!BR7/取引表!BR$101)</f>
        <v>0</v>
      </c>
      <c r="BS7" s="239">
        <f>IF(取引表!BS$101=0,0,取引表!BS7/取引表!BS$101)</f>
        <v>0</v>
      </c>
      <c r="BT7" s="239">
        <f>IF(取引表!BT$101=0,0,取引表!BT7/取引表!BT$101)</f>
        <v>1.1798501417001982E-5</v>
      </c>
      <c r="BU7" s="239">
        <f>IF(取引表!BU$101=0,0,取引表!BU7/取引表!BU$101)</f>
        <v>1.3103863452073034E-6</v>
      </c>
      <c r="BV7" s="239">
        <f>IF(取引表!BV$101=0,0,取引表!BV7/取引表!BV$101)</f>
        <v>1.4528055244381855E-4</v>
      </c>
      <c r="BW7" s="239">
        <f>IF(取引表!BW$101=0,0,取引表!BW7/取引表!BW$101)</f>
        <v>8.07493464679532E-6</v>
      </c>
      <c r="BX7" s="239">
        <f>IF(取引表!BX$101=0,0,取引表!BX7/取引表!BX$101)</f>
        <v>0</v>
      </c>
      <c r="BY7" s="239">
        <f>IF(取引表!BY$101=0,0,取引表!BY7/取引表!BY$101)</f>
        <v>6.5423456261706121E-6</v>
      </c>
      <c r="BZ7" s="239">
        <f>IF(取引表!BZ$101=0,0,取引表!BZ7/取引表!BZ$101)</f>
        <v>1.5158357467236866E-5</v>
      </c>
      <c r="CA7" s="239">
        <f>IF(取引表!CA$101=0,0,取引表!CA7/取引表!CA$101)</f>
        <v>5.8347888150542046E-5</v>
      </c>
      <c r="CB7" s="239">
        <f>IF(取引表!CB$101=0,0,取引表!CB7/取引表!CB$101)</f>
        <v>3.3671931287129604E-5</v>
      </c>
      <c r="CC7" s="239">
        <f>IF(取引表!CC$101=0,0,取引表!CC7/取引表!CC$101)</f>
        <v>0</v>
      </c>
      <c r="CD7" s="239">
        <f>IF(取引表!CD$101=0,0,取引表!CD7/取引表!CD$101)</f>
        <v>0</v>
      </c>
      <c r="CE7" s="239">
        <f>IF(取引表!CE$101=0,0,取引表!CE7/取引表!CE$101)</f>
        <v>0</v>
      </c>
      <c r="CF7" s="239">
        <f>IF(取引表!CF$101=0,0,取引表!CF7/取引表!CF$101)</f>
        <v>4.6164899771526126E-5</v>
      </c>
      <c r="CG7" s="239">
        <f>IF(取引表!CG$101=0,0,取引表!CG7/取引表!CG$101)</f>
        <v>-1.6422596328434105E-5</v>
      </c>
      <c r="CH7" s="239">
        <f>IF(取引表!CH$101=0,0,取引表!CH7/取引表!CH$101)</f>
        <v>5.1421529452789934E-5</v>
      </c>
      <c r="CI7" s="239">
        <f>IF(取引表!CI$101=0,0,取引表!CI7/取引表!CI$101)</f>
        <v>2.5806135772626184E-5</v>
      </c>
      <c r="CJ7" s="239">
        <f>IF(取引表!CJ$101=0,0,取引表!CJ7/取引表!CJ$101)</f>
        <v>2.1817059113757543E-3</v>
      </c>
      <c r="CK7" s="239">
        <f>IF(取引表!CK$101=0,0,取引表!CK7/取引表!CK$101)</f>
        <v>0</v>
      </c>
      <c r="CL7" s="239">
        <f>IF(取引表!CL$101=0,0,取引表!CL7/取引表!CL$101)</f>
        <v>1.1969249344548616E-4</v>
      </c>
      <c r="CM7" s="239">
        <f>IF(取引表!CM$101=0,0,取引表!CM7/取引表!CM$101)</f>
        <v>6.8749272766149179E-3</v>
      </c>
      <c r="CO7" s="238">
        <v>4</v>
      </c>
      <c r="CP7" s="242">
        <f t="shared" si="0"/>
        <v>0.63292699580041323</v>
      </c>
      <c r="CQ7" s="242">
        <f t="shared" si="1"/>
        <v>0.36707300419958666</v>
      </c>
      <c r="CR7" s="242">
        <f>INDEX(取引表!$C$105:$CM$105,投入係数!$CO7)</f>
        <v>0.18096090204905754</v>
      </c>
    </row>
    <row r="8" spans="1:96">
      <c r="A8" s="238">
        <v>5</v>
      </c>
      <c r="B8" s="238" t="s">
        <v>6</v>
      </c>
      <c r="C8" s="239">
        <f>IF(取引表!C$101=0,0,取引表!C8/取引表!C$101)</f>
        <v>1.2947104676312453E-3</v>
      </c>
      <c r="D8" s="239">
        <f>IF(取引表!D$101=0,0,取引表!D8/取引表!D$101)</f>
        <v>1.5429418905470688E-2</v>
      </c>
      <c r="E8" s="239">
        <f>IF(取引表!E$101=0,0,取引表!E8/取引表!E$101)</f>
        <v>1.2632285124490699E-2</v>
      </c>
      <c r="F8" s="239">
        <f>IF(取引表!F$101=0,0,取引表!F8/取引表!F$101)</f>
        <v>0</v>
      </c>
      <c r="G8" s="239">
        <f>IF(取引表!G$101=0,0,取引表!G8/取引表!G$101)</f>
        <v>0.24022185056248824</v>
      </c>
      <c r="H8" s="239">
        <f>IF(取引表!H$101=0,0,取引表!H8/取引表!H$101)</f>
        <v>5.6443263223390522E-2</v>
      </c>
      <c r="I8" s="239">
        <f>IF(取引表!I$101=0,0,取引表!I8/取引表!I$101)</f>
        <v>0</v>
      </c>
      <c r="J8" s="239">
        <f>IF(取引表!J$101=0,0,取引表!J8/取引表!J$101)</f>
        <v>4.354325027218491E-4</v>
      </c>
      <c r="K8" s="239">
        <f>IF(取引表!K$101=0,0,取引表!K8/取引表!K$101)</f>
        <v>2.069944516691942E-3</v>
      </c>
      <c r="L8" s="239">
        <f>IF(取引表!L$101=0,0,取引表!L8/取引表!L$101)</f>
        <v>6.8247943237197952E-4</v>
      </c>
      <c r="M8" s="239">
        <f>IF(取引表!M$101=0,0,取引表!M8/取引表!M$101)</f>
        <v>0</v>
      </c>
      <c r="N8" s="239">
        <f>IF(取引表!N$101=0,0,取引表!N8/取引表!N$101)</f>
        <v>9.6471445248309554E-5</v>
      </c>
      <c r="O8" s="239">
        <f>IF(取引表!O$101=0,0,取引表!O8/取引表!O$101)</f>
        <v>0</v>
      </c>
      <c r="P8" s="239">
        <f>IF(取引表!P$101=0,0,取引表!P8/取引表!P$101)</f>
        <v>0</v>
      </c>
      <c r="Q8" s="239">
        <f>IF(取引表!Q$101=0,0,取引表!Q8/取引表!Q$101)</f>
        <v>2.1860064997180625E-4</v>
      </c>
      <c r="R8" s="239">
        <f>IF(取引表!R$101=0,0,取引表!R8/取引表!R$101)</f>
        <v>1.258803099785393E-3</v>
      </c>
      <c r="S8" s="239">
        <f>IF(取引表!S$101=0,0,取引表!S8/取引表!S$101)</f>
        <v>0</v>
      </c>
      <c r="T8" s="239">
        <f>IF(取引表!T$101=0,0,取引表!T8/取引表!T$101)</f>
        <v>3.8184262489094306E-3</v>
      </c>
      <c r="U8" s="239">
        <f>IF(取引表!U$101=0,0,取引表!U8/取引表!U$101)</f>
        <v>0</v>
      </c>
      <c r="V8" s="239">
        <f>IF(取引表!V$101=0,0,取引表!V8/取引表!V$101)</f>
        <v>0</v>
      </c>
      <c r="W8" s="239">
        <f>IF(取引表!W$101=0,0,取引表!W8/取引表!W$101)</f>
        <v>1.4411942819617748E-5</v>
      </c>
      <c r="X8" s="239">
        <f>IF(取引表!X$101=0,0,取引表!X8/取引表!X$101)</f>
        <v>0</v>
      </c>
      <c r="Y8" s="239">
        <f>IF(取引表!Y$101=0,0,取引表!Y8/取引表!Y$101)</f>
        <v>0</v>
      </c>
      <c r="Z8" s="239">
        <f>IF(取引表!Z$101=0,0,取引表!Z8/取引表!Z$101)</f>
        <v>0</v>
      </c>
      <c r="AA8" s="239">
        <f>IF(取引表!AA$101=0,0,取引表!AA8/取引表!AA$101)</f>
        <v>5.7906113085677774E-4</v>
      </c>
      <c r="AB8" s="239">
        <f>IF(取引表!AB$101=0,0,取引表!AB8/取引表!AB$101)</f>
        <v>2.543511029993033E-6</v>
      </c>
      <c r="AC8" s="239">
        <f>IF(取引表!AC$101=0,0,取引表!AC8/取引表!AC$101)</f>
        <v>0</v>
      </c>
      <c r="AD8" s="239">
        <f>IF(取引表!AD$101=0,0,取引表!AD8/取引表!AD$101)</f>
        <v>0</v>
      </c>
      <c r="AE8" s="239">
        <f>IF(取引表!AE$101=0,0,取引表!AE8/取引表!AE$101)</f>
        <v>0</v>
      </c>
      <c r="AF8" s="239">
        <f>IF(取引表!AF$101=0,0,取引表!AF8/取引表!AF$101)</f>
        <v>0</v>
      </c>
      <c r="AG8" s="239">
        <f>IF(取引表!AG$101=0,0,取引表!AG8/取引表!AG$101)</f>
        <v>0</v>
      </c>
      <c r="AH8" s="239">
        <f>IF(取引表!AH$101=0,0,取引表!AH8/取引表!AH$101)</f>
        <v>0</v>
      </c>
      <c r="AI8" s="239">
        <f>IF(取引表!AI$101=0,0,取引表!AI8/取引表!AI$101)</f>
        <v>0</v>
      </c>
      <c r="AJ8" s="239">
        <f>IF(取引表!AJ$101=0,0,取引表!AJ8/取引表!AJ$101)</f>
        <v>0</v>
      </c>
      <c r="AK8" s="239">
        <f>IF(取引表!AK$101=0,0,取引表!AK8/取引表!AK$101)</f>
        <v>0</v>
      </c>
      <c r="AL8" s="239">
        <f>IF(取引表!AL$101=0,0,取引表!AL8/取引表!AL$101)</f>
        <v>0</v>
      </c>
      <c r="AM8" s="239">
        <f>IF(取引表!AM$101=0,0,取引表!AM8/取引表!AM$101)</f>
        <v>0</v>
      </c>
      <c r="AN8" s="239">
        <f>IF(取引表!AN$101=0,0,取引表!AN8/取引表!AN$101)</f>
        <v>0</v>
      </c>
      <c r="AO8" s="239">
        <f>IF(取引表!AO$101=0,0,取引表!AO8/取引表!AO$101)</f>
        <v>0</v>
      </c>
      <c r="AP8" s="239">
        <f>IF(取引表!AP$101=0,0,取引表!AP8/取引表!AP$101)</f>
        <v>5.0020559130036588E-3</v>
      </c>
      <c r="AQ8" s="239">
        <f>IF(取引表!AQ$101=0,0,取引表!AQ8/取引表!AQ$101)</f>
        <v>0</v>
      </c>
      <c r="AR8" s="239">
        <f>IF(取引表!AR$101=0,0,取引表!AR8/取引表!AR$101)</f>
        <v>0</v>
      </c>
      <c r="AS8" s="239">
        <f>IF(取引表!AS$101=0,0,取引表!AS8/取引表!AS$101)</f>
        <v>0</v>
      </c>
      <c r="AT8" s="239">
        <f>IF(取引表!AT$101=0,0,取引表!AT8/取引表!AT$101)</f>
        <v>0</v>
      </c>
      <c r="AU8" s="239">
        <f>IF(取引表!AU$101=0,0,取引表!AU8/取引表!AU$101)</f>
        <v>0</v>
      </c>
      <c r="AV8" s="239">
        <f>IF(取引表!AV$101=0,0,取引表!AV8/取引表!AV$101)</f>
        <v>0</v>
      </c>
      <c r="AW8" s="239">
        <f>IF(取引表!AW$101=0,0,取引表!AW8/取引表!AW$101)</f>
        <v>0</v>
      </c>
      <c r="AX8" s="239">
        <f>IF(取引表!AX$101=0,0,取引表!AX8/取引表!AX$101)</f>
        <v>0</v>
      </c>
      <c r="AY8" s="239">
        <f>IF(取引表!AY$101=0,0,取引表!AY8/取引表!AY$101)</f>
        <v>4.1026613756774272E-3</v>
      </c>
      <c r="AZ8" s="239">
        <f>IF(取引表!AZ$101=0,0,取引表!AZ8/取引表!AZ$101)</f>
        <v>0</v>
      </c>
      <c r="BA8" s="239">
        <f>IF(取引表!BA$101=0,0,取引表!BA8/取引表!BA$101)</f>
        <v>0</v>
      </c>
      <c r="BB8" s="239">
        <f>IF(取引表!BB$101=0,0,取引表!BB8/取引表!BB$101)</f>
        <v>0</v>
      </c>
      <c r="BC8" s="239">
        <f>IF(取引表!BC$101=0,0,取引表!BC8/取引表!BC$101)</f>
        <v>0</v>
      </c>
      <c r="BD8" s="239">
        <f>IF(取引表!BD$101=0,0,取引表!BD8/取引表!BD$101)</f>
        <v>0</v>
      </c>
      <c r="BE8" s="239">
        <f>IF(取引表!BE$101=0,0,取引表!BE8/取引表!BE$101)</f>
        <v>0</v>
      </c>
      <c r="BF8" s="239">
        <f>IF(取引表!BF$101=0,0,取引表!BF8/取引表!BF$101)</f>
        <v>0</v>
      </c>
      <c r="BG8" s="239">
        <f>IF(取引表!BG$101=0,0,取引表!BG8/取引表!BG$101)</f>
        <v>0</v>
      </c>
      <c r="BH8" s="239">
        <f>IF(取引表!BH$101=0,0,取引表!BH8/取引表!BH$101)</f>
        <v>0</v>
      </c>
      <c r="BI8" s="239">
        <f>IF(取引表!BI$101=0,0,取引表!BI8/取引表!BI$101)</f>
        <v>0</v>
      </c>
      <c r="BJ8" s="239">
        <f>IF(取引表!BJ$101=0,0,取引表!BJ8/取引表!BJ$101)</f>
        <v>0</v>
      </c>
      <c r="BK8" s="239">
        <f>IF(取引表!BK$101=0,0,取引表!BK8/取引表!BK$101)</f>
        <v>0</v>
      </c>
      <c r="BL8" s="239">
        <f>IF(取引表!BL$101=0,0,取引表!BL8/取引表!BL$101)</f>
        <v>0</v>
      </c>
      <c r="BM8" s="239">
        <f>IF(取引表!BM$101=0,0,取引表!BM8/取引表!BM$101)</f>
        <v>1.1685402473942132E-4</v>
      </c>
      <c r="BN8" s="239">
        <f>IF(取引表!BN$101=0,0,取引表!BN8/取引表!BN$101)</f>
        <v>0</v>
      </c>
      <c r="BO8" s="239">
        <f>IF(取引表!BO$101=0,0,取引表!BO8/取引表!BO$101)</f>
        <v>0</v>
      </c>
      <c r="BP8" s="239">
        <f>IF(取引表!BP$101=0,0,取引表!BP8/取引表!BP$101)</f>
        <v>0</v>
      </c>
      <c r="BQ8" s="239">
        <f>IF(取引表!BQ$101=0,0,取引表!BQ8/取引表!BQ$101)</f>
        <v>0</v>
      </c>
      <c r="BR8" s="239">
        <f>IF(取引表!BR$101=0,0,取引表!BR8/取引表!BR$101)</f>
        <v>0</v>
      </c>
      <c r="BS8" s="239">
        <f>IF(取引表!BS$101=0,0,取引表!BS8/取引表!BS$101)</f>
        <v>0</v>
      </c>
      <c r="BT8" s="239">
        <f>IF(取引表!BT$101=0,0,取引表!BT8/取引表!BT$101)</f>
        <v>3.288028896540181E-4</v>
      </c>
      <c r="BU8" s="239">
        <f>IF(取引表!BU$101=0,0,取引表!BU8/取引表!BU$101)</f>
        <v>1.44415976071563E-3</v>
      </c>
      <c r="BV8" s="239">
        <f>IF(取引表!BV$101=0,0,取引表!BV8/取引表!BV$101)</f>
        <v>0</v>
      </c>
      <c r="BW8" s="239">
        <f>IF(取引表!BW$101=0,0,取引表!BW8/取引表!BW$101)</f>
        <v>3.0999630913581197E-3</v>
      </c>
      <c r="BX8" s="239">
        <f>IF(取引表!BX$101=0,0,取引表!BX8/取引表!BX$101)</f>
        <v>0</v>
      </c>
      <c r="BY8" s="239">
        <f>IF(取引表!BY$101=0,0,取引表!BY8/取引表!BY$101)</f>
        <v>9.671415953000962E-3</v>
      </c>
      <c r="BZ8" s="239">
        <f>IF(取引表!BZ$101=0,0,取引表!BZ8/取引表!BZ$101)</f>
        <v>1.6547526478593387E-2</v>
      </c>
      <c r="CA8" s="239">
        <f>IF(取引表!CA$101=0,0,取引表!CA8/取引表!CA$101)</f>
        <v>1.338907094184882E-3</v>
      </c>
      <c r="CB8" s="239">
        <f>IF(取引表!CB$101=0,0,取引表!CB8/取引表!CB$101)</f>
        <v>0</v>
      </c>
      <c r="CC8" s="239">
        <f>IF(取引表!CC$101=0,0,取引表!CC8/取引表!CC$101)</f>
        <v>0</v>
      </c>
      <c r="CD8" s="239">
        <f>IF(取引表!CD$101=0,0,取引表!CD8/取引表!CD$101)</f>
        <v>0</v>
      </c>
      <c r="CE8" s="239">
        <f>IF(取引表!CE$101=0,0,取引表!CE8/取引表!CE$101)</f>
        <v>0</v>
      </c>
      <c r="CF8" s="239">
        <f>IF(取引表!CF$101=0,0,取引表!CF8/取引表!CF$101)</f>
        <v>3.5773175618798066E-2</v>
      </c>
      <c r="CG8" s="239">
        <f>IF(取引表!CG$101=0,0,取引表!CG8/取引表!CG$101)</f>
        <v>0.13379626443354431</v>
      </c>
      <c r="CH8" s="239">
        <f>IF(取引表!CH$101=0,0,取引表!CH8/取引表!CH$101)</f>
        <v>0</v>
      </c>
      <c r="CI8" s="239">
        <f>IF(取引表!CI$101=0,0,取引表!CI8/取引表!CI$101)</f>
        <v>2.7346184639555919E-5</v>
      </c>
      <c r="CJ8" s="239">
        <f>IF(取引表!CJ$101=0,0,取引表!CJ8/取引表!CJ$101)</f>
        <v>2.7102153494035072E-3</v>
      </c>
      <c r="CK8" s="239">
        <f>IF(取引表!CK$101=0,0,取引表!CK8/取引表!CK$101)</f>
        <v>0</v>
      </c>
      <c r="CL8" s="239">
        <f>IF(取引表!CL$101=0,0,取引表!CL8/取引表!CL$101)</f>
        <v>0</v>
      </c>
      <c r="CM8" s="239">
        <f>IF(取引表!CM$101=0,0,取引表!CM8/取引表!CM$101)</f>
        <v>7.2052048830733807E-3</v>
      </c>
      <c r="CO8" s="238">
        <v>5</v>
      </c>
      <c r="CP8" s="242">
        <f t="shared" si="0"/>
        <v>0.61758945657995012</v>
      </c>
      <c r="CQ8" s="242">
        <f t="shared" si="1"/>
        <v>0.38241054342004982</v>
      </c>
      <c r="CR8" s="242">
        <f>INDEX(取引表!$C$105:$CM$105,投入係数!$CO8)</f>
        <v>0.14431219373104809</v>
      </c>
    </row>
    <row r="9" spans="1:96">
      <c r="A9" s="238">
        <v>6</v>
      </c>
      <c r="B9" s="238" t="s">
        <v>7</v>
      </c>
      <c r="C9" s="239">
        <f>IF(取引表!C$101=0,0,取引表!C9/取引表!C$101)</f>
        <v>2.5710942388788641E-5</v>
      </c>
      <c r="D9" s="239">
        <f>IF(取引表!D$101=0,0,取引表!D9/取引表!D$101)</f>
        <v>0</v>
      </c>
      <c r="E9" s="239">
        <f>IF(取引表!E$101=0,0,取引表!E9/取引表!E$101)</f>
        <v>7.5794393819796843E-3</v>
      </c>
      <c r="F9" s="239">
        <f>IF(取引表!F$101=0,0,取引表!F9/取引表!F$101)</f>
        <v>0</v>
      </c>
      <c r="G9" s="239">
        <f>IF(取引表!G$101=0,0,取引表!G9/取引表!G$101)</f>
        <v>1.6010180263251032E-3</v>
      </c>
      <c r="H9" s="239">
        <f>IF(取引表!H$101=0,0,取引表!H9/取引表!H$101)</f>
        <v>5.2799020194194884E-2</v>
      </c>
      <c r="I9" s="239">
        <f>IF(取引表!I$101=0,0,取引表!I9/取引表!I$101)</f>
        <v>0</v>
      </c>
      <c r="J9" s="239">
        <f>IF(取引表!J$101=0,0,取引表!J9/取引表!J$101)</f>
        <v>0</v>
      </c>
      <c r="K9" s="239">
        <f>IF(取引表!K$101=0,0,取引表!K9/取引表!K$101)</f>
        <v>0</v>
      </c>
      <c r="L9" s="239">
        <f>IF(取引表!L$101=0,0,取引表!L9/取引表!L$101)</f>
        <v>0</v>
      </c>
      <c r="M9" s="239">
        <f>IF(取引表!M$101=0,0,取引表!M9/取引表!M$101)</f>
        <v>0</v>
      </c>
      <c r="N9" s="239">
        <f>IF(取引表!N$101=0,0,取引表!N9/取引表!N$101)</f>
        <v>0</v>
      </c>
      <c r="O9" s="239">
        <f>IF(取引表!O$101=0,0,取引表!O9/取引表!O$101)</f>
        <v>0</v>
      </c>
      <c r="P9" s="239">
        <f>IF(取引表!P$101=0,0,取引表!P9/取引表!P$101)</f>
        <v>0</v>
      </c>
      <c r="Q9" s="239">
        <f>IF(取引表!Q$101=0,0,取引表!Q9/取引表!Q$101)</f>
        <v>0</v>
      </c>
      <c r="R9" s="239">
        <f>IF(取引表!R$101=0,0,取引表!R9/取引表!R$101)</f>
        <v>6.2570783680495278E-6</v>
      </c>
      <c r="S9" s="239">
        <f>IF(取引表!S$101=0,0,取引表!S9/取引表!S$101)</f>
        <v>0</v>
      </c>
      <c r="T9" s="239">
        <f>IF(取引表!T$101=0,0,取引表!T9/取引表!T$101)</f>
        <v>0</v>
      </c>
      <c r="U9" s="239">
        <f>IF(取引表!U$101=0,0,取引表!U9/取引表!U$101)</f>
        <v>0</v>
      </c>
      <c r="V9" s="239">
        <f>IF(取引表!V$101=0,0,取引表!V9/取引表!V$101)</f>
        <v>0</v>
      </c>
      <c r="W9" s="239">
        <f>IF(取引表!W$101=0,0,取引表!W9/取引表!W$101)</f>
        <v>0</v>
      </c>
      <c r="X9" s="239">
        <f>IF(取引表!X$101=0,0,取引表!X9/取引表!X$101)</f>
        <v>0</v>
      </c>
      <c r="Y9" s="239">
        <f>IF(取引表!Y$101=0,0,取引表!Y9/取引表!Y$101)</f>
        <v>0</v>
      </c>
      <c r="Z9" s="239">
        <f>IF(取引表!Z$101=0,0,取引表!Z9/取引表!Z$101)</f>
        <v>0</v>
      </c>
      <c r="AA9" s="239">
        <f>IF(取引表!AA$101=0,0,取引表!AA9/取引表!AA$101)</f>
        <v>0</v>
      </c>
      <c r="AB9" s="239">
        <f>IF(取引表!AB$101=0,0,取引表!AB9/取引表!AB$101)</f>
        <v>0</v>
      </c>
      <c r="AC9" s="239">
        <f>IF(取引表!AC$101=0,0,取引表!AC9/取引表!AC$101)</f>
        <v>0</v>
      </c>
      <c r="AD9" s="239">
        <f>IF(取引表!AD$101=0,0,取引表!AD9/取引表!AD$101)</f>
        <v>0</v>
      </c>
      <c r="AE9" s="239">
        <f>IF(取引表!AE$101=0,0,取引表!AE9/取引表!AE$101)</f>
        <v>0</v>
      </c>
      <c r="AF9" s="239">
        <f>IF(取引表!AF$101=0,0,取引表!AF9/取引表!AF$101)</f>
        <v>0</v>
      </c>
      <c r="AG9" s="239">
        <f>IF(取引表!AG$101=0,0,取引表!AG9/取引表!AG$101)</f>
        <v>0</v>
      </c>
      <c r="AH9" s="239">
        <f>IF(取引表!AH$101=0,0,取引表!AH9/取引表!AH$101)</f>
        <v>0</v>
      </c>
      <c r="AI9" s="239">
        <f>IF(取引表!AI$101=0,0,取引表!AI9/取引表!AI$101)</f>
        <v>0</v>
      </c>
      <c r="AJ9" s="239">
        <f>IF(取引表!AJ$101=0,0,取引表!AJ9/取引表!AJ$101)</f>
        <v>0</v>
      </c>
      <c r="AK9" s="239">
        <f>IF(取引表!AK$101=0,0,取引表!AK9/取引表!AK$101)</f>
        <v>0</v>
      </c>
      <c r="AL9" s="239">
        <f>IF(取引表!AL$101=0,0,取引表!AL9/取引表!AL$101)</f>
        <v>0</v>
      </c>
      <c r="AM9" s="239">
        <f>IF(取引表!AM$101=0,0,取引表!AM9/取引表!AM$101)</f>
        <v>0</v>
      </c>
      <c r="AN9" s="239">
        <f>IF(取引表!AN$101=0,0,取引表!AN9/取引表!AN$101)</f>
        <v>0</v>
      </c>
      <c r="AO9" s="239">
        <f>IF(取引表!AO$101=0,0,取引表!AO9/取引表!AO$101)</f>
        <v>0</v>
      </c>
      <c r="AP9" s="239">
        <f>IF(取引表!AP$101=0,0,取引表!AP9/取引表!AP$101)</f>
        <v>0</v>
      </c>
      <c r="AQ9" s="239">
        <f>IF(取引表!AQ$101=0,0,取引表!AQ9/取引表!AQ$101)</f>
        <v>0</v>
      </c>
      <c r="AR9" s="239">
        <f>IF(取引表!AR$101=0,0,取引表!AR9/取引表!AR$101)</f>
        <v>0</v>
      </c>
      <c r="AS9" s="239">
        <f>IF(取引表!AS$101=0,0,取引表!AS9/取引表!AS$101)</f>
        <v>0</v>
      </c>
      <c r="AT9" s="239">
        <f>IF(取引表!AT$101=0,0,取引表!AT9/取引表!AT$101)</f>
        <v>0</v>
      </c>
      <c r="AU9" s="239">
        <f>IF(取引表!AU$101=0,0,取引表!AU9/取引表!AU$101)</f>
        <v>0</v>
      </c>
      <c r="AV9" s="239">
        <f>IF(取引表!AV$101=0,0,取引表!AV9/取引表!AV$101)</f>
        <v>0</v>
      </c>
      <c r="AW9" s="239">
        <f>IF(取引表!AW$101=0,0,取引表!AW9/取引表!AW$101)</f>
        <v>0</v>
      </c>
      <c r="AX9" s="239">
        <f>IF(取引表!AX$101=0,0,取引表!AX9/取引表!AX$101)</f>
        <v>0</v>
      </c>
      <c r="AY9" s="239">
        <f>IF(取引表!AY$101=0,0,取引表!AY9/取引表!AY$101)</f>
        <v>0</v>
      </c>
      <c r="AZ9" s="239">
        <f>IF(取引表!AZ$101=0,0,取引表!AZ9/取引表!AZ$101)</f>
        <v>1.0361568964041285E-4</v>
      </c>
      <c r="BA9" s="239">
        <f>IF(取引表!BA$101=0,0,取引表!BA9/取引表!BA$101)</f>
        <v>4.8907179587035711E-5</v>
      </c>
      <c r="BB9" s="239">
        <f>IF(取引表!BB$101=0,0,取引表!BB9/取引表!BB$101)</f>
        <v>0</v>
      </c>
      <c r="BC9" s="239">
        <f>IF(取引表!BC$101=0,0,取引表!BC9/取引表!BC$101)</f>
        <v>0</v>
      </c>
      <c r="BD9" s="239">
        <f>IF(取引表!BD$101=0,0,取引表!BD9/取引表!BD$101)</f>
        <v>0</v>
      </c>
      <c r="BE9" s="239">
        <f>IF(取引表!BE$101=0,0,取引表!BE9/取引表!BE$101)</f>
        <v>0</v>
      </c>
      <c r="BF9" s="239">
        <f>IF(取引表!BF$101=0,0,取引表!BF9/取引表!BF$101)</f>
        <v>0</v>
      </c>
      <c r="BG9" s="239">
        <f>IF(取引表!BG$101=0,0,取引表!BG9/取引表!BG$101)</f>
        <v>0</v>
      </c>
      <c r="BH9" s="239">
        <f>IF(取引表!BH$101=0,0,取引表!BH9/取引表!BH$101)</f>
        <v>0</v>
      </c>
      <c r="BI9" s="239">
        <f>IF(取引表!BI$101=0,0,取引表!BI9/取引表!BI$101)</f>
        <v>0</v>
      </c>
      <c r="BJ9" s="239">
        <f>IF(取引表!BJ$101=0,0,取引表!BJ9/取引表!BJ$101)</f>
        <v>0</v>
      </c>
      <c r="BK9" s="239">
        <f>IF(取引表!BK$101=0,0,取引表!BK9/取引表!BK$101)</f>
        <v>0</v>
      </c>
      <c r="BL9" s="239">
        <f>IF(取引表!BL$101=0,0,取引表!BL9/取引表!BL$101)</f>
        <v>0</v>
      </c>
      <c r="BM9" s="239">
        <f>IF(取引表!BM$101=0,0,取引表!BM9/取引表!BM$101)</f>
        <v>1.3818347301603547E-4</v>
      </c>
      <c r="BN9" s="239">
        <f>IF(取引表!BN$101=0,0,取引表!BN9/取引表!BN$101)</f>
        <v>0</v>
      </c>
      <c r="BO9" s="239">
        <f>IF(取引表!BO$101=0,0,取引表!BO9/取引表!BO$101)</f>
        <v>0</v>
      </c>
      <c r="BP9" s="239">
        <f>IF(取引表!BP$101=0,0,取引表!BP9/取引表!BP$101)</f>
        <v>0</v>
      </c>
      <c r="BQ9" s="239">
        <f>IF(取引表!BQ$101=0,0,取引表!BQ9/取引表!BQ$101)</f>
        <v>0</v>
      </c>
      <c r="BR9" s="239">
        <f>IF(取引表!BR$101=0,0,取引表!BR9/取引表!BR$101)</f>
        <v>0</v>
      </c>
      <c r="BS9" s="239">
        <f>IF(取引表!BS$101=0,0,取引表!BS9/取引表!BS$101)</f>
        <v>0</v>
      </c>
      <c r="BT9" s="239">
        <f>IF(取引表!BT$101=0,0,取引表!BT9/取引表!BT$101)</f>
        <v>3.1043261335854135E-5</v>
      </c>
      <c r="BU9" s="239">
        <f>IF(取引表!BU$101=0,0,取引表!BU9/取引表!BU$101)</f>
        <v>2.3929438867831176E-5</v>
      </c>
      <c r="BV9" s="239">
        <f>IF(取引表!BV$101=0,0,取引表!BV9/取引表!BV$101)</f>
        <v>0</v>
      </c>
      <c r="BW9" s="239">
        <f>IF(取引表!BW$101=0,0,取引表!BW9/取引表!BW$101)</f>
        <v>4.4062755937847921E-4</v>
      </c>
      <c r="BX9" s="239">
        <f>IF(取引表!BX$101=0,0,取引表!BX9/取引表!BX$101)</f>
        <v>0</v>
      </c>
      <c r="BY9" s="239">
        <f>IF(取引表!BY$101=0,0,取引表!BY9/取引表!BY$101)</f>
        <v>1.2474732842096556E-3</v>
      </c>
      <c r="BZ9" s="239">
        <f>IF(取引表!BZ$101=0,0,取引表!BZ9/取引表!BZ$101)</f>
        <v>2.1407822234368701E-3</v>
      </c>
      <c r="CA9" s="239">
        <f>IF(取引表!CA$101=0,0,取引表!CA9/取引表!CA$101)</f>
        <v>0</v>
      </c>
      <c r="CB9" s="239">
        <f>IF(取引表!CB$101=0,0,取引表!CB9/取引表!CB$101)</f>
        <v>0</v>
      </c>
      <c r="CC9" s="239">
        <f>IF(取引表!CC$101=0,0,取引表!CC9/取引表!CC$101)</f>
        <v>0</v>
      </c>
      <c r="CD9" s="239">
        <f>IF(取引表!CD$101=0,0,取引表!CD9/取引表!CD$101)</f>
        <v>0</v>
      </c>
      <c r="CE9" s="239">
        <f>IF(取引表!CE$101=0,0,取引表!CE9/取引表!CE$101)</f>
        <v>7.6509395299098189E-6</v>
      </c>
      <c r="CF9" s="239">
        <f>IF(取引表!CF$101=0,0,取引表!CF9/取引表!CF$101)</f>
        <v>1.9565087424649779E-2</v>
      </c>
      <c r="CG9" s="239">
        <f>IF(取引表!CG$101=0,0,取引表!CG9/取引表!CG$101)</f>
        <v>6.9953070558419359E-2</v>
      </c>
      <c r="CH9" s="239">
        <f>IF(取引表!CH$101=0,0,取引表!CH9/取引表!CH$101)</f>
        <v>0</v>
      </c>
      <c r="CI9" s="239">
        <f>IF(取引表!CI$101=0,0,取引表!CI9/取引表!CI$101)</f>
        <v>0</v>
      </c>
      <c r="CJ9" s="239">
        <f>IF(取引表!CJ$101=0,0,取引表!CJ9/取引表!CJ$101)</f>
        <v>8.0328203693210559E-4</v>
      </c>
      <c r="CK9" s="239">
        <f>IF(取引表!CK$101=0,0,取引表!CK9/取引表!CK$101)</f>
        <v>0</v>
      </c>
      <c r="CL9" s="239">
        <f>IF(取引表!CL$101=0,0,取引表!CL9/取引表!CL$101)</f>
        <v>2.5766058927920716E-3</v>
      </c>
      <c r="CM9" s="239">
        <f>IF(取引表!CM$101=0,0,取引表!CM9/取引表!CM$101)</f>
        <v>2.1773328750965032E-3</v>
      </c>
      <c r="CO9" s="238">
        <v>6</v>
      </c>
      <c r="CP9" s="242">
        <f t="shared" si="0"/>
        <v>0.49188896359455098</v>
      </c>
      <c r="CQ9" s="242">
        <f t="shared" si="1"/>
        <v>0.50811103640544908</v>
      </c>
      <c r="CR9" s="242">
        <f>INDEX(取引表!$C$105:$CM$105,投入係数!$CO9)</f>
        <v>0.12667677334349708</v>
      </c>
    </row>
    <row r="10" spans="1:96">
      <c r="A10" s="238">
        <v>7</v>
      </c>
      <c r="B10" s="238" t="s">
        <v>125</v>
      </c>
      <c r="C10" s="239">
        <f>IF(取引表!C$101=0,0,取引表!C10/取引表!C$101)</f>
        <v>0</v>
      </c>
      <c r="D10" s="239">
        <f>IF(取引表!D$101=0,0,取引表!D10/取引表!D$101)</f>
        <v>0</v>
      </c>
      <c r="E10" s="239">
        <f>IF(取引表!E$101=0,0,取引表!E10/取引表!E$101)</f>
        <v>0</v>
      </c>
      <c r="F10" s="239">
        <f>IF(取引表!F$101=0,0,取引表!F10/取引表!F$101)</f>
        <v>0</v>
      </c>
      <c r="G10" s="239">
        <f>IF(取引表!G$101=0,0,取引表!G10/取引表!G$101)</f>
        <v>0</v>
      </c>
      <c r="H10" s="239">
        <f>IF(取引表!H$101=0,0,取引表!H10/取引表!H$101)</f>
        <v>0</v>
      </c>
      <c r="I10" s="239">
        <f>IF(取引表!I$101=0,0,取引表!I10/取引表!I$101)</f>
        <v>0</v>
      </c>
      <c r="J10" s="239">
        <f>IF(取引表!J$101=0,0,取引表!J10/取引表!J$101)</f>
        <v>0</v>
      </c>
      <c r="K10" s="239">
        <f>IF(取引表!K$101=0,0,取引表!K10/取引表!K$101)</f>
        <v>0</v>
      </c>
      <c r="L10" s="239">
        <f>IF(取引表!L$101=0,0,取引表!L10/取引表!L$101)</f>
        <v>0</v>
      </c>
      <c r="M10" s="239">
        <f>IF(取引表!M$101=0,0,取引表!M10/取引表!M$101)</f>
        <v>0</v>
      </c>
      <c r="N10" s="239">
        <f>IF(取引表!N$101=0,0,取引表!N10/取引表!N$101)</f>
        <v>0</v>
      </c>
      <c r="O10" s="239">
        <f>IF(取引表!O$101=0,0,取引表!O10/取引表!O$101)</f>
        <v>0</v>
      </c>
      <c r="P10" s="239">
        <f>IF(取引表!P$101=0,0,取引表!P10/取引表!P$101)</f>
        <v>0</v>
      </c>
      <c r="Q10" s="239">
        <f>IF(取引表!Q$101=0,0,取引表!Q10/取引表!Q$101)</f>
        <v>0</v>
      </c>
      <c r="R10" s="239">
        <f>IF(取引表!R$101=0,0,取引表!R10/取引表!R$101)</f>
        <v>0</v>
      </c>
      <c r="S10" s="239">
        <f>IF(取引表!S$101=0,0,取引表!S10/取引表!S$101)</f>
        <v>0</v>
      </c>
      <c r="T10" s="239">
        <f>IF(取引表!T$101=0,0,取引表!T10/取引表!T$101)</f>
        <v>0</v>
      </c>
      <c r="U10" s="239">
        <f>IF(取引表!U$101=0,0,取引表!U10/取引表!U$101)</f>
        <v>0</v>
      </c>
      <c r="V10" s="239">
        <f>IF(取引表!V$101=0,0,取引表!V10/取引表!V$101)</f>
        <v>0</v>
      </c>
      <c r="W10" s="239">
        <f>IF(取引表!W$101=0,0,取引表!W10/取引表!W$101)</f>
        <v>0</v>
      </c>
      <c r="X10" s="239">
        <f>IF(取引表!X$101=0,0,取引表!X10/取引表!X$101)</f>
        <v>0</v>
      </c>
      <c r="Y10" s="239">
        <f>IF(取引表!Y$101=0,0,取引表!Y10/取引表!Y$101)</f>
        <v>0</v>
      </c>
      <c r="Z10" s="239">
        <f>IF(取引表!Z$101=0,0,取引表!Z10/取引表!Z$101)</f>
        <v>0</v>
      </c>
      <c r="AA10" s="239">
        <f>IF(取引表!AA$101=0,0,取引表!AA10/取引表!AA$101)</f>
        <v>0</v>
      </c>
      <c r="AB10" s="239">
        <f>IF(取引表!AB$101=0,0,取引表!AB10/取引表!AB$101)</f>
        <v>0</v>
      </c>
      <c r="AC10" s="239">
        <f>IF(取引表!AC$101=0,0,取引表!AC10/取引表!AC$101)</f>
        <v>0</v>
      </c>
      <c r="AD10" s="239">
        <f>IF(取引表!AD$101=0,0,取引表!AD10/取引表!AD$101)</f>
        <v>0</v>
      </c>
      <c r="AE10" s="239">
        <f>IF(取引表!AE$101=0,0,取引表!AE10/取引表!AE$101)</f>
        <v>0</v>
      </c>
      <c r="AF10" s="239">
        <f>IF(取引表!AF$101=0,0,取引表!AF10/取引表!AF$101)</f>
        <v>0</v>
      </c>
      <c r="AG10" s="239">
        <f>IF(取引表!AG$101=0,0,取引表!AG10/取引表!AG$101)</f>
        <v>0</v>
      </c>
      <c r="AH10" s="239">
        <f>IF(取引表!AH$101=0,0,取引表!AH10/取引表!AH$101)</f>
        <v>0</v>
      </c>
      <c r="AI10" s="239">
        <f>IF(取引表!AI$101=0,0,取引表!AI10/取引表!AI$101)</f>
        <v>0</v>
      </c>
      <c r="AJ10" s="239">
        <f>IF(取引表!AJ$101=0,0,取引表!AJ10/取引表!AJ$101)</f>
        <v>0</v>
      </c>
      <c r="AK10" s="239">
        <f>IF(取引表!AK$101=0,0,取引表!AK10/取引表!AK$101)</f>
        <v>0</v>
      </c>
      <c r="AL10" s="239">
        <f>IF(取引表!AL$101=0,0,取引表!AL10/取引表!AL$101)</f>
        <v>0</v>
      </c>
      <c r="AM10" s="239">
        <f>IF(取引表!AM$101=0,0,取引表!AM10/取引表!AM$101)</f>
        <v>0</v>
      </c>
      <c r="AN10" s="239">
        <f>IF(取引表!AN$101=0,0,取引表!AN10/取引表!AN$101)</f>
        <v>0</v>
      </c>
      <c r="AO10" s="239">
        <f>IF(取引表!AO$101=0,0,取引表!AO10/取引表!AO$101)</f>
        <v>0</v>
      </c>
      <c r="AP10" s="239">
        <f>IF(取引表!AP$101=0,0,取引表!AP10/取引表!AP$101)</f>
        <v>0</v>
      </c>
      <c r="AQ10" s="239">
        <f>IF(取引表!AQ$101=0,0,取引表!AQ10/取引表!AQ$101)</f>
        <v>0</v>
      </c>
      <c r="AR10" s="239">
        <f>IF(取引表!AR$101=0,0,取引表!AR10/取引表!AR$101)</f>
        <v>0</v>
      </c>
      <c r="AS10" s="239">
        <f>IF(取引表!AS$101=0,0,取引表!AS10/取引表!AS$101)</f>
        <v>0</v>
      </c>
      <c r="AT10" s="239">
        <f>IF(取引表!AT$101=0,0,取引表!AT10/取引表!AT$101)</f>
        <v>0</v>
      </c>
      <c r="AU10" s="239">
        <f>IF(取引表!AU$101=0,0,取引表!AU10/取引表!AU$101)</f>
        <v>0</v>
      </c>
      <c r="AV10" s="239">
        <f>IF(取引表!AV$101=0,0,取引表!AV10/取引表!AV$101)</f>
        <v>0</v>
      </c>
      <c r="AW10" s="239">
        <f>IF(取引表!AW$101=0,0,取引表!AW10/取引表!AW$101)</f>
        <v>0</v>
      </c>
      <c r="AX10" s="239">
        <f>IF(取引表!AX$101=0,0,取引表!AX10/取引表!AX$101)</f>
        <v>0</v>
      </c>
      <c r="AY10" s="239">
        <f>IF(取引表!AY$101=0,0,取引表!AY10/取引表!AY$101)</f>
        <v>0</v>
      </c>
      <c r="AZ10" s="239">
        <f>IF(取引表!AZ$101=0,0,取引表!AZ10/取引表!AZ$101)</f>
        <v>0</v>
      </c>
      <c r="BA10" s="239">
        <f>IF(取引表!BA$101=0,0,取引表!BA10/取引表!BA$101)</f>
        <v>0</v>
      </c>
      <c r="BB10" s="239">
        <f>IF(取引表!BB$101=0,0,取引表!BB10/取引表!BB$101)</f>
        <v>0</v>
      </c>
      <c r="BC10" s="239">
        <f>IF(取引表!BC$101=0,0,取引表!BC10/取引表!BC$101)</f>
        <v>0</v>
      </c>
      <c r="BD10" s="239">
        <f>IF(取引表!BD$101=0,0,取引表!BD10/取引表!BD$101)</f>
        <v>0</v>
      </c>
      <c r="BE10" s="239">
        <f>IF(取引表!BE$101=0,0,取引表!BE10/取引表!BE$101)</f>
        <v>0</v>
      </c>
      <c r="BF10" s="239">
        <f>IF(取引表!BF$101=0,0,取引表!BF10/取引表!BF$101)</f>
        <v>0</v>
      </c>
      <c r="BG10" s="239">
        <f>IF(取引表!BG$101=0,0,取引表!BG10/取引表!BG$101)</f>
        <v>0</v>
      </c>
      <c r="BH10" s="239">
        <f>IF(取引表!BH$101=0,0,取引表!BH10/取引表!BH$101)</f>
        <v>0</v>
      </c>
      <c r="BI10" s="239">
        <f>IF(取引表!BI$101=0,0,取引表!BI10/取引表!BI$101)</f>
        <v>0</v>
      </c>
      <c r="BJ10" s="239">
        <f>IF(取引表!BJ$101=0,0,取引表!BJ10/取引表!BJ$101)</f>
        <v>0</v>
      </c>
      <c r="BK10" s="239">
        <f>IF(取引表!BK$101=0,0,取引表!BK10/取引表!BK$101)</f>
        <v>0</v>
      </c>
      <c r="BL10" s="239">
        <f>IF(取引表!BL$101=0,0,取引表!BL10/取引表!BL$101)</f>
        <v>0</v>
      </c>
      <c r="BM10" s="239">
        <f>IF(取引表!BM$101=0,0,取引表!BM10/取引表!BM$101)</f>
        <v>0</v>
      </c>
      <c r="BN10" s="239">
        <f>IF(取引表!BN$101=0,0,取引表!BN10/取引表!BN$101)</f>
        <v>0</v>
      </c>
      <c r="BO10" s="239">
        <f>IF(取引表!BO$101=0,0,取引表!BO10/取引表!BO$101)</f>
        <v>0</v>
      </c>
      <c r="BP10" s="239">
        <f>IF(取引表!BP$101=0,0,取引表!BP10/取引表!BP$101)</f>
        <v>0</v>
      </c>
      <c r="BQ10" s="239">
        <f>IF(取引表!BQ$101=0,0,取引表!BQ10/取引表!BQ$101)</f>
        <v>0</v>
      </c>
      <c r="BR10" s="239">
        <f>IF(取引表!BR$101=0,0,取引表!BR10/取引表!BR$101)</f>
        <v>0</v>
      </c>
      <c r="BS10" s="239">
        <f>IF(取引表!BS$101=0,0,取引表!BS10/取引表!BS$101)</f>
        <v>0</v>
      </c>
      <c r="BT10" s="239">
        <f>IF(取引表!BT$101=0,0,取引表!BT10/取引表!BT$101)</f>
        <v>0</v>
      </c>
      <c r="BU10" s="239">
        <f>IF(取引表!BU$101=0,0,取引表!BU10/取引表!BU$101)</f>
        <v>0</v>
      </c>
      <c r="BV10" s="239">
        <f>IF(取引表!BV$101=0,0,取引表!BV10/取引表!BV$101)</f>
        <v>0</v>
      </c>
      <c r="BW10" s="239">
        <f>IF(取引表!BW$101=0,0,取引表!BW10/取引表!BW$101)</f>
        <v>0</v>
      </c>
      <c r="BX10" s="239">
        <f>IF(取引表!BX$101=0,0,取引表!BX10/取引表!BX$101)</f>
        <v>0</v>
      </c>
      <c r="BY10" s="239">
        <f>IF(取引表!BY$101=0,0,取引表!BY10/取引表!BY$101)</f>
        <v>0</v>
      </c>
      <c r="BZ10" s="239">
        <f>IF(取引表!BZ$101=0,0,取引表!BZ10/取引表!BZ$101)</f>
        <v>0</v>
      </c>
      <c r="CA10" s="239">
        <f>IF(取引表!CA$101=0,0,取引表!CA10/取引表!CA$101)</f>
        <v>0</v>
      </c>
      <c r="CB10" s="239">
        <f>IF(取引表!CB$101=0,0,取引表!CB10/取引表!CB$101)</f>
        <v>0</v>
      </c>
      <c r="CC10" s="239">
        <f>IF(取引表!CC$101=0,0,取引表!CC10/取引表!CC$101)</f>
        <v>0</v>
      </c>
      <c r="CD10" s="239">
        <f>IF(取引表!CD$101=0,0,取引表!CD10/取引表!CD$101)</f>
        <v>0</v>
      </c>
      <c r="CE10" s="239">
        <f>IF(取引表!CE$101=0,0,取引表!CE10/取引表!CE$101)</f>
        <v>0</v>
      </c>
      <c r="CF10" s="239">
        <f>IF(取引表!CF$101=0,0,取引表!CF10/取引表!CF$101)</f>
        <v>0</v>
      </c>
      <c r="CG10" s="239">
        <f>IF(取引表!CG$101=0,0,取引表!CG10/取引表!CG$101)</f>
        <v>0</v>
      </c>
      <c r="CH10" s="239">
        <f>IF(取引表!CH$101=0,0,取引表!CH10/取引表!CH$101)</f>
        <v>0</v>
      </c>
      <c r="CI10" s="239">
        <f>IF(取引表!CI$101=0,0,取引表!CI10/取引表!CI$101)</f>
        <v>0</v>
      </c>
      <c r="CJ10" s="239">
        <f>IF(取引表!CJ$101=0,0,取引表!CJ10/取引表!CJ$101)</f>
        <v>0</v>
      </c>
      <c r="CK10" s="239">
        <f>IF(取引表!CK$101=0,0,取引表!CK10/取引表!CK$101)</f>
        <v>0</v>
      </c>
      <c r="CL10" s="239">
        <f>IF(取引表!CL$101=0,0,取引表!CL10/取引表!CL$101)</f>
        <v>0</v>
      </c>
      <c r="CM10" s="239">
        <f>IF(取引表!CM$101=0,0,取引表!CM10/取引表!CM$101)</f>
        <v>0</v>
      </c>
      <c r="CO10" s="238">
        <v>7</v>
      </c>
      <c r="CP10" s="242">
        <f t="shared" si="0"/>
        <v>0</v>
      </c>
      <c r="CQ10" s="242">
        <f t="shared" si="1"/>
        <v>0</v>
      </c>
      <c r="CR10" s="242">
        <f>INDEX(取引表!$C$105:$CM$105,投入係数!$CO10)</f>
        <v>0</v>
      </c>
    </row>
    <row r="11" spans="1:96">
      <c r="A11" s="238">
        <v>8</v>
      </c>
      <c r="B11" s="238" t="s">
        <v>126</v>
      </c>
      <c r="C11" s="239">
        <f>IF(取引表!C$101=0,0,取引表!C11/取引表!C$101)</f>
        <v>3.8363160900398709E-5</v>
      </c>
      <c r="D11" s="239">
        <f>IF(取引表!D$101=0,0,取引表!D11/取引表!D$101)</f>
        <v>5.5475014384026903E-4</v>
      </c>
      <c r="E11" s="239">
        <f>IF(取引表!E$101=0,0,取引表!E11/取引表!E$101)</f>
        <v>2.6562667848959291E-3</v>
      </c>
      <c r="F11" s="239">
        <f>IF(取引表!F$101=0,0,取引表!F11/取引表!F$101)</f>
        <v>0</v>
      </c>
      <c r="G11" s="239">
        <f>IF(取引表!G$101=0,0,取引表!G11/取引表!G$101)</f>
        <v>0</v>
      </c>
      <c r="H11" s="239">
        <f>IF(取引表!H$101=0,0,取引表!H11/取引表!H$101)</f>
        <v>4.3654004069266292E-5</v>
      </c>
      <c r="I11" s="239">
        <f>IF(取引表!I$101=0,0,取引表!I11/取引表!I$101)</f>
        <v>0</v>
      </c>
      <c r="J11" s="239">
        <f>IF(取引表!J$101=0,0,取引表!J11/取引表!J$101)</f>
        <v>0.26069071324869941</v>
      </c>
      <c r="K11" s="239">
        <f>IF(取引表!K$101=0,0,取引表!K11/取引表!K$101)</f>
        <v>6.3731392237212706E-2</v>
      </c>
      <c r="L11" s="239">
        <f>IF(取引表!L$101=0,0,取引表!L11/取引表!L$101)</f>
        <v>4.9268344772591881E-5</v>
      </c>
      <c r="M11" s="239">
        <f>IF(取引表!M$101=0,0,取引表!M11/取引表!M$101)</f>
        <v>1.1045688015253725E-2</v>
      </c>
      <c r="N11" s="239">
        <f>IF(取引表!N$101=0,0,取引表!N11/取引表!N$101)</f>
        <v>6.5896262467788681E-4</v>
      </c>
      <c r="O11" s="239">
        <f>IF(取引表!O$101=0,0,取引表!O11/取引表!O$101)</f>
        <v>8.8310484336677264E-5</v>
      </c>
      <c r="P11" s="239">
        <f>IF(取引表!P$101=0,0,取引表!P11/取引表!P$101)</f>
        <v>0</v>
      </c>
      <c r="Q11" s="239">
        <f>IF(取引表!Q$101=0,0,取引表!Q11/取引表!Q$101)</f>
        <v>0</v>
      </c>
      <c r="R11" s="239">
        <f>IF(取引表!R$101=0,0,取引表!R11/取引表!R$101)</f>
        <v>0</v>
      </c>
      <c r="S11" s="239">
        <f>IF(取引表!S$101=0,0,取引表!S11/取引表!S$101)</f>
        <v>0</v>
      </c>
      <c r="T11" s="239">
        <f>IF(取引表!T$101=0,0,取引表!T11/取引表!T$101)</f>
        <v>8.6791403861688469E-6</v>
      </c>
      <c r="U11" s="239">
        <f>IF(取引表!U$101=0,0,取引表!U11/取引表!U$101)</f>
        <v>0</v>
      </c>
      <c r="V11" s="239">
        <f>IF(取引表!V$101=0,0,取引表!V11/取引表!V$101)</f>
        <v>0</v>
      </c>
      <c r="W11" s="239">
        <f>IF(取引表!W$101=0,0,取引表!W11/取引表!W$101)</f>
        <v>2.1243664359503386E-4</v>
      </c>
      <c r="X11" s="239">
        <f>IF(取引表!X$101=0,0,取引表!X11/取引表!X$101)</f>
        <v>0</v>
      </c>
      <c r="Y11" s="239">
        <f>IF(取引表!Y$101=0,0,取引表!Y11/取引表!Y$101)</f>
        <v>0</v>
      </c>
      <c r="Z11" s="239">
        <f>IF(取引表!Z$101=0,0,取引表!Z11/取引表!Z$101)</f>
        <v>0</v>
      </c>
      <c r="AA11" s="239">
        <f>IF(取引表!AA$101=0,0,取引表!AA11/取引表!AA$101)</f>
        <v>3.0060675814970857E-4</v>
      </c>
      <c r="AB11" s="239">
        <f>IF(取引表!AB$101=0,0,取引表!AB11/取引表!AB$101)</f>
        <v>9.4051665770017957E-7</v>
      </c>
      <c r="AC11" s="239">
        <f>IF(取引表!AC$101=0,0,取引表!AC11/取引表!AC$101)</f>
        <v>1.91588790877768E-4</v>
      </c>
      <c r="AD11" s="239">
        <f>IF(取引表!AD$101=0,0,取引表!AD11/取引表!AD$101)</f>
        <v>2.4919718193146609E-5</v>
      </c>
      <c r="AE11" s="239">
        <f>IF(取引表!AE$101=0,0,取引表!AE11/取引表!AE$101)</f>
        <v>6.795663918953199E-5</v>
      </c>
      <c r="AF11" s="239">
        <f>IF(取引表!AF$101=0,0,取引表!AF11/取引表!AF$101)</f>
        <v>1.7995333581485608E-5</v>
      </c>
      <c r="AG11" s="239">
        <f>IF(取引表!AG$101=0,0,取引表!AG11/取引表!AG$101)</f>
        <v>1.0811853572533842E-4</v>
      </c>
      <c r="AH11" s="239">
        <f>IF(取引表!AH$101=0,0,取引表!AH11/取引表!AH$101)</f>
        <v>1.8576902461347774E-5</v>
      </c>
      <c r="AI11" s="239">
        <f>IF(取引表!AI$101=0,0,取引表!AI11/取引表!AI$101)</f>
        <v>8.9429545177848368E-4</v>
      </c>
      <c r="AJ11" s="239">
        <f>IF(取引表!AJ$101=0,0,取引表!AJ11/取引表!AJ$101)</f>
        <v>1.0675829775959354E-4</v>
      </c>
      <c r="AK11" s="239">
        <f>IF(取引表!AK$101=0,0,取引表!AK11/取引表!AK$101)</f>
        <v>5.643668486867484E-8</v>
      </c>
      <c r="AL11" s="239">
        <f>IF(取引表!AL$101=0,0,取引表!AL11/取引表!AL$101)</f>
        <v>9.8945984582675341E-5</v>
      </c>
      <c r="AM11" s="239">
        <f>IF(取引表!AM$101=0,0,取引表!AM11/取引表!AM$101)</f>
        <v>3.2845755397862978E-3</v>
      </c>
      <c r="AN11" s="239">
        <f>IF(取引表!AN$101=0,0,取引表!AN11/取引表!AN$101)</f>
        <v>5.7629164772874319E-4</v>
      </c>
      <c r="AO11" s="239">
        <f>IF(取引表!AO$101=0,0,取引表!AO11/取引表!AO$101)</f>
        <v>1.2073785090420547E-4</v>
      </c>
      <c r="AP11" s="239">
        <f>IF(取引表!AP$101=0,0,取引表!AP11/取引表!AP$101)</f>
        <v>9.767541412266116E-4</v>
      </c>
      <c r="AQ11" s="239">
        <f>IF(取引表!AQ$101=0,0,取引表!AQ11/取引表!AQ$101)</f>
        <v>8.404751596640781E-6</v>
      </c>
      <c r="AR11" s="239">
        <f>IF(取引表!AR$101=0,0,取引表!AR11/取引表!AR$101)</f>
        <v>1.2449505707791923E-4</v>
      </c>
      <c r="AS11" s="239">
        <f>IF(取引表!AS$101=0,0,取引表!AS11/取引表!AS$101)</f>
        <v>8.3993860226824909E-4</v>
      </c>
      <c r="AT11" s="239">
        <f>IF(取引表!AT$101=0,0,取引表!AT11/取引表!AT$101)</f>
        <v>3.1771158369607316E-5</v>
      </c>
      <c r="AU11" s="239">
        <f>IF(取引表!AU$101=0,0,取引表!AU11/取引表!AU$101)</f>
        <v>1.1656619057546908E-5</v>
      </c>
      <c r="AV11" s="239">
        <f>IF(取引表!AV$101=0,0,取引表!AV11/取引表!AV$101)</f>
        <v>0</v>
      </c>
      <c r="AW11" s="239">
        <f>IF(取引表!AW$101=0,0,取引表!AW11/取引表!AW$101)</f>
        <v>0</v>
      </c>
      <c r="AX11" s="239">
        <f>IF(取引表!AX$101=0,0,取引表!AX11/取引表!AX$101)</f>
        <v>3.7357207762583093E-5</v>
      </c>
      <c r="AY11" s="239">
        <f>IF(取引表!AY$101=0,0,取引表!AY11/取引表!AY$101)</f>
        <v>9.6740653008672078E-6</v>
      </c>
      <c r="AZ11" s="239">
        <f>IF(取引表!AZ$101=0,0,取引表!AZ11/取引表!AZ$101)</f>
        <v>5.0912264068835764E-5</v>
      </c>
      <c r="BA11" s="239">
        <f>IF(取引表!BA$101=0,0,取引表!BA11/取引表!BA$101)</f>
        <v>8.5350850465559387E-5</v>
      </c>
      <c r="BB11" s="239">
        <f>IF(取引表!BB$101=0,0,取引表!BB11/取引表!BB$101)</f>
        <v>2.3811848299793447E-6</v>
      </c>
      <c r="BC11" s="239">
        <f>IF(取引表!BC$101=0,0,取引表!BC11/取引表!BC$101)</f>
        <v>0</v>
      </c>
      <c r="BD11" s="239">
        <f>IF(取引表!BD$101=0,0,取引表!BD11/取引表!BD$101)</f>
        <v>0</v>
      </c>
      <c r="BE11" s="239">
        <f>IF(取引表!BE$101=0,0,取引表!BE11/取引表!BE$101)</f>
        <v>0</v>
      </c>
      <c r="BF11" s="239">
        <f>IF(取引表!BF$101=0,0,取引表!BF11/取引表!BF$101)</f>
        <v>1.2273024845898539E-4</v>
      </c>
      <c r="BG11" s="239">
        <f>IF(取引表!BG$101=0,0,取引表!BG11/取引表!BG$101)</f>
        <v>1.1277811128049314E-5</v>
      </c>
      <c r="BH11" s="239">
        <f>IF(取引表!BH$101=0,0,取引表!BH11/取引表!BH$101)</f>
        <v>3.1432398022971023E-6</v>
      </c>
      <c r="BI11" s="239">
        <f>IF(取引表!BI$101=0,0,取引表!BI11/取引表!BI$101)</f>
        <v>8.8033540055631652E-4</v>
      </c>
      <c r="BJ11" s="239">
        <f>IF(取引表!BJ$101=0,0,取引表!BJ11/取引表!BJ$101)</f>
        <v>0</v>
      </c>
      <c r="BK11" s="239">
        <f>IF(取引表!BK$101=0,0,取引表!BK11/取引表!BK$101)</f>
        <v>1.3058898550891189E-4</v>
      </c>
      <c r="BL11" s="239">
        <f>IF(取引表!BL$101=0,0,取引表!BL11/取引表!BL$101)</f>
        <v>6.998360334123755E-5</v>
      </c>
      <c r="BM11" s="239">
        <f>IF(取引表!BM$101=0,0,取引表!BM11/取引表!BM$101)</f>
        <v>5.502041855105176E-5</v>
      </c>
      <c r="BN11" s="239">
        <f>IF(取引表!BN$101=0,0,取引表!BN11/取引表!BN$101)</f>
        <v>0</v>
      </c>
      <c r="BO11" s="239">
        <f>IF(取引表!BO$101=0,0,取引表!BO11/取引表!BO$101)</f>
        <v>1.5699709438532406E-6</v>
      </c>
      <c r="BP11" s="239">
        <f>IF(取引表!BP$101=0,0,取引表!BP11/取引表!BP$101)</f>
        <v>0</v>
      </c>
      <c r="BQ11" s="239">
        <f>IF(取引表!BQ$101=0,0,取引表!BQ11/取引表!BQ$101)</f>
        <v>1.0925388358300679E-4</v>
      </c>
      <c r="BR11" s="239">
        <f>IF(取引表!BR$101=0,0,取引表!BR11/取引表!BR$101)</f>
        <v>0</v>
      </c>
      <c r="BS11" s="239">
        <f>IF(取引表!BS$101=0,0,取引表!BS11/取引表!BS$101)</f>
        <v>2.5303689136172269E-5</v>
      </c>
      <c r="BT11" s="239">
        <f>IF(取引表!BT$101=0,0,取引表!BT11/取引表!BT$101)</f>
        <v>3.0113589300673415E-5</v>
      </c>
      <c r="BU11" s="239">
        <f>IF(取引表!BU$101=0,0,取引表!BU11/取引表!BU$101)</f>
        <v>4.3930762271841855E-7</v>
      </c>
      <c r="BV11" s="239">
        <f>IF(取引表!BV$101=0,0,取引表!BV11/取引表!BV$101)</f>
        <v>0</v>
      </c>
      <c r="BW11" s="239">
        <f>IF(取引表!BW$101=0,0,取引表!BW11/取引表!BW$101)</f>
        <v>1.583085025884772E-5</v>
      </c>
      <c r="BX11" s="239">
        <f>IF(取引表!BX$101=0,0,取引表!BX11/取引表!BX$101)</f>
        <v>6.1793405789033673E-4</v>
      </c>
      <c r="BY11" s="239">
        <f>IF(取引表!BY$101=0,0,取引表!BY11/取引表!BY$101)</f>
        <v>2.5392701252604501E-5</v>
      </c>
      <c r="BZ11" s="239">
        <f>IF(取引表!BZ$101=0,0,取引表!BZ11/取引表!BZ$101)</f>
        <v>2.0419649916735479E-5</v>
      </c>
      <c r="CA11" s="239">
        <f>IF(取引表!CA$101=0,0,取引表!CA11/取引表!CA$101)</f>
        <v>3.9350220024103904E-5</v>
      </c>
      <c r="CB11" s="239">
        <f>IF(取引表!CB$101=0,0,取引表!CB11/取引表!CB$101)</f>
        <v>2.8249389811369097E-5</v>
      </c>
      <c r="CC11" s="239">
        <f>IF(取引表!CC$101=0,0,取引表!CC11/取引表!CC$101)</f>
        <v>0</v>
      </c>
      <c r="CD11" s="239">
        <f>IF(取引表!CD$101=0,0,取引表!CD11/取引表!CD$101)</f>
        <v>2.6482805082354194E-6</v>
      </c>
      <c r="CE11" s="239">
        <f>IF(取引表!CE$101=0,0,取引表!CE11/取引表!CE$101)</f>
        <v>8.8574316247698408E-5</v>
      </c>
      <c r="CF11" s="239">
        <f>IF(取引表!CF$101=0,0,取引表!CF11/取引表!CF$101)</f>
        <v>1.4989136265852239E-4</v>
      </c>
      <c r="CG11" s="239">
        <f>IF(取引表!CG$101=0,0,取引表!CG11/取引表!CG$101)</f>
        <v>0</v>
      </c>
      <c r="CH11" s="239">
        <f>IF(取引表!CH$101=0,0,取引表!CH11/取引表!CH$101)</f>
        <v>2.3849966178083091E-5</v>
      </c>
      <c r="CI11" s="239">
        <f>IF(取引表!CI$101=0,0,取引表!CI11/取引表!CI$101)</f>
        <v>4.5353250312985357E-4</v>
      </c>
      <c r="CJ11" s="239">
        <f>IF(取引表!CJ$101=0,0,取引表!CJ11/取引表!CJ$101)</f>
        <v>5.9123966025417472E-5</v>
      </c>
      <c r="CK11" s="239">
        <f>IF(取引表!CK$101=0,0,取引表!CK11/取引表!CK$101)</f>
        <v>6.8201946532705201E-3</v>
      </c>
      <c r="CL11" s="239">
        <f>IF(取引表!CL$101=0,0,取引表!CL11/取引表!CL$101)</f>
        <v>2.8369850263272986E-5</v>
      </c>
      <c r="CM11" s="239">
        <f>IF(取引表!CM$101=0,0,取引表!CM11/取引表!CM$101)</f>
        <v>1.5725276172593422E-3</v>
      </c>
      <c r="CO11" s="238">
        <v>8</v>
      </c>
      <c r="CP11" s="242">
        <f t="shared" si="0"/>
        <v>0.6653692562773722</v>
      </c>
      <c r="CQ11" s="242">
        <f t="shared" si="1"/>
        <v>0.33463074372262797</v>
      </c>
      <c r="CR11" s="242">
        <f>INDEX(取引表!$C$105:$CM$105,投入係数!$CO11)</f>
        <v>8.9046280773910413E-2</v>
      </c>
    </row>
    <row r="12" spans="1:96">
      <c r="A12" s="238">
        <v>9</v>
      </c>
      <c r="B12" s="238" t="s">
        <v>127</v>
      </c>
      <c r="C12" s="239">
        <f>IF(取引表!C$101=0,0,取引表!C12/取引表!C$101)</f>
        <v>8.4098518510475426E-4</v>
      </c>
      <c r="D12" s="239">
        <f>IF(取引表!D$101=0,0,取引表!D12/取引表!D$101)</f>
        <v>5.4305527845687402E-5</v>
      </c>
      <c r="E12" s="239">
        <f>IF(取引表!E$101=0,0,取引表!E12/取引表!E$101)</f>
        <v>1.1947033913670712E-3</v>
      </c>
      <c r="F12" s="239">
        <f>IF(取引表!F$101=0,0,取引表!F12/取引表!F$101)</f>
        <v>6.2827081055345986E-4</v>
      </c>
      <c r="G12" s="239">
        <f>IF(取引表!G$101=0,0,取引表!G12/取引表!G$101)</f>
        <v>3.0932286702750725E-4</v>
      </c>
      <c r="H12" s="239">
        <f>IF(取引表!H$101=0,0,取引表!H12/取引表!H$101)</f>
        <v>2.1745209775066114E-4</v>
      </c>
      <c r="I12" s="239">
        <f>IF(取引表!I$101=0,0,取引表!I12/取引表!I$101)</f>
        <v>0</v>
      </c>
      <c r="J12" s="239">
        <f>IF(取引表!J$101=0,0,取引表!J12/取引表!J$101)</f>
        <v>8.9842271810547153E-4</v>
      </c>
      <c r="K12" s="239">
        <f>IF(取引表!K$101=0,0,取引表!K12/取引表!K$101)</f>
        <v>4.0470154223543262E-3</v>
      </c>
      <c r="L12" s="239">
        <f>IF(取引表!L$101=0,0,取引表!L12/取引表!L$101)</f>
        <v>2.3479997297574601E-4</v>
      </c>
      <c r="M12" s="239">
        <f>IF(取引表!M$101=0,0,取引表!M12/取引表!M$101)</f>
        <v>2.3685457417102745E-4</v>
      </c>
      <c r="N12" s="239">
        <f>IF(取引表!N$101=0,0,取引表!N12/取引表!N$101)</f>
        <v>2.3189896252109356E-4</v>
      </c>
      <c r="O12" s="239">
        <f>IF(取引表!O$101=0,0,取引表!O12/取引表!O$101)</f>
        <v>8.2256138936631466E-5</v>
      </c>
      <c r="P12" s="239">
        <f>IF(取引表!P$101=0,0,取引表!P12/取引表!P$101)</f>
        <v>0</v>
      </c>
      <c r="Q12" s="239">
        <f>IF(取引表!Q$101=0,0,取引表!Q12/取引表!Q$101)</f>
        <v>2.000169804109773E-4</v>
      </c>
      <c r="R12" s="239">
        <f>IF(取引表!R$101=0,0,取引表!R12/取引表!R$101)</f>
        <v>1.1239170740189666E-4</v>
      </c>
      <c r="S12" s="239">
        <f>IF(取引表!S$101=0,0,取引表!S12/取引表!S$101)</f>
        <v>0</v>
      </c>
      <c r="T12" s="239">
        <f>IF(取引表!T$101=0,0,取引表!T12/取引表!T$101)</f>
        <v>1.3364695928318803E-4</v>
      </c>
      <c r="U12" s="239">
        <f>IF(取引表!U$101=0,0,取引表!U12/取引表!U$101)</f>
        <v>0</v>
      </c>
      <c r="V12" s="239">
        <f>IF(取引表!V$101=0,0,取引表!V12/取引表!V$101)</f>
        <v>2.3619869620631909E-5</v>
      </c>
      <c r="W12" s="239">
        <f>IF(取引表!W$101=0,0,取引表!W12/取引表!W$101)</f>
        <v>9.2736502992675859E-5</v>
      </c>
      <c r="X12" s="239">
        <f>IF(取引表!X$101=0,0,取引表!X12/取引表!X$101)</f>
        <v>0</v>
      </c>
      <c r="Y12" s="239">
        <f>IF(取引表!Y$101=0,0,取引表!Y12/取引表!Y$101)</f>
        <v>1.8940380581438043E-4</v>
      </c>
      <c r="Z12" s="239">
        <f>IF(取引表!Z$101=0,0,取引表!Z12/取引表!Z$101)</f>
        <v>0</v>
      </c>
      <c r="AA12" s="239">
        <f>IF(取引表!AA$101=0,0,取引表!AA12/取引表!AA$101)</f>
        <v>4.1840338738264183E-4</v>
      </c>
      <c r="AB12" s="239">
        <f>IF(取引表!AB$101=0,0,取引表!AB12/取引表!AB$101)</f>
        <v>1.1682676013887304E-4</v>
      </c>
      <c r="AC12" s="239">
        <f>IF(取引表!AC$101=0,0,取引表!AC12/取引表!AC$101)</f>
        <v>3.0612824780422708E-4</v>
      </c>
      <c r="AD12" s="239">
        <f>IF(取引表!AD$101=0,0,取引表!AD12/取引表!AD$101)</f>
        <v>2.4660501600633878E-4</v>
      </c>
      <c r="AE12" s="239">
        <f>IF(取引表!AE$101=0,0,取引表!AE12/取引表!AE$101)</f>
        <v>2.7855055447554531E-4</v>
      </c>
      <c r="AF12" s="239">
        <f>IF(取引表!AF$101=0,0,取引表!AF12/取引表!AF$101)</f>
        <v>2.8815900420207089E-4</v>
      </c>
      <c r="AG12" s="239">
        <f>IF(取引表!AG$101=0,0,取引表!AG12/取引表!AG$101)</f>
        <v>2.1565437709313018E-4</v>
      </c>
      <c r="AH12" s="239">
        <f>IF(取引表!AH$101=0,0,取引表!AH12/取引表!AH$101)</f>
        <v>1.8441550234620359E-4</v>
      </c>
      <c r="AI12" s="239">
        <f>IF(取引表!AI$101=0,0,取引表!AI12/取引表!AI$101)</f>
        <v>1.3353110504400224E-3</v>
      </c>
      <c r="AJ12" s="239">
        <f>IF(取引表!AJ$101=0,0,取引表!AJ12/取引表!AJ$101)</f>
        <v>4.1769394051664532E-4</v>
      </c>
      <c r="AK12" s="239">
        <f>IF(取引表!AK$101=0,0,取引表!AK12/取引表!AK$101)</f>
        <v>1.7760612085089156E-5</v>
      </c>
      <c r="AL12" s="239">
        <f>IF(取引表!AL$101=0,0,取引表!AL12/取引表!AL$101)</f>
        <v>3.3669305781756258E-4</v>
      </c>
      <c r="AM12" s="239">
        <f>IF(取引表!AM$101=0,0,取引表!AM12/取引表!AM$101)</f>
        <v>7.6508037232683902E-5</v>
      </c>
      <c r="AN12" s="239">
        <f>IF(取引表!AN$101=0,0,取引表!AN12/取引表!AN$101)</f>
        <v>3.1039689943361911E-4</v>
      </c>
      <c r="AO12" s="239">
        <f>IF(取引表!AO$101=0,0,取引表!AO12/取引表!AO$101)</f>
        <v>8.4875965316669254E-5</v>
      </c>
      <c r="AP12" s="239">
        <f>IF(取引表!AP$101=0,0,取引表!AP12/取引表!AP$101)</f>
        <v>9.6413073896387935E-4</v>
      </c>
      <c r="AQ12" s="239">
        <f>IF(取引表!AQ$101=0,0,取引表!AQ12/取引表!AQ$101)</f>
        <v>5.4967795113169612E-4</v>
      </c>
      <c r="AR12" s="239">
        <f>IF(取引表!AR$101=0,0,取引表!AR12/取引表!AR$101)</f>
        <v>1.0997055503410384E-3</v>
      </c>
      <c r="AS12" s="239">
        <f>IF(取引表!AS$101=0,0,取引表!AS12/取引表!AS$101)</f>
        <v>5.8640272121189758E-4</v>
      </c>
      <c r="AT12" s="239">
        <f>IF(取引表!AT$101=0,0,取引表!AT12/取引表!AT$101)</f>
        <v>3.6935301975840243E-4</v>
      </c>
      <c r="AU12" s="239">
        <f>IF(取引表!AU$101=0,0,取引表!AU12/取引表!AU$101)</f>
        <v>4.7519417118948204E-4</v>
      </c>
      <c r="AV12" s="239">
        <f>IF(取引表!AV$101=0,0,取引表!AV12/取引表!AV$101)</f>
        <v>3.4492001357030524E-5</v>
      </c>
      <c r="AW12" s="239">
        <f>IF(取引表!AW$101=0,0,取引表!AW12/取引表!AW$101)</f>
        <v>1.0368732913967335E-4</v>
      </c>
      <c r="AX12" s="239">
        <f>IF(取引表!AX$101=0,0,取引表!AX12/取引表!AX$101)</f>
        <v>2.8412009772342165E-4</v>
      </c>
      <c r="AY12" s="239">
        <f>IF(取引表!AY$101=0,0,取引表!AY12/取引表!AY$101)</f>
        <v>4.0522940059838834E-4</v>
      </c>
      <c r="AZ12" s="239">
        <f>IF(取引表!AZ$101=0,0,取引表!AZ12/取引表!AZ$101)</f>
        <v>8.2318005468477447E-4</v>
      </c>
      <c r="BA12" s="239">
        <f>IF(取引表!BA$101=0,0,取引表!BA12/取引表!BA$101)</f>
        <v>1.2886356801989755E-3</v>
      </c>
      <c r="BB12" s="239">
        <f>IF(取引表!BB$101=0,0,取引表!BB12/取引表!BB$101)</f>
        <v>5.3243365450252988E-4</v>
      </c>
      <c r="BC12" s="239">
        <f>IF(取引表!BC$101=0,0,取引表!BC12/取引表!BC$101)</f>
        <v>1.2644169113189071E-5</v>
      </c>
      <c r="BD12" s="239">
        <f>IF(取引表!BD$101=0,0,取引表!BD12/取引表!BD$101)</f>
        <v>2.3981705861028764E-6</v>
      </c>
      <c r="BE12" s="239">
        <f>IF(取引表!BE$101=0,0,取引表!BE12/取引表!BE$101)</f>
        <v>0</v>
      </c>
      <c r="BF12" s="239">
        <f>IF(取引表!BF$101=0,0,取引表!BF12/取引表!BF$101)</f>
        <v>3.4417159014761783E-4</v>
      </c>
      <c r="BG12" s="239">
        <f>IF(取引表!BG$101=0,0,取引表!BG12/取引表!BG$101)</f>
        <v>2.5994735483998531E-4</v>
      </c>
      <c r="BH12" s="239">
        <f>IF(取引表!BH$101=0,0,取引表!BH12/取引表!BH$101)</f>
        <v>1.7271188167508069E-4</v>
      </c>
      <c r="BI12" s="239">
        <f>IF(取引表!BI$101=0,0,取引表!BI12/取引表!BI$101)</f>
        <v>1.233509444061085E-3</v>
      </c>
      <c r="BJ12" s="239">
        <f>IF(取引表!BJ$101=0,0,取引表!BJ12/取引表!BJ$101)</f>
        <v>0</v>
      </c>
      <c r="BK12" s="239">
        <f>IF(取引表!BK$101=0,0,取引表!BK12/取引表!BK$101)</f>
        <v>8.1393831803114246E-5</v>
      </c>
      <c r="BL12" s="239">
        <f>IF(取引表!BL$101=0,0,取引表!BL12/取引表!BL$101)</f>
        <v>2.4964461808064936E-4</v>
      </c>
      <c r="BM12" s="239">
        <f>IF(取引表!BM$101=0,0,取引表!BM12/取引表!BM$101)</f>
        <v>1.4549198971694098E-4</v>
      </c>
      <c r="BN12" s="239">
        <f>IF(取引表!BN$101=0,0,取引表!BN12/取引表!BN$101)</f>
        <v>0</v>
      </c>
      <c r="BO12" s="239">
        <f>IF(取引表!BO$101=0,0,取引表!BO12/取引表!BO$101)</f>
        <v>1.0293194169066407E-4</v>
      </c>
      <c r="BP12" s="239">
        <f>IF(取引表!BP$101=0,0,取引表!BP12/取引表!BP$101)</f>
        <v>2.5548072722755654E-4</v>
      </c>
      <c r="BQ12" s="239">
        <f>IF(取引表!BQ$101=0,0,取引表!BQ12/取引表!BQ$101)</f>
        <v>3.0534404544620456E-4</v>
      </c>
      <c r="BR12" s="239">
        <f>IF(取引表!BR$101=0,0,取引表!BR12/取引表!BR$101)</f>
        <v>3.2362766389054681E-4</v>
      </c>
      <c r="BS12" s="239">
        <f>IF(取引表!BS$101=0,0,取引表!BS12/取引表!BS$101)</f>
        <v>4.4612028691072477E-4</v>
      </c>
      <c r="BT12" s="239">
        <f>IF(取引表!BT$101=0,0,取引表!BT12/取引表!BT$101)</f>
        <v>1.0324742762540028E-3</v>
      </c>
      <c r="BU12" s="239">
        <f>IF(取引表!BU$101=0,0,取引表!BU12/取引表!BU$101)</f>
        <v>2.3894709088869436E-2</v>
      </c>
      <c r="BV12" s="239">
        <f>IF(取引表!BV$101=0,0,取引表!BV12/取引表!BV$101)</f>
        <v>2.702720630724475E-4</v>
      </c>
      <c r="BW12" s="239">
        <f>IF(取引表!BW$101=0,0,取引表!BW12/取引表!BW$101)</f>
        <v>6.5242632239680056E-4</v>
      </c>
      <c r="BX12" s="239">
        <f>IF(取引表!BX$101=0,0,取引表!BX12/取引表!BX$101)</f>
        <v>1.2461148815052165E-3</v>
      </c>
      <c r="BY12" s="239">
        <f>IF(取引表!BY$101=0,0,取引表!BY12/取引表!BY$101)</f>
        <v>1.857435701286982E-3</v>
      </c>
      <c r="BZ12" s="239">
        <f>IF(取引表!BZ$101=0,0,取引表!BZ12/取引表!BZ$101)</f>
        <v>8.7774630767488079E-4</v>
      </c>
      <c r="CA12" s="239">
        <f>IF(取引表!CA$101=0,0,取引表!CA12/取引表!CA$101)</f>
        <v>8.5379766091390023E-3</v>
      </c>
      <c r="CB12" s="239">
        <f>IF(取引表!CB$101=0,0,取引表!CB12/取引表!CB$101)</f>
        <v>6.7763403319531692E-4</v>
      </c>
      <c r="CC12" s="239">
        <f>IF(取引表!CC$101=0,0,取引表!CC12/取引表!CC$101)</f>
        <v>1.3030416361365876E-4</v>
      </c>
      <c r="CD12" s="239">
        <f>IF(取引表!CD$101=0,0,取引表!CD12/取引表!CD$101)</f>
        <v>2.4374294039887688E-4</v>
      </c>
      <c r="CE12" s="239">
        <f>IF(取引表!CE$101=0,0,取引表!CE12/取引表!CE$101)</f>
        <v>7.6183246213677031E-4</v>
      </c>
      <c r="CF12" s="239">
        <f>IF(取引表!CF$101=0,0,取引表!CF12/取引表!CF$101)</f>
        <v>2.5956073428301464E-3</v>
      </c>
      <c r="CG12" s="239">
        <f>IF(取引表!CG$101=0,0,取引表!CG12/取引表!CG$101)</f>
        <v>2.102306976380564E-4</v>
      </c>
      <c r="CH12" s="239">
        <f>IF(取引表!CH$101=0,0,取引表!CH12/取引表!CH$101)</f>
        <v>9.3765390960462436E-4</v>
      </c>
      <c r="CI12" s="239">
        <f>IF(取引表!CI$101=0,0,取引表!CI12/取引表!CI$101)</f>
        <v>9.8623365273260125E-4</v>
      </c>
      <c r="CJ12" s="239">
        <f>IF(取引表!CJ$101=0,0,取引表!CJ12/取引表!CJ$101)</f>
        <v>8.392737156041627E-4</v>
      </c>
      <c r="CK12" s="239">
        <f>IF(取引表!CK$101=0,0,取引表!CK12/取引表!CK$101)</f>
        <v>1.2912928306912006E-3</v>
      </c>
      <c r="CL12" s="239">
        <f>IF(取引表!CL$101=0,0,取引表!CL12/取引表!CL$101)</f>
        <v>1.0159474930153506E-4</v>
      </c>
      <c r="CM12" s="239">
        <f>IF(取引表!CM$101=0,0,取引表!CM12/取引表!CM$101)</f>
        <v>1.3132121828049331E-3</v>
      </c>
      <c r="CO12" s="238">
        <v>9</v>
      </c>
      <c r="CP12" s="242">
        <f t="shared" si="0"/>
        <v>0.40463764260340224</v>
      </c>
      <c r="CQ12" s="242">
        <f t="shared" si="1"/>
        <v>0.59536235739659782</v>
      </c>
      <c r="CR12" s="242">
        <f>INDEX(取引表!$C$105:$CM$105,投入係数!$CO12)</f>
        <v>0.37581962723588053</v>
      </c>
    </row>
    <row r="13" spans="1:96">
      <c r="A13" s="238">
        <v>10</v>
      </c>
      <c r="B13" s="238" t="s">
        <v>87</v>
      </c>
      <c r="C13" s="239">
        <f>IF(取引表!C$101=0,0,取引表!C13/取引表!C$101)</f>
        <v>4.3933539127847149E-4</v>
      </c>
      <c r="D13" s="239">
        <f>IF(取引表!D$101=0,0,取引表!D13/取引表!D$101)</f>
        <v>6.7631307942115854E-3</v>
      </c>
      <c r="E13" s="239">
        <f>IF(取引表!E$101=0,0,取引表!E13/取引表!E$101)</f>
        <v>7.6391855825798057E-4</v>
      </c>
      <c r="F13" s="239">
        <f>IF(取引表!F$101=0,0,取引表!F13/取引表!F$101)</f>
        <v>3.1882459734616949E-4</v>
      </c>
      <c r="G13" s="239">
        <f>IF(取引表!G$101=0,0,取引表!G13/取引表!G$101)</f>
        <v>2.9949206801425612E-4</v>
      </c>
      <c r="H13" s="239">
        <f>IF(取引表!H$101=0,0,取引表!H13/取引表!H$101)</f>
        <v>6.9227799509886218E-4</v>
      </c>
      <c r="I13" s="239">
        <f>IF(取引表!I$101=0,0,取引表!I13/取引表!I$101)</f>
        <v>0</v>
      </c>
      <c r="J13" s="239">
        <f>IF(取引表!J$101=0,0,取引表!J13/取引表!J$101)</f>
        <v>1.3292029234610869E-4</v>
      </c>
      <c r="K13" s="239">
        <f>IF(取引表!K$101=0,0,取引表!K13/取引表!K$101)</f>
        <v>2.6978664833816299E-4</v>
      </c>
      <c r="L13" s="239">
        <f>IF(取引表!L$101=0,0,取引表!L13/取引表!L$101)</f>
        <v>0.40082385017603073</v>
      </c>
      <c r="M13" s="239">
        <f>IF(取引表!M$101=0,0,取引表!M13/取引表!M$101)</f>
        <v>0.17521040597969065</v>
      </c>
      <c r="N13" s="239">
        <f>IF(取引表!N$101=0,0,取引表!N13/取引表!N$101)</f>
        <v>3.1381666335096683E-3</v>
      </c>
      <c r="O13" s="239">
        <f>IF(取引表!O$101=0,0,取引表!O13/取引表!O$101)</f>
        <v>3.8913393160340362E-5</v>
      </c>
      <c r="P13" s="239">
        <f>IF(取引表!P$101=0,0,取引表!P13/取引表!P$101)</f>
        <v>0</v>
      </c>
      <c r="Q13" s="239">
        <f>IF(取引表!Q$101=0,0,取引表!Q13/取引表!Q$101)</f>
        <v>0</v>
      </c>
      <c r="R13" s="239">
        <f>IF(取引表!R$101=0,0,取引表!R13/取引表!R$101)</f>
        <v>5.9520095412596009E-5</v>
      </c>
      <c r="S13" s="239">
        <f>IF(取引表!S$101=0,0,取引表!S13/取引表!S$101)</f>
        <v>0</v>
      </c>
      <c r="T13" s="239">
        <f>IF(取引表!T$101=0,0,取引表!T13/取引表!T$101)</f>
        <v>1.2081262409178335E-4</v>
      </c>
      <c r="U13" s="239">
        <f>IF(取引表!U$101=0,0,取引表!U13/取引表!U$101)</f>
        <v>0</v>
      </c>
      <c r="V13" s="239">
        <f>IF(取引表!V$101=0,0,取引表!V13/取引表!V$101)</f>
        <v>0</v>
      </c>
      <c r="W13" s="239">
        <f>IF(取引表!W$101=0,0,取引表!W13/取引表!W$101)</f>
        <v>1.1879658986592286E-4</v>
      </c>
      <c r="X13" s="239">
        <f>IF(取引表!X$101=0,0,取引表!X13/取引表!X$101)</f>
        <v>0</v>
      </c>
      <c r="Y13" s="239">
        <f>IF(取引表!Y$101=0,0,取引表!Y13/取引表!Y$101)</f>
        <v>4.2753657754490714E-5</v>
      </c>
      <c r="Z13" s="239">
        <f>IF(取引表!Z$101=0,0,取引表!Z13/取引表!Z$101)</f>
        <v>0</v>
      </c>
      <c r="AA13" s="239">
        <f>IF(取引表!AA$101=0,0,取引表!AA13/取引表!AA$101)</f>
        <v>8.6200366078567332E-4</v>
      </c>
      <c r="AB13" s="239">
        <f>IF(取引表!AB$101=0,0,取引表!AB13/取引表!AB$101)</f>
        <v>4.8979929466571349E-5</v>
      </c>
      <c r="AC13" s="239">
        <f>IF(取引表!AC$101=0,0,取引表!AC13/取引表!AC$101)</f>
        <v>1.9613906736242839E-3</v>
      </c>
      <c r="AD13" s="239">
        <f>IF(取引表!AD$101=0,0,取引表!AD13/取引表!AD$101)</f>
        <v>6.8442975805970492E-4</v>
      </c>
      <c r="AE13" s="239">
        <f>IF(取引表!AE$101=0,0,取引表!AE13/取引表!AE$101)</f>
        <v>5.1415567597491805E-4</v>
      </c>
      <c r="AF13" s="239">
        <f>IF(取引表!AF$101=0,0,取引表!AF13/取引表!AF$101)</f>
        <v>1.0006116206697886E-4</v>
      </c>
      <c r="AG13" s="239">
        <f>IF(取引表!AG$101=0,0,取引表!AG13/取引表!AG$101)</f>
        <v>1.2234464337474823E-4</v>
      </c>
      <c r="AH13" s="239">
        <f>IF(取引表!AH$101=0,0,取引表!AH13/取引表!AH$101)</f>
        <v>3.6831716045612582E-4</v>
      </c>
      <c r="AI13" s="239">
        <f>IF(取引表!AI$101=0,0,取引表!AI13/取引表!AI$101)</f>
        <v>2.032393642503504E-5</v>
      </c>
      <c r="AJ13" s="239">
        <f>IF(取引表!AJ$101=0,0,取引表!AJ13/取引表!AJ$101)</f>
        <v>4.2215809149013714E-4</v>
      </c>
      <c r="AK13" s="239">
        <f>IF(取引表!AK$101=0,0,取引表!AK13/取引表!AK$101)</f>
        <v>1.0309705360316371E-6</v>
      </c>
      <c r="AL13" s="239">
        <f>IF(取引表!AL$101=0,0,取引表!AL13/取引表!AL$101)</f>
        <v>5.0334187910753543E-5</v>
      </c>
      <c r="AM13" s="239">
        <f>IF(取引表!AM$101=0,0,取引表!AM13/取引表!AM$101)</f>
        <v>1.2345100136905681E-4</v>
      </c>
      <c r="AN13" s="239">
        <f>IF(取引表!AN$101=0,0,取引表!AN13/取引表!AN$101)</f>
        <v>2.7475003026944255E-3</v>
      </c>
      <c r="AO13" s="239">
        <f>IF(取引表!AO$101=0,0,取引表!AO13/取引表!AO$101)</f>
        <v>5.5697332325161135E-4</v>
      </c>
      <c r="AP13" s="239">
        <f>IF(取引表!AP$101=0,0,取引表!AP13/取引表!AP$101)</f>
        <v>2.2521084343541352E-2</v>
      </c>
      <c r="AQ13" s="239">
        <f>IF(取引表!AQ$101=0,0,取引表!AQ13/取引表!AQ$101)</f>
        <v>0</v>
      </c>
      <c r="AR13" s="239">
        <f>IF(取引表!AR$101=0,0,取引表!AR13/取引表!AR$101)</f>
        <v>6.3321885557203264E-2</v>
      </c>
      <c r="AS13" s="239">
        <f>IF(取引表!AS$101=0,0,取引表!AS13/取引表!AS$101)</f>
        <v>1.7195753883157326E-2</v>
      </c>
      <c r="AT13" s="239">
        <f>IF(取引表!AT$101=0,0,取引表!AT13/取引表!AT$101)</f>
        <v>1.817185330396282E-3</v>
      </c>
      <c r="AU13" s="239">
        <f>IF(取引表!AU$101=0,0,取引表!AU13/取引表!AU$101)</f>
        <v>4.7604444190746083E-3</v>
      </c>
      <c r="AV13" s="239">
        <f>IF(取引表!AV$101=0,0,取引表!AV13/取引表!AV$101)</f>
        <v>2.7068932281860076E-3</v>
      </c>
      <c r="AW13" s="239">
        <f>IF(取引表!AW$101=0,0,取引表!AW13/取引表!AW$101)</f>
        <v>0</v>
      </c>
      <c r="AX13" s="239">
        <f>IF(取引表!AX$101=0,0,取引表!AX13/取引表!AX$101)</f>
        <v>0</v>
      </c>
      <c r="AY13" s="239">
        <f>IF(取引表!AY$101=0,0,取引表!AY13/取引表!AY$101)</f>
        <v>2.5270382413309402E-6</v>
      </c>
      <c r="AZ13" s="239">
        <f>IF(取引表!AZ$101=0,0,取引表!AZ13/取引表!AZ$101)</f>
        <v>5.9481580902911795E-4</v>
      </c>
      <c r="BA13" s="239">
        <f>IF(取引表!BA$101=0,0,取引表!BA13/取引表!BA$101)</f>
        <v>2.8257343287470228E-4</v>
      </c>
      <c r="BB13" s="239">
        <f>IF(取引表!BB$101=0,0,取引表!BB13/取引表!BB$101)</f>
        <v>7.6672417516020821E-5</v>
      </c>
      <c r="BC13" s="239">
        <f>IF(取引表!BC$101=0,0,取引表!BC13/取引表!BC$101)</f>
        <v>0</v>
      </c>
      <c r="BD13" s="239">
        <f>IF(取引表!BD$101=0,0,取引表!BD13/取引表!BD$101)</f>
        <v>0</v>
      </c>
      <c r="BE13" s="239">
        <f>IF(取引表!BE$101=0,0,取引表!BE13/取引表!BE$101)</f>
        <v>1.6695276013505604E-6</v>
      </c>
      <c r="BF13" s="239">
        <f>IF(取引表!BF$101=0,0,取引表!BF13/取引表!BF$101)</f>
        <v>0</v>
      </c>
      <c r="BG13" s="239">
        <f>IF(取引表!BG$101=0,0,取引表!BG13/取引表!BG$101)</f>
        <v>0</v>
      </c>
      <c r="BH13" s="239">
        <f>IF(取引表!BH$101=0,0,取引表!BH13/取引表!BH$101)</f>
        <v>0</v>
      </c>
      <c r="BI13" s="239">
        <f>IF(取引表!BI$101=0,0,取引表!BI13/取引表!BI$101)</f>
        <v>1.4097646755647727E-4</v>
      </c>
      <c r="BJ13" s="239">
        <f>IF(取引表!BJ$101=0,0,取引表!BJ13/取引表!BJ$101)</f>
        <v>0</v>
      </c>
      <c r="BK13" s="239">
        <f>IF(取引表!BK$101=0,0,取引表!BK13/取引表!BK$101)</f>
        <v>0</v>
      </c>
      <c r="BL13" s="239">
        <f>IF(取引表!BL$101=0,0,取引表!BL13/取引表!BL$101)</f>
        <v>3.0563312590803886E-4</v>
      </c>
      <c r="BM13" s="239">
        <f>IF(取引表!BM$101=0,0,取引表!BM13/取引表!BM$101)</f>
        <v>1.9955559188677926E-3</v>
      </c>
      <c r="BN13" s="239">
        <f>IF(取引表!BN$101=0,0,取引表!BN13/取引表!BN$101)</f>
        <v>0</v>
      </c>
      <c r="BO13" s="239">
        <f>IF(取引表!BO$101=0,0,取引表!BO13/取引表!BO$101)</f>
        <v>2.0271298253338391E-5</v>
      </c>
      <c r="BP13" s="239">
        <f>IF(取引表!BP$101=0,0,取引表!BP13/取引表!BP$101)</f>
        <v>7.5980952725035502E-5</v>
      </c>
      <c r="BQ13" s="239">
        <f>IF(取引表!BQ$101=0,0,取引表!BQ13/取引表!BQ$101)</f>
        <v>1.2701049935464617E-5</v>
      </c>
      <c r="BR13" s="239">
        <f>IF(取引表!BR$101=0,0,取引表!BR13/取引表!BR$101)</f>
        <v>0</v>
      </c>
      <c r="BS13" s="239">
        <f>IF(取引表!BS$101=0,0,取引表!BS13/取引表!BS$101)</f>
        <v>1.1911060279181809E-4</v>
      </c>
      <c r="BT13" s="239">
        <f>IF(取引表!BT$101=0,0,取引表!BT13/取引表!BT$101)</f>
        <v>4.6492790306350149E-5</v>
      </c>
      <c r="BU13" s="239">
        <f>IF(取引表!BU$101=0,0,取引表!BU13/取引表!BU$101)</f>
        <v>4.6241585047527946E-6</v>
      </c>
      <c r="BV13" s="239">
        <f>IF(取引表!BV$101=0,0,取引表!BV13/取引表!BV$101)</f>
        <v>8.3411384211158594E-5</v>
      </c>
      <c r="BW13" s="239">
        <f>IF(取引表!BW$101=0,0,取引表!BW13/取引表!BW$101)</f>
        <v>7.1124365972490122E-7</v>
      </c>
      <c r="BX13" s="239">
        <f>IF(取引表!BX$101=0,0,取引表!BX13/取引表!BX$101)</f>
        <v>3.3089279659957233E-4</v>
      </c>
      <c r="BY13" s="239">
        <f>IF(取引表!BY$101=0,0,取引表!BY13/取引表!BY$101)</f>
        <v>3.0217047614730361E-5</v>
      </c>
      <c r="BZ13" s="239">
        <f>IF(取引表!BZ$101=0,0,取引表!BZ13/取引表!BZ$101)</f>
        <v>1.9535449280882454E-5</v>
      </c>
      <c r="CA13" s="239">
        <f>IF(取引表!CA$101=0,0,取引表!CA13/取引表!CA$101)</f>
        <v>1.0769976112459408E-4</v>
      </c>
      <c r="CB13" s="239">
        <f>IF(取引表!CB$101=0,0,取引表!CB13/取引表!CB$101)</f>
        <v>1.5255546082136061E-4</v>
      </c>
      <c r="CC13" s="239">
        <f>IF(取引表!CC$101=0,0,取引表!CC13/取引表!CC$101)</f>
        <v>0</v>
      </c>
      <c r="CD13" s="239">
        <f>IF(取引表!CD$101=0,0,取引表!CD13/取引表!CD$101)</f>
        <v>2.756474916311421E-5</v>
      </c>
      <c r="CE13" s="239">
        <f>IF(取引表!CE$101=0,0,取引表!CE13/取引表!CE$101)</f>
        <v>1.8819530124048034E-4</v>
      </c>
      <c r="CF13" s="239">
        <f>IF(取引表!CF$101=0,0,取引表!CF13/取引表!CF$101)</f>
        <v>1.5616378788443967E-4</v>
      </c>
      <c r="CG13" s="239">
        <f>IF(取引表!CG$101=0,0,取引表!CG13/取引表!CG$101)</f>
        <v>6.5571344813451912E-4</v>
      </c>
      <c r="CH13" s="239">
        <f>IF(取引表!CH$101=0,0,取引表!CH13/取引表!CH$101)</f>
        <v>1.3097542825703956E-4</v>
      </c>
      <c r="CI13" s="239">
        <f>IF(取引表!CI$101=0,0,取引表!CI13/取引表!CI$101)</f>
        <v>4.1237399975141447E-4</v>
      </c>
      <c r="CJ13" s="239">
        <f>IF(取引表!CJ$101=0,0,取引表!CJ13/取引表!CJ$101)</f>
        <v>2.9694249764006806E-4</v>
      </c>
      <c r="CK13" s="239">
        <f>IF(取引表!CK$101=0,0,取引表!CK13/取引表!CK$101)</f>
        <v>0</v>
      </c>
      <c r="CL13" s="239">
        <f>IF(取引表!CL$101=0,0,取引表!CL13/取引表!CL$101)</f>
        <v>1.6859612058598505E-5</v>
      </c>
      <c r="CM13" s="239">
        <f>IF(取引表!CM$101=0,0,取引表!CM13/取引表!CM$101)</f>
        <v>3.0201932828182679E-3</v>
      </c>
      <c r="CO13" s="238">
        <v>10</v>
      </c>
      <c r="CP13" s="242">
        <f t="shared" si="0"/>
        <v>0.69805057920483982</v>
      </c>
      <c r="CQ13" s="242">
        <f t="shared" si="1"/>
        <v>0.30194942079516029</v>
      </c>
      <c r="CR13" s="242">
        <f>INDEX(取引表!$C$105:$CM$105,投入係数!$CO13)</f>
        <v>0.16470029244657999</v>
      </c>
    </row>
    <row r="14" spans="1:96">
      <c r="A14" s="238">
        <v>11</v>
      </c>
      <c r="B14" s="238" t="s">
        <v>46</v>
      </c>
      <c r="C14" s="239">
        <f>IF(取引表!C$101=0,0,取引表!C14/取引表!C$101)</f>
        <v>2.1472221108508869E-6</v>
      </c>
      <c r="D14" s="239">
        <f>IF(取引表!D$101=0,0,取引表!D14/取引表!D$101)</f>
        <v>0</v>
      </c>
      <c r="E14" s="239">
        <f>IF(取引表!E$101=0,0,取引表!E14/取引表!E$101)</f>
        <v>1.4194476683658996E-4</v>
      </c>
      <c r="F14" s="239">
        <f>IF(取引表!F$101=0,0,取引表!F14/取引表!F$101)</f>
        <v>4.7716055874800838E-4</v>
      </c>
      <c r="G14" s="239">
        <f>IF(取引表!G$101=0,0,取引表!G14/取引表!G$101)</f>
        <v>2.1809930872877806E-4</v>
      </c>
      <c r="H14" s="239">
        <f>IF(取引表!H$101=0,0,取引表!H14/取引表!H$101)</f>
        <v>4.7377781676829117E-4</v>
      </c>
      <c r="I14" s="239">
        <f>IF(取引表!I$101=0,0,取引表!I14/取引表!I$101)</f>
        <v>0</v>
      </c>
      <c r="J14" s="239">
        <f>IF(取引表!J$101=0,0,取引表!J14/取引表!J$101)</f>
        <v>6.9435851194562484E-4</v>
      </c>
      <c r="K14" s="239">
        <f>IF(取引表!K$101=0,0,取引表!K14/取引表!K$101)</f>
        <v>5.1721441471365491E-4</v>
      </c>
      <c r="L14" s="239">
        <f>IF(取引表!L$101=0,0,取引表!L14/取引表!L$101)</f>
        <v>1.3074867794365361E-4</v>
      </c>
      <c r="M14" s="239">
        <f>IF(取引表!M$101=0,0,取引表!M14/取引表!M$101)</f>
        <v>7.1421580920431561E-3</v>
      </c>
      <c r="N14" s="239">
        <f>IF(取引表!N$101=0,0,取引表!N14/取引表!N$101)</f>
        <v>3.4779816475870323E-4</v>
      </c>
      <c r="O14" s="239">
        <f>IF(取引表!O$101=0,0,取引表!O14/取引表!O$101)</f>
        <v>2.2451667677007985E-4</v>
      </c>
      <c r="P14" s="239">
        <f>IF(取引表!P$101=0,0,取引表!P14/取引表!P$101)</f>
        <v>0</v>
      </c>
      <c r="Q14" s="239">
        <f>IF(取引表!Q$101=0,0,取引表!Q14/取引表!Q$101)</f>
        <v>5.8796032391094093E-4</v>
      </c>
      <c r="R14" s="239">
        <f>IF(取引表!R$101=0,0,取引表!R14/取引表!R$101)</f>
        <v>2.5070548715180993E-4</v>
      </c>
      <c r="S14" s="239">
        <f>IF(取引表!S$101=0,0,取引表!S14/取引表!S$101)</f>
        <v>0</v>
      </c>
      <c r="T14" s="239">
        <f>IF(取引表!T$101=0,0,取引表!T14/取引表!T$101)</f>
        <v>2.1356774443582726E-4</v>
      </c>
      <c r="U14" s="239">
        <f>IF(取引表!U$101=0,0,取引表!U14/取引表!U$101)</f>
        <v>0</v>
      </c>
      <c r="V14" s="239">
        <f>IF(取引表!V$101=0,0,取引表!V14/取引表!V$101)</f>
        <v>3.2543578024779777E-5</v>
      </c>
      <c r="W14" s="239">
        <f>IF(取引表!W$101=0,0,取引表!W14/取引表!W$101)</f>
        <v>5.1806615788502349E-4</v>
      </c>
      <c r="X14" s="239">
        <f>IF(取引表!X$101=0,0,取引表!X14/取引表!X$101)</f>
        <v>0</v>
      </c>
      <c r="Y14" s="239">
        <f>IF(取引表!Y$101=0,0,取引表!Y14/取引表!Y$101)</f>
        <v>2.7381551476377886E-4</v>
      </c>
      <c r="Z14" s="239">
        <f>IF(取引表!Z$101=0,0,取引表!Z14/取引表!Z$101)</f>
        <v>0</v>
      </c>
      <c r="AA14" s="239">
        <f>IF(取引表!AA$101=0,0,取引表!AA14/取引表!AA$101)</f>
        <v>5.7372542806879837E-4</v>
      </c>
      <c r="AB14" s="239">
        <f>IF(取引表!AB$101=0,0,取引表!AB14/取引表!AB$101)</f>
        <v>1.1477684021116041E-4</v>
      </c>
      <c r="AC14" s="239">
        <f>IF(取引表!AC$101=0,0,取引表!AC14/取引表!AC$101)</f>
        <v>3.7464509189151106E-4</v>
      </c>
      <c r="AD14" s="239">
        <f>IF(取引表!AD$101=0,0,取引表!AD14/取引表!AD$101)</f>
        <v>1.4969050687659784E-4</v>
      </c>
      <c r="AE14" s="239">
        <f>IF(取引表!AE$101=0,0,取引表!AE14/取引表!AE$101)</f>
        <v>1.4347582252735293E-4</v>
      </c>
      <c r="AF14" s="239">
        <f>IF(取引表!AF$101=0,0,取引表!AF14/取引表!AF$101)</f>
        <v>2.1277610459119841E-4</v>
      </c>
      <c r="AG14" s="239">
        <f>IF(取引表!AG$101=0,0,取引表!AG14/取引表!AG$101)</f>
        <v>2.2841364261706661E-4</v>
      </c>
      <c r="AH14" s="239">
        <f>IF(取引表!AH$101=0,0,取引表!AH14/取引表!AH$101)</f>
        <v>9.4435758908057653E-5</v>
      </c>
      <c r="AI14" s="239">
        <f>IF(取引表!AI$101=0,0,取引表!AI14/取引表!AI$101)</f>
        <v>4.6853302203544664E-4</v>
      </c>
      <c r="AJ14" s="239">
        <f>IF(取引表!AJ$101=0,0,取引表!AJ14/取引表!AJ$101)</f>
        <v>5.6999571912110078E-4</v>
      </c>
      <c r="AK14" s="239">
        <f>IF(取引表!AK$101=0,0,取引表!AK14/取引表!AK$101)</f>
        <v>1.9748478204369161E-5</v>
      </c>
      <c r="AL14" s="239">
        <f>IF(取引表!AL$101=0,0,取引表!AL14/取引表!AL$101)</f>
        <v>8.6468695973959859E-5</v>
      </c>
      <c r="AM14" s="239">
        <f>IF(取引表!AM$101=0,0,取引表!AM14/取引表!AM$101)</f>
        <v>1.191443837436511E-4</v>
      </c>
      <c r="AN14" s="239">
        <f>IF(取引表!AN$101=0,0,取引表!AN14/取引表!AN$101)</f>
        <v>3.4940025476292084E-3</v>
      </c>
      <c r="AO14" s="239">
        <f>IF(取引表!AO$101=0,0,取引表!AO14/取引表!AO$101)</f>
        <v>2.7344493368667769E-4</v>
      </c>
      <c r="AP14" s="239">
        <f>IF(取引表!AP$101=0,0,取引表!AP14/取引表!AP$101)</f>
        <v>2.4678383835889006E-3</v>
      </c>
      <c r="AQ14" s="239">
        <f>IF(取引表!AQ$101=0,0,取引表!AQ14/取引表!AQ$101)</f>
        <v>1.018001723761781E-4</v>
      </c>
      <c r="AR14" s="239">
        <f>IF(取引表!AR$101=0,0,取引表!AR14/取引表!AR$101)</f>
        <v>7.3165765683447107E-3</v>
      </c>
      <c r="AS14" s="239">
        <f>IF(取引表!AS$101=0,0,取引表!AS14/取引表!AS$101)</f>
        <v>1.6848963075105302E-2</v>
      </c>
      <c r="AT14" s="239">
        <f>IF(取引表!AT$101=0,0,取引表!AT14/取引表!AT$101)</f>
        <v>4.7911491161001765E-5</v>
      </c>
      <c r="AU14" s="239">
        <f>IF(取引表!AU$101=0,0,取引表!AU14/取引表!AU$101)</f>
        <v>9.4516115945449667E-5</v>
      </c>
      <c r="AV14" s="239">
        <f>IF(取引表!AV$101=0,0,取引表!AV14/取引表!AV$101)</f>
        <v>4.3640758983307733E-4</v>
      </c>
      <c r="AW14" s="239">
        <f>IF(取引表!AW$101=0,0,取引表!AW14/取引表!AW$101)</f>
        <v>2.6503336122654284E-4</v>
      </c>
      <c r="AX14" s="239">
        <f>IF(取引表!AX$101=0,0,取引表!AX14/取引表!AX$101)</f>
        <v>2.1625165904346332E-3</v>
      </c>
      <c r="AY14" s="239">
        <f>IF(取引表!AY$101=0,0,取引表!AY14/取引表!AY$101)</f>
        <v>1.3033369954717729E-3</v>
      </c>
      <c r="AZ14" s="239">
        <f>IF(取引表!AZ$101=0,0,取引表!AZ14/取引表!AZ$101)</f>
        <v>6.7626821650498001E-4</v>
      </c>
      <c r="BA14" s="239">
        <f>IF(取引表!BA$101=0,0,取引表!BA14/取引表!BA$101)</f>
        <v>6.7777431952855034E-4</v>
      </c>
      <c r="BB14" s="239">
        <f>IF(取引表!BB$101=0,0,取引表!BB14/取引表!BB$101)</f>
        <v>1.6567055763090355E-3</v>
      </c>
      <c r="BC14" s="239">
        <f>IF(取引表!BC$101=0,0,取引表!BC14/取引表!BC$101)</f>
        <v>8.6578045226608981E-5</v>
      </c>
      <c r="BD14" s="239">
        <f>IF(取引表!BD$101=0,0,取引表!BD14/取引表!BD$101)</f>
        <v>3.0729008296519731E-4</v>
      </c>
      <c r="BE14" s="239">
        <f>IF(取引表!BE$101=0,0,取引表!BE14/取引表!BE$101)</f>
        <v>6.592860588445381E-5</v>
      </c>
      <c r="BF14" s="239">
        <f>IF(取引表!BF$101=0,0,取引表!BF14/取引表!BF$101)</f>
        <v>2.1908938032472357E-4</v>
      </c>
      <c r="BG14" s="239">
        <f>IF(取引表!BG$101=0,0,取引表!BG14/取引表!BG$101)</f>
        <v>1.9626940819693873E-4</v>
      </c>
      <c r="BH14" s="239">
        <f>IF(取引表!BH$101=0,0,取引表!BH14/取引表!BH$101)</f>
        <v>0</v>
      </c>
      <c r="BI14" s="239">
        <f>IF(取引表!BI$101=0,0,取引表!BI14/取引表!BI$101)</f>
        <v>1.1343198280894088E-3</v>
      </c>
      <c r="BJ14" s="239">
        <f>IF(取引表!BJ$101=0,0,取引表!BJ14/取引表!BJ$101)</f>
        <v>0</v>
      </c>
      <c r="BK14" s="239">
        <f>IF(取引表!BK$101=0,0,取引表!BK14/取引表!BK$101)</f>
        <v>1.7461111926712604E-4</v>
      </c>
      <c r="BL14" s="239">
        <f>IF(取引表!BL$101=0,0,取引表!BL14/取引表!BL$101)</f>
        <v>1.3501388532965214E-3</v>
      </c>
      <c r="BM14" s="239">
        <f>IF(取引表!BM$101=0,0,取引表!BM14/取引表!BM$101)</f>
        <v>3.7855518460674611E-4</v>
      </c>
      <c r="BN14" s="239">
        <f>IF(取引表!BN$101=0,0,取引表!BN14/取引表!BN$101)</f>
        <v>0</v>
      </c>
      <c r="BO14" s="239">
        <f>IF(取引表!BO$101=0,0,取引表!BO14/取引表!BO$101)</f>
        <v>1.2997514351147041E-3</v>
      </c>
      <c r="BP14" s="239">
        <f>IF(取引表!BP$101=0,0,取引表!BP14/取引表!BP$101)</f>
        <v>4.575516874704702E-4</v>
      </c>
      <c r="BQ14" s="239">
        <f>IF(取引表!BQ$101=0,0,取引表!BQ14/取引表!BQ$101)</f>
        <v>2.335853399132184E-3</v>
      </c>
      <c r="BR14" s="239">
        <f>IF(取引表!BR$101=0,0,取引表!BR14/取引表!BR$101)</f>
        <v>2.4307466258579242E-3</v>
      </c>
      <c r="BS14" s="239">
        <f>IF(取引表!BS$101=0,0,取引表!BS14/取引表!BS$101)</f>
        <v>1.0290826023549482E-3</v>
      </c>
      <c r="BT14" s="239">
        <f>IF(取引表!BT$101=0,0,取引表!BT14/取引表!BT$101)</f>
        <v>6.7034590030625037E-4</v>
      </c>
      <c r="BU14" s="239">
        <f>IF(取引表!BU$101=0,0,取引表!BU14/取引表!BU$101)</f>
        <v>1.4667889046187663E-2</v>
      </c>
      <c r="BV14" s="239">
        <f>IF(取引表!BV$101=0,0,取引表!BV14/取引表!BV$101)</f>
        <v>2.503488313475289E-3</v>
      </c>
      <c r="BW14" s="239">
        <f>IF(取引表!BW$101=0,0,取引表!BW14/取引表!BW$101)</f>
        <v>1.156978632848409E-3</v>
      </c>
      <c r="BX14" s="239">
        <f>IF(取引表!BX$101=0,0,取引表!BX14/取引表!BX$101)</f>
        <v>5.1899191189034547E-4</v>
      </c>
      <c r="BY14" s="239">
        <f>IF(取引表!BY$101=0,0,取引表!BY14/取引表!BY$101)</f>
        <v>5.4105216159523852E-3</v>
      </c>
      <c r="BZ14" s="239">
        <f>IF(取引表!BZ$101=0,0,取引表!BZ14/取引表!BZ$101)</f>
        <v>2.399893000130846E-3</v>
      </c>
      <c r="CA14" s="239">
        <f>IF(取引表!CA$101=0,0,取引表!CA14/取引表!CA$101)</f>
        <v>9.9119250993158232E-3</v>
      </c>
      <c r="CB14" s="239">
        <f>IF(取引表!CB$101=0,0,取引表!CB14/取引表!CB$101)</f>
        <v>1.1404129523807517E-3</v>
      </c>
      <c r="CC14" s="239">
        <f>IF(取引表!CC$101=0,0,取引表!CC14/取引表!CC$101)</f>
        <v>4.1377123677037924E-4</v>
      </c>
      <c r="CD14" s="239">
        <f>IF(取引表!CD$101=0,0,取引表!CD14/取引表!CD$101)</f>
        <v>1.3093403514943109E-4</v>
      </c>
      <c r="CE14" s="239">
        <f>IF(取引表!CE$101=0,0,取引表!CE14/取引表!CE$101)</f>
        <v>1.1822849312763193E-3</v>
      </c>
      <c r="CF14" s="239">
        <f>IF(取引表!CF$101=0,0,取引表!CF14/取引表!CF$101)</f>
        <v>1.8905178379690149E-3</v>
      </c>
      <c r="CG14" s="239">
        <f>IF(取引表!CG$101=0,0,取引表!CG14/取引表!CG$101)</f>
        <v>1.6842166539246355E-3</v>
      </c>
      <c r="CH14" s="239">
        <f>IF(取引表!CH$101=0,0,取引表!CH14/取引表!CH$101)</f>
        <v>3.4537087050720821E-4</v>
      </c>
      <c r="CI14" s="239">
        <f>IF(取引表!CI$101=0,0,取引表!CI14/取引表!CI$101)</f>
        <v>2.4206084934565533E-3</v>
      </c>
      <c r="CJ14" s="239">
        <f>IF(取引表!CJ$101=0,0,取引表!CJ14/取引表!CJ$101)</f>
        <v>1.4541085504135188E-3</v>
      </c>
      <c r="CK14" s="239">
        <f>IF(取引表!CK$101=0,0,取引表!CK14/取引表!CK$101)</f>
        <v>0</v>
      </c>
      <c r="CL14" s="239">
        <f>IF(取引表!CL$101=0,0,取引表!CL14/取引表!CL$101)</f>
        <v>1.9103824483644562E-4</v>
      </c>
      <c r="CM14" s="239">
        <f>IF(取引表!CM$101=0,0,取引表!CM14/取引表!CM$101)</f>
        <v>1.527171624176365E-3</v>
      </c>
      <c r="CO14" s="238">
        <v>11</v>
      </c>
      <c r="CP14" s="242">
        <f t="shared" si="0"/>
        <v>0.51983998888584693</v>
      </c>
      <c r="CQ14" s="242">
        <f t="shared" si="1"/>
        <v>0.48016001111415296</v>
      </c>
      <c r="CR14" s="242">
        <f>INDEX(取引表!$C$105:$CM$105,投入係数!$CO14)</f>
        <v>0.29438204083634006</v>
      </c>
    </row>
    <row r="15" spans="1:96">
      <c r="A15" s="238">
        <v>12</v>
      </c>
      <c r="B15" s="238" t="s">
        <v>128</v>
      </c>
      <c r="C15" s="239">
        <f>IF(取引表!C$101=0,0,取引表!C15/取引表!C$101)</f>
        <v>1.1353699713465684E-2</v>
      </c>
      <c r="D15" s="239">
        <f>IF(取引表!D$101=0,0,取引表!D15/取引表!D$101)</f>
        <v>2.6288365060800419E-3</v>
      </c>
      <c r="E15" s="239">
        <f>IF(取引表!E$101=0,0,取引表!E15/取引表!E$101)</f>
        <v>4.8251058178123036E-4</v>
      </c>
      <c r="F15" s="239">
        <f>IF(取引表!F$101=0,0,取引表!F15/取引表!F$101)</f>
        <v>0</v>
      </c>
      <c r="G15" s="239">
        <f>IF(取引表!G$101=0,0,取引表!G15/取引表!G$101)</f>
        <v>7.4494953137199931E-3</v>
      </c>
      <c r="H15" s="239">
        <f>IF(取引表!H$101=0,0,取引表!H15/取引表!H$101)</f>
        <v>4.9082541996306052E-2</v>
      </c>
      <c r="I15" s="239">
        <f>IF(取引表!I$101=0,0,取引表!I15/取引表!I$101)</f>
        <v>0</v>
      </c>
      <c r="J15" s="239">
        <f>IF(取引表!J$101=0,0,取引表!J15/取引表!J$101)</f>
        <v>1.4893397721190398E-3</v>
      </c>
      <c r="K15" s="239">
        <f>IF(取引表!K$101=0,0,取引表!K15/取引表!K$101)</f>
        <v>4.2879825608927828E-3</v>
      </c>
      <c r="L15" s="239">
        <f>IF(取引表!L$101=0,0,取引表!L15/取引表!L$101)</f>
        <v>1.6160917563399439E-2</v>
      </c>
      <c r="M15" s="239">
        <f>IF(取引表!M$101=0,0,取引表!M15/取引表!M$101)</f>
        <v>1.4826411707134111E-2</v>
      </c>
      <c r="N15" s="239">
        <f>IF(取引表!N$101=0,0,取引表!N15/取引表!N$101)</f>
        <v>0.4061673314567284</v>
      </c>
      <c r="O15" s="239">
        <f>IF(取引表!O$101=0,0,取引表!O15/取引表!O$101)</f>
        <v>0.30585277291584406</v>
      </c>
      <c r="P15" s="239">
        <f>IF(取引表!P$101=0,0,取引表!P15/取引表!P$101)</f>
        <v>0</v>
      </c>
      <c r="Q15" s="239">
        <f>IF(取引表!Q$101=0,0,取引表!Q15/取引表!Q$101)</f>
        <v>1.1567546548971216E-3</v>
      </c>
      <c r="R15" s="239">
        <f>IF(取引表!R$101=0,0,取引表!R15/取引表!R$101)</f>
        <v>3.6892016117571574E-4</v>
      </c>
      <c r="S15" s="239">
        <f>IF(取引表!S$101=0,0,取引表!S15/取引表!S$101)</f>
        <v>0</v>
      </c>
      <c r="T15" s="239">
        <f>IF(取引表!T$101=0,0,取引表!T15/取引表!T$101)</f>
        <v>2.8703289570213559E-3</v>
      </c>
      <c r="U15" s="239">
        <f>IF(取引表!U$101=0,0,取引表!U15/取引表!U$101)</f>
        <v>0</v>
      </c>
      <c r="V15" s="239">
        <f>IF(取引表!V$101=0,0,取引表!V15/取引表!V$101)</f>
        <v>4.6096198672423116E-6</v>
      </c>
      <c r="W15" s="239">
        <f>IF(取引表!W$101=0,0,取引表!W15/取引表!W$101)</f>
        <v>3.9520577649935201E-3</v>
      </c>
      <c r="X15" s="239">
        <f>IF(取引表!X$101=0,0,取引表!X15/取引表!X$101)</f>
        <v>0</v>
      </c>
      <c r="Y15" s="239">
        <f>IF(取引表!Y$101=0,0,取引表!Y15/取引表!Y$101)</f>
        <v>9.3673784989431496E-4</v>
      </c>
      <c r="Z15" s="239">
        <f>IF(取引表!Z$101=0,0,取引表!Z15/取引表!Z$101)</f>
        <v>0</v>
      </c>
      <c r="AA15" s="239">
        <f>IF(取引表!AA$101=0,0,取引表!AA15/取引表!AA$101)</f>
        <v>2.782219832392162E-3</v>
      </c>
      <c r="AB15" s="239">
        <f>IF(取引表!AB$101=0,0,取引表!AB15/取引表!AB$101)</f>
        <v>1.1352942256397158E-4</v>
      </c>
      <c r="AC15" s="239">
        <f>IF(取引表!AC$101=0,0,取引表!AC15/取引表!AC$101)</f>
        <v>7.8155863275723649E-4</v>
      </c>
      <c r="AD15" s="239">
        <f>IF(取引表!AD$101=0,0,取引表!AD15/取引表!AD$101)</f>
        <v>8.2289012603871815E-5</v>
      </c>
      <c r="AE15" s="239">
        <f>IF(取引表!AE$101=0,0,取引表!AE15/取引表!AE$101)</f>
        <v>4.8020315889003217E-3</v>
      </c>
      <c r="AF15" s="239">
        <f>IF(取引表!AF$101=0,0,取引表!AF15/取引表!AF$101)</f>
        <v>4.0740936169955438E-4</v>
      </c>
      <c r="AG15" s="239">
        <f>IF(取引表!AG$101=0,0,取引表!AG15/取引表!AG$101)</f>
        <v>8.8590166394163358E-4</v>
      </c>
      <c r="AH15" s="239">
        <f>IF(取引表!AH$101=0,0,取引表!AH15/取引表!AH$101)</f>
        <v>4.3450195492485919E-4</v>
      </c>
      <c r="AI15" s="239">
        <f>IF(取引表!AI$101=0,0,取引表!AI15/取引表!AI$101)</f>
        <v>8.0672999504322561E-4</v>
      </c>
      <c r="AJ15" s="239">
        <f>IF(取引表!AJ$101=0,0,取引表!AJ15/取引表!AJ$101)</f>
        <v>5.2717583146183276E-3</v>
      </c>
      <c r="AK15" s="239">
        <f>IF(取引表!AK$101=0,0,取引表!AK15/取引表!AK$101)</f>
        <v>3.9649513661667948E-5</v>
      </c>
      <c r="AL15" s="239">
        <f>IF(取引表!AL$101=0,0,取引表!AL15/取引表!AL$101)</f>
        <v>4.784368908079169E-5</v>
      </c>
      <c r="AM15" s="239">
        <f>IF(取引表!AM$101=0,0,取引表!AM15/取引表!AM$101)</f>
        <v>2.4494891504819757E-4</v>
      </c>
      <c r="AN15" s="239">
        <f>IF(取引表!AN$101=0,0,取引表!AN15/取引表!AN$101)</f>
        <v>3.4330254792700628E-5</v>
      </c>
      <c r="AO15" s="239">
        <f>IF(取引表!AO$101=0,0,取引表!AO15/取引表!AO$101)</f>
        <v>5.0941083398806909E-5</v>
      </c>
      <c r="AP15" s="239">
        <f>IF(取引表!AP$101=0,0,取引表!AP15/取引表!AP$101)</f>
        <v>8.1610614267502036E-3</v>
      </c>
      <c r="AQ15" s="239">
        <f>IF(取引表!AQ$101=0,0,取引表!AQ15/取引表!AQ$101)</f>
        <v>7.4242687844280691E-4</v>
      </c>
      <c r="AR15" s="239">
        <f>IF(取引表!AR$101=0,0,取引表!AR15/取引表!AR$101)</f>
        <v>1.9605522242163386E-3</v>
      </c>
      <c r="AS15" s="239">
        <f>IF(取引表!AS$101=0,0,取引表!AS15/取引表!AS$101)</f>
        <v>2.7195903621841161E-3</v>
      </c>
      <c r="AT15" s="239">
        <f>IF(取引表!AT$101=0,0,取引表!AT15/取引表!AT$101)</f>
        <v>0</v>
      </c>
      <c r="AU15" s="239">
        <f>IF(取引表!AU$101=0,0,取引表!AU15/取引表!AU$101)</f>
        <v>0</v>
      </c>
      <c r="AV15" s="239">
        <f>IF(取引表!AV$101=0,0,取引表!AV15/取引表!AV$101)</f>
        <v>0</v>
      </c>
      <c r="AW15" s="239">
        <f>IF(取引表!AW$101=0,0,取引表!AW15/取引表!AW$101)</f>
        <v>0</v>
      </c>
      <c r="AX15" s="239">
        <f>IF(取引表!AX$101=0,0,取引表!AX15/取引表!AX$101)</f>
        <v>2.8785718320884866E-5</v>
      </c>
      <c r="AY15" s="239">
        <f>IF(取引表!AY$101=0,0,取引表!AY15/取引表!AY$101)</f>
        <v>3.1669598597209577E-4</v>
      </c>
      <c r="AZ15" s="239">
        <f>IF(取引表!AZ$101=0,0,取引表!AZ15/取引表!AZ$101)</f>
        <v>2.5439833587936689E-3</v>
      </c>
      <c r="BA15" s="239">
        <f>IF(取引表!BA$101=0,0,取引表!BA15/取引表!BA$101)</f>
        <v>3.0366036607700057E-3</v>
      </c>
      <c r="BB15" s="239">
        <f>IF(取引表!BB$101=0,0,取引表!BB15/取引表!BB$101)</f>
        <v>1.0230843107185957E-3</v>
      </c>
      <c r="BC15" s="239">
        <f>IF(取引表!BC$101=0,0,取引表!BC15/取引表!BC$101)</f>
        <v>5.6269190760091365E-6</v>
      </c>
      <c r="BD15" s="239">
        <f>IF(取引表!BD$101=0,0,取引表!BD15/取引表!BD$101)</f>
        <v>7.6646204898794991E-5</v>
      </c>
      <c r="BE15" s="239">
        <f>IF(取引表!BE$101=0,0,取引表!BE15/取引表!BE$101)</f>
        <v>2.4219476544700669E-5</v>
      </c>
      <c r="BF15" s="239">
        <f>IF(取引表!BF$101=0,0,取引表!BF15/取引表!BF$101)</f>
        <v>1.4130727015894756E-4</v>
      </c>
      <c r="BG15" s="239">
        <f>IF(取引表!BG$101=0,0,取引表!BG15/取引表!BG$101)</f>
        <v>3.1654821577274184E-4</v>
      </c>
      <c r="BH15" s="239">
        <f>IF(取引表!BH$101=0,0,取引表!BH15/取引表!BH$101)</f>
        <v>0</v>
      </c>
      <c r="BI15" s="239">
        <f>IF(取引表!BI$101=0,0,取引表!BI15/取引表!BI$101)</f>
        <v>5.9338902637893977E-4</v>
      </c>
      <c r="BJ15" s="239">
        <f>IF(取引表!BJ$101=0,0,取引表!BJ15/取引表!BJ$101)</f>
        <v>0</v>
      </c>
      <c r="BK15" s="239">
        <f>IF(取引表!BK$101=0,0,取引表!BK15/取引表!BK$101)</f>
        <v>7.0747221110961428E-4</v>
      </c>
      <c r="BL15" s="239">
        <f>IF(取引表!BL$101=0,0,取引表!BL15/取引表!BL$101)</f>
        <v>2.5734336058343588E-3</v>
      </c>
      <c r="BM15" s="239">
        <f>IF(取引表!BM$101=0,0,取引表!BM15/取引表!BM$101)</f>
        <v>3.6834902271706202E-3</v>
      </c>
      <c r="BN15" s="239">
        <f>IF(取引表!BN$101=0,0,取引表!BN15/取引表!BN$101)</f>
        <v>0</v>
      </c>
      <c r="BO15" s="239">
        <f>IF(取引表!BO$101=0,0,取引表!BO15/取引表!BO$101)</f>
        <v>1.4108972206774948E-4</v>
      </c>
      <c r="BP15" s="239">
        <f>IF(取引表!BP$101=0,0,取引表!BP15/取引表!BP$101)</f>
        <v>1.626131777484632E-4</v>
      </c>
      <c r="BQ15" s="239">
        <f>IF(取引表!BQ$101=0,0,取引表!BQ15/取引表!BQ$101)</f>
        <v>3.3202677718260215E-3</v>
      </c>
      <c r="BR15" s="239">
        <f>IF(取引表!BR$101=0,0,取引表!BR15/取引表!BR$101)</f>
        <v>4.1625463860130548E-4</v>
      </c>
      <c r="BS15" s="239">
        <f>IF(取引表!BS$101=0,0,取引表!BS15/取引表!BS$101)</f>
        <v>2.2341244963577204E-2</v>
      </c>
      <c r="BT15" s="239">
        <f>IF(取引表!BT$101=0,0,取引表!BT15/取引表!BT$101)</f>
        <v>1.9002213653508676E-4</v>
      </c>
      <c r="BU15" s="239">
        <f>IF(取引表!BU$101=0,0,取引表!BU15/取引表!BU$101)</f>
        <v>3.1603266911411177E-4</v>
      </c>
      <c r="BV15" s="239">
        <f>IF(取引表!BV$101=0,0,取引表!BV15/取引表!BV$101)</f>
        <v>3.0150987265824087E-3</v>
      </c>
      <c r="BW15" s="239">
        <f>IF(取引表!BW$101=0,0,取引表!BW15/取引表!BW$101)</f>
        <v>4.6027133718011233E-4</v>
      </c>
      <c r="BX15" s="239">
        <f>IF(取引表!BX$101=0,0,取引表!BX15/取引表!BX$101)</f>
        <v>2.6275583553912909E-3</v>
      </c>
      <c r="BY15" s="239">
        <f>IF(取引表!BY$101=0,0,取引表!BY15/取引表!BY$101)</f>
        <v>4.1842764574820841E-3</v>
      </c>
      <c r="BZ15" s="239">
        <f>IF(取引表!BZ$101=0,0,取引表!BZ15/取引表!BZ$101)</f>
        <v>2.7090384077004862E-3</v>
      </c>
      <c r="CA15" s="239">
        <f>IF(取引表!CA$101=0,0,取引表!CA15/取引表!CA$101)</f>
        <v>2.1088453326390299E-3</v>
      </c>
      <c r="CB15" s="239">
        <f>IF(取引表!CB$101=0,0,取引表!CB15/取引表!CB$101)</f>
        <v>4.2414761744076873E-6</v>
      </c>
      <c r="CC15" s="239">
        <f>IF(取引表!CC$101=0,0,取引表!CC15/取引表!CC$101)</f>
        <v>3.3203192284394015E-4</v>
      </c>
      <c r="CD15" s="239">
        <f>IF(取引表!CD$101=0,0,取引表!CD15/取引表!CD$101)</f>
        <v>1.2462280577270923E-4</v>
      </c>
      <c r="CE15" s="239">
        <f>IF(取引表!CE$101=0,0,取引表!CE15/取引表!CE$101)</f>
        <v>1.3246568280682329E-3</v>
      </c>
      <c r="CF15" s="239">
        <f>IF(取引表!CF$101=0,0,取引表!CF15/取引表!CF$101)</f>
        <v>7.6886161518302661E-4</v>
      </c>
      <c r="CG15" s="239">
        <f>IF(取引表!CG$101=0,0,取引表!CG15/取引表!CG$101)</f>
        <v>1.6414577757522223E-3</v>
      </c>
      <c r="CH15" s="239">
        <f>IF(取引表!CH$101=0,0,取引表!CH15/取引表!CH$101)</f>
        <v>2.8233115303591953E-4</v>
      </c>
      <c r="CI15" s="239">
        <f>IF(取引表!CI$101=0,0,取引表!CI15/取引表!CI$101)</f>
        <v>4.3169127720834411E-4</v>
      </c>
      <c r="CJ15" s="239">
        <f>IF(取引表!CJ$101=0,0,取引表!CJ15/取引表!CJ$101)</f>
        <v>3.2260809222578531E-3</v>
      </c>
      <c r="CK15" s="239">
        <f>IF(取引表!CK$101=0,0,取引表!CK15/取引表!CK$101)</f>
        <v>0.34689173015778446</v>
      </c>
      <c r="CL15" s="239">
        <f>IF(取引表!CL$101=0,0,取引表!CL15/取引表!CL$101)</f>
        <v>4.0805104202944827E-4</v>
      </c>
      <c r="CM15" s="239">
        <f>IF(取引表!CM$101=0,0,取引表!CM15/取引表!CM$101)</f>
        <v>4.6055922188507521E-3</v>
      </c>
      <c r="CO15" s="238">
        <v>12</v>
      </c>
      <c r="CP15" s="242">
        <f t="shared" si="0"/>
        <v>0.60249728828399263</v>
      </c>
      <c r="CQ15" s="242">
        <f t="shared" si="1"/>
        <v>0.39750271171600726</v>
      </c>
      <c r="CR15" s="242">
        <f>INDEX(取引表!$C$105:$CM$105,投入係数!$CO15)</f>
        <v>0.13777887454723403</v>
      </c>
    </row>
    <row r="16" spans="1:96">
      <c r="A16" s="238">
        <v>13</v>
      </c>
      <c r="B16" s="238" t="s">
        <v>130</v>
      </c>
      <c r="C16" s="239">
        <f>IF(取引表!C$101=0,0,取引表!C16/取引表!C$101)</f>
        <v>3.0802584880041847E-5</v>
      </c>
      <c r="D16" s="239">
        <f>IF(取引表!D$101=0,0,取引表!D16/取引表!D$101)</f>
        <v>0</v>
      </c>
      <c r="E16" s="239">
        <f>IF(取引表!E$101=0,0,取引表!E16/取引表!E$101)</f>
        <v>2.2171280555717023E-4</v>
      </c>
      <c r="F16" s="239">
        <f>IF(取引表!F$101=0,0,取引表!F16/取引表!F$101)</f>
        <v>1.0641505296365691E-4</v>
      </c>
      <c r="G16" s="239">
        <f>IF(取引表!G$101=0,0,取引表!G16/取引表!G$101)</f>
        <v>5.1055567099297068E-3</v>
      </c>
      <c r="H16" s="239">
        <f>IF(取引表!H$101=0,0,取引表!H16/取引表!H$101)</f>
        <v>4.1647500263497506E-3</v>
      </c>
      <c r="I16" s="239">
        <f>IF(取引表!I$101=0,0,取引表!I16/取引表!I$101)</f>
        <v>0</v>
      </c>
      <c r="J16" s="239">
        <f>IF(取引表!J$101=0,0,取引表!J16/取引表!J$101)</f>
        <v>2.1080025208954995E-4</v>
      </c>
      <c r="K16" s="239">
        <f>IF(取引表!K$101=0,0,取引表!K16/取引表!K$101)</f>
        <v>3.3845822210284747E-3</v>
      </c>
      <c r="L16" s="239">
        <f>IF(取引表!L$101=0,0,取引表!L16/取引表!L$101)</f>
        <v>3.7337000385562717E-4</v>
      </c>
      <c r="M16" s="239">
        <f>IF(取引表!M$101=0,0,取引表!M16/取引表!M$101)</f>
        <v>9.7351462256708922E-4</v>
      </c>
      <c r="N16" s="239">
        <f>IF(取引表!N$101=0,0,取引表!N16/取引表!N$101)</f>
        <v>3.2477062517917024E-3</v>
      </c>
      <c r="O16" s="239">
        <f>IF(取引表!O$101=0,0,取引表!O16/取引表!O$101)</f>
        <v>4.0308687706735159E-2</v>
      </c>
      <c r="P16" s="239">
        <f>IF(取引表!P$101=0,0,取引表!P16/取引表!P$101)</f>
        <v>0</v>
      </c>
      <c r="Q16" s="239">
        <f>IF(取引表!Q$101=0,0,取引表!Q16/取引表!Q$101)</f>
        <v>9.5371205848322958E-5</v>
      </c>
      <c r="R16" s="239">
        <f>IF(取引表!R$101=0,0,取引表!R16/取引表!R$101)</f>
        <v>1.2759260626346287E-4</v>
      </c>
      <c r="S16" s="239">
        <f>IF(取引表!S$101=0,0,取引表!S16/取引表!S$101)</f>
        <v>0</v>
      </c>
      <c r="T16" s="239">
        <f>IF(取引表!T$101=0,0,取引表!T16/取引表!T$101)</f>
        <v>2.0997517153620734E-3</v>
      </c>
      <c r="U16" s="239">
        <f>IF(取引表!U$101=0,0,取引表!U16/取引表!U$101)</f>
        <v>0</v>
      </c>
      <c r="V16" s="239">
        <f>IF(取引表!V$101=0,0,取引表!V16/取引表!V$101)</f>
        <v>3.0712797605430033E-5</v>
      </c>
      <c r="W16" s="239">
        <f>IF(取引表!W$101=0,0,取引表!W16/取引表!W$101)</f>
        <v>2.7034165457136397E-4</v>
      </c>
      <c r="X16" s="239">
        <f>IF(取引表!X$101=0,0,取引表!X16/取引表!X$101)</f>
        <v>0</v>
      </c>
      <c r="Y16" s="239">
        <f>IF(取引表!Y$101=0,0,取引表!Y16/取引表!Y$101)</f>
        <v>4.1739466908723979E-5</v>
      </c>
      <c r="Z16" s="239">
        <f>IF(取引表!Z$101=0,0,取引表!Z16/取引表!Z$101)</f>
        <v>0</v>
      </c>
      <c r="AA16" s="239">
        <f>IF(取引表!AA$101=0,0,取引表!AA16/取引表!AA$101)</f>
        <v>1.2428126221515715E-4</v>
      </c>
      <c r="AB16" s="239">
        <f>IF(取引表!AB$101=0,0,取引表!AB16/取引表!AB$101)</f>
        <v>1.8017009589471573E-4</v>
      </c>
      <c r="AC16" s="239">
        <f>IF(取引表!AC$101=0,0,取引表!AC16/取引表!AC$101)</f>
        <v>8.9246789367449083E-4</v>
      </c>
      <c r="AD16" s="239">
        <f>IF(取引表!AD$101=0,0,取引表!AD16/取引表!AD$101)</f>
        <v>1.7847154781668354E-4</v>
      </c>
      <c r="AE16" s="239">
        <f>IF(取引表!AE$101=0,0,取引表!AE16/取引表!AE$101)</f>
        <v>5.1206649551773149E-4</v>
      </c>
      <c r="AF16" s="239">
        <f>IF(取引表!AF$101=0,0,取引表!AF16/取引表!AF$101)</f>
        <v>9.1455735359124101E-4</v>
      </c>
      <c r="AG16" s="239">
        <f>IF(取引表!AG$101=0,0,取引表!AG16/取引表!AG$101)</f>
        <v>1.833577329003246E-3</v>
      </c>
      <c r="AH16" s="239">
        <f>IF(取引表!AH$101=0,0,取引表!AH16/取引表!AH$101)</f>
        <v>6.0083943881462606E-4</v>
      </c>
      <c r="AI16" s="239">
        <f>IF(取引表!AI$101=0,0,取引表!AI16/取引表!AI$101)</f>
        <v>1.9486647744665158E-3</v>
      </c>
      <c r="AJ16" s="239">
        <f>IF(取引表!AJ$101=0,0,取引表!AJ16/取引表!AJ$101)</f>
        <v>7.74488104453524E-4</v>
      </c>
      <c r="AK16" s="239">
        <f>IF(取引表!AK$101=0,0,取引表!AK16/取引表!AK$101)</f>
        <v>8.469923988503688E-5</v>
      </c>
      <c r="AL16" s="239">
        <f>IF(取引表!AL$101=0,0,取引表!AL16/取引表!AL$101)</f>
        <v>4.2375044146228857E-4</v>
      </c>
      <c r="AM16" s="239">
        <f>IF(取引表!AM$101=0,0,取引表!AM16/取引表!AM$101)</f>
        <v>1.6953707655061197E-4</v>
      </c>
      <c r="AN16" s="239">
        <f>IF(取引表!AN$101=0,0,取引表!AN16/取引表!AN$101)</f>
        <v>1.036212405469478E-3</v>
      </c>
      <c r="AO16" s="239">
        <f>IF(取引表!AO$101=0,0,取引表!AO16/取引表!AO$101)</f>
        <v>1.6999698589396902E-3</v>
      </c>
      <c r="AP16" s="239">
        <f>IF(取引表!AP$101=0,0,取引表!AP16/取引表!AP$101)</f>
        <v>5.0186990521082194E-3</v>
      </c>
      <c r="AQ16" s="239">
        <f>IF(取引表!AQ$101=0,0,取引表!AQ16/取引表!AQ$101)</f>
        <v>2.2710840253445407E-3</v>
      </c>
      <c r="AR16" s="239">
        <f>IF(取引表!AR$101=0,0,取引表!AR16/取引表!AR$101)</f>
        <v>5.1497522294716614E-4</v>
      </c>
      <c r="AS16" s="239">
        <f>IF(取引表!AS$101=0,0,取引表!AS16/取引表!AS$101)</f>
        <v>7.4945234284578568E-4</v>
      </c>
      <c r="AT16" s="239">
        <f>IF(取引表!AT$101=0,0,取引表!AT16/取引表!AT$101)</f>
        <v>4.1929907729283363E-4</v>
      </c>
      <c r="AU16" s="239">
        <f>IF(取引表!AU$101=0,0,取引表!AU16/取引表!AU$101)</f>
        <v>2.7510785049468387E-4</v>
      </c>
      <c r="AV16" s="239">
        <f>IF(取引表!AV$101=0,0,取引表!AV16/取引表!AV$101)</f>
        <v>8.8979316387334517E-4</v>
      </c>
      <c r="AW16" s="239">
        <f>IF(取引表!AW$101=0,0,取引表!AW16/取引表!AW$101)</f>
        <v>2.5646236809885731E-3</v>
      </c>
      <c r="AX16" s="239">
        <f>IF(取引表!AX$101=0,0,取引表!AX16/取引表!AX$101)</f>
        <v>2.3784660571443488E-3</v>
      </c>
      <c r="AY16" s="239">
        <f>IF(取引表!AY$101=0,0,取引表!AY16/取引表!AY$101)</f>
        <v>1.3064691784891384E-3</v>
      </c>
      <c r="AZ16" s="239">
        <f>IF(取引表!AZ$101=0,0,取引表!AZ16/取引表!AZ$101)</f>
        <v>2.0534452752663471E-3</v>
      </c>
      <c r="BA16" s="239">
        <f>IF(取引表!BA$101=0,0,取引表!BA16/取引表!BA$101)</f>
        <v>4.9030689205363217E-3</v>
      </c>
      <c r="BB16" s="239">
        <f>IF(取引表!BB$101=0,0,取引表!BB16/取引表!BB$101)</f>
        <v>1.0793438143614718E-2</v>
      </c>
      <c r="BC16" s="239">
        <f>IF(取引表!BC$101=0,0,取引表!BC16/取引表!BC$101)</f>
        <v>6.8004714609924113E-5</v>
      </c>
      <c r="BD16" s="239">
        <f>IF(取引表!BD$101=0,0,取引表!BD16/取引表!BD$101)</f>
        <v>9.2577818056078635E-6</v>
      </c>
      <c r="BE16" s="239">
        <f>IF(取引表!BE$101=0,0,取引表!BE16/取引表!BE$101)</f>
        <v>0</v>
      </c>
      <c r="BF16" s="239">
        <f>IF(取引表!BF$101=0,0,取引表!BF16/取引表!BF$101)</f>
        <v>1.1688084070445954E-3</v>
      </c>
      <c r="BG16" s="239">
        <f>IF(取引表!BG$101=0,0,取引表!BG16/取引表!BG$101)</f>
        <v>6.4717664490690952E-4</v>
      </c>
      <c r="BH16" s="239">
        <f>IF(取引表!BH$101=0,0,取引表!BH16/取引表!BH$101)</f>
        <v>0</v>
      </c>
      <c r="BI16" s="239">
        <f>IF(取引表!BI$101=0,0,取引表!BI16/取引表!BI$101)</f>
        <v>1.1035189401629687E-3</v>
      </c>
      <c r="BJ16" s="239">
        <f>IF(取引表!BJ$101=0,0,取引表!BJ16/取引表!BJ$101)</f>
        <v>0</v>
      </c>
      <c r="BK16" s="239">
        <f>IF(取引表!BK$101=0,0,取引表!BK16/取引表!BK$101)</f>
        <v>1.1824666248554268E-3</v>
      </c>
      <c r="BL16" s="239">
        <f>IF(取引表!BL$101=0,0,取引表!BL16/取引表!BL$101)</f>
        <v>6.1816440769275167E-4</v>
      </c>
      <c r="BM16" s="239">
        <f>IF(取引表!BM$101=0,0,取引表!BM16/取引表!BM$101)</f>
        <v>1.2981333283803317E-3</v>
      </c>
      <c r="BN16" s="239">
        <f>IF(取引表!BN$101=0,0,取引表!BN16/取引表!BN$101)</f>
        <v>0</v>
      </c>
      <c r="BO16" s="239">
        <f>IF(取引表!BO$101=0,0,取引表!BO16/取引表!BO$101)</f>
        <v>3.4832347859538571E-3</v>
      </c>
      <c r="BP16" s="239">
        <f>IF(取引表!BP$101=0,0,取引表!BP16/取引表!BP$101)</f>
        <v>1.6133069670044551E-3</v>
      </c>
      <c r="BQ16" s="239">
        <f>IF(取引表!BQ$101=0,0,取引表!BQ16/取引表!BQ$101)</f>
        <v>4.9399328912248632E-3</v>
      </c>
      <c r="BR16" s="239">
        <f>IF(取引表!BR$101=0,0,取引表!BR16/取引表!BR$101)</f>
        <v>7.637915555436324E-3</v>
      </c>
      <c r="BS16" s="239">
        <f>IF(取引表!BS$101=0,0,取引表!BS16/取引表!BS$101)</f>
        <v>0.14280109604600597</v>
      </c>
      <c r="BT16" s="239">
        <f>IF(取引表!BT$101=0,0,取引表!BT16/取引表!BT$101)</f>
        <v>5.9387893713394695E-3</v>
      </c>
      <c r="BU16" s="239">
        <f>IF(取引表!BU$101=0,0,取引表!BU16/取引表!BU$101)</f>
        <v>1.6556602726053624E-2</v>
      </c>
      <c r="BV16" s="239">
        <f>IF(取引表!BV$101=0,0,取引表!BV16/取引表!BV$101)</f>
        <v>1.3100120523388298E-2</v>
      </c>
      <c r="BW16" s="239">
        <f>IF(取引表!BW$101=0,0,取引表!BW16/取引表!BW$101)</f>
        <v>1.6341104869582145E-3</v>
      </c>
      <c r="BX16" s="239">
        <f>IF(取引表!BX$101=0,0,取引表!BX16/取引表!BX$101)</f>
        <v>3.9730443451313838E-3</v>
      </c>
      <c r="BY16" s="239">
        <f>IF(取引表!BY$101=0,0,取引表!BY16/取引表!BY$101)</f>
        <v>5.3620491586299961E-3</v>
      </c>
      <c r="BZ16" s="239">
        <f>IF(取引表!BZ$101=0,0,取引表!BZ16/取引表!BZ$101)</f>
        <v>1.2669280516936351E-3</v>
      </c>
      <c r="CA16" s="239">
        <f>IF(取引表!CA$101=0,0,取引表!CA16/取引表!CA$101)</f>
        <v>2.9608751224079886E-2</v>
      </c>
      <c r="CB16" s="239">
        <f>IF(取引表!CB$101=0,0,取引表!CB16/取引表!CB$101)</f>
        <v>5.0041437454248017E-4</v>
      </c>
      <c r="CC16" s="239">
        <f>IF(取引表!CC$101=0,0,取引表!CC16/取引表!CC$101)</f>
        <v>3.133405127939743E-2</v>
      </c>
      <c r="CD16" s="239">
        <f>IF(取引表!CD$101=0,0,取引表!CD16/取引表!CD$101)</f>
        <v>6.9173547686200731E-4</v>
      </c>
      <c r="CE16" s="239">
        <f>IF(取引表!CE$101=0,0,取引表!CE16/取引表!CE$101)</f>
        <v>1.6233062453290788E-3</v>
      </c>
      <c r="CF16" s="239">
        <f>IF(取引表!CF$101=0,0,取引表!CF16/取引表!CF$101)</f>
        <v>3.388852234123395E-4</v>
      </c>
      <c r="CG16" s="239">
        <f>IF(取引表!CG$101=0,0,取引表!CG16/取引表!CG$101)</f>
        <v>3.433128932110595E-4</v>
      </c>
      <c r="CH16" s="239">
        <f>IF(取引表!CH$101=0,0,取引表!CH16/取引表!CH$101)</f>
        <v>8.2631592761720071E-4</v>
      </c>
      <c r="CI16" s="239">
        <f>IF(取引表!CI$101=0,0,取引表!CI16/取引表!CI$101)</f>
        <v>3.430643386054769E-3</v>
      </c>
      <c r="CJ16" s="239">
        <f>IF(取引表!CJ$101=0,0,取引表!CJ16/取引表!CJ$101)</f>
        <v>1.5541450796921932E-3</v>
      </c>
      <c r="CK16" s="239">
        <f>IF(取引表!CK$101=0,0,取引表!CK16/取引表!CK$101)</f>
        <v>0</v>
      </c>
      <c r="CL16" s="239">
        <f>IF(取引表!CL$101=0,0,取引表!CL16/取引表!CL$101)</f>
        <v>4.1531098503375601E-5</v>
      </c>
      <c r="CM16" s="239">
        <f>IF(取引表!CM$101=0,0,取引表!CM16/取引表!CM$101)</f>
        <v>2.7911313760695883E-3</v>
      </c>
      <c r="CO16" s="238">
        <v>13</v>
      </c>
      <c r="CP16" s="242">
        <f t="shared" si="0"/>
        <v>0.60226806222884899</v>
      </c>
      <c r="CQ16" s="242">
        <f t="shared" si="1"/>
        <v>0.39773193777115101</v>
      </c>
      <c r="CR16" s="242">
        <f>INDEX(取引表!$C$105:$CM$105,投入係数!$CO16)</f>
        <v>0.20452955607591736</v>
      </c>
    </row>
    <row r="17" spans="1:96">
      <c r="A17" s="238">
        <v>14</v>
      </c>
      <c r="B17" s="238" t="s">
        <v>131</v>
      </c>
      <c r="C17" s="239">
        <f>IF(取引表!C$101=0,0,取引表!C17/取引表!C$101)</f>
        <v>2.3891219217329441E-2</v>
      </c>
      <c r="D17" s="239">
        <f>IF(取引表!D$101=0,0,取引表!D17/取引表!D$101)</f>
        <v>0</v>
      </c>
      <c r="E17" s="239">
        <f>IF(取引表!E$101=0,0,取引表!E17/取引表!E$101)</f>
        <v>0</v>
      </c>
      <c r="F17" s="239">
        <f>IF(取引表!F$101=0,0,取引表!F17/取引表!F$101)</f>
        <v>0</v>
      </c>
      <c r="G17" s="239">
        <f>IF(取引表!G$101=0,0,取引表!G17/取引表!G$101)</f>
        <v>1.4470799689592846E-6</v>
      </c>
      <c r="H17" s="239">
        <f>IF(取引表!H$101=0,0,取引表!H17/取引表!H$101)</f>
        <v>2.0056619334092165E-5</v>
      </c>
      <c r="I17" s="239">
        <f>IF(取引表!I$101=0,0,取引表!I17/取引表!I$101)</f>
        <v>0</v>
      </c>
      <c r="J17" s="239">
        <f>IF(取引表!J$101=0,0,取引表!J17/取引表!J$101)</f>
        <v>0</v>
      </c>
      <c r="K17" s="239">
        <f>IF(取引表!K$101=0,0,取引表!K17/取引表!K$101)</f>
        <v>0</v>
      </c>
      <c r="L17" s="239">
        <f>IF(取引表!L$101=0,0,取引表!L17/取引表!L$101)</f>
        <v>3.8875732156928422E-6</v>
      </c>
      <c r="M17" s="239">
        <f>IF(取引表!M$101=0,0,取引表!M17/取引表!M$101)</f>
        <v>0</v>
      </c>
      <c r="N17" s="239">
        <f>IF(取引表!N$101=0,0,取引表!N17/取引表!N$101)</f>
        <v>0</v>
      </c>
      <c r="O17" s="239">
        <f>IF(取引表!O$101=0,0,取引表!O17/取引表!O$101)</f>
        <v>0</v>
      </c>
      <c r="P17" s="239">
        <f>IF(取引表!P$101=0,0,取引表!P17/取引表!P$101)</f>
        <v>0</v>
      </c>
      <c r="Q17" s="239">
        <f>IF(取引表!Q$101=0,0,取引表!Q17/取引表!Q$101)</f>
        <v>5.4644322256988728E-3</v>
      </c>
      <c r="R17" s="239">
        <f>IF(取引表!R$101=0,0,取引表!R17/取引表!R$101)</f>
        <v>3.7337608441747844E-3</v>
      </c>
      <c r="S17" s="239">
        <f>IF(取引表!S$101=0,0,取引表!S17/取引表!S$101)</f>
        <v>0</v>
      </c>
      <c r="T17" s="239">
        <f>IF(取引表!T$101=0,0,取引表!T17/取引表!T$101)</f>
        <v>8.0002918020658138E-4</v>
      </c>
      <c r="U17" s="239">
        <f>IF(取引表!U$101=0,0,取引表!U17/取引表!U$101)</f>
        <v>0</v>
      </c>
      <c r="V17" s="239">
        <f>IF(取引表!V$101=0,0,取引表!V17/取引表!V$101)</f>
        <v>-1.357121423904716E-3</v>
      </c>
      <c r="W17" s="239">
        <f>IF(取引表!W$101=0,0,取引表!W17/取引表!W$101)</f>
        <v>0</v>
      </c>
      <c r="X17" s="239">
        <f>IF(取引表!X$101=0,0,取引表!X17/取引表!X$101)</f>
        <v>0</v>
      </c>
      <c r="Y17" s="239">
        <f>IF(取引表!Y$101=0,0,取引表!Y17/取引表!Y$101)</f>
        <v>0</v>
      </c>
      <c r="Z17" s="239">
        <f>IF(取引表!Z$101=0,0,取引表!Z17/取引表!Z$101)</f>
        <v>0</v>
      </c>
      <c r="AA17" s="239">
        <f>IF(取引表!AA$101=0,0,取引表!AA17/取引表!AA$101)</f>
        <v>4.1229941417733151E-5</v>
      </c>
      <c r="AB17" s="239">
        <f>IF(取引表!AB$101=0,0,取引表!AB17/取引表!AB$101)</f>
        <v>2.2795426017100765E-5</v>
      </c>
      <c r="AC17" s="239">
        <f>IF(取引表!AC$101=0,0,取引表!AC17/取引表!AC$101)</f>
        <v>7.7692614806022103E-6</v>
      </c>
      <c r="AD17" s="239">
        <f>IF(取引表!AD$101=0,0,取引表!AD17/取引表!AD$101)</f>
        <v>0</v>
      </c>
      <c r="AE17" s="239">
        <f>IF(取引表!AE$101=0,0,取引表!AE17/取引表!AE$101)</f>
        <v>0</v>
      </c>
      <c r="AF17" s="239">
        <f>IF(取引表!AF$101=0,0,取引表!AF17/取引表!AF$101)</f>
        <v>0</v>
      </c>
      <c r="AG17" s="239">
        <f>IF(取引表!AG$101=0,0,取引表!AG17/取引表!AG$101)</f>
        <v>4.1251038594399441E-6</v>
      </c>
      <c r="AH17" s="239">
        <f>IF(取引表!AH$101=0,0,取引表!AH17/取引表!AH$101)</f>
        <v>0</v>
      </c>
      <c r="AI17" s="239">
        <f>IF(取引表!AI$101=0,0,取引表!AI17/取引表!AI$101)</f>
        <v>0</v>
      </c>
      <c r="AJ17" s="239">
        <f>IF(取引表!AJ$101=0,0,取引表!AJ17/取引表!AJ$101)</f>
        <v>2.4507631237275196E-4</v>
      </c>
      <c r="AK17" s="239">
        <f>IF(取引表!AK$101=0,0,取引表!AK17/取引表!AK$101)</f>
        <v>0</v>
      </c>
      <c r="AL17" s="239">
        <f>IF(取引表!AL$101=0,0,取引表!AL17/取引表!AL$101)</f>
        <v>0</v>
      </c>
      <c r="AM17" s="239">
        <f>IF(取引表!AM$101=0,0,取引表!AM17/取引表!AM$101)</f>
        <v>0</v>
      </c>
      <c r="AN17" s="239">
        <f>IF(取引表!AN$101=0,0,取引表!AN17/取引表!AN$101)</f>
        <v>0</v>
      </c>
      <c r="AO17" s="239">
        <f>IF(取引表!AO$101=0,0,取引表!AO17/取引表!AO$101)</f>
        <v>0</v>
      </c>
      <c r="AP17" s="239">
        <f>IF(取引表!AP$101=0,0,取引表!AP17/取引表!AP$101)</f>
        <v>1.6440557421062828E-5</v>
      </c>
      <c r="AQ17" s="239">
        <f>IF(取引表!AQ$101=0,0,取引表!AQ17/取引表!AQ$101)</f>
        <v>0</v>
      </c>
      <c r="AR17" s="239">
        <f>IF(取引表!AR$101=0,0,取引表!AR17/取引表!AR$101)</f>
        <v>0</v>
      </c>
      <c r="AS17" s="239">
        <f>IF(取引表!AS$101=0,0,取引表!AS17/取引表!AS$101)</f>
        <v>0</v>
      </c>
      <c r="AT17" s="239">
        <f>IF(取引表!AT$101=0,0,取引表!AT17/取引表!AT$101)</f>
        <v>3.2514751335204937E-4</v>
      </c>
      <c r="AU17" s="239">
        <f>IF(取引表!AU$101=0,0,取引表!AU17/取引表!AU$101)</f>
        <v>1.7329910694290529E-4</v>
      </c>
      <c r="AV17" s="239">
        <f>IF(取引表!AV$101=0,0,取引表!AV17/取引表!AV$101)</f>
        <v>9.042729916905492E-5</v>
      </c>
      <c r="AW17" s="239">
        <f>IF(取引表!AW$101=0,0,取引表!AW17/取引表!AW$101)</f>
        <v>1.0254006937251394E-4</v>
      </c>
      <c r="AX17" s="239">
        <f>IF(取引表!AX$101=0,0,取引表!AX17/取引表!AX$101)</f>
        <v>0</v>
      </c>
      <c r="AY17" s="239">
        <f>IF(取引表!AY$101=0,0,取引表!AY17/取引表!AY$101)</f>
        <v>0</v>
      </c>
      <c r="AZ17" s="239">
        <f>IF(取引表!AZ$101=0,0,取引表!AZ17/取引表!AZ$101)</f>
        <v>1.1200571470134947E-6</v>
      </c>
      <c r="BA17" s="239">
        <f>IF(取引表!BA$101=0,0,取引表!BA17/取引表!BA$101)</f>
        <v>0</v>
      </c>
      <c r="BB17" s="239">
        <f>IF(取引表!BB$101=0,0,取引表!BB17/取引表!BB$101)</f>
        <v>0</v>
      </c>
      <c r="BC17" s="239">
        <f>IF(取引表!BC$101=0,0,取引表!BC17/取引表!BC$101)</f>
        <v>2.2014495314522038E-6</v>
      </c>
      <c r="BD17" s="239">
        <f>IF(取引表!BD$101=0,0,取引表!BD17/取引表!BD$101)</f>
        <v>0</v>
      </c>
      <c r="BE17" s="239">
        <f>IF(取引表!BE$101=0,0,取引表!BE17/取引表!BE$101)</f>
        <v>0</v>
      </c>
      <c r="BF17" s="239">
        <f>IF(取引表!BF$101=0,0,取引表!BF17/取引表!BF$101)</f>
        <v>0</v>
      </c>
      <c r="BG17" s="239">
        <f>IF(取引表!BG$101=0,0,取引表!BG17/取引表!BG$101)</f>
        <v>0</v>
      </c>
      <c r="BH17" s="239">
        <f>IF(取引表!BH$101=0,0,取引表!BH17/取引表!BH$101)</f>
        <v>0</v>
      </c>
      <c r="BI17" s="239">
        <f>IF(取引表!BI$101=0,0,取引表!BI17/取引表!BI$101)</f>
        <v>0</v>
      </c>
      <c r="BJ17" s="239">
        <f>IF(取引表!BJ$101=0,0,取引表!BJ17/取引表!BJ$101)</f>
        <v>0</v>
      </c>
      <c r="BK17" s="239">
        <f>IF(取引表!BK$101=0,0,取引表!BK17/取引表!BK$101)</f>
        <v>0</v>
      </c>
      <c r="BL17" s="239">
        <f>IF(取引表!BL$101=0,0,取引表!BL17/取引表!BL$101)</f>
        <v>0</v>
      </c>
      <c r="BM17" s="239">
        <f>IF(取引表!BM$101=0,0,取引表!BM17/取引表!BM$101)</f>
        <v>0</v>
      </c>
      <c r="BN17" s="239">
        <f>IF(取引表!BN$101=0,0,取引表!BN17/取引表!BN$101)</f>
        <v>0</v>
      </c>
      <c r="BO17" s="239">
        <f>IF(取引表!BO$101=0,0,取引表!BO17/取引表!BO$101)</f>
        <v>0</v>
      </c>
      <c r="BP17" s="239">
        <f>IF(取引表!BP$101=0,0,取引表!BP17/取引表!BP$101)</f>
        <v>0</v>
      </c>
      <c r="BQ17" s="239">
        <f>IF(取引表!BQ$101=0,0,取引表!BQ17/取引表!BQ$101)</f>
        <v>0</v>
      </c>
      <c r="BR17" s="239">
        <f>IF(取引表!BR$101=0,0,取引表!BR17/取引表!BR$101)</f>
        <v>0</v>
      </c>
      <c r="BS17" s="239">
        <f>IF(取引表!BS$101=0,0,取引表!BS17/取引表!BS$101)</f>
        <v>0</v>
      </c>
      <c r="BT17" s="239">
        <f>IF(取引表!BT$101=0,0,取引表!BT17/取引表!BT$101)</f>
        <v>2.5246038942799108E-6</v>
      </c>
      <c r="BU17" s="239">
        <f>IF(取引表!BU$101=0,0,取引表!BU17/取引表!BU$101)</f>
        <v>0</v>
      </c>
      <c r="BV17" s="239">
        <f>IF(取引表!BV$101=0,0,取引表!BV17/取引表!BV$101)</f>
        <v>0</v>
      </c>
      <c r="BW17" s="239">
        <f>IF(取引表!BW$101=0,0,取引表!BW17/取引表!BW$101)</f>
        <v>0</v>
      </c>
      <c r="BX17" s="239">
        <f>IF(取引表!BX$101=0,0,取引表!BX17/取引表!BX$101)</f>
        <v>0</v>
      </c>
      <c r="BY17" s="239">
        <f>IF(取引表!BY$101=0,0,取引表!BY17/取引表!BY$101)</f>
        <v>0</v>
      </c>
      <c r="BZ17" s="239">
        <f>IF(取引表!BZ$101=0,0,取引表!BZ17/取引表!BZ$101)</f>
        <v>0</v>
      </c>
      <c r="CA17" s="239">
        <f>IF(取引表!CA$101=0,0,取引表!CA17/取引表!CA$101)</f>
        <v>0</v>
      </c>
      <c r="CB17" s="239">
        <f>IF(取引表!CB$101=0,0,取引表!CB17/取引表!CB$101)</f>
        <v>0</v>
      </c>
      <c r="CC17" s="239">
        <f>IF(取引表!CC$101=0,0,取引表!CC17/取引表!CC$101)</f>
        <v>0</v>
      </c>
      <c r="CD17" s="239">
        <f>IF(取引表!CD$101=0,0,取引表!CD17/取引表!CD$101)</f>
        <v>0</v>
      </c>
      <c r="CE17" s="239">
        <f>IF(取引表!CE$101=0,0,取引表!CE17/取引表!CE$101)</f>
        <v>0</v>
      </c>
      <c r="CF17" s="239">
        <f>IF(取引表!CF$101=0,0,取引表!CF17/取引表!CF$101)</f>
        <v>0</v>
      </c>
      <c r="CG17" s="239">
        <f>IF(取引表!CG$101=0,0,取引表!CG17/取引表!CG$101)</f>
        <v>0</v>
      </c>
      <c r="CH17" s="239">
        <f>IF(取引表!CH$101=0,0,取引表!CH17/取引表!CH$101)</f>
        <v>0</v>
      </c>
      <c r="CI17" s="239">
        <f>IF(取引表!CI$101=0,0,取引表!CI17/取引表!CI$101)</f>
        <v>9.0902258376844542E-5</v>
      </c>
      <c r="CJ17" s="239">
        <f>IF(取引表!CJ$101=0,0,取引表!CJ17/取引表!CJ$101)</f>
        <v>4.3585855798368364E-3</v>
      </c>
      <c r="CK17" s="239">
        <f>IF(取引表!CK$101=0,0,取引表!CK17/取引表!CK$101)</f>
        <v>0</v>
      </c>
      <c r="CL17" s="239">
        <f>IF(取引表!CL$101=0,0,取引表!CL17/取引表!CL$101)</f>
        <v>8.1252061235264359E-4</v>
      </c>
      <c r="CM17" s="239">
        <f>IF(取引表!CM$101=0,0,取引表!CM17/取引表!CM$101)</f>
        <v>1.8175840063945896E-4</v>
      </c>
      <c r="CO17" s="238">
        <v>14</v>
      </c>
      <c r="CP17" s="242">
        <f t="shared" si="0"/>
        <v>0</v>
      </c>
      <c r="CQ17" s="242">
        <f t="shared" si="1"/>
        <v>0</v>
      </c>
      <c r="CR17" s="242">
        <f>INDEX(取引表!$C$105:$CM$105,投入係数!$CO17)</f>
        <v>0</v>
      </c>
    </row>
    <row r="18" spans="1:96">
      <c r="A18" s="238">
        <v>15</v>
      </c>
      <c r="B18" s="238" t="s">
        <v>117</v>
      </c>
      <c r="C18" s="239">
        <f>IF(取引表!C$101=0,0,取引表!C18/取引表!C$101)</f>
        <v>5.0959821372490474E-4</v>
      </c>
      <c r="D18" s="239">
        <f>IF(取引表!D$101=0,0,取引表!D18/取引表!D$101)</f>
        <v>0</v>
      </c>
      <c r="E18" s="239">
        <f>IF(取引表!E$101=0,0,取引表!E18/取引表!E$101)</f>
        <v>5.5548079370207641E-4</v>
      </c>
      <c r="F18" s="239">
        <f>IF(取引表!F$101=0,0,取引表!F18/取引表!F$101)</f>
        <v>5.9298848516066363E-5</v>
      </c>
      <c r="G18" s="239">
        <f>IF(取引表!G$101=0,0,取引表!G18/取引表!G$101)</f>
        <v>2.8685755986883844E-3</v>
      </c>
      <c r="H18" s="239">
        <f>IF(取引表!H$101=0,0,取引表!H18/取引表!H$101)</f>
        <v>4.1332443168406114E-3</v>
      </c>
      <c r="I18" s="239">
        <f>IF(取引表!I$101=0,0,取引表!I18/取引表!I$101)</f>
        <v>0</v>
      </c>
      <c r="J18" s="239">
        <f>IF(取引表!J$101=0,0,取引表!J18/取引表!J$101)</f>
        <v>1.0148060764365351E-2</v>
      </c>
      <c r="K18" s="239">
        <f>IF(取引表!K$101=0,0,取引表!K18/取引表!K$101)</f>
        <v>6.5567244543740435E-4</v>
      </c>
      <c r="L18" s="239">
        <f>IF(取引表!L$101=0,0,取引表!L18/取引表!L$101)</f>
        <v>1.0276468346792635E-4</v>
      </c>
      <c r="M18" s="239">
        <f>IF(取引表!M$101=0,0,取引表!M18/取引表!M$101)</f>
        <v>1.2835052568804049E-4</v>
      </c>
      <c r="N18" s="239">
        <f>IF(取引表!N$101=0,0,取引表!N18/取引表!N$101)</f>
        <v>5.4974154062262508E-4</v>
      </c>
      <c r="O18" s="239">
        <f>IF(取引表!O$101=0,0,取引表!O18/取引表!O$101)</f>
        <v>8.6351532532271315E-6</v>
      </c>
      <c r="P18" s="239">
        <f>IF(取引表!P$101=0,0,取引表!P18/取引表!P$101)</f>
        <v>0</v>
      </c>
      <c r="Q18" s="239">
        <f>IF(取引表!Q$101=0,0,取引表!Q18/取引表!Q$101)</f>
        <v>0.2109100570433346</v>
      </c>
      <c r="R18" s="239">
        <f>IF(取引表!R$101=0,0,取引表!R18/取引表!R$101)</f>
        <v>1.5842072753783444E-2</v>
      </c>
      <c r="S18" s="239">
        <f>IF(取引表!S$101=0,0,取引表!S18/取引表!S$101)</f>
        <v>0</v>
      </c>
      <c r="T18" s="239">
        <f>IF(取引表!T$101=0,0,取引表!T18/取引表!T$101)</f>
        <v>3.5701545639300641E-2</v>
      </c>
      <c r="U18" s="239">
        <f>IF(取引表!U$101=0,0,取引表!U18/取引表!U$101)</f>
        <v>0</v>
      </c>
      <c r="V18" s="239">
        <f>IF(取引表!V$101=0,0,取引表!V18/取引表!V$101)</f>
        <v>8.1651755239295508E-5</v>
      </c>
      <c r="W18" s="239">
        <f>IF(取引表!W$101=0,0,取引表!W18/取引表!W$101)</f>
        <v>2.6750471795587857E-3</v>
      </c>
      <c r="X18" s="239">
        <f>IF(取引表!X$101=0,0,取引表!X18/取引表!X$101)</f>
        <v>0</v>
      </c>
      <c r="Y18" s="239">
        <f>IF(取引表!Y$101=0,0,取引表!Y18/取引表!Y$101)</f>
        <v>5.5818957559513791E-4</v>
      </c>
      <c r="Z18" s="239">
        <f>IF(取引表!Z$101=0,0,取引表!Z18/取引表!Z$101)</f>
        <v>0</v>
      </c>
      <c r="AA18" s="239">
        <f>IF(取引表!AA$101=0,0,取引表!AA18/取引表!AA$101)</f>
        <v>1.1719923864503309E-3</v>
      </c>
      <c r="AB18" s="239">
        <f>IF(取引表!AB$101=0,0,取引表!AB18/取引表!AB$101)</f>
        <v>5.8852022843721937E-4</v>
      </c>
      <c r="AC18" s="239">
        <f>IF(取引表!AC$101=0,0,取引表!AC18/取引表!AC$101)</f>
        <v>2.3916685250757303E-3</v>
      </c>
      <c r="AD18" s="239">
        <f>IF(取引表!AD$101=0,0,取引表!AD18/取引表!AD$101)</f>
        <v>3.1325547384681096E-3</v>
      </c>
      <c r="AE18" s="239">
        <f>IF(取引表!AE$101=0,0,取引表!AE18/取引表!AE$101)</f>
        <v>2.2140073374692062E-2</v>
      </c>
      <c r="AF18" s="239">
        <f>IF(取引表!AF$101=0,0,取引表!AF18/取引表!AF$101)</f>
        <v>4.3565159402159543E-4</v>
      </c>
      <c r="AG18" s="239">
        <f>IF(取引表!AG$101=0,0,取引表!AG18/取引表!AG$101)</f>
        <v>6.1995266582618824E-4</v>
      </c>
      <c r="AH18" s="239">
        <f>IF(取引表!AH$101=0,0,取引表!AH18/取引表!AH$101)</f>
        <v>7.8919608154667353E-5</v>
      </c>
      <c r="AI18" s="239">
        <f>IF(取引表!AI$101=0,0,取引表!AI18/取引表!AI$101)</f>
        <v>8.2997156071053513E-2</v>
      </c>
      <c r="AJ18" s="239">
        <f>IF(取引表!AJ$101=0,0,取引表!AJ18/取引表!AJ$101)</f>
        <v>1.421790591945527E-2</v>
      </c>
      <c r="AK18" s="239">
        <f>IF(取引表!AK$101=0,0,取引表!AK18/取引表!AK$101)</f>
        <v>5.762515064380222E-5</v>
      </c>
      <c r="AL18" s="239">
        <f>IF(取引表!AL$101=0,0,取引表!AL18/取引表!AL$101)</f>
        <v>5.0402880035574201E-5</v>
      </c>
      <c r="AM18" s="239">
        <f>IF(取引表!AM$101=0,0,取引表!AM18/取引表!AM$101)</f>
        <v>1.5378162372270486E-4</v>
      </c>
      <c r="AN18" s="239">
        <f>IF(取引表!AN$101=0,0,取引表!AN18/取引表!AN$101)</f>
        <v>1.3731630037992467E-3</v>
      </c>
      <c r="AO18" s="239">
        <f>IF(取引表!AO$101=0,0,取引表!AO18/取引表!AO$101)</f>
        <v>7.2679683233811796E-4</v>
      </c>
      <c r="AP18" s="239">
        <f>IF(取引表!AP$101=0,0,取引表!AP18/取引表!AP$101)</f>
        <v>3.0699756476057103E-3</v>
      </c>
      <c r="AQ18" s="239">
        <f>IF(取引表!AQ$101=0,0,取引表!AQ18/取引表!AQ$101)</f>
        <v>5.2433914340182847E-4</v>
      </c>
      <c r="AR18" s="239">
        <f>IF(取引表!AR$101=0,0,取引表!AR18/取引表!AR$101)</f>
        <v>1.30168195901755E-4</v>
      </c>
      <c r="AS18" s="239">
        <f>IF(取引表!AS$101=0,0,取引表!AS18/取引表!AS$101)</f>
        <v>3.0008865686656532E-4</v>
      </c>
      <c r="AT18" s="239">
        <f>IF(取引表!AT$101=0,0,取引表!AT18/取引表!AT$101)</f>
        <v>5.0568552686501599E-4</v>
      </c>
      <c r="AU18" s="239">
        <f>IF(取引表!AU$101=0,0,取引表!AU18/取引表!AU$101)</f>
        <v>7.8012731885269949E-4</v>
      </c>
      <c r="AV18" s="239">
        <f>IF(取引表!AV$101=0,0,取引表!AV18/取引表!AV$101)</f>
        <v>2.5194987881653392E-6</v>
      </c>
      <c r="AW18" s="239">
        <f>IF(取引表!AW$101=0,0,取引表!AW18/取引表!AW$101)</f>
        <v>1.9783010992786861E-5</v>
      </c>
      <c r="AX18" s="239">
        <f>IF(取引表!AX$101=0,0,取引表!AX18/取引表!AX$101)</f>
        <v>7.4237874193754314E-3</v>
      </c>
      <c r="AY18" s="239">
        <f>IF(取引表!AY$101=0,0,取引表!AY18/取引表!AY$101)</f>
        <v>7.5051578560322721E-3</v>
      </c>
      <c r="AZ18" s="239">
        <f>IF(取引表!AZ$101=0,0,取引表!AZ18/取引表!AZ$101)</f>
        <v>0</v>
      </c>
      <c r="BA18" s="239">
        <f>IF(取引表!BA$101=0,0,取引表!BA18/取引表!BA$101)</f>
        <v>0</v>
      </c>
      <c r="BB18" s="239">
        <f>IF(取引表!BB$101=0,0,取引表!BB18/取引表!BB$101)</f>
        <v>0</v>
      </c>
      <c r="BC18" s="239">
        <f>IF(取引表!BC$101=0,0,取引表!BC18/取引表!BC$101)</f>
        <v>0</v>
      </c>
      <c r="BD18" s="239">
        <f>IF(取引表!BD$101=0,0,取引表!BD18/取引表!BD$101)</f>
        <v>0</v>
      </c>
      <c r="BE18" s="239">
        <f>IF(取引表!BE$101=0,0,取引表!BE18/取引表!BE$101)</f>
        <v>0</v>
      </c>
      <c r="BF18" s="239">
        <f>IF(取引表!BF$101=0,0,取引表!BF18/取引表!BF$101)</f>
        <v>2.4304323375621717E-5</v>
      </c>
      <c r="BG18" s="239">
        <f>IF(取引表!BG$101=0,0,取引表!BG18/取引表!BG$101)</f>
        <v>2.5618805819888807E-5</v>
      </c>
      <c r="BH18" s="239">
        <f>IF(取引表!BH$101=0,0,取引表!BH18/取引表!BH$101)</f>
        <v>0</v>
      </c>
      <c r="BI18" s="239">
        <f>IF(取引表!BI$101=0,0,取引表!BI18/取引表!BI$101)</f>
        <v>0</v>
      </c>
      <c r="BJ18" s="239">
        <f>IF(取引表!BJ$101=0,0,取引表!BJ18/取引表!BJ$101)</f>
        <v>0</v>
      </c>
      <c r="BK18" s="239">
        <f>IF(取引表!BK$101=0,0,取引表!BK18/取引表!BK$101)</f>
        <v>0</v>
      </c>
      <c r="BL18" s="239">
        <f>IF(取引表!BL$101=0,0,取引表!BL18/取引表!BL$101)</f>
        <v>4.7485862036266357E-4</v>
      </c>
      <c r="BM18" s="239">
        <f>IF(取引表!BM$101=0,0,取引表!BM18/取引表!BM$101)</f>
        <v>2.3913961774519349E-4</v>
      </c>
      <c r="BN18" s="239">
        <f>IF(取引表!BN$101=0,0,取引表!BN18/取引表!BN$101)</f>
        <v>0</v>
      </c>
      <c r="BO18" s="239">
        <f>IF(取引表!BO$101=0,0,取引表!BO18/取引表!BO$101)</f>
        <v>0</v>
      </c>
      <c r="BP18" s="239">
        <f>IF(取引表!BP$101=0,0,取引表!BP18/取引表!BP$101)</f>
        <v>0</v>
      </c>
      <c r="BQ18" s="239">
        <f>IF(取引表!BQ$101=0,0,取引表!BQ18/取引表!BQ$101)</f>
        <v>0</v>
      </c>
      <c r="BR18" s="239">
        <f>IF(取引表!BR$101=0,0,取引表!BR18/取引表!BR$101)</f>
        <v>0</v>
      </c>
      <c r="BS18" s="239">
        <f>IF(取引表!BS$101=0,0,取引表!BS18/取引表!BS$101)</f>
        <v>1.3187209396085976E-4</v>
      </c>
      <c r="BT18" s="239">
        <f>IF(取引表!BT$101=0,0,取引表!BT18/取引表!BT$101)</f>
        <v>1.2046950822849731E-4</v>
      </c>
      <c r="BU18" s="239">
        <f>IF(取引表!BU$101=0,0,取引表!BU18/取引表!BU$101)</f>
        <v>3.5824785778537466E-6</v>
      </c>
      <c r="BV18" s="239">
        <f>IF(取引表!BV$101=0,0,取引表!BV18/取引表!BV$101)</f>
        <v>5.5875241118892782E-3</v>
      </c>
      <c r="BW18" s="239">
        <f>IF(取引表!BW$101=0,0,取引表!BW18/取引表!BW$101)</f>
        <v>2.7254966038471178E-4</v>
      </c>
      <c r="BX18" s="239">
        <f>IF(取引表!BX$101=0,0,取引表!BX18/取引表!BX$101)</f>
        <v>9.3628284679296552E-3</v>
      </c>
      <c r="BY18" s="239">
        <f>IF(取引表!BY$101=0,0,取引表!BY18/取引表!BY$101)</f>
        <v>2.8845961966159702E-4</v>
      </c>
      <c r="BZ18" s="239">
        <f>IF(取引表!BZ$101=0,0,取引表!BZ18/取引表!BZ$101)</f>
        <v>2.4515568880144074E-4</v>
      </c>
      <c r="CA18" s="239">
        <f>IF(取引表!CA$101=0,0,取引表!CA18/取引表!CA$101)</f>
        <v>0</v>
      </c>
      <c r="CB18" s="239">
        <f>IF(取引表!CB$101=0,0,取引表!CB18/取引表!CB$101)</f>
        <v>0</v>
      </c>
      <c r="CC18" s="239">
        <f>IF(取引表!CC$101=0,0,取引表!CC18/取引表!CC$101)</f>
        <v>2.0724762607609193E-4</v>
      </c>
      <c r="CD18" s="239">
        <f>IF(取引表!CD$101=0,0,取引表!CD18/取引表!CD$101)</f>
        <v>2.5658268674753058E-4</v>
      </c>
      <c r="CE18" s="239">
        <f>IF(取引表!CE$101=0,0,取引表!CE18/取引表!CE$101)</f>
        <v>1.8733786535670958E-7</v>
      </c>
      <c r="CF18" s="239">
        <f>IF(取引表!CF$101=0,0,取引表!CF18/取引表!CF$101)</f>
        <v>5.665797922147067E-5</v>
      </c>
      <c r="CG18" s="239">
        <f>IF(取引表!CG$101=0,0,取引表!CG18/取引表!CG$101)</f>
        <v>2.4046161004332551E-4</v>
      </c>
      <c r="CH18" s="239">
        <f>IF(取引表!CH$101=0,0,取引表!CH18/取引表!CH$101)</f>
        <v>8.3536259641605736E-4</v>
      </c>
      <c r="CI18" s="239">
        <f>IF(取引表!CI$101=0,0,取引表!CI18/取引表!CI$101)</f>
        <v>4.3304323217727516E-4</v>
      </c>
      <c r="CJ18" s="239">
        <f>IF(取引表!CJ$101=0,0,取引表!CJ18/取引表!CJ$101)</f>
        <v>1.4353382210911331E-5</v>
      </c>
      <c r="CK18" s="239">
        <f>IF(取引表!CK$101=0,0,取引表!CK18/取引表!CK$101)</f>
        <v>0</v>
      </c>
      <c r="CL18" s="239">
        <f>IF(取引表!CL$101=0,0,取引表!CL18/取引表!CL$101)</f>
        <v>2.4067532764759456E-3</v>
      </c>
      <c r="CM18" s="239">
        <f>IF(取引表!CM$101=0,0,取引表!CM18/取引表!CM$101)</f>
        <v>1.2182132797153557E-2</v>
      </c>
      <c r="CO18" s="238">
        <v>15</v>
      </c>
      <c r="CP18" s="242">
        <f t="shared" si="0"/>
        <v>0.58666848977917552</v>
      </c>
      <c r="CQ18" s="242">
        <f t="shared" si="1"/>
        <v>0.41333151022082454</v>
      </c>
      <c r="CR18" s="242">
        <f>INDEX(取引表!$C$105:$CM$105,投入係数!$CO18)</f>
        <v>0.22586996650030763</v>
      </c>
    </row>
    <row r="19" spans="1:96">
      <c r="A19" s="238">
        <v>16</v>
      </c>
      <c r="B19" s="238" t="s">
        <v>1980</v>
      </c>
      <c r="C19" s="239">
        <f>IF(取引表!C$101=0,0,取引表!C19/取引表!C$101)</f>
        <v>7.1973226918092793E-5</v>
      </c>
      <c r="D19" s="239">
        <f>IF(取引表!D$101=0,0,取引表!D19/取引表!D$101)</f>
        <v>8.0665324621068701E-5</v>
      </c>
      <c r="E19" s="239">
        <f>IF(取引表!E$101=0,0,取引表!E19/取引表!E$101)</f>
        <v>0</v>
      </c>
      <c r="F19" s="239">
        <f>IF(取引表!F$101=0,0,取引表!F19/取引表!F$101)</f>
        <v>1.5007028144552344E-4</v>
      </c>
      <c r="G19" s="239">
        <f>IF(取引表!G$101=0,0,取引表!G19/取引表!G$101)</f>
        <v>3.1804859916508381E-3</v>
      </c>
      <c r="H19" s="239">
        <f>IF(取引表!H$101=0,0,取引表!H19/取引表!H$101)</f>
        <v>6.0821941252998026E-3</v>
      </c>
      <c r="I19" s="239">
        <f>IF(取引表!I$101=0,0,取引表!I19/取引表!I$101)</f>
        <v>0</v>
      </c>
      <c r="J19" s="239">
        <f>IF(取引表!J$101=0,0,取引表!J19/取引表!J$101)</f>
        <v>0.12229908840627923</v>
      </c>
      <c r="K19" s="239">
        <f>IF(取引表!K$101=0,0,取引表!K19/取引表!K$101)</f>
        <v>3.547825394130219E-2</v>
      </c>
      <c r="L19" s="239">
        <f>IF(取引表!L$101=0,0,取引表!L19/取引表!L$101)</f>
        <v>1.4137290375056638E-3</v>
      </c>
      <c r="M19" s="239">
        <f>IF(取引表!M$101=0,0,取引表!M19/取引表!M$101)</f>
        <v>1.0949086569482526E-3</v>
      </c>
      <c r="N19" s="239">
        <f>IF(取引表!N$101=0,0,取引表!N19/取引表!N$101)</f>
        <v>3.6941588662671729E-3</v>
      </c>
      <c r="O19" s="239">
        <f>IF(取引表!O$101=0,0,取引表!O19/取引表!O$101)</f>
        <v>7.5927623943508593E-4</v>
      </c>
      <c r="P19" s="239">
        <f>IF(取引表!P$101=0,0,取引表!P19/取引表!P$101)</f>
        <v>0</v>
      </c>
      <c r="Q19" s="239">
        <f>IF(取引表!Q$101=0,0,取引表!Q19/取引表!Q$101)</f>
        <v>3.8587633949533996E-2</v>
      </c>
      <c r="R19" s="239">
        <f>IF(取引表!R$101=0,0,取引表!R19/取引表!R$101)</f>
        <v>0.53368607274901536</v>
      </c>
      <c r="S19" s="239">
        <f>IF(取引表!S$101=0,0,取引表!S19/取引表!S$101)</f>
        <v>0</v>
      </c>
      <c r="T19" s="239">
        <f>IF(取引表!T$101=0,0,取引表!T19/取引表!T$101)</f>
        <v>0.20343520950232308</v>
      </c>
      <c r="U19" s="239">
        <f>IF(取引表!U$101=0,0,取引表!U19/取引表!U$101)</f>
        <v>0</v>
      </c>
      <c r="V19" s="239">
        <f>IF(取引表!V$101=0,0,取引表!V19/取引表!V$101)</f>
        <v>7.8570740386728973E-4</v>
      </c>
      <c r="W19" s="239">
        <f>IF(取引表!W$101=0,0,取引表!W19/取引表!W$101)</f>
        <v>0.15259665599081201</v>
      </c>
      <c r="X19" s="239">
        <f>IF(取引表!X$101=0,0,取引表!X19/取引表!X$101)</f>
        <v>0</v>
      </c>
      <c r="Y19" s="239">
        <f>IF(取引表!Y$101=0,0,取引表!Y19/取引表!Y$101)</f>
        <v>1.1576582541799695E-4</v>
      </c>
      <c r="Z19" s="239">
        <f>IF(取引表!Z$101=0,0,取引表!Z19/取引表!Z$101)</f>
        <v>0</v>
      </c>
      <c r="AA19" s="239">
        <f>IF(取引表!AA$101=0,0,取引表!AA19/取引表!AA$101)</f>
        <v>9.3851074309353383E-2</v>
      </c>
      <c r="AB19" s="239">
        <f>IF(取引表!AB$101=0,0,取引表!AB19/取引表!AB$101)</f>
        <v>9.5534003595926325E-6</v>
      </c>
      <c r="AC19" s="239">
        <f>IF(取引表!AC$101=0,0,取引表!AC19/取引表!AC$101)</f>
        <v>6.8137666353872738E-3</v>
      </c>
      <c r="AD19" s="239">
        <f>IF(取引表!AD$101=0,0,取引表!AD19/取引表!AD$101)</f>
        <v>1.08416209415045E-4</v>
      </c>
      <c r="AE19" s="239">
        <f>IF(取引表!AE$101=0,0,取引表!AE19/取引表!AE$101)</f>
        <v>3.4730003154490632E-4</v>
      </c>
      <c r="AF19" s="239">
        <f>IF(取引表!AF$101=0,0,取引表!AF19/取引表!AF$101)</f>
        <v>1.6700896413331779E-4</v>
      </c>
      <c r="AG19" s="239">
        <f>IF(取引表!AG$101=0,0,取引表!AG19/取引表!AG$101)</f>
        <v>1.1218289264866592E-3</v>
      </c>
      <c r="AH19" s="239">
        <f>IF(取引表!AH$101=0,0,取引表!AH19/取引表!AH$101)</f>
        <v>7.9253620273347605E-2</v>
      </c>
      <c r="AI19" s="239">
        <f>IF(取引表!AI$101=0,0,取引表!AI19/取引表!AI$101)</f>
        <v>4.5691222002023781E-2</v>
      </c>
      <c r="AJ19" s="239">
        <f>IF(取引表!AJ$101=0,0,取引表!AJ19/取引表!AJ$101)</f>
        <v>5.4594534239124541E-3</v>
      </c>
      <c r="AK19" s="239">
        <f>IF(取引表!AK$101=0,0,取引表!AK19/取引表!AK$101)</f>
        <v>1.6207906628942473E-5</v>
      </c>
      <c r="AL19" s="239">
        <f>IF(取引表!AL$101=0,0,取引表!AL19/取引表!AL$101)</f>
        <v>1.1778943056325135E-3</v>
      </c>
      <c r="AM19" s="239">
        <f>IF(取引表!AM$101=0,0,取引表!AM19/取引表!AM$101)</f>
        <v>1.7523571997680887E-2</v>
      </c>
      <c r="AN19" s="239">
        <f>IF(取引表!AN$101=0,0,取引表!AN19/取引表!AN$101)</f>
        <v>3.8695207838984863E-4</v>
      </c>
      <c r="AO19" s="239">
        <f>IF(取引表!AO$101=0,0,取引表!AO19/取引表!AO$101)</f>
        <v>7.1554560575991306E-6</v>
      </c>
      <c r="AP19" s="239">
        <f>IF(取引表!AP$101=0,0,取引表!AP19/取引表!AP$101)</f>
        <v>1.3820311173859672E-2</v>
      </c>
      <c r="AQ19" s="239">
        <f>IF(取引表!AQ$101=0,0,取引表!AQ19/取引表!AQ$101)</f>
        <v>0</v>
      </c>
      <c r="AR19" s="239">
        <f>IF(取引表!AR$101=0,0,取引表!AR19/取引表!AR$101)</f>
        <v>6.913508069507258E-5</v>
      </c>
      <c r="AS19" s="239">
        <f>IF(取引表!AS$101=0,0,取引表!AS19/取引表!AS$101)</f>
        <v>2.5849579558820027E-4</v>
      </c>
      <c r="AT19" s="239">
        <f>IF(取引表!AT$101=0,0,取引表!AT19/取引表!AT$101)</f>
        <v>0</v>
      </c>
      <c r="AU19" s="239">
        <f>IF(取引表!AU$101=0,0,取引表!AU19/取引表!AU$101)</f>
        <v>0</v>
      </c>
      <c r="AV19" s="239">
        <f>IF(取引表!AV$101=0,0,取引表!AV19/取引表!AV$101)</f>
        <v>0</v>
      </c>
      <c r="AW19" s="239">
        <f>IF(取引表!AW$101=0,0,取引表!AW19/取引表!AW$101)</f>
        <v>3.9388444873531784E-4</v>
      </c>
      <c r="AX19" s="239">
        <f>IF(取引表!AX$101=0,0,取引表!AX19/取引表!AX$101)</f>
        <v>8.3912867872358674E-5</v>
      </c>
      <c r="AY19" s="239">
        <f>IF(取引表!AY$101=0,0,取引表!AY19/取引表!AY$101)</f>
        <v>0</v>
      </c>
      <c r="AZ19" s="239">
        <f>IF(取引表!AZ$101=0,0,取引表!AZ19/取引表!AZ$101)</f>
        <v>2.1464589547074846E-8</v>
      </c>
      <c r="BA19" s="239">
        <f>IF(取引表!BA$101=0,0,取引表!BA19/取引表!BA$101)</f>
        <v>0</v>
      </c>
      <c r="BB19" s="239">
        <f>IF(取引表!BB$101=0,0,取引表!BB19/取引表!BB$101)</f>
        <v>0</v>
      </c>
      <c r="BC19" s="239">
        <f>IF(取引表!BC$101=0,0,取引表!BC19/取引表!BC$101)</f>
        <v>0</v>
      </c>
      <c r="BD19" s="239">
        <f>IF(取引表!BD$101=0,0,取引表!BD19/取引表!BD$101)</f>
        <v>0</v>
      </c>
      <c r="BE19" s="239">
        <f>IF(取引表!BE$101=0,0,取引表!BE19/取引表!BE$101)</f>
        <v>0</v>
      </c>
      <c r="BF19" s="239">
        <f>IF(取引表!BF$101=0,0,取引表!BF19/取引表!BF$101)</f>
        <v>0</v>
      </c>
      <c r="BG19" s="239">
        <f>IF(取引表!BG$101=0,0,取引表!BG19/取引表!BG$101)</f>
        <v>0</v>
      </c>
      <c r="BH19" s="239">
        <f>IF(取引表!BH$101=0,0,取引表!BH19/取引表!BH$101)</f>
        <v>0</v>
      </c>
      <c r="BI19" s="239">
        <f>IF(取引表!BI$101=0,0,取引表!BI19/取引表!BI$101)</f>
        <v>0</v>
      </c>
      <c r="BJ19" s="239">
        <f>IF(取引表!BJ$101=0,0,取引表!BJ19/取引表!BJ$101)</f>
        <v>0</v>
      </c>
      <c r="BK19" s="239">
        <f>IF(取引表!BK$101=0,0,取引表!BK19/取引表!BK$101)</f>
        <v>0</v>
      </c>
      <c r="BL19" s="239">
        <f>IF(取引表!BL$101=0,0,取引表!BL19/取引表!BL$101)</f>
        <v>0</v>
      </c>
      <c r="BM19" s="239">
        <f>IF(取引表!BM$101=0,0,取引表!BM19/取引表!BM$101)</f>
        <v>1.7712926376675311E-4</v>
      </c>
      <c r="BN19" s="239">
        <f>IF(取引表!BN$101=0,0,取引表!BN19/取引表!BN$101)</f>
        <v>0</v>
      </c>
      <c r="BO19" s="239">
        <f>IF(取引表!BO$101=0,0,取引表!BO19/取引表!BO$101)</f>
        <v>0</v>
      </c>
      <c r="BP19" s="239">
        <f>IF(取引表!BP$101=0,0,取引表!BP19/取引表!BP$101)</f>
        <v>0</v>
      </c>
      <c r="BQ19" s="239">
        <f>IF(取引表!BQ$101=0,0,取引表!BQ19/取引表!BQ$101)</f>
        <v>0</v>
      </c>
      <c r="BR19" s="239">
        <f>IF(取引表!BR$101=0,0,取引表!BR19/取引表!BR$101)</f>
        <v>0</v>
      </c>
      <c r="BS19" s="239">
        <f>IF(取引表!BS$101=0,0,取引表!BS19/取引表!BS$101)</f>
        <v>3.005648288358241E-4</v>
      </c>
      <c r="BT19" s="239">
        <f>IF(取引表!BT$101=0,0,取引表!BT19/取引表!BT$101)</f>
        <v>6.7256358402669848E-6</v>
      </c>
      <c r="BU19" s="239">
        <f>IF(取引表!BU$101=0,0,取引表!BU19/取引表!BU$101)</f>
        <v>1.763529834976828E-4</v>
      </c>
      <c r="BV19" s="239">
        <f>IF(取引表!BV$101=0,0,取引表!BV19/取引表!BV$101)</f>
        <v>9.4148431964000742E-3</v>
      </c>
      <c r="BW19" s="239">
        <f>IF(取引表!BW$101=0,0,取引表!BW19/取引表!BW$101)</f>
        <v>7.3442728455166159E-4</v>
      </c>
      <c r="BX19" s="239">
        <f>IF(取引表!BX$101=0,0,取引表!BX19/取引表!BX$101)</f>
        <v>1.1288527894355619E-3</v>
      </c>
      <c r="BY19" s="239">
        <f>IF(取引表!BY$101=0,0,取引表!BY19/取引表!BY$101)</f>
        <v>1.6714204088891938E-5</v>
      </c>
      <c r="BZ19" s="239">
        <f>IF(取引表!BZ$101=0,0,取引表!BZ19/取引表!BZ$101)</f>
        <v>9.361852953188115E-5</v>
      </c>
      <c r="CA19" s="239">
        <f>IF(取引表!CA$101=0,0,取引表!CA19/取引表!CA$101)</f>
        <v>0</v>
      </c>
      <c r="CB19" s="239">
        <f>IF(取引表!CB$101=0,0,取引表!CB19/取引表!CB$101)</f>
        <v>0</v>
      </c>
      <c r="CC19" s="239">
        <f>IF(取引表!CC$101=0,0,取引表!CC19/取引表!CC$101)</f>
        <v>0</v>
      </c>
      <c r="CD19" s="239">
        <f>IF(取引表!CD$101=0,0,取引表!CD19/取引表!CD$101)</f>
        <v>4.9234829912484521E-4</v>
      </c>
      <c r="CE19" s="239">
        <f>IF(取引表!CE$101=0,0,取引表!CE19/取引表!CE$101)</f>
        <v>0</v>
      </c>
      <c r="CF19" s="239">
        <f>IF(取引表!CF$101=0,0,取引表!CF19/取引表!CF$101)</f>
        <v>0</v>
      </c>
      <c r="CG19" s="239">
        <f>IF(取引表!CG$101=0,0,取引表!CG19/取引表!CG$101)</f>
        <v>0</v>
      </c>
      <c r="CH19" s="239">
        <f>IF(取引表!CH$101=0,0,取引表!CH19/取引表!CH$101)</f>
        <v>5.5056014224045473E-4</v>
      </c>
      <c r="CI19" s="239">
        <f>IF(取引表!CI$101=0,0,取引表!CI19/取引表!CI$101)</f>
        <v>0</v>
      </c>
      <c r="CJ19" s="239">
        <f>IF(取引表!CJ$101=0,0,取引表!CJ19/取引表!CJ$101)</f>
        <v>6.3848619609674037E-5</v>
      </c>
      <c r="CK19" s="239">
        <f>IF(取引表!CK$101=0,0,取引表!CK19/取引表!CK$101)</f>
        <v>0</v>
      </c>
      <c r="CL19" s="239">
        <f>IF(取引表!CL$101=0,0,取引表!CL19/取引表!CL$101)</f>
        <v>9.7406433109878106E-4</v>
      </c>
      <c r="CM19" s="239">
        <f>IF(取引表!CM$101=0,0,取引表!CM19/取引表!CM$101)</f>
        <v>1.7101421590885055E-2</v>
      </c>
      <c r="CO19" s="238">
        <v>16</v>
      </c>
      <c r="CP19" s="242">
        <f t="shared" si="0"/>
        <v>0.65798574973981261</v>
      </c>
      <c r="CQ19" s="242">
        <f t="shared" si="1"/>
        <v>0.34201425026018734</v>
      </c>
      <c r="CR19" s="242">
        <f>INDEX(取引表!$C$105:$CM$105,投入係数!$CO19)</f>
        <v>0.19095081792223731</v>
      </c>
    </row>
    <row r="20" spans="1:96">
      <c r="A20" s="238">
        <v>17</v>
      </c>
      <c r="B20" s="238" t="s">
        <v>135</v>
      </c>
      <c r="C20" s="239">
        <f>IF(取引表!C$101=0,0,取引表!C20/取引表!C$101)</f>
        <v>2.3650700392234417E-3</v>
      </c>
      <c r="D20" s="239">
        <f>IF(取引表!D$101=0,0,取引表!D20/取引表!D$101)</f>
        <v>0</v>
      </c>
      <c r="E20" s="239">
        <f>IF(取引表!E$101=0,0,取引表!E20/取引表!E$101)</f>
        <v>2.7188999245870626E-3</v>
      </c>
      <c r="F20" s="239">
        <f>IF(取引表!F$101=0,0,取引表!F20/取引表!F$101)</f>
        <v>0</v>
      </c>
      <c r="G20" s="239">
        <f>IF(取引表!G$101=0,0,取引表!G20/取引表!G$101)</f>
        <v>1.2735024399277106E-4</v>
      </c>
      <c r="H20" s="239">
        <f>IF(取引表!H$101=0,0,取引表!H20/取引表!H$101)</f>
        <v>0</v>
      </c>
      <c r="I20" s="239">
        <f>IF(取引表!I$101=0,0,取引表!I20/取引表!I$101)</f>
        <v>0</v>
      </c>
      <c r="J20" s="239">
        <f>IF(取引表!J$101=0,0,取引表!J20/取引表!J$101)</f>
        <v>0</v>
      </c>
      <c r="K20" s="239">
        <f>IF(取引表!K$101=0,0,取引表!K20/取引表!K$101)</f>
        <v>2.4711370793165267E-5</v>
      </c>
      <c r="L20" s="239">
        <f>IF(取引表!L$101=0,0,取引表!L20/取引表!L$101)</f>
        <v>0</v>
      </c>
      <c r="M20" s="239">
        <f>IF(取引表!M$101=0,0,取引表!M20/取引表!M$101)</f>
        <v>0</v>
      </c>
      <c r="N20" s="239">
        <f>IF(取引表!N$101=0,0,取引表!N20/取引表!N$101)</f>
        <v>0</v>
      </c>
      <c r="O20" s="239">
        <f>IF(取引表!O$101=0,0,取引表!O20/取引表!O$101)</f>
        <v>0</v>
      </c>
      <c r="P20" s="239">
        <f>IF(取引表!P$101=0,0,取引表!P20/取引表!P$101)</f>
        <v>0</v>
      </c>
      <c r="Q20" s="239">
        <f>IF(取引表!Q$101=0,0,取引表!Q20/取引表!Q$101)</f>
        <v>0</v>
      </c>
      <c r="R20" s="239">
        <f>IF(取引表!R$101=0,0,取引表!R20/取引表!R$101)</f>
        <v>0</v>
      </c>
      <c r="S20" s="239">
        <f>IF(取引表!S$101=0,0,取引表!S20/取引表!S$101)</f>
        <v>0</v>
      </c>
      <c r="T20" s="239">
        <f>IF(取引表!T$101=0,0,取引表!T20/取引表!T$101)</f>
        <v>1.5734778906182004E-4</v>
      </c>
      <c r="U20" s="239">
        <f>IF(取引表!U$101=0,0,取引表!U20/取引表!U$101)</f>
        <v>0</v>
      </c>
      <c r="V20" s="239">
        <f>IF(取引表!V$101=0,0,取引表!V20/取引表!V$101)</f>
        <v>0</v>
      </c>
      <c r="W20" s="239">
        <f>IF(取引表!W$101=0,0,取引表!W20/取引表!W$101)</f>
        <v>0</v>
      </c>
      <c r="X20" s="239">
        <f>IF(取引表!X$101=0,0,取引表!X20/取引表!X$101)</f>
        <v>0</v>
      </c>
      <c r="Y20" s="239">
        <f>IF(取引表!Y$101=0,0,取引表!Y20/取引表!Y$101)</f>
        <v>0</v>
      </c>
      <c r="Z20" s="239">
        <f>IF(取引表!Z$101=0,0,取引表!Z20/取引表!Z$101)</f>
        <v>0</v>
      </c>
      <c r="AA20" s="239">
        <f>IF(取引表!AA$101=0,0,取引表!AA20/取引表!AA$101)</f>
        <v>0</v>
      </c>
      <c r="AB20" s="239">
        <f>IF(取引表!AB$101=0,0,取引表!AB20/取引表!AB$101)</f>
        <v>0</v>
      </c>
      <c r="AC20" s="239">
        <f>IF(取引表!AC$101=0,0,取引表!AC20/取引表!AC$101)</f>
        <v>0</v>
      </c>
      <c r="AD20" s="239">
        <f>IF(取引表!AD$101=0,0,取引表!AD20/取引表!AD$101)</f>
        <v>0</v>
      </c>
      <c r="AE20" s="239">
        <f>IF(取引表!AE$101=0,0,取引表!AE20/取引表!AE$101)</f>
        <v>0</v>
      </c>
      <c r="AF20" s="239">
        <f>IF(取引表!AF$101=0,0,取引表!AF20/取引表!AF$101)</f>
        <v>0</v>
      </c>
      <c r="AG20" s="239">
        <f>IF(取引表!AG$101=0,0,取引表!AG20/取引表!AG$101)</f>
        <v>0</v>
      </c>
      <c r="AH20" s="239">
        <f>IF(取引表!AH$101=0,0,取引表!AH20/取引表!AH$101)</f>
        <v>0</v>
      </c>
      <c r="AI20" s="239">
        <f>IF(取引表!AI$101=0,0,取引表!AI20/取引表!AI$101)</f>
        <v>0</v>
      </c>
      <c r="AJ20" s="239">
        <f>IF(取引表!AJ$101=0,0,取引表!AJ20/取引表!AJ$101)</f>
        <v>0</v>
      </c>
      <c r="AK20" s="239">
        <f>IF(取引表!AK$101=0,0,取引表!AK20/取引表!AK$101)</f>
        <v>0</v>
      </c>
      <c r="AL20" s="239">
        <f>IF(取引表!AL$101=0,0,取引表!AL20/取引表!AL$101)</f>
        <v>0</v>
      </c>
      <c r="AM20" s="239">
        <f>IF(取引表!AM$101=0,0,取引表!AM20/取引表!AM$101)</f>
        <v>0</v>
      </c>
      <c r="AN20" s="239">
        <f>IF(取引表!AN$101=0,0,取引表!AN20/取引表!AN$101)</f>
        <v>0</v>
      </c>
      <c r="AO20" s="239">
        <f>IF(取引表!AO$101=0,0,取引表!AO20/取引表!AO$101)</f>
        <v>0</v>
      </c>
      <c r="AP20" s="239">
        <f>IF(取引表!AP$101=0,0,取引表!AP20/取引表!AP$101)</f>
        <v>8.1895151239497018E-6</v>
      </c>
      <c r="AQ20" s="239">
        <f>IF(取引表!AQ$101=0,0,取引表!AQ20/取引表!AQ$101)</f>
        <v>2.504415593978375E-5</v>
      </c>
      <c r="AR20" s="239">
        <f>IF(取引表!AR$101=0,0,取引表!AR20/取引表!AR$101)</f>
        <v>0</v>
      </c>
      <c r="AS20" s="239">
        <f>IF(取引表!AS$101=0,0,取引表!AS20/取引表!AS$101)</f>
        <v>0</v>
      </c>
      <c r="AT20" s="239">
        <f>IF(取引表!AT$101=0,0,取引表!AT20/取引表!AT$101)</f>
        <v>0</v>
      </c>
      <c r="AU20" s="239">
        <f>IF(取引表!AU$101=0,0,取引表!AU20/取引表!AU$101)</f>
        <v>0</v>
      </c>
      <c r="AV20" s="239">
        <f>IF(取引表!AV$101=0,0,取引表!AV20/取引表!AV$101)</f>
        <v>0</v>
      </c>
      <c r="AW20" s="239">
        <f>IF(取引表!AW$101=0,0,取引表!AW20/取引表!AW$101)</f>
        <v>0</v>
      </c>
      <c r="AX20" s="239">
        <f>IF(取引表!AX$101=0,0,取引表!AX20/取引表!AX$101)</f>
        <v>2.5019916813403935E-5</v>
      </c>
      <c r="AY20" s="239">
        <f>IF(取引表!AY$101=0,0,取引表!AY20/取引表!AY$101)</f>
        <v>3.1522747361099942E-3</v>
      </c>
      <c r="AZ20" s="239">
        <f>IF(取引表!AZ$101=0,0,取引表!AZ20/取引表!AZ$101)</f>
        <v>0</v>
      </c>
      <c r="BA20" s="239">
        <f>IF(取引表!BA$101=0,0,取引表!BA20/取引表!BA$101)</f>
        <v>0</v>
      </c>
      <c r="BB20" s="239">
        <f>IF(取引表!BB$101=0,0,取引表!BB20/取引表!BB$101)</f>
        <v>0</v>
      </c>
      <c r="BC20" s="239">
        <f>IF(取引表!BC$101=0,0,取引表!BC20/取引表!BC$101)</f>
        <v>0</v>
      </c>
      <c r="BD20" s="239">
        <f>IF(取引表!BD$101=0,0,取引表!BD20/取引表!BD$101)</f>
        <v>0</v>
      </c>
      <c r="BE20" s="239">
        <f>IF(取引表!BE$101=0,0,取引表!BE20/取引表!BE$101)</f>
        <v>0</v>
      </c>
      <c r="BF20" s="239">
        <f>IF(取引表!BF$101=0,0,取引表!BF20/取引表!BF$101)</f>
        <v>0</v>
      </c>
      <c r="BG20" s="239">
        <f>IF(取引表!BG$101=0,0,取引表!BG20/取引表!BG$101)</f>
        <v>7.8232042974390931E-6</v>
      </c>
      <c r="BH20" s="239">
        <f>IF(取引表!BH$101=0,0,取引表!BH20/取引表!BH$101)</f>
        <v>0</v>
      </c>
      <c r="BI20" s="239">
        <f>IF(取引表!BI$101=0,0,取引表!BI20/取引表!BI$101)</f>
        <v>3.4956252558610312E-5</v>
      </c>
      <c r="BJ20" s="239">
        <f>IF(取引表!BJ$101=0,0,取引表!BJ20/取引表!BJ$101)</f>
        <v>0</v>
      </c>
      <c r="BK20" s="239">
        <f>IF(取引表!BK$101=0,0,取引表!BK20/取引表!BK$101)</f>
        <v>0</v>
      </c>
      <c r="BL20" s="239">
        <f>IF(取引表!BL$101=0,0,取引表!BL20/取引表!BL$101)</f>
        <v>0</v>
      </c>
      <c r="BM20" s="239">
        <f>IF(取引表!BM$101=0,0,取引表!BM20/取引表!BM$101)</f>
        <v>0</v>
      </c>
      <c r="BN20" s="239">
        <f>IF(取引表!BN$101=0,0,取引表!BN20/取引表!BN$101)</f>
        <v>0</v>
      </c>
      <c r="BO20" s="239">
        <f>IF(取引表!BO$101=0,0,取引表!BO20/取引表!BO$101)</f>
        <v>0</v>
      </c>
      <c r="BP20" s="239">
        <f>IF(取引表!BP$101=0,0,取引表!BP20/取引表!BP$101)</f>
        <v>0</v>
      </c>
      <c r="BQ20" s="239">
        <f>IF(取引表!BQ$101=0,0,取引表!BQ20/取引表!BQ$101)</f>
        <v>0</v>
      </c>
      <c r="BR20" s="239">
        <f>IF(取引表!BR$101=0,0,取引表!BR20/取引表!BR$101)</f>
        <v>0</v>
      </c>
      <c r="BS20" s="239">
        <f>IF(取引表!BS$101=0,0,取引表!BS20/取引表!BS$101)</f>
        <v>0</v>
      </c>
      <c r="BT20" s="239">
        <f>IF(取引表!BT$101=0,0,取引表!BT20/取引表!BT$101)</f>
        <v>3.7635126499595847E-4</v>
      </c>
      <c r="BU20" s="239">
        <f>IF(取引表!BU$101=0,0,取引表!BU20/取引表!BU$101)</f>
        <v>1.2589200845524374E-6</v>
      </c>
      <c r="BV20" s="239">
        <f>IF(取引表!BV$101=0,0,取引表!BV20/取引表!BV$101)</f>
        <v>6.0467118557112366E-4</v>
      </c>
      <c r="BW20" s="239">
        <f>IF(取引表!BW$101=0,0,取引表!BW20/取引表!BW$101)</f>
        <v>0.16311216585475405</v>
      </c>
      <c r="BX20" s="239">
        <f>IF(取引表!BX$101=0,0,取引表!BX20/取引表!BX$101)</f>
        <v>1.3033173989256654E-2</v>
      </c>
      <c r="BY20" s="239">
        <f>IF(取引表!BY$101=0,0,取引表!BY20/取引表!BY$101)</f>
        <v>6.8066617395910302E-3</v>
      </c>
      <c r="BZ20" s="239">
        <f>IF(取引表!BZ$101=0,0,取引表!BZ20/取引表!BZ$101)</f>
        <v>3.0774061822222195E-3</v>
      </c>
      <c r="CA20" s="239">
        <f>IF(取引表!CA$101=0,0,取引表!CA20/取引表!CA$101)</f>
        <v>0</v>
      </c>
      <c r="CB20" s="239">
        <f>IF(取引表!CB$101=0,0,取引表!CB20/取引表!CB$101)</f>
        <v>0</v>
      </c>
      <c r="CC20" s="239">
        <f>IF(取引表!CC$101=0,0,取引表!CC20/取引表!CC$101)</f>
        <v>0</v>
      </c>
      <c r="CD20" s="239">
        <f>IF(取引表!CD$101=0,0,取引表!CD20/取引表!CD$101)</f>
        <v>0</v>
      </c>
      <c r="CE20" s="239">
        <f>IF(取引表!CE$101=0,0,取引表!CE20/取引表!CE$101)</f>
        <v>0</v>
      </c>
      <c r="CF20" s="239">
        <f>IF(取引表!CF$101=0,0,取引表!CF20/取引表!CF$101)</f>
        <v>2.0197308831618373E-5</v>
      </c>
      <c r="CG20" s="239">
        <f>IF(取引表!CG$101=0,0,取引表!CG20/取引表!CG$101)</f>
        <v>0</v>
      </c>
      <c r="CH20" s="239">
        <f>IF(取引表!CH$101=0,0,取引表!CH20/取引表!CH$101)</f>
        <v>0</v>
      </c>
      <c r="CI20" s="239">
        <f>IF(取引表!CI$101=0,0,取引表!CI20/取引表!CI$101)</f>
        <v>2.2010631798172601E-5</v>
      </c>
      <c r="CJ20" s="239">
        <f>IF(取引表!CJ$101=0,0,取引表!CJ20/取引表!CJ$101)</f>
        <v>0</v>
      </c>
      <c r="CK20" s="239">
        <f>IF(取引表!CK$101=0,0,取引表!CK20/取引表!CK$101)</f>
        <v>0</v>
      </c>
      <c r="CL20" s="239">
        <f>IF(取引表!CL$101=0,0,取引表!CL20/取引表!CL$101)</f>
        <v>1.4084559547660738E-3</v>
      </c>
      <c r="CM20" s="239">
        <f>IF(取引表!CM$101=0,0,取引表!CM20/取引表!CM$101)</f>
        <v>7.836818845727794E-3</v>
      </c>
      <c r="CO20" s="238">
        <v>17</v>
      </c>
      <c r="CP20" s="242">
        <f t="shared" si="0"/>
        <v>0</v>
      </c>
      <c r="CQ20" s="242">
        <f t="shared" si="1"/>
        <v>0</v>
      </c>
      <c r="CR20" s="242">
        <f>INDEX(取引表!$C$105:$CM$105,投入係数!$CO20)</f>
        <v>0</v>
      </c>
    </row>
    <row r="21" spans="1:96">
      <c r="A21" s="238">
        <v>18</v>
      </c>
      <c r="B21" s="238" t="s">
        <v>136</v>
      </c>
      <c r="C21" s="239">
        <f>IF(取引表!C$101=0,0,取引表!C21/取引表!C$101)</f>
        <v>1.6889164249850135E-2</v>
      </c>
      <c r="D21" s="239">
        <f>IF(取引表!D$101=0,0,取引表!D21/取引表!D$101)</f>
        <v>2.4633239108847507E-4</v>
      </c>
      <c r="E21" s="239">
        <f>IF(取引表!E$101=0,0,取引表!E21/取引表!E$101)</f>
        <v>1.6217425296095231E-3</v>
      </c>
      <c r="F21" s="239">
        <f>IF(取引表!F$101=0,0,取引表!F21/取引表!F$101)</f>
        <v>3.7229483258412947E-3</v>
      </c>
      <c r="G21" s="239">
        <f>IF(取引表!G$101=0,0,取引表!G21/取引表!G$101)</f>
        <v>9.7565232134241126E-4</v>
      </c>
      <c r="H21" s="239">
        <f>IF(取引表!H$101=0,0,取引表!H21/取引表!H$101)</f>
        <v>2.1423957929362233E-3</v>
      </c>
      <c r="I21" s="239">
        <f>IF(取引表!I$101=0,0,取引表!I21/取引表!I$101)</f>
        <v>0</v>
      </c>
      <c r="J21" s="239">
        <f>IF(取引表!J$101=0,0,取引表!J21/取引表!J$101)</f>
        <v>8.9323381963284515E-3</v>
      </c>
      <c r="K21" s="239">
        <f>IF(取引表!K$101=0,0,取引表!K21/取引表!K$101)</f>
        <v>3.1652238870381526E-3</v>
      </c>
      <c r="L21" s="239">
        <f>IF(取引表!L$101=0,0,取引表!L21/取引表!L$101)</f>
        <v>1.1512637808208576E-2</v>
      </c>
      <c r="M21" s="239">
        <f>IF(取引表!M$101=0,0,取引表!M21/取引表!M$101)</f>
        <v>6.6173289376522488E-3</v>
      </c>
      <c r="N21" s="239">
        <f>IF(取引表!N$101=0,0,取引表!N21/取引表!N$101)</f>
        <v>8.0279758469735275E-3</v>
      </c>
      <c r="O21" s="239">
        <f>IF(取引表!O$101=0,0,取引表!O21/取引表!O$101)</f>
        <v>4.1302810760824087E-2</v>
      </c>
      <c r="P21" s="239">
        <f>IF(取引表!P$101=0,0,取引表!P21/取引表!P$101)</f>
        <v>0</v>
      </c>
      <c r="Q21" s="239">
        <f>IF(取引表!Q$101=0,0,取引表!Q21/取引表!Q$101)</f>
        <v>7.509452744621118E-3</v>
      </c>
      <c r="R21" s="239">
        <f>IF(取引表!R$101=0,0,取引表!R21/取引表!R$101)</f>
        <v>2.7755021110336753E-3</v>
      </c>
      <c r="S21" s="239">
        <f>IF(取引表!S$101=0,0,取引表!S21/取引表!S$101)</f>
        <v>0</v>
      </c>
      <c r="T21" s="239">
        <f>IF(取引表!T$101=0,0,取引表!T21/取引表!T$101)</f>
        <v>0.11448658824633164</v>
      </c>
      <c r="U21" s="239">
        <f>IF(取引表!U$101=0,0,取引表!U21/取引表!U$101)</f>
        <v>0</v>
      </c>
      <c r="V21" s="239">
        <f>IF(取引表!V$101=0,0,取引表!V21/取引表!V$101)</f>
        <v>2.2100209257261325E-3</v>
      </c>
      <c r="W21" s="239">
        <f>IF(取引表!W$101=0,0,取引表!W21/取引表!W$101)</f>
        <v>1.5972458659151985E-2</v>
      </c>
      <c r="X21" s="239">
        <f>IF(取引表!X$101=0,0,取引表!X21/取引表!X$101)</f>
        <v>0</v>
      </c>
      <c r="Y21" s="239">
        <f>IF(取引表!Y$101=0,0,取引表!Y21/取引表!Y$101)</f>
        <v>2.2856180128563823E-3</v>
      </c>
      <c r="Z21" s="239">
        <f>IF(取引表!Z$101=0,0,取引表!Z21/取引表!Z$101)</f>
        <v>0</v>
      </c>
      <c r="AA21" s="239">
        <f>IF(取引表!AA$101=0,0,取引表!AA21/取引表!AA$101)</f>
        <v>5.3109881964517472E-3</v>
      </c>
      <c r="AB21" s="239">
        <f>IF(取引表!AB$101=0,0,取引表!AB21/取引表!AB$101)</f>
        <v>4.5582051993998024E-4</v>
      </c>
      <c r="AC21" s="239">
        <f>IF(取引表!AC$101=0,0,取引表!AC21/取引表!AC$101)</f>
        <v>1.9655007025427894E-3</v>
      </c>
      <c r="AD21" s="239">
        <f>IF(取引表!AD$101=0,0,取引表!AD21/取引表!AD$101)</f>
        <v>4.4766291944218347E-3</v>
      </c>
      <c r="AE21" s="239">
        <f>IF(取引表!AE$101=0,0,取引表!AE21/取引表!AE$101)</f>
        <v>3.9436745971376513E-3</v>
      </c>
      <c r="AF21" s="239">
        <f>IF(取引表!AF$101=0,0,取引表!AF21/取引表!AF$101)</f>
        <v>1.3244534179699312E-3</v>
      </c>
      <c r="AG21" s="239">
        <f>IF(取引表!AG$101=0,0,取引表!AG21/取引表!AG$101)</f>
        <v>2.8249715033547471E-3</v>
      </c>
      <c r="AH21" s="239">
        <f>IF(取引表!AH$101=0,0,取引表!AH21/取引表!AH$101)</f>
        <v>6.7380802415939285E-3</v>
      </c>
      <c r="AI21" s="239">
        <f>IF(取引表!AI$101=0,0,取引表!AI21/取引表!AI$101)</f>
        <v>7.966280319207736E-4</v>
      </c>
      <c r="AJ21" s="239">
        <f>IF(取引表!AJ$101=0,0,取引表!AJ21/取引表!AJ$101)</f>
        <v>4.8551871360135576E-3</v>
      </c>
      <c r="AK21" s="239">
        <f>IF(取引表!AK$101=0,0,取引表!AK21/取引表!AK$101)</f>
        <v>8.1830997266812161E-5</v>
      </c>
      <c r="AL21" s="239">
        <f>IF(取引表!AL$101=0,0,取引表!AL21/取引表!AL$101)</f>
        <v>2.8164057102493746E-3</v>
      </c>
      <c r="AM21" s="239">
        <f>IF(取引表!AM$101=0,0,取引表!AM21/取引表!AM$101)</f>
        <v>3.1659884938772297E-3</v>
      </c>
      <c r="AN21" s="239">
        <f>IF(取引表!AN$101=0,0,取引表!AN21/取引表!AN$101)</f>
        <v>1.3754940277347307E-2</v>
      </c>
      <c r="AO21" s="239">
        <f>IF(取引表!AO$101=0,0,取引表!AO21/取引表!AO$101)</f>
        <v>2.1321772202762424E-3</v>
      </c>
      <c r="AP21" s="239">
        <f>IF(取引表!AP$101=0,0,取引表!AP21/取引表!AP$101)</f>
        <v>1.3967495102493862E-2</v>
      </c>
      <c r="AQ21" s="239">
        <f>IF(取引表!AQ$101=0,0,取引表!AQ21/取引表!AQ$101)</f>
        <v>2.1698749635040414E-4</v>
      </c>
      <c r="AR21" s="239">
        <f>IF(取引表!AR$101=0,0,取引表!AR21/取引表!AR$101)</f>
        <v>4.9532504908606587E-3</v>
      </c>
      <c r="AS21" s="239">
        <f>IF(取引表!AS$101=0,0,取引表!AS21/取引表!AS$101)</f>
        <v>6.2866595107758791E-3</v>
      </c>
      <c r="AT21" s="239">
        <f>IF(取引表!AT$101=0,0,取引表!AT21/取引表!AT$101)</f>
        <v>1.1663848642736929E-3</v>
      </c>
      <c r="AU21" s="239">
        <f>IF(取引表!AU$101=0,0,取引表!AU21/取引表!AU$101)</f>
        <v>1.3013036052431336E-3</v>
      </c>
      <c r="AV21" s="239">
        <f>IF(取引表!AV$101=0,0,取引表!AV21/取引表!AV$101)</f>
        <v>1.0068523434872496E-4</v>
      </c>
      <c r="AW21" s="239">
        <f>IF(取引表!AW$101=0,0,取引表!AW21/取引表!AW$101)</f>
        <v>1.6473844738335319E-3</v>
      </c>
      <c r="AX21" s="239">
        <f>IF(取引表!AX$101=0,0,取引表!AX21/取引表!AX$101)</f>
        <v>7.5522779770729965E-4</v>
      </c>
      <c r="AY21" s="239">
        <f>IF(取引表!AY$101=0,0,取引表!AY21/取引表!AY$101)</f>
        <v>1.0111414896427659E-3</v>
      </c>
      <c r="AZ21" s="239">
        <f>IF(取引表!AZ$101=0,0,取引表!AZ21/取引表!AZ$101)</f>
        <v>4.209486714542827E-6</v>
      </c>
      <c r="BA21" s="239">
        <f>IF(取引表!BA$101=0,0,取引表!BA21/取引表!BA$101)</f>
        <v>6.3178072823742071E-6</v>
      </c>
      <c r="BB21" s="239">
        <f>IF(取引表!BB$101=0,0,取引表!BB21/取引表!BB$101)</f>
        <v>1.4845137567053129E-5</v>
      </c>
      <c r="BC21" s="239">
        <f>IF(取引表!BC$101=0,0,取引表!BC21/取引表!BC$101)</f>
        <v>1.8485957953702879E-6</v>
      </c>
      <c r="BD21" s="239">
        <f>IF(取引表!BD$101=0,0,取引表!BD21/取引表!BD$101)</f>
        <v>2.4043683918817743E-4</v>
      </c>
      <c r="BE21" s="239">
        <f>IF(取引表!BE$101=0,0,取引表!BE21/取引表!BE$101)</f>
        <v>1.902889033529004E-5</v>
      </c>
      <c r="BF21" s="239">
        <f>IF(取引表!BF$101=0,0,取引表!BF21/取引表!BF$101)</f>
        <v>4.1228720907102134E-5</v>
      </c>
      <c r="BG21" s="239">
        <f>IF(取引表!BG$101=0,0,取引表!BG21/取引表!BG$101)</f>
        <v>1.482253818479484E-4</v>
      </c>
      <c r="BH21" s="239">
        <f>IF(取引表!BH$101=0,0,取引表!BH21/取引表!BH$101)</f>
        <v>3.6685284179424227E-5</v>
      </c>
      <c r="BI21" s="239">
        <f>IF(取引表!BI$101=0,0,取引表!BI21/取引表!BI$101)</f>
        <v>1.1864827247551996E-4</v>
      </c>
      <c r="BJ21" s="239">
        <f>IF(取引表!BJ$101=0,0,取引表!BJ21/取引表!BJ$101)</f>
        <v>0</v>
      </c>
      <c r="BK21" s="239">
        <f>IF(取引表!BK$101=0,0,取引表!BK21/取引表!BK$101)</f>
        <v>6.9113005167039775E-6</v>
      </c>
      <c r="BL21" s="239">
        <f>IF(取引表!BL$101=0,0,取引表!BL21/取引表!BL$101)</f>
        <v>1.0070633456224338E-4</v>
      </c>
      <c r="BM21" s="239">
        <f>IF(取引表!BM$101=0,0,取引表!BM21/取引表!BM$101)</f>
        <v>6.0573505533935295E-5</v>
      </c>
      <c r="BN21" s="239">
        <f>IF(取引表!BN$101=0,0,取引表!BN21/取引表!BN$101)</f>
        <v>0</v>
      </c>
      <c r="BO21" s="239">
        <f>IF(取引表!BO$101=0,0,取引表!BO21/取引表!BO$101)</f>
        <v>0</v>
      </c>
      <c r="BP21" s="239">
        <f>IF(取引表!BP$101=0,0,取引表!BP21/取引表!BP$101)</f>
        <v>2.6265815739654911E-4</v>
      </c>
      <c r="BQ21" s="239">
        <f>IF(取引表!BQ$101=0,0,取引表!BQ21/取引表!BQ$101)</f>
        <v>4.2337909081885606E-4</v>
      </c>
      <c r="BR21" s="239">
        <f>IF(取引表!BR$101=0,0,取引表!BR21/取引表!BR$101)</f>
        <v>0</v>
      </c>
      <c r="BS21" s="239">
        <f>IF(取引表!BS$101=0,0,取引表!BS21/取引表!BS$101)</f>
        <v>3.5544547552113577E-3</v>
      </c>
      <c r="BT21" s="239">
        <f>IF(取引表!BT$101=0,0,取引表!BT21/取引表!BT$101)</f>
        <v>2.9477547475538035E-4</v>
      </c>
      <c r="BU21" s="239">
        <f>IF(取引表!BU$101=0,0,取引表!BU21/取引表!BU$101)</f>
        <v>5.0624675430032186E-6</v>
      </c>
      <c r="BV21" s="239">
        <f>IF(取引表!BV$101=0,0,取引表!BV21/取引表!BV$101)</f>
        <v>3.9707919243780641E-3</v>
      </c>
      <c r="BW21" s="239">
        <f>IF(取引表!BW$101=0,0,取引表!BW21/取引表!BW$101)</f>
        <v>8.469604043282058E-4</v>
      </c>
      <c r="BX21" s="239">
        <f>IF(取引表!BX$101=0,0,取引表!BX21/取引表!BX$101)</f>
        <v>4.4716299418116699E-3</v>
      </c>
      <c r="BY21" s="239">
        <f>IF(取引表!BY$101=0,0,取引表!BY21/取引表!BY$101)</f>
        <v>1.7083201830223925E-3</v>
      </c>
      <c r="BZ21" s="239">
        <f>IF(取引表!BZ$101=0,0,取引表!BZ21/取引表!BZ$101)</f>
        <v>1.4574064372088597E-3</v>
      </c>
      <c r="CA21" s="239">
        <f>IF(取引表!CA$101=0,0,取引表!CA21/取引表!CA$101)</f>
        <v>1.3832734960431755E-3</v>
      </c>
      <c r="CB21" s="239">
        <f>IF(取引表!CB$101=0,0,取引表!CB21/取引表!CB$101)</f>
        <v>1.0309542570971692E-3</v>
      </c>
      <c r="CC21" s="239">
        <f>IF(取引表!CC$101=0,0,取引表!CC21/取引表!CC$101)</f>
        <v>3.4724647934251448E-3</v>
      </c>
      <c r="CD21" s="239">
        <f>IF(取引表!CD$101=0,0,取引表!CD21/取引表!CD$101)</f>
        <v>1.2591317098966482E-2</v>
      </c>
      <c r="CE21" s="239">
        <f>IF(取引表!CE$101=0,0,取引表!CE21/取引表!CE$101)</f>
        <v>2.1734313583567913E-3</v>
      </c>
      <c r="CF21" s="239">
        <f>IF(取引表!CF$101=0,0,取引表!CF21/取引表!CF$101)</f>
        <v>1.4619160335334949E-3</v>
      </c>
      <c r="CG21" s="239">
        <f>IF(取引表!CG$101=0,0,取引表!CG21/取引表!CG$101)</f>
        <v>1.1754865294660044E-3</v>
      </c>
      <c r="CH21" s="239">
        <f>IF(取引表!CH$101=0,0,取引表!CH21/取引表!CH$101)</f>
        <v>7.0459922332417158E-2</v>
      </c>
      <c r="CI21" s="239">
        <f>IF(取引表!CI$101=0,0,取引表!CI21/取引表!CI$101)</f>
        <v>1.7358658804704457E-3</v>
      </c>
      <c r="CJ21" s="239">
        <f>IF(取引表!CJ$101=0,0,取引表!CJ21/取引表!CJ$101)</f>
        <v>3.0954924927560916E-3</v>
      </c>
      <c r="CK21" s="239">
        <f>IF(取引表!CK$101=0,0,取引表!CK21/取引表!CK$101)</f>
        <v>7.2234713582059878E-3</v>
      </c>
      <c r="CL21" s="239">
        <f>IF(取引表!CL$101=0,0,取引表!CL21/取引表!CL$101)</f>
        <v>6.4956040204670136E-4</v>
      </c>
      <c r="CM21" s="239">
        <f>IF(取引表!CM$101=0,0,取引表!CM21/取引表!CM$101)</f>
        <v>3.8036337566216254E-3</v>
      </c>
      <c r="CO21" s="238">
        <v>18</v>
      </c>
      <c r="CP21" s="242">
        <f t="shared" si="0"/>
        <v>0.46980867496674938</v>
      </c>
      <c r="CQ21" s="242">
        <f t="shared" si="1"/>
        <v>0.53019132503325062</v>
      </c>
      <c r="CR21" s="242">
        <f>INDEX(取引表!$C$105:$CM$105,投入係数!$CO21)</f>
        <v>4.2732396510198369E-2</v>
      </c>
    </row>
    <row r="22" spans="1:96">
      <c r="A22" s="238">
        <v>19</v>
      </c>
      <c r="B22" s="238" t="s">
        <v>137</v>
      </c>
      <c r="C22" s="239">
        <f>IF(取引表!C$101=0,0,取引表!C22/取引表!C$101)</f>
        <v>1.4505445384108055E-2</v>
      </c>
      <c r="D22" s="239">
        <f>IF(取引表!D$101=0,0,取引表!D22/取引表!D$101)</f>
        <v>1.599945648014213E-2</v>
      </c>
      <c r="E22" s="239">
        <f>IF(取引表!E$101=0,0,取引表!E22/取引表!E$101)</f>
        <v>3.8281870560242875E-2</v>
      </c>
      <c r="F22" s="239">
        <f>IF(取引表!F$101=0,0,取引表!F22/取引表!F$101)</f>
        <v>0.18506195316636984</v>
      </c>
      <c r="G22" s="239">
        <f>IF(取引表!G$101=0,0,取引表!G22/取引表!G$101)</f>
        <v>6.028548078241755E-3</v>
      </c>
      <c r="H22" s="239">
        <f>IF(取引表!H$101=0,0,取引表!H22/取引表!H$101)</f>
        <v>5.7926055524992288E-3</v>
      </c>
      <c r="I22" s="239">
        <f>IF(取引表!I$101=0,0,取引表!I22/取引表!I$101)</f>
        <v>0</v>
      </c>
      <c r="J22" s="239">
        <f>IF(取引表!J$101=0,0,取引表!J22/取引表!J$101)</f>
        <v>1.6903106827538112E-2</v>
      </c>
      <c r="K22" s="239">
        <f>IF(取引表!K$101=0,0,取引表!K22/取引表!K$101)</f>
        <v>5.1312162758615273E-3</v>
      </c>
      <c r="L22" s="239">
        <f>IF(取引表!L$101=0,0,取引表!L22/取引表!L$101)</f>
        <v>4.3600740036865452E-3</v>
      </c>
      <c r="M22" s="239">
        <f>IF(取引表!M$101=0,0,取引表!M22/取引表!M$101)</f>
        <v>1.6156474152896208E-3</v>
      </c>
      <c r="N22" s="239">
        <f>IF(取引表!N$101=0,0,取引表!N22/取引表!N$101)</f>
        <v>3.663368278265041E-3</v>
      </c>
      <c r="O22" s="239">
        <f>IF(取引表!O$101=0,0,取引表!O22/取引表!O$101)</f>
        <v>3.8893567106635277E-3</v>
      </c>
      <c r="P22" s="239">
        <f>IF(取引表!P$101=0,0,取引表!P22/取引表!P$101)</f>
        <v>0</v>
      </c>
      <c r="Q22" s="239">
        <f>IF(取引表!Q$101=0,0,取引表!Q22/取引表!Q$101)</f>
        <v>1.8804196146620648E-2</v>
      </c>
      <c r="R22" s="239">
        <f>IF(取引表!R$101=0,0,取引表!R22/取引表!R$101)</f>
        <v>1.0157911104332356E-2</v>
      </c>
      <c r="S22" s="239">
        <f>IF(取引表!S$101=0,0,取引表!S22/取引表!S$101)</f>
        <v>0</v>
      </c>
      <c r="T22" s="239">
        <f>IF(取引表!T$101=0,0,取引表!T22/取引表!T$101)</f>
        <v>2.7710285123406443E-3</v>
      </c>
      <c r="U22" s="239">
        <f>IF(取引表!U$101=0,0,取引表!U22/取引表!U$101)</f>
        <v>0</v>
      </c>
      <c r="V22" s="239">
        <f>IF(取引表!V$101=0,0,取引表!V22/取引表!V$101)</f>
        <v>0.13903227491465886</v>
      </c>
      <c r="W22" s="239">
        <f>IF(取引表!W$101=0,0,取引表!W22/取引表!W$101)</f>
        <v>1.7760625123582031E-3</v>
      </c>
      <c r="X22" s="239">
        <f>IF(取引表!X$101=0,0,取引表!X22/取引表!X$101)</f>
        <v>0</v>
      </c>
      <c r="Y22" s="239">
        <f>IF(取引表!Y$101=0,0,取引表!Y22/取引表!Y$101)</f>
        <v>1.2836115592271227E-2</v>
      </c>
      <c r="Z22" s="239">
        <f>IF(取引表!Z$101=0,0,取引表!Z22/取引表!Z$101)</f>
        <v>0</v>
      </c>
      <c r="AA22" s="239">
        <f>IF(取引表!AA$101=0,0,取引表!AA22/取引表!AA$101)</f>
        <v>1.2804862322697976E-2</v>
      </c>
      <c r="AB22" s="239">
        <f>IF(取引表!AB$101=0,0,取引表!AB22/取引表!AB$101)</f>
        <v>2.8844461243037684E-3</v>
      </c>
      <c r="AC22" s="239">
        <f>IF(取引表!AC$101=0,0,取引表!AC22/取引表!AC$101)</f>
        <v>4.7792404333720203E-3</v>
      </c>
      <c r="AD22" s="239">
        <f>IF(取引表!AD$101=0,0,取引表!AD22/取引表!AD$101)</f>
        <v>3.8448639913256141E-3</v>
      </c>
      <c r="AE22" s="239">
        <f>IF(取引表!AE$101=0,0,取引表!AE22/取引表!AE$101)</f>
        <v>5.4959338432866373E-3</v>
      </c>
      <c r="AF22" s="239">
        <f>IF(取引表!AF$101=0,0,取引表!AF22/取引表!AF$101)</f>
        <v>3.0611303535787483E-3</v>
      </c>
      <c r="AG22" s="239">
        <f>IF(取引表!AG$101=0,0,取引表!AG22/取引表!AG$101)</f>
        <v>2.7248072383749275E-3</v>
      </c>
      <c r="AH22" s="239">
        <f>IF(取引表!AH$101=0,0,取引表!AH22/取引表!AH$101)</f>
        <v>1.3050521953543884E-3</v>
      </c>
      <c r="AI22" s="239">
        <f>IF(取引表!AI$101=0,0,取引表!AI22/取引表!AI$101)</f>
        <v>7.0185122782798594E-4</v>
      </c>
      <c r="AJ22" s="239">
        <f>IF(取引表!AJ$101=0,0,取引表!AJ22/取引表!AJ$101)</f>
        <v>2.9837209772445518E-3</v>
      </c>
      <c r="AK22" s="239">
        <f>IF(取引表!AK$101=0,0,取引表!AK22/取引表!AK$101)</f>
        <v>1.7176177743342349E-5</v>
      </c>
      <c r="AL22" s="239">
        <f>IF(取引表!AL$101=0,0,取引表!AL22/取引表!AL$101)</f>
        <v>4.4278935704543387E-4</v>
      </c>
      <c r="AM22" s="239">
        <f>IF(取引表!AM$101=0,0,取引表!AM22/取引表!AM$101)</f>
        <v>2.246800221123287E-3</v>
      </c>
      <c r="AN22" s="239">
        <f>IF(取引表!AN$101=0,0,取引表!AN22/取引表!AN$101)</f>
        <v>5.3503756901594687E-3</v>
      </c>
      <c r="AO22" s="239">
        <f>IF(取引表!AO$101=0,0,取引表!AO22/取引表!AO$101)</f>
        <v>6.563014538728284E-3</v>
      </c>
      <c r="AP22" s="239">
        <f>IF(取引表!AP$101=0,0,取引表!AP22/取引表!AP$101)</f>
        <v>1.0898765761339623E-2</v>
      </c>
      <c r="AQ22" s="239">
        <f>IF(取引表!AQ$101=0,0,取引表!AQ22/取引表!AQ$101)</f>
        <v>1.2950686995024809E-2</v>
      </c>
      <c r="AR22" s="239">
        <f>IF(取引表!AR$101=0,0,取引表!AR22/取引表!AR$101)</f>
        <v>9.12069123787374E-3</v>
      </c>
      <c r="AS22" s="239">
        <f>IF(取引表!AS$101=0,0,取引表!AS22/取引表!AS$101)</f>
        <v>1.1008157682401029E-2</v>
      </c>
      <c r="AT22" s="239">
        <f>IF(取引表!AT$101=0,0,取引表!AT22/取引表!AT$101)</f>
        <v>1.9935155647064186E-2</v>
      </c>
      <c r="AU22" s="239">
        <f>IF(取引表!AU$101=0,0,取引表!AU22/取引表!AU$101)</f>
        <v>1.0516843411447204E-2</v>
      </c>
      <c r="AV22" s="239">
        <f>IF(取引表!AV$101=0,0,取引表!AV22/取引表!AV$101)</f>
        <v>3.0922022942271674E-2</v>
      </c>
      <c r="AW22" s="239">
        <f>IF(取引表!AW$101=0,0,取引表!AW22/取引表!AW$101)</f>
        <v>3.052291593322936E-2</v>
      </c>
      <c r="AX22" s="239">
        <f>IF(取引表!AX$101=0,0,取引表!AX22/取引表!AX$101)</f>
        <v>1.6122597795217429E-2</v>
      </c>
      <c r="AY22" s="239">
        <f>IF(取引表!AY$101=0,0,取引表!AY22/取引表!AY$101)</f>
        <v>1.8437006001829646E-2</v>
      </c>
      <c r="AZ22" s="239">
        <f>IF(取引表!AZ$101=0,0,取引表!AZ22/取引表!AZ$101)</f>
        <v>1.1375037662331678E-2</v>
      </c>
      <c r="BA22" s="239">
        <f>IF(取引表!BA$101=0,0,取引表!BA22/取引表!BA$101)</f>
        <v>1.1915142025539831E-2</v>
      </c>
      <c r="BB22" s="239">
        <f>IF(取引表!BB$101=0,0,取引表!BB22/取引表!BB$101)</f>
        <v>3.1051758096346891E-3</v>
      </c>
      <c r="BC22" s="239">
        <f>IF(取引表!BC$101=0,0,取引表!BC22/取引表!BC$101)</f>
        <v>9.3172798122617326E-4</v>
      </c>
      <c r="BD22" s="239">
        <f>IF(取引表!BD$101=0,0,取引表!BD22/取引表!BD$101)</f>
        <v>7.1173191543367923E-4</v>
      </c>
      <c r="BE22" s="239">
        <f>IF(取引表!BE$101=0,0,取引表!BE22/取引表!BE$101)</f>
        <v>2.1632164741857489E-4</v>
      </c>
      <c r="BF22" s="239">
        <f>IF(取引表!BF$101=0,0,取引表!BF22/取引表!BF$101)</f>
        <v>4.3875059795930212E-3</v>
      </c>
      <c r="BG22" s="239">
        <f>IF(取引表!BG$101=0,0,取引表!BG22/取引表!BG$101)</f>
        <v>5.9265895578014177E-2</v>
      </c>
      <c r="BH22" s="239">
        <f>IF(取引表!BH$101=0,0,取引表!BH22/取引表!BH$101)</f>
        <v>0.31095487174121489</v>
      </c>
      <c r="BI22" s="239">
        <f>IF(取引表!BI$101=0,0,取引表!BI22/取引表!BI$101)</f>
        <v>7.8651869104263653E-2</v>
      </c>
      <c r="BJ22" s="239">
        <f>IF(取引表!BJ$101=0,0,取引表!BJ22/取引表!BJ$101)</f>
        <v>0</v>
      </c>
      <c r="BK22" s="239">
        <f>IF(取引表!BK$101=0,0,取引表!BK22/取引表!BK$101)</f>
        <v>2.7976688051172767E-2</v>
      </c>
      <c r="BL22" s="239">
        <f>IF(取引表!BL$101=0,0,取引表!BL22/取引表!BL$101)</f>
        <v>2.507517270495003E-3</v>
      </c>
      <c r="BM22" s="239">
        <f>IF(取引表!BM$101=0,0,取引表!BM22/取引表!BM$101)</f>
        <v>1.4784428894564312E-2</v>
      </c>
      <c r="BN22" s="239">
        <f>IF(取引表!BN$101=0,0,取引表!BN22/取引表!BN$101)</f>
        <v>0</v>
      </c>
      <c r="BO22" s="239">
        <f>IF(取引表!BO$101=0,0,取引表!BO22/取引表!BO$101)</f>
        <v>2.0512648912825635E-3</v>
      </c>
      <c r="BP22" s="239">
        <f>IF(取引表!BP$101=0,0,取引表!BP22/取引表!BP$101)</f>
        <v>2.9252513162261943E-3</v>
      </c>
      <c r="BQ22" s="239">
        <f>IF(取引表!BQ$101=0,0,取引表!BQ22/取引表!BQ$101)</f>
        <v>5.1357343186886825E-3</v>
      </c>
      <c r="BR22" s="239">
        <f>IF(取引表!BR$101=0,0,取引表!BR22/取引表!BR$101)</f>
        <v>1.0940023137868025E-3</v>
      </c>
      <c r="BS22" s="239">
        <f>IF(取引表!BS$101=0,0,取引表!BS22/取引表!BS$101)</f>
        <v>3.9416001976904872E-3</v>
      </c>
      <c r="BT22" s="239">
        <f>IF(取引表!BT$101=0,0,取引表!BT22/取引表!BT$101)</f>
        <v>2.0049587941368394E-2</v>
      </c>
      <c r="BU22" s="239">
        <f>IF(取引表!BU$101=0,0,取引表!BU22/取引表!BU$101)</f>
        <v>1.2248850242731111E-3</v>
      </c>
      <c r="BV22" s="239">
        <f>IF(取引表!BV$101=0,0,取引表!BV22/取引表!BV$101)</f>
        <v>7.6000166151096301E-3</v>
      </c>
      <c r="BW22" s="239">
        <f>IF(取引表!BW$101=0,0,取引表!BW22/取引表!BW$101)</f>
        <v>3.4389618991153541E-3</v>
      </c>
      <c r="BX22" s="239">
        <f>IF(取引表!BX$101=0,0,取引表!BX22/取引表!BX$101)</f>
        <v>4.8892553205035659E-3</v>
      </c>
      <c r="BY22" s="239">
        <f>IF(取引表!BY$101=0,0,取引表!BY22/取引表!BY$101)</f>
        <v>4.0966599707273456E-3</v>
      </c>
      <c r="BZ22" s="239">
        <f>IF(取引表!BZ$101=0,0,取引表!BZ22/取引表!BZ$101)</f>
        <v>5.3408473934576503E-3</v>
      </c>
      <c r="CA22" s="239">
        <f>IF(取引表!CA$101=0,0,取引表!CA22/取引表!CA$101)</f>
        <v>7.8089846560749744E-3</v>
      </c>
      <c r="CB22" s="239">
        <f>IF(取引表!CB$101=0,0,取引表!CB22/取引表!CB$101)</f>
        <v>3.777925443118856E-3</v>
      </c>
      <c r="CC22" s="239">
        <f>IF(取引表!CC$101=0,0,取引表!CC22/取引表!CC$101)</f>
        <v>4.9401543370990444E-3</v>
      </c>
      <c r="CD22" s="239">
        <f>IF(取引表!CD$101=0,0,取引表!CD22/取引表!CD$101)</f>
        <v>5.8577079194807088E-3</v>
      </c>
      <c r="CE22" s="239">
        <f>IF(取引表!CE$101=0,0,取引表!CE22/取引表!CE$101)</f>
        <v>3.4628014246252496E-3</v>
      </c>
      <c r="CF22" s="239">
        <f>IF(取引表!CF$101=0,0,取引表!CF22/取引表!CF$101)</f>
        <v>1.0684827302844037E-2</v>
      </c>
      <c r="CG22" s="239">
        <f>IF(取引表!CG$101=0,0,取引表!CG22/取引表!CG$101)</f>
        <v>4.5000533209757845E-3</v>
      </c>
      <c r="CH22" s="239">
        <f>IF(取引表!CH$101=0,0,取引表!CH22/取引表!CH$101)</f>
        <v>7.8162515663018177E-3</v>
      </c>
      <c r="CI22" s="239">
        <f>IF(取引表!CI$101=0,0,取引表!CI22/取引表!CI$101)</f>
        <v>1.2712912266937305E-2</v>
      </c>
      <c r="CJ22" s="239">
        <f>IF(取引表!CJ$101=0,0,取引表!CJ22/取引表!CJ$101)</f>
        <v>6.5795576229207104E-3</v>
      </c>
      <c r="CK22" s="239">
        <f>IF(取引表!CK$101=0,0,取引表!CK22/取引表!CK$101)</f>
        <v>0</v>
      </c>
      <c r="CL22" s="239">
        <f>IF(取引表!CL$101=0,0,取引表!CL22/取引表!CL$101)</f>
        <v>2.1289498016006162E-2</v>
      </c>
      <c r="CM22" s="239">
        <f>IF(取引表!CM$101=0,0,取引表!CM22/取引表!CM$101)</f>
        <v>9.9281958748536053E-3</v>
      </c>
      <c r="CO22" s="238">
        <v>19</v>
      </c>
      <c r="CP22" s="242">
        <f t="shared" si="0"/>
        <v>0</v>
      </c>
      <c r="CQ22" s="242">
        <f t="shared" si="1"/>
        <v>0</v>
      </c>
      <c r="CR22" s="242">
        <f>INDEX(取引表!$C$105:$CM$105,投入係数!$CO22)</f>
        <v>0</v>
      </c>
    </row>
    <row r="23" spans="1:96">
      <c r="A23" s="238">
        <v>20</v>
      </c>
      <c r="B23" s="238" t="s">
        <v>138</v>
      </c>
      <c r="C23" s="239">
        <f>IF(取引表!C$101=0,0,取引表!C23/取引表!C$101)</f>
        <v>0</v>
      </c>
      <c r="D23" s="239">
        <f>IF(取引表!D$101=0,0,取引表!D23/取引表!D$101)</f>
        <v>0</v>
      </c>
      <c r="E23" s="239">
        <f>IF(取引表!E$101=0,0,取引表!E23/取引表!E$101)</f>
        <v>0</v>
      </c>
      <c r="F23" s="239">
        <f>IF(取引表!F$101=0,0,取引表!F23/取引表!F$101)</f>
        <v>1.165000745359596E-2</v>
      </c>
      <c r="G23" s="239">
        <f>IF(取引表!G$101=0,0,取引表!G23/取引表!G$101)</f>
        <v>1.0662053721483939E-5</v>
      </c>
      <c r="H23" s="239">
        <f>IF(取引表!H$101=0,0,取引表!H23/取引表!H$101)</f>
        <v>0</v>
      </c>
      <c r="I23" s="239">
        <f>IF(取引表!I$101=0,0,取引表!I23/取引表!I$101)</f>
        <v>0</v>
      </c>
      <c r="J23" s="239">
        <f>IF(取引表!J$101=0,0,取引表!J23/取引表!J$101)</f>
        <v>0</v>
      </c>
      <c r="K23" s="239">
        <f>IF(取引表!K$101=0,0,取引表!K23/取引表!K$101)</f>
        <v>0</v>
      </c>
      <c r="L23" s="239">
        <f>IF(取引表!L$101=0,0,取引表!L23/取引表!L$101)</f>
        <v>0</v>
      </c>
      <c r="M23" s="239">
        <f>IF(取引表!M$101=0,0,取引表!M23/取引表!M$101)</f>
        <v>0</v>
      </c>
      <c r="N23" s="239">
        <f>IF(取引表!N$101=0,0,取引表!N23/取引表!N$101)</f>
        <v>3.2044398247298762E-6</v>
      </c>
      <c r="O23" s="239">
        <f>IF(取引表!O$101=0,0,取引表!O23/取引表!O$101)</f>
        <v>0</v>
      </c>
      <c r="P23" s="239">
        <f>IF(取引表!P$101=0,0,取引表!P23/取引表!P$101)</f>
        <v>0</v>
      </c>
      <c r="Q23" s="239">
        <f>IF(取引表!Q$101=0,0,取引表!Q23/取引表!Q$101)</f>
        <v>8.1076754466426941E-4</v>
      </c>
      <c r="R23" s="239">
        <f>IF(取引表!R$101=0,0,取引表!R23/取引表!R$101)</f>
        <v>2.7667859679070821E-3</v>
      </c>
      <c r="S23" s="239">
        <f>IF(取引表!S$101=0,0,取引表!S23/取引表!S$101)</f>
        <v>0</v>
      </c>
      <c r="T23" s="239">
        <f>IF(取引表!T$101=0,0,取引表!T23/取引表!T$101)</f>
        <v>6.1140508110680105E-5</v>
      </c>
      <c r="U23" s="239">
        <f>IF(取引表!U$101=0,0,取引表!U23/取引表!U$101)</f>
        <v>0</v>
      </c>
      <c r="V23" s="239">
        <f>IF(取引表!V$101=0,0,取引表!V23/取引表!V$101)</f>
        <v>4.5155134174235882E-2</v>
      </c>
      <c r="W23" s="239">
        <f>IF(取引表!W$101=0,0,取引表!W23/取引表!W$101)</f>
        <v>8.8248177157535386E-5</v>
      </c>
      <c r="X23" s="239">
        <f>IF(取引表!X$101=0,0,取引表!X23/取引表!X$101)</f>
        <v>0</v>
      </c>
      <c r="Y23" s="239">
        <f>IF(取引表!Y$101=0,0,取引表!Y23/取引表!Y$101)</f>
        <v>1.2534368917485852E-4</v>
      </c>
      <c r="Z23" s="239">
        <f>IF(取引表!Z$101=0,0,取引表!Z23/取引表!Z$101)</f>
        <v>0</v>
      </c>
      <c r="AA23" s="239">
        <f>IF(取引表!AA$101=0,0,取引表!AA23/取引表!AA$101)</f>
        <v>1.1388144118897114E-2</v>
      </c>
      <c r="AB23" s="239">
        <f>IF(取引表!AB$101=0,0,取引表!AB23/取引表!AB$101)</f>
        <v>4.5268050728489544E-3</v>
      </c>
      <c r="AC23" s="239">
        <f>IF(取引表!AC$101=0,0,取引表!AC23/取引表!AC$101)</f>
        <v>4.5884271301360085E-4</v>
      </c>
      <c r="AD23" s="239">
        <f>IF(取引表!AD$101=0,0,取引表!AD23/取引表!AD$101)</f>
        <v>2.6109511827860558E-5</v>
      </c>
      <c r="AE23" s="239">
        <f>IF(取引表!AE$101=0,0,取引表!AE23/取引表!AE$101)</f>
        <v>7.8998725094288396E-5</v>
      </c>
      <c r="AF23" s="239">
        <f>IF(取引表!AF$101=0,0,取引表!AF23/取引表!AF$101)</f>
        <v>2.3795315039201115E-5</v>
      </c>
      <c r="AG23" s="239">
        <f>IF(取引表!AG$101=0,0,取引表!AG23/取引表!AG$101)</f>
        <v>2.9345818460603674E-5</v>
      </c>
      <c r="AH23" s="239">
        <f>IF(取引表!AH$101=0,0,取引表!AH23/取引表!AH$101)</f>
        <v>1.1140100226093501E-5</v>
      </c>
      <c r="AI23" s="239">
        <f>IF(取引表!AI$101=0,0,取引表!AI23/取引表!AI$101)</f>
        <v>0</v>
      </c>
      <c r="AJ23" s="239">
        <f>IF(取引表!AJ$101=0,0,取引表!AJ23/取引表!AJ$101)</f>
        <v>1.127345371202602E-6</v>
      </c>
      <c r="AK23" s="239">
        <f>IF(取引表!AK$101=0,0,取引表!AK23/取引表!AK$101)</f>
        <v>3.9427037136306841E-7</v>
      </c>
      <c r="AL23" s="239">
        <f>IF(取引表!AL$101=0,0,取引表!AL23/取引表!AL$101)</f>
        <v>0</v>
      </c>
      <c r="AM23" s="239">
        <f>IF(取引表!AM$101=0,0,取引表!AM23/取引表!AM$101)</f>
        <v>5.6457606416632707E-5</v>
      </c>
      <c r="AN23" s="239">
        <f>IF(取引表!AN$101=0,0,取引表!AN23/取引表!AN$101)</f>
        <v>1.6637758276353929E-5</v>
      </c>
      <c r="AO23" s="239">
        <f>IF(取引表!AO$101=0,0,取引表!AO23/取引表!AO$101)</f>
        <v>3.8248554683918234E-4</v>
      </c>
      <c r="AP23" s="239">
        <f>IF(取引表!AP$101=0,0,取引表!AP23/取引表!AP$101)</f>
        <v>2.2918091957569133E-5</v>
      </c>
      <c r="AQ23" s="239">
        <f>IF(取引表!AQ$101=0,0,取引表!AQ23/取引表!AQ$101)</f>
        <v>3.4981308834900442E-4</v>
      </c>
      <c r="AR23" s="239">
        <f>IF(取引表!AR$101=0,0,取引表!AR23/取引表!AR$101)</f>
        <v>1.0069536169030452E-3</v>
      </c>
      <c r="AS23" s="239">
        <f>IF(取引表!AS$101=0,0,取引表!AS23/取引表!AS$101)</f>
        <v>5.0405040861917321E-5</v>
      </c>
      <c r="AT23" s="239">
        <f>IF(取引表!AT$101=0,0,取引表!AT23/取引表!AT$101)</f>
        <v>3.4236007177867005E-2</v>
      </c>
      <c r="AU23" s="239">
        <f>IF(取引表!AU$101=0,0,取引表!AU23/取引表!AU$101)</f>
        <v>1.6603412363959437E-2</v>
      </c>
      <c r="AV23" s="239">
        <f>IF(取引表!AV$101=0,0,取引表!AV23/取引表!AV$101)</f>
        <v>3.0442460510271351E-2</v>
      </c>
      <c r="AW23" s="239">
        <f>IF(取引表!AW$101=0,0,取引表!AW23/取引表!AW$101)</f>
        <v>0</v>
      </c>
      <c r="AX23" s="239">
        <f>IF(取引表!AX$101=0,0,取引表!AX23/取引表!AX$101)</f>
        <v>0</v>
      </c>
      <c r="AY23" s="239">
        <f>IF(取引表!AY$101=0,0,取引表!AY23/取引表!AY$101)</f>
        <v>2.2997981671716233E-4</v>
      </c>
      <c r="AZ23" s="239">
        <f>IF(取引表!AZ$101=0,0,取引表!AZ23/取引表!AZ$101)</f>
        <v>-3.3672097824880077E-6</v>
      </c>
      <c r="BA23" s="239">
        <f>IF(取引表!BA$101=0,0,取引表!BA23/取引表!BA$101)</f>
        <v>-9.3483785524318998E-6</v>
      </c>
      <c r="BB23" s="239">
        <f>IF(取引表!BB$101=0,0,取引表!BB23/取引表!BB$101)</f>
        <v>0</v>
      </c>
      <c r="BC23" s="239">
        <f>IF(取引表!BC$101=0,0,取引表!BC23/取引表!BC$101)</f>
        <v>0</v>
      </c>
      <c r="BD23" s="239">
        <f>IF(取引表!BD$101=0,0,取引表!BD23/取引表!BD$101)</f>
        <v>0</v>
      </c>
      <c r="BE23" s="239">
        <f>IF(取引表!BE$101=0,0,取引表!BE23/取引表!BE$101)</f>
        <v>0</v>
      </c>
      <c r="BF23" s="239">
        <f>IF(取引表!BF$101=0,0,取引表!BF23/取引表!BF$101)</f>
        <v>1.7666499005560719E-5</v>
      </c>
      <c r="BG23" s="239">
        <f>IF(取引表!BG$101=0,0,取引表!BG23/取引表!BG$101)</f>
        <v>0</v>
      </c>
      <c r="BH23" s="239">
        <f>IF(取引表!BH$101=0,0,取引表!BH23/取引表!BH$101)</f>
        <v>0</v>
      </c>
      <c r="BI23" s="239">
        <f>IF(取引表!BI$101=0,0,取引表!BI23/取引表!BI$101)</f>
        <v>0</v>
      </c>
      <c r="BJ23" s="239">
        <f>IF(取引表!BJ$101=0,0,取引表!BJ23/取引表!BJ$101)</f>
        <v>0</v>
      </c>
      <c r="BK23" s="239">
        <f>IF(取引表!BK$101=0,0,取引表!BK23/取引表!BK$101)</f>
        <v>0</v>
      </c>
      <c r="BL23" s="239">
        <f>IF(取引表!BL$101=0,0,取引表!BL23/取引表!BL$101)</f>
        <v>0</v>
      </c>
      <c r="BM23" s="239">
        <f>IF(取引表!BM$101=0,0,取引表!BM23/取引表!BM$101)</f>
        <v>0</v>
      </c>
      <c r="BN23" s="239">
        <f>IF(取引表!BN$101=0,0,取引表!BN23/取引表!BN$101)</f>
        <v>0</v>
      </c>
      <c r="BO23" s="239">
        <f>IF(取引表!BO$101=0,0,取引表!BO23/取引表!BO$101)</f>
        <v>0</v>
      </c>
      <c r="BP23" s="239">
        <f>IF(取引表!BP$101=0,0,取引表!BP23/取引表!BP$101)</f>
        <v>0</v>
      </c>
      <c r="BQ23" s="239">
        <f>IF(取引表!BQ$101=0,0,取引表!BQ23/取引表!BQ$101)</f>
        <v>0</v>
      </c>
      <c r="BR23" s="239">
        <f>IF(取引表!BR$101=0,0,取引表!BR23/取引表!BR$101)</f>
        <v>0</v>
      </c>
      <c r="BS23" s="239">
        <f>IF(取引表!BS$101=0,0,取引表!BS23/取引表!BS$101)</f>
        <v>1.5517488265778856E-5</v>
      </c>
      <c r="BT23" s="239">
        <f>IF(取引表!BT$101=0,0,取引表!BT23/取引表!BT$101)</f>
        <v>0</v>
      </c>
      <c r="BU23" s="239">
        <f>IF(取引表!BU$101=0,0,取引表!BU23/取引表!BU$101)</f>
        <v>0</v>
      </c>
      <c r="BV23" s="239">
        <f>IF(取引表!BV$101=0,0,取引表!BV23/取引表!BV$101)</f>
        <v>0</v>
      </c>
      <c r="BW23" s="239">
        <f>IF(取引表!BW$101=0,0,取引表!BW23/取引表!BW$101)</f>
        <v>0</v>
      </c>
      <c r="BX23" s="239">
        <f>IF(取引表!BX$101=0,0,取引表!BX23/取引表!BX$101)</f>
        <v>0</v>
      </c>
      <c r="BY23" s="239">
        <f>IF(取引表!BY$101=0,0,取引表!BY23/取引表!BY$101)</f>
        <v>4.0553363593545493E-5</v>
      </c>
      <c r="BZ23" s="239">
        <f>IF(取引表!BZ$101=0,0,取引表!BZ23/取引表!BZ$101)</f>
        <v>3.3400967973250774E-5</v>
      </c>
      <c r="CA23" s="239">
        <f>IF(取引表!CA$101=0,0,取引表!CA23/取引表!CA$101)</f>
        <v>3.6638051823789186E-4</v>
      </c>
      <c r="CB23" s="239">
        <f>IF(取引表!CB$101=0,0,取引表!CB23/取引表!CB$101)</f>
        <v>1.8459993149739918E-5</v>
      </c>
      <c r="CC23" s="239">
        <f>IF(取引表!CC$101=0,0,取引表!CC23/取引表!CC$101)</f>
        <v>0</v>
      </c>
      <c r="CD23" s="239">
        <f>IF(取引表!CD$101=0,0,取引表!CD23/取引表!CD$101)</f>
        <v>0</v>
      </c>
      <c r="CE23" s="239">
        <f>IF(取引表!CE$101=0,0,取引表!CE23/取引表!CE$101)</f>
        <v>5.4668950442110107E-6</v>
      </c>
      <c r="CF23" s="239">
        <f>IF(取引表!CF$101=0,0,取引表!CF23/取引表!CF$101)</f>
        <v>0</v>
      </c>
      <c r="CG23" s="239">
        <f>IF(取引表!CG$101=0,0,取引表!CG23/取引表!CG$101)</f>
        <v>8.7768840883984648E-4</v>
      </c>
      <c r="CH23" s="239">
        <f>IF(取引表!CH$101=0,0,取引表!CH23/取引表!CH$101)</f>
        <v>0</v>
      </c>
      <c r="CI23" s="239">
        <f>IF(取引表!CI$101=0,0,取引表!CI23/取引表!CI$101)</f>
        <v>0</v>
      </c>
      <c r="CJ23" s="239">
        <f>IF(取引表!CJ$101=0,0,取引表!CJ23/取引表!CJ$101)</f>
        <v>8.1647365172451657E-5</v>
      </c>
      <c r="CK23" s="239">
        <f>IF(取引表!CK$101=0,0,取引表!CK23/取引表!CK$101)</f>
        <v>0</v>
      </c>
      <c r="CL23" s="239">
        <f>IF(取引表!CL$101=0,0,取引表!CL23/取引表!CL$101)</f>
        <v>1.4199652008358161E-5</v>
      </c>
      <c r="CM23" s="239">
        <f>IF(取引表!CM$101=0,0,取引表!CM23/取引表!CM$101)</f>
        <v>9.9736640549847374E-4</v>
      </c>
      <c r="CO23" s="238">
        <v>20</v>
      </c>
      <c r="CP23" s="242">
        <f t="shared" si="0"/>
        <v>0.67259737943623255</v>
      </c>
      <c r="CQ23" s="242">
        <f t="shared" si="1"/>
        <v>0.32740262056376745</v>
      </c>
      <c r="CR23" s="242">
        <f>INDEX(取引表!$C$105:$CM$105,投入係数!$CO23)</f>
        <v>0.2032562970112145</v>
      </c>
    </row>
    <row r="24" spans="1:96">
      <c r="A24" s="238">
        <v>21</v>
      </c>
      <c r="B24" s="238" t="s">
        <v>8</v>
      </c>
      <c r="C24" s="239">
        <f>IF(取引表!C$101=0,0,取引表!C24/取引表!C$101)</f>
        <v>2.9811753816468582E-3</v>
      </c>
      <c r="D24" s="239">
        <f>IF(取引表!D$101=0,0,取引表!D24/取引表!D$101)</f>
        <v>1.3914263193510001E-2</v>
      </c>
      <c r="E24" s="239">
        <f>IF(取引表!E$101=0,0,取引表!E24/取引表!E$101)</f>
        <v>8.6455391218051899E-3</v>
      </c>
      <c r="F24" s="239">
        <f>IF(取引表!F$101=0,0,取引表!F24/取引表!F$101)</f>
        <v>0</v>
      </c>
      <c r="G24" s="239">
        <f>IF(取引表!G$101=0,0,取引表!G24/取引表!G$101)</f>
        <v>1.6233957306530721E-2</v>
      </c>
      <c r="H24" s="239">
        <f>IF(取引表!H$101=0,0,取引表!H24/取引表!H$101)</f>
        <v>3.590599090692119E-2</v>
      </c>
      <c r="I24" s="239">
        <f>IF(取引表!I$101=0,0,取引表!I24/取引表!I$101)</f>
        <v>0</v>
      </c>
      <c r="J24" s="239">
        <f>IF(取引表!J$101=0,0,取引表!J24/取引表!J$101)</f>
        <v>5.3107904368370441E-3</v>
      </c>
      <c r="K24" s="239">
        <f>IF(取引表!K$101=0,0,取引表!K24/取引表!K$101)</f>
        <v>9.517152837871589E-3</v>
      </c>
      <c r="L24" s="239">
        <f>IF(取引表!L$101=0,0,取引表!L24/取引表!L$101)</f>
        <v>3.6079748486938117E-3</v>
      </c>
      <c r="M24" s="239">
        <f>IF(取引表!M$101=0,0,取引表!M24/取引表!M$101)</f>
        <v>4.2401174247628418E-2</v>
      </c>
      <c r="N24" s="239">
        <f>IF(取引表!N$101=0,0,取引表!N24/取引表!N$101)</f>
        <v>1.1936862044941019E-2</v>
      </c>
      <c r="O24" s="239">
        <f>IF(取引表!O$101=0,0,取引表!O24/取引表!O$101)</f>
        <v>3.2337129153198536E-2</v>
      </c>
      <c r="P24" s="239">
        <f>IF(取引表!P$101=0,0,取引表!P24/取引表!P$101)</f>
        <v>0</v>
      </c>
      <c r="Q24" s="239">
        <f>IF(取引表!Q$101=0,0,取引表!Q24/取引表!Q$101)</f>
        <v>6.6395916711137247E-3</v>
      </c>
      <c r="R24" s="239">
        <f>IF(取引表!R$101=0,0,取引表!R24/取引表!R$101)</f>
        <v>9.3772428250191793E-4</v>
      </c>
      <c r="S24" s="239">
        <f>IF(取引表!S$101=0,0,取引表!S24/取引表!S$101)</f>
        <v>0</v>
      </c>
      <c r="T24" s="239">
        <f>IF(取引表!T$101=0,0,取引表!T24/取引表!T$101)</f>
        <v>6.9501425139753903E-3</v>
      </c>
      <c r="U24" s="239">
        <f>IF(取引表!U$101=0,0,取引表!U24/取引表!U$101)</f>
        <v>0</v>
      </c>
      <c r="V24" s="239">
        <f>IF(取引表!V$101=0,0,取引表!V24/取引表!V$101)</f>
        <v>0</v>
      </c>
      <c r="W24" s="239">
        <f>IF(取引表!W$101=0,0,取引表!W24/取引表!W$101)</f>
        <v>0.24823986464872508</v>
      </c>
      <c r="X24" s="239">
        <f>IF(取引表!X$101=0,0,取引表!X24/取引表!X$101)</f>
        <v>0</v>
      </c>
      <c r="Y24" s="239">
        <f>IF(取引表!Y$101=0,0,取引表!Y24/取引表!Y$101)</f>
        <v>4.7884422244748402E-4</v>
      </c>
      <c r="Z24" s="239">
        <f>IF(取引表!Z$101=0,0,取引表!Z24/取引表!Z$101)</f>
        <v>0</v>
      </c>
      <c r="AA24" s="239">
        <f>IF(取引表!AA$101=0,0,取引表!AA24/取引表!AA$101)</f>
        <v>1.6423878199697802E-3</v>
      </c>
      <c r="AB24" s="239">
        <f>IF(取引表!AB$101=0,0,取引表!AB24/取引表!AB$101)</f>
        <v>6.2350047298575793E-5</v>
      </c>
      <c r="AC24" s="239">
        <f>IF(取引表!AC$101=0,0,取引表!AC24/取引表!AC$101)</f>
        <v>3.4385825734623662E-2</v>
      </c>
      <c r="AD24" s="239">
        <f>IF(取引表!AD$101=0,0,取引表!AD24/取引表!AD$101)</f>
        <v>1.2318634192481058E-3</v>
      </c>
      <c r="AE24" s="239">
        <f>IF(取引表!AE$101=0,0,取引表!AE24/取引表!AE$101)</f>
        <v>4.0905548298213485E-3</v>
      </c>
      <c r="AF24" s="239">
        <f>IF(取引表!AF$101=0,0,取引表!AF24/取引表!AF$101)</f>
        <v>2.6564631492844368E-3</v>
      </c>
      <c r="AG24" s="239">
        <f>IF(取引表!AG$101=0,0,取引表!AG24/取引表!AG$101)</f>
        <v>7.8061779623094085E-3</v>
      </c>
      <c r="AH24" s="239">
        <f>IF(取引表!AH$101=0,0,取引表!AH24/取引表!AH$101)</f>
        <v>6.640311099996272E-3</v>
      </c>
      <c r="AI24" s="239">
        <f>IF(取引表!AI$101=0,0,取引表!AI24/取引表!AI$101)</f>
        <v>9.7066479502751855E-3</v>
      </c>
      <c r="AJ24" s="239">
        <f>IF(取引表!AJ$101=0,0,取引表!AJ24/取引表!AJ$101)</f>
        <v>0.10294082557647719</v>
      </c>
      <c r="AK24" s="239">
        <f>IF(取引表!AK$101=0,0,取引表!AK24/取引表!AK$101)</f>
        <v>8.64204384668594E-4</v>
      </c>
      <c r="AL24" s="239">
        <f>IF(取引表!AL$101=0,0,取引表!AL24/取引表!AL$101)</f>
        <v>1.1012861843451294E-2</v>
      </c>
      <c r="AM24" s="239">
        <f>IF(取引表!AM$101=0,0,取引表!AM24/取引表!AM$101)</f>
        <v>1.526733235109248E-2</v>
      </c>
      <c r="AN24" s="239">
        <f>IF(取引表!AN$101=0,0,取引表!AN24/取引表!AN$101)</f>
        <v>5.2073238520326318E-3</v>
      </c>
      <c r="AO24" s="239">
        <f>IF(取引表!AO$101=0,0,取引表!AO24/取引表!AO$101)</f>
        <v>1.3286286510175115E-2</v>
      </c>
      <c r="AP24" s="239">
        <f>IF(取引表!AP$101=0,0,取引表!AP24/取引表!AP$101)</f>
        <v>6.6110062052145188E-2</v>
      </c>
      <c r="AQ24" s="239">
        <f>IF(取引表!AQ$101=0,0,取引表!AQ24/取引表!AQ$101)</f>
        <v>2.1879601122151439E-3</v>
      </c>
      <c r="AR24" s="239">
        <f>IF(取引表!AR$101=0,0,取引表!AR24/取引表!AR$101)</f>
        <v>1.1538242301112748E-2</v>
      </c>
      <c r="AS24" s="239">
        <f>IF(取引表!AS$101=0,0,取引表!AS24/取引表!AS$101)</f>
        <v>1.7474673917795461E-2</v>
      </c>
      <c r="AT24" s="239">
        <f>IF(取引表!AT$101=0,0,取引表!AT24/取引表!AT$101)</f>
        <v>8.0231021371113855E-3</v>
      </c>
      <c r="AU24" s="239">
        <f>IF(取引表!AU$101=0,0,取引表!AU24/取引表!AU$101)</f>
        <v>1.0826746457629004E-2</v>
      </c>
      <c r="AV24" s="239">
        <f>IF(取引表!AV$101=0,0,取引表!AV24/取引表!AV$101)</f>
        <v>0</v>
      </c>
      <c r="AW24" s="239">
        <f>IF(取引表!AW$101=0,0,取引表!AW24/取引表!AW$101)</f>
        <v>0</v>
      </c>
      <c r="AX24" s="239">
        <f>IF(取引表!AX$101=0,0,取引表!AX24/取引表!AX$101)</f>
        <v>3.7129292068680632E-2</v>
      </c>
      <c r="AY24" s="239">
        <f>IF(取引表!AY$101=0,0,取引表!AY24/取引表!AY$101)</f>
        <v>1.1082535110445736E-3</v>
      </c>
      <c r="AZ24" s="239">
        <f>IF(取引表!AZ$101=0,0,取引表!AZ24/取引表!AZ$101)</f>
        <v>8.4630277275107456E-4</v>
      </c>
      <c r="BA24" s="239">
        <f>IF(取引表!BA$101=0,0,取引表!BA24/取引表!BA$101)</f>
        <v>8.4847610787042102E-3</v>
      </c>
      <c r="BB24" s="239">
        <f>IF(取引表!BB$101=0,0,取引表!BB24/取引表!BB$101)</f>
        <v>2.4424316095636705E-3</v>
      </c>
      <c r="BC24" s="239">
        <f>IF(取引表!BC$101=0,0,取引表!BC24/取引表!BC$101)</f>
        <v>1.3525223944146244E-4</v>
      </c>
      <c r="BD24" s="239">
        <f>IF(取引表!BD$101=0,0,取引表!BD24/取引表!BD$101)</f>
        <v>6.4747205408088729E-4</v>
      </c>
      <c r="BE24" s="239">
        <f>IF(取引表!BE$101=0,0,取引表!BE24/取引表!BE$101)</f>
        <v>2.3007733303598318E-4</v>
      </c>
      <c r="BF24" s="239">
        <f>IF(取引表!BF$101=0,0,取引表!BF24/取引表!BF$101)</f>
        <v>0</v>
      </c>
      <c r="BG24" s="239">
        <f>IF(取引表!BG$101=0,0,取引表!BG24/取引表!BG$101)</f>
        <v>2.487047506223453E-4</v>
      </c>
      <c r="BH24" s="239">
        <f>IF(取引表!BH$101=0,0,取引表!BH24/取引表!BH$101)</f>
        <v>3.5660282117812036E-5</v>
      </c>
      <c r="BI24" s="239">
        <f>IF(取引表!BI$101=0,0,取引表!BI24/取引表!BI$101)</f>
        <v>3.0731318383945432E-4</v>
      </c>
      <c r="BJ24" s="239">
        <f>IF(取引表!BJ$101=0,0,取引表!BJ24/取引表!BJ$101)</f>
        <v>0</v>
      </c>
      <c r="BK24" s="239">
        <f>IF(取引表!BK$101=0,0,取引表!BK24/取引表!BK$101)</f>
        <v>1.3212068537908656E-3</v>
      </c>
      <c r="BL24" s="239">
        <f>IF(取引表!BL$101=0,0,取引表!BL24/取引表!BL$101)</f>
        <v>2.7685363732139513E-3</v>
      </c>
      <c r="BM24" s="239">
        <f>IF(取引表!BM$101=0,0,取引表!BM24/取引表!BM$101)</f>
        <v>1.3483492511073745E-3</v>
      </c>
      <c r="BN24" s="239">
        <f>IF(取引表!BN$101=0,0,取引表!BN24/取引表!BN$101)</f>
        <v>0</v>
      </c>
      <c r="BO24" s="239">
        <f>IF(取引表!BO$101=0,0,取引表!BO24/取引表!BO$101)</f>
        <v>1.9745545506811236E-5</v>
      </c>
      <c r="BP24" s="239">
        <f>IF(取引表!BP$101=0,0,取引表!BP24/取引表!BP$101)</f>
        <v>6.6991193791622627E-4</v>
      </c>
      <c r="BQ24" s="239">
        <f>IF(取引表!BQ$101=0,0,取引表!BQ24/取引表!BQ$101)</f>
        <v>8.4037129645358286E-3</v>
      </c>
      <c r="BR24" s="239">
        <f>IF(取引表!BR$101=0,0,取引表!BR24/取引表!BR$101)</f>
        <v>7.1520315576285474E-5</v>
      </c>
      <c r="BS24" s="239">
        <f>IF(取引表!BS$101=0,0,取引表!BS24/取引表!BS$101)</f>
        <v>1.9736308697774355E-3</v>
      </c>
      <c r="BT24" s="239">
        <f>IF(取引表!BT$101=0,0,取引表!BT24/取引表!BT$101)</f>
        <v>6.1704877548962936E-4</v>
      </c>
      <c r="BU24" s="239">
        <f>IF(取引表!BU$101=0,0,取引表!BU24/取引表!BU$101)</f>
        <v>5.2107130506728506E-5</v>
      </c>
      <c r="BV24" s="239">
        <f>IF(取引表!BV$101=0,0,取引表!BV24/取引表!BV$101)</f>
        <v>7.9615039135196991E-3</v>
      </c>
      <c r="BW24" s="239">
        <f>IF(取引表!BW$101=0,0,取引表!BW24/取引表!BW$101)</f>
        <v>1.0337198822433029E-3</v>
      </c>
      <c r="BX24" s="239">
        <f>IF(取引表!BX$101=0,0,取引表!BX24/取引表!BX$101)</f>
        <v>4.4246553651432849E-5</v>
      </c>
      <c r="BY24" s="239">
        <f>IF(取引表!BY$101=0,0,取引表!BY24/取引表!BY$101)</f>
        <v>1.5382868136484801E-4</v>
      </c>
      <c r="BZ24" s="239">
        <f>IF(取引表!BZ$101=0,0,取引表!BZ24/取引表!BZ$101)</f>
        <v>2.4704793898611534E-4</v>
      </c>
      <c r="CA24" s="239">
        <f>IF(取引表!CA$101=0,0,取引表!CA24/取引表!CA$101)</f>
        <v>2.4336809701998655E-3</v>
      </c>
      <c r="CB24" s="239">
        <f>IF(取引表!CB$101=0,0,取引表!CB24/取引表!CB$101)</f>
        <v>2.3417018147339996E-4</v>
      </c>
      <c r="CC24" s="239">
        <f>IF(取引表!CC$101=0,0,取引表!CC24/取引表!CC$101)</f>
        <v>4.7531416710394833E-3</v>
      </c>
      <c r="CD24" s="239">
        <f>IF(取引表!CD$101=0,0,取引表!CD24/取引表!CD$101)</f>
        <v>5.0334382065764256E-3</v>
      </c>
      <c r="CE24" s="239">
        <f>IF(取引表!CE$101=0,0,取引表!CE24/取引表!CE$101)</f>
        <v>1.5780953397474121E-3</v>
      </c>
      <c r="CF24" s="239">
        <f>IF(取引表!CF$101=0,0,取引表!CF24/取引表!CF$101)</f>
        <v>1.3978067617757754E-3</v>
      </c>
      <c r="CG24" s="239">
        <f>IF(取引表!CG$101=0,0,取引表!CG24/取引表!CG$101)</f>
        <v>1.0655553340793154E-3</v>
      </c>
      <c r="CH24" s="239">
        <f>IF(取引表!CH$101=0,0,取引表!CH24/取引表!CH$101)</f>
        <v>1.4747190962942874E-3</v>
      </c>
      <c r="CI24" s="239">
        <f>IF(取引表!CI$101=0,0,取引表!CI24/取引表!CI$101)</f>
        <v>3.5958304649910812E-3</v>
      </c>
      <c r="CJ24" s="239">
        <f>IF(取引表!CJ$101=0,0,取引表!CJ24/取引表!CJ$101)</f>
        <v>4.9654959569546376E-4</v>
      </c>
      <c r="CK24" s="239">
        <f>IF(取引表!CK$101=0,0,取引表!CK24/取引表!CK$101)</f>
        <v>5.5845311932522915E-2</v>
      </c>
      <c r="CL24" s="239">
        <f>IF(取引表!CL$101=0,0,取引表!CL24/取引表!CL$101)</f>
        <v>2.8358241259838508E-3</v>
      </c>
      <c r="CM24" s="239">
        <f>IF(取引表!CM$101=0,0,取引表!CM24/取引表!CM$101)</f>
        <v>2.0450993583684532E-2</v>
      </c>
      <c r="CO24" s="238">
        <v>21</v>
      </c>
      <c r="CP24" s="242">
        <f t="shared" si="0"/>
        <v>0.61490903379243489</v>
      </c>
      <c r="CQ24" s="242">
        <f t="shared" si="1"/>
        <v>0.38509096620756511</v>
      </c>
      <c r="CR24" s="242">
        <f>INDEX(取引表!$C$105:$CM$105,投入係数!$CO24)</f>
        <v>0.16172708075184558</v>
      </c>
    </row>
    <row r="25" spans="1:96">
      <c r="A25" s="238">
        <v>22</v>
      </c>
      <c r="B25" s="238" t="s">
        <v>140</v>
      </c>
      <c r="C25" s="239">
        <f>IF(取引表!C$101=0,0,取引表!C25/取引表!C$101)</f>
        <v>0</v>
      </c>
      <c r="D25" s="239">
        <f>IF(取引表!D$101=0,0,取引表!D25/取引表!D$101)</f>
        <v>5.1490385522151474E-4</v>
      </c>
      <c r="E25" s="239">
        <f>IF(取引表!E$101=0,0,取引表!E25/取引表!E$101)</f>
        <v>0</v>
      </c>
      <c r="F25" s="239">
        <f>IF(取引表!F$101=0,0,取引表!F25/取引表!F$101)</f>
        <v>0</v>
      </c>
      <c r="G25" s="239">
        <f>IF(取引表!G$101=0,0,取引表!G25/取引表!G$101)</f>
        <v>5.3993931517436948E-4</v>
      </c>
      <c r="H25" s="239">
        <f>IF(取引表!H$101=0,0,取引表!H25/取引表!H$101)</f>
        <v>2.9575170081531186E-2</v>
      </c>
      <c r="I25" s="239">
        <f>IF(取引表!I$101=0,0,取引表!I25/取引表!I$101)</f>
        <v>0</v>
      </c>
      <c r="J25" s="239">
        <f>IF(取引表!J$101=0,0,取引表!J25/取引表!J$101)</f>
        <v>2.5934444755007898E-4</v>
      </c>
      <c r="K25" s="239">
        <f>IF(取引表!K$101=0,0,取引表!K25/取引表!K$101)</f>
        <v>5.5345142506999748E-4</v>
      </c>
      <c r="L25" s="239">
        <f>IF(取引表!L$101=0,0,取引表!L25/取引表!L$101)</f>
        <v>1.825890536250035E-5</v>
      </c>
      <c r="M25" s="239">
        <f>IF(取引表!M$101=0,0,取引表!M25/取引表!M$101)</f>
        <v>4.1078673615243359E-3</v>
      </c>
      <c r="N25" s="239">
        <f>IF(取引表!N$101=0,0,取引表!N25/取引表!N$101)</f>
        <v>4.6574304322597453E-7</v>
      </c>
      <c r="O25" s="239">
        <f>IF(取引表!O$101=0,0,取引表!O25/取引表!O$101)</f>
        <v>7.6599985906341521E-6</v>
      </c>
      <c r="P25" s="239">
        <f>IF(取引表!P$101=0,0,取引表!P25/取引表!P$101)</f>
        <v>0</v>
      </c>
      <c r="Q25" s="239">
        <f>IF(取引表!Q$101=0,0,取引表!Q25/取引表!Q$101)</f>
        <v>3.1304664552684901E-2</v>
      </c>
      <c r="R25" s="239">
        <f>IF(取引表!R$101=0,0,取引表!R25/取引表!R$101)</f>
        <v>2.3097222955661999E-4</v>
      </c>
      <c r="S25" s="239">
        <f>IF(取引表!S$101=0,0,取引表!S25/取引表!S$101)</f>
        <v>0</v>
      </c>
      <c r="T25" s="239">
        <f>IF(取引表!T$101=0,0,取引表!T25/取引表!T$101)</f>
        <v>1.2137640653842768E-3</v>
      </c>
      <c r="U25" s="239">
        <f>IF(取引表!U$101=0,0,取引表!U25/取引表!U$101)</f>
        <v>0</v>
      </c>
      <c r="V25" s="239">
        <f>IF(取引表!V$101=0,0,取引表!V25/取引表!V$101)</f>
        <v>0</v>
      </c>
      <c r="W25" s="239">
        <f>IF(取引表!W$101=0,0,取引表!W25/取引表!W$101)</f>
        <v>2.1727305833993851E-3</v>
      </c>
      <c r="X25" s="239">
        <f>IF(取引表!X$101=0,0,取引表!X25/取引表!X$101)</f>
        <v>0</v>
      </c>
      <c r="Y25" s="239">
        <f>IF(取引表!Y$101=0,0,取引表!Y25/取引表!Y$101)</f>
        <v>1.4702520194067723E-5</v>
      </c>
      <c r="Z25" s="239">
        <f>IF(取引表!Z$101=0,0,取引表!Z25/取引表!Z$101)</f>
        <v>0</v>
      </c>
      <c r="AA25" s="239">
        <f>IF(取引表!AA$101=0,0,取引表!AA25/取引表!AA$101)</f>
        <v>9.675151985201341E-4</v>
      </c>
      <c r="AB25" s="239">
        <f>IF(取引表!AB$101=0,0,取引表!AB25/取引表!AB$101)</f>
        <v>0</v>
      </c>
      <c r="AC25" s="239">
        <f>IF(取引表!AC$101=0,0,取引表!AC25/取引表!AC$101)</f>
        <v>4.7890558047623761E-3</v>
      </c>
      <c r="AD25" s="239">
        <f>IF(取引表!AD$101=0,0,取引表!AD25/取引表!AD$101)</f>
        <v>8.3612166249466774E-4</v>
      </c>
      <c r="AE25" s="239">
        <f>IF(取引表!AE$101=0,0,取引表!AE25/取引表!AE$101)</f>
        <v>2.9894468849430035E-4</v>
      </c>
      <c r="AF25" s="239">
        <f>IF(取引表!AF$101=0,0,取引表!AF25/取引表!AF$101)</f>
        <v>4.8826764787614967E-4</v>
      </c>
      <c r="AG25" s="239">
        <f>IF(取引表!AG$101=0,0,取引表!AG25/取引表!AG$101)</f>
        <v>1.2281529893362614E-4</v>
      </c>
      <c r="AH25" s="239">
        <f>IF(取引表!AH$101=0,0,取引表!AH25/取引表!AH$101)</f>
        <v>6.2310891630689249E-4</v>
      </c>
      <c r="AI25" s="239">
        <f>IF(取引表!AI$101=0,0,取引表!AI25/取引表!AI$101)</f>
        <v>5.8692418399992733E-4</v>
      </c>
      <c r="AJ25" s="239">
        <f>IF(取引表!AJ$101=0,0,取引表!AJ25/取引表!AJ$101)</f>
        <v>8.5851020313519339E-3</v>
      </c>
      <c r="AK25" s="239">
        <f>IF(取引表!AK$101=0,0,取引表!AK25/取引表!AK$101)</f>
        <v>5.510377551634715E-6</v>
      </c>
      <c r="AL25" s="239">
        <f>IF(取引表!AL$101=0,0,取引表!AL25/取引表!AL$101)</f>
        <v>3.4561277363737842E-3</v>
      </c>
      <c r="AM25" s="239">
        <f>IF(取引表!AM$101=0,0,取引表!AM25/取引表!AM$101)</f>
        <v>8.0437493420053103E-6</v>
      </c>
      <c r="AN25" s="239">
        <f>IF(取引表!AN$101=0,0,取引表!AN25/取引表!AN$101)</f>
        <v>3.9031995341126712E-4</v>
      </c>
      <c r="AO25" s="239">
        <f>IF(取引表!AO$101=0,0,取引表!AO25/取引表!AO$101)</f>
        <v>6.3306704314093484E-3</v>
      </c>
      <c r="AP25" s="239">
        <f>IF(取引表!AP$101=0,0,取引表!AP25/取引表!AP$101)</f>
        <v>5.0344309776356386E-3</v>
      </c>
      <c r="AQ25" s="239">
        <f>IF(取引表!AQ$101=0,0,取引表!AQ25/取引表!AQ$101)</f>
        <v>2.2564678597552207E-5</v>
      </c>
      <c r="AR25" s="239">
        <f>IF(取引表!AR$101=0,0,取引表!AR25/取引表!AR$101)</f>
        <v>2.9687197485410884E-3</v>
      </c>
      <c r="AS25" s="239">
        <f>IF(取引表!AS$101=0,0,取引表!AS25/取引表!AS$101)</f>
        <v>1.6108052019554832E-3</v>
      </c>
      <c r="AT25" s="239">
        <f>IF(取引表!AT$101=0,0,取引表!AT25/取引表!AT$101)</f>
        <v>4.4391593876454289E-5</v>
      </c>
      <c r="AU25" s="239">
        <f>IF(取引表!AU$101=0,0,取引表!AU25/取引表!AU$101)</f>
        <v>6.9511248482441213E-5</v>
      </c>
      <c r="AV25" s="239">
        <f>IF(取引表!AV$101=0,0,取引表!AV25/取引表!AV$101)</f>
        <v>0</v>
      </c>
      <c r="AW25" s="239">
        <f>IF(取引表!AW$101=0,0,取引表!AW25/取引表!AW$101)</f>
        <v>0</v>
      </c>
      <c r="AX25" s="239">
        <f>IF(取引表!AX$101=0,0,取引表!AX25/取引表!AX$101)</f>
        <v>0</v>
      </c>
      <c r="AY25" s="239">
        <f>IF(取引表!AY$101=0,0,取引表!AY25/取引表!AY$101)</f>
        <v>6.3310812248693559E-5</v>
      </c>
      <c r="AZ25" s="239">
        <f>IF(取引表!AZ$101=0,0,取引表!AZ25/取引表!AZ$101)</f>
        <v>9.6316659865600113E-6</v>
      </c>
      <c r="BA25" s="239">
        <f>IF(取引表!BA$101=0,0,取引表!BA25/取引表!BA$101)</f>
        <v>8.6807310846802275E-5</v>
      </c>
      <c r="BB25" s="239">
        <f>IF(取引表!BB$101=0,0,取引表!BB25/取引表!BB$101)</f>
        <v>5.0419169509304155E-6</v>
      </c>
      <c r="BC25" s="239">
        <f>IF(取引表!BC$101=0,0,取引表!BC25/取引表!BC$101)</f>
        <v>0</v>
      </c>
      <c r="BD25" s="239">
        <f>IF(取引表!BD$101=0,0,取引表!BD25/取引表!BD$101)</f>
        <v>0</v>
      </c>
      <c r="BE25" s="239">
        <f>IF(取引表!BE$101=0,0,取引表!BE25/取引表!BE$101)</f>
        <v>0</v>
      </c>
      <c r="BF25" s="239">
        <f>IF(取引表!BF$101=0,0,取引表!BF25/取引表!BF$101)</f>
        <v>0</v>
      </c>
      <c r="BG25" s="239">
        <f>IF(取引表!BG$101=0,0,取引表!BG25/取引表!BG$101)</f>
        <v>9.6873653290854162E-6</v>
      </c>
      <c r="BH25" s="239">
        <f>IF(取引表!BH$101=0,0,取引表!BH25/取引表!BH$101)</f>
        <v>0</v>
      </c>
      <c r="BI25" s="239">
        <f>IF(取引表!BI$101=0,0,取引表!BI25/取引表!BI$101)</f>
        <v>8.1768981205383579E-5</v>
      </c>
      <c r="BJ25" s="239">
        <f>IF(取引表!BJ$101=0,0,取引表!BJ25/取引表!BJ$101)</f>
        <v>0</v>
      </c>
      <c r="BK25" s="239">
        <f>IF(取引表!BK$101=0,0,取引表!BK25/取引表!BK$101)</f>
        <v>0</v>
      </c>
      <c r="BL25" s="239">
        <f>IF(取引表!BL$101=0,0,取引表!BL25/取引表!BL$101)</f>
        <v>0</v>
      </c>
      <c r="BM25" s="239">
        <f>IF(取引表!BM$101=0,0,取引表!BM25/取引表!BM$101)</f>
        <v>0</v>
      </c>
      <c r="BN25" s="239">
        <f>IF(取引表!BN$101=0,0,取引表!BN25/取引表!BN$101)</f>
        <v>0</v>
      </c>
      <c r="BO25" s="239">
        <f>IF(取引表!BO$101=0,0,取引表!BO25/取引表!BO$101)</f>
        <v>0</v>
      </c>
      <c r="BP25" s="239">
        <f>IF(取引表!BP$101=0,0,取引表!BP25/取引表!BP$101)</f>
        <v>0</v>
      </c>
      <c r="BQ25" s="239">
        <f>IF(取引表!BQ$101=0,0,取引表!BQ25/取引表!BQ$101)</f>
        <v>0</v>
      </c>
      <c r="BR25" s="239">
        <f>IF(取引表!BR$101=0,0,取引表!BR25/取引表!BR$101)</f>
        <v>0</v>
      </c>
      <c r="BS25" s="239">
        <f>IF(取引表!BS$101=0,0,取引表!BS25/取引表!BS$101)</f>
        <v>8.5187261046490569E-6</v>
      </c>
      <c r="BT25" s="239">
        <f>IF(取引表!BT$101=0,0,取引表!BT25/取引表!BT$101)</f>
        <v>5.2621623778164975E-5</v>
      </c>
      <c r="BU25" s="239">
        <f>IF(取引表!BU$101=0,0,取引表!BU25/取引表!BU$101)</f>
        <v>6.4461445091566202E-5</v>
      </c>
      <c r="BV25" s="239">
        <f>IF(取引表!BV$101=0,0,取引表!BV25/取引表!BV$101)</f>
        <v>1.1992733887636624E-3</v>
      </c>
      <c r="BW25" s="239">
        <f>IF(取引表!BW$101=0,0,取引表!BW25/取引表!BW$101)</f>
        <v>2.1203210740826007E-4</v>
      </c>
      <c r="BX25" s="239">
        <f>IF(取引表!BX$101=0,0,取引表!BX25/取引表!BX$101)</f>
        <v>2.4856667243854098E-3</v>
      </c>
      <c r="BY25" s="239">
        <f>IF(取引表!BY$101=0,0,取引表!BY25/取引表!BY$101)</f>
        <v>1.6646969441570897E-4</v>
      </c>
      <c r="BZ25" s="239">
        <f>IF(取引表!BZ$101=0,0,取引表!BZ25/取引表!BZ$101)</f>
        <v>1.6504612070328105E-4</v>
      </c>
      <c r="CA25" s="239">
        <f>IF(取引表!CA$101=0,0,取引表!CA25/取引表!CA$101)</f>
        <v>1.9696173043468997E-4</v>
      </c>
      <c r="CB25" s="239">
        <f>IF(取引表!CB$101=0,0,取引表!CB25/取引表!CB$101)</f>
        <v>0</v>
      </c>
      <c r="CC25" s="239">
        <f>IF(取引表!CC$101=0,0,取引表!CC25/取引表!CC$101)</f>
        <v>2.6809488420745055E-5</v>
      </c>
      <c r="CD25" s="239">
        <f>IF(取引表!CD$101=0,0,取引表!CD25/取引表!CD$101)</f>
        <v>2.1155601530094127E-3</v>
      </c>
      <c r="CE25" s="239">
        <f>IF(取引表!CE$101=0,0,取引表!CE25/取引表!CE$101)</f>
        <v>8.679669698848329E-6</v>
      </c>
      <c r="CF25" s="239">
        <f>IF(取引表!CF$101=0,0,取引表!CF25/取引表!CF$101)</f>
        <v>4.5166623814040831E-4</v>
      </c>
      <c r="CG25" s="239">
        <f>IF(取引表!CG$101=0,0,取引表!CG25/取引表!CG$101)</f>
        <v>2.9209257360392801E-4</v>
      </c>
      <c r="CH25" s="239">
        <f>IF(取引表!CH$101=0,0,取引表!CH25/取引表!CH$101)</f>
        <v>4.167541759429711E-5</v>
      </c>
      <c r="CI25" s="239">
        <f>IF(取引表!CI$101=0,0,取引表!CI25/取引表!CI$101)</f>
        <v>3.1652686232515971E-4</v>
      </c>
      <c r="CJ25" s="239">
        <f>IF(取引表!CJ$101=0,0,取引表!CJ25/取引表!CJ$101)</f>
        <v>2.5064999269693263E-5</v>
      </c>
      <c r="CK25" s="239">
        <f>IF(取引表!CK$101=0,0,取引表!CK25/取引表!CK$101)</f>
        <v>0</v>
      </c>
      <c r="CL25" s="239">
        <f>IF(取引表!CL$101=0,0,取引表!CL25/取引表!CL$101)</f>
        <v>7.8905581812523595E-4</v>
      </c>
      <c r="CM25" s="239">
        <f>IF(取引表!CM$101=0,0,取引表!CM25/取引表!CM$101)</f>
        <v>1.2150989578734732E-3</v>
      </c>
      <c r="CO25" s="238">
        <v>22</v>
      </c>
      <c r="CP25" s="242">
        <f t="shared" si="0"/>
        <v>0</v>
      </c>
      <c r="CQ25" s="242">
        <f t="shared" si="1"/>
        <v>0</v>
      </c>
      <c r="CR25" s="242">
        <f>INDEX(取引表!$C$105:$CM$105,投入係数!$CO25)</f>
        <v>0</v>
      </c>
    </row>
    <row r="26" spans="1:96">
      <c r="A26" s="238">
        <v>23</v>
      </c>
      <c r="B26" s="238" t="s">
        <v>141</v>
      </c>
      <c r="C26" s="239">
        <f>IF(取引表!C$101=0,0,取引表!C26/取引表!C$101)</f>
        <v>0</v>
      </c>
      <c r="D26" s="239">
        <f>IF(取引表!D$101=0,0,取引表!D26/取引表!D$101)</f>
        <v>0</v>
      </c>
      <c r="E26" s="239">
        <f>IF(取引表!E$101=0,0,取引表!E26/取引表!E$101)</f>
        <v>0</v>
      </c>
      <c r="F26" s="239">
        <f>IF(取引表!F$101=0,0,取引表!F26/取引表!F$101)</f>
        <v>0</v>
      </c>
      <c r="G26" s="239">
        <f>IF(取引表!G$101=0,0,取引表!G26/取引表!G$101)</f>
        <v>0</v>
      </c>
      <c r="H26" s="239">
        <f>IF(取引表!H$101=0,0,取引表!H26/取引表!H$101)</f>
        <v>0</v>
      </c>
      <c r="I26" s="239">
        <f>IF(取引表!I$101=0,0,取引表!I26/取引表!I$101)</f>
        <v>0</v>
      </c>
      <c r="J26" s="239">
        <f>IF(取引表!J$101=0,0,取引表!J26/取引表!J$101)</f>
        <v>0</v>
      </c>
      <c r="K26" s="239">
        <f>IF(取引表!K$101=0,0,取引表!K26/取引表!K$101)</f>
        <v>0</v>
      </c>
      <c r="L26" s="239">
        <f>IF(取引表!L$101=0,0,取引表!L26/取引表!L$101)</f>
        <v>3.7833639096662383E-6</v>
      </c>
      <c r="M26" s="239">
        <f>IF(取引表!M$101=0,0,取引表!M26/取引表!M$101)</f>
        <v>0</v>
      </c>
      <c r="N26" s="239">
        <f>IF(取引表!N$101=0,0,取引表!N26/取引表!N$101)</f>
        <v>0</v>
      </c>
      <c r="O26" s="239">
        <f>IF(取引表!O$101=0,0,取引表!O26/取引表!O$101)</f>
        <v>0</v>
      </c>
      <c r="P26" s="239">
        <f>IF(取引表!P$101=0,0,取引表!P26/取引表!P$101)</f>
        <v>0</v>
      </c>
      <c r="Q26" s="239">
        <f>IF(取引表!Q$101=0,0,取引表!Q26/取引表!Q$101)</f>
        <v>0</v>
      </c>
      <c r="R26" s="239">
        <f>IF(取引表!R$101=0,0,取引表!R26/取引表!R$101)</f>
        <v>0</v>
      </c>
      <c r="S26" s="239">
        <f>IF(取引表!S$101=0,0,取引表!S26/取引表!S$101)</f>
        <v>0</v>
      </c>
      <c r="T26" s="239">
        <f>IF(取引表!T$101=0,0,取引表!T26/取引表!T$101)</f>
        <v>1.3151306240596604E-5</v>
      </c>
      <c r="U26" s="239">
        <f>IF(取引表!U$101=0,0,取引表!U26/取引表!U$101)</f>
        <v>0</v>
      </c>
      <c r="V26" s="239">
        <f>IF(取引表!V$101=0,0,取引表!V26/取引表!V$101)</f>
        <v>2.3503578779071268E-5</v>
      </c>
      <c r="W26" s="239">
        <f>IF(取引表!W$101=0,0,取引表!W26/取引表!W$101)</f>
        <v>0</v>
      </c>
      <c r="X26" s="239">
        <f>IF(取引表!X$101=0,0,取引表!X26/取引表!X$101)</f>
        <v>0</v>
      </c>
      <c r="Y26" s="239">
        <f>IF(取引表!Y$101=0,0,取引表!Y26/取引表!Y$101)</f>
        <v>8.696928620820675E-2</v>
      </c>
      <c r="Z26" s="239">
        <f>IF(取引表!Z$101=0,0,取引表!Z26/取引表!Z$101)</f>
        <v>0</v>
      </c>
      <c r="AA26" s="239">
        <f>IF(取引表!AA$101=0,0,取引表!AA26/取引表!AA$101)</f>
        <v>4.9355565009291983E-4</v>
      </c>
      <c r="AB26" s="239">
        <f>IF(取引表!AB$101=0,0,取引表!AB26/取引表!AB$101)</f>
        <v>7.8386755188220136E-6</v>
      </c>
      <c r="AC26" s="239">
        <f>IF(取引表!AC$101=0,0,取引表!AC26/取引表!AC$101)</f>
        <v>0</v>
      </c>
      <c r="AD26" s="239">
        <f>IF(取引表!AD$101=0,0,取引表!AD26/取引表!AD$101)</f>
        <v>0</v>
      </c>
      <c r="AE26" s="239">
        <f>IF(取引表!AE$101=0,0,取引表!AE26/取引表!AE$101)</f>
        <v>6.0193430184881943E-5</v>
      </c>
      <c r="AF26" s="239">
        <f>IF(取引表!AF$101=0,0,取引表!AF26/取引表!AF$101)</f>
        <v>0</v>
      </c>
      <c r="AG26" s="239">
        <f>IF(取引表!AG$101=0,0,取引表!AG26/取引表!AG$101)</f>
        <v>0</v>
      </c>
      <c r="AH26" s="239">
        <f>IF(取引表!AH$101=0,0,取引表!AH26/取引表!AH$101)</f>
        <v>0</v>
      </c>
      <c r="AI26" s="239">
        <f>IF(取引表!AI$101=0,0,取引表!AI26/取引表!AI$101)</f>
        <v>0</v>
      </c>
      <c r="AJ26" s="239">
        <f>IF(取引表!AJ$101=0,0,取引表!AJ26/取引表!AJ$101)</f>
        <v>9.2330710614752309E-6</v>
      </c>
      <c r="AK26" s="239">
        <f>IF(取引表!AK$101=0,0,取引表!AK26/取引表!AK$101)</f>
        <v>0</v>
      </c>
      <c r="AL26" s="239">
        <f>IF(取引表!AL$101=0,0,取引表!AL26/取引表!AL$101)</f>
        <v>0</v>
      </c>
      <c r="AM26" s="239">
        <f>IF(取引表!AM$101=0,0,取引表!AM26/取引表!AM$101)</f>
        <v>0</v>
      </c>
      <c r="AN26" s="239">
        <f>IF(取引表!AN$101=0,0,取引表!AN26/取引表!AN$101)</f>
        <v>0</v>
      </c>
      <c r="AO26" s="239">
        <f>IF(取引表!AO$101=0,0,取引表!AO26/取引表!AO$101)</f>
        <v>0</v>
      </c>
      <c r="AP26" s="239">
        <f>IF(取引表!AP$101=0,0,取引表!AP26/取引表!AP$101)</f>
        <v>3.8697526020488044E-4</v>
      </c>
      <c r="AQ26" s="239">
        <f>IF(取引表!AQ$101=0,0,取引表!AQ26/取引表!AQ$101)</f>
        <v>0</v>
      </c>
      <c r="AR26" s="239">
        <f>IF(取引表!AR$101=0,0,取引表!AR26/取引表!AR$101)</f>
        <v>2.9847506048329461E-2</v>
      </c>
      <c r="AS26" s="239">
        <f>IF(取引表!AS$101=0,0,取引表!AS26/取引表!AS$101)</f>
        <v>3.2570087279689554E-2</v>
      </c>
      <c r="AT26" s="239">
        <f>IF(取引表!AT$101=0,0,取引表!AT26/取引表!AT$101)</f>
        <v>5.0931083492096588E-2</v>
      </c>
      <c r="AU26" s="239">
        <f>IF(取引表!AU$101=0,0,取引表!AU26/取引表!AU$101)</f>
        <v>3.7675082442988395E-2</v>
      </c>
      <c r="AV26" s="239">
        <f>IF(取引表!AV$101=0,0,取引表!AV26/取引表!AV$101)</f>
        <v>0</v>
      </c>
      <c r="AW26" s="239">
        <f>IF(取引表!AW$101=0,0,取引表!AW26/取引表!AW$101)</f>
        <v>1.9205247690259148E-5</v>
      </c>
      <c r="AX26" s="239">
        <f>IF(取引表!AX$101=0,0,取引表!AX26/取引表!AX$101)</f>
        <v>0</v>
      </c>
      <c r="AY26" s="239">
        <f>IF(取引表!AY$101=0,0,取引表!AY26/取引表!AY$101)</f>
        <v>3.849102937924902E-4</v>
      </c>
      <c r="AZ26" s="239">
        <f>IF(取引表!AZ$101=0,0,取引表!AZ26/取引表!AZ$101)</f>
        <v>0</v>
      </c>
      <c r="BA26" s="239">
        <f>IF(取引表!BA$101=0,0,取引表!BA26/取引表!BA$101)</f>
        <v>0</v>
      </c>
      <c r="BB26" s="239">
        <f>IF(取引表!BB$101=0,0,取引表!BB26/取引表!BB$101)</f>
        <v>0</v>
      </c>
      <c r="BC26" s="239">
        <f>IF(取引表!BC$101=0,0,取引表!BC26/取引表!BC$101)</f>
        <v>0</v>
      </c>
      <c r="BD26" s="239">
        <f>IF(取引表!BD$101=0,0,取引表!BD26/取引表!BD$101)</f>
        <v>1.392486981570829E-5</v>
      </c>
      <c r="BE26" s="239">
        <f>IF(取引表!BE$101=0,0,取引表!BE26/取引表!BE$101)</f>
        <v>5.9479398955820173E-5</v>
      </c>
      <c r="BF26" s="239">
        <f>IF(取引表!BF$101=0,0,取引表!BF26/取引表!BF$101)</f>
        <v>0</v>
      </c>
      <c r="BG26" s="239">
        <f>IF(取引表!BG$101=0,0,取引表!BG26/取引表!BG$101)</f>
        <v>0</v>
      </c>
      <c r="BH26" s="239">
        <f>IF(取引表!BH$101=0,0,取引表!BH26/取引表!BH$101)</f>
        <v>0</v>
      </c>
      <c r="BI26" s="239">
        <f>IF(取引表!BI$101=0,0,取引表!BI26/取引表!BI$101)</f>
        <v>0</v>
      </c>
      <c r="BJ26" s="239">
        <f>IF(取引表!BJ$101=0,0,取引表!BJ26/取引表!BJ$101)</f>
        <v>0</v>
      </c>
      <c r="BK26" s="239">
        <f>IF(取引表!BK$101=0,0,取引表!BK26/取引表!BK$101)</f>
        <v>0</v>
      </c>
      <c r="BL26" s="239">
        <f>IF(取引表!BL$101=0,0,取引表!BL26/取引表!BL$101)</f>
        <v>0</v>
      </c>
      <c r="BM26" s="239">
        <f>IF(取引表!BM$101=0,0,取引表!BM26/取引表!BM$101)</f>
        <v>0</v>
      </c>
      <c r="BN26" s="239">
        <f>IF(取引表!BN$101=0,0,取引表!BN26/取引表!BN$101)</f>
        <v>0</v>
      </c>
      <c r="BO26" s="239">
        <f>IF(取引表!BO$101=0,0,取引表!BO26/取引表!BO$101)</f>
        <v>0</v>
      </c>
      <c r="BP26" s="239">
        <f>IF(取引表!BP$101=0,0,取引表!BP26/取引表!BP$101)</f>
        <v>0</v>
      </c>
      <c r="BQ26" s="239">
        <f>IF(取引表!BQ$101=0,0,取引表!BQ26/取引表!BQ$101)</f>
        <v>0</v>
      </c>
      <c r="BR26" s="239">
        <f>IF(取引表!BR$101=0,0,取引表!BR26/取引表!BR$101)</f>
        <v>0</v>
      </c>
      <c r="BS26" s="239">
        <f>IF(取引表!BS$101=0,0,取引表!BS26/取引表!BS$101)</f>
        <v>0</v>
      </c>
      <c r="BT26" s="239">
        <f>IF(取引表!BT$101=0,0,取引表!BT26/取引表!BT$101)</f>
        <v>7.1964997704055918E-6</v>
      </c>
      <c r="BU26" s="239">
        <f>IF(取引表!BU$101=0,0,取引表!BU26/取引表!BU$101)</f>
        <v>0</v>
      </c>
      <c r="BV26" s="239">
        <f>IF(取引表!BV$101=0,0,取引表!BV26/取引表!BV$101)</f>
        <v>2.5885692285222526E-5</v>
      </c>
      <c r="BW26" s="239">
        <f>IF(取引表!BW$101=0,0,取引表!BW26/取引表!BW$101)</f>
        <v>0</v>
      </c>
      <c r="BX26" s="239">
        <f>IF(取引表!BX$101=0,0,取引表!BX26/取引表!BX$101)</f>
        <v>0</v>
      </c>
      <c r="BY26" s="239">
        <f>IF(取引表!BY$101=0,0,取引表!BY26/取引表!BY$101)</f>
        <v>0</v>
      </c>
      <c r="BZ26" s="239">
        <f>IF(取引表!BZ$101=0,0,取引表!BZ26/取引表!BZ$101)</f>
        <v>0</v>
      </c>
      <c r="CA26" s="239">
        <f>IF(取引表!CA$101=0,0,取引表!CA26/取引表!CA$101)</f>
        <v>0</v>
      </c>
      <c r="CB26" s="239">
        <f>IF(取引表!CB$101=0,0,取引表!CB26/取引表!CB$101)</f>
        <v>0</v>
      </c>
      <c r="CC26" s="239">
        <f>IF(取引表!CC$101=0,0,取引表!CC26/取引表!CC$101)</f>
        <v>0</v>
      </c>
      <c r="CD26" s="239">
        <f>IF(取引表!CD$101=0,0,取引表!CD26/取引表!CD$101)</f>
        <v>0</v>
      </c>
      <c r="CE26" s="239">
        <f>IF(取引表!CE$101=0,0,取引表!CE26/取引表!CE$101)</f>
        <v>0</v>
      </c>
      <c r="CF26" s="239">
        <f>IF(取引表!CF$101=0,0,取引表!CF26/取引表!CF$101)</f>
        <v>0</v>
      </c>
      <c r="CG26" s="239">
        <f>IF(取引表!CG$101=0,0,取引表!CG26/取引表!CG$101)</f>
        <v>0</v>
      </c>
      <c r="CH26" s="239">
        <f>IF(取引表!CH$101=0,0,取引表!CH26/取引表!CH$101)</f>
        <v>0</v>
      </c>
      <c r="CI26" s="239">
        <f>IF(取引表!CI$101=0,0,取引表!CI26/取引表!CI$101)</f>
        <v>0</v>
      </c>
      <c r="CJ26" s="239">
        <f>IF(取引表!CJ$101=0,0,取引表!CJ26/取引表!CJ$101)</f>
        <v>2.432912901346361E-3</v>
      </c>
      <c r="CK26" s="239">
        <f>IF(取引表!CK$101=0,0,取引表!CK26/取引表!CK$101)</f>
        <v>0</v>
      </c>
      <c r="CL26" s="239">
        <f>IF(取引表!CL$101=0,0,取引表!CL26/取引表!CL$101)</f>
        <v>5.6547636435646555E-4</v>
      </c>
      <c r="CM26" s="239">
        <f>IF(取引表!CM$101=0,0,取引表!CM26/取引表!CM$101)</f>
        <v>1.7662536151597952E-3</v>
      </c>
      <c r="CO26" s="238">
        <v>23</v>
      </c>
      <c r="CP26" s="242">
        <f t="shared" si="0"/>
        <v>0.47838380221272275</v>
      </c>
      <c r="CQ26" s="242">
        <f t="shared" si="1"/>
        <v>0.52161619778727719</v>
      </c>
      <c r="CR26" s="242">
        <f>INDEX(取引表!$C$105:$CM$105,投入係数!$CO26)</f>
        <v>0.124922599464351</v>
      </c>
    </row>
    <row r="27" spans="1:96">
      <c r="A27" s="238">
        <v>24</v>
      </c>
      <c r="B27" s="238" t="s">
        <v>142</v>
      </c>
      <c r="C27" s="239">
        <f>IF(取引表!C$101=0,0,取引表!C27/取引表!C$101)</f>
        <v>2.5111943634140964E-5</v>
      </c>
      <c r="D27" s="239">
        <f>IF(取引表!D$101=0,0,取引表!D27/取引表!D$101)</f>
        <v>0</v>
      </c>
      <c r="E27" s="239">
        <f>IF(取引表!E$101=0,0,取引表!E27/取引表!E$101)</f>
        <v>0</v>
      </c>
      <c r="F27" s="239">
        <f>IF(取引表!F$101=0,0,取引表!F27/取引表!F$101)</f>
        <v>0</v>
      </c>
      <c r="G27" s="239">
        <f>IF(取引表!G$101=0,0,取引表!G27/取引表!G$101)</f>
        <v>0</v>
      </c>
      <c r="H27" s="239">
        <f>IF(取引表!H$101=0,0,取引表!H27/取引表!H$101)</f>
        <v>9.457991641449094E-5</v>
      </c>
      <c r="I27" s="239">
        <f>IF(取引表!I$101=0,0,取引表!I27/取引表!I$101)</f>
        <v>0</v>
      </c>
      <c r="J27" s="239">
        <f>IF(取引表!J$101=0,0,取引表!J27/取引表!J$101)</f>
        <v>0</v>
      </c>
      <c r="K27" s="239">
        <f>IF(取引表!K$101=0,0,取引表!K27/取引表!K$101)</f>
        <v>0</v>
      </c>
      <c r="L27" s="239">
        <f>IF(取引表!L$101=0,0,取引表!L27/取引表!L$101)</f>
        <v>4.7122682668772852E-6</v>
      </c>
      <c r="M27" s="239">
        <f>IF(取引表!M$101=0,0,取引表!M27/取引表!M$101)</f>
        <v>5.1420520979269971E-4</v>
      </c>
      <c r="N27" s="239">
        <f>IF(取引表!N$101=0,0,取引表!N27/取引表!N$101)</f>
        <v>0</v>
      </c>
      <c r="O27" s="239">
        <f>IF(取引表!O$101=0,0,取引表!O27/取引表!O$101)</f>
        <v>0</v>
      </c>
      <c r="P27" s="239">
        <f>IF(取引表!P$101=0,0,取引表!P27/取引表!P$101)</f>
        <v>0</v>
      </c>
      <c r="Q27" s="239">
        <f>IF(取引表!Q$101=0,0,取引表!Q27/取引表!Q$101)</f>
        <v>1.6315726581513391E-4</v>
      </c>
      <c r="R27" s="239">
        <f>IF(取引表!R$101=0,0,取引表!R27/取引表!R$101)</f>
        <v>0</v>
      </c>
      <c r="S27" s="239">
        <f>IF(取引表!S$101=0,0,取引表!S27/取引表!S$101)</f>
        <v>0</v>
      </c>
      <c r="T27" s="239">
        <f>IF(取引表!T$101=0,0,取引表!T27/取引表!T$101)</f>
        <v>3.1959592038190808E-5</v>
      </c>
      <c r="U27" s="239">
        <f>IF(取引表!U$101=0,0,取引表!U27/取引表!U$101)</f>
        <v>0</v>
      </c>
      <c r="V27" s="239">
        <f>IF(取引表!V$101=0,0,取引表!V27/取引表!V$101)</f>
        <v>0</v>
      </c>
      <c r="W27" s="239">
        <f>IF(取引表!W$101=0,0,取引表!W27/取引表!W$101)</f>
        <v>4.7378177127933502E-5</v>
      </c>
      <c r="X27" s="239">
        <f>IF(取引表!X$101=0,0,取引表!X27/取引表!X$101)</f>
        <v>0</v>
      </c>
      <c r="Y27" s="239">
        <f>IF(取引表!Y$101=0,0,取引表!Y27/取引表!Y$101)</f>
        <v>4.0535307534326446E-5</v>
      </c>
      <c r="Z27" s="239">
        <f>IF(取引表!Z$101=0,0,取引表!Z27/取引表!Z$101)</f>
        <v>0</v>
      </c>
      <c r="AA27" s="239">
        <f>IF(取引表!AA$101=0,0,取引表!AA27/取引表!AA$101)</f>
        <v>0</v>
      </c>
      <c r="AB27" s="239">
        <f>IF(取引表!AB$101=0,0,取引表!AB27/取引表!AB$101)</f>
        <v>0</v>
      </c>
      <c r="AC27" s="239">
        <f>IF(取引表!AC$101=0,0,取引表!AC27/取引表!AC$101)</f>
        <v>0</v>
      </c>
      <c r="AD27" s="239">
        <f>IF(取引表!AD$101=0,0,取引表!AD27/取引表!AD$101)</f>
        <v>0</v>
      </c>
      <c r="AE27" s="239">
        <f>IF(取引表!AE$101=0,0,取引表!AE27/取引表!AE$101)</f>
        <v>1.1830992135231636E-5</v>
      </c>
      <c r="AF27" s="239">
        <f>IF(取引表!AF$101=0,0,取引表!AF27/取引表!AF$101)</f>
        <v>5.2140739692017489E-5</v>
      </c>
      <c r="AG27" s="239">
        <f>IF(取引表!AG$101=0,0,取引表!AG27/取引表!AG$101)</f>
        <v>4.353552367504576E-5</v>
      </c>
      <c r="AH27" s="239">
        <f>IF(取引表!AH$101=0,0,取引表!AH27/取引表!AH$101)</f>
        <v>2.9539652174498474E-4</v>
      </c>
      <c r="AI27" s="239">
        <f>IF(取引表!AI$101=0,0,取引表!AI27/取引表!AI$101)</f>
        <v>3.2938143610868114E-3</v>
      </c>
      <c r="AJ27" s="239">
        <f>IF(取引表!AJ$101=0,0,取引表!AJ27/取引表!AJ$101)</f>
        <v>8.9318097207711871E-4</v>
      </c>
      <c r="AK27" s="239">
        <f>IF(取引表!AK$101=0,0,取引表!AK27/取引表!AK$101)</f>
        <v>3.7198980369374269E-5</v>
      </c>
      <c r="AL27" s="239">
        <f>IF(取引表!AL$101=0,0,取引表!AL27/取引表!AL$101)</f>
        <v>0</v>
      </c>
      <c r="AM27" s="239">
        <f>IF(取引表!AM$101=0,0,取引表!AM27/取引表!AM$101)</f>
        <v>6.7968515659757499E-5</v>
      </c>
      <c r="AN27" s="239">
        <f>IF(取引表!AN$101=0,0,取引表!AN27/取引表!AN$101)</f>
        <v>9.6686187538667364E-6</v>
      </c>
      <c r="AO27" s="239">
        <f>IF(取引表!AO$101=0,0,取引表!AO27/取引表!AO$101)</f>
        <v>2.788586626272152E-5</v>
      </c>
      <c r="AP27" s="239">
        <f>IF(取引表!AP$101=0,0,取引表!AP27/取引表!AP$101)</f>
        <v>2.4641946272549594E-4</v>
      </c>
      <c r="AQ27" s="239">
        <f>IF(取引表!AQ$101=0,0,取引表!AQ27/取引表!AQ$101)</f>
        <v>9.6678436230192727E-5</v>
      </c>
      <c r="AR27" s="239">
        <f>IF(取引表!AR$101=0,0,取引表!AR27/取引表!AR$101)</f>
        <v>5.1205179769326578E-3</v>
      </c>
      <c r="AS27" s="239">
        <f>IF(取引表!AS$101=0,0,取引表!AS27/取引表!AS$101)</f>
        <v>8.6591408131857857E-4</v>
      </c>
      <c r="AT27" s="239">
        <f>IF(取引表!AT$101=0,0,取引表!AT27/取引表!AT$101)</f>
        <v>2.3103948636043028E-4</v>
      </c>
      <c r="AU27" s="239">
        <f>IF(取引表!AU$101=0,0,取引表!AU27/取引表!AU$101)</f>
        <v>6.5697719348328191E-4</v>
      </c>
      <c r="AV27" s="239">
        <f>IF(取引表!AV$101=0,0,取引表!AV27/取引表!AV$101)</f>
        <v>0</v>
      </c>
      <c r="AW27" s="239">
        <f>IF(取引表!AW$101=0,0,取引表!AW27/取引表!AW$101)</f>
        <v>0</v>
      </c>
      <c r="AX27" s="239">
        <f>IF(取引表!AX$101=0,0,取引表!AX27/取引表!AX$101)</f>
        <v>0</v>
      </c>
      <c r="AY27" s="239">
        <f>IF(取引表!AY$101=0,0,取引表!AY27/取引表!AY$101)</f>
        <v>1.13238417638624E-4</v>
      </c>
      <c r="AZ27" s="239">
        <f>IF(取引表!AZ$101=0,0,取引表!AZ27/取引表!AZ$101)</f>
        <v>2.3013858871365705E-5</v>
      </c>
      <c r="BA27" s="239">
        <f>IF(取引表!BA$101=0,0,取引表!BA27/取引表!BA$101)</f>
        <v>5.7793430604845462E-5</v>
      </c>
      <c r="BB27" s="239">
        <f>IF(取引表!BB$101=0,0,取引表!BB27/取引表!BB$101)</f>
        <v>2.982782788457418E-6</v>
      </c>
      <c r="BC27" s="239">
        <f>IF(取引表!BC$101=0,0,取引表!BC27/取引表!BC$101)</f>
        <v>7.8762678726986251E-4</v>
      </c>
      <c r="BD27" s="239">
        <f>IF(取引表!BD$101=0,0,取引表!BD27/取引表!BD$101)</f>
        <v>0</v>
      </c>
      <c r="BE27" s="239">
        <f>IF(取引表!BE$101=0,0,取引表!BE27/取引表!BE$101)</f>
        <v>0</v>
      </c>
      <c r="BF27" s="239">
        <f>IF(取引表!BF$101=0,0,取引表!BF27/取引表!BF$101)</f>
        <v>0</v>
      </c>
      <c r="BG27" s="239">
        <f>IF(取引表!BG$101=0,0,取引表!BG27/取引表!BG$101)</f>
        <v>1.6621623242101129E-5</v>
      </c>
      <c r="BH27" s="239">
        <f>IF(取引表!BH$101=0,0,取引表!BH27/取引表!BH$101)</f>
        <v>0</v>
      </c>
      <c r="BI27" s="239">
        <f>IF(取引表!BI$101=0,0,取引表!BI27/取引表!BI$101)</f>
        <v>1.1210638255139685E-4</v>
      </c>
      <c r="BJ27" s="239">
        <f>IF(取引表!BJ$101=0,0,取引表!BJ27/取引表!BJ$101)</f>
        <v>0</v>
      </c>
      <c r="BK27" s="239">
        <f>IF(取引表!BK$101=0,0,取引表!BK27/取引表!BK$101)</f>
        <v>0</v>
      </c>
      <c r="BL27" s="239">
        <f>IF(取引表!BL$101=0,0,取引表!BL27/取引表!BL$101)</f>
        <v>0</v>
      </c>
      <c r="BM27" s="239">
        <f>IF(取引表!BM$101=0,0,取引表!BM27/取引表!BM$101)</f>
        <v>2.1468953024988845E-6</v>
      </c>
      <c r="BN27" s="239">
        <f>IF(取引表!BN$101=0,0,取引表!BN27/取引表!BN$101)</f>
        <v>0</v>
      </c>
      <c r="BO27" s="239">
        <f>IF(取引表!BO$101=0,0,取引表!BO27/取引表!BO$101)</f>
        <v>0</v>
      </c>
      <c r="BP27" s="239">
        <f>IF(取引表!BP$101=0,0,取引表!BP27/取引表!BP$101)</f>
        <v>0</v>
      </c>
      <c r="BQ27" s="239">
        <f>IF(取引表!BQ$101=0,0,取引表!BQ27/取引表!BQ$101)</f>
        <v>0</v>
      </c>
      <c r="BR27" s="239">
        <f>IF(取引表!BR$101=0,0,取引表!BR27/取引表!BR$101)</f>
        <v>0</v>
      </c>
      <c r="BS27" s="239">
        <f>IF(取引表!BS$101=0,0,取引表!BS27/取引表!BS$101)</f>
        <v>0</v>
      </c>
      <c r="BT27" s="239">
        <f>IF(取引表!BT$101=0,0,取引表!BT27/取引表!BT$101)</f>
        <v>3.603612928062198E-5</v>
      </c>
      <c r="BU27" s="239">
        <f>IF(取引表!BU$101=0,0,取引表!BU27/取引表!BU$101)</f>
        <v>2.2754107926191878E-5</v>
      </c>
      <c r="BV27" s="239">
        <f>IF(取引表!BV$101=0,0,取引表!BV27/取引表!BV$101)</f>
        <v>8.6488183441794902E-6</v>
      </c>
      <c r="BW27" s="239">
        <f>IF(取引表!BW$101=0,0,取引表!BW27/取引表!BW$101)</f>
        <v>1.4791025361009772E-4</v>
      </c>
      <c r="BX27" s="239">
        <f>IF(取引表!BX$101=0,0,取引表!BX27/取引表!BX$101)</f>
        <v>2.2534463660264597E-4</v>
      </c>
      <c r="BY27" s="239">
        <f>IF(取引表!BY$101=0,0,取引表!BY27/取引表!BY$101)</f>
        <v>7.9490896959225803E-4</v>
      </c>
      <c r="BZ27" s="239">
        <f>IF(取引表!BZ$101=0,0,取引表!BZ27/取引表!BZ$101)</f>
        <v>5.8698671016045882E-4</v>
      </c>
      <c r="CA27" s="239">
        <f>IF(取引表!CA$101=0,0,取引表!CA27/取引表!CA$101)</f>
        <v>1.6610778159739908E-4</v>
      </c>
      <c r="CB27" s="239">
        <f>IF(取引表!CB$101=0,0,取引表!CB27/取引表!CB$101)</f>
        <v>0</v>
      </c>
      <c r="CC27" s="239">
        <f>IF(取引表!CC$101=0,0,取引表!CC27/取引表!CC$101)</f>
        <v>0</v>
      </c>
      <c r="CD27" s="239">
        <f>IF(取引表!CD$101=0,0,取引表!CD27/取引表!CD$101)</f>
        <v>0</v>
      </c>
      <c r="CE27" s="239">
        <f>IF(取引表!CE$101=0,0,取引表!CE27/取引表!CE$101)</f>
        <v>7.1127974633131291E-6</v>
      </c>
      <c r="CF27" s="239">
        <f>IF(取引表!CF$101=0,0,取引表!CF27/取引表!CF$101)</f>
        <v>8.5810283570658327E-4</v>
      </c>
      <c r="CG27" s="239">
        <f>IF(取引表!CG$101=0,0,取引表!CG27/取引表!CG$101)</f>
        <v>9.9776619069557194E-4</v>
      </c>
      <c r="CH27" s="239">
        <f>IF(取引表!CH$101=0,0,取引表!CH27/取引表!CH$101)</f>
        <v>0</v>
      </c>
      <c r="CI27" s="239">
        <f>IF(取引表!CI$101=0,0,取引表!CI27/取引表!CI$101)</f>
        <v>1.334434684336752E-5</v>
      </c>
      <c r="CJ27" s="239">
        <f>IF(取引表!CJ$101=0,0,取引表!CJ27/取引表!CJ$101)</f>
        <v>1.1046792235610761E-4</v>
      </c>
      <c r="CK27" s="239">
        <f>IF(取引表!CK$101=0,0,取引表!CK27/取引表!CK$101)</f>
        <v>0</v>
      </c>
      <c r="CL27" s="239">
        <f>IF(取引表!CL$101=0,0,取引表!CL27/取引表!CL$101)</f>
        <v>1.0067054467025722E-3</v>
      </c>
      <c r="CM27" s="239">
        <f>IF(取引表!CM$101=0,0,取引表!CM27/取引表!CM$101)</f>
        <v>6.7226954108055913E-4</v>
      </c>
      <c r="CO27" s="238">
        <v>24</v>
      </c>
      <c r="CP27" s="242">
        <f t="shared" si="0"/>
        <v>0</v>
      </c>
      <c r="CQ27" s="242">
        <f t="shared" si="1"/>
        <v>0</v>
      </c>
      <c r="CR27" s="242">
        <f>INDEX(取引表!$C$105:$CM$105,投入係数!$CO27)</f>
        <v>0</v>
      </c>
    </row>
    <row r="28" spans="1:96">
      <c r="A28" s="238">
        <v>25</v>
      </c>
      <c r="B28" s="238" t="s">
        <v>143</v>
      </c>
      <c r="C28" s="239">
        <f>IF(取引表!C$101=0,0,取引表!C28/取引表!C$101)</f>
        <v>1.2710138137953803E-3</v>
      </c>
      <c r="D28" s="239">
        <f>IF(取引表!D$101=0,0,取引表!D28/取引表!D$101)</f>
        <v>0</v>
      </c>
      <c r="E28" s="239">
        <f>IF(取引表!E$101=0,0,取引表!E28/取引表!E$101)</f>
        <v>3.904096605818693E-5</v>
      </c>
      <c r="F28" s="239">
        <f>IF(取引表!F$101=0,0,取引表!F28/取引表!F$101)</f>
        <v>0</v>
      </c>
      <c r="G28" s="239">
        <f>IF(取引表!G$101=0,0,取引表!G28/取引表!G$101)</f>
        <v>1.1866676209433964E-4</v>
      </c>
      <c r="H28" s="239">
        <f>IF(取引表!H$101=0,0,取引表!H28/取引表!H$101)</f>
        <v>1.7926118466903941E-5</v>
      </c>
      <c r="I28" s="239">
        <f>IF(取引表!I$101=0,0,取引表!I28/取引表!I$101)</f>
        <v>0</v>
      </c>
      <c r="J28" s="239">
        <f>IF(取引表!J$101=0,0,取引表!J28/取引表!J$101)</f>
        <v>0</v>
      </c>
      <c r="K28" s="239">
        <f>IF(取引表!K$101=0,0,取引表!K28/取引表!K$101)</f>
        <v>0</v>
      </c>
      <c r="L28" s="239">
        <f>IF(取引表!L$101=0,0,取引表!L28/取引表!L$101)</f>
        <v>6.0268587737490749E-5</v>
      </c>
      <c r="M28" s="239">
        <f>IF(取引表!M$101=0,0,取引表!M28/取引表!M$101)</f>
        <v>3.6402528800235642E-4</v>
      </c>
      <c r="N28" s="239">
        <f>IF(取引表!N$101=0,0,取引表!N28/取引表!N$101)</f>
        <v>2.6511386652637124E-5</v>
      </c>
      <c r="O28" s="239">
        <f>IF(取引表!O$101=0,0,取引表!O28/取引表!O$101)</f>
        <v>1.7695098912783762E-5</v>
      </c>
      <c r="P28" s="239">
        <f>IF(取引表!P$101=0,0,取引表!P28/取引表!P$101)</f>
        <v>0</v>
      </c>
      <c r="Q28" s="239">
        <f>IF(取引表!Q$101=0,0,取引表!Q28/取引表!Q$101)</f>
        <v>1.516882094162003E-2</v>
      </c>
      <c r="R28" s="239">
        <f>IF(取引表!R$101=0,0,取引表!R28/取引表!R$101)</f>
        <v>1.9974188903796534E-4</v>
      </c>
      <c r="S28" s="239">
        <f>IF(取引表!S$101=0,0,取引表!S28/取引表!S$101)</f>
        <v>0</v>
      </c>
      <c r="T28" s="239">
        <f>IF(取引表!T$101=0,0,取引表!T28/取引表!T$101)</f>
        <v>4.1247995178737422E-4</v>
      </c>
      <c r="U28" s="239">
        <f>IF(取引表!U$101=0,0,取引表!U28/取引表!U$101)</f>
        <v>0</v>
      </c>
      <c r="V28" s="239">
        <f>IF(取引表!V$101=0,0,取引表!V28/取引表!V$101)</f>
        <v>1.2326486446698737E-3</v>
      </c>
      <c r="W28" s="239">
        <f>IF(取引表!W$101=0,0,取引表!W28/取引表!W$101)</f>
        <v>9.7875169142357042E-5</v>
      </c>
      <c r="X28" s="239">
        <f>IF(取引表!X$101=0,0,取引表!X28/取引表!X$101)</f>
        <v>0</v>
      </c>
      <c r="Y28" s="239">
        <f>IF(取引表!Y$101=0,0,取引表!Y28/取引表!Y$101)</f>
        <v>9.009690619904533E-3</v>
      </c>
      <c r="Z28" s="239">
        <f>IF(取引表!Z$101=0,0,取引表!Z28/取引表!Z$101)</f>
        <v>0</v>
      </c>
      <c r="AA28" s="239">
        <f>IF(取引表!AA$101=0,0,取引表!AA28/取引表!AA$101)</f>
        <v>7.6385592506670583E-2</v>
      </c>
      <c r="AB28" s="239">
        <f>IF(取引表!AB$101=0,0,取引表!AB28/取引表!AB$101)</f>
        <v>1.9310133095322643E-3</v>
      </c>
      <c r="AC28" s="239">
        <f>IF(取引表!AC$101=0,0,取引表!AC28/取引表!AC$101)</f>
        <v>3.0572001175438357E-3</v>
      </c>
      <c r="AD28" s="239">
        <f>IF(取引表!AD$101=0,0,取引表!AD28/取引表!AD$101)</f>
        <v>3.3172109278287068E-3</v>
      </c>
      <c r="AE28" s="239">
        <f>IF(取引表!AE$101=0,0,取引表!AE28/取引表!AE$101)</f>
        <v>1.9125185481637696E-3</v>
      </c>
      <c r="AF28" s="239">
        <f>IF(取引表!AF$101=0,0,取引表!AF28/取引表!AF$101)</f>
        <v>2.7782759222098607E-3</v>
      </c>
      <c r="AG28" s="239">
        <f>IF(取引表!AG$101=0,0,取引表!AG28/取引表!AG$101)</f>
        <v>6.8280684547485527E-3</v>
      </c>
      <c r="AH28" s="239">
        <f>IF(取引表!AH$101=0,0,取引表!AH28/取引表!AH$101)</f>
        <v>6.0608495449242846E-4</v>
      </c>
      <c r="AI28" s="239">
        <f>IF(取引表!AI$101=0,0,取引表!AI28/取引表!AI$101)</f>
        <v>4.7441545095649766E-3</v>
      </c>
      <c r="AJ28" s="239">
        <f>IF(取引表!AJ$101=0,0,取引表!AJ28/取引表!AJ$101)</f>
        <v>9.2761252695382438E-3</v>
      </c>
      <c r="AK28" s="239">
        <f>IF(取引表!AK$101=0,0,取引表!AK28/取引表!AK$101)</f>
        <v>2.6207418627376709E-5</v>
      </c>
      <c r="AL28" s="239">
        <f>IF(取引表!AL$101=0,0,取引表!AL28/取引表!AL$101)</f>
        <v>8.4152594249847757E-4</v>
      </c>
      <c r="AM28" s="239">
        <f>IF(取引表!AM$101=0,0,取引表!AM28/取引表!AM$101)</f>
        <v>9.0342278223508505E-4</v>
      </c>
      <c r="AN28" s="239">
        <f>IF(取引表!AN$101=0,0,取引表!AN28/取引表!AN$101)</f>
        <v>1.1788235481098302E-3</v>
      </c>
      <c r="AO28" s="239">
        <f>IF(取引表!AO$101=0,0,取引表!AO28/取引表!AO$101)</f>
        <v>6.2212544036589139E-4</v>
      </c>
      <c r="AP28" s="239">
        <f>IF(取引表!AP$101=0,0,取引表!AP28/取引表!AP$101)</f>
        <v>1.8586728628449986E-3</v>
      </c>
      <c r="AQ28" s="239">
        <f>IF(取引表!AQ$101=0,0,取引表!AQ28/取引表!AQ$101)</f>
        <v>0</v>
      </c>
      <c r="AR28" s="239">
        <f>IF(取引表!AR$101=0,0,取引表!AR28/取引表!AR$101)</f>
        <v>7.4068877185077377E-3</v>
      </c>
      <c r="AS28" s="239">
        <f>IF(取引表!AS$101=0,0,取引表!AS28/取引表!AS$101)</f>
        <v>1.4616039336355718E-2</v>
      </c>
      <c r="AT28" s="239">
        <f>IF(取引表!AT$101=0,0,取引表!AT28/取引表!AT$101)</f>
        <v>4.4053054307133148E-3</v>
      </c>
      <c r="AU28" s="239">
        <f>IF(取引表!AU$101=0,0,取引表!AU28/取引表!AU$101)</f>
        <v>1.1101056189544042E-2</v>
      </c>
      <c r="AV28" s="239">
        <f>IF(取引表!AV$101=0,0,取引表!AV28/取引表!AV$101)</f>
        <v>2.9914345412727187E-5</v>
      </c>
      <c r="AW28" s="239">
        <f>IF(取引表!AW$101=0,0,取引表!AW28/取引表!AW$101)</f>
        <v>9.7622877887633663E-5</v>
      </c>
      <c r="AX28" s="239">
        <f>IF(取引表!AX$101=0,0,取引表!AX28/取引表!AX$101)</f>
        <v>4.0744887430648295E-3</v>
      </c>
      <c r="AY28" s="239">
        <f>IF(取引表!AY$101=0,0,取引表!AY28/取引表!AY$101)</f>
        <v>0</v>
      </c>
      <c r="AZ28" s="239">
        <f>IF(取引表!AZ$101=0,0,取引表!AZ28/取引表!AZ$101)</f>
        <v>4.944559180567069E-5</v>
      </c>
      <c r="BA28" s="239">
        <f>IF(取引表!BA$101=0,0,取引表!BA28/取引表!BA$101)</f>
        <v>4.4681793686060492E-5</v>
      </c>
      <c r="BB28" s="239">
        <f>IF(取引表!BB$101=0,0,取引表!BB28/取引表!BB$101)</f>
        <v>1.3741382804706554E-6</v>
      </c>
      <c r="BC28" s="239">
        <f>IF(取引表!BC$101=0,0,取引表!BC28/取引表!BC$101)</f>
        <v>0</v>
      </c>
      <c r="BD28" s="239">
        <f>IF(取引表!BD$101=0,0,取引表!BD28/取引表!BD$101)</f>
        <v>0</v>
      </c>
      <c r="BE28" s="239">
        <f>IF(取引表!BE$101=0,0,取引表!BE28/取引表!BE$101)</f>
        <v>0</v>
      </c>
      <c r="BF28" s="239">
        <f>IF(取引表!BF$101=0,0,取引表!BF28/取引表!BF$101)</f>
        <v>0</v>
      </c>
      <c r="BG28" s="239">
        <f>IF(取引表!BG$101=0,0,取引表!BG28/取引表!BG$101)</f>
        <v>0</v>
      </c>
      <c r="BH28" s="239">
        <f>IF(取引表!BH$101=0,0,取引表!BH28/取引表!BH$101)</f>
        <v>0</v>
      </c>
      <c r="BI28" s="239">
        <f>IF(取引表!BI$101=0,0,取引表!BI28/取引表!BI$101)</f>
        <v>1.224839291343109E-5</v>
      </c>
      <c r="BJ28" s="239">
        <f>IF(取引表!BJ$101=0,0,取引表!BJ28/取引表!BJ$101)</f>
        <v>0</v>
      </c>
      <c r="BK28" s="239">
        <f>IF(取引表!BK$101=0,0,取引表!BK28/取引表!BK$101)</f>
        <v>0</v>
      </c>
      <c r="BL28" s="239">
        <f>IF(取引表!BL$101=0,0,取引表!BL28/取引表!BL$101)</f>
        <v>0</v>
      </c>
      <c r="BM28" s="239">
        <f>IF(取引表!BM$101=0,0,取引表!BM28/取引表!BM$101)</f>
        <v>0</v>
      </c>
      <c r="BN28" s="239">
        <f>IF(取引表!BN$101=0,0,取引表!BN28/取引表!BN$101)</f>
        <v>0</v>
      </c>
      <c r="BO28" s="239">
        <f>IF(取引表!BO$101=0,0,取引表!BO28/取引表!BO$101)</f>
        <v>0</v>
      </c>
      <c r="BP28" s="239">
        <f>IF(取引表!BP$101=0,0,取引表!BP28/取引表!BP$101)</f>
        <v>0</v>
      </c>
      <c r="BQ28" s="239">
        <f>IF(取引表!BQ$101=0,0,取引表!BQ28/取引表!BQ$101)</f>
        <v>0</v>
      </c>
      <c r="BR28" s="239">
        <f>IF(取引表!BR$101=0,0,取引表!BR28/取引表!BR$101)</f>
        <v>0</v>
      </c>
      <c r="BS28" s="239">
        <f>IF(取引表!BS$101=0,0,取引表!BS28/取引表!BS$101)</f>
        <v>5.9495798022227278E-5</v>
      </c>
      <c r="BT28" s="239">
        <f>IF(取引表!BT$101=0,0,取引表!BT28/取引表!BT$101)</f>
        <v>4.5600466759121429E-5</v>
      </c>
      <c r="BU28" s="239">
        <f>IF(取引表!BU$101=0,0,取引表!BU28/取引表!BU$101)</f>
        <v>2.2348211513645023E-4</v>
      </c>
      <c r="BV28" s="239">
        <f>IF(取引表!BV$101=0,0,取引表!BV28/取引表!BV$101)</f>
        <v>1.1291763496646529E-4</v>
      </c>
      <c r="BW28" s="239">
        <f>IF(取引表!BW$101=0,0,取引表!BW28/取引表!BW$101)</f>
        <v>3.1346133170751236E-5</v>
      </c>
      <c r="BX28" s="239">
        <f>IF(取引表!BX$101=0,0,取引表!BX28/取引表!BX$101)</f>
        <v>0</v>
      </c>
      <c r="BY28" s="239">
        <f>IF(取引表!BY$101=0,0,取引表!BY28/取引表!BY$101)</f>
        <v>0</v>
      </c>
      <c r="BZ28" s="239">
        <f>IF(取引表!BZ$101=0,0,取引表!BZ28/取引表!BZ$101)</f>
        <v>7.1060339423809504E-6</v>
      </c>
      <c r="CA28" s="239">
        <f>IF(取引表!CA$101=0,0,取引表!CA28/取引表!CA$101)</f>
        <v>0</v>
      </c>
      <c r="CB28" s="239">
        <f>IF(取引表!CB$101=0,0,取引表!CB28/取引表!CB$101)</f>
        <v>0</v>
      </c>
      <c r="CC28" s="239">
        <f>IF(取引表!CC$101=0,0,取引表!CC28/取引表!CC$101)</f>
        <v>0</v>
      </c>
      <c r="CD28" s="239">
        <f>IF(取引表!CD$101=0,0,取引表!CD28/取引表!CD$101)</f>
        <v>1.3853239020206697E-4</v>
      </c>
      <c r="CE28" s="239">
        <f>IF(取引表!CE$101=0,0,取引表!CE28/取引表!CE$101)</f>
        <v>2.2910456447988653E-6</v>
      </c>
      <c r="CF28" s="239">
        <f>IF(取引表!CF$101=0,0,取引表!CF28/取引表!CF$101)</f>
        <v>3.1379319784351159E-5</v>
      </c>
      <c r="CG28" s="239">
        <f>IF(取引表!CG$101=0,0,取引表!CG28/取引表!CG$101)</f>
        <v>6.9939246674535665E-5</v>
      </c>
      <c r="CH28" s="239">
        <f>IF(取引表!CH$101=0,0,取引表!CH28/取引表!CH$101)</f>
        <v>1.9044726693101882E-5</v>
      </c>
      <c r="CI28" s="239">
        <f>IF(取引表!CI$101=0,0,取引表!CI28/取引表!CI$101)</f>
        <v>3.9993041424935444E-4</v>
      </c>
      <c r="CJ28" s="239">
        <f>IF(取引表!CJ$101=0,0,取引表!CJ28/取引表!CJ$101)</f>
        <v>3.1936548335199737E-4</v>
      </c>
      <c r="CK28" s="239">
        <f>IF(取引表!CK$101=0,0,取引表!CK28/取引表!CK$101)</f>
        <v>6.6514438806040445E-3</v>
      </c>
      <c r="CL28" s="239">
        <f>IF(取引表!CL$101=0,0,取引表!CL28/取引表!CL$101)</f>
        <v>1.2200027067700906E-3</v>
      </c>
      <c r="CM28" s="239">
        <f>IF(取引表!CM$101=0,0,取引表!CM28/取引表!CM$101)</f>
        <v>2.2202846183772026E-3</v>
      </c>
      <c r="CO28" s="238">
        <v>25</v>
      </c>
      <c r="CP28" s="242">
        <f t="shared" si="0"/>
        <v>0.54234140560116872</v>
      </c>
      <c r="CQ28" s="242">
        <f t="shared" si="1"/>
        <v>0.45765859439883161</v>
      </c>
      <c r="CR28" s="242">
        <f>INDEX(取引表!$C$105:$CM$105,投入係数!$CO28)</f>
        <v>0.1663454061210598</v>
      </c>
    </row>
    <row r="29" spans="1:96">
      <c r="A29" s="238">
        <v>26</v>
      </c>
      <c r="B29" s="238" t="s">
        <v>1981</v>
      </c>
      <c r="C29" s="239">
        <f>IF(取引表!C$101=0,0,取引表!C29/取引表!C$101)</f>
        <v>1.5186600786570944E-5</v>
      </c>
      <c r="D29" s="239">
        <f>IF(取引表!D$101=0,0,取引表!D29/取引表!D$101)</f>
        <v>0</v>
      </c>
      <c r="E29" s="239">
        <f>IF(取引表!E$101=0,0,取引表!E29/取引表!E$101)</f>
        <v>7.0544021778092412E-5</v>
      </c>
      <c r="F29" s="239">
        <f>IF(取引表!F$101=0,0,取引表!F29/取引表!F$101)</f>
        <v>2.8862798230814283E-4</v>
      </c>
      <c r="G29" s="239">
        <f>IF(取引表!G$101=0,0,取引表!G29/取引表!G$101)</f>
        <v>0</v>
      </c>
      <c r="H29" s="239">
        <f>IF(取引表!H$101=0,0,取引表!H29/取引表!H$101)</f>
        <v>0</v>
      </c>
      <c r="I29" s="239">
        <f>IF(取引表!I$101=0,0,取引表!I29/取引表!I$101)</f>
        <v>0</v>
      </c>
      <c r="J29" s="239">
        <f>IF(取引表!J$101=0,0,取引表!J29/取引表!J$101)</f>
        <v>5.8916171164005112E-5</v>
      </c>
      <c r="K29" s="239">
        <f>IF(取引表!K$101=0,0,取引表!K29/取引表!K$101)</f>
        <v>7.3230773437965246E-5</v>
      </c>
      <c r="L29" s="239">
        <f>IF(取引表!L$101=0,0,取引表!L29/取引表!L$101)</f>
        <v>1.6870562752858157E-4</v>
      </c>
      <c r="M29" s="239">
        <f>IF(取引表!M$101=0,0,取引表!M29/取引表!M$101)</f>
        <v>2.1824187697118629E-2</v>
      </c>
      <c r="N29" s="239">
        <f>IF(取引表!N$101=0,0,取引表!N29/取引表!N$101)</f>
        <v>0</v>
      </c>
      <c r="O29" s="239">
        <f>IF(取引表!O$101=0,0,取引表!O29/取引表!O$101)</f>
        <v>0</v>
      </c>
      <c r="P29" s="239">
        <f>IF(取引表!P$101=0,0,取引表!P29/取引表!P$101)</f>
        <v>0</v>
      </c>
      <c r="Q29" s="239">
        <f>IF(取引表!Q$101=0,0,取引表!Q29/取引表!Q$101)</f>
        <v>3.9061317938904875E-4</v>
      </c>
      <c r="R29" s="239">
        <f>IF(取引表!R$101=0,0,取引表!R29/取引表!R$101)</f>
        <v>0</v>
      </c>
      <c r="S29" s="239">
        <f>IF(取引表!S$101=0,0,取引表!S29/取引表!S$101)</f>
        <v>0</v>
      </c>
      <c r="T29" s="239">
        <f>IF(取引表!T$101=0,0,取引表!T29/取引表!T$101)</f>
        <v>8.1633402418963023E-6</v>
      </c>
      <c r="U29" s="239">
        <f>IF(取引表!U$101=0,0,取引表!U29/取引表!U$101)</f>
        <v>0</v>
      </c>
      <c r="V29" s="239">
        <f>IF(取引表!V$101=0,0,取引表!V29/取引表!V$101)</f>
        <v>0</v>
      </c>
      <c r="W29" s="239">
        <f>IF(取引表!W$101=0,0,取引表!W29/取引表!W$101)</f>
        <v>8.0408853724622017E-4</v>
      </c>
      <c r="X29" s="239">
        <f>IF(取引表!X$101=0,0,取引表!X29/取引表!X$101)</f>
        <v>0</v>
      </c>
      <c r="Y29" s="239">
        <f>IF(取引表!Y$101=0,0,取引表!Y29/取引表!Y$101)</f>
        <v>5.3273071604085072E-2</v>
      </c>
      <c r="Z29" s="239">
        <f>IF(取引表!Z$101=0,0,取引表!Z29/取引表!Z$101)</f>
        <v>0</v>
      </c>
      <c r="AA29" s="239">
        <f>IF(取引表!AA$101=0,0,取引表!AA29/取引表!AA$101)</f>
        <v>1.0457577814191068E-2</v>
      </c>
      <c r="AB29" s="239">
        <f>IF(取引表!AB$101=0,0,取引表!AB29/取引表!AB$101)</f>
        <v>0.52803555947774228</v>
      </c>
      <c r="AC29" s="239">
        <f>IF(取引表!AC$101=0,0,取引表!AC29/取引表!AC$101)</f>
        <v>1.669578603755594E-3</v>
      </c>
      <c r="AD29" s="239">
        <f>IF(取引表!AD$101=0,0,取引表!AD29/取引表!AD$101)</f>
        <v>0.32209378370988329</v>
      </c>
      <c r="AE29" s="239">
        <f>IF(取引表!AE$101=0,0,取引表!AE29/取引表!AE$101)</f>
        <v>0.24853096930030186</v>
      </c>
      <c r="AF29" s="239">
        <f>IF(取引表!AF$101=0,0,取引表!AF29/取引表!AF$101)</f>
        <v>8.2919514518579221E-2</v>
      </c>
      <c r="AG29" s="239">
        <f>IF(取引表!AG$101=0,0,取引表!AG29/取引表!AG$101)</f>
        <v>7.5219734609597272E-2</v>
      </c>
      <c r="AH29" s="239">
        <f>IF(取引表!AH$101=0,0,取引表!AH29/取引表!AH$101)</f>
        <v>5.234642909248766E-3</v>
      </c>
      <c r="AI29" s="239">
        <f>IF(取引表!AI$101=0,0,取引表!AI29/取引表!AI$101)</f>
        <v>2.0895962675933022E-4</v>
      </c>
      <c r="AJ29" s="239">
        <f>IF(取引表!AJ$101=0,0,取引表!AJ29/取引表!AJ$101)</f>
        <v>3.0008120599453018E-2</v>
      </c>
      <c r="AK29" s="239">
        <f>IF(取引表!AK$101=0,0,取引表!AK29/取引表!AK$101)</f>
        <v>1.9256735005778662E-4</v>
      </c>
      <c r="AL29" s="239">
        <f>IF(取引表!AL$101=0,0,取引表!AL29/取引表!AL$101)</f>
        <v>2.9839187498974733E-2</v>
      </c>
      <c r="AM29" s="239">
        <f>IF(取引表!AM$101=0,0,取引表!AM29/取引表!AM$101)</f>
        <v>6.926508060615251E-2</v>
      </c>
      <c r="AN29" s="239">
        <f>IF(取引表!AN$101=0,0,取引表!AN29/取引表!AN$101)</f>
        <v>0.31221417008465041</v>
      </c>
      <c r="AO29" s="239">
        <f>IF(取引表!AO$101=0,0,取引表!AO29/取引表!AO$101)</f>
        <v>1.4310957285920486E-2</v>
      </c>
      <c r="AP29" s="239">
        <f>IF(取引表!AP$101=0,0,取引表!AP29/取引表!AP$101)</f>
        <v>1.448444809473887E-2</v>
      </c>
      <c r="AQ29" s="239">
        <f>IF(取引表!AQ$101=0,0,取引表!AQ29/取引表!AQ$101)</f>
        <v>1.2769118910716842E-5</v>
      </c>
      <c r="AR29" s="239">
        <f>IF(取引表!AR$101=0,0,取引表!AR29/取引表!AR$101)</f>
        <v>1.3895130237261109E-2</v>
      </c>
      <c r="AS29" s="239">
        <f>IF(取引表!AS$101=0,0,取引表!AS29/取引表!AS$101)</f>
        <v>9.1743722763491485E-3</v>
      </c>
      <c r="AT29" s="239">
        <f>IF(取引表!AT$101=0,0,取引表!AT29/取引表!AT$101)</f>
        <v>1.3642077206813902E-2</v>
      </c>
      <c r="AU29" s="239">
        <f>IF(取引表!AU$101=0,0,取引表!AU29/取引表!AU$101)</f>
        <v>2.5677618336866999E-2</v>
      </c>
      <c r="AV29" s="239">
        <f>IF(取引表!AV$101=0,0,取引表!AV29/取引表!AV$101)</f>
        <v>0</v>
      </c>
      <c r="AW29" s="239">
        <f>IF(取引表!AW$101=0,0,取引表!AW29/取引表!AW$101)</f>
        <v>0</v>
      </c>
      <c r="AX29" s="239">
        <f>IF(取引表!AX$101=0,0,取引表!AX29/取引表!AX$101)</f>
        <v>1.3392314165434461E-5</v>
      </c>
      <c r="AY29" s="239">
        <f>IF(取引表!AY$101=0,0,取引表!AY29/取引表!AY$101)</f>
        <v>1.8406004486589325E-6</v>
      </c>
      <c r="AZ29" s="239">
        <f>IF(取引表!AZ$101=0,0,取引表!AZ29/取引表!AZ$101)</f>
        <v>0</v>
      </c>
      <c r="BA29" s="239">
        <f>IF(取引表!BA$101=0,0,取引表!BA29/取引表!BA$101)</f>
        <v>0</v>
      </c>
      <c r="BB29" s="239">
        <f>IF(取引表!BB$101=0,0,取引表!BB29/取引表!BB$101)</f>
        <v>0</v>
      </c>
      <c r="BC29" s="239">
        <f>IF(取引表!BC$101=0,0,取引表!BC29/取引表!BC$101)</f>
        <v>0</v>
      </c>
      <c r="BD29" s="239">
        <f>IF(取引表!BD$101=0,0,取引表!BD29/取引表!BD$101)</f>
        <v>0</v>
      </c>
      <c r="BE29" s="239">
        <f>IF(取引表!BE$101=0,0,取引表!BE29/取引表!BE$101)</f>
        <v>0</v>
      </c>
      <c r="BF29" s="239">
        <f>IF(取引表!BF$101=0,0,取引表!BF29/取引表!BF$101)</f>
        <v>0</v>
      </c>
      <c r="BG29" s="239">
        <f>IF(取引表!BG$101=0,0,取引表!BG29/取引表!BG$101)</f>
        <v>0</v>
      </c>
      <c r="BH29" s="239">
        <f>IF(取引表!BH$101=0,0,取引表!BH29/取引表!BH$101)</f>
        <v>0</v>
      </c>
      <c r="BI29" s="239">
        <f>IF(取引表!BI$101=0,0,取引表!BI29/取引表!BI$101)</f>
        <v>2.7717264768904582E-6</v>
      </c>
      <c r="BJ29" s="239">
        <f>IF(取引表!BJ$101=0,0,取引表!BJ29/取引表!BJ$101)</f>
        <v>0</v>
      </c>
      <c r="BK29" s="239">
        <f>IF(取引表!BK$101=0,0,取引表!BK29/取引表!BK$101)</f>
        <v>0</v>
      </c>
      <c r="BL29" s="239">
        <f>IF(取引表!BL$101=0,0,取引表!BL29/取引表!BL$101)</f>
        <v>0</v>
      </c>
      <c r="BM29" s="239">
        <f>IF(取引表!BM$101=0,0,取引表!BM29/取引表!BM$101)</f>
        <v>3.0202341384300777E-4</v>
      </c>
      <c r="BN29" s="239">
        <f>IF(取引表!BN$101=0,0,取引表!BN29/取引表!BN$101)</f>
        <v>0</v>
      </c>
      <c r="BO29" s="239">
        <f>IF(取引表!BO$101=0,0,取引表!BO29/取引表!BO$101)</f>
        <v>0</v>
      </c>
      <c r="BP29" s="239">
        <f>IF(取引表!BP$101=0,0,取引表!BP29/取引表!BP$101)</f>
        <v>0</v>
      </c>
      <c r="BQ29" s="239">
        <f>IF(取引表!BQ$101=0,0,取引表!BQ29/取引表!BQ$101)</f>
        <v>0</v>
      </c>
      <c r="BR29" s="239">
        <f>IF(取引表!BR$101=0,0,取引表!BR29/取引表!BR$101)</f>
        <v>0</v>
      </c>
      <c r="BS29" s="239">
        <f>IF(取引表!BS$101=0,0,取引表!BS29/取引表!BS$101)</f>
        <v>0</v>
      </c>
      <c r="BT29" s="239">
        <f>IF(取引表!BT$101=0,0,取引表!BT29/取引表!BT$101)</f>
        <v>4.9551646598012119E-5</v>
      </c>
      <c r="BU29" s="239">
        <f>IF(取引表!BU$101=0,0,取引表!BU29/取引表!BU$101)</f>
        <v>0</v>
      </c>
      <c r="BV29" s="239">
        <f>IF(取引表!BV$101=0,0,取引表!BV29/取引表!BV$101)</f>
        <v>0</v>
      </c>
      <c r="BW29" s="239">
        <f>IF(取引表!BW$101=0,0,取引表!BW29/取引表!BW$101)</f>
        <v>3.5638999009331693E-7</v>
      </c>
      <c r="BX29" s="239">
        <f>IF(取引表!BX$101=0,0,取引表!BX29/取引表!BX$101)</f>
        <v>0</v>
      </c>
      <c r="BY29" s="239">
        <f>IF(取引表!BY$101=0,0,取引表!BY29/取引表!BY$101)</f>
        <v>3.1012648208221506E-6</v>
      </c>
      <c r="BZ29" s="239">
        <f>IF(取引表!BZ$101=0,0,取引表!BZ29/取引表!BZ$101)</f>
        <v>3.4191992866522907E-6</v>
      </c>
      <c r="CA29" s="239">
        <f>IF(取引表!CA$101=0,0,取引表!CA29/取引表!CA$101)</f>
        <v>0</v>
      </c>
      <c r="CB29" s="239">
        <f>IF(取引表!CB$101=0,0,取引表!CB29/取引表!CB$101)</f>
        <v>0</v>
      </c>
      <c r="CC29" s="239">
        <f>IF(取引表!CC$101=0,0,取引表!CC29/取引表!CC$101)</f>
        <v>0</v>
      </c>
      <c r="CD29" s="239">
        <f>IF(取引表!CD$101=0,0,取引表!CD29/取引表!CD$101)</f>
        <v>5.6854348613858861E-4</v>
      </c>
      <c r="CE29" s="239">
        <f>IF(取引表!CE$101=0,0,取引表!CE29/取引表!CE$101)</f>
        <v>0</v>
      </c>
      <c r="CF29" s="239">
        <f>IF(取引表!CF$101=0,0,取引表!CF29/取引表!CF$101)</f>
        <v>9.3123301629132206E-6</v>
      </c>
      <c r="CG29" s="239">
        <f>IF(取引表!CG$101=0,0,取引表!CG29/取引表!CG$101)</f>
        <v>1.0694618575746607E-5</v>
      </c>
      <c r="CH29" s="239">
        <f>IF(取引表!CH$101=0,0,取引表!CH29/取引表!CH$101)</f>
        <v>0</v>
      </c>
      <c r="CI29" s="239">
        <f>IF(取引表!CI$101=0,0,取引表!CI29/取引表!CI$101)</f>
        <v>2.3707228630232774E-6</v>
      </c>
      <c r="CJ29" s="239">
        <f>IF(取引表!CJ$101=0,0,取引表!CJ29/取引表!CJ$101)</f>
        <v>2.7150253142924773E-5</v>
      </c>
      <c r="CK29" s="239">
        <f>IF(取引表!CK$101=0,0,取引表!CK29/取引表!CK$101)</f>
        <v>1.7606851976230749E-5</v>
      </c>
      <c r="CL29" s="239">
        <f>IF(取引表!CL$101=0,0,取引表!CL29/取引表!CL$101)</f>
        <v>2.6554187449797434E-3</v>
      </c>
      <c r="CM29" s="239">
        <f>IF(取引表!CM$101=0,0,取引表!CM29/取引表!CM$101)</f>
        <v>3.0306534267776492E-2</v>
      </c>
      <c r="CO29" s="238">
        <v>26</v>
      </c>
      <c r="CP29" s="242">
        <f t="shared" si="0"/>
        <v>0.65721112619536859</v>
      </c>
      <c r="CQ29" s="242">
        <f t="shared" si="1"/>
        <v>0.3427888738046313</v>
      </c>
      <c r="CR29" s="242">
        <f>INDEX(取引表!$C$105:$CM$105,投入係数!$CO29)</f>
        <v>0.10210786359370405</v>
      </c>
    </row>
    <row r="30" spans="1:96">
      <c r="A30" s="238">
        <v>27</v>
      </c>
      <c r="B30" s="238" t="s">
        <v>1982</v>
      </c>
      <c r="C30" s="239">
        <f>IF(取引表!C$101=0,0,取引表!C30/取引表!C$101)</f>
        <v>0</v>
      </c>
      <c r="D30" s="239">
        <f>IF(取引表!D$101=0,0,取引表!D30/取引表!D$101)</f>
        <v>0</v>
      </c>
      <c r="E30" s="239">
        <f>IF(取引表!E$101=0,0,取引表!E30/取引表!E$101)</f>
        <v>0</v>
      </c>
      <c r="F30" s="239">
        <f>IF(取引表!F$101=0,0,取引表!F30/取引表!F$101)</f>
        <v>0</v>
      </c>
      <c r="G30" s="239">
        <f>IF(取引表!G$101=0,0,取引表!G30/取引表!G$101)</f>
        <v>1.1108641404225965E-3</v>
      </c>
      <c r="H30" s="239">
        <f>IF(取引表!H$101=0,0,取引表!H30/取引表!H$101)</f>
        <v>1.4480243642558787E-3</v>
      </c>
      <c r="I30" s="239">
        <f>IF(取引表!I$101=0,0,取引表!I30/取引表!I$101)</f>
        <v>0</v>
      </c>
      <c r="J30" s="239">
        <f>IF(取引表!J$101=0,0,取引表!J30/取引表!J$101)</f>
        <v>0</v>
      </c>
      <c r="K30" s="239">
        <f>IF(取引表!K$101=0,0,取引表!K30/取引表!K$101)</f>
        <v>0</v>
      </c>
      <c r="L30" s="239">
        <f>IF(取引表!L$101=0,0,取引表!L30/取引表!L$101)</f>
        <v>4.3940746528595267E-4</v>
      </c>
      <c r="M30" s="239">
        <f>IF(取引表!M$101=0,0,取引表!M30/取引表!M$101)</f>
        <v>6.2808193031503954E-3</v>
      </c>
      <c r="N30" s="239">
        <f>IF(取引表!N$101=0,0,取引表!N30/取引表!N$101)</f>
        <v>2.310318246468929E-4</v>
      </c>
      <c r="O30" s="239">
        <f>IF(取引表!O$101=0,0,取引表!O30/取引表!O$101)</f>
        <v>1.5095558606373319E-3</v>
      </c>
      <c r="P30" s="239">
        <f>IF(取引表!P$101=0,0,取引表!P30/取引表!P$101)</f>
        <v>0</v>
      </c>
      <c r="Q30" s="239">
        <f>IF(取引表!Q$101=0,0,取引表!Q30/取引表!Q$101)</f>
        <v>2.5320276518591492E-2</v>
      </c>
      <c r="R30" s="239">
        <f>IF(取引表!R$101=0,0,取引表!R30/取引表!R$101)</f>
        <v>6.3118800613496339E-4</v>
      </c>
      <c r="S30" s="239">
        <f>IF(取引表!S$101=0,0,取引表!S30/取引表!S$101)</f>
        <v>0</v>
      </c>
      <c r="T30" s="239">
        <f>IF(取引表!T$101=0,0,取引表!T30/取引表!T$101)</f>
        <v>2.3542239956100552E-3</v>
      </c>
      <c r="U30" s="239">
        <f>IF(取引表!U$101=0,0,取引表!U30/取引表!U$101)</f>
        <v>0</v>
      </c>
      <c r="V30" s="239">
        <f>IF(取引表!V$101=0,0,取引表!V30/取引表!V$101)</f>
        <v>0</v>
      </c>
      <c r="W30" s="239">
        <f>IF(取引表!W$101=0,0,取引表!W30/取引表!W$101)</f>
        <v>2.1840408332935968E-3</v>
      </c>
      <c r="X30" s="239">
        <f>IF(取引表!X$101=0,0,取引表!X30/取引表!X$101)</f>
        <v>0</v>
      </c>
      <c r="Y30" s="239">
        <f>IF(取引表!Y$101=0,0,取引表!Y30/取引表!Y$101)</f>
        <v>1.4469784595323804E-4</v>
      </c>
      <c r="Z30" s="239">
        <f>IF(取引表!Z$101=0,0,取引表!Z30/取引表!Z$101)</f>
        <v>0</v>
      </c>
      <c r="AA30" s="239">
        <f>IF(取引表!AA$101=0,0,取引表!AA30/取引表!AA$101)</f>
        <v>6.6204591513348921E-3</v>
      </c>
      <c r="AB30" s="239">
        <f>IF(取引表!AB$101=0,0,取引表!AB30/取引表!AB$101)</f>
        <v>1.0531451961178257E-3</v>
      </c>
      <c r="AC30" s="239">
        <f>IF(取引表!AC$101=0,0,取引表!AC30/取引表!AC$101)</f>
        <v>0.58419517169402801</v>
      </c>
      <c r="AD30" s="239">
        <f>IF(取引表!AD$101=0,0,取引表!AD30/取引表!AD$101)</f>
        <v>3.6148735372074962E-2</v>
      </c>
      <c r="AE30" s="239">
        <f>IF(取引表!AE$101=0,0,取引表!AE30/取引表!AE$101)</f>
        <v>4.019412629297852E-2</v>
      </c>
      <c r="AF30" s="239">
        <f>IF(取引表!AF$101=0,0,取引表!AF30/取引表!AF$101)</f>
        <v>3.5346602722310272E-2</v>
      </c>
      <c r="AG30" s="239">
        <f>IF(取引表!AG$101=0,0,取引表!AG30/取引表!AG$101)</f>
        <v>2.2934348099882044E-2</v>
      </c>
      <c r="AH30" s="239">
        <f>IF(取引表!AH$101=0,0,取引表!AH30/取引表!AH$101)</f>
        <v>2.3345126549195329E-2</v>
      </c>
      <c r="AI30" s="239">
        <f>IF(取引表!AI$101=0,0,取引表!AI30/取引表!AI$101)</f>
        <v>4.0248354572391357E-2</v>
      </c>
      <c r="AJ30" s="239">
        <f>IF(取引表!AJ$101=0,0,取引表!AJ30/取引表!AJ$101)</f>
        <v>9.2728532994190302E-2</v>
      </c>
      <c r="AK30" s="239">
        <f>IF(取引表!AK$101=0,0,取引表!AK30/取引表!AK$101)</f>
        <v>1.4289754959041473E-3</v>
      </c>
      <c r="AL30" s="239">
        <f>IF(取引表!AL$101=0,0,取引表!AL30/取引表!AL$101)</f>
        <v>1.4005394379379326E-2</v>
      </c>
      <c r="AM30" s="239">
        <f>IF(取引表!AM$101=0,0,取引表!AM30/取引表!AM$101)</f>
        <v>3.2503691935975604E-2</v>
      </c>
      <c r="AN30" s="239">
        <f>IF(取引表!AN$101=0,0,取引表!AN30/取引表!AN$101)</f>
        <v>2.0847164052243017E-2</v>
      </c>
      <c r="AO30" s="239">
        <f>IF(取引表!AO$101=0,0,取引表!AO30/取引表!AO$101)</f>
        <v>1.1150959894096995E-2</v>
      </c>
      <c r="AP30" s="239">
        <f>IF(取引表!AP$101=0,0,取引表!AP30/取引表!AP$101)</f>
        <v>2.1836687425451948E-2</v>
      </c>
      <c r="AQ30" s="239">
        <f>IF(取引表!AQ$101=0,0,取引表!AQ30/取引表!AQ$101)</f>
        <v>0</v>
      </c>
      <c r="AR30" s="239">
        <f>IF(取引表!AR$101=0,0,取引表!AR30/取引表!AR$101)</f>
        <v>7.6612040447578385E-3</v>
      </c>
      <c r="AS30" s="239">
        <f>IF(取引表!AS$101=0,0,取引表!AS30/取引表!AS$101)</f>
        <v>1.032100299370156E-2</v>
      </c>
      <c r="AT30" s="239">
        <f>IF(取引表!AT$101=0,0,取引表!AT30/取引表!AT$101)</f>
        <v>4.0044906814634736E-3</v>
      </c>
      <c r="AU30" s="239">
        <f>IF(取引表!AU$101=0,0,取引表!AU30/取引表!AU$101)</f>
        <v>2.6707001075866141E-2</v>
      </c>
      <c r="AV30" s="239">
        <f>IF(取引表!AV$101=0,0,取引表!AV30/取引表!AV$101)</f>
        <v>3.4928647713286217E-4</v>
      </c>
      <c r="AW30" s="239">
        <f>IF(取引表!AW$101=0,0,取引表!AW30/取引表!AW$101)</f>
        <v>0</v>
      </c>
      <c r="AX30" s="239">
        <f>IF(取引表!AX$101=0,0,取引表!AX30/取引表!AX$101)</f>
        <v>2.8942377047336612E-4</v>
      </c>
      <c r="AY30" s="239">
        <f>IF(取引表!AY$101=0,0,取引表!AY30/取引表!AY$101)</f>
        <v>0</v>
      </c>
      <c r="AZ30" s="239">
        <f>IF(取引表!AZ$101=0,0,取引表!AZ30/取引表!AZ$101)</f>
        <v>1.2859774303051023E-5</v>
      </c>
      <c r="BA30" s="239">
        <f>IF(取引表!BA$101=0,0,取引表!BA30/取引表!BA$101)</f>
        <v>8.7446874190334287E-6</v>
      </c>
      <c r="BB30" s="239">
        <f>IF(取引表!BB$101=0,0,取引表!BB30/取引表!BB$101)</f>
        <v>0</v>
      </c>
      <c r="BC30" s="239">
        <f>IF(取引表!BC$101=0,0,取引表!BC30/取引表!BC$101)</f>
        <v>0</v>
      </c>
      <c r="BD30" s="239">
        <f>IF(取引表!BD$101=0,0,取引表!BD30/取引表!BD$101)</f>
        <v>0</v>
      </c>
      <c r="BE30" s="239">
        <f>IF(取引表!BE$101=0,0,取引表!BE30/取引表!BE$101)</f>
        <v>0</v>
      </c>
      <c r="BF30" s="239">
        <f>IF(取引表!BF$101=0,0,取引表!BF30/取引表!BF$101)</f>
        <v>0</v>
      </c>
      <c r="BG30" s="239">
        <f>IF(取引表!BG$101=0,0,取引表!BG30/取引表!BG$101)</f>
        <v>0</v>
      </c>
      <c r="BH30" s="239">
        <f>IF(取引表!BH$101=0,0,取引表!BH30/取引表!BH$101)</f>
        <v>0</v>
      </c>
      <c r="BI30" s="239">
        <f>IF(取引表!BI$101=0,0,取引表!BI30/取引表!BI$101)</f>
        <v>1.5331305395149166E-4</v>
      </c>
      <c r="BJ30" s="239">
        <f>IF(取引表!BJ$101=0,0,取引表!BJ30/取引表!BJ$101)</f>
        <v>0</v>
      </c>
      <c r="BK30" s="239">
        <f>IF(取引表!BK$101=0,0,取引表!BK30/取引表!BK$101)</f>
        <v>0</v>
      </c>
      <c r="BL30" s="239">
        <f>IF(取引表!BL$101=0,0,取引表!BL30/取引表!BL$101)</f>
        <v>0</v>
      </c>
      <c r="BM30" s="239">
        <f>IF(取引表!BM$101=0,0,取引表!BM30/取引表!BM$101)</f>
        <v>6.2827637312638449E-6</v>
      </c>
      <c r="BN30" s="239">
        <f>IF(取引表!BN$101=0,0,取引表!BN30/取引表!BN$101)</f>
        <v>0</v>
      </c>
      <c r="BO30" s="239">
        <f>IF(取引表!BO$101=0,0,取引表!BO30/取引表!BO$101)</f>
        <v>0</v>
      </c>
      <c r="BP30" s="239">
        <f>IF(取引表!BP$101=0,0,取引表!BP30/取引表!BP$101)</f>
        <v>0</v>
      </c>
      <c r="BQ30" s="239">
        <f>IF(取引表!BQ$101=0,0,取引表!BQ30/取引表!BQ$101)</f>
        <v>0</v>
      </c>
      <c r="BR30" s="239">
        <f>IF(取引表!BR$101=0,0,取引表!BR30/取引表!BR$101)</f>
        <v>0</v>
      </c>
      <c r="BS30" s="239">
        <f>IF(取引表!BS$101=0,0,取引表!BS30/取引表!BS$101)</f>
        <v>3.4690099527212858E-4</v>
      </c>
      <c r="BT30" s="239">
        <f>IF(取引表!BT$101=0,0,取引表!BT30/取引表!BT$101)</f>
        <v>3.1720016093604803E-4</v>
      </c>
      <c r="BU30" s="239">
        <f>IF(取引表!BU$101=0,0,取引表!BU30/取引表!BU$101)</f>
        <v>0</v>
      </c>
      <c r="BV30" s="239">
        <f>IF(取引表!BV$101=0,0,取引表!BV30/取引表!BV$101)</f>
        <v>2.0896118634917621E-4</v>
      </c>
      <c r="BW30" s="239">
        <f>IF(取引表!BW$101=0,0,取引表!BW30/取引表!BW$101)</f>
        <v>1.7285977784299109E-3</v>
      </c>
      <c r="BX30" s="239">
        <f>IF(取引表!BX$101=0,0,取引表!BX30/取引表!BX$101)</f>
        <v>0</v>
      </c>
      <c r="BY30" s="239">
        <f>IF(取引表!BY$101=0,0,取引表!BY30/取引表!BY$101)</f>
        <v>1.4570805562208171E-4</v>
      </c>
      <c r="BZ30" s="239">
        <f>IF(取引表!BZ$101=0,0,取引表!BZ30/取引表!BZ$101)</f>
        <v>3.694827998576851E-4</v>
      </c>
      <c r="CA30" s="239">
        <f>IF(取引表!CA$101=0,0,取引表!CA30/取引表!CA$101)</f>
        <v>2.3445899069404814E-4</v>
      </c>
      <c r="CB30" s="239">
        <f>IF(取引表!CB$101=0,0,取引表!CB30/取引表!CB$101)</f>
        <v>0</v>
      </c>
      <c r="CC30" s="239">
        <f>IF(取引表!CC$101=0,0,取引表!CC30/取引表!CC$101)</f>
        <v>0</v>
      </c>
      <c r="CD30" s="239">
        <f>IF(取引表!CD$101=0,0,取引表!CD30/取引表!CD$101)</f>
        <v>1.9981481372051539E-3</v>
      </c>
      <c r="CE30" s="239">
        <f>IF(取引表!CE$101=0,0,取引表!CE30/取引表!CE$101)</f>
        <v>4.0198066595835404E-5</v>
      </c>
      <c r="CF30" s="239">
        <f>IF(取引表!CF$101=0,0,取引表!CF30/取引表!CF$101)</f>
        <v>5.8150407203321744E-4</v>
      </c>
      <c r="CG30" s="239">
        <f>IF(取引表!CG$101=0,0,取引表!CG30/取引表!CG$101)</f>
        <v>3.3290763378816026E-4</v>
      </c>
      <c r="CH30" s="239">
        <f>IF(取引表!CH$101=0,0,取引表!CH30/取引表!CH$101)</f>
        <v>3.5076658688352298E-4</v>
      </c>
      <c r="CI30" s="239">
        <f>IF(取引表!CI$101=0,0,取引表!CI30/取引表!CI$101)</f>
        <v>0</v>
      </c>
      <c r="CJ30" s="239">
        <f>IF(取引表!CJ$101=0,0,取引表!CJ30/取引表!CJ$101)</f>
        <v>2.0402080220217796E-4</v>
      </c>
      <c r="CK30" s="239">
        <f>IF(取引表!CK$101=0,0,取引表!CK30/取引表!CK$101)</f>
        <v>1.4243376657178928E-3</v>
      </c>
      <c r="CL30" s="239">
        <f>IF(取引表!CL$101=0,0,取引表!CL30/取引表!CL$101)</f>
        <v>2.849087236839686E-3</v>
      </c>
      <c r="CM30" s="239">
        <f>IF(取引表!CM$101=0,0,取引表!CM30/取引表!CM$101)</f>
        <v>1.8686290923311137E-2</v>
      </c>
      <c r="CO30" s="238">
        <v>27</v>
      </c>
      <c r="CP30" s="242">
        <f t="shared" si="0"/>
        <v>0.95436493874060324</v>
      </c>
      <c r="CQ30" s="242">
        <f t="shared" si="1"/>
        <v>4.5635061259396856E-2</v>
      </c>
      <c r="CR30" s="242">
        <f>INDEX(取引表!$C$105:$CM$105,投入係数!$CO30)</f>
        <v>0.11612943616785026</v>
      </c>
    </row>
    <row r="31" spans="1:96">
      <c r="A31" s="238">
        <v>28</v>
      </c>
      <c r="B31" s="238" t="s">
        <v>1941</v>
      </c>
      <c r="C31" s="239">
        <f>IF(取引表!C$101=0,0,取引表!C31/取引表!C$101)</f>
        <v>0</v>
      </c>
      <c r="D31" s="239">
        <f>IF(取引表!D$101=0,0,取引表!D31/取引表!D$101)</f>
        <v>0</v>
      </c>
      <c r="E31" s="239">
        <f>IF(取引表!E$101=0,0,取引表!E31/取引表!E$101)</f>
        <v>9.9951811761326838E-5</v>
      </c>
      <c r="F31" s="239">
        <f>IF(取引表!F$101=0,0,取引表!F31/取引表!F$101)</f>
        <v>0</v>
      </c>
      <c r="G31" s="239">
        <f>IF(取引表!G$101=0,0,取引表!G31/取引表!G$101)</f>
        <v>0</v>
      </c>
      <c r="H31" s="239">
        <f>IF(取引表!H$101=0,0,取引表!H31/取引表!H$101)</f>
        <v>0</v>
      </c>
      <c r="I31" s="239">
        <f>IF(取引表!I$101=0,0,取引表!I31/取引表!I$101)</f>
        <v>0</v>
      </c>
      <c r="J31" s="239">
        <f>IF(取引表!J$101=0,0,取引表!J31/取引表!J$101)</f>
        <v>0</v>
      </c>
      <c r="K31" s="239">
        <f>IF(取引表!K$101=0,0,取引表!K31/取引表!K$101)</f>
        <v>0</v>
      </c>
      <c r="L31" s="239">
        <f>IF(取引表!L$101=0,0,取引表!L31/取引表!L$101)</f>
        <v>1.8334641611372507E-2</v>
      </c>
      <c r="M31" s="239">
        <f>IF(取引表!M$101=0,0,取引表!M31/取引表!M$101)</f>
        <v>4.2316208771746593E-4</v>
      </c>
      <c r="N31" s="239">
        <f>IF(取引表!N$101=0,0,取引表!N31/取引表!N$101)</f>
        <v>0</v>
      </c>
      <c r="O31" s="239">
        <f>IF(取引表!O$101=0,0,取引表!O31/取引表!O$101)</f>
        <v>0</v>
      </c>
      <c r="P31" s="239">
        <f>IF(取引表!P$101=0,0,取引表!P31/取引表!P$101)</f>
        <v>0</v>
      </c>
      <c r="Q31" s="239">
        <f>IF(取引表!Q$101=0,0,取引表!Q31/取引表!Q$101)</f>
        <v>0</v>
      </c>
      <c r="R31" s="239">
        <f>IF(取引表!R$101=0,0,取引表!R31/取引表!R$101)</f>
        <v>0</v>
      </c>
      <c r="S31" s="239">
        <f>IF(取引表!S$101=0,0,取引表!S31/取引表!S$101)</f>
        <v>0</v>
      </c>
      <c r="T31" s="239">
        <f>IF(取引表!T$101=0,0,取引表!T31/取引表!T$101)</f>
        <v>0</v>
      </c>
      <c r="U31" s="239">
        <f>IF(取引表!U$101=0,0,取引表!U31/取引表!U$101)</f>
        <v>0</v>
      </c>
      <c r="V31" s="239">
        <f>IF(取引表!V$101=0,0,取引表!V31/取引表!V$101)</f>
        <v>0</v>
      </c>
      <c r="W31" s="239">
        <f>IF(取引表!W$101=0,0,取引表!W31/取引表!W$101)</f>
        <v>0</v>
      </c>
      <c r="X31" s="239">
        <f>IF(取引表!X$101=0,0,取引表!X31/取引表!X$101)</f>
        <v>0</v>
      </c>
      <c r="Y31" s="239">
        <f>IF(取引表!Y$101=0,0,取引表!Y31/取引表!Y$101)</f>
        <v>1.2469593203205676E-2</v>
      </c>
      <c r="Z31" s="239">
        <f>IF(取引表!Z$101=0,0,取引表!Z31/取引表!Z$101)</f>
        <v>0</v>
      </c>
      <c r="AA31" s="239">
        <f>IF(取引表!AA$101=0,0,取引表!AA31/取引表!AA$101)</f>
        <v>0</v>
      </c>
      <c r="AB31" s="239">
        <f>IF(取引表!AB$101=0,0,取引表!AB31/取引表!AB$101)</f>
        <v>5.1569031276006113E-6</v>
      </c>
      <c r="AC31" s="239">
        <f>IF(取引表!AC$101=0,0,取引表!AC31/取引表!AC$101)</f>
        <v>0</v>
      </c>
      <c r="AD31" s="239">
        <f>IF(取引表!AD$101=0,0,取引表!AD31/取引表!AD$101)</f>
        <v>2.0381559341487325E-2</v>
      </c>
      <c r="AE31" s="239">
        <f>IF(取引表!AE$101=0,0,取引表!AE31/取引表!AE$101)</f>
        <v>1.6536082629887016E-3</v>
      </c>
      <c r="AF31" s="239">
        <f>IF(取引表!AF$101=0,0,取引表!AF31/取引表!AF$101)</f>
        <v>1.3674166870561335E-4</v>
      </c>
      <c r="AG31" s="239">
        <f>IF(取引表!AG$101=0,0,取引表!AG31/取引表!AG$101)</f>
        <v>1.8674568127324066E-4</v>
      </c>
      <c r="AH31" s="239">
        <f>IF(取引表!AH$101=0,0,取引表!AH31/取引表!AH$101)</f>
        <v>0</v>
      </c>
      <c r="AI31" s="239">
        <f>IF(取引表!AI$101=0,0,取引表!AI31/取引表!AI$101)</f>
        <v>4.750225453022997E-7</v>
      </c>
      <c r="AJ31" s="239">
        <f>IF(取引表!AJ$101=0,0,取引表!AJ31/取引表!AJ$101)</f>
        <v>0</v>
      </c>
      <c r="AK31" s="239">
        <f>IF(取引表!AK$101=0,0,取引表!AK31/取引表!AK$101)</f>
        <v>2.7326295000315488E-6</v>
      </c>
      <c r="AL31" s="239">
        <f>IF(取引表!AL$101=0,0,取引表!AL31/取引表!AL$101)</f>
        <v>0</v>
      </c>
      <c r="AM31" s="239">
        <f>IF(取引表!AM$101=0,0,取引表!AM31/取引表!AM$101)</f>
        <v>0</v>
      </c>
      <c r="AN31" s="239">
        <f>IF(取引表!AN$101=0,0,取引表!AN31/取引表!AN$101)</f>
        <v>6.0643485388039752E-3</v>
      </c>
      <c r="AO31" s="239">
        <f>IF(取引表!AO$101=0,0,取引表!AO31/取引表!AO$101)</f>
        <v>1.4526701029133077E-3</v>
      </c>
      <c r="AP31" s="239">
        <f>IF(取引表!AP$101=0,0,取引表!AP31/取引表!AP$101)</f>
        <v>5.5969888179768388E-3</v>
      </c>
      <c r="AQ31" s="239">
        <f>IF(取引表!AQ$101=0,0,取引表!AQ31/取引表!AQ$101)</f>
        <v>0</v>
      </c>
      <c r="AR31" s="239">
        <f>IF(取引表!AR$101=0,0,取引表!AR31/取引表!AR$101)</f>
        <v>6.9959951444494975E-2</v>
      </c>
      <c r="AS31" s="239">
        <f>IF(取引表!AS$101=0,0,取引表!AS31/取引表!AS$101)</f>
        <v>8.5914136828047702E-2</v>
      </c>
      <c r="AT31" s="239">
        <f>IF(取引表!AT$101=0,0,取引表!AT31/取引表!AT$101)</f>
        <v>2.5156118677395471E-2</v>
      </c>
      <c r="AU31" s="239">
        <f>IF(取引表!AU$101=0,0,取引表!AU31/取引表!AU$101)</f>
        <v>5.3866880359824662E-2</v>
      </c>
      <c r="AV31" s="239">
        <f>IF(取引表!AV$101=0,0,取引表!AV31/取引表!AV$101)</f>
        <v>0</v>
      </c>
      <c r="AW31" s="239">
        <f>IF(取引表!AW$101=0,0,取引表!AW31/取引表!AW$101)</f>
        <v>0</v>
      </c>
      <c r="AX31" s="239">
        <f>IF(取引表!AX$101=0,0,取引表!AX31/取引表!AX$101)</f>
        <v>0</v>
      </c>
      <c r="AY31" s="239">
        <f>IF(取引表!AY$101=0,0,取引表!AY31/取引表!AY$101)</f>
        <v>0</v>
      </c>
      <c r="AZ31" s="239">
        <f>IF(取引表!AZ$101=0,0,取引表!AZ31/取引表!AZ$101)</f>
        <v>0</v>
      </c>
      <c r="BA31" s="239">
        <f>IF(取引表!BA$101=0,0,取引表!BA31/取引表!BA$101)</f>
        <v>0</v>
      </c>
      <c r="BB31" s="239">
        <f>IF(取引表!BB$101=0,0,取引表!BB31/取引表!BB$101)</f>
        <v>0</v>
      </c>
      <c r="BC31" s="239">
        <f>IF(取引表!BC$101=0,0,取引表!BC31/取引表!BC$101)</f>
        <v>0</v>
      </c>
      <c r="BD31" s="239">
        <f>IF(取引表!BD$101=0,0,取引表!BD31/取引表!BD$101)</f>
        <v>3.2401790004200272E-5</v>
      </c>
      <c r="BE31" s="239">
        <f>IF(取引表!BE$101=0,0,取引表!BE31/取引表!BE$101)</f>
        <v>3.5096599524441036E-6</v>
      </c>
      <c r="BF31" s="239">
        <f>IF(取引表!BF$101=0,0,取引表!BF31/取引表!BF$101)</f>
        <v>2.1288202927696734E-5</v>
      </c>
      <c r="BG31" s="239">
        <f>IF(取引表!BG$101=0,0,取引表!BG31/取引表!BG$101)</f>
        <v>0</v>
      </c>
      <c r="BH31" s="239">
        <f>IF(取引表!BH$101=0,0,取引表!BH31/取引表!BH$101)</f>
        <v>0</v>
      </c>
      <c r="BI31" s="239">
        <f>IF(取引表!BI$101=0,0,取引表!BI31/取引表!BI$101)</f>
        <v>7.2690931642489028E-4</v>
      </c>
      <c r="BJ31" s="239">
        <f>IF(取引表!BJ$101=0,0,取引表!BJ31/取引表!BJ$101)</f>
        <v>0</v>
      </c>
      <c r="BK31" s="239">
        <f>IF(取引表!BK$101=0,0,取引表!BK31/取引表!BK$101)</f>
        <v>0</v>
      </c>
      <c r="BL31" s="239">
        <f>IF(取引表!BL$101=0,0,取引表!BL31/取引表!BL$101)</f>
        <v>0</v>
      </c>
      <c r="BM31" s="239">
        <f>IF(取引表!BM$101=0,0,取引表!BM31/取引表!BM$101)</f>
        <v>1.5470331222487738E-6</v>
      </c>
      <c r="BN31" s="239">
        <f>IF(取引表!BN$101=0,0,取引表!BN31/取引表!BN$101)</f>
        <v>0</v>
      </c>
      <c r="BO31" s="239">
        <f>IF(取引表!BO$101=0,0,取引表!BO31/取引表!BO$101)</f>
        <v>0</v>
      </c>
      <c r="BP31" s="239">
        <f>IF(取引表!BP$101=0,0,取引表!BP31/取引表!BP$101)</f>
        <v>0</v>
      </c>
      <c r="BQ31" s="239">
        <f>IF(取引表!BQ$101=0,0,取引表!BQ31/取引表!BQ$101)</f>
        <v>0</v>
      </c>
      <c r="BR31" s="239">
        <f>IF(取引表!BR$101=0,0,取引表!BR31/取引表!BR$101)</f>
        <v>0</v>
      </c>
      <c r="BS31" s="239">
        <f>IF(取引表!BS$101=0,0,取引表!BS31/取引表!BS$101)</f>
        <v>0</v>
      </c>
      <c r="BT31" s="239">
        <f>IF(取引表!BT$101=0,0,取引表!BT31/取引表!BT$101)</f>
        <v>3.5079007399240017E-6</v>
      </c>
      <c r="BU31" s="239">
        <f>IF(取引表!BU$101=0,0,取引表!BU31/取引表!BU$101)</f>
        <v>0</v>
      </c>
      <c r="BV31" s="239">
        <f>IF(取引表!BV$101=0,0,取引表!BV31/取引表!BV$101)</f>
        <v>0</v>
      </c>
      <c r="BW31" s="239">
        <f>IF(取引表!BW$101=0,0,取引表!BW31/取引表!BW$101)</f>
        <v>0</v>
      </c>
      <c r="BX31" s="239">
        <f>IF(取引表!BX$101=0,0,取引表!BX31/取引表!BX$101)</f>
        <v>0</v>
      </c>
      <c r="BY31" s="239">
        <f>IF(取引表!BY$101=0,0,取引表!BY31/取引表!BY$101)</f>
        <v>0</v>
      </c>
      <c r="BZ31" s="239">
        <f>IF(取引表!BZ$101=0,0,取引表!BZ31/取引表!BZ$101)</f>
        <v>0</v>
      </c>
      <c r="CA31" s="239">
        <f>IF(取引表!CA$101=0,0,取引表!CA31/取引表!CA$101)</f>
        <v>0</v>
      </c>
      <c r="CB31" s="239">
        <f>IF(取引表!CB$101=0,0,取引表!CB31/取引表!CB$101)</f>
        <v>5.1037724499107591E-5</v>
      </c>
      <c r="CC31" s="239">
        <f>IF(取引表!CC$101=0,0,取引表!CC31/取引表!CC$101)</f>
        <v>0</v>
      </c>
      <c r="CD31" s="239">
        <f>IF(取引表!CD$101=0,0,取引表!CD31/取引表!CD$101)</f>
        <v>1.1310394292711935E-4</v>
      </c>
      <c r="CE31" s="239">
        <f>IF(取引表!CE$101=0,0,取引表!CE31/取引表!CE$101)</f>
        <v>0</v>
      </c>
      <c r="CF31" s="239">
        <f>IF(取引表!CF$101=0,0,取引表!CF31/取引表!CF$101)</f>
        <v>0</v>
      </c>
      <c r="CG31" s="239">
        <f>IF(取引表!CG$101=0,0,取引表!CG31/取引表!CG$101)</f>
        <v>0</v>
      </c>
      <c r="CH31" s="239">
        <f>IF(取引表!CH$101=0,0,取引表!CH31/取引表!CH$101)</f>
        <v>0</v>
      </c>
      <c r="CI31" s="239">
        <f>IF(取引表!CI$101=0,0,取引表!CI31/取引表!CI$101)</f>
        <v>0</v>
      </c>
      <c r="CJ31" s="239">
        <f>IF(取引表!CJ$101=0,0,取引表!CJ31/取引表!CJ$101)</f>
        <v>0</v>
      </c>
      <c r="CK31" s="239">
        <f>IF(取引表!CK$101=0,0,取引表!CK31/取引表!CK$101)</f>
        <v>0</v>
      </c>
      <c r="CL31" s="239">
        <f>IF(取引表!CL$101=0,0,取引表!CL31/取引表!CL$101)</f>
        <v>3.3360814591319244E-4</v>
      </c>
      <c r="CM31" s="239">
        <f>IF(取引表!CM$101=0,0,取引表!CM31/取引表!CM$101)</f>
        <v>3.3889490223009081E-3</v>
      </c>
      <c r="CO31" s="238">
        <v>28</v>
      </c>
      <c r="CP31" s="242">
        <f t="shared" si="0"/>
        <v>0.56636292063300731</v>
      </c>
      <c r="CQ31" s="242">
        <f t="shared" si="1"/>
        <v>0.43363707936699275</v>
      </c>
      <c r="CR31" s="242">
        <f>INDEX(取引表!$C$105:$CM$105,投入係数!$CO31)</f>
        <v>0.18750108301345197</v>
      </c>
    </row>
    <row r="32" spans="1:96">
      <c r="A32" s="238">
        <v>29</v>
      </c>
      <c r="B32" s="238" t="s">
        <v>149</v>
      </c>
      <c r="C32" s="239">
        <f>IF(取引表!C$101=0,0,取引表!C32/取引表!C$101)</f>
        <v>4.0537550987811529E-4</v>
      </c>
      <c r="D32" s="239">
        <f>IF(取引表!D$101=0,0,取引表!D32/取引表!D$101)</f>
        <v>1.1308865835009929E-4</v>
      </c>
      <c r="E32" s="239">
        <f>IF(取引表!E$101=0,0,取引表!E32/取引表!E$101)</f>
        <v>3.9780427866490607E-4</v>
      </c>
      <c r="F32" s="239">
        <f>IF(取引表!F$101=0,0,取引表!F32/取引表!F$101)</f>
        <v>4.7241791645403182E-3</v>
      </c>
      <c r="G32" s="239">
        <f>IF(取引表!G$101=0,0,取引表!G32/取引表!G$101)</f>
        <v>1.8151693173600156E-3</v>
      </c>
      <c r="H32" s="239">
        <f>IF(取引表!H$101=0,0,取引表!H32/取引表!H$101)</f>
        <v>2.3833598392313401E-2</v>
      </c>
      <c r="I32" s="239">
        <f>IF(取引表!I$101=0,0,取引表!I32/取引表!I$101)</f>
        <v>0</v>
      </c>
      <c r="J32" s="239">
        <f>IF(取引表!J$101=0,0,取引表!J32/取引表!J$101)</f>
        <v>7.0393099521170861E-5</v>
      </c>
      <c r="K32" s="239">
        <f>IF(取引表!K$101=0,0,取引表!K32/取引表!K$101)</f>
        <v>2.1680399205591433E-3</v>
      </c>
      <c r="L32" s="239">
        <f>IF(取引表!L$101=0,0,取引表!L32/取引表!L$101)</f>
        <v>1.8150630666862106E-3</v>
      </c>
      <c r="M32" s="239">
        <f>IF(取引表!M$101=0,0,取引表!M32/取引表!M$101)</f>
        <v>5.3916206414791515E-2</v>
      </c>
      <c r="N32" s="239">
        <f>IF(取引表!N$101=0,0,取引表!N32/取引表!N$101)</f>
        <v>2.4292379119192557E-4</v>
      </c>
      <c r="O32" s="239">
        <f>IF(取引表!O$101=0,0,取引表!O32/取引表!O$101)</f>
        <v>2.1259858332375262E-4</v>
      </c>
      <c r="P32" s="239">
        <f>IF(取引表!P$101=0,0,取引表!P32/取引表!P$101)</f>
        <v>0</v>
      </c>
      <c r="Q32" s="239">
        <f>IF(取引表!Q$101=0,0,取引表!Q32/取引表!Q$101)</f>
        <v>6.1601903889712799E-3</v>
      </c>
      <c r="R32" s="239">
        <f>IF(取引表!R$101=0,0,取引表!R32/取引表!R$101)</f>
        <v>1.3153633085688527E-3</v>
      </c>
      <c r="S32" s="239">
        <f>IF(取引表!S$101=0,0,取引表!S32/取引表!S$101)</f>
        <v>0</v>
      </c>
      <c r="T32" s="239">
        <f>IF(取引表!T$101=0,0,取引表!T32/取引表!T$101)</f>
        <v>3.4170366635217918E-3</v>
      </c>
      <c r="U32" s="239">
        <f>IF(取引表!U$101=0,0,取引表!U32/取引表!U$101)</f>
        <v>0</v>
      </c>
      <c r="V32" s="239">
        <f>IF(取引表!V$101=0,0,取引表!V32/取引表!V$101)</f>
        <v>2.1586781025409359E-4</v>
      </c>
      <c r="W32" s="239">
        <f>IF(取引表!W$101=0,0,取引表!W32/取引表!W$101)</f>
        <v>1.6654440929082998E-3</v>
      </c>
      <c r="X32" s="239">
        <f>IF(取引表!X$101=0,0,取引表!X32/取引表!X$101)</f>
        <v>0</v>
      </c>
      <c r="Y32" s="239">
        <f>IF(取引表!Y$101=0,0,取引表!Y32/取引表!Y$101)</f>
        <v>6.7094383429362409E-3</v>
      </c>
      <c r="Z32" s="239">
        <f>IF(取引表!Z$101=0,0,取引表!Z32/取引表!Z$101)</f>
        <v>0</v>
      </c>
      <c r="AA32" s="239">
        <f>IF(取引表!AA$101=0,0,取引表!AA32/取引表!AA$101)</f>
        <v>5.2034797806006332E-2</v>
      </c>
      <c r="AB32" s="239">
        <f>IF(取引表!AB$101=0,0,取引表!AB32/取引表!AB$101)</f>
        <v>1.1029703684726404E-3</v>
      </c>
      <c r="AC32" s="239">
        <f>IF(取引表!AC$101=0,0,取引表!AC32/取引表!AC$101)</f>
        <v>2.9517672380707945E-3</v>
      </c>
      <c r="AD32" s="239">
        <f>IF(取引表!AD$101=0,0,取引表!AD32/取引表!AD$101)</f>
        <v>1.8876176566355287E-2</v>
      </c>
      <c r="AE32" s="239">
        <f>IF(取引表!AE$101=0,0,取引表!AE32/取引表!AE$101)</f>
        <v>5.8089964802521744E-2</v>
      </c>
      <c r="AF32" s="239">
        <f>IF(取引表!AF$101=0,0,取引表!AF32/取引表!AF$101)</f>
        <v>2.043151222862136E-2</v>
      </c>
      <c r="AG32" s="239">
        <f>IF(取引表!AG$101=0,0,取引表!AG32/取引表!AG$101)</f>
        <v>1.8226289495436802E-2</v>
      </c>
      <c r="AH32" s="239">
        <f>IF(取引表!AH$101=0,0,取引表!AH32/取引表!AH$101)</f>
        <v>4.7440399204393517E-3</v>
      </c>
      <c r="AI32" s="239">
        <f>IF(取引表!AI$101=0,0,取引表!AI32/取引表!AI$101)</f>
        <v>4.88057412630955E-3</v>
      </c>
      <c r="AJ32" s="239">
        <f>IF(取引表!AJ$101=0,0,取引表!AJ32/取引表!AJ$101)</f>
        <v>1.5309861677856891E-2</v>
      </c>
      <c r="AK32" s="239">
        <f>IF(取引表!AK$101=0,0,取引表!AK32/取引表!AK$101)</f>
        <v>2.9943204691463914E-4</v>
      </c>
      <c r="AL32" s="239">
        <f>IF(取引表!AL$101=0,0,取引表!AL32/取引表!AL$101)</f>
        <v>7.7631788053397549E-3</v>
      </c>
      <c r="AM32" s="239">
        <f>IF(取引表!AM$101=0,0,取引表!AM32/取引表!AM$101)</f>
        <v>2.770052149649219E-2</v>
      </c>
      <c r="AN32" s="239">
        <f>IF(取引表!AN$101=0,0,取引表!AN32/取引表!AN$101)</f>
        <v>1.9256024574317562E-2</v>
      </c>
      <c r="AO32" s="239">
        <f>IF(取引表!AO$101=0,0,取引表!AO32/取引表!AO$101)</f>
        <v>1.6796049552953872E-3</v>
      </c>
      <c r="AP32" s="239">
        <f>IF(取引表!AP$101=0,0,取引表!AP32/取引表!AP$101)</f>
        <v>1.0513592689768895E-2</v>
      </c>
      <c r="AQ32" s="239">
        <f>IF(取引表!AQ$101=0,0,取引表!AQ32/取引表!AQ$101)</f>
        <v>9.6611083333072268E-5</v>
      </c>
      <c r="AR32" s="239">
        <f>IF(取引表!AR$101=0,0,取引表!AR32/取引表!AR$101)</f>
        <v>1.0456984827038685E-2</v>
      </c>
      <c r="AS32" s="239">
        <f>IF(取引表!AS$101=0,0,取引表!AS32/取引表!AS$101)</f>
        <v>4.2337862541876596E-2</v>
      </c>
      <c r="AT32" s="239">
        <f>IF(取引表!AT$101=0,0,取引表!AT32/取引表!AT$101)</f>
        <v>3.3980487836441568E-3</v>
      </c>
      <c r="AU32" s="239">
        <f>IF(取引表!AU$101=0,0,取引表!AU32/取引表!AU$101)</f>
        <v>3.1645613232262832E-3</v>
      </c>
      <c r="AV32" s="239">
        <f>IF(取引表!AV$101=0,0,取引表!AV32/取引表!AV$101)</f>
        <v>1.5176459973773038E-4</v>
      </c>
      <c r="AW32" s="239">
        <f>IF(取引表!AW$101=0,0,取引表!AW32/取引表!AW$101)</f>
        <v>6.714758062478127E-4</v>
      </c>
      <c r="AX32" s="239">
        <f>IF(取引表!AX$101=0,0,取引表!AX32/取引表!AX$101)</f>
        <v>4.5566206521415809E-4</v>
      </c>
      <c r="AY32" s="239">
        <f>IF(取引表!AY$101=0,0,取引表!AY32/取引表!AY$101)</f>
        <v>1.3219236424141985E-4</v>
      </c>
      <c r="AZ32" s="239">
        <f>IF(取引表!AZ$101=0,0,取引表!AZ32/取引表!AZ$101)</f>
        <v>1.4833164907176986E-3</v>
      </c>
      <c r="BA32" s="239">
        <f>IF(取引表!BA$101=0,0,取引表!BA32/取引表!BA$101)</f>
        <v>8.8315523294858745E-4</v>
      </c>
      <c r="BB32" s="239">
        <f>IF(取引表!BB$101=0,0,取引表!BB32/取引表!BB$101)</f>
        <v>5.5223429108568763E-5</v>
      </c>
      <c r="BC32" s="239">
        <f>IF(取引表!BC$101=0,0,取引表!BC32/取引表!BC$101)</f>
        <v>5.3124912750071246E-6</v>
      </c>
      <c r="BD32" s="239">
        <f>IF(取引表!BD$101=0,0,取引表!BD32/取引表!BD$101)</f>
        <v>6.8831522784281596E-5</v>
      </c>
      <c r="BE32" s="239">
        <f>IF(取引表!BE$101=0,0,取引表!BE32/取引表!BE$101)</f>
        <v>1.2390575876637495E-4</v>
      </c>
      <c r="BF32" s="239">
        <f>IF(取引表!BF$101=0,0,取引表!BF32/取引表!BF$101)</f>
        <v>1.2101645846282458E-4</v>
      </c>
      <c r="BG32" s="239">
        <f>IF(取引表!BG$101=0,0,取引表!BG32/取引表!BG$101)</f>
        <v>4.1954880280627166E-4</v>
      </c>
      <c r="BH32" s="239">
        <f>IF(取引表!BH$101=0,0,取引表!BH32/取引表!BH$101)</f>
        <v>0</v>
      </c>
      <c r="BI32" s="239">
        <f>IF(取引表!BI$101=0,0,取引表!BI32/取引表!BI$101)</f>
        <v>1.4082393627952944E-3</v>
      </c>
      <c r="BJ32" s="239">
        <f>IF(取引表!BJ$101=0,0,取引表!BJ32/取引表!BJ$101)</f>
        <v>0</v>
      </c>
      <c r="BK32" s="239">
        <f>IF(取引表!BK$101=0,0,取引表!BK32/取引表!BK$101)</f>
        <v>4.0270853484367699E-4</v>
      </c>
      <c r="BL32" s="239">
        <f>IF(取引表!BL$101=0,0,取引表!BL32/取引表!BL$101)</f>
        <v>1.034185684221624E-3</v>
      </c>
      <c r="BM32" s="239">
        <f>IF(取引表!BM$101=0,0,取引表!BM32/取引表!BM$101)</f>
        <v>5.1877954146568178E-4</v>
      </c>
      <c r="BN32" s="239">
        <f>IF(取引表!BN$101=0,0,取引表!BN32/取引表!BN$101)</f>
        <v>0</v>
      </c>
      <c r="BO32" s="239">
        <f>IF(取引表!BO$101=0,0,取引表!BO32/取引表!BO$101)</f>
        <v>2.000326967382771E-4</v>
      </c>
      <c r="BP32" s="239">
        <f>IF(取引表!BP$101=0,0,取引表!BP32/取引表!BP$101)</f>
        <v>2.9465792011358461E-5</v>
      </c>
      <c r="BQ32" s="239">
        <f>IF(取引表!BQ$101=0,0,取引表!BQ32/取引表!BQ$101)</f>
        <v>9.955671546473602E-5</v>
      </c>
      <c r="BR32" s="239">
        <f>IF(取引表!BR$101=0,0,取引表!BR32/取引表!BR$101)</f>
        <v>2.1914655957042223E-4</v>
      </c>
      <c r="BS32" s="239">
        <f>IF(取引表!BS$101=0,0,取引表!BS32/取引表!BS$101)</f>
        <v>1.374834173818189E-4</v>
      </c>
      <c r="BT32" s="239">
        <f>IF(取引表!BT$101=0,0,取引表!BT32/取引表!BT$101)</f>
        <v>2.8726182454259534E-3</v>
      </c>
      <c r="BU32" s="239">
        <f>IF(取引表!BU$101=0,0,取引表!BU32/取引表!BU$101)</f>
        <v>1.787936153595201E-5</v>
      </c>
      <c r="BV32" s="239">
        <f>IF(取引表!BV$101=0,0,取引表!BV32/取引表!BV$101)</f>
        <v>1.0711676496288105E-4</v>
      </c>
      <c r="BW32" s="239">
        <f>IF(取引表!BW$101=0,0,取引表!BW32/取引表!BW$101)</f>
        <v>1.1550590335352833E-4</v>
      </c>
      <c r="BX32" s="239">
        <f>IF(取引表!BX$101=0,0,取引表!BX32/取引表!BX$101)</f>
        <v>4.1043529408964299E-5</v>
      </c>
      <c r="BY32" s="239">
        <f>IF(取引表!BY$101=0,0,取引表!BY32/取引表!BY$101)</f>
        <v>2.711751019596133E-4</v>
      </c>
      <c r="BZ32" s="239">
        <f>IF(取引表!BZ$101=0,0,取引表!BZ32/取引表!BZ$101)</f>
        <v>2.3703989833058443E-4</v>
      </c>
      <c r="CA32" s="239">
        <f>IF(取引表!CA$101=0,0,取引表!CA32/取引表!CA$101)</f>
        <v>1.1774130497437839E-3</v>
      </c>
      <c r="CB32" s="239">
        <f>IF(取引表!CB$101=0,0,取引表!CB32/取引表!CB$101)</f>
        <v>2.4750758272457953E-4</v>
      </c>
      <c r="CC32" s="239">
        <f>IF(取引表!CC$101=0,0,取引表!CC32/取引表!CC$101)</f>
        <v>8.2685205625292681E-6</v>
      </c>
      <c r="CD32" s="239">
        <f>IF(取引表!CD$101=0,0,取引表!CD32/取引表!CD$101)</f>
        <v>2.1198926340691118E-3</v>
      </c>
      <c r="CE32" s="239">
        <f>IF(取引表!CE$101=0,0,取引表!CE32/取引表!CE$101)</f>
        <v>1.2591129725397562E-4</v>
      </c>
      <c r="CF32" s="239">
        <f>IF(取引表!CF$101=0,0,取引表!CF32/取引表!CF$101)</f>
        <v>3.850849380983251E-4</v>
      </c>
      <c r="CG32" s="239">
        <f>IF(取引表!CG$101=0,0,取引表!CG32/取引表!CG$101)</f>
        <v>1.1921933780363964E-2</v>
      </c>
      <c r="CH32" s="239">
        <f>IF(取引表!CH$101=0,0,取引表!CH32/取引表!CH$101)</f>
        <v>2.9866207191414141E-3</v>
      </c>
      <c r="CI32" s="239">
        <f>IF(取引表!CI$101=0,0,取引表!CI32/取引表!CI$101)</f>
        <v>5.5108473851065599E-5</v>
      </c>
      <c r="CJ32" s="239">
        <f>IF(取引表!CJ$101=0,0,取引表!CJ32/取引表!CJ$101)</f>
        <v>1.3441876733082695E-3</v>
      </c>
      <c r="CK32" s="239">
        <f>IF(取引表!CK$101=0,0,取引表!CK32/取引表!CK$101)</f>
        <v>2.5845346902390859E-4</v>
      </c>
      <c r="CL32" s="239">
        <f>IF(取引表!CL$101=0,0,取引表!CL32/取引表!CL$101)</f>
        <v>1.9039548262243173E-3</v>
      </c>
      <c r="CM32" s="239">
        <f>IF(取引表!CM$101=0,0,取引表!CM32/取引表!CM$101)</f>
        <v>8.0104983177263188E-3</v>
      </c>
      <c r="CO32" s="238">
        <v>29</v>
      </c>
      <c r="CP32" s="242">
        <f t="shared" si="0"/>
        <v>0.60713353867029318</v>
      </c>
      <c r="CQ32" s="242">
        <f t="shared" si="1"/>
        <v>0.39286646132970671</v>
      </c>
      <c r="CR32" s="242">
        <f>INDEX(取引表!$C$105:$CM$105,投入係数!$CO32)</f>
        <v>0.16835248379184206</v>
      </c>
    </row>
    <row r="33" spans="1:96">
      <c r="A33" s="238">
        <v>30</v>
      </c>
      <c r="B33" s="238" t="s">
        <v>1163</v>
      </c>
      <c r="C33" s="239">
        <f>IF(取引表!C$101=0,0,取引表!C33/取引表!C$101)</f>
        <v>3.7418039366078329E-5</v>
      </c>
      <c r="D33" s="239">
        <f>IF(取引表!D$101=0,0,取引表!D33/取引表!D$101)</f>
        <v>0</v>
      </c>
      <c r="E33" s="239">
        <f>IF(取引表!E$101=0,0,取引表!E33/取引表!E$101)</f>
        <v>0</v>
      </c>
      <c r="F33" s="239">
        <f>IF(取引表!F$101=0,0,取引表!F33/取引表!F$101)</f>
        <v>8.9471668458074869E-4</v>
      </c>
      <c r="G33" s="239">
        <f>IF(取引表!G$101=0,0,取引表!G33/取引表!G$101)</f>
        <v>0</v>
      </c>
      <c r="H33" s="239">
        <f>IF(取引表!H$101=0,0,取引表!H33/取引表!H$101)</f>
        <v>0</v>
      </c>
      <c r="I33" s="239">
        <f>IF(取引表!I$101=0,0,取引表!I33/取引表!I$101)</f>
        <v>0</v>
      </c>
      <c r="J33" s="239">
        <f>IF(取引表!J$101=0,0,取引表!J33/取引表!J$101)</f>
        <v>0</v>
      </c>
      <c r="K33" s="239">
        <f>IF(取引表!K$101=0,0,取引表!K33/取引表!K$101)</f>
        <v>0</v>
      </c>
      <c r="L33" s="239">
        <f>IF(取引表!L$101=0,0,取引表!L33/取引表!L$101)</f>
        <v>3.4464336151469271E-5</v>
      </c>
      <c r="M33" s="239">
        <f>IF(取引表!M$101=0,0,取引表!M33/取引表!M$101)</f>
        <v>1.8875860855814494E-3</v>
      </c>
      <c r="N33" s="239">
        <f>IF(取引表!N$101=0,0,取引表!N33/取引表!N$101)</f>
        <v>0</v>
      </c>
      <c r="O33" s="239">
        <f>IF(取引表!O$101=0,0,取引表!O33/取引表!O$101)</f>
        <v>0</v>
      </c>
      <c r="P33" s="239">
        <f>IF(取引表!P$101=0,0,取引表!P33/取引表!P$101)</f>
        <v>0</v>
      </c>
      <c r="Q33" s="239">
        <f>IF(取引表!Q$101=0,0,取引表!Q33/取引表!Q$101)</f>
        <v>0</v>
      </c>
      <c r="R33" s="239">
        <f>IF(取引表!R$101=0,0,取引表!R33/取引表!R$101)</f>
        <v>0</v>
      </c>
      <c r="S33" s="239">
        <f>IF(取引表!S$101=0,0,取引表!S33/取引表!S$101)</f>
        <v>0</v>
      </c>
      <c r="T33" s="239">
        <f>IF(取引表!T$101=0,0,取引表!T33/取引表!T$101)</f>
        <v>3.1618776392602113E-5</v>
      </c>
      <c r="U33" s="239">
        <f>IF(取引表!U$101=0,0,取引表!U33/取引表!U$101)</f>
        <v>0</v>
      </c>
      <c r="V33" s="239">
        <f>IF(取引表!V$101=0,0,取引表!V33/取引表!V$101)</f>
        <v>0</v>
      </c>
      <c r="W33" s="239">
        <f>IF(取引表!W$101=0,0,取引表!W33/取引表!W$101)</f>
        <v>3.2119705112795659E-4</v>
      </c>
      <c r="X33" s="239">
        <f>IF(取引表!X$101=0,0,取引表!X33/取引表!X$101)</f>
        <v>0</v>
      </c>
      <c r="Y33" s="239">
        <f>IF(取引表!Y$101=0,0,取引表!Y33/取引表!Y$101)</f>
        <v>1.356003869759726E-4</v>
      </c>
      <c r="Z33" s="239">
        <f>IF(取引表!Z$101=0,0,取引表!Z33/取引表!Z$101)</f>
        <v>0</v>
      </c>
      <c r="AA33" s="239">
        <f>IF(取引表!AA$101=0,0,取引表!AA33/取引表!AA$101)</f>
        <v>6.1077001834423657E-4</v>
      </c>
      <c r="AB33" s="239">
        <f>IF(取引表!AB$101=0,0,取引表!AB33/取引表!AB$101)</f>
        <v>1.9656893177176553E-4</v>
      </c>
      <c r="AC33" s="239">
        <f>IF(取引表!AC$101=0,0,取引表!AC33/取引表!AC$101)</f>
        <v>2.5836682288265387E-5</v>
      </c>
      <c r="AD33" s="239">
        <f>IF(取引表!AD$101=0,0,取引表!AD33/取引表!AD$101)</f>
        <v>8.3122079818906869E-4</v>
      </c>
      <c r="AE33" s="239">
        <f>IF(取引表!AE$101=0,0,取引表!AE33/取引表!AE$101)</f>
        <v>4.9364007625782671E-4</v>
      </c>
      <c r="AF33" s="239">
        <f>IF(取引表!AF$101=0,0,取引表!AF33/取引表!AF$101)</f>
        <v>0.11887271483625436</v>
      </c>
      <c r="AG33" s="239">
        <f>IF(取引表!AG$101=0,0,取引表!AG33/取引表!AG$101)</f>
        <v>3.0199567039419915E-2</v>
      </c>
      <c r="AH33" s="239">
        <f>IF(取引表!AH$101=0,0,取引表!AH33/取引表!AH$101)</f>
        <v>2.626520892814079E-3</v>
      </c>
      <c r="AI33" s="239">
        <f>IF(取引表!AI$101=0,0,取引表!AI33/取引表!AI$101)</f>
        <v>2.0413585815886849E-2</v>
      </c>
      <c r="AJ33" s="239">
        <f>IF(取引表!AJ$101=0,0,取引表!AJ33/取引表!AJ$101)</f>
        <v>1.8143097580193294E-3</v>
      </c>
      <c r="AK33" s="239">
        <f>IF(取引表!AK$101=0,0,取引表!AK33/取引表!AK$101)</f>
        <v>3.7036467874070361E-5</v>
      </c>
      <c r="AL33" s="239">
        <f>IF(取引表!AL$101=0,0,取引表!AL33/取引表!AL$101)</f>
        <v>1.4852632063158165E-4</v>
      </c>
      <c r="AM33" s="239">
        <f>IF(取引表!AM$101=0,0,取引表!AM33/取引表!AM$101)</f>
        <v>5.1413410132597247E-3</v>
      </c>
      <c r="AN33" s="239">
        <f>IF(取引表!AN$101=0,0,取引表!AN33/取引表!AN$101)</f>
        <v>6.7441890455717399E-2</v>
      </c>
      <c r="AO33" s="239">
        <f>IF(取引表!AO$101=0,0,取引表!AO33/取引表!AO$101)</f>
        <v>3.0368532902240162E-3</v>
      </c>
      <c r="AP33" s="239">
        <f>IF(取引表!AP$101=0,0,取引表!AP33/取引表!AP$101)</f>
        <v>7.1957487304097996E-4</v>
      </c>
      <c r="AQ33" s="239">
        <f>IF(取引表!AQ$101=0,0,取引表!AQ33/取引表!AQ$101)</f>
        <v>3.9599156371856549E-5</v>
      </c>
      <c r="AR33" s="239">
        <f>IF(取引表!AR$101=0,0,取引表!AR33/取引表!AR$101)</f>
        <v>8.9607344671732789E-3</v>
      </c>
      <c r="AS33" s="239">
        <f>IF(取引表!AS$101=0,0,取引表!AS33/取引表!AS$101)</f>
        <v>5.531064933439752E-4</v>
      </c>
      <c r="AT33" s="239">
        <f>IF(取引表!AT$101=0,0,取引表!AT33/取引表!AT$101)</f>
        <v>3.826951395575966E-3</v>
      </c>
      <c r="AU33" s="239">
        <f>IF(取引表!AU$101=0,0,取引表!AU33/取引表!AU$101)</f>
        <v>4.9614970988025803E-3</v>
      </c>
      <c r="AV33" s="239">
        <f>IF(取引表!AV$101=0,0,取引表!AV33/取引表!AV$101)</f>
        <v>0</v>
      </c>
      <c r="AW33" s="239">
        <f>IF(取引表!AW$101=0,0,取引表!AW33/取引表!AW$101)</f>
        <v>0</v>
      </c>
      <c r="AX33" s="239">
        <f>IF(取引表!AX$101=0,0,取引表!AX33/取引表!AX$101)</f>
        <v>6.4187790726778675E-3</v>
      </c>
      <c r="AY33" s="239">
        <f>IF(取引表!AY$101=0,0,取引表!AY33/取引表!AY$101)</f>
        <v>1.4574445511483208E-3</v>
      </c>
      <c r="AZ33" s="239">
        <f>IF(取引表!AZ$101=0,0,取引表!AZ33/取引表!AZ$101)</f>
        <v>2.2193781798438066E-6</v>
      </c>
      <c r="BA33" s="239">
        <f>IF(取引表!BA$101=0,0,取引表!BA33/取引表!BA$101)</f>
        <v>2.5100733312327518E-6</v>
      </c>
      <c r="BB33" s="239">
        <f>IF(取引表!BB$101=0,0,取引表!BB33/取引表!BB$101)</f>
        <v>0</v>
      </c>
      <c r="BC33" s="239">
        <f>IF(取引表!BC$101=0,0,取引表!BC33/取引表!BC$101)</f>
        <v>0</v>
      </c>
      <c r="BD33" s="239">
        <f>IF(取引表!BD$101=0,0,取引表!BD33/取引表!BD$101)</f>
        <v>0</v>
      </c>
      <c r="BE33" s="239">
        <f>IF(取引表!BE$101=0,0,取引表!BE33/取引表!BE$101)</f>
        <v>0</v>
      </c>
      <c r="BF33" s="239">
        <f>IF(取引表!BF$101=0,0,取引表!BF33/取引表!BF$101)</f>
        <v>1.5885302825598575E-4</v>
      </c>
      <c r="BG33" s="239">
        <f>IF(取引表!BG$101=0,0,取引表!BG33/取引表!BG$101)</f>
        <v>2.4610928886229136E-6</v>
      </c>
      <c r="BH33" s="239">
        <f>IF(取引表!BH$101=0,0,取引表!BH33/取引表!BH$101)</f>
        <v>0</v>
      </c>
      <c r="BI33" s="239">
        <f>IF(取引表!BI$101=0,0,取引表!BI33/取引表!BI$101)</f>
        <v>4.4961549173151616E-6</v>
      </c>
      <c r="BJ33" s="239">
        <f>IF(取引表!BJ$101=0,0,取引表!BJ33/取引表!BJ$101)</f>
        <v>0</v>
      </c>
      <c r="BK33" s="239">
        <f>IF(取引表!BK$101=0,0,取引表!BK33/取引表!BK$101)</f>
        <v>0</v>
      </c>
      <c r="BL33" s="239">
        <f>IF(取引表!BL$101=0,0,取引表!BL33/取引表!BL$101)</f>
        <v>6.1328070564549842E-5</v>
      </c>
      <c r="BM33" s="239">
        <f>IF(取引表!BM$101=0,0,取引表!BM33/取引表!BM$101)</f>
        <v>5.0755659800856255E-5</v>
      </c>
      <c r="BN33" s="239">
        <f>IF(取引表!BN$101=0,0,取引表!BN33/取引表!BN$101)</f>
        <v>0</v>
      </c>
      <c r="BO33" s="239">
        <f>IF(取引表!BO$101=0,0,取引表!BO33/取引表!BO$101)</f>
        <v>0</v>
      </c>
      <c r="BP33" s="239">
        <f>IF(取引表!BP$101=0,0,取引表!BP33/取引表!BP$101)</f>
        <v>1.0042361608167764E-5</v>
      </c>
      <c r="BQ33" s="239">
        <f>IF(取引表!BQ$101=0,0,取引表!BQ33/取引表!BQ$101)</f>
        <v>0</v>
      </c>
      <c r="BR33" s="239">
        <f>IF(取引表!BR$101=0,0,取引表!BR33/取引表!BR$101)</f>
        <v>0</v>
      </c>
      <c r="BS33" s="239">
        <f>IF(取引表!BS$101=0,0,取引表!BS33/取引表!BS$101)</f>
        <v>2.831249370319E-5</v>
      </c>
      <c r="BT33" s="239">
        <f>IF(取引表!BT$101=0,0,取引表!BT33/取引表!BT$101)</f>
        <v>3.4583454759420609E-4</v>
      </c>
      <c r="BU33" s="239">
        <f>IF(取引表!BU$101=0,0,取引表!BU33/取引表!BU$101)</f>
        <v>0</v>
      </c>
      <c r="BV33" s="239">
        <f>IF(取引表!BV$101=0,0,取引表!BV33/取引表!BV$101)</f>
        <v>0</v>
      </c>
      <c r="BW33" s="239">
        <f>IF(取引表!BW$101=0,0,取引表!BW33/取引表!BW$101)</f>
        <v>0</v>
      </c>
      <c r="BX33" s="239">
        <f>IF(取引表!BX$101=0,0,取引表!BX33/取引表!BX$101)</f>
        <v>0</v>
      </c>
      <c r="BY33" s="239">
        <f>IF(取引表!BY$101=0,0,取引表!BY33/取引表!BY$101)</f>
        <v>0</v>
      </c>
      <c r="BZ33" s="239">
        <f>IF(取引表!BZ$101=0,0,取引表!BZ33/取引表!BZ$101)</f>
        <v>0</v>
      </c>
      <c r="CA33" s="239">
        <f>IF(取引表!CA$101=0,0,取引表!CA33/取引表!CA$101)</f>
        <v>0</v>
      </c>
      <c r="CB33" s="239">
        <f>IF(取引表!CB$101=0,0,取引表!CB33/取引表!CB$101)</f>
        <v>2.9075096424579239E-6</v>
      </c>
      <c r="CC33" s="239">
        <f>IF(取引表!CC$101=0,0,取引表!CC33/取引表!CC$101)</f>
        <v>0</v>
      </c>
      <c r="CD33" s="239">
        <f>IF(取引表!CD$101=0,0,取引表!CD33/取引表!CD$101)</f>
        <v>2.9410187094793983E-2</v>
      </c>
      <c r="CE33" s="239">
        <f>IF(取引表!CE$101=0,0,取引表!CE33/取引表!CE$101)</f>
        <v>8.9586474788296778E-5</v>
      </c>
      <c r="CF33" s="239">
        <f>IF(取引表!CF$101=0,0,取引表!CF33/取引表!CF$101)</f>
        <v>0</v>
      </c>
      <c r="CG33" s="239">
        <f>IF(取引表!CG$101=0,0,取引表!CG33/取引表!CG$101)</f>
        <v>0</v>
      </c>
      <c r="CH33" s="239">
        <f>IF(取引表!CH$101=0,0,取引表!CH33/取引表!CH$101)</f>
        <v>0</v>
      </c>
      <c r="CI33" s="239">
        <f>IF(取引表!CI$101=0,0,取引表!CI33/取引表!CI$101)</f>
        <v>0</v>
      </c>
      <c r="CJ33" s="239">
        <f>IF(取引表!CJ$101=0,0,取引表!CJ33/取引表!CJ$101)</f>
        <v>1.8894342263535248E-5</v>
      </c>
      <c r="CK33" s="239">
        <f>IF(取引表!CK$101=0,0,取引表!CK33/取引表!CK$101)</f>
        <v>0</v>
      </c>
      <c r="CL33" s="239">
        <f>IF(取引表!CL$101=0,0,取引表!CL33/取引表!CL$101)</f>
        <v>0</v>
      </c>
      <c r="CM33" s="239">
        <f>IF(取引表!CM$101=0,0,取引表!CM33/取引表!CM$101)</f>
        <v>6.7234914212693916E-3</v>
      </c>
      <c r="CO33" s="238">
        <v>30</v>
      </c>
      <c r="CP33" s="242">
        <f t="shared" si="0"/>
        <v>0.46873708552787774</v>
      </c>
      <c r="CQ33" s="242">
        <f t="shared" si="1"/>
        <v>0.53126291447212237</v>
      </c>
      <c r="CR33" s="242">
        <f>INDEX(取引表!$C$105:$CM$105,投入係数!$CO33)</f>
        <v>0.1511508126267774</v>
      </c>
    </row>
    <row r="34" spans="1:96">
      <c r="A34" s="238">
        <v>31</v>
      </c>
      <c r="B34" s="238" t="s">
        <v>1164</v>
      </c>
      <c r="C34" s="239">
        <f>IF(取引表!C$101=0,0,取引表!C34/取引表!C$101)</f>
        <v>4.5114562349876631E-4</v>
      </c>
      <c r="D34" s="239">
        <f>IF(取引表!D$101=0,0,取引表!D34/取引表!D$101)</f>
        <v>0</v>
      </c>
      <c r="E34" s="239">
        <f>IF(取引表!E$101=0,0,取引表!E34/取引表!E$101)</f>
        <v>0</v>
      </c>
      <c r="F34" s="239">
        <f>IF(取引表!F$101=0,0,取引表!F34/取引表!F$101)</f>
        <v>2.4444880848451211E-4</v>
      </c>
      <c r="G34" s="239">
        <f>IF(取引表!G$101=0,0,取引表!G34/取引表!G$101)</f>
        <v>0</v>
      </c>
      <c r="H34" s="239">
        <f>IF(取引表!H$101=0,0,取引表!H34/取引表!H$101)</f>
        <v>0</v>
      </c>
      <c r="I34" s="239">
        <f>IF(取引表!I$101=0,0,取引表!I34/取引表!I$101)</f>
        <v>0</v>
      </c>
      <c r="J34" s="239">
        <f>IF(取引表!J$101=0,0,取引表!J34/取引表!J$101)</f>
        <v>0</v>
      </c>
      <c r="K34" s="239">
        <f>IF(取引表!K$101=0,0,取引表!K34/取引表!K$101)</f>
        <v>0</v>
      </c>
      <c r="L34" s="239">
        <f>IF(取引表!L$101=0,0,取引表!L34/取引表!L$101)</f>
        <v>2.9302574790039287E-6</v>
      </c>
      <c r="M34" s="239">
        <f>IF(取引表!M$101=0,0,取引表!M34/取引表!M$101)</f>
        <v>5.3887167635334726E-5</v>
      </c>
      <c r="N34" s="239">
        <f>IF(取引表!N$101=0,0,取引表!N34/取引表!N$101)</f>
        <v>0</v>
      </c>
      <c r="O34" s="239">
        <f>IF(取引表!O$101=0,0,取引表!O34/取引表!O$101)</f>
        <v>0</v>
      </c>
      <c r="P34" s="239">
        <f>IF(取引表!P$101=0,0,取引表!P34/取引表!P$101)</f>
        <v>0</v>
      </c>
      <c r="Q34" s="239">
        <f>IF(取引表!Q$101=0,0,取引表!Q34/取引表!Q$101)</f>
        <v>0</v>
      </c>
      <c r="R34" s="239">
        <f>IF(取引表!R$101=0,0,取引表!R34/取引表!R$101)</f>
        <v>0</v>
      </c>
      <c r="S34" s="239">
        <f>IF(取引表!S$101=0,0,取引表!S34/取引表!S$101)</f>
        <v>0</v>
      </c>
      <c r="T34" s="239">
        <f>IF(取引表!T$101=0,0,取引表!T34/取引表!T$101)</f>
        <v>0</v>
      </c>
      <c r="U34" s="239">
        <f>IF(取引表!U$101=0,0,取引表!U34/取引表!U$101)</f>
        <v>0</v>
      </c>
      <c r="V34" s="239">
        <f>IF(取引表!V$101=0,0,取引表!V34/取引表!V$101)</f>
        <v>3.5270828454556974E-6</v>
      </c>
      <c r="W34" s="239">
        <f>IF(取引表!W$101=0,0,取引表!W34/取引表!W$101)</f>
        <v>3.3481845875196151E-3</v>
      </c>
      <c r="X34" s="239">
        <f>IF(取引表!X$101=0,0,取引表!X34/取引表!X$101)</f>
        <v>0</v>
      </c>
      <c r="Y34" s="239">
        <f>IF(取引表!Y$101=0,0,取引表!Y34/取引表!Y$101)</f>
        <v>8.6236080690014219E-5</v>
      </c>
      <c r="Z34" s="239">
        <f>IF(取引表!Z$101=0,0,取引表!Z34/取引表!Z$101)</f>
        <v>0</v>
      </c>
      <c r="AA34" s="239">
        <f>IF(取引表!AA$101=0,0,取引表!AA34/取引表!AA$101)</f>
        <v>2.5367650414757323E-4</v>
      </c>
      <c r="AB34" s="239">
        <f>IF(取引表!AB$101=0,0,取引表!AB34/取引表!AB$101)</f>
        <v>8.0124215184840088E-5</v>
      </c>
      <c r="AC34" s="239">
        <f>IF(取引表!AC$101=0,0,取引表!AC34/取引表!AC$101)</f>
        <v>1.3149863559387796E-2</v>
      </c>
      <c r="AD34" s="239">
        <f>IF(取引表!AD$101=0,0,取引表!AD34/取引表!AD$101)</f>
        <v>9.8417430863102402E-6</v>
      </c>
      <c r="AE34" s="239">
        <f>IF(取引表!AE$101=0,0,取引表!AE34/取引表!AE$101)</f>
        <v>9.0151291399441394E-4</v>
      </c>
      <c r="AF34" s="239">
        <f>IF(取引表!AF$101=0,0,取引表!AF34/取引表!AF$101)</f>
        <v>1.2715617191492168E-3</v>
      </c>
      <c r="AG34" s="239">
        <f>IF(取引表!AG$101=0,0,取引表!AG34/取引表!AG$101)</f>
        <v>0.1227668560053492</v>
      </c>
      <c r="AH34" s="239">
        <f>IF(取引表!AH$101=0,0,取引表!AH34/取引表!AH$101)</f>
        <v>2.5899016856143154E-4</v>
      </c>
      <c r="AI34" s="239">
        <f>IF(取引表!AI$101=0,0,取引表!AI34/取引表!AI$101)</f>
        <v>4.8471312888526526E-2</v>
      </c>
      <c r="AJ34" s="239">
        <f>IF(取引表!AJ$101=0,0,取引表!AJ34/取引表!AJ$101)</f>
        <v>8.2258386855555733E-4</v>
      </c>
      <c r="AK34" s="239">
        <f>IF(取引表!AK$101=0,0,取引表!AK34/取引表!AK$101)</f>
        <v>4.4894838418219609E-6</v>
      </c>
      <c r="AL34" s="239">
        <f>IF(取引表!AL$101=0,0,取引表!AL34/取引表!AL$101)</f>
        <v>1.2623072827316092E-4</v>
      </c>
      <c r="AM34" s="239">
        <f>IF(取引表!AM$101=0,0,取引表!AM34/取引表!AM$101)</f>
        <v>2.3630524008313674E-4</v>
      </c>
      <c r="AN34" s="239">
        <f>IF(取引表!AN$101=0,0,取引表!AN34/取引表!AN$101)</f>
        <v>7.7400607022762085E-4</v>
      </c>
      <c r="AO34" s="239">
        <f>IF(取引表!AO$101=0,0,取引表!AO34/取引表!AO$101)</f>
        <v>1.2145595672681497E-4</v>
      </c>
      <c r="AP34" s="239">
        <f>IF(取引表!AP$101=0,0,取引表!AP34/取引表!AP$101)</f>
        <v>5.435896124931178E-5</v>
      </c>
      <c r="AQ34" s="239">
        <f>IF(取引表!AQ$101=0,0,取引表!AQ34/取引表!AQ$101)</f>
        <v>0</v>
      </c>
      <c r="AR34" s="239">
        <f>IF(取引表!AR$101=0,0,取引表!AR34/取引表!AR$101)</f>
        <v>6.1798358305303767E-6</v>
      </c>
      <c r="AS34" s="239">
        <f>IF(取引表!AS$101=0,0,取引表!AS34/取引表!AS$101)</f>
        <v>3.6194296286791182E-5</v>
      </c>
      <c r="AT34" s="239">
        <f>IF(取引表!AT$101=0,0,取引表!AT34/取引表!AT$101)</f>
        <v>4.2445193858526052E-5</v>
      </c>
      <c r="AU34" s="239">
        <f>IF(取引表!AU$101=0,0,取引表!AU34/取引表!AU$101)</f>
        <v>6.5433239275139057E-6</v>
      </c>
      <c r="AV34" s="239">
        <f>IF(取引表!AV$101=0,0,取引表!AV34/取引表!AV$101)</f>
        <v>0</v>
      </c>
      <c r="AW34" s="239">
        <f>IF(取引表!AW$101=0,0,取引表!AW34/取引表!AW$101)</f>
        <v>1.0166247369138955E-5</v>
      </c>
      <c r="AX34" s="239">
        <f>IF(取引表!AX$101=0,0,取引表!AX34/取引表!AX$101)</f>
        <v>6.9302402268985844E-5</v>
      </c>
      <c r="AY34" s="239">
        <f>IF(取引表!AY$101=0,0,取引表!AY34/取引表!AY$101)</f>
        <v>0</v>
      </c>
      <c r="AZ34" s="239">
        <f>IF(取引表!AZ$101=0,0,取引表!AZ34/取引表!AZ$101)</f>
        <v>7.4462027881104517E-7</v>
      </c>
      <c r="BA34" s="239">
        <f>IF(取引表!BA$101=0,0,取引表!BA34/取引表!BA$101)</f>
        <v>5.0421790066477433E-7</v>
      </c>
      <c r="BB34" s="239">
        <f>IF(取引表!BB$101=0,0,取引表!BB34/取引表!BB$101)</f>
        <v>0</v>
      </c>
      <c r="BC34" s="239">
        <f>IF(取引表!BC$101=0,0,取引表!BC34/取引表!BC$101)</f>
        <v>0</v>
      </c>
      <c r="BD34" s="239">
        <f>IF(取引表!BD$101=0,0,取引表!BD34/取引表!BD$101)</f>
        <v>0</v>
      </c>
      <c r="BE34" s="239">
        <f>IF(取引表!BE$101=0,0,取引表!BE34/取引表!BE$101)</f>
        <v>0</v>
      </c>
      <c r="BF34" s="239">
        <f>IF(取引表!BF$101=0,0,取引表!BF34/取引表!BF$101)</f>
        <v>2.9692861016712655E-6</v>
      </c>
      <c r="BG34" s="239">
        <f>IF(取引表!BG$101=0,0,取引表!BG34/取引表!BG$101)</f>
        <v>1.0739645336735115E-5</v>
      </c>
      <c r="BH34" s="239">
        <f>IF(取引表!BH$101=0,0,取引表!BH34/取引表!BH$101)</f>
        <v>0</v>
      </c>
      <c r="BI34" s="239">
        <f>IF(取引表!BI$101=0,0,取引表!BI34/取引表!BI$101)</f>
        <v>5.0982514002514401E-5</v>
      </c>
      <c r="BJ34" s="239">
        <f>IF(取引表!BJ$101=0,0,取引表!BJ34/取引表!BJ$101)</f>
        <v>0</v>
      </c>
      <c r="BK34" s="239">
        <f>IF(取引表!BK$101=0,0,取引表!BK34/取引表!BK$101)</f>
        <v>1.4071254529698094E-5</v>
      </c>
      <c r="BL34" s="239">
        <f>IF(取引表!BL$101=0,0,取引表!BL34/取引表!BL$101)</f>
        <v>1.9667622866743809E-5</v>
      </c>
      <c r="BM34" s="239">
        <f>IF(取引表!BM$101=0,0,取引表!BM34/取引表!BM$101)</f>
        <v>1.9967483490423209E-4</v>
      </c>
      <c r="BN34" s="239">
        <f>IF(取引表!BN$101=0,0,取引表!BN34/取引表!BN$101)</f>
        <v>0</v>
      </c>
      <c r="BO34" s="239">
        <f>IF(取引表!BO$101=0,0,取引表!BO34/取引表!BO$101)</f>
        <v>5.9720987267105539E-7</v>
      </c>
      <c r="BP34" s="239">
        <f>IF(取引表!BP$101=0,0,取引表!BP34/取引表!BP$101)</f>
        <v>0</v>
      </c>
      <c r="BQ34" s="239">
        <f>IF(取引表!BQ$101=0,0,取引表!BQ34/取引表!BQ$101)</f>
        <v>0</v>
      </c>
      <c r="BR34" s="239">
        <f>IF(取引表!BR$101=0,0,取引表!BR34/取引表!BR$101)</f>
        <v>0</v>
      </c>
      <c r="BS34" s="239">
        <f>IF(取引表!BS$101=0,0,取引表!BS34/取引表!BS$101)</f>
        <v>0</v>
      </c>
      <c r="BT34" s="239">
        <f>IF(取引表!BT$101=0,0,取引表!BT34/取引表!BT$101)</f>
        <v>4.9969156199986675E-6</v>
      </c>
      <c r="BU34" s="239">
        <f>IF(取引表!BU$101=0,0,取引表!BU34/取引表!BU$101)</f>
        <v>0</v>
      </c>
      <c r="BV34" s="239">
        <f>IF(取引表!BV$101=0,0,取引表!BV34/取引表!BV$101)</f>
        <v>0</v>
      </c>
      <c r="BW34" s="239">
        <f>IF(取引表!BW$101=0,0,取引表!BW34/取引表!BW$101)</f>
        <v>0</v>
      </c>
      <c r="BX34" s="239">
        <f>IF(取引表!BX$101=0,0,取引表!BX34/取引表!BX$101)</f>
        <v>0</v>
      </c>
      <c r="BY34" s="239">
        <f>IF(取引表!BY$101=0,0,取引表!BY34/取引表!BY$101)</f>
        <v>0</v>
      </c>
      <c r="BZ34" s="239">
        <f>IF(取引表!BZ$101=0,0,取引表!BZ34/取引表!BZ$101)</f>
        <v>0</v>
      </c>
      <c r="CA34" s="239">
        <f>IF(取引表!CA$101=0,0,取引表!CA34/取引表!CA$101)</f>
        <v>0</v>
      </c>
      <c r="CB34" s="239">
        <f>IF(取引表!CB$101=0,0,取引表!CB34/取引表!CB$101)</f>
        <v>4.4894886763658732E-4</v>
      </c>
      <c r="CC34" s="239">
        <f>IF(取引表!CC$101=0,0,取引表!CC34/取引表!CC$101)</f>
        <v>0</v>
      </c>
      <c r="CD34" s="239">
        <f>IF(取引表!CD$101=0,0,取引表!CD34/取引表!CD$101)</f>
        <v>1.4946804316800249E-2</v>
      </c>
      <c r="CE34" s="239">
        <f>IF(取引表!CE$101=0,0,取引表!CE34/取引表!CE$101)</f>
        <v>2.7821732233317296E-6</v>
      </c>
      <c r="CF34" s="239">
        <f>IF(取引表!CF$101=0,0,取引表!CF34/取引表!CF$101)</f>
        <v>0</v>
      </c>
      <c r="CG34" s="239">
        <f>IF(取引表!CG$101=0,0,取引表!CG34/取引表!CG$101)</f>
        <v>0</v>
      </c>
      <c r="CH34" s="239">
        <f>IF(取引表!CH$101=0,0,取引表!CH34/取引表!CH$101)</f>
        <v>0</v>
      </c>
      <c r="CI34" s="239">
        <f>IF(取引表!CI$101=0,0,取引表!CI34/取引表!CI$101)</f>
        <v>1.3449350978006947E-6</v>
      </c>
      <c r="CJ34" s="239">
        <f>IF(取引表!CJ$101=0,0,取引表!CJ34/取引表!CJ$101)</f>
        <v>8.1012475013460399E-6</v>
      </c>
      <c r="CK34" s="239">
        <f>IF(取引表!CK$101=0,0,取引表!CK34/取引表!CK$101)</f>
        <v>0</v>
      </c>
      <c r="CL34" s="239">
        <f>IF(取引表!CL$101=0,0,取引表!CL34/取引表!CL$101)</f>
        <v>0</v>
      </c>
      <c r="CM34" s="239">
        <f>IF(取引表!CM$101=0,0,取引表!CM34/取引表!CM$101)</f>
        <v>1.125594896959849E-2</v>
      </c>
      <c r="CO34" s="238">
        <v>31</v>
      </c>
      <c r="CP34" s="242">
        <f t="shared" si="0"/>
        <v>0.54989102961472269</v>
      </c>
      <c r="CQ34" s="242">
        <f t="shared" si="1"/>
        <v>0.45010897038527731</v>
      </c>
      <c r="CR34" s="242">
        <f>INDEX(取引表!$C$105:$CM$105,投入係数!$CO34)</f>
        <v>0.18404153722547961</v>
      </c>
    </row>
    <row r="35" spans="1:96">
      <c r="A35" s="238">
        <v>32</v>
      </c>
      <c r="B35" s="238" t="s">
        <v>1165</v>
      </c>
      <c r="C35" s="239">
        <f>IF(取引表!C$101=0,0,取引表!C35/取引表!C$101)</f>
        <v>1.5343131254404852E-4</v>
      </c>
      <c r="D35" s="239">
        <f>IF(取引表!D$101=0,0,取引表!D35/取引表!D$101)</f>
        <v>0</v>
      </c>
      <c r="E35" s="239">
        <f>IF(取引表!E$101=0,0,取引表!E35/取引表!E$101)</f>
        <v>0</v>
      </c>
      <c r="F35" s="239">
        <f>IF(取引表!F$101=0,0,取引表!F35/取引表!F$101)</f>
        <v>0</v>
      </c>
      <c r="G35" s="239">
        <f>IF(取引表!G$101=0,0,取引表!G35/取引表!G$101)</f>
        <v>0</v>
      </c>
      <c r="H35" s="239">
        <f>IF(取引表!H$101=0,0,取引表!H35/取引表!H$101)</f>
        <v>0</v>
      </c>
      <c r="I35" s="239">
        <f>IF(取引表!I$101=0,0,取引表!I35/取引表!I$101)</f>
        <v>0</v>
      </c>
      <c r="J35" s="239">
        <f>IF(取引表!J$101=0,0,取引表!J35/取引表!J$101)</f>
        <v>0</v>
      </c>
      <c r="K35" s="239">
        <f>IF(取引表!K$101=0,0,取引表!K35/取引表!K$101)</f>
        <v>0</v>
      </c>
      <c r="L35" s="239">
        <f>IF(取引表!L$101=0,0,取引表!L35/取引表!L$101)</f>
        <v>0</v>
      </c>
      <c r="M35" s="239">
        <f>IF(取引表!M$101=0,0,取引表!M35/取引表!M$101)</f>
        <v>0</v>
      </c>
      <c r="N35" s="239">
        <f>IF(取引表!N$101=0,0,取引表!N35/取引表!N$101)</f>
        <v>0</v>
      </c>
      <c r="O35" s="239">
        <f>IF(取引表!O$101=0,0,取引表!O35/取引表!O$101)</f>
        <v>0</v>
      </c>
      <c r="P35" s="239">
        <f>IF(取引表!P$101=0,0,取引表!P35/取引表!P$101)</f>
        <v>0</v>
      </c>
      <c r="Q35" s="239">
        <f>IF(取引表!Q$101=0,0,取引表!Q35/取引表!Q$101)</f>
        <v>1.6343587632807309E-5</v>
      </c>
      <c r="R35" s="239">
        <f>IF(取引表!R$101=0,0,取引表!R35/取引表!R$101)</f>
        <v>0</v>
      </c>
      <c r="S35" s="239">
        <f>IF(取引表!S$101=0,0,取引表!S35/取引表!S$101)</f>
        <v>0</v>
      </c>
      <c r="T35" s="239">
        <f>IF(取引表!T$101=0,0,取引表!T35/取引表!T$101)</f>
        <v>0</v>
      </c>
      <c r="U35" s="239">
        <f>IF(取引表!U$101=0,0,取引表!U35/取引表!U$101)</f>
        <v>0</v>
      </c>
      <c r="V35" s="239">
        <f>IF(取引表!V$101=0,0,取引表!V35/取引表!V$101)</f>
        <v>0</v>
      </c>
      <c r="W35" s="239">
        <f>IF(取引表!W$101=0,0,取引表!W35/取引表!W$101)</f>
        <v>0</v>
      </c>
      <c r="X35" s="239">
        <f>IF(取引表!X$101=0,0,取引表!X35/取引表!X$101)</f>
        <v>0</v>
      </c>
      <c r="Y35" s="239">
        <f>IF(取引表!Y$101=0,0,取引表!Y35/取引表!Y$101)</f>
        <v>0</v>
      </c>
      <c r="Z35" s="239">
        <f>IF(取引表!Z$101=0,0,取引表!Z35/取引表!Z$101)</f>
        <v>0</v>
      </c>
      <c r="AA35" s="239">
        <f>IF(取引表!AA$101=0,0,取引表!AA35/取引表!AA$101)</f>
        <v>0</v>
      </c>
      <c r="AB35" s="239">
        <f>IF(取引表!AB$101=0,0,取引表!AB35/取引表!AB$101)</f>
        <v>0</v>
      </c>
      <c r="AC35" s="239">
        <f>IF(取引表!AC$101=0,0,取引表!AC35/取引表!AC$101)</f>
        <v>0</v>
      </c>
      <c r="AD35" s="239">
        <f>IF(取引表!AD$101=0,0,取引表!AD35/取引表!AD$101)</f>
        <v>2.420611324136435E-5</v>
      </c>
      <c r="AE35" s="239">
        <f>IF(取引表!AE$101=0,0,取引表!AE35/取引表!AE$101)</f>
        <v>9.4966803906782152E-5</v>
      </c>
      <c r="AF35" s="239">
        <f>IF(取引表!AF$101=0,0,取引表!AF35/取引表!AF$101)</f>
        <v>1.8212518525601001E-3</v>
      </c>
      <c r="AG35" s="239">
        <f>IF(取引表!AG$101=0,0,取引表!AG35/取引表!AG$101)</f>
        <v>4.6136802200252812E-3</v>
      </c>
      <c r="AH35" s="239">
        <f>IF(取引表!AH$101=0,0,取引表!AH35/取引表!AH$101)</f>
        <v>2.1667531189795031E-2</v>
      </c>
      <c r="AI35" s="239">
        <f>IF(取引表!AI$101=0,0,取引表!AI35/取引表!AI$101)</f>
        <v>0</v>
      </c>
      <c r="AJ35" s="239">
        <f>IF(取引表!AJ$101=0,0,取引表!AJ35/取引表!AJ$101)</f>
        <v>1.0532666486688465E-4</v>
      </c>
      <c r="AK35" s="239">
        <f>IF(取引表!AK$101=0,0,取引表!AK35/取引表!AK$101)</f>
        <v>2.9159684073604396E-6</v>
      </c>
      <c r="AL35" s="239">
        <f>IF(取引表!AL$101=0,0,取引表!AL35/取引表!AL$101)</f>
        <v>4.9417842269251453E-5</v>
      </c>
      <c r="AM35" s="239">
        <f>IF(取引表!AM$101=0,0,取引表!AM35/取引表!AM$101)</f>
        <v>1.3124098264081577E-4</v>
      </c>
      <c r="AN35" s="239">
        <f>IF(取引表!AN$101=0,0,取引表!AN35/取引表!AN$101)</f>
        <v>1.2624210942961719E-3</v>
      </c>
      <c r="AO35" s="239">
        <f>IF(取引表!AO$101=0,0,取引表!AO35/取引表!AO$101)</f>
        <v>8.9538729646043464E-4</v>
      </c>
      <c r="AP35" s="239">
        <f>IF(取引表!AP$101=0,0,取引表!AP35/取引表!AP$101)</f>
        <v>3.3455496727068242E-4</v>
      </c>
      <c r="AQ35" s="239">
        <f>IF(取引表!AQ$101=0,0,取引表!AQ35/取引表!AQ$101)</f>
        <v>2.5627626170247713E-5</v>
      </c>
      <c r="AR35" s="239">
        <f>IF(取引表!AR$101=0,0,取引表!AR35/取引表!AR$101)</f>
        <v>2.518237313522281E-4</v>
      </c>
      <c r="AS35" s="239">
        <f>IF(取引表!AS$101=0,0,取引表!AS35/取引表!AS$101)</f>
        <v>0</v>
      </c>
      <c r="AT35" s="239">
        <f>IF(取引表!AT$101=0,0,取引表!AT35/取引表!AT$101)</f>
        <v>3.2021673072172769E-5</v>
      </c>
      <c r="AU35" s="239">
        <f>IF(取引表!AU$101=0,0,取引表!AU35/取引表!AU$101)</f>
        <v>0</v>
      </c>
      <c r="AV35" s="239">
        <f>IF(取引表!AV$101=0,0,取引表!AV35/取引表!AV$101)</f>
        <v>0</v>
      </c>
      <c r="AW35" s="239">
        <f>IF(取引表!AW$101=0,0,取引表!AW35/取引表!AW$101)</f>
        <v>0</v>
      </c>
      <c r="AX35" s="239">
        <f>IF(取引表!AX$101=0,0,取引表!AX35/取引表!AX$101)</f>
        <v>7.5689751478045942E-5</v>
      </c>
      <c r="AY35" s="239">
        <f>IF(取引表!AY$101=0,0,取引表!AY35/取引表!AY$101)</f>
        <v>1.37373088540062E-5</v>
      </c>
      <c r="AZ35" s="239">
        <f>IF(取引表!AZ$101=0,0,取引表!AZ35/取引表!AZ$101)</f>
        <v>8.3248739536615683E-4</v>
      </c>
      <c r="BA35" s="239">
        <f>IF(取引表!BA$101=0,0,取引表!BA35/取引表!BA$101)</f>
        <v>1.6897193385808089E-4</v>
      </c>
      <c r="BB35" s="239">
        <f>IF(取引表!BB$101=0,0,取引表!BB35/取引表!BB$101)</f>
        <v>8.4110904260979463E-6</v>
      </c>
      <c r="BC35" s="239">
        <f>IF(取引表!BC$101=0,0,取引表!BC35/取引表!BC$101)</f>
        <v>0</v>
      </c>
      <c r="BD35" s="239">
        <f>IF(取引表!BD$101=0,0,取引表!BD35/取引表!BD$101)</f>
        <v>0</v>
      </c>
      <c r="BE35" s="239">
        <f>IF(取引表!BE$101=0,0,取引表!BE35/取引表!BE$101)</f>
        <v>0</v>
      </c>
      <c r="BF35" s="239">
        <f>IF(取引表!BF$101=0,0,取引表!BF35/取引表!BF$101)</f>
        <v>0</v>
      </c>
      <c r="BG35" s="239">
        <f>IF(取引表!BG$101=0,0,取引表!BG35/取引表!BG$101)</f>
        <v>1.5907018342172277E-6</v>
      </c>
      <c r="BH35" s="239">
        <f>IF(取引表!BH$101=0,0,取引表!BH35/取引表!BH$101)</f>
        <v>0</v>
      </c>
      <c r="BI35" s="239">
        <f>IF(取引表!BI$101=0,0,取引表!BI35/取引表!BI$101)</f>
        <v>1.7373628036373742E-5</v>
      </c>
      <c r="BJ35" s="239">
        <f>IF(取引表!BJ$101=0,0,取引表!BJ35/取引表!BJ$101)</f>
        <v>0</v>
      </c>
      <c r="BK35" s="239">
        <f>IF(取引表!BK$101=0,0,取引表!BK35/取引表!BK$101)</f>
        <v>5.4960624168201698E-5</v>
      </c>
      <c r="BL35" s="239">
        <f>IF(取引表!BL$101=0,0,取引表!BL35/取引表!BL$101)</f>
        <v>6.1933580621598372E-5</v>
      </c>
      <c r="BM35" s="239">
        <f>IF(取引表!BM$101=0,0,取引表!BM35/取引表!BM$101)</f>
        <v>2.7234296801651694E-5</v>
      </c>
      <c r="BN35" s="239">
        <f>IF(取引表!BN$101=0,0,取引表!BN35/取引表!BN$101)</f>
        <v>0</v>
      </c>
      <c r="BO35" s="239">
        <f>IF(取引表!BO$101=0,0,取引表!BO35/取引表!BO$101)</f>
        <v>6.831105343046681E-6</v>
      </c>
      <c r="BP35" s="239">
        <f>IF(取引表!BP$101=0,0,取引表!BP35/取引表!BP$101)</f>
        <v>2.6229556832063592E-5</v>
      </c>
      <c r="BQ35" s="239">
        <f>IF(取引表!BQ$101=0,0,取引表!BQ35/取引表!BQ$101)</f>
        <v>0</v>
      </c>
      <c r="BR35" s="239">
        <f>IF(取引表!BR$101=0,0,取引表!BR35/取引表!BR$101)</f>
        <v>1.3123158967360613E-4</v>
      </c>
      <c r="BS35" s="239">
        <f>IF(取引表!BS$101=0,0,取引表!BS35/取引表!BS$101)</f>
        <v>7.534285855640842E-4</v>
      </c>
      <c r="BT35" s="239">
        <f>IF(取引表!BT$101=0,0,取引表!BT35/取引表!BT$101)</f>
        <v>3.1057217719349822E-3</v>
      </c>
      <c r="BU35" s="239">
        <f>IF(取引表!BU$101=0,0,取引表!BU35/取引表!BU$101)</f>
        <v>0</v>
      </c>
      <c r="BV35" s="239">
        <f>IF(取引表!BV$101=0,0,取引表!BV35/取引表!BV$101)</f>
        <v>0</v>
      </c>
      <c r="BW35" s="239">
        <f>IF(取引表!BW$101=0,0,取引表!BW35/取引表!BW$101)</f>
        <v>1.1086830368749816E-2</v>
      </c>
      <c r="BX35" s="239">
        <f>IF(取引表!BX$101=0,0,取引表!BX35/取引表!BX$101)</f>
        <v>4.4289582377308361E-3</v>
      </c>
      <c r="BY35" s="239">
        <f>IF(取引表!BY$101=0,0,取引表!BY35/取引表!BY$101)</f>
        <v>2.392630062940538E-3</v>
      </c>
      <c r="BZ35" s="239">
        <f>IF(取引表!BZ$101=0,0,取引表!BZ35/取引表!BZ$101)</f>
        <v>1.7684891850350709E-3</v>
      </c>
      <c r="CA35" s="239">
        <f>IF(取引表!CA$101=0,0,取引表!CA35/取引表!CA$101)</f>
        <v>0</v>
      </c>
      <c r="CB35" s="239">
        <f>IF(取引表!CB$101=0,0,取引表!CB35/取引表!CB$101)</f>
        <v>8.5312001922092907E-4</v>
      </c>
      <c r="CC35" s="239">
        <f>IF(取引表!CC$101=0,0,取引表!CC35/取引表!CC$101)</f>
        <v>0</v>
      </c>
      <c r="CD35" s="239">
        <f>IF(取引表!CD$101=0,0,取引表!CD35/取引表!CD$101)</f>
        <v>1.8696732582070538E-2</v>
      </c>
      <c r="CE35" s="239">
        <f>IF(取引表!CE$101=0,0,取引表!CE35/取引表!CE$101)</f>
        <v>1.428824241789293E-4</v>
      </c>
      <c r="CF35" s="239">
        <f>IF(取引表!CF$101=0,0,取引表!CF35/取引表!CF$101)</f>
        <v>2.0495405914281214E-5</v>
      </c>
      <c r="CG35" s="239">
        <f>IF(取引表!CG$101=0,0,取引表!CG35/取引表!CG$101)</f>
        <v>0</v>
      </c>
      <c r="CH35" s="239">
        <f>IF(取引表!CH$101=0,0,取引表!CH35/取引表!CH$101)</f>
        <v>3.9864333874446031E-6</v>
      </c>
      <c r="CI35" s="239">
        <f>IF(取引表!CI$101=0,0,取引表!CI35/取引表!CI$101)</f>
        <v>4.9177409983701421E-3</v>
      </c>
      <c r="CJ35" s="239">
        <f>IF(取引表!CJ$101=0,0,取引表!CJ35/取引表!CJ$101)</f>
        <v>3.3085030009989982E-3</v>
      </c>
      <c r="CK35" s="239">
        <f>IF(取引表!CK$101=0,0,取引表!CK35/取引表!CK$101)</f>
        <v>2.9055474861590408E-2</v>
      </c>
      <c r="CL35" s="239">
        <f>IF(取引表!CL$101=0,0,取引表!CL35/取引表!CL$101)</f>
        <v>0</v>
      </c>
      <c r="CM35" s="239">
        <f>IF(取引表!CM$101=0,0,取引表!CM35/取引表!CM$101)</f>
        <v>1.5325162023780814E-3</v>
      </c>
      <c r="CO35" s="238">
        <v>32</v>
      </c>
      <c r="CP35" s="242">
        <f t="shared" si="0"/>
        <v>0.25965062274682743</v>
      </c>
      <c r="CQ35" s="242">
        <f t="shared" si="1"/>
        <v>0.74034937725317251</v>
      </c>
      <c r="CR35" s="242">
        <f>INDEX(取引表!$C$105:$CM$105,投入係数!$CO35)</f>
        <v>0.13534001564218542</v>
      </c>
    </row>
    <row r="36" spans="1:96">
      <c r="A36" s="238">
        <v>33</v>
      </c>
      <c r="B36" s="238" t="s">
        <v>1983</v>
      </c>
      <c r="C36" s="239">
        <f>IF(取引表!C$101=0,0,取引表!C36/取引表!C$101)</f>
        <v>0</v>
      </c>
      <c r="D36" s="239">
        <f>IF(取引表!D$101=0,0,取引表!D36/取引表!D$101)</f>
        <v>0</v>
      </c>
      <c r="E36" s="239">
        <f>IF(取引表!E$101=0,0,取引表!E36/取引表!E$101)</f>
        <v>0</v>
      </c>
      <c r="F36" s="239">
        <f>IF(取引表!F$101=0,0,取引表!F36/取引表!F$101)</f>
        <v>0</v>
      </c>
      <c r="G36" s="239">
        <f>IF(取引表!G$101=0,0,取引表!G36/取引表!G$101)</f>
        <v>0</v>
      </c>
      <c r="H36" s="239">
        <f>IF(取引表!H$101=0,0,取引表!H36/取引表!H$101)</f>
        <v>0</v>
      </c>
      <c r="I36" s="239">
        <f>IF(取引表!I$101=0,0,取引表!I36/取引表!I$101)</f>
        <v>0</v>
      </c>
      <c r="J36" s="239">
        <f>IF(取引表!J$101=0,0,取引表!J36/取引表!J$101)</f>
        <v>0</v>
      </c>
      <c r="K36" s="239">
        <f>IF(取引表!K$101=0,0,取引表!K36/取引表!K$101)</f>
        <v>0</v>
      </c>
      <c r="L36" s="239">
        <f>IF(取引表!L$101=0,0,取引表!L36/取引表!L$101)</f>
        <v>0</v>
      </c>
      <c r="M36" s="239">
        <f>IF(取引表!M$101=0,0,取引表!M36/取引表!M$101)</f>
        <v>1.3138057717100007E-5</v>
      </c>
      <c r="N36" s="239">
        <f>IF(取引表!N$101=0,0,取引表!N36/取引表!N$101)</f>
        <v>0</v>
      </c>
      <c r="O36" s="239">
        <f>IF(取引表!O$101=0,0,取引表!O36/取引表!O$101)</f>
        <v>6.8781815513462203E-4</v>
      </c>
      <c r="P36" s="239">
        <f>IF(取引表!P$101=0,0,取引表!P36/取引表!P$101)</f>
        <v>0</v>
      </c>
      <c r="Q36" s="239">
        <f>IF(取引表!Q$101=0,0,取引表!Q36/取引表!Q$101)</f>
        <v>0</v>
      </c>
      <c r="R36" s="239">
        <f>IF(取引表!R$101=0,0,取引表!R36/取引表!R$101)</f>
        <v>0</v>
      </c>
      <c r="S36" s="239">
        <f>IF(取引表!S$101=0,0,取引表!S36/取引表!S$101)</f>
        <v>0</v>
      </c>
      <c r="T36" s="239">
        <f>IF(取引表!T$101=0,0,取引表!T36/取引表!T$101)</f>
        <v>0</v>
      </c>
      <c r="U36" s="239">
        <f>IF(取引表!U$101=0,0,取引表!U36/取引表!U$101)</f>
        <v>0</v>
      </c>
      <c r="V36" s="239">
        <f>IF(取引表!V$101=0,0,取引表!V36/取引表!V$101)</f>
        <v>0</v>
      </c>
      <c r="W36" s="239">
        <f>IF(取引表!W$101=0,0,取引表!W36/取引表!W$101)</f>
        <v>0</v>
      </c>
      <c r="X36" s="239">
        <f>IF(取引表!X$101=0,0,取引表!X36/取引表!X$101)</f>
        <v>0</v>
      </c>
      <c r="Y36" s="239">
        <f>IF(取引表!Y$101=0,0,取引表!Y36/取引表!Y$101)</f>
        <v>0</v>
      </c>
      <c r="Z36" s="239">
        <f>IF(取引表!Z$101=0,0,取引表!Z36/取引表!Z$101)</f>
        <v>0</v>
      </c>
      <c r="AA36" s="239">
        <f>IF(取引表!AA$101=0,0,取引表!AA36/取引表!AA$101)</f>
        <v>0</v>
      </c>
      <c r="AB36" s="239">
        <f>IF(取引表!AB$101=0,0,取引表!AB36/取引表!AB$101)</f>
        <v>2.5067408364445141E-7</v>
      </c>
      <c r="AC36" s="239">
        <f>IF(取引表!AC$101=0,0,取引表!AC36/取引表!AC$101)</f>
        <v>3.128911589936121E-4</v>
      </c>
      <c r="AD36" s="239">
        <f>IF(取引表!AD$101=0,0,取引表!AD36/取引表!AD$101)</f>
        <v>0</v>
      </c>
      <c r="AE36" s="239">
        <f>IF(取引表!AE$101=0,0,取引表!AE36/取引表!AE$101)</f>
        <v>1.2453837816283032E-3</v>
      </c>
      <c r="AF36" s="239">
        <f>IF(取引表!AF$101=0,0,取引表!AF36/取引表!AF$101)</f>
        <v>8.3572702977614786E-3</v>
      </c>
      <c r="AG36" s="239">
        <f>IF(取引表!AG$101=0,0,取引表!AG36/取引表!AG$101)</f>
        <v>5.037669104368659E-2</v>
      </c>
      <c r="AH36" s="239">
        <f>IF(取引表!AH$101=0,0,取引表!AH36/取引表!AH$101)</f>
        <v>2.8684809685408569E-2</v>
      </c>
      <c r="AI36" s="239">
        <f>IF(取引表!AI$101=0,0,取引表!AI36/取引表!AI$101)</f>
        <v>4.8574758890756412E-3</v>
      </c>
      <c r="AJ36" s="239">
        <f>IF(取引表!AJ$101=0,0,取引表!AJ36/取引表!AJ$101)</f>
        <v>0.1223652479400431</v>
      </c>
      <c r="AK36" s="239">
        <f>IF(取引表!AK$101=0,0,取引表!AK36/取引表!AK$101)</f>
        <v>8.6893517769508054E-3</v>
      </c>
      <c r="AL36" s="239">
        <f>IF(取引表!AL$101=0,0,取引表!AL36/取引表!AL$101)</f>
        <v>3.0326587739049586E-4</v>
      </c>
      <c r="AM36" s="239">
        <f>IF(取引表!AM$101=0,0,取引表!AM36/取引表!AM$101)</f>
        <v>1.297700277735489E-2</v>
      </c>
      <c r="AN36" s="239">
        <f>IF(取引表!AN$101=0,0,取引表!AN36/取引表!AN$101)</f>
        <v>1.1401050357382821E-3</v>
      </c>
      <c r="AO36" s="239">
        <f>IF(取引表!AO$101=0,0,取引表!AO36/取引表!AO$101)</f>
        <v>3.3908646014348546E-3</v>
      </c>
      <c r="AP36" s="239">
        <f>IF(取引表!AP$101=0,0,取引表!AP36/取引表!AP$101)</f>
        <v>9.7433997391630743E-3</v>
      </c>
      <c r="AQ36" s="239">
        <f>IF(取引表!AQ$101=0,0,取引表!AQ36/取引表!AQ$101)</f>
        <v>0</v>
      </c>
      <c r="AR36" s="239">
        <f>IF(取引表!AR$101=0,0,取引表!AR36/取引表!AR$101)</f>
        <v>6.5673628984593013E-4</v>
      </c>
      <c r="AS36" s="239">
        <f>IF(取引表!AS$101=0,0,取引表!AS36/取引表!AS$101)</f>
        <v>2.1374559075404217E-4</v>
      </c>
      <c r="AT36" s="239">
        <f>IF(取引表!AT$101=0,0,取引表!AT36/取引表!AT$101)</f>
        <v>5.8700028480441703E-5</v>
      </c>
      <c r="AU36" s="239">
        <f>IF(取引表!AU$101=0,0,取引表!AU36/取引表!AU$101)</f>
        <v>1.3929440019840834E-5</v>
      </c>
      <c r="AV36" s="239">
        <f>IF(取引表!AV$101=0,0,取引表!AV36/取引表!AV$101)</f>
        <v>5.9040679595839118E-6</v>
      </c>
      <c r="AW36" s="239">
        <f>IF(取引表!AW$101=0,0,取引表!AW36/取引表!AW$101)</f>
        <v>0</v>
      </c>
      <c r="AX36" s="239">
        <f>IF(取引表!AX$101=0,0,取引表!AX36/取引表!AX$101)</f>
        <v>2.6265452572608011E-5</v>
      </c>
      <c r="AY36" s="239">
        <f>IF(取引表!AY$101=0,0,取引表!AY36/取引表!AY$101)</f>
        <v>0</v>
      </c>
      <c r="AZ36" s="239">
        <f>IF(取引表!AZ$101=0,0,取引表!AZ36/取引表!AZ$101)</f>
        <v>1.1057692456202964E-5</v>
      </c>
      <c r="BA36" s="239">
        <f>IF(取引表!BA$101=0,0,取引表!BA36/取引表!BA$101)</f>
        <v>3.0441527992041214E-5</v>
      </c>
      <c r="BB36" s="239">
        <f>IF(取引表!BB$101=0,0,取引表!BB36/取引表!BB$101)</f>
        <v>4.3046645799715849E-5</v>
      </c>
      <c r="BC36" s="239">
        <f>IF(取引表!BC$101=0,0,取引表!BC36/取引表!BC$101)</f>
        <v>0</v>
      </c>
      <c r="BD36" s="239">
        <f>IF(取引表!BD$101=0,0,取引表!BD36/取引表!BD$101)</f>
        <v>0</v>
      </c>
      <c r="BE36" s="239">
        <f>IF(取引表!BE$101=0,0,取引表!BE36/取引表!BE$101)</f>
        <v>0</v>
      </c>
      <c r="BF36" s="239">
        <f>IF(取引表!BF$101=0,0,取引表!BF36/取引表!BF$101)</f>
        <v>1.6992049438185854E-5</v>
      </c>
      <c r="BG36" s="239">
        <f>IF(取引表!BG$101=0,0,取引表!BG36/取引表!BG$101)</f>
        <v>0</v>
      </c>
      <c r="BH36" s="239">
        <f>IF(取引表!BH$101=0,0,取引表!BH36/取引表!BH$101)</f>
        <v>0</v>
      </c>
      <c r="BI36" s="239">
        <f>IF(取引表!BI$101=0,0,取引表!BI36/取引表!BI$101)</f>
        <v>0</v>
      </c>
      <c r="BJ36" s="239">
        <f>IF(取引表!BJ$101=0,0,取引表!BJ36/取引表!BJ$101)</f>
        <v>0</v>
      </c>
      <c r="BK36" s="239">
        <f>IF(取引表!BK$101=0,0,取引表!BK36/取引表!BK$101)</f>
        <v>0</v>
      </c>
      <c r="BL36" s="239">
        <f>IF(取引表!BL$101=0,0,取引表!BL36/取引表!BL$101)</f>
        <v>0</v>
      </c>
      <c r="BM36" s="239">
        <f>IF(取引表!BM$101=0,0,取引表!BM36/取引表!BM$101)</f>
        <v>6.6348645369663306E-6</v>
      </c>
      <c r="BN36" s="239">
        <f>IF(取引表!BN$101=0,0,取引表!BN36/取引表!BN$101)</f>
        <v>0</v>
      </c>
      <c r="BO36" s="239">
        <f>IF(取引表!BO$101=0,0,取引表!BO36/取引表!BO$101)</f>
        <v>1.7381038871453161E-4</v>
      </c>
      <c r="BP36" s="239">
        <f>IF(取引表!BP$101=0,0,取引表!BP36/取引表!BP$101)</f>
        <v>2.698063990368889E-3</v>
      </c>
      <c r="BQ36" s="239">
        <f>IF(取引表!BQ$101=0,0,取引表!BQ36/取引表!BQ$101)</f>
        <v>9.6186718694141595E-4</v>
      </c>
      <c r="BR36" s="239">
        <f>IF(取引表!BR$101=0,0,取引表!BR36/取引表!BR$101)</f>
        <v>4.7510528831827E-4</v>
      </c>
      <c r="BS36" s="239">
        <f>IF(取引表!BS$101=0,0,取引表!BS36/取引表!BS$101)</f>
        <v>2.9172487978537005E-3</v>
      </c>
      <c r="BT36" s="239">
        <f>IF(取引表!BT$101=0,0,取引表!BT36/取引表!BT$101)</f>
        <v>4.9388340768050116E-3</v>
      </c>
      <c r="BU36" s="239">
        <f>IF(取引表!BU$101=0,0,取引表!BU36/取引表!BU$101)</f>
        <v>1.0106338079488593E-5</v>
      </c>
      <c r="BV36" s="239">
        <f>IF(取引表!BV$101=0,0,取引表!BV36/取引表!BV$101)</f>
        <v>2.8624412176790721E-3</v>
      </c>
      <c r="BW36" s="239">
        <f>IF(取引表!BW$101=0,0,取引表!BW36/取引表!BW$101)</f>
        <v>1.1431849894874702E-6</v>
      </c>
      <c r="BX36" s="239">
        <f>IF(取引表!BX$101=0,0,取引表!BX36/取引表!BX$101)</f>
        <v>0</v>
      </c>
      <c r="BY36" s="239">
        <f>IF(取引表!BY$101=0,0,取引表!BY36/取引表!BY$101)</f>
        <v>2.2832413885148628E-5</v>
      </c>
      <c r="BZ36" s="239">
        <f>IF(取引表!BZ$101=0,0,取引表!BZ36/取引表!BZ$101)</f>
        <v>0</v>
      </c>
      <c r="CA36" s="239">
        <f>IF(取引表!CA$101=0,0,取引表!CA36/取引表!CA$101)</f>
        <v>0</v>
      </c>
      <c r="CB36" s="239">
        <f>IF(取引表!CB$101=0,0,取引表!CB36/取引表!CB$101)</f>
        <v>6.6338577161823353E-6</v>
      </c>
      <c r="CC36" s="239">
        <f>IF(取引表!CC$101=0,0,取引表!CC36/取引表!CC$101)</f>
        <v>0</v>
      </c>
      <c r="CD36" s="239">
        <f>IF(取引表!CD$101=0,0,取引表!CD36/取引表!CD$101)</f>
        <v>8.1825687825714699E-2</v>
      </c>
      <c r="CE36" s="239">
        <f>IF(取引表!CE$101=0,0,取引表!CE36/取引表!CE$101)</f>
        <v>4.1578944782149725E-5</v>
      </c>
      <c r="CF36" s="239">
        <f>IF(取引表!CF$101=0,0,取引表!CF36/取引表!CF$101)</f>
        <v>0</v>
      </c>
      <c r="CG36" s="239">
        <f>IF(取引表!CG$101=0,0,取引表!CG36/取引表!CG$101)</f>
        <v>0</v>
      </c>
      <c r="CH36" s="239">
        <f>IF(取引表!CH$101=0,0,取引表!CH36/取引表!CH$101)</f>
        <v>0</v>
      </c>
      <c r="CI36" s="239">
        <f>IF(取引表!CI$101=0,0,取引表!CI36/取引表!CI$101)</f>
        <v>0</v>
      </c>
      <c r="CJ36" s="239">
        <f>IF(取引表!CJ$101=0,0,取引表!CJ36/取引表!CJ$101)</f>
        <v>5.3377332561259822E-5</v>
      </c>
      <c r="CK36" s="239">
        <f>IF(取引表!CK$101=0,0,取引表!CK36/取引表!CK$101)</f>
        <v>5.3372534307616661E-2</v>
      </c>
      <c r="CL36" s="239">
        <f>IF(取引表!CL$101=0,0,取引表!CL36/取引表!CL$101)</f>
        <v>0</v>
      </c>
      <c r="CM36" s="239">
        <f>IF(取引表!CM$101=0,0,取引表!CM36/取引表!CM$101)</f>
        <v>1.1722954333016846E-2</v>
      </c>
      <c r="CO36" s="238">
        <v>33</v>
      </c>
      <c r="CP36" s="242">
        <f t="shared" ref="CP36:CP67" si="2">INDEX($C$92:$CM$92,$CO36)</f>
        <v>0.43202447434981023</v>
      </c>
      <c r="CQ36" s="242">
        <f t="shared" ref="CQ36:CQ67" si="3">INDEX($C$100:$CM$100,$CO36)</f>
        <v>0.56797552565018972</v>
      </c>
      <c r="CR36" s="242">
        <f>INDEX(取引表!$C$105:$CM$105,投入係数!$CO36)</f>
        <v>8.5082976890191175E-2</v>
      </c>
    </row>
    <row r="37" spans="1:96">
      <c r="A37" s="238">
        <v>34</v>
      </c>
      <c r="B37" s="238" t="s">
        <v>1984</v>
      </c>
      <c r="C37" s="239">
        <f>IF(取引表!C$101=0,0,取引表!C37/取引表!C$101)</f>
        <v>6.7901629962685355E-6</v>
      </c>
      <c r="D37" s="239">
        <f>IF(取引表!D$101=0,0,取引表!D37/取引表!D$101)</f>
        <v>0</v>
      </c>
      <c r="E37" s="239">
        <f>IF(取引表!E$101=0,0,取引表!E37/取引表!E$101)</f>
        <v>6.159302391920635E-4</v>
      </c>
      <c r="F37" s="239">
        <f>IF(取引表!F$101=0,0,取引表!F37/取引表!F$101)</f>
        <v>0</v>
      </c>
      <c r="G37" s="239">
        <f>IF(取引表!G$101=0,0,取引表!G37/取引表!G$101)</f>
        <v>0</v>
      </c>
      <c r="H37" s="239">
        <f>IF(取引表!H$101=0,0,取引表!H37/取引表!H$101)</f>
        <v>0</v>
      </c>
      <c r="I37" s="239">
        <f>IF(取引表!I$101=0,0,取引表!I37/取引表!I$101)</f>
        <v>0</v>
      </c>
      <c r="J37" s="239">
        <f>IF(取引表!J$101=0,0,取引表!J37/取引表!J$101)</f>
        <v>0</v>
      </c>
      <c r="K37" s="239">
        <f>IF(取引表!K$101=0,0,取引表!K37/取引表!K$101)</f>
        <v>0</v>
      </c>
      <c r="L37" s="239">
        <f>IF(取引表!L$101=0,0,取引表!L37/取引表!L$101)</f>
        <v>1.1132057763117111E-5</v>
      </c>
      <c r="M37" s="239">
        <f>IF(取引表!M$101=0,0,取引表!M37/取引表!M$101)</f>
        <v>1.4379234310172358E-4</v>
      </c>
      <c r="N37" s="239">
        <f>IF(取引表!N$101=0,0,取引表!N37/取引表!N$101)</f>
        <v>0</v>
      </c>
      <c r="O37" s="239">
        <f>IF(取引表!O$101=0,0,取引表!O37/取引表!O$101)</f>
        <v>3.5196055672786574E-6</v>
      </c>
      <c r="P37" s="239">
        <f>IF(取引表!P$101=0,0,取引表!P37/取引表!P$101)</f>
        <v>0</v>
      </c>
      <c r="Q37" s="239">
        <f>IF(取引表!Q$101=0,0,取引表!Q37/取引表!Q$101)</f>
        <v>6.4650331493778121E-6</v>
      </c>
      <c r="R37" s="239">
        <f>IF(取引表!R$101=0,0,取引表!R37/取引表!R$101)</f>
        <v>0</v>
      </c>
      <c r="S37" s="239">
        <f>IF(取引表!S$101=0,0,取引表!S37/取引表!S$101)</f>
        <v>0</v>
      </c>
      <c r="T37" s="239">
        <f>IF(取引表!T$101=0,0,取引表!T37/取引表!T$101)</f>
        <v>0</v>
      </c>
      <c r="U37" s="239">
        <f>IF(取引表!U$101=0,0,取引表!U37/取引表!U$101)</f>
        <v>0</v>
      </c>
      <c r="V37" s="239">
        <f>IF(取引表!V$101=0,0,取引表!V37/取引表!V$101)</f>
        <v>0</v>
      </c>
      <c r="W37" s="239">
        <f>IF(取引表!W$101=0,0,取引表!W37/取引表!W$101)</f>
        <v>9.2249042507961165E-6</v>
      </c>
      <c r="X37" s="239">
        <f>IF(取引表!X$101=0,0,取引表!X37/取引表!X$101)</f>
        <v>0</v>
      </c>
      <c r="Y37" s="239">
        <f>IF(取引表!Y$101=0,0,取引表!Y37/取引表!Y$101)</f>
        <v>0</v>
      </c>
      <c r="Z37" s="239">
        <f>IF(取引表!Z$101=0,0,取引表!Z37/取引表!Z$101)</f>
        <v>0</v>
      </c>
      <c r="AA37" s="239">
        <f>IF(取引表!AA$101=0,0,取引表!AA37/取引表!AA$101)</f>
        <v>2.8614258370142438E-3</v>
      </c>
      <c r="AB37" s="239">
        <f>IF(取引表!AB$101=0,0,取引表!AB37/取引表!AB$101)</f>
        <v>0</v>
      </c>
      <c r="AC37" s="239">
        <f>IF(取引表!AC$101=0,0,取引表!AC37/取引表!AC$101)</f>
        <v>3.5096741946745203E-5</v>
      </c>
      <c r="AD37" s="239">
        <f>IF(取引表!AD$101=0,0,取引表!AD37/取引表!AD$101)</f>
        <v>7.6457084391970442E-4</v>
      </c>
      <c r="AE37" s="239">
        <f>IF(取引表!AE$101=0,0,取引表!AE37/取引表!AE$101)</f>
        <v>3.5784185742545085E-5</v>
      </c>
      <c r="AF37" s="239">
        <f>IF(取引表!AF$101=0,0,取引表!AF37/取引表!AF$101)</f>
        <v>2.3546393939802561E-2</v>
      </c>
      <c r="AG37" s="239">
        <f>IF(取引表!AG$101=0,0,取引表!AG37/取引表!AG$101)</f>
        <v>1.9427888048281067E-2</v>
      </c>
      <c r="AH37" s="239">
        <f>IF(取引表!AH$101=0,0,取引表!AH37/取引表!AH$101)</f>
        <v>3.0619828250089279E-3</v>
      </c>
      <c r="AI37" s="239">
        <f>IF(取引表!AI$101=0,0,取引表!AI37/取引表!AI$101)</f>
        <v>8.19598649334107E-3</v>
      </c>
      <c r="AJ37" s="239">
        <f>IF(取引表!AJ$101=0,0,取引表!AJ37/取引表!AJ$101)</f>
        <v>5.8363239802782206E-2</v>
      </c>
      <c r="AK37" s="239">
        <f>IF(取引表!AK$101=0,0,取引表!AK37/取引表!AK$101)</f>
        <v>1.1831474707783068E-3</v>
      </c>
      <c r="AL37" s="239">
        <f>IF(取引表!AL$101=0,0,取引表!AL37/取引表!AL$101)</f>
        <v>1.7881224053979943E-2</v>
      </c>
      <c r="AM37" s="239">
        <f>IF(取引表!AM$101=0,0,取引表!AM37/取引表!AM$101)</f>
        <v>2.79558833407762E-2</v>
      </c>
      <c r="AN37" s="239">
        <f>IF(取引表!AN$101=0,0,取引表!AN37/取引表!AN$101)</f>
        <v>4.6076199730266332E-2</v>
      </c>
      <c r="AO37" s="239">
        <f>IF(取引表!AO$101=0,0,取引表!AO37/取引表!AO$101)</f>
        <v>3.7668754857960395E-3</v>
      </c>
      <c r="AP37" s="239">
        <f>IF(取引表!AP$101=0,0,取引表!AP37/取引表!AP$101)</f>
        <v>8.5532597361021468E-4</v>
      </c>
      <c r="AQ37" s="239">
        <f>IF(取引表!AQ$101=0,0,取引表!AQ37/取引表!AQ$101)</f>
        <v>0</v>
      </c>
      <c r="AR37" s="239">
        <f>IF(取引表!AR$101=0,0,取引表!AR37/取引表!AR$101)</f>
        <v>4.2869112020728619E-3</v>
      </c>
      <c r="AS37" s="239">
        <f>IF(取引表!AS$101=0,0,取引表!AS37/取引表!AS$101)</f>
        <v>6.0313063813438247E-3</v>
      </c>
      <c r="AT37" s="239">
        <f>IF(取引表!AT$101=0,0,取引表!AT37/取引表!AT$101)</f>
        <v>2.1210842417586136E-3</v>
      </c>
      <c r="AU37" s="239">
        <f>IF(取引表!AU$101=0,0,取引表!AU37/取引表!AU$101)</f>
        <v>5.9281379250333702E-3</v>
      </c>
      <c r="AV37" s="239">
        <f>IF(取引表!AV$101=0,0,取引表!AV37/取引表!AV$101)</f>
        <v>1.0974157148719015E-6</v>
      </c>
      <c r="AW37" s="239">
        <f>IF(取引表!AW$101=0,0,取引表!AW37/取引表!AW$101)</f>
        <v>0</v>
      </c>
      <c r="AX37" s="239">
        <f>IF(取引表!AX$101=0,0,取引表!AX37/取引表!AX$101)</f>
        <v>4.5886902334567241E-5</v>
      </c>
      <c r="AY37" s="239">
        <f>IF(取引表!AY$101=0,0,取引表!AY37/取引表!AY$101)</f>
        <v>0</v>
      </c>
      <c r="AZ37" s="239">
        <f>IF(取引表!AZ$101=0,0,取引表!AZ37/取引表!AZ$101)</f>
        <v>2.4460296541466137E-4</v>
      </c>
      <c r="BA37" s="239">
        <f>IF(取引表!BA$101=0,0,取引表!BA37/取引表!BA$101)</f>
        <v>3.6434453745912456E-5</v>
      </c>
      <c r="BB37" s="239">
        <f>IF(取引表!BB$101=0,0,取引表!BB37/取引表!BB$101)</f>
        <v>5.5311990870079975E-7</v>
      </c>
      <c r="BC37" s="239">
        <f>IF(取引表!BC$101=0,0,取引表!BC37/取引表!BC$101)</f>
        <v>1.6583531539026206E-4</v>
      </c>
      <c r="BD37" s="239">
        <f>IF(取引表!BD$101=0,0,取引表!BD37/取引表!BD$101)</f>
        <v>1.6522427191952503E-6</v>
      </c>
      <c r="BE37" s="239">
        <f>IF(取引表!BE$101=0,0,取引表!BE37/取引表!BE$101)</f>
        <v>0</v>
      </c>
      <c r="BF37" s="239">
        <f>IF(取引表!BF$101=0,0,取引表!BF37/取引表!BF$101)</f>
        <v>1.4842569246203109E-4</v>
      </c>
      <c r="BG37" s="239">
        <f>IF(取引表!BG$101=0,0,取引表!BG37/取引表!BG$101)</f>
        <v>3.0983999706581797E-5</v>
      </c>
      <c r="BH37" s="239">
        <f>IF(取引表!BH$101=0,0,取引表!BH37/取引表!BH$101)</f>
        <v>3.6143194091611689E-5</v>
      </c>
      <c r="BI37" s="239">
        <f>IF(取引表!BI$101=0,0,取引表!BI37/取引表!BI$101)</f>
        <v>7.1156970388761676E-5</v>
      </c>
      <c r="BJ37" s="239">
        <f>IF(取引表!BJ$101=0,0,取引表!BJ37/取引表!BJ$101)</f>
        <v>0</v>
      </c>
      <c r="BK37" s="239">
        <f>IF(取引表!BK$101=0,0,取引表!BK37/取引表!BK$101)</f>
        <v>2.3171042284504158E-5</v>
      </c>
      <c r="BL37" s="239">
        <f>IF(取引表!BL$101=0,0,取引表!BL37/取引表!BL$101)</f>
        <v>4.9326591705174639E-5</v>
      </c>
      <c r="BM37" s="239">
        <f>IF(取引表!BM$101=0,0,取引表!BM37/取引表!BM$101)</f>
        <v>2.8513872526145759E-5</v>
      </c>
      <c r="BN37" s="239">
        <f>IF(取引表!BN$101=0,0,取引表!BN37/取引表!BN$101)</f>
        <v>0</v>
      </c>
      <c r="BO37" s="239">
        <f>IF(取引表!BO$101=0,0,取引表!BO37/取引表!BO$101)</f>
        <v>4.6671622857793847E-4</v>
      </c>
      <c r="BP37" s="239">
        <f>IF(取引表!BP$101=0,0,取引表!BP37/取引表!BP$101)</f>
        <v>4.9869020447895534E-4</v>
      </c>
      <c r="BQ37" s="239">
        <f>IF(取引表!BQ$101=0,0,取引表!BQ37/取引表!BQ$101)</f>
        <v>7.4785071500476053E-6</v>
      </c>
      <c r="BR37" s="239">
        <f>IF(取引表!BR$101=0,0,取引表!BR37/取引表!BR$101)</f>
        <v>0</v>
      </c>
      <c r="BS37" s="239">
        <f>IF(取引表!BS$101=0,0,取引表!BS37/取引表!BS$101)</f>
        <v>2.0069340561389953E-4</v>
      </c>
      <c r="BT37" s="239">
        <f>IF(取引表!BT$101=0,0,取引表!BT37/取引表!BT$101)</f>
        <v>8.9359529042096371E-4</v>
      </c>
      <c r="BU37" s="239">
        <f>IF(取引表!BU$101=0,0,取引表!BU37/取引表!BU$101)</f>
        <v>4.2500333187684335E-2</v>
      </c>
      <c r="BV37" s="239">
        <f>IF(取引表!BV$101=0,0,取引表!BV37/取引表!BV$101)</f>
        <v>5.0763061093068411E-5</v>
      </c>
      <c r="BW37" s="239">
        <f>IF(取引表!BW$101=0,0,取引表!BW37/取引表!BW$101)</f>
        <v>3.6362174073218529E-5</v>
      </c>
      <c r="BX37" s="239">
        <f>IF(取引表!BX$101=0,0,取引表!BX37/取引表!BX$101)</f>
        <v>3.869179603249521E-5</v>
      </c>
      <c r="BY37" s="239">
        <f>IF(取引表!BY$101=0,0,取引表!BY37/取引表!BY$101)</f>
        <v>0</v>
      </c>
      <c r="BZ37" s="239">
        <f>IF(取引表!BZ$101=0,0,取引表!BZ37/取引表!BZ$101)</f>
        <v>1.5688256894767159E-6</v>
      </c>
      <c r="CA37" s="239">
        <f>IF(取引表!CA$101=0,0,取引表!CA37/取引表!CA$101)</f>
        <v>0</v>
      </c>
      <c r="CB37" s="239">
        <f>IF(取引表!CB$101=0,0,取引表!CB37/取引表!CB$101)</f>
        <v>1.0653770137622202E-2</v>
      </c>
      <c r="CC37" s="239">
        <f>IF(取引表!CC$101=0,0,取引表!CC37/取引表!CC$101)</f>
        <v>0</v>
      </c>
      <c r="CD37" s="239">
        <f>IF(取引表!CD$101=0,0,取引表!CD37/取引表!CD$101)</f>
        <v>2.4538121834960402E-2</v>
      </c>
      <c r="CE37" s="239">
        <f>IF(取引表!CE$101=0,0,取引表!CE37/取引表!CE$101)</f>
        <v>5.0285242164927126E-5</v>
      </c>
      <c r="CF37" s="239">
        <f>IF(取引表!CF$101=0,0,取引表!CF37/取引表!CF$101)</f>
        <v>2.0007650815880707E-5</v>
      </c>
      <c r="CG37" s="239">
        <f>IF(取引表!CG$101=0,0,取引表!CG37/取引表!CG$101)</f>
        <v>9.6760419980058914E-6</v>
      </c>
      <c r="CH37" s="239">
        <f>IF(取引表!CH$101=0,0,取引表!CH37/取引表!CH$101)</f>
        <v>3.8262365432400889E-6</v>
      </c>
      <c r="CI37" s="239">
        <f>IF(取引表!CI$101=0,0,取引表!CI37/取引表!CI$101)</f>
        <v>1.0380288980172398E-4</v>
      </c>
      <c r="CJ37" s="239">
        <f>IF(取引表!CJ$101=0,0,取引表!CJ37/取引表!CJ$101)</f>
        <v>1.6799223812452308E-5</v>
      </c>
      <c r="CK37" s="239">
        <f>IF(取引表!CK$101=0,0,取引表!CK37/取引表!CK$101)</f>
        <v>0</v>
      </c>
      <c r="CL37" s="239">
        <f>IF(取引表!CL$101=0,0,取引表!CL37/取引表!CL$101)</f>
        <v>2.6289794817627448E-4</v>
      </c>
      <c r="CM37" s="239">
        <f>IF(取引表!CM$101=0,0,取引表!CM37/取引表!CM$101)</f>
        <v>9.976710759996215E-3</v>
      </c>
      <c r="CO37" s="238">
        <v>34</v>
      </c>
      <c r="CP37" s="242">
        <f t="shared" si="2"/>
        <v>0.67245181164388657</v>
      </c>
      <c r="CQ37" s="242">
        <f t="shared" si="3"/>
        <v>0.32754818835611332</v>
      </c>
      <c r="CR37" s="242">
        <f>INDEX(取引表!$C$105:$CM$105,投入係数!$CO37)</f>
        <v>4.7923860060531072E-2</v>
      </c>
    </row>
    <row r="38" spans="1:96">
      <c r="A38" s="238">
        <v>35</v>
      </c>
      <c r="B38" s="238" t="s">
        <v>1985</v>
      </c>
      <c r="C38" s="239">
        <f>IF(取引表!C$101=0,0,取引表!C38/取引表!C$101)</f>
        <v>0</v>
      </c>
      <c r="D38" s="239">
        <f>IF(取引表!D$101=0,0,取引表!D38/取引表!D$101)</f>
        <v>0</v>
      </c>
      <c r="E38" s="239">
        <f>IF(取引表!E$101=0,0,取引表!E38/取引表!E$101)</f>
        <v>0</v>
      </c>
      <c r="F38" s="239">
        <f>IF(取引表!F$101=0,0,取引表!F38/取引表!F$101)</f>
        <v>0</v>
      </c>
      <c r="G38" s="239">
        <f>IF(取引表!G$101=0,0,取引表!G38/取引表!G$101)</f>
        <v>7.1786938312793622E-6</v>
      </c>
      <c r="H38" s="239">
        <f>IF(取引表!H$101=0,0,取引表!H38/取引表!H$101)</f>
        <v>0</v>
      </c>
      <c r="I38" s="239">
        <f>IF(取引表!I$101=0,0,取引表!I38/取引表!I$101)</f>
        <v>0</v>
      </c>
      <c r="J38" s="239">
        <f>IF(取引表!J$101=0,0,取引表!J38/取引表!J$101)</f>
        <v>0</v>
      </c>
      <c r="K38" s="239">
        <f>IF(取引表!K$101=0,0,取引表!K38/取引表!K$101)</f>
        <v>0</v>
      </c>
      <c r="L38" s="239">
        <f>IF(取引表!L$101=0,0,取引表!L38/取引表!L$101)</f>
        <v>0</v>
      </c>
      <c r="M38" s="239">
        <f>IF(取引表!M$101=0,0,取引表!M38/取引表!M$101)</f>
        <v>0</v>
      </c>
      <c r="N38" s="239">
        <f>IF(取引表!N$101=0,0,取引表!N38/取引表!N$101)</f>
        <v>0</v>
      </c>
      <c r="O38" s="239">
        <f>IF(取引表!O$101=0,0,取引表!O38/取引表!O$101)</f>
        <v>0</v>
      </c>
      <c r="P38" s="239">
        <f>IF(取引表!P$101=0,0,取引表!P38/取引表!P$101)</f>
        <v>0</v>
      </c>
      <c r="Q38" s="239">
        <f>IF(取引表!Q$101=0,0,取引表!Q38/取引表!Q$101)</f>
        <v>0</v>
      </c>
      <c r="R38" s="239">
        <f>IF(取引表!R$101=0,0,取引表!R38/取引表!R$101)</f>
        <v>0</v>
      </c>
      <c r="S38" s="239">
        <f>IF(取引表!S$101=0,0,取引表!S38/取引表!S$101)</f>
        <v>0</v>
      </c>
      <c r="T38" s="239">
        <f>IF(取引表!T$101=0,0,取引表!T38/取引表!T$101)</f>
        <v>0</v>
      </c>
      <c r="U38" s="239">
        <f>IF(取引表!U$101=0,0,取引表!U38/取引表!U$101)</f>
        <v>0</v>
      </c>
      <c r="V38" s="239">
        <f>IF(取引表!V$101=0,0,取引表!V38/取引表!V$101)</f>
        <v>0</v>
      </c>
      <c r="W38" s="239">
        <f>IF(取引表!W$101=0,0,取引表!W38/取引表!W$101)</f>
        <v>0</v>
      </c>
      <c r="X38" s="239">
        <f>IF(取引表!X$101=0,0,取引表!X38/取引表!X$101)</f>
        <v>0</v>
      </c>
      <c r="Y38" s="239">
        <f>IF(取引表!Y$101=0,0,取引表!Y38/取引表!Y$101)</f>
        <v>0</v>
      </c>
      <c r="Z38" s="239">
        <f>IF(取引表!Z$101=0,0,取引表!Z38/取引表!Z$101)</f>
        <v>0</v>
      </c>
      <c r="AA38" s="239">
        <f>IF(取引表!AA$101=0,0,取引表!AA38/取引表!AA$101)</f>
        <v>1.6886889776713931E-5</v>
      </c>
      <c r="AB38" s="239">
        <f>IF(取引表!AB$101=0,0,取引表!AB38/取引表!AB$101)</f>
        <v>0</v>
      </c>
      <c r="AC38" s="239">
        <f>IF(取引表!AC$101=0,0,取引表!AC38/取引表!AC$101)</f>
        <v>0</v>
      </c>
      <c r="AD38" s="239">
        <f>IF(取引表!AD$101=0,0,取引表!AD38/取引表!AD$101)</f>
        <v>6.0078067399178073E-5</v>
      </c>
      <c r="AE38" s="239">
        <f>IF(取引表!AE$101=0,0,取引表!AE38/取引表!AE$101)</f>
        <v>7.357941496328875E-6</v>
      </c>
      <c r="AF38" s="239">
        <f>IF(取引表!AF$101=0,0,取引表!AF38/取引表!AF$101)</f>
        <v>8.0340096623909038E-4</v>
      </c>
      <c r="AG38" s="239">
        <f>IF(取引表!AG$101=0,0,取引表!AG38/取引表!AG$101)</f>
        <v>2.6511014162476995E-4</v>
      </c>
      <c r="AH38" s="239">
        <f>IF(取引表!AH$101=0,0,取引表!AH38/取引表!AH$101)</f>
        <v>1.5790987450875725E-5</v>
      </c>
      <c r="AI38" s="239">
        <f>IF(取引表!AI$101=0,0,取引表!AI38/取引表!AI$101)</f>
        <v>5.1593166846728544E-5</v>
      </c>
      <c r="AJ38" s="239">
        <f>IF(取引表!AJ$101=0,0,取引表!AJ38/取引表!AJ$101)</f>
        <v>3.7728263386475677E-5</v>
      </c>
      <c r="AK38" s="239">
        <f>IF(取引表!AK$101=0,0,取引表!AK38/取引表!AK$101)</f>
        <v>7.6854446080801752E-4</v>
      </c>
      <c r="AL38" s="239">
        <f>IF(取引表!AL$101=0,0,取引表!AL38/取引表!AL$101)</f>
        <v>5.9825473757293274E-3</v>
      </c>
      <c r="AM38" s="239">
        <f>IF(取引表!AM$101=0,0,取引表!AM38/取引表!AM$101)</f>
        <v>5.7541035240123923E-6</v>
      </c>
      <c r="AN38" s="239">
        <f>IF(取引表!AN$101=0,0,取引表!AN38/取引表!AN$101)</f>
        <v>3.7334931462171188E-3</v>
      </c>
      <c r="AO38" s="239">
        <f>IF(取引表!AO$101=0,0,取引表!AO38/取引表!AO$101)</f>
        <v>4.617430713180691E-4</v>
      </c>
      <c r="AP38" s="239">
        <f>IF(取引表!AP$101=0,0,取引表!AP38/取引表!AP$101)</f>
        <v>2.1089758951692553E-5</v>
      </c>
      <c r="AQ38" s="239">
        <f>IF(取引表!AQ$101=0,0,取引表!AQ38/取引表!AQ$101)</f>
        <v>3.8623774831789922E-5</v>
      </c>
      <c r="AR38" s="239">
        <f>IF(取引表!AR$101=0,0,取引表!AR38/取引表!AR$101)</f>
        <v>9.8754694378443727E-4</v>
      </c>
      <c r="AS38" s="239">
        <f>IF(取引表!AS$101=0,0,取引表!AS38/取引表!AS$101)</f>
        <v>3.1732936599473949E-4</v>
      </c>
      <c r="AT38" s="239">
        <f>IF(取引表!AT$101=0,0,取引表!AT38/取引表!AT$101)</f>
        <v>1.4081434770029878E-3</v>
      </c>
      <c r="AU38" s="239">
        <f>IF(取引表!AU$101=0,0,取引表!AU38/取引表!AU$101)</f>
        <v>1.7587756354444917E-3</v>
      </c>
      <c r="AV38" s="239">
        <f>IF(取引表!AV$101=0,0,取引表!AV38/取引表!AV$101)</f>
        <v>3.81683236425434E-6</v>
      </c>
      <c r="AW38" s="239">
        <f>IF(取引表!AW$101=0,0,取引表!AW38/取引表!AW$101)</f>
        <v>0</v>
      </c>
      <c r="AX38" s="239">
        <f>IF(取引表!AX$101=0,0,取引表!AX38/取引表!AX$101)</f>
        <v>0</v>
      </c>
      <c r="AY38" s="239">
        <f>IF(取引表!AY$101=0,0,取引表!AY38/取引表!AY$101)</f>
        <v>1.087899887462881E-5</v>
      </c>
      <c r="AZ38" s="239">
        <f>IF(取引表!AZ$101=0,0,取引表!AZ38/取引表!AZ$101)</f>
        <v>1.5968297383632627E-4</v>
      </c>
      <c r="BA38" s="239">
        <f>IF(取引表!BA$101=0,0,取引表!BA38/取引表!BA$101)</f>
        <v>1.2481688582472835E-4</v>
      </c>
      <c r="BB38" s="239">
        <f>IF(取引表!BB$101=0,0,取引表!BB38/取引表!BB$101)</f>
        <v>9.1494889534282214E-5</v>
      </c>
      <c r="BC38" s="239">
        <f>IF(取引表!BC$101=0,0,取引表!BC38/取引表!BC$101)</f>
        <v>1.8665558894383373E-4</v>
      </c>
      <c r="BD38" s="239">
        <f>IF(取引表!BD$101=0,0,取引表!BD38/取引表!BD$101)</f>
        <v>1.2529596588945437E-4</v>
      </c>
      <c r="BE38" s="239">
        <f>IF(取引表!BE$101=0,0,取引表!BE38/取引表!BE$101)</f>
        <v>0</v>
      </c>
      <c r="BF38" s="239">
        <f>IF(取引表!BF$101=0,0,取引表!BF38/取引表!BF$101)</f>
        <v>4.6870508168716183E-5</v>
      </c>
      <c r="BG38" s="239">
        <f>IF(取引表!BG$101=0,0,取引表!BG38/取引表!BG$101)</f>
        <v>1.0708865421124121E-4</v>
      </c>
      <c r="BH38" s="239">
        <f>IF(取引表!BH$101=0,0,取引表!BH38/取引表!BH$101)</f>
        <v>0</v>
      </c>
      <c r="BI38" s="239">
        <f>IF(取引表!BI$101=0,0,取引表!BI38/取引表!BI$101)</f>
        <v>5.2710935628422864E-5</v>
      </c>
      <c r="BJ38" s="239">
        <f>IF(取引表!BJ$101=0,0,取引表!BJ38/取引表!BJ$101)</f>
        <v>0</v>
      </c>
      <c r="BK38" s="239">
        <f>IF(取引表!BK$101=0,0,取引表!BK38/取引表!BK$101)</f>
        <v>8.4166496988302664E-5</v>
      </c>
      <c r="BL38" s="239">
        <f>IF(取引表!BL$101=0,0,取引表!BL38/取引表!BL$101)</f>
        <v>0</v>
      </c>
      <c r="BM38" s="239">
        <f>IF(取引表!BM$101=0,0,取引表!BM38/取引表!BM$101)</f>
        <v>7.2800715273318655E-6</v>
      </c>
      <c r="BN38" s="239">
        <f>IF(取引表!BN$101=0,0,取引表!BN38/取引表!BN$101)</f>
        <v>0</v>
      </c>
      <c r="BO38" s="239">
        <f>IF(取引表!BO$101=0,0,取引表!BO38/取引表!BO$101)</f>
        <v>9.4803968564666132E-3</v>
      </c>
      <c r="BP38" s="239">
        <f>IF(取引表!BP$101=0,0,取引表!BP38/取引表!BP$101)</f>
        <v>7.313519159943326E-3</v>
      </c>
      <c r="BQ38" s="239">
        <f>IF(取引表!BQ$101=0,0,取引表!BQ38/取引表!BQ$101)</f>
        <v>5.4182678372708738E-4</v>
      </c>
      <c r="BR38" s="239">
        <f>IF(取引表!BR$101=0,0,取引表!BR38/取引表!BR$101)</f>
        <v>0</v>
      </c>
      <c r="BS38" s="239">
        <f>IF(取引表!BS$101=0,0,取引表!BS38/取引表!BS$101)</f>
        <v>6.1527343367084061E-4</v>
      </c>
      <c r="BT38" s="239">
        <f>IF(取引表!BT$101=0,0,取引表!BT38/取引表!BT$101)</f>
        <v>1.3442811013956375E-3</v>
      </c>
      <c r="BU38" s="239">
        <f>IF(取引表!BU$101=0,0,取引表!BU38/取引表!BU$101)</f>
        <v>4.5168118307225238E-6</v>
      </c>
      <c r="BV38" s="239">
        <f>IF(取引表!BV$101=0,0,取引表!BV38/取引表!BV$101)</f>
        <v>1.57293758465093E-4</v>
      </c>
      <c r="BW38" s="239">
        <f>IF(取引表!BW$101=0,0,取引表!BW38/取引表!BW$101)</f>
        <v>1.4697685944677676E-5</v>
      </c>
      <c r="BX38" s="239">
        <f>IF(取引表!BX$101=0,0,取引表!BX38/取引表!BX$101)</f>
        <v>0</v>
      </c>
      <c r="BY38" s="239">
        <f>IF(取引表!BY$101=0,0,取引表!BY38/取引表!BY$101)</f>
        <v>3.2598574255848591E-5</v>
      </c>
      <c r="BZ38" s="239">
        <f>IF(取引表!BZ$101=0,0,取引表!BZ38/取引表!BZ$101)</f>
        <v>0</v>
      </c>
      <c r="CA38" s="239">
        <f>IF(取引表!CA$101=0,0,取引表!CA38/取引表!CA$101)</f>
        <v>4.4793897356711036E-5</v>
      </c>
      <c r="CB38" s="239">
        <f>IF(取引表!CB$101=0,0,取引表!CB38/取引表!CB$101)</f>
        <v>1.7911261031748693E-3</v>
      </c>
      <c r="CC38" s="239">
        <f>IF(取引表!CC$101=0,0,取引表!CC38/取引表!CC$101)</f>
        <v>1.8640347139997385E-4</v>
      </c>
      <c r="CD38" s="239">
        <f>IF(取引表!CD$101=0,0,取引表!CD38/取引表!CD$101)</f>
        <v>2.7362554101881824E-3</v>
      </c>
      <c r="CE38" s="239">
        <f>IF(取引表!CE$101=0,0,取引表!CE38/取引表!CE$101)</f>
        <v>3.229574716624654E-4</v>
      </c>
      <c r="CF38" s="239">
        <f>IF(取引表!CF$101=0,0,取引表!CF38/取引表!CF$101)</f>
        <v>0</v>
      </c>
      <c r="CG38" s="239">
        <f>IF(取引表!CG$101=0,0,取引表!CG38/取引表!CG$101)</f>
        <v>9.7932509480766234E-5</v>
      </c>
      <c r="CH38" s="239">
        <f>IF(取引表!CH$101=0,0,取引表!CH38/取引表!CH$101)</f>
        <v>7.3079528653727857E-6</v>
      </c>
      <c r="CI38" s="239">
        <f>IF(取引表!CI$101=0,0,取引表!CI38/取引表!CI$101)</f>
        <v>1.9013931703598322E-4</v>
      </c>
      <c r="CJ38" s="239">
        <f>IF(取引表!CJ$101=0,0,取引表!CJ38/取引表!CJ$101)</f>
        <v>1.4723559245292719E-5</v>
      </c>
      <c r="CK38" s="239">
        <f>IF(取引表!CK$101=0,0,取引表!CK38/取引表!CK$101)</f>
        <v>0</v>
      </c>
      <c r="CL38" s="239">
        <f>IF(取引表!CL$101=0,0,取引表!CL38/取引表!CL$101)</f>
        <v>0</v>
      </c>
      <c r="CM38" s="239">
        <f>IF(取引表!CM$101=0,0,取引表!CM38/取引表!CM$101)</f>
        <v>3.5033896931205858E-4</v>
      </c>
      <c r="CO38" s="238">
        <v>35</v>
      </c>
      <c r="CP38" s="242">
        <f t="shared" si="2"/>
        <v>1.8341171712870582E-2</v>
      </c>
      <c r="CQ38" s="242">
        <f t="shared" si="3"/>
        <v>0.98165882828712936</v>
      </c>
      <c r="CR38" s="242">
        <f>INDEX(取引表!$C$105:$CM$105,投入係数!$CO38)</f>
        <v>0.12488334998591231</v>
      </c>
    </row>
    <row r="39" spans="1:96">
      <c r="A39" s="238">
        <v>36</v>
      </c>
      <c r="B39" s="238" t="s">
        <v>1944</v>
      </c>
      <c r="C39" s="239">
        <f>IF(取引表!C$101=0,0,取引表!C39/取引表!C$101)</f>
        <v>1.3512900996237661E-3</v>
      </c>
      <c r="D39" s="239">
        <f>IF(取引表!D$101=0,0,取引表!D39/取引表!D$101)</f>
        <v>0</v>
      </c>
      <c r="E39" s="239">
        <f>IF(取引表!E$101=0,0,取引表!E39/取引表!E$101)</f>
        <v>0</v>
      </c>
      <c r="F39" s="239">
        <f>IF(取引表!F$101=0,0,取引表!F39/取引表!F$101)</f>
        <v>0</v>
      </c>
      <c r="G39" s="239">
        <f>IF(取引表!G$101=0,0,取引表!G39/取引表!G$101)</f>
        <v>0</v>
      </c>
      <c r="H39" s="239">
        <f>IF(取引表!H$101=0,0,取引表!H39/取引表!H$101)</f>
        <v>0</v>
      </c>
      <c r="I39" s="239">
        <f>IF(取引表!I$101=0,0,取引表!I39/取引表!I$101)</f>
        <v>0</v>
      </c>
      <c r="J39" s="239">
        <f>IF(取引表!J$101=0,0,取引表!J39/取引表!J$101)</f>
        <v>0</v>
      </c>
      <c r="K39" s="239">
        <f>IF(取引表!K$101=0,0,取引表!K39/取引表!K$101)</f>
        <v>0</v>
      </c>
      <c r="L39" s="239">
        <f>IF(取引表!L$101=0,0,取引表!L39/取引表!L$101)</f>
        <v>0</v>
      </c>
      <c r="M39" s="239">
        <f>IF(取引表!M$101=0,0,取引表!M39/取引表!M$101)</f>
        <v>0</v>
      </c>
      <c r="N39" s="239">
        <f>IF(取引表!N$101=0,0,取引表!N39/取引表!N$101)</f>
        <v>0</v>
      </c>
      <c r="O39" s="239">
        <f>IF(取引表!O$101=0,0,取引表!O39/取引表!O$101)</f>
        <v>0</v>
      </c>
      <c r="P39" s="239">
        <f>IF(取引表!P$101=0,0,取引表!P39/取引表!P$101)</f>
        <v>0</v>
      </c>
      <c r="Q39" s="239">
        <f>IF(取引表!Q$101=0,0,取引表!Q39/取引表!Q$101)</f>
        <v>0</v>
      </c>
      <c r="R39" s="239">
        <f>IF(取引表!R$101=0,0,取引表!R39/取引表!R$101)</f>
        <v>1.2480078336630945E-4</v>
      </c>
      <c r="S39" s="239">
        <f>IF(取引表!S$101=0,0,取引表!S39/取引表!S$101)</f>
        <v>0</v>
      </c>
      <c r="T39" s="239">
        <f>IF(取引表!T$101=0,0,取引表!T39/取引表!T$101)</f>
        <v>0</v>
      </c>
      <c r="U39" s="239">
        <f>IF(取引表!U$101=0,0,取引表!U39/取引表!U$101)</f>
        <v>0</v>
      </c>
      <c r="V39" s="239">
        <f>IF(取引表!V$101=0,0,取引表!V39/取引表!V$101)</f>
        <v>0</v>
      </c>
      <c r="W39" s="239">
        <f>IF(取引表!W$101=0,0,取引表!W39/取引表!W$101)</f>
        <v>0</v>
      </c>
      <c r="X39" s="239">
        <f>IF(取引表!X$101=0,0,取引表!X39/取引表!X$101)</f>
        <v>0</v>
      </c>
      <c r="Y39" s="239">
        <f>IF(取引表!Y$101=0,0,取引表!Y39/取引表!Y$101)</f>
        <v>0</v>
      </c>
      <c r="Z39" s="239">
        <f>IF(取引表!Z$101=0,0,取引表!Z39/取引表!Z$101)</f>
        <v>0</v>
      </c>
      <c r="AA39" s="239">
        <f>IF(取引表!AA$101=0,0,取引表!AA39/取引表!AA$101)</f>
        <v>0</v>
      </c>
      <c r="AB39" s="239">
        <f>IF(取引表!AB$101=0,0,取引表!AB39/取引表!AB$101)</f>
        <v>0</v>
      </c>
      <c r="AC39" s="239">
        <f>IF(取引表!AC$101=0,0,取引表!AC39/取引表!AC$101)</f>
        <v>0</v>
      </c>
      <c r="AD39" s="239">
        <f>IF(取引表!AD$101=0,0,取引表!AD39/取引表!AD$101)</f>
        <v>0</v>
      </c>
      <c r="AE39" s="239">
        <f>IF(取引表!AE$101=0,0,取引表!AE39/取引表!AE$101)</f>
        <v>0</v>
      </c>
      <c r="AF39" s="239">
        <f>IF(取引表!AF$101=0,0,取引表!AF39/取引表!AF$101)</f>
        <v>0</v>
      </c>
      <c r="AG39" s="239">
        <f>IF(取引表!AG$101=0,0,取引表!AG39/取引表!AG$101)</f>
        <v>0</v>
      </c>
      <c r="AH39" s="239">
        <f>IF(取引表!AH$101=0,0,取引表!AH39/取引表!AH$101)</f>
        <v>0</v>
      </c>
      <c r="AI39" s="239">
        <f>IF(取引表!AI$101=0,0,取引表!AI39/取引表!AI$101)</f>
        <v>0</v>
      </c>
      <c r="AJ39" s="239">
        <f>IF(取引表!AJ$101=0,0,取引表!AJ39/取引表!AJ$101)</f>
        <v>0</v>
      </c>
      <c r="AK39" s="239">
        <f>IF(取引表!AK$101=0,0,取引表!AK39/取引表!AK$101)</f>
        <v>0</v>
      </c>
      <c r="AL39" s="239">
        <f>IF(取引表!AL$101=0,0,取引表!AL39/取引表!AL$101)</f>
        <v>1.3519905381879835E-3</v>
      </c>
      <c r="AM39" s="239">
        <f>IF(取引表!AM$101=0,0,取引表!AM39/取引表!AM$101)</f>
        <v>0</v>
      </c>
      <c r="AN39" s="239">
        <f>IF(取引表!AN$101=0,0,取引表!AN39/取引表!AN$101)</f>
        <v>0</v>
      </c>
      <c r="AO39" s="239">
        <f>IF(取引表!AO$101=0,0,取引表!AO39/取引表!AO$101)</f>
        <v>0</v>
      </c>
      <c r="AP39" s="239">
        <f>IF(取引表!AP$101=0,0,取引表!AP39/取引表!AP$101)</f>
        <v>0</v>
      </c>
      <c r="AQ39" s="239">
        <f>IF(取引表!AQ$101=0,0,取引表!AQ39/取引表!AQ$101)</f>
        <v>0</v>
      </c>
      <c r="AR39" s="239">
        <f>IF(取引表!AR$101=0,0,取引表!AR39/取引表!AR$101)</f>
        <v>3.1536704312211637E-6</v>
      </c>
      <c r="AS39" s="239">
        <f>IF(取引表!AS$101=0,0,取引表!AS39/取引表!AS$101)</f>
        <v>1.0260385367707443E-4</v>
      </c>
      <c r="AT39" s="239">
        <f>IF(取引表!AT$101=0,0,取引表!AT39/取引表!AT$101)</f>
        <v>0</v>
      </c>
      <c r="AU39" s="239">
        <f>IF(取引表!AU$101=0,0,取引表!AU39/取引表!AU$101)</f>
        <v>0</v>
      </c>
      <c r="AV39" s="239">
        <f>IF(取引表!AV$101=0,0,取引表!AV39/取引表!AV$101)</f>
        <v>0</v>
      </c>
      <c r="AW39" s="239">
        <f>IF(取引表!AW$101=0,0,取引表!AW39/取引表!AW$101)</f>
        <v>0</v>
      </c>
      <c r="AX39" s="239">
        <f>IF(取引表!AX$101=0,0,取引表!AX39/取引表!AX$101)</f>
        <v>0</v>
      </c>
      <c r="AY39" s="239">
        <f>IF(取引表!AY$101=0,0,取引表!AY39/取引表!AY$101)</f>
        <v>1.2028330737362122E-3</v>
      </c>
      <c r="AZ39" s="239">
        <f>IF(取引表!AZ$101=0,0,取引表!AZ39/取引表!AZ$101)</f>
        <v>1.5046591802420104E-7</v>
      </c>
      <c r="BA39" s="239">
        <f>IF(取引表!BA$101=0,0,取引表!BA39/取引表!BA$101)</f>
        <v>0</v>
      </c>
      <c r="BB39" s="239">
        <f>IF(取引表!BB$101=0,0,取引表!BB39/取引表!BB$101)</f>
        <v>0</v>
      </c>
      <c r="BC39" s="239">
        <f>IF(取引表!BC$101=0,0,取引表!BC39/取引表!BC$101)</f>
        <v>0</v>
      </c>
      <c r="BD39" s="239">
        <f>IF(取引表!BD$101=0,0,取引表!BD39/取引表!BD$101)</f>
        <v>0</v>
      </c>
      <c r="BE39" s="239">
        <f>IF(取引表!BE$101=0,0,取引表!BE39/取引表!BE$101)</f>
        <v>0</v>
      </c>
      <c r="BF39" s="239">
        <f>IF(取引表!BF$101=0,0,取引表!BF39/取引表!BF$101)</f>
        <v>0</v>
      </c>
      <c r="BG39" s="239">
        <f>IF(取引表!BG$101=0,0,取引表!BG39/取引表!BG$101)</f>
        <v>3.9173404463133631E-3</v>
      </c>
      <c r="BH39" s="239">
        <f>IF(取引表!BH$101=0,0,取引表!BH39/取引表!BH$101)</f>
        <v>0</v>
      </c>
      <c r="BI39" s="239">
        <f>IF(取引表!BI$101=0,0,取引表!BI39/取引表!BI$101)</f>
        <v>0</v>
      </c>
      <c r="BJ39" s="239">
        <f>IF(取引表!BJ$101=0,0,取引表!BJ39/取引表!BJ$101)</f>
        <v>0</v>
      </c>
      <c r="BK39" s="239">
        <f>IF(取引表!BK$101=0,0,取引表!BK39/取引表!BK$101)</f>
        <v>1.1012027296934524E-5</v>
      </c>
      <c r="BL39" s="239">
        <f>IF(取引表!BL$101=0,0,取引表!BL39/取引表!BL$101)</f>
        <v>9.4940276313511035E-5</v>
      </c>
      <c r="BM39" s="239">
        <f>IF(取引表!BM$101=0,0,取引表!BM39/取引表!BM$101)</f>
        <v>5.2696481371117959E-3</v>
      </c>
      <c r="BN39" s="239">
        <f>IF(取引表!BN$101=0,0,取引表!BN39/取引表!BN$101)</f>
        <v>0</v>
      </c>
      <c r="BO39" s="239">
        <f>IF(取引表!BO$101=0,0,取引表!BO39/取引表!BO$101)</f>
        <v>0</v>
      </c>
      <c r="BP39" s="239">
        <f>IF(取引表!BP$101=0,0,取引表!BP39/取引表!BP$101)</f>
        <v>0</v>
      </c>
      <c r="BQ39" s="239">
        <f>IF(取引表!BQ$101=0,0,取引表!BQ39/取引表!BQ$101)</f>
        <v>0</v>
      </c>
      <c r="BR39" s="239">
        <f>IF(取引表!BR$101=0,0,取引表!BR39/取引表!BR$101)</f>
        <v>0</v>
      </c>
      <c r="BS39" s="239">
        <f>IF(取引表!BS$101=0,0,取引表!BS39/取引表!BS$101)</f>
        <v>0</v>
      </c>
      <c r="BT39" s="239">
        <f>IF(取引表!BT$101=0,0,取引表!BT39/取引表!BT$101)</f>
        <v>1.2568861541477274E-3</v>
      </c>
      <c r="BU39" s="239">
        <f>IF(取引表!BU$101=0,0,取引表!BU39/取引表!BU$101)</f>
        <v>0</v>
      </c>
      <c r="BV39" s="239">
        <f>IF(取引表!BV$101=0,0,取引表!BV39/取引表!BV$101)</f>
        <v>0</v>
      </c>
      <c r="BW39" s="239">
        <f>IF(取引表!BW$101=0,0,取引表!BW39/取引表!BW$101)</f>
        <v>0</v>
      </c>
      <c r="BX39" s="239">
        <f>IF(取引表!BX$101=0,0,取引表!BX39/取引表!BX$101)</f>
        <v>0</v>
      </c>
      <c r="BY39" s="239">
        <f>IF(取引表!BY$101=0,0,取引表!BY39/取引表!BY$101)</f>
        <v>0</v>
      </c>
      <c r="BZ39" s="239">
        <f>IF(取引表!BZ$101=0,0,取引表!BZ39/取引表!BZ$101)</f>
        <v>0</v>
      </c>
      <c r="CA39" s="239">
        <f>IF(取引表!CA$101=0,0,取引表!CA39/取引表!CA$101)</f>
        <v>0</v>
      </c>
      <c r="CB39" s="239">
        <f>IF(取引表!CB$101=0,0,取引表!CB39/取引表!CB$101)</f>
        <v>0</v>
      </c>
      <c r="CC39" s="239">
        <f>IF(取引表!CC$101=0,0,取引表!CC39/取引表!CC$101)</f>
        <v>0</v>
      </c>
      <c r="CD39" s="239">
        <f>IF(取引表!CD$101=0,0,取引表!CD39/取引表!CD$101)</f>
        <v>7.9836465837072185E-3</v>
      </c>
      <c r="CE39" s="239">
        <f>IF(取引表!CE$101=0,0,取引表!CE39/取引表!CE$101)</f>
        <v>1.7429741585341636E-5</v>
      </c>
      <c r="CF39" s="239">
        <f>IF(取引表!CF$101=0,0,取引表!CF39/取引表!CF$101)</f>
        <v>0</v>
      </c>
      <c r="CG39" s="239">
        <f>IF(取引表!CG$101=0,0,取引表!CG39/取引表!CG$101)</f>
        <v>0</v>
      </c>
      <c r="CH39" s="239">
        <f>IF(取引表!CH$101=0,0,取引表!CH39/取引表!CH$101)</f>
        <v>0</v>
      </c>
      <c r="CI39" s="239">
        <f>IF(取引表!CI$101=0,0,取引表!CI39/取引表!CI$101)</f>
        <v>0</v>
      </c>
      <c r="CJ39" s="239">
        <f>IF(取引表!CJ$101=0,0,取引表!CJ39/取引表!CJ$101)</f>
        <v>0</v>
      </c>
      <c r="CK39" s="239">
        <f>IF(取引表!CK$101=0,0,取引表!CK39/取引表!CK$101)</f>
        <v>0</v>
      </c>
      <c r="CL39" s="239">
        <f>IF(取引表!CL$101=0,0,取引表!CL39/取引表!CL$101)</f>
        <v>0</v>
      </c>
      <c r="CM39" s="239">
        <f>IF(取引表!CM$101=0,0,取引表!CM39/取引表!CM$101)</f>
        <v>3.1404155755866345E-4</v>
      </c>
      <c r="CO39" s="238">
        <v>36</v>
      </c>
      <c r="CP39" s="242">
        <f t="shared" si="2"/>
        <v>0.56204369344454763</v>
      </c>
      <c r="CQ39" s="242">
        <f t="shared" si="3"/>
        <v>0.43795630655545242</v>
      </c>
      <c r="CR39" s="242">
        <f>INDEX(取引表!$C$105:$CM$105,投入係数!$CO39)</f>
        <v>0.13505076822632983</v>
      </c>
    </row>
    <row r="40" spans="1:96">
      <c r="A40" s="238">
        <v>37</v>
      </c>
      <c r="B40" s="238" t="s">
        <v>1168</v>
      </c>
      <c r="C40" s="239">
        <f>IF(取引表!C$101=0,0,取引表!C40/取引表!C$101)</f>
        <v>0</v>
      </c>
      <c r="D40" s="239">
        <f>IF(取引表!D$101=0,0,取引表!D40/取引表!D$101)</f>
        <v>0</v>
      </c>
      <c r="E40" s="239">
        <f>IF(取引表!E$101=0,0,取引表!E40/取引表!E$101)</f>
        <v>0</v>
      </c>
      <c r="F40" s="239">
        <f>IF(取引表!F$101=0,0,取引表!F40/取引表!F$101)</f>
        <v>0</v>
      </c>
      <c r="G40" s="239">
        <f>IF(取引表!G$101=0,0,取引表!G40/取引表!G$101)</f>
        <v>0</v>
      </c>
      <c r="H40" s="239">
        <f>IF(取引表!H$101=0,0,取引表!H40/取引表!H$101)</f>
        <v>0</v>
      </c>
      <c r="I40" s="239">
        <f>IF(取引表!I$101=0,0,取引表!I40/取引表!I$101)</f>
        <v>0</v>
      </c>
      <c r="J40" s="239">
        <f>IF(取引表!J$101=0,0,取引表!J40/取引表!J$101)</f>
        <v>0</v>
      </c>
      <c r="K40" s="239">
        <f>IF(取引表!K$101=0,0,取引表!K40/取引表!K$101)</f>
        <v>0</v>
      </c>
      <c r="L40" s="239">
        <f>IF(取引表!L$101=0,0,取引表!L40/取引表!L$101)</f>
        <v>0</v>
      </c>
      <c r="M40" s="239">
        <f>IF(取引表!M$101=0,0,取引表!M40/取引表!M$101)</f>
        <v>0</v>
      </c>
      <c r="N40" s="239">
        <f>IF(取引表!N$101=0,0,取引表!N40/取引表!N$101)</f>
        <v>0</v>
      </c>
      <c r="O40" s="239">
        <f>IF(取引表!O$101=0,0,取引表!O40/取引表!O$101)</f>
        <v>0</v>
      </c>
      <c r="P40" s="239">
        <f>IF(取引表!P$101=0,0,取引表!P40/取引表!P$101)</f>
        <v>0</v>
      </c>
      <c r="Q40" s="239">
        <f>IF(取引表!Q$101=0,0,取引表!Q40/取引表!Q$101)</f>
        <v>0</v>
      </c>
      <c r="R40" s="239">
        <f>IF(取引表!R$101=0,0,取引表!R40/取引表!R$101)</f>
        <v>0</v>
      </c>
      <c r="S40" s="239">
        <f>IF(取引表!S$101=0,0,取引表!S40/取引表!S$101)</f>
        <v>0</v>
      </c>
      <c r="T40" s="239">
        <f>IF(取引表!T$101=0,0,取引表!T40/取引表!T$101)</f>
        <v>0</v>
      </c>
      <c r="U40" s="239">
        <f>IF(取引表!U$101=0,0,取引表!U40/取引表!U$101)</f>
        <v>0</v>
      </c>
      <c r="V40" s="239">
        <f>IF(取引表!V$101=0,0,取引表!V40/取引表!V$101)</f>
        <v>0</v>
      </c>
      <c r="W40" s="239">
        <f>IF(取引表!W$101=0,0,取引表!W40/取引表!W$101)</f>
        <v>0</v>
      </c>
      <c r="X40" s="239">
        <f>IF(取引表!X$101=0,0,取引表!X40/取引表!X$101)</f>
        <v>0</v>
      </c>
      <c r="Y40" s="239">
        <f>IF(取引表!Y$101=0,0,取引表!Y40/取引表!Y$101)</f>
        <v>0</v>
      </c>
      <c r="Z40" s="239">
        <f>IF(取引表!Z$101=0,0,取引表!Z40/取引表!Z$101)</f>
        <v>0</v>
      </c>
      <c r="AA40" s="239">
        <f>IF(取引表!AA$101=0,0,取引表!AA40/取引表!AA$101)</f>
        <v>0</v>
      </c>
      <c r="AB40" s="239">
        <f>IF(取引表!AB$101=0,0,取引表!AB40/取引表!AB$101)</f>
        <v>0</v>
      </c>
      <c r="AC40" s="239">
        <f>IF(取引表!AC$101=0,0,取引表!AC40/取引表!AC$101)</f>
        <v>0</v>
      </c>
      <c r="AD40" s="239">
        <f>IF(取引表!AD$101=0,0,取引表!AD40/取引表!AD$101)</f>
        <v>0</v>
      </c>
      <c r="AE40" s="239">
        <f>IF(取引表!AE$101=0,0,取引表!AE40/取引表!AE$101)</f>
        <v>5.3540510227580423E-4</v>
      </c>
      <c r="AF40" s="239">
        <f>IF(取引表!AF$101=0,0,取引表!AF40/取引表!AF$101)</f>
        <v>0</v>
      </c>
      <c r="AG40" s="239">
        <f>IF(取引表!AG$101=0,0,取引表!AG40/取引表!AG$101)</f>
        <v>4.3959973063856959E-3</v>
      </c>
      <c r="AH40" s="239">
        <f>IF(取引表!AH$101=0,0,取引表!AH40/取引表!AH$101)</f>
        <v>0</v>
      </c>
      <c r="AI40" s="239">
        <f>IF(取引表!AI$101=0,0,取引表!AI40/取引表!AI$101)</f>
        <v>0</v>
      </c>
      <c r="AJ40" s="239">
        <f>IF(取引表!AJ$101=0,0,取引表!AJ40/取引表!AJ$101)</f>
        <v>0</v>
      </c>
      <c r="AK40" s="239">
        <f>IF(取引表!AK$101=0,0,取引表!AK40/取引表!AK$101)</f>
        <v>0</v>
      </c>
      <c r="AL40" s="239">
        <f>IF(取引表!AL$101=0,0,取引表!AL40/取引表!AL$101)</f>
        <v>0.38779526381760543</v>
      </c>
      <c r="AM40" s="239">
        <f>IF(取引表!AM$101=0,0,取引表!AM40/取引表!AM$101)</f>
        <v>0.36500072396231226</v>
      </c>
      <c r="AN40" s="239">
        <f>IF(取引表!AN$101=0,0,取引表!AN40/取引表!AN$101)</f>
        <v>0</v>
      </c>
      <c r="AO40" s="239">
        <f>IF(取引表!AO$101=0,0,取引表!AO40/取引表!AO$101)</f>
        <v>1.4768417633501608E-2</v>
      </c>
      <c r="AP40" s="239">
        <f>IF(取引表!AP$101=0,0,取引表!AP40/取引表!AP$101)</f>
        <v>2.9998032945173405E-4</v>
      </c>
      <c r="AQ40" s="239">
        <f>IF(取引表!AQ$101=0,0,取引表!AQ40/取引表!AQ$101)</f>
        <v>0</v>
      </c>
      <c r="AR40" s="239">
        <f>IF(取引表!AR$101=0,0,取引表!AR40/取引表!AR$101)</f>
        <v>0</v>
      </c>
      <c r="AS40" s="239">
        <f>IF(取引表!AS$101=0,0,取引表!AS40/取引表!AS$101)</f>
        <v>0</v>
      </c>
      <c r="AT40" s="239">
        <f>IF(取引表!AT$101=0,0,取引表!AT40/取引表!AT$101)</f>
        <v>0</v>
      </c>
      <c r="AU40" s="239">
        <f>IF(取引表!AU$101=0,0,取引表!AU40/取引表!AU$101)</f>
        <v>0</v>
      </c>
      <c r="AV40" s="239">
        <f>IF(取引表!AV$101=0,0,取引表!AV40/取引表!AV$101)</f>
        <v>0</v>
      </c>
      <c r="AW40" s="239">
        <f>IF(取引表!AW$101=0,0,取引表!AW40/取引表!AW$101)</f>
        <v>0</v>
      </c>
      <c r="AX40" s="239">
        <f>IF(取引表!AX$101=0,0,取引表!AX40/取引表!AX$101)</f>
        <v>0</v>
      </c>
      <c r="AY40" s="239">
        <f>IF(取引表!AY$101=0,0,取引表!AY40/取引表!AY$101)</f>
        <v>0</v>
      </c>
      <c r="AZ40" s="239">
        <f>IF(取引表!AZ$101=0,0,取引表!AZ40/取引表!AZ$101)</f>
        <v>0</v>
      </c>
      <c r="BA40" s="239">
        <f>IF(取引表!BA$101=0,0,取引表!BA40/取引表!BA$101)</f>
        <v>0</v>
      </c>
      <c r="BB40" s="239">
        <f>IF(取引表!BB$101=0,0,取引表!BB40/取引表!BB$101)</f>
        <v>0</v>
      </c>
      <c r="BC40" s="239">
        <f>IF(取引表!BC$101=0,0,取引表!BC40/取引表!BC$101)</f>
        <v>0</v>
      </c>
      <c r="BD40" s="239">
        <f>IF(取引表!BD$101=0,0,取引表!BD40/取引表!BD$101)</f>
        <v>0</v>
      </c>
      <c r="BE40" s="239">
        <f>IF(取引表!BE$101=0,0,取引表!BE40/取引表!BE$101)</f>
        <v>0</v>
      </c>
      <c r="BF40" s="239">
        <f>IF(取引表!BF$101=0,0,取引表!BF40/取引表!BF$101)</f>
        <v>0</v>
      </c>
      <c r="BG40" s="239">
        <f>IF(取引表!BG$101=0,0,取引表!BG40/取引表!BG$101)</f>
        <v>6.4816344276245356E-6</v>
      </c>
      <c r="BH40" s="239">
        <f>IF(取引表!BH$101=0,0,取引表!BH40/取引表!BH$101)</f>
        <v>1.7214951036176955E-4</v>
      </c>
      <c r="BI40" s="239">
        <f>IF(取引表!BI$101=0,0,取引表!BI40/取引表!BI$101)</f>
        <v>0</v>
      </c>
      <c r="BJ40" s="239">
        <f>IF(取引表!BJ$101=0,0,取引表!BJ40/取引表!BJ$101)</f>
        <v>0</v>
      </c>
      <c r="BK40" s="239">
        <f>IF(取引表!BK$101=0,0,取引表!BK40/取引表!BK$101)</f>
        <v>0</v>
      </c>
      <c r="BL40" s="239">
        <f>IF(取引表!BL$101=0,0,取引表!BL40/取引表!BL$101)</f>
        <v>0</v>
      </c>
      <c r="BM40" s="239">
        <f>IF(取引表!BM$101=0,0,取引表!BM40/取引表!BM$101)</f>
        <v>0</v>
      </c>
      <c r="BN40" s="239">
        <f>IF(取引表!BN$101=0,0,取引表!BN40/取引表!BN$101)</f>
        <v>0</v>
      </c>
      <c r="BO40" s="239">
        <f>IF(取引表!BO$101=0,0,取引表!BO40/取引表!BO$101)</f>
        <v>0</v>
      </c>
      <c r="BP40" s="239">
        <f>IF(取引表!BP$101=0,0,取引表!BP40/取引表!BP$101)</f>
        <v>0</v>
      </c>
      <c r="BQ40" s="239">
        <f>IF(取引表!BQ$101=0,0,取引表!BQ40/取引表!BQ$101)</f>
        <v>0</v>
      </c>
      <c r="BR40" s="239">
        <f>IF(取引表!BR$101=0,0,取引表!BR40/取引表!BR$101)</f>
        <v>0</v>
      </c>
      <c r="BS40" s="239">
        <f>IF(取引表!BS$101=0,0,取引表!BS40/取引表!BS$101)</f>
        <v>0</v>
      </c>
      <c r="BT40" s="239">
        <f>IF(取引表!BT$101=0,0,取引表!BT40/取引表!BT$101)</f>
        <v>0</v>
      </c>
      <c r="BU40" s="239">
        <f>IF(取引表!BU$101=0,0,取引表!BU40/取引表!BU$101)</f>
        <v>0</v>
      </c>
      <c r="BV40" s="239">
        <f>IF(取引表!BV$101=0,0,取引表!BV40/取引表!BV$101)</f>
        <v>0</v>
      </c>
      <c r="BW40" s="239">
        <f>IF(取引表!BW$101=0,0,取引表!BW40/取引表!BW$101)</f>
        <v>0</v>
      </c>
      <c r="BX40" s="239">
        <f>IF(取引表!BX$101=0,0,取引表!BX40/取引表!BX$101)</f>
        <v>0</v>
      </c>
      <c r="BY40" s="239">
        <f>IF(取引表!BY$101=0,0,取引表!BY40/取引表!BY$101)</f>
        <v>0</v>
      </c>
      <c r="BZ40" s="239">
        <f>IF(取引表!BZ$101=0,0,取引表!BZ40/取引表!BZ$101)</f>
        <v>0</v>
      </c>
      <c r="CA40" s="239">
        <f>IF(取引表!CA$101=0,0,取引表!CA40/取引表!CA$101)</f>
        <v>0</v>
      </c>
      <c r="CB40" s="239">
        <f>IF(取引表!CB$101=0,0,取引表!CB40/取引表!CB$101)</f>
        <v>0</v>
      </c>
      <c r="CC40" s="239">
        <f>IF(取引表!CC$101=0,0,取引表!CC40/取引表!CC$101)</f>
        <v>0</v>
      </c>
      <c r="CD40" s="239">
        <f>IF(取引表!CD$101=0,0,取引表!CD40/取引表!CD$101)</f>
        <v>0.1631614083787877</v>
      </c>
      <c r="CE40" s="239">
        <f>IF(取引表!CE$101=0,0,取引表!CE40/取引表!CE$101)</f>
        <v>0</v>
      </c>
      <c r="CF40" s="239">
        <f>IF(取引表!CF$101=0,0,取引表!CF40/取引表!CF$101)</f>
        <v>0</v>
      </c>
      <c r="CG40" s="239">
        <f>IF(取引表!CG$101=0,0,取引表!CG40/取引表!CG$101)</f>
        <v>0</v>
      </c>
      <c r="CH40" s="239">
        <f>IF(取引表!CH$101=0,0,取引表!CH40/取引表!CH$101)</f>
        <v>0</v>
      </c>
      <c r="CI40" s="239">
        <f>IF(取引表!CI$101=0,0,取引表!CI40/取引表!CI$101)</f>
        <v>0</v>
      </c>
      <c r="CJ40" s="239">
        <f>IF(取引表!CJ$101=0,0,取引表!CJ40/取引表!CJ$101)</f>
        <v>0</v>
      </c>
      <c r="CK40" s="239">
        <f>IF(取引表!CK$101=0,0,取引表!CK40/取引表!CK$101)</f>
        <v>0</v>
      </c>
      <c r="CL40" s="239">
        <f>IF(取引表!CL$101=0,0,取引表!CL40/取引表!CL$101)</f>
        <v>0</v>
      </c>
      <c r="CM40" s="239">
        <f>IF(取引表!CM$101=0,0,取引表!CM40/取引表!CM$101)</f>
        <v>4.3734235547226809E-2</v>
      </c>
      <c r="CO40" s="238">
        <v>37</v>
      </c>
      <c r="CP40" s="242">
        <f t="shared" si="2"/>
        <v>0.68049157690266504</v>
      </c>
      <c r="CQ40" s="242">
        <f t="shared" si="3"/>
        <v>0.31950842309733496</v>
      </c>
      <c r="CR40" s="242">
        <f>INDEX(取引表!$C$105:$CM$105,投入係数!$CO40)</f>
        <v>0.14026122747047687</v>
      </c>
    </row>
    <row r="41" spans="1:96">
      <c r="A41" s="238">
        <v>38</v>
      </c>
      <c r="B41" s="238" t="s">
        <v>157</v>
      </c>
      <c r="C41" s="239">
        <f>IF(取引表!C$101=0,0,取引表!C41/取引表!C$101)</f>
        <v>0</v>
      </c>
      <c r="D41" s="239">
        <f>IF(取引表!D$101=0,0,取引表!D41/取引表!D$101)</f>
        <v>0</v>
      </c>
      <c r="E41" s="239">
        <f>IF(取引表!E$101=0,0,取引表!E41/取引表!E$101)</f>
        <v>1.6028758727678675E-2</v>
      </c>
      <c r="F41" s="239">
        <f>IF(取引表!F$101=0,0,取引表!F41/取引表!F$101)</f>
        <v>0</v>
      </c>
      <c r="G41" s="239">
        <f>IF(取引表!G$101=0,0,取引表!G41/取引表!G$101)</f>
        <v>0</v>
      </c>
      <c r="H41" s="239">
        <f>IF(取引表!H$101=0,0,取引表!H41/取引表!H$101)</f>
        <v>0</v>
      </c>
      <c r="I41" s="239">
        <f>IF(取引表!I$101=0,0,取引表!I41/取引表!I$101)</f>
        <v>0</v>
      </c>
      <c r="J41" s="239">
        <f>IF(取引表!J$101=0,0,取引表!J41/取引表!J$101)</f>
        <v>0</v>
      </c>
      <c r="K41" s="239">
        <f>IF(取引表!K$101=0,0,取引表!K41/取引表!K$101)</f>
        <v>0</v>
      </c>
      <c r="L41" s="239">
        <f>IF(取引表!L$101=0,0,取引表!L41/取引表!L$101)</f>
        <v>0</v>
      </c>
      <c r="M41" s="239">
        <f>IF(取引表!M$101=0,0,取引表!M41/取引表!M$101)</f>
        <v>0</v>
      </c>
      <c r="N41" s="239">
        <f>IF(取引表!N$101=0,0,取引表!N41/取引表!N$101)</f>
        <v>0</v>
      </c>
      <c r="O41" s="239">
        <f>IF(取引表!O$101=0,0,取引表!O41/取引表!O$101)</f>
        <v>0</v>
      </c>
      <c r="P41" s="239">
        <f>IF(取引表!P$101=0,0,取引表!P41/取引表!P$101)</f>
        <v>0</v>
      </c>
      <c r="Q41" s="239">
        <f>IF(取引表!Q$101=0,0,取引表!Q41/取引表!Q$101)</f>
        <v>0</v>
      </c>
      <c r="R41" s="239">
        <f>IF(取引表!R$101=0,0,取引表!R41/取引表!R$101)</f>
        <v>0</v>
      </c>
      <c r="S41" s="239">
        <f>IF(取引表!S$101=0,0,取引表!S41/取引表!S$101)</f>
        <v>0</v>
      </c>
      <c r="T41" s="239">
        <f>IF(取引表!T$101=0,0,取引表!T41/取引表!T$101)</f>
        <v>0</v>
      </c>
      <c r="U41" s="239">
        <f>IF(取引表!U$101=0,0,取引表!U41/取引表!U$101)</f>
        <v>0</v>
      </c>
      <c r="V41" s="239">
        <f>IF(取引表!V$101=0,0,取引表!V41/取引表!V$101)</f>
        <v>0</v>
      </c>
      <c r="W41" s="239">
        <f>IF(取引表!W$101=0,0,取引表!W41/取引表!W$101)</f>
        <v>0</v>
      </c>
      <c r="X41" s="239">
        <f>IF(取引表!X$101=0,0,取引表!X41/取引表!X$101)</f>
        <v>0</v>
      </c>
      <c r="Y41" s="239">
        <f>IF(取引表!Y$101=0,0,取引表!Y41/取引表!Y$101)</f>
        <v>0</v>
      </c>
      <c r="Z41" s="239">
        <f>IF(取引表!Z$101=0,0,取引表!Z41/取引表!Z$101)</f>
        <v>0</v>
      </c>
      <c r="AA41" s="239">
        <f>IF(取引表!AA$101=0,0,取引表!AA41/取引表!AA$101)</f>
        <v>0</v>
      </c>
      <c r="AB41" s="239">
        <f>IF(取引表!AB$101=0,0,取引表!AB41/取引表!AB$101)</f>
        <v>0</v>
      </c>
      <c r="AC41" s="239">
        <f>IF(取引表!AC$101=0,0,取引表!AC41/取引表!AC$101)</f>
        <v>0</v>
      </c>
      <c r="AD41" s="239">
        <f>IF(取引表!AD$101=0,0,取引表!AD41/取引表!AD$101)</f>
        <v>0</v>
      </c>
      <c r="AE41" s="239">
        <f>IF(取引表!AE$101=0,0,取引表!AE41/取引表!AE$101)</f>
        <v>0</v>
      </c>
      <c r="AF41" s="239">
        <f>IF(取引表!AF$101=0,0,取引表!AF41/取引表!AF$101)</f>
        <v>0</v>
      </c>
      <c r="AG41" s="239">
        <f>IF(取引表!AG$101=0,0,取引表!AG41/取引表!AG$101)</f>
        <v>0</v>
      </c>
      <c r="AH41" s="239">
        <f>IF(取引表!AH$101=0,0,取引表!AH41/取引表!AH$101)</f>
        <v>0</v>
      </c>
      <c r="AI41" s="239">
        <f>IF(取引表!AI$101=0,0,取引表!AI41/取引表!AI$101)</f>
        <v>0</v>
      </c>
      <c r="AJ41" s="239">
        <f>IF(取引表!AJ$101=0,0,取引表!AJ41/取引表!AJ$101)</f>
        <v>0</v>
      </c>
      <c r="AK41" s="239">
        <f>IF(取引表!AK$101=0,0,取引表!AK41/取引表!AK$101)</f>
        <v>0</v>
      </c>
      <c r="AL41" s="239">
        <f>IF(取引表!AL$101=0,0,取引表!AL41/取引表!AL$101)</f>
        <v>0</v>
      </c>
      <c r="AM41" s="239">
        <f>IF(取引表!AM$101=0,0,取引表!AM41/取引表!AM$101)</f>
        <v>0</v>
      </c>
      <c r="AN41" s="239">
        <f>IF(取引表!AN$101=0,0,取引表!AN41/取引表!AN$101)</f>
        <v>8.2704478319290092E-2</v>
      </c>
      <c r="AO41" s="239">
        <f>IF(取引表!AO$101=0,0,取引表!AO41/取引表!AO$101)</f>
        <v>0</v>
      </c>
      <c r="AP41" s="239">
        <f>IF(取引表!AP$101=0,0,取引表!AP41/取引表!AP$101)</f>
        <v>0</v>
      </c>
      <c r="AQ41" s="239">
        <f>IF(取引表!AQ$101=0,0,取引表!AQ41/取引表!AQ$101)</f>
        <v>0</v>
      </c>
      <c r="AR41" s="239">
        <f>IF(取引表!AR$101=0,0,取引表!AR41/取引表!AR$101)</f>
        <v>0</v>
      </c>
      <c r="AS41" s="239">
        <f>IF(取引表!AS$101=0,0,取引表!AS41/取引表!AS$101)</f>
        <v>0</v>
      </c>
      <c r="AT41" s="239">
        <f>IF(取引表!AT$101=0,0,取引表!AT41/取引表!AT$101)</f>
        <v>0</v>
      </c>
      <c r="AU41" s="239">
        <f>IF(取引表!AU$101=0,0,取引表!AU41/取引表!AU$101)</f>
        <v>0</v>
      </c>
      <c r="AV41" s="239">
        <f>IF(取引表!AV$101=0,0,取引表!AV41/取引表!AV$101)</f>
        <v>0</v>
      </c>
      <c r="AW41" s="239">
        <f>IF(取引表!AW$101=0,0,取引表!AW41/取引表!AW$101)</f>
        <v>0</v>
      </c>
      <c r="AX41" s="239">
        <f>IF(取引表!AX$101=0,0,取引表!AX41/取引表!AX$101)</f>
        <v>0</v>
      </c>
      <c r="AY41" s="239">
        <f>IF(取引表!AY$101=0,0,取引表!AY41/取引表!AY$101)</f>
        <v>0</v>
      </c>
      <c r="AZ41" s="239">
        <f>IF(取引表!AZ$101=0,0,取引表!AZ41/取引表!AZ$101)</f>
        <v>0</v>
      </c>
      <c r="BA41" s="239">
        <f>IF(取引表!BA$101=0,0,取引表!BA41/取引表!BA$101)</f>
        <v>0</v>
      </c>
      <c r="BB41" s="239">
        <f>IF(取引表!BB$101=0,0,取引表!BB41/取引表!BB$101)</f>
        <v>0</v>
      </c>
      <c r="BC41" s="239">
        <f>IF(取引表!BC$101=0,0,取引表!BC41/取引表!BC$101)</f>
        <v>0</v>
      </c>
      <c r="BD41" s="239">
        <f>IF(取引表!BD$101=0,0,取引表!BD41/取引表!BD$101)</f>
        <v>0</v>
      </c>
      <c r="BE41" s="239">
        <f>IF(取引表!BE$101=0,0,取引表!BE41/取引表!BE$101)</f>
        <v>0</v>
      </c>
      <c r="BF41" s="239">
        <f>IF(取引表!BF$101=0,0,取引表!BF41/取引表!BF$101)</f>
        <v>0</v>
      </c>
      <c r="BG41" s="239">
        <f>IF(取引表!BG$101=0,0,取引表!BG41/取引表!BG$101)</f>
        <v>0</v>
      </c>
      <c r="BH41" s="239">
        <f>IF(取引表!BH$101=0,0,取引表!BH41/取引表!BH$101)</f>
        <v>0</v>
      </c>
      <c r="BI41" s="239">
        <f>IF(取引表!BI$101=0,0,取引表!BI41/取引表!BI$101)</f>
        <v>1.6463376084524403E-2</v>
      </c>
      <c r="BJ41" s="239">
        <f>IF(取引表!BJ$101=0,0,取引表!BJ41/取引表!BJ$101)</f>
        <v>0</v>
      </c>
      <c r="BK41" s="239">
        <f>IF(取引表!BK$101=0,0,取引表!BK41/取引表!BK$101)</f>
        <v>0</v>
      </c>
      <c r="BL41" s="239">
        <f>IF(取引表!BL$101=0,0,取引表!BL41/取引表!BL$101)</f>
        <v>0</v>
      </c>
      <c r="BM41" s="239">
        <f>IF(取引表!BM$101=0,0,取引表!BM41/取引表!BM$101)</f>
        <v>6.7978793820585334E-5</v>
      </c>
      <c r="BN41" s="239">
        <f>IF(取引表!BN$101=0,0,取引表!BN41/取引表!BN$101)</f>
        <v>0</v>
      </c>
      <c r="BO41" s="239">
        <f>IF(取引表!BO$101=0,0,取引表!BO41/取引表!BO$101)</f>
        <v>0</v>
      </c>
      <c r="BP41" s="239">
        <f>IF(取引表!BP$101=0,0,取引表!BP41/取引表!BP$101)</f>
        <v>0</v>
      </c>
      <c r="BQ41" s="239">
        <f>IF(取引表!BQ$101=0,0,取引表!BQ41/取引表!BQ$101)</f>
        <v>0</v>
      </c>
      <c r="BR41" s="239">
        <f>IF(取引表!BR$101=0,0,取引表!BR41/取引表!BR$101)</f>
        <v>0</v>
      </c>
      <c r="BS41" s="239">
        <f>IF(取引表!BS$101=0,0,取引表!BS41/取引表!BS$101)</f>
        <v>0</v>
      </c>
      <c r="BT41" s="239">
        <f>IF(取引表!BT$101=0,0,取引表!BT41/取引表!BT$101)</f>
        <v>1.1530794056256015E-3</v>
      </c>
      <c r="BU41" s="239">
        <f>IF(取引表!BU$101=0,0,取引表!BU41/取引表!BU$101)</f>
        <v>9.0989612340569962E-6</v>
      </c>
      <c r="BV41" s="239">
        <f>IF(取引表!BV$101=0,0,取引表!BV41/取引表!BV$101)</f>
        <v>1.7824411584521958E-5</v>
      </c>
      <c r="BW41" s="239">
        <f>IF(取引表!BW$101=0,0,取引表!BW41/取引表!BW$101)</f>
        <v>0</v>
      </c>
      <c r="BX41" s="239">
        <f>IF(取引表!BX$101=0,0,取引表!BX41/取引表!BX$101)</f>
        <v>0</v>
      </c>
      <c r="BY41" s="239">
        <f>IF(取引表!BY$101=0,0,取引表!BY41/取引表!BY$101)</f>
        <v>0</v>
      </c>
      <c r="BZ41" s="239">
        <f>IF(取引表!BZ$101=0,0,取引表!BZ41/取引表!BZ$101)</f>
        <v>0</v>
      </c>
      <c r="CA41" s="239">
        <f>IF(取引表!CA$101=0,0,取引表!CA41/取引表!CA$101)</f>
        <v>0</v>
      </c>
      <c r="CB41" s="239">
        <f>IF(取引表!CB$101=0,0,取引表!CB41/取引表!CB$101)</f>
        <v>1.8609005419710909E-6</v>
      </c>
      <c r="CC41" s="239">
        <f>IF(取引表!CC$101=0,0,取引表!CC41/取引表!CC$101)</f>
        <v>0</v>
      </c>
      <c r="CD41" s="239">
        <f>IF(取引表!CD$101=0,0,取引表!CD41/取引表!CD$101)</f>
        <v>0</v>
      </c>
      <c r="CE41" s="239">
        <f>IF(取引表!CE$101=0,0,取引表!CE41/取引表!CE$101)</f>
        <v>6.2951219933551395E-7</v>
      </c>
      <c r="CF41" s="239">
        <f>IF(取引表!CF$101=0,0,取引表!CF41/取引表!CF$101)</f>
        <v>0</v>
      </c>
      <c r="CG41" s="239">
        <f>IF(取引表!CG$101=0,0,取引表!CG41/取引表!CG$101)</f>
        <v>0</v>
      </c>
      <c r="CH41" s="239">
        <f>IF(取引表!CH$101=0,0,取引表!CH41/取引表!CH$101)</f>
        <v>0</v>
      </c>
      <c r="CI41" s="239">
        <f>IF(取引表!CI$101=0,0,取引表!CI41/取引表!CI$101)</f>
        <v>5.4337357818658458E-6</v>
      </c>
      <c r="CJ41" s="239">
        <f>IF(取引表!CJ$101=0,0,取引表!CJ41/取引表!CJ$101)</f>
        <v>0</v>
      </c>
      <c r="CK41" s="239">
        <f>IF(取引表!CK$101=0,0,取引表!CK41/取引表!CK$101)</f>
        <v>0</v>
      </c>
      <c r="CL41" s="239">
        <f>IF(取引表!CL$101=0,0,取引表!CL41/取引表!CL$101)</f>
        <v>0</v>
      </c>
      <c r="CM41" s="239">
        <f>IF(取引表!CM$101=0,0,取引表!CM41/取引表!CM$101)</f>
        <v>6.7476907018641482E-4</v>
      </c>
      <c r="CO41" s="238">
        <v>38</v>
      </c>
      <c r="CP41" s="242">
        <f t="shared" si="2"/>
        <v>0.77269018967978809</v>
      </c>
      <c r="CQ41" s="242">
        <f t="shared" si="3"/>
        <v>0.22730981032021205</v>
      </c>
      <c r="CR41" s="242">
        <f>INDEX(取引表!$C$105:$CM$105,投入係数!$CO41)</f>
        <v>6.0680373855980629E-2</v>
      </c>
    </row>
    <row r="42" spans="1:96">
      <c r="A42" s="238">
        <v>39</v>
      </c>
      <c r="B42" s="238" t="s">
        <v>158</v>
      </c>
      <c r="C42" s="239">
        <f>IF(取引表!C$101=0,0,取引表!C42/取引表!C$101)</f>
        <v>0</v>
      </c>
      <c r="D42" s="239">
        <f>IF(取引表!D$101=0,0,取引表!D42/取引表!D$101)</f>
        <v>0</v>
      </c>
      <c r="E42" s="239">
        <f>IF(取引表!E$101=0,0,取引表!E42/取引表!E$101)</f>
        <v>0</v>
      </c>
      <c r="F42" s="239">
        <f>IF(取引表!F$101=0,0,取引表!F42/取引表!F$101)</f>
        <v>0</v>
      </c>
      <c r="G42" s="239">
        <f>IF(取引表!G$101=0,0,取引表!G42/取引表!G$101)</f>
        <v>0</v>
      </c>
      <c r="H42" s="239">
        <f>IF(取引表!H$101=0,0,取引表!H42/取引表!H$101)</f>
        <v>0</v>
      </c>
      <c r="I42" s="239">
        <f>IF(取引表!I$101=0,0,取引表!I42/取引表!I$101)</f>
        <v>0</v>
      </c>
      <c r="J42" s="239">
        <f>IF(取引表!J$101=0,0,取引表!J42/取引表!J$101)</f>
        <v>0</v>
      </c>
      <c r="K42" s="239">
        <f>IF(取引表!K$101=0,0,取引表!K42/取引表!K$101)</f>
        <v>0</v>
      </c>
      <c r="L42" s="239">
        <f>IF(取引表!L$101=0,0,取引表!L42/取引表!L$101)</f>
        <v>0</v>
      </c>
      <c r="M42" s="239">
        <f>IF(取引表!M$101=0,0,取引表!M42/取引表!M$101)</f>
        <v>0</v>
      </c>
      <c r="N42" s="239">
        <f>IF(取引表!N$101=0,0,取引表!N42/取引表!N$101)</f>
        <v>0</v>
      </c>
      <c r="O42" s="239">
        <f>IF(取引表!O$101=0,0,取引表!O42/取引表!O$101)</f>
        <v>0</v>
      </c>
      <c r="P42" s="239">
        <f>IF(取引表!P$101=0,0,取引表!P42/取引表!P$101)</f>
        <v>0</v>
      </c>
      <c r="Q42" s="239">
        <f>IF(取引表!Q$101=0,0,取引表!Q42/取引表!Q$101)</f>
        <v>0</v>
      </c>
      <c r="R42" s="239">
        <f>IF(取引表!R$101=0,0,取引表!R42/取引表!R$101)</f>
        <v>0</v>
      </c>
      <c r="S42" s="239">
        <f>IF(取引表!S$101=0,0,取引表!S42/取引表!S$101)</f>
        <v>0</v>
      </c>
      <c r="T42" s="239">
        <f>IF(取引表!T$101=0,0,取引表!T42/取引表!T$101)</f>
        <v>0</v>
      </c>
      <c r="U42" s="239">
        <f>IF(取引表!U$101=0,0,取引表!U42/取引表!U$101)</f>
        <v>0</v>
      </c>
      <c r="V42" s="239">
        <f>IF(取引表!V$101=0,0,取引表!V42/取引表!V$101)</f>
        <v>0</v>
      </c>
      <c r="W42" s="239">
        <f>IF(取引表!W$101=0,0,取引表!W42/取引表!W$101)</f>
        <v>0</v>
      </c>
      <c r="X42" s="239">
        <f>IF(取引表!X$101=0,0,取引表!X42/取引表!X$101)</f>
        <v>0</v>
      </c>
      <c r="Y42" s="239">
        <f>IF(取引表!Y$101=0,0,取引表!Y42/取引表!Y$101)</f>
        <v>0</v>
      </c>
      <c r="Z42" s="239">
        <f>IF(取引表!Z$101=0,0,取引表!Z42/取引表!Z$101)</f>
        <v>0</v>
      </c>
      <c r="AA42" s="239">
        <f>IF(取引表!AA$101=0,0,取引表!AA42/取引表!AA$101)</f>
        <v>0</v>
      </c>
      <c r="AB42" s="239">
        <f>IF(取引表!AB$101=0,0,取引表!AB42/取引表!AB$101)</f>
        <v>0</v>
      </c>
      <c r="AC42" s="239">
        <f>IF(取引表!AC$101=0,0,取引表!AC42/取引表!AC$101)</f>
        <v>0</v>
      </c>
      <c r="AD42" s="239">
        <f>IF(取引表!AD$101=0,0,取引表!AD42/取引表!AD$101)</f>
        <v>0</v>
      </c>
      <c r="AE42" s="239">
        <f>IF(取引表!AE$101=0,0,取引表!AE42/取引表!AE$101)</f>
        <v>0</v>
      </c>
      <c r="AF42" s="239">
        <f>IF(取引表!AF$101=0,0,取引表!AF42/取引表!AF$101)</f>
        <v>0</v>
      </c>
      <c r="AG42" s="239">
        <f>IF(取引表!AG$101=0,0,取引表!AG42/取引表!AG$101)</f>
        <v>0</v>
      </c>
      <c r="AH42" s="239">
        <f>IF(取引表!AH$101=0,0,取引表!AH42/取引表!AH$101)</f>
        <v>0</v>
      </c>
      <c r="AI42" s="239">
        <f>IF(取引表!AI$101=0,0,取引表!AI42/取引表!AI$101)</f>
        <v>0</v>
      </c>
      <c r="AJ42" s="239">
        <f>IF(取引表!AJ$101=0,0,取引表!AJ42/取引表!AJ$101)</f>
        <v>0</v>
      </c>
      <c r="AK42" s="239">
        <f>IF(取引表!AK$101=0,0,取引表!AK42/取引表!AK$101)</f>
        <v>0</v>
      </c>
      <c r="AL42" s="239">
        <f>IF(取引表!AL$101=0,0,取引表!AL42/取引表!AL$101)</f>
        <v>0</v>
      </c>
      <c r="AM42" s="239">
        <f>IF(取引表!AM$101=0,0,取引表!AM42/取引表!AM$101)</f>
        <v>0</v>
      </c>
      <c r="AN42" s="239">
        <f>IF(取引表!AN$101=0,0,取引表!AN42/取引表!AN$101)</f>
        <v>0</v>
      </c>
      <c r="AO42" s="239">
        <f>IF(取引表!AO$101=0,0,取引表!AO42/取引表!AO$101)</f>
        <v>0.20259349829215009</v>
      </c>
      <c r="AP42" s="239">
        <f>IF(取引表!AP$101=0,0,取引表!AP42/取引表!AP$101)</f>
        <v>0</v>
      </c>
      <c r="AQ42" s="239">
        <f>IF(取引表!AQ$101=0,0,取引表!AQ42/取引表!AQ$101)</f>
        <v>0</v>
      </c>
      <c r="AR42" s="239">
        <f>IF(取引表!AR$101=0,0,取引表!AR42/取引表!AR$101)</f>
        <v>0</v>
      </c>
      <c r="AS42" s="239">
        <f>IF(取引表!AS$101=0,0,取引表!AS42/取引表!AS$101)</f>
        <v>0</v>
      </c>
      <c r="AT42" s="239">
        <f>IF(取引表!AT$101=0,0,取引表!AT42/取引表!AT$101)</f>
        <v>0</v>
      </c>
      <c r="AU42" s="239">
        <f>IF(取引表!AU$101=0,0,取引表!AU42/取引表!AU$101)</f>
        <v>0</v>
      </c>
      <c r="AV42" s="239">
        <f>IF(取引表!AV$101=0,0,取引表!AV42/取引表!AV$101)</f>
        <v>0</v>
      </c>
      <c r="AW42" s="239">
        <f>IF(取引表!AW$101=0,0,取引表!AW42/取引表!AW$101)</f>
        <v>0</v>
      </c>
      <c r="AX42" s="239">
        <f>IF(取引表!AX$101=0,0,取引表!AX42/取引表!AX$101)</f>
        <v>0</v>
      </c>
      <c r="AY42" s="239">
        <f>IF(取引表!AY$101=0,0,取引表!AY42/取引表!AY$101)</f>
        <v>0</v>
      </c>
      <c r="AZ42" s="239">
        <f>IF(取引表!AZ$101=0,0,取引表!AZ42/取引表!AZ$101)</f>
        <v>0</v>
      </c>
      <c r="BA42" s="239">
        <f>IF(取引表!BA$101=0,0,取引表!BA42/取引表!BA$101)</f>
        <v>0</v>
      </c>
      <c r="BB42" s="239">
        <f>IF(取引表!BB$101=0,0,取引表!BB42/取引表!BB$101)</f>
        <v>0</v>
      </c>
      <c r="BC42" s="239">
        <f>IF(取引表!BC$101=0,0,取引表!BC42/取引表!BC$101)</f>
        <v>0</v>
      </c>
      <c r="BD42" s="239">
        <f>IF(取引表!BD$101=0,0,取引表!BD42/取引表!BD$101)</f>
        <v>0</v>
      </c>
      <c r="BE42" s="239">
        <f>IF(取引表!BE$101=0,0,取引表!BE42/取引表!BE$101)</f>
        <v>0</v>
      </c>
      <c r="BF42" s="239">
        <f>IF(取引表!BF$101=0,0,取引表!BF42/取引表!BF$101)</f>
        <v>5.5673620024440935E-2</v>
      </c>
      <c r="BG42" s="239">
        <f>IF(取引表!BG$101=0,0,取引表!BG42/取引表!BG$101)</f>
        <v>0</v>
      </c>
      <c r="BH42" s="239">
        <f>IF(取引表!BH$101=0,0,取引表!BH42/取引表!BH$101)</f>
        <v>0</v>
      </c>
      <c r="BI42" s="239">
        <f>IF(取引表!BI$101=0,0,取引表!BI42/取引表!BI$101)</f>
        <v>0</v>
      </c>
      <c r="BJ42" s="239">
        <f>IF(取引表!BJ$101=0,0,取引表!BJ42/取引表!BJ$101)</f>
        <v>0</v>
      </c>
      <c r="BK42" s="239">
        <f>IF(取引表!BK$101=0,0,取引表!BK42/取引表!BK$101)</f>
        <v>0</v>
      </c>
      <c r="BL42" s="239">
        <f>IF(取引表!BL$101=0,0,取引表!BL42/取引表!BL$101)</f>
        <v>0</v>
      </c>
      <c r="BM42" s="239">
        <f>IF(取引表!BM$101=0,0,取引表!BM42/取引表!BM$101)</f>
        <v>2.0796220146664042E-4</v>
      </c>
      <c r="BN42" s="239">
        <f>IF(取引表!BN$101=0,0,取引表!BN42/取引表!BN$101)</f>
        <v>0</v>
      </c>
      <c r="BO42" s="239">
        <f>IF(取引表!BO$101=0,0,取引表!BO42/取引表!BO$101)</f>
        <v>0</v>
      </c>
      <c r="BP42" s="239">
        <f>IF(取引表!BP$101=0,0,取引表!BP42/取引表!BP$101)</f>
        <v>0</v>
      </c>
      <c r="BQ42" s="239">
        <f>IF(取引表!BQ$101=0,0,取引表!BQ42/取引表!BQ$101)</f>
        <v>0</v>
      </c>
      <c r="BR42" s="239">
        <f>IF(取引表!BR$101=0,0,取引表!BR42/取引表!BR$101)</f>
        <v>0</v>
      </c>
      <c r="BS42" s="239">
        <f>IF(取引表!BS$101=0,0,取引表!BS42/取引表!BS$101)</f>
        <v>0</v>
      </c>
      <c r="BT42" s="239">
        <f>IF(取引表!BT$101=0,0,取引表!BT42/取引表!BT$101)</f>
        <v>1.0601305383441112E-2</v>
      </c>
      <c r="BU42" s="239">
        <f>IF(取引表!BU$101=0,0,取引表!BU42/取引表!BU$101)</f>
        <v>0</v>
      </c>
      <c r="BV42" s="239">
        <f>IF(取引表!BV$101=0,0,取引表!BV42/取引表!BV$101)</f>
        <v>0</v>
      </c>
      <c r="BW42" s="239">
        <f>IF(取引表!BW$101=0,0,取引表!BW42/取引表!BW$101)</f>
        <v>0</v>
      </c>
      <c r="BX42" s="239">
        <f>IF(取引表!BX$101=0,0,取引表!BX42/取引表!BX$101)</f>
        <v>0</v>
      </c>
      <c r="BY42" s="239">
        <f>IF(取引表!BY$101=0,0,取引表!BY42/取引表!BY$101)</f>
        <v>0</v>
      </c>
      <c r="BZ42" s="239">
        <f>IF(取引表!BZ$101=0,0,取引表!BZ42/取引表!BZ$101)</f>
        <v>0</v>
      </c>
      <c r="CA42" s="239">
        <f>IF(取引表!CA$101=0,0,取引表!CA42/取引表!CA$101)</f>
        <v>0</v>
      </c>
      <c r="CB42" s="239">
        <f>IF(取引表!CB$101=0,0,取引表!CB42/取引表!CB$101)</f>
        <v>0</v>
      </c>
      <c r="CC42" s="239">
        <f>IF(取引表!CC$101=0,0,取引表!CC42/取引表!CC$101)</f>
        <v>0</v>
      </c>
      <c r="CD42" s="239">
        <f>IF(取引表!CD$101=0,0,取引表!CD42/取引表!CD$101)</f>
        <v>2.1522136896315784E-3</v>
      </c>
      <c r="CE42" s="239">
        <f>IF(取引表!CE$101=0,0,取引表!CE42/取引表!CE$101)</f>
        <v>3.6210053461948992E-6</v>
      </c>
      <c r="CF42" s="239">
        <f>IF(取引表!CF$101=0,0,取引表!CF42/取引表!CF$101)</f>
        <v>0</v>
      </c>
      <c r="CG42" s="239">
        <f>IF(取引表!CG$101=0,0,取引表!CG42/取引表!CG$101)</f>
        <v>0</v>
      </c>
      <c r="CH42" s="239">
        <f>IF(取引表!CH$101=0,0,取引表!CH42/取引表!CH$101)</f>
        <v>0</v>
      </c>
      <c r="CI42" s="239">
        <f>IF(取引表!CI$101=0,0,取引表!CI42/取引表!CI$101)</f>
        <v>0</v>
      </c>
      <c r="CJ42" s="239">
        <f>IF(取引表!CJ$101=0,0,取引表!CJ42/取引表!CJ$101)</f>
        <v>2.3610831825510256E-5</v>
      </c>
      <c r="CK42" s="239">
        <f>IF(取引表!CK$101=0,0,取引表!CK42/取引表!CK$101)</f>
        <v>0</v>
      </c>
      <c r="CL42" s="239">
        <f>IF(取引表!CL$101=0,0,取引表!CL42/取引表!CL$101)</f>
        <v>0</v>
      </c>
      <c r="CM42" s="239">
        <f>IF(取引表!CM$101=0,0,取引表!CM42/取引表!CM$101)</f>
        <v>7.066909175483299E-4</v>
      </c>
      <c r="CO42" s="238">
        <v>39</v>
      </c>
      <c r="CP42" s="242">
        <f t="shared" si="2"/>
        <v>0.38903419582139609</v>
      </c>
      <c r="CQ42" s="242">
        <f t="shared" si="3"/>
        <v>0.61096580417860402</v>
      </c>
      <c r="CR42" s="242">
        <f>INDEX(取引表!$C$105:$CM$105,投入係数!$CO42)</f>
        <v>0.25585028805415344</v>
      </c>
    </row>
    <row r="43" spans="1:96">
      <c r="A43" s="238">
        <v>40</v>
      </c>
      <c r="B43" s="238" t="s">
        <v>159</v>
      </c>
      <c r="C43" s="239">
        <f>IF(取引表!C$101=0,0,取引表!C43/取引表!C$101)</f>
        <v>2.6627435487501166E-2</v>
      </c>
      <c r="D43" s="239">
        <f>IF(取引表!D$101=0,0,取引表!D43/取引表!D$101)</f>
        <v>6.9480300814938611E-3</v>
      </c>
      <c r="E43" s="239">
        <f>IF(取引表!E$101=0,0,取引表!E43/取引表!E$101)</f>
        <v>1.9451881519583575E-2</v>
      </c>
      <c r="F43" s="239">
        <f>IF(取引表!F$101=0,0,取引表!F43/取引表!F$101)</f>
        <v>4.8123471749290953E-3</v>
      </c>
      <c r="G43" s="239">
        <f>IF(取引表!G$101=0,0,取引表!G43/取引表!G$101)</f>
        <v>6.4278030707359747E-4</v>
      </c>
      <c r="H43" s="239">
        <f>IF(取引表!H$101=0,0,取引表!H43/取引表!H$101)</f>
        <v>7.6555613683372255E-4</v>
      </c>
      <c r="I43" s="239">
        <f>IF(取引表!I$101=0,0,取引表!I43/取引表!I$101)</f>
        <v>0</v>
      </c>
      <c r="J43" s="239">
        <f>IF(取引表!J$101=0,0,取引表!J43/取引表!J$101)</f>
        <v>8.3588206495750436E-4</v>
      </c>
      <c r="K43" s="239">
        <f>IF(取引表!K$101=0,0,取引表!K43/取引表!K$101)</f>
        <v>1.7032927837363262E-2</v>
      </c>
      <c r="L43" s="239">
        <f>IF(取引表!L$101=0,0,取引表!L43/取引表!L$101)</f>
        <v>7.3849503183870293E-4</v>
      </c>
      <c r="M43" s="239">
        <f>IF(取引表!M$101=0,0,取引表!M43/取引表!M$101)</f>
        <v>2.6246100919257434E-3</v>
      </c>
      <c r="N43" s="239">
        <f>IF(取引表!N$101=0,0,取引表!N43/取引表!N$101)</f>
        <v>6.4830156872314171E-4</v>
      </c>
      <c r="O43" s="239">
        <f>IF(取引表!O$101=0,0,取引表!O43/取引表!O$101)</f>
        <v>5.6227455177633185E-4</v>
      </c>
      <c r="P43" s="239">
        <f>IF(取引表!P$101=0,0,取引表!P43/取引表!P$101)</f>
        <v>0</v>
      </c>
      <c r="Q43" s="239">
        <f>IF(取引表!Q$101=0,0,取引表!Q43/取引表!Q$101)</f>
        <v>1.5387565538179542E-4</v>
      </c>
      <c r="R43" s="239">
        <f>IF(取引表!R$101=0,0,取引表!R43/取引表!R$101)</f>
        <v>8.4358165410224073E-4</v>
      </c>
      <c r="S43" s="239">
        <f>IF(取引表!S$101=0,0,取引表!S43/取引表!S$101)</f>
        <v>0</v>
      </c>
      <c r="T43" s="239">
        <f>IF(取引表!T$101=0,0,取引表!T43/取引表!T$101)</f>
        <v>4.5580284539806638E-4</v>
      </c>
      <c r="U43" s="239">
        <f>IF(取引表!U$101=0,0,取引表!U43/取引表!U$101)</f>
        <v>0</v>
      </c>
      <c r="V43" s="239">
        <f>IF(取引表!V$101=0,0,取引表!V43/取引表!V$101)</f>
        <v>2.0966536575495092E-4</v>
      </c>
      <c r="W43" s="239">
        <f>IF(取引表!W$101=0,0,取引表!W43/取引表!W$101)</f>
        <v>8.5589062892103981E-4</v>
      </c>
      <c r="X43" s="239">
        <f>IF(取引表!X$101=0,0,取引表!X43/取引表!X$101)</f>
        <v>0</v>
      </c>
      <c r="Y43" s="239">
        <f>IF(取引表!Y$101=0,0,取引表!Y43/取引表!Y$101)</f>
        <v>1.7403079548321868E-3</v>
      </c>
      <c r="Z43" s="239">
        <f>IF(取引表!Z$101=0,0,取引表!Z43/取引表!Z$101)</f>
        <v>0</v>
      </c>
      <c r="AA43" s="239">
        <f>IF(取引表!AA$101=0,0,取引表!AA43/取引表!AA$101)</f>
        <v>1.8131701616763763E-3</v>
      </c>
      <c r="AB43" s="239">
        <f>IF(取引表!AB$101=0,0,取引表!AB43/取引表!AB$101)</f>
        <v>6.3868612875562928E-4</v>
      </c>
      <c r="AC43" s="239">
        <f>IF(取引表!AC$101=0,0,取引表!AC43/取引表!AC$101)</f>
        <v>2.5177858134461852E-3</v>
      </c>
      <c r="AD43" s="239">
        <f>IF(取引表!AD$101=0,0,取引表!AD43/取引表!AD$101)</f>
        <v>2.632950492012771E-3</v>
      </c>
      <c r="AE43" s="239">
        <f>IF(取引表!AE$101=0,0,取引表!AE43/取引表!AE$101)</f>
        <v>2.0384191151567479E-3</v>
      </c>
      <c r="AF43" s="239">
        <f>IF(取引表!AF$101=0,0,取引表!AF43/取引表!AF$101)</f>
        <v>1.1266306563892601E-2</v>
      </c>
      <c r="AG43" s="239">
        <f>IF(取引表!AG$101=0,0,取引表!AG43/取引表!AG$101)</f>
        <v>2.4682580683358619E-2</v>
      </c>
      <c r="AH43" s="239">
        <f>IF(取引表!AH$101=0,0,取引表!AH43/取引表!AH$101)</f>
        <v>4.498622189924242E-3</v>
      </c>
      <c r="AI43" s="239">
        <f>IF(取引表!AI$101=0,0,取引表!AI43/取引表!AI$101)</f>
        <v>2.982683913809946E-3</v>
      </c>
      <c r="AJ43" s="239">
        <f>IF(取引表!AJ$101=0,0,取引表!AJ43/取引表!AJ$101)</f>
        <v>5.8226477873261516E-3</v>
      </c>
      <c r="AK43" s="239">
        <f>IF(取引表!AK$101=0,0,取引表!AK43/取引表!AK$101)</f>
        <v>2.4912022304392532E-4</v>
      </c>
      <c r="AL43" s="239">
        <f>IF(取引表!AL$101=0,0,取引表!AL43/取引表!AL$101)</f>
        <v>8.63334881350559E-3</v>
      </c>
      <c r="AM43" s="239">
        <f>IF(取引表!AM$101=0,0,取引表!AM43/取引表!AM$101)</f>
        <v>9.216007724888637E-3</v>
      </c>
      <c r="AN43" s="239">
        <f>IF(取引表!AN$101=0,0,取引表!AN43/取引表!AN$101)</f>
        <v>1.2348304418316669E-2</v>
      </c>
      <c r="AO43" s="239">
        <f>IF(取引表!AO$101=0,0,取引表!AO43/取引表!AO$101)</f>
        <v>4.2517744096064571E-3</v>
      </c>
      <c r="AP43" s="239">
        <f>IF(取引表!AP$101=0,0,取引表!AP43/取引表!AP$101)</f>
        <v>8.499905553997926E-2</v>
      </c>
      <c r="AQ43" s="239">
        <f>IF(取引表!AQ$101=0,0,取引表!AQ43/取引表!AQ$101)</f>
        <v>6.4129859854505427E-3</v>
      </c>
      <c r="AR43" s="239">
        <f>IF(取引表!AR$101=0,0,取引表!AR43/取引表!AR$101)</f>
        <v>1.1322161400534943E-3</v>
      </c>
      <c r="AS43" s="239">
        <f>IF(取引表!AS$101=0,0,取引表!AS43/取引表!AS$101)</f>
        <v>2.9114107531511835E-3</v>
      </c>
      <c r="AT43" s="239">
        <f>IF(取引表!AT$101=0,0,取引表!AT43/取引表!AT$101)</f>
        <v>5.191378741438938E-3</v>
      </c>
      <c r="AU43" s="239">
        <f>IF(取引表!AU$101=0,0,取引表!AU43/取引表!AU$101)</f>
        <v>6.9081491344119839E-3</v>
      </c>
      <c r="AV43" s="239">
        <f>IF(取引表!AV$101=0,0,取引表!AV43/取引表!AV$101)</f>
        <v>5.0090495891762518E-5</v>
      </c>
      <c r="AW43" s="239">
        <f>IF(取引表!AW$101=0,0,取引表!AW43/取引表!AW$101)</f>
        <v>3.288068272129999E-3</v>
      </c>
      <c r="AX43" s="239">
        <f>IF(取引表!AX$101=0,0,取引表!AX43/取引表!AX$101)</f>
        <v>2.269969029128105E-3</v>
      </c>
      <c r="AY43" s="239">
        <f>IF(取引表!AY$101=0,0,取引表!AY43/取引表!AY$101)</f>
        <v>9.2359459334831334E-3</v>
      </c>
      <c r="AZ43" s="239">
        <f>IF(取引表!AZ$101=0,0,取引表!AZ43/取引表!AZ$101)</f>
        <v>4.6701441553640566E-4</v>
      </c>
      <c r="BA43" s="239">
        <f>IF(取引表!BA$101=0,0,取引表!BA43/取引表!BA$101)</f>
        <v>6.868302781641905E-4</v>
      </c>
      <c r="BB43" s="239">
        <f>IF(取引表!BB$101=0,0,取引表!BB43/取引表!BB$101)</f>
        <v>2.362922766256363E-4</v>
      </c>
      <c r="BC43" s="239">
        <f>IF(取引表!BC$101=0,0,取引表!BC43/取引表!BC$101)</f>
        <v>2.9257467212082529E-4</v>
      </c>
      <c r="BD43" s="239">
        <f>IF(取引表!BD$101=0,0,取引表!BD43/取引表!BD$101)</f>
        <v>1.2144866634206015E-3</v>
      </c>
      <c r="BE43" s="239">
        <f>IF(取引表!BE$101=0,0,取引表!BE43/取引表!BE$101)</f>
        <v>0</v>
      </c>
      <c r="BF43" s="239">
        <f>IF(取引表!BF$101=0,0,取引表!BF43/取引表!BF$101)</f>
        <v>3.7018373411059447E-4</v>
      </c>
      <c r="BG43" s="239">
        <f>IF(取引表!BG$101=0,0,取引表!BG43/取引表!BG$101)</f>
        <v>2.110054553428086E-3</v>
      </c>
      <c r="BH43" s="239">
        <f>IF(取引表!BH$101=0,0,取引表!BH43/取引表!BH$101)</f>
        <v>6.7475123201905527E-3</v>
      </c>
      <c r="BI43" s="239">
        <f>IF(取引表!BI$101=0,0,取引表!BI43/取引表!BI$101)</f>
        <v>3.8604370641897264E-3</v>
      </c>
      <c r="BJ43" s="239">
        <f>IF(取引表!BJ$101=0,0,取引表!BJ43/取引表!BJ$101)</f>
        <v>0</v>
      </c>
      <c r="BK43" s="239">
        <f>IF(取引表!BK$101=0,0,取引表!BK43/取引表!BK$101)</f>
        <v>8.9575800795520157E-4</v>
      </c>
      <c r="BL43" s="239">
        <f>IF(取引表!BL$101=0,0,取引表!BL43/取引表!BL$101)</f>
        <v>6.8629819172704365E-4</v>
      </c>
      <c r="BM43" s="239">
        <f>IF(取引表!BM$101=0,0,取引表!BM43/取引表!BM$101)</f>
        <v>3.8733348985257984E-4</v>
      </c>
      <c r="BN43" s="239">
        <f>IF(取引表!BN$101=0,0,取引表!BN43/取引表!BN$101)</f>
        <v>0</v>
      </c>
      <c r="BO43" s="239">
        <f>IF(取引表!BO$101=0,0,取引表!BO43/取引表!BO$101)</f>
        <v>2.4794905261778183E-3</v>
      </c>
      <c r="BP43" s="239">
        <f>IF(取引表!BP$101=0,0,取引表!BP43/取引表!BP$101)</f>
        <v>1.2344661920756068E-3</v>
      </c>
      <c r="BQ43" s="239">
        <f>IF(取引表!BQ$101=0,0,取引表!BQ43/取引表!BQ$101)</f>
        <v>2.9702898926068527E-3</v>
      </c>
      <c r="BR43" s="239">
        <f>IF(取引表!BR$101=0,0,取引表!BR43/取引表!BR$101)</f>
        <v>2.4846502850941949E-3</v>
      </c>
      <c r="BS43" s="239">
        <f>IF(取引表!BS$101=0,0,取引表!BS43/取引表!BS$101)</f>
        <v>3.1058580679531123E-3</v>
      </c>
      <c r="BT43" s="239">
        <f>IF(取引表!BT$101=0,0,取引表!BT43/取引表!BT$101)</f>
        <v>2.9659633449421797E-3</v>
      </c>
      <c r="BU43" s="239">
        <f>IF(取引表!BU$101=0,0,取引表!BU43/取引表!BU$101)</f>
        <v>4.1395787771469564E-4</v>
      </c>
      <c r="BV43" s="239">
        <f>IF(取引表!BV$101=0,0,取引表!BV43/取引表!BV$101)</f>
        <v>7.7266120379812552E-3</v>
      </c>
      <c r="BW43" s="239">
        <f>IF(取引表!BW$101=0,0,取引表!BW43/取引表!BW$101)</f>
        <v>1.3110526489712572E-3</v>
      </c>
      <c r="BX43" s="239">
        <f>IF(取引表!BX$101=0,0,取引表!BX43/取引表!BX$101)</f>
        <v>1.3714613824086827E-3</v>
      </c>
      <c r="BY43" s="239">
        <f>IF(取引表!BY$101=0,0,取引表!BY43/取引表!BY$101)</f>
        <v>3.2847709283783146E-3</v>
      </c>
      <c r="BZ43" s="239">
        <f>IF(取引表!BZ$101=0,0,取引表!BZ43/取引表!BZ$101)</f>
        <v>2.5353430464065026E-3</v>
      </c>
      <c r="CA43" s="239">
        <f>IF(取引表!CA$101=0,0,取引表!CA43/取引表!CA$101)</f>
        <v>1.0006650784520604E-2</v>
      </c>
      <c r="CB43" s="239">
        <f>IF(取引表!CB$101=0,0,取引表!CB43/取引表!CB$101)</f>
        <v>3.0296538713797906E-3</v>
      </c>
      <c r="CC43" s="239">
        <f>IF(取引表!CC$101=0,0,取引表!CC43/取引表!CC$101)</f>
        <v>1.3853276816230059E-3</v>
      </c>
      <c r="CD43" s="239">
        <f>IF(取引表!CD$101=0,0,取引表!CD43/取引表!CD$101)</f>
        <v>3.9174410811608697E-2</v>
      </c>
      <c r="CE43" s="239">
        <f>IF(取引表!CE$101=0,0,取引表!CE43/取引表!CE$101)</f>
        <v>1.8274245803347809E-3</v>
      </c>
      <c r="CF43" s="239">
        <f>IF(取引表!CF$101=0,0,取引表!CF43/取引表!CF$101)</f>
        <v>2.5398249808206296E-3</v>
      </c>
      <c r="CG43" s="239">
        <f>IF(取引表!CG$101=0,0,取引表!CG43/取引表!CG$101)</f>
        <v>1.1581036421696499E-3</v>
      </c>
      <c r="CH43" s="239">
        <f>IF(取引表!CH$101=0,0,取引表!CH43/取引表!CH$101)</f>
        <v>1.6500589403594193E-3</v>
      </c>
      <c r="CI43" s="239">
        <f>IF(取引表!CI$101=0,0,取引表!CI43/取引表!CI$101)</f>
        <v>4.9791779090108124E-3</v>
      </c>
      <c r="CJ43" s="239">
        <f>IF(取引表!CJ$101=0,0,取引表!CJ43/取引表!CJ$101)</f>
        <v>3.4488688174815684E-3</v>
      </c>
      <c r="CK43" s="239">
        <f>IF(取引表!CK$101=0,0,取引表!CK43/取引表!CK$101)</f>
        <v>0.11922909575223216</v>
      </c>
      <c r="CL43" s="239">
        <f>IF(取引表!CL$101=0,0,取引表!CL43/取引表!CL$101)</f>
        <v>1.3348919774889539E-3</v>
      </c>
      <c r="CM43" s="239">
        <f>IF(取引表!CM$101=0,0,取引表!CM43/取引表!CM$101)</f>
        <v>6.4764316087581502E-3</v>
      </c>
      <c r="CO43" s="238">
        <v>40</v>
      </c>
      <c r="CP43" s="242">
        <f t="shared" si="2"/>
        <v>0.55815416449059774</v>
      </c>
      <c r="CQ43" s="242">
        <f t="shared" si="3"/>
        <v>0.44184583550940237</v>
      </c>
      <c r="CR43" s="242">
        <f>INDEX(取引表!$C$105:$CM$105,投入係数!$CO43)</f>
        <v>9.53822067304336E-2</v>
      </c>
    </row>
    <row r="44" spans="1:96">
      <c r="A44" s="238">
        <v>41</v>
      </c>
      <c r="B44" s="238" t="s">
        <v>852</v>
      </c>
      <c r="C44" s="239">
        <f>IF(取引表!C$101=0,0,取引表!C44/取引表!C$101)</f>
        <v>5.4616328815160632E-4</v>
      </c>
      <c r="D44" s="239">
        <f>IF(取引表!D$101=0,0,取引表!D44/取引表!D$101)</f>
        <v>6.9734726700682141E-3</v>
      </c>
      <c r="E44" s="239">
        <f>IF(取引表!E$101=0,0,取引表!E44/取引表!E$101)</f>
        <v>0</v>
      </c>
      <c r="F44" s="239">
        <f>IF(取引表!F$101=0,0,取引表!F44/取引表!F$101)</f>
        <v>0</v>
      </c>
      <c r="G44" s="239">
        <f>IF(取引表!G$101=0,0,取引表!G44/取引表!G$101)</f>
        <v>0</v>
      </c>
      <c r="H44" s="239">
        <f>IF(取引表!H$101=0,0,取引表!H44/取引表!H$101)</f>
        <v>1.9266733496288715E-3</v>
      </c>
      <c r="I44" s="239">
        <f>IF(取引表!I$101=0,0,取引表!I44/取引表!I$101)</f>
        <v>0</v>
      </c>
      <c r="J44" s="239">
        <f>IF(取引表!J$101=0,0,取引表!J44/取引表!J$101)</f>
        <v>2.9004697774012207E-4</v>
      </c>
      <c r="K44" s="239">
        <f>IF(取引表!K$101=0,0,取引表!K44/取引表!K$101)</f>
        <v>0</v>
      </c>
      <c r="L44" s="239">
        <f>IF(取引表!L$101=0,0,取引表!L44/取引表!L$101)</f>
        <v>3.7935814825296389E-3</v>
      </c>
      <c r="M44" s="239">
        <f>IF(取引表!M$101=0,0,取引表!M44/取引表!M$101)</f>
        <v>0</v>
      </c>
      <c r="N44" s="239">
        <f>IF(取引表!N$101=0,0,取引表!N44/取引表!N$101)</f>
        <v>6.0205415834001697E-4</v>
      </c>
      <c r="O44" s="239">
        <f>IF(取引表!O$101=0,0,取引表!O44/取引表!O$101)</f>
        <v>0</v>
      </c>
      <c r="P44" s="239">
        <f>IF(取引表!P$101=0,0,取引表!P44/取引表!P$101)</f>
        <v>0</v>
      </c>
      <c r="Q44" s="239">
        <f>IF(取引表!Q$101=0,0,取引表!Q44/取引表!Q$101)</f>
        <v>1.2919288522694884E-3</v>
      </c>
      <c r="R44" s="239">
        <f>IF(取引表!R$101=0,0,取引表!R44/取引表!R$101)</f>
        <v>5.3048213903186836E-4</v>
      </c>
      <c r="S44" s="239">
        <f>IF(取引表!S$101=0,0,取引表!S44/取引表!S$101)</f>
        <v>0</v>
      </c>
      <c r="T44" s="239">
        <f>IF(取引表!T$101=0,0,取引表!T44/取引表!T$101)</f>
        <v>0</v>
      </c>
      <c r="U44" s="239">
        <f>IF(取引表!U$101=0,0,取引表!U44/取引表!U$101)</f>
        <v>0</v>
      </c>
      <c r="V44" s="239">
        <f>IF(取引表!V$101=0,0,取引表!V44/取引表!V$101)</f>
        <v>9.5610103113064546E-3</v>
      </c>
      <c r="W44" s="239">
        <f>IF(取引表!W$101=0,0,取引表!W44/取引表!W$101)</f>
        <v>1.4173586300741847E-3</v>
      </c>
      <c r="X44" s="239">
        <f>IF(取引表!X$101=0,0,取引表!X44/取引表!X$101)</f>
        <v>0</v>
      </c>
      <c r="Y44" s="239">
        <f>IF(取引表!Y$101=0,0,取引表!Y44/取引表!Y$101)</f>
        <v>2.6011137102037048E-3</v>
      </c>
      <c r="Z44" s="239">
        <f>IF(取引表!Z$101=0,0,取引表!Z44/取引表!Z$101)</f>
        <v>0</v>
      </c>
      <c r="AA44" s="239">
        <f>IF(取引表!AA$101=0,0,取引表!AA44/取引表!AA$101)</f>
        <v>6.83951449324766E-4</v>
      </c>
      <c r="AB44" s="239">
        <f>IF(取引表!AB$101=0,0,取引表!AB44/取引表!AB$101)</f>
        <v>1.517826429681318E-3</v>
      </c>
      <c r="AC44" s="239">
        <f>IF(取引表!AC$101=0,0,取引表!AC44/取引表!AC$101)</f>
        <v>3.9613470955872344E-2</v>
      </c>
      <c r="AD44" s="239">
        <f>IF(取引表!AD$101=0,0,取引表!AD44/取引表!AD$101)</f>
        <v>0</v>
      </c>
      <c r="AE44" s="239">
        <f>IF(取引表!AE$101=0,0,取引表!AE44/取引表!AE$101)</f>
        <v>4.9400259139354319E-4</v>
      </c>
      <c r="AF44" s="239">
        <f>IF(取引表!AF$101=0,0,取引表!AF44/取引表!AF$101)</f>
        <v>0</v>
      </c>
      <c r="AG44" s="239">
        <f>IF(取引表!AG$101=0,0,取引表!AG44/取引表!AG$101)</f>
        <v>0</v>
      </c>
      <c r="AH44" s="239">
        <f>IF(取引表!AH$101=0,0,取引表!AH44/取引表!AH$101)</f>
        <v>0</v>
      </c>
      <c r="AI44" s="239">
        <f>IF(取引表!AI$101=0,0,取引表!AI44/取引表!AI$101)</f>
        <v>0</v>
      </c>
      <c r="AJ44" s="239">
        <f>IF(取引表!AJ$101=0,0,取引表!AJ44/取引表!AJ$101)</f>
        <v>8.388364387517816E-5</v>
      </c>
      <c r="AK44" s="239">
        <f>IF(取引表!AK$101=0,0,取引表!AK44/取引表!AK$101)</f>
        <v>0</v>
      </c>
      <c r="AL44" s="239">
        <f>IF(取引表!AL$101=0,0,取引表!AL44/取引表!AL$101)</f>
        <v>0</v>
      </c>
      <c r="AM44" s="239">
        <f>IF(取引表!AM$101=0,0,取引表!AM44/取引表!AM$101)</f>
        <v>2.038252214737804E-4</v>
      </c>
      <c r="AN44" s="239">
        <f>IF(取引表!AN$101=0,0,取引表!AN44/取引表!AN$101)</f>
        <v>0</v>
      </c>
      <c r="AO44" s="239">
        <f>IF(取引表!AO$101=0,0,取引表!AO44/取引表!AO$101)</f>
        <v>0</v>
      </c>
      <c r="AP44" s="239">
        <f>IF(取引表!AP$101=0,0,取引表!AP44/取引表!AP$101)</f>
        <v>2.5285562246689269E-5</v>
      </c>
      <c r="AQ44" s="239">
        <f>IF(取引表!AQ$101=0,0,取引表!AQ44/取引表!AQ$101)</f>
        <v>0</v>
      </c>
      <c r="AR44" s="239">
        <f>IF(取引表!AR$101=0,0,取引表!AR44/取引表!AR$101)</f>
        <v>0</v>
      </c>
      <c r="AS44" s="239">
        <f>IF(取引表!AS$101=0,0,取引表!AS44/取引表!AS$101)</f>
        <v>0</v>
      </c>
      <c r="AT44" s="239">
        <f>IF(取引表!AT$101=0,0,取引表!AT44/取引表!AT$101)</f>
        <v>3.3899153580401571E-4</v>
      </c>
      <c r="AU44" s="239">
        <f>IF(取引表!AU$101=0,0,取引表!AU44/取引表!AU$101)</f>
        <v>1.8525747226438524E-5</v>
      </c>
      <c r="AV44" s="239">
        <f>IF(取引表!AV$101=0,0,取引表!AV44/取引表!AV$101)</f>
        <v>8.3845925164099319E-3</v>
      </c>
      <c r="AW44" s="239">
        <f>IF(取引表!AW$101=0,0,取引表!AW44/取引表!AW$101)</f>
        <v>6.2894774486854342E-3</v>
      </c>
      <c r="AX44" s="239">
        <f>IF(取引表!AX$101=0,0,取引表!AX44/取引表!AX$101)</f>
        <v>0</v>
      </c>
      <c r="AY44" s="239">
        <f>IF(取引表!AY$101=0,0,取引表!AY44/取引表!AY$101)</f>
        <v>0</v>
      </c>
      <c r="AZ44" s="239">
        <f>IF(取引表!AZ$101=0,0,取引表!AZ44/取引表!AZ$101)</f>
        <v>0</v>
      </c>
      <c r="BA44" s="239">
        <f>IF(取引表!BA$101=0,0,取引表!BA44/取引表!BA$101)</f>
        <v>0</v>
      </c>
      <c r="BB44" s="239">
        <f>IF(取引表!BB$101=0,0,取引表!BB44/取引表!BB$101)</f>
        <v>0</v>
      </c>
      <c r="BC44" s="239">
        <f>IF(取引表!BC$101=0,0,取引表!BC44/取引表!BC$101)</f>
        <v>0</v>
      </c>
      <c r="BD44" s="239">
        <f>IF(取引表!BD$101=0,0,取引表!BD44/取引表!BD$101)</f>
        <v>0</v>
      </c>
      <c r="BE44" s="239">
        <f>IF(取引表!BE$101=0,0,取引表!BE44/取引表!BE$101)</f>
        <v>0</v>
      </c>
      <c r="BF44" s="239">
        <f>IF(取引表!BF$101=0,0,取引表!BF44/取引表!BF$101)</f>
        <v>0</v>
      </c>
      <c r="BG44" s="239">
        <f>IF(取引表!BG$101=0,0,取引表!BG44/取引表!BG$101)</f>
        <v>2.8992499332510511E-4</v>
      </c>
      <c r="BH44" s="239">
        <f>IF(取引表!BH$101=0,0,取引表!BH44/取引表!BH$101)</f>
        <v>0</v>
      </c>
      <c r="BI44" s="239">
        <f>IF(取引表!BI$101=0,0,取引表!BI44/取引表!BI$101)</f>
        <v>0</v>
      </c>
      <c r="BJ44" s="239">
        <f>IF(取引表!BJ$101=0,0,取引表!BJ44/取引表!BJ$101)</f>
        <v>0</v>
      </c>
      <c r="BK44" s="239">
        <f>IF(取引表!BK$101=0,0,取引表!BK44/取引表!BK$101)</f>
        <v>0</v>
      </c>
      <c r="BL44" s="239">
        <f>IF(取引表!BL$101=0,0,取引表!BL44/取引表!BL$101)</f>
        <v>0</v>
      </c>
      <c r="BM44" s="239">
        <f>IF(取引表!BM$101=0,0,取引表!BM44/取引表!BM$101)</f>
        <v>0</v>
      </c>
      <c r="BN44" s="239">
        <f>IF(取引表!BN$101=0,0,取引表!BN44/取引表!BN$101)</f>
        <v>0</v>
      </c>
      <c r="BO44" s="239">
        <f>IF(取引表!BO$101=0,0,取引表!BO44/取引表!BO$101)</f>
        <v>0</v>
      </c>
      <c r="BP44" s="239">
        <f>IF(取引表!BP$101=0,0,取引表!BP44/取引表!BP$101)</f>
        <v>0</v>
      </c>
      <c r="BQ44" s="239">
        <f>IF(取引表!BQ$101=0,0,取引表!BQ44/取引表!BQ$101)</f>
        <v>0</v>
      </c>
      <c r="BR44" s="239">
        <f>IF(取引表!BR$101=0,0,取引表!BR44/取引表!BR$101)</f>
        <v>0</v>
      </c>
      <c r="BS44" s="239">
        <f>IF(取引表!BS$101=0,0,取引表!BS44/取引表!BS$101)</f>
        <v>0</v>
      </c>
      <c r="BT44" s="239">
        <f>IF(取引表!BT$101=0,0,取引表!BT44/取引表!BT$101)</f>
        <v>0</v>
      </c>
      <c r="BU44" s="239">
        <f>IF(取引表!BU$101=0,0,取引表!BU44/取引表!BU$101)</f>
        <v>0</v>
      </c>
      <c r="BV44" s="239">
        <f>IF(取引表!BV$101=0,0,取引表!BV44/取引表!BV$101)</f>
        <v>0</v>
      </c>
      <c r="BW44" s="239">
        <f>IF(取引表!BW$101=0,0,取引表!BW44/取引表!BW$101)</f>
        <v>0</v>
      </c>
      <c r="BX44" s="239">
        <f>IF(取引表!BX$101=0,0,取引表!BX44/取引表!BX$101)</f>
        <v>0</v>
      </c>
      <c r="BY44" s="239">
        <f>IF(取引表!BY$101=0,0,取引表!BY44/取引表!BY$101)</f>
        <v>0</v>
      </c>
      <c r="BZ44" s="239">
        <f>IF(取引表!BZ$101=0,0,取引表!BZ44/取引表!BZ$101)</f>
        <v>0</v>
      </c>
      <c r="CA44" s="239">
        <f>IF(取引表!CA$101=0,0,取引表!CA44/取引表!CA$101)</f>
        <v>0</v>
      </c>
      <c r="CB44" s="239">
        <f>IF(取引表!CB$101=0,0,取引表!CB44/取引表!CB$101)</f>
        <v>0</v>
      </c>
      <c r="CC44" s="239">
        <f>IF(取引表!CC$101=0,0,取引表!CC44/取引表!CC$101)</f>
        <v>0</v>
      </c>
      <c r="CD44" s="239">
        <f>IF(取引表!CD$101=0,0,取引表!CD44/取引表!CD$101)</f>
        <v>0</v>
      </c>
      <c r="CE44" s="239">
        <f>IF(取引表!CE$101=0,0,取引表!CE44/取引表!CE$101)</f>
        <v>0</v>
      </c>
      <c r="CF44" s="239">
        <f>IF(取引表!CF$101=0,0,取引表!CF44/取引表!CF$101)</f>
        <v>0</v>
      </c>
      <c r="CG44" s="239">
        <f>IF(取引表!CG$101=0,0,取引表!CG44/取引表!CG$101)</f>
        <v>7.421224822446602E-5</v>
      </c>
      <c r="CH44" s="239">
        <f>IF(取引表!CH$101=0,0,取引表!CH44/取引表!CH$101)</f>
        <v>0</v>
      </c>
      <c r="CI44" s="239">
        <f>IF(取引表!CI$101=0,0,取引表!CI44/取引表!CI$101)</f>
        <v>0</v>
      </c>
      <c r="CJ44" s="239">
        <f>IF(取引表!CJ$101=0,0,取引表!CJ44/取引表!CJ$101)</f>
        <v>0</v>
      </c>
      <c r="CK44" s="239">
        <f>IF(取引表!CK$101=0,0,取引表!CK44/取引表!CK$101)</f>
        <v>0</v>
      </c>
      <c r="CL44" s="239">
        <f>IF(取引表!CL$101=0,0,取引表!CL44/取引表!CL$101)</f>
        <v>0</v>
      </c>
      <c r="CM44" s="239">
        <f>IF(取引表!CM$101=0,0,取引表!CM44/取引表!CM$101)</f>
        <v>4.9626848085324493E-4</v>
      </c>
      <c r="CO44" s="238">
        <v>41</v>
      </c>
      <c r="CP44" s="242">
        <f t="shared" si="2"/>
        <v>0.64719797588833561</v>
      </c>
      <c r="CQ44" s="242">
        <f t="shared" si="3"/>
        <v>0.35280202411166472</v>
      </c>
      <c r="CR44" s="242">
        <f>INDEX(取引表!$C$105:$CM$105,投入係数!$CO44)</f>
        <v>0.24332240578849845</v>
      </c>
    </row>
    <row r="45" spans="1:96">
      <c r="A45" s="238">
        <v>42</v>
      </c>
      <c r="B45" s="238" t="s">
        <v>1234</v>
      </c>
      <c r="C45" s="239">
        <f>IF(取引表!C$101=0,0,取引表!C45/取引表!C$101)</f>
        <v>0</v>
      </c>
      <c r="D45" s="239">
        <f>IF(取引表!D$101=0,0,取引表!D45/取引表!D$101)</f>
        <v>0</v>
      </c>
      <c r="E45" s="239">
        <f>IF(取引表!E$101=0,0,取引表!E45/取引表!E$101)</f>
        <v>0</v>
      </c>
      <c r="F45" s="239">
        <f>IF(取引表!F$101=0,0,取引表!F45/取引表!F$101)</f>
        <v>0</v>
      </c>
      <c r="G45" s="239">
        <f>IF(取引表!G$101=0,0,取引表!G45/取引表!G$101)</f>
        <v>0</v>
      </c>
      <c r="H45" s="239">
        <f>IF(取引表!H$101=0,0,取引表!H45/取引表!H$101)</f>
        <v>0</v>
      </c>
      <c r="I45" s="239">
        <f>IF(取引表!I$101=0,0,取引表!I45/取引表!I$101)</f>
        <v>0</v>
      </c>
      <c r="J45" s="239">
        <f>IF(取引表!J$101=0,0,取引表!J45/取引表!J$101)</f>
        <v>0</v>
      </c>
      <c r="K45" s="239">
        <f>IF(取引表!K$101=0,0,取引表!K45/取引表!K$101)</f>
        <v>0</v>
      </c>
      <c r="L45" s="239">
        <f>IF(取引表!L$101=0,0,取引表!L45/取引表!L$101)</f>
        <v>0</v>
      </c>
      <c r="M45" s="239">
        <f>IF(取引表!M$101=0,0,取引表!M45/取引表!M$101)</f>
        <v>0</v>
      </c>
      <c r="N45" s="239">
        <f>IF(取引表!N$101=0,0,取引表!N45/取引表!N$101)</f>
        <v>0</v>
      </c>
      <c r="O45" s="239">
        <f>IF(取引表!O$101=0,0,取引表!O45/取引表!O$101)</f>
        <v>0</v>
      </c>
      <c r="P45" s="239">
        <f>IF(取引表!P$101=0,0,取引表!P45/取引表!P$101)</f>
        <v>0</v>
      </c>
      <c r="Q45" s="239">
        <f>IF(取引表!Q$101=0,0,取引表!Q45/取引表!Q$101)</f>
        <v>0</v>
      </c>
      <c r="R45" s="239">
        <f>IF(取引表!R$101=0,0,取引表!R45/取引表!R$101)</f>
        <v>0</v>
      </c>
      <c r="S45" s="239">
        <f>IF(取引表!S$101=0,0,取引表!S45/取引表!S$101)</f>
        <v>0</v>
      </c>
      <c r="T45" s="239">
        <f>IF(取引表!T$101=0,0,取引表!T45/取引表!T$101)</f>
        <v>0</v>
      </c>
      <c r="U45" s="239">
        <f>IF(取引表!U$101=0,0,取引表!U45/取引表!U$101)</f>
        <v>0</v>
      </c>
      <c r="V45" s="239">
        <f>IF(取引表!V$101=0,0,取引表!V45/取引表!V$101)</f>
        <v>0</v>
      </c>
      <c r="W45" s="239">
        <f>IF(取引表!W$101=0,0,取引表!W45/取引表!W$101)</f>
        <v>0</v>
      </c>
      <c r="X45" s="239">
        <f>IF(取引表!X$101=0,0,取引表!X45/取引表!X$101)</f>
        <v>0</v>
      </c>
      <c r="Y45" s="239">
        <f>IF(取引表!Y$101=0,0,取引表!Y45/取引表!Y$101)</f>
        <v>0</v>
      </c>
      <c r="Z45" s="239">
        <f>IF(取引表!Z$101=0,0,取引表!Z45/取引表!Z$101)</f>
        <v>0</v>
      </c>
      <c r="AA45" s="239">
        <f>IF(取引表!AA$101=0,0,取引表!AA45/取引表!AA$101)</f>
        <v>0</v>
      </c>
      <c r="AB45" s="239">
        <f>IF(取引表!AB$101=0,0,取引表!AB45/取引表!AB$101)</f>
        <v>0</v>
      </c>
      <c r="AC45" s="239">
        <f>IF(取引表!AC$101=0,0,取引表!AC45/取引表!AC$101)</f>
        <v>0</v>
      </c>
      <c r="AD45" s="239">
        <f>IF(取引表!AD$101=0,0,取引表!AD45/取引表!AD$101)</f>
        <v>0</v>
      </c>
      <c r="AE45" s="239">
        <f>IF(取引表!AE$101=0,0,取引表!AE45/取引表!AE$101)</f>
        <v>0</v>
      </c>
      <c r="AF45" s="239">
        <f>IF(取引表!AF$101=0,0,取引表!AF45/取引表!AF$101)</f>
        <v>0</v>
      </c>
      <c r="AG45" s="239">
        <f>IF(取引表!AG$101=0,0,取引表!AG45/取引表!AG$101)</f>
        <v>0</v>
      </c>
      <c r="AH45" s="239">
        <f>IF(取引表!AH$101=0,0,取引表!AH45/取引表!AH$101)</f>
        <v>0</v>
      </c>
      <c r="AI45" s="239">
        <f>IF(取引表!AI$101=0,0,取引表!AI45/取引表!AI$101)</f>
        <v>0</v>
      </c>
      <c r="AJ45" s="239">
        <f>IF(取引表!AJ$101=0,0,取引表!AJ45/取引表!AJ$101)</f>
        <v>0</v>
      </c>
      <c r="AK45" s="239">
        <f>IF(取引表!AK$101=0,0,取引表!AK45/取引表!AK$101)</f>
        <v>0</v>
      </c>
      <c r="AL45" s="239">
        <f>IF(取引表!AL$101=0,0,取引表!AL45/取引表!AL$101)</f>
        <v>0</v>
      </c>
      <c r="AM45" s="239">
        <f>IF(取引表!AM$101=0,0,取引表!AM45/取引表!AM$101)</f>
        <v>0</v>
      </c>
      <c r="AN45" s="239">
        <f>IF(取引表!AN$101=0,0,取引表!AN45/取引表!AN$101)</f>
        <v>0</v>
      </c>
      <c r="AO45" s="239">
        <f>IF(取引表!AO$101=0,0,取引表!AO45/取引表!AO$101)</f>
        <v>0</v>
      </c>
      <c r="AP45" s="239">
        <f>IF(取引表!AP$101=0,0,取引表!AP45/取引表!AP$101)</f>
        <v>0</v>
      </c>
      <c r="AQ45" s="239">
        <f>IF(取引表!AQ$101=0,0,取引表!AQ45/取引表!AQ$101)</f>
        <v>0</v>
      </c>
      <c r="AR45" s="239">
        <f>IF(取引表!AR$101=0,0,取引表!AR45/取引表!AR$101)</f>
        <v>0</v>
      </c>
      <c r="AS45" s="239">
        <f>IF(取引表!AS$101=0,0,取引表!AS45/取引表!AS$101)</f>
        <v>0</v>
      </c>
      <c r="AT45" s="239">
        <f>IF(取引表!AT$101=0,0,取引表!AT45/取引表!AT$101)</f>
        <v>0</v>
      </c>
      <c r="AU45" s="239">
        <f>IF(取引表!AU$101=0,0,取引表!AU45/取引表!AU$101)</f>
        <v>0</v>
      </c>
      <c r="AV45" s="239">
        <f>IF(取引表!AV$101=0,0,取引表!AV45/取引表!AV$101)</f>
        <v>0</v>
      </c>
      <c r="AW45" s="239">
        <f>IF(取引表!AW$101=0,0,取引表!AW45/取引表!AW$101)</f>
        <v>0</v>
      </c>
      <c r="AX45" s="239">
        <f>IF(取引表!AX$101=0,0,取引表!AX45/取引表!AX$101)</f>
        <v>0</v>
      </c>
      <c r="AY45" s="239">
        <f>IF(取引表!AY$101=0,0,取引表!AY45/取引表!AY$101)</f>
        <v>0</v>
      </c>
      <c r="AZ45" s="239">
        <f>IF(取引表!AZ$101=0,0,取引表!AZ45/取引表!AZ$101)</f>
        <v>0</v>
      </c>
      <c r="BA45" s="239">
        <f>IF(取引表!BA$101=0,0,取引表!BA45/取引表!BA$101)</f>
        <v>0</v>
      </c>
      <c r="BB45" s="239">
        <f>IF(取引表!BB$101=0,0,取引表!BB45/取引表!BB$101)</f>
        <v>0</v>
      </c>
      <c r="BC45" s="239">
        <f>IF(取引表!BC$101=0,0,取引表!BC45/取引表!BC$101)</f>
        <v>0</v>
      </c>
      <c r="BD45" s="239">
        <f>IF(取引表!BD$101=0,0,取引表!BD45/取引表!BD$101)</f>
        <v>0</v>
      </c>
      <c r="BE45" s="239">
        <f>IF(取引表!BE$101=0,0,取引表!BE45/取引表!BE$101)</f>
        <v>0</v>
      </c>
      <c r="BF45" s="239">
        <f>IF(取引表!BF$101=0,0,取引表!BF45/取引表!BF$101)</f>
        <v>0</v>
      </c>
      <c r="BG45" s="239">
        <f>IF(取引表!BG$101=0,0,取引表!BG45/取引表!BG$101)</f>
        <v>0</v>
      </c>
      <c r="BH45" s="239">
        <f>IF(取引表!BH$101=0,0,取引表!BH45/取引表!BH$101)</f>
        <v>0</v>
      </c>
      <c r="BI45" s="239">
        <f>IF(取引表!BI$101=0,0,取引表!BI45/取引表!BI$101)</f>
        <v>0</v>
      </c>
      <c r="BJ45" s="239">
        <f>IF(取引表!BJ$101=0,0,取引表!BJ45/取引表!BJ$101)</f>
        <v>0</v>
      </c>
      <c r="BK45" s="239">
        <f>IF(取引表!BK$101=0,0,取引表!BK45/取引表!BK$101)</f>
        <v>0</v>
      </c>
      <c r="BL45" s="239">
        <f>IF(取引表!BL$101=0,0,取引表!BL45/取引表!BL$101)</f>
        <v>0</v>
      </c>
      <c r="BM45" s="239">
        <f>IF(取引表!BM$101=0,0,取引表!BM45/取引表!BM$101)</f>
        <v>0</v>
      </c>
      <c r="BN45" s="239">
        <f>IF(取引表!BN$101=0,0,取引表!BN45/取引表!BN$101)</f>
        <v>0</v>
      </c>
      <c r="BO45" s="239">
        <f>IF(取引表!BO$101=0,0,取引表!BO45/取引表!BO$101)</f>
        <v>0</v>
      </c>
      <c r="BP45" s="239">
        <f>IF(取引表!BP$101=0,0,取引表!BP45/取引表!BP$101)</f>
        <v>0</v>
      </c>
      <c r="BQ45" s="239">
        <f>IF(取引表!BQ$101=0,0,取引表!BQ45/取引表!BQ$101)</f>
        <v>0</v>
      </c>
      <c r="BR45" s="239">
        <f>IF(取引表!BR$101=0,0,取引表!BR45/取引表!BR$101)</f>
        <v>0</v>
      </c>
      <c r="BS45" s="239">
        <f>IF(取引表!BS$101=0,0,取引表!BS45/取引表!BS$101)</f>
        <v>0</v>
      </c>
      <c r="BT45" s="239">
        <f>IF(取引表!BT$101=0,0,取引表!BT45/取引表!BT$101)</f>
        <v>0</v>
      </c>
      <c r="BU45" s="239">
        <f>IF(取引表!BU$101=0,0,取引表!BU45/取引表!BU$101)</f>
        <v>0</v>
      </c>
      <c r="BV45" s="239">
        <f>IF(取引表!BV$101=0,0,取引表!BV45/取引表!BV$101)</f>
        <v>0</v>
      </c>
      <c r="BW45" s="239">
        <f>IF(取引表!BW$101=0,0,取引表!BW45/取引表!BW$101)</f>
        <v>0</v>
      </c>
      <c r="BX45" s="239">
        <f>IF(取引表!BX$101=0,0,取引表!BX45/取引表!BX$101)</f>
        <v>0</v>
      </c>
      <c r="BY45" s="239">
        <f>IF(取引表!BY$101=0,0,取引表!BY45/取引表!BY$101)</f>
        <v>0</v>
      </c>
      <c r="BZ45" s="239">
        <f>IF(取引表!BZ$101=0,0,取引表!BZ45/取引表!BZ$101)</f>
        <v>0</v>
      </c>
      <c r="CA45" s="239">
        <f>IF(取引表!CA$101=0,0,取引表!CA45/取引表!CA$101)</f>
        <v>0</v>
      </c>
      <c r="CB45" s="239">
        <f>IF(取引表!CB$101=0,0,取引表!CB45/取引表!CB$101)</f>
        <v>0</v>
      </c>
      <c r="CC45" s="239">
        <f>IF(取引表!CC$101=0,0,取引表!CC45/取引表!CC$101)</f>
        <v>0</v>
      </c>
      <c r="CD45" s="239">
        <f>IF(取引表!CD$101=0,0,取引表!CD45/取引表!CD$101)</f>
        <v>0</v>
      </c>
      <c r="CE45" s="239">
        <f>IF(取引表!CE$101=0,0,取引表!CE45/取引表!CE$101)</f>
        <v>0</v>
      </c>
      <c r="CF45" s="239">
        <f>IF(取引表!CF$101=0,0,取引表!CF45/取引表!CF$101)</f>
        <v>0</v>
      </c>
      <c r="CG45" s="239">
        <f>IF(取引表!CG$101=0,0,取引表!CG45/取引表!CG$101)</f>
        <v>0</v>
      </c>
      <c r="CH45" s="239">
        <f>IF(取引表!CH$101=0,0,取引表!CH45/取引表!CH$101)</f>
        <v>0</v>
      </c>
      <c r="CI45" s="239">
        <f>IF(取引表!CI$101=0,0,取引表!CI45/取引表!CI$101)</f>
        <v>0</v>
      </c>
      <c r="CJ45" s="239">
        <f>IF(取引表!CJ$101=0,0,取引表!CJ45/取引表!CJ$101)</f>
        <v>0</v>
      </c>
      <c r="CK45" s="239">
        <f>IF(取引表!CK$101=0,0,取引表!CK45/取引表!CK$101)</f>
        <v>0</v>
      </c>
      <c r="CL45" s="239">
        <f>IF(取引表!CL$101=0,0,取引表!CL45/取引表!CL$101)</f>
        <v>0</v>
      </c>
      <c r="CM45" s="239">
        <f>IF(取引表!CM$101=0,0,取引表!CM45/取引表!CM$101)</f>
        <v>0</v>
      </c>
      <c r="CO45" s="238">
        <v>42</v>
      </c>
      <c r="CP45" s="242">
        <f t="shared" si="2"/>
        <v>0.51815927497221781</v>
      </c>
      <c r="CQ45" s="242">
        <f t="shared" si="3"/>
        <v>0.48184072502778225</v>
      </c>
      <c r="CR45" s="242">
        <f>INDEX(取引表!$C$105:$CM$105,投入係数!$CO45)</f>
        <v>0.33602393925006185</v>
      </c>
    </row>
    <row r="46" spans="1:96">
      <c r="A46" s="238">
        <v>43</v>
      </c>
      <c r="B46" s="238" t="s">
        <v>865</v>
      </c>
      <c r="C46" s="239">
        <f>IF(取引表!C$101=0,0,取引表!C46/取引表!C$101)</f>
        <v>6.6814022277728464E-5</v>
      </c>
      <c r="D46" s="239">
        <f>IF(取引表!D$101=0,0,取引表!D46/取引表!D$101)</f>
        <v>4.4423897436846453E-5</v>
      </c>
      <c r="E46" s="239">
        <f>IF(取引表!E$101=0,0,取引表!E46/取引表!E$101)</f>
        <v>2.5729259114678021E-5</v>
      </c>
      <c r="F46" s="239">
        <f>IF(取引表!F$101=0,0,取引表!F46/取引表!F$101)</f>
        <v>1.1498175208441368E-4</v>
      </c>
      <c r="G46" s="239">
        <f>IF(取引表!G$101=0,0,取引表!G46/取引表!G$101)</f>
        <v>1.6180035721831849E-5</v>
      </c>
      <c r="H46" s="239">
        <f>IF(取引表!H$101=0,0,取引表!H46/取引表!H$101)</f>
        <v>1.2466312686563462E-5</v>
      </c>
      <c r="I46" s="239">
        <f>IF(取引表!I$101=0,0,取引表!I46/取引表!I$101)</f>
        <v>0</v>
      </c>
      <c r="J46" s="239">
        <f>IF(取引表!J$101=0,0,取引表!J46/取引表!J$101)</f>
        <v>1.0915825493772017E-4</v>
      </c>
      <c r="K46" s="239">
        <f>IF(取引表!K$101=0,0,取引表!K46/取引表!K$101)</f>
        <v>8.0305368731600562E-5</v>
      </c>
      <c r="L46" s="239">
        <f>IF(取引表!L$101=0,0,取引表!L46/取引表!L$101)</f>
        <v>1.6808401737191642E-5</v>
      </c>
      <c r="M46" s="239">
        <f>IF(取引表!M$101=0,0,取引表!M46/取引表!M$101)</f>
        <v>2.630402205877452E-5</v>
      </c>
      <c r="N46" s="239">
        <f>IF(取引表!N$101=0,0,取引表!N46/取引表!N$101)</f>
        <v>6.4025820145978201E-5</v>
      </c>
      <c r="O46" s="239">
        <f>IF(取引表!O$101=0,0,取引表!O46/取引表!O$101)</f>
        <v>4.3480322604993843E-5</v>
      </c>
      <c r="P46" s="239">
        <f>IF(取引表!P$101=0,0,取引表!P46/取引表!P$101)</f>
        <v>0</v>
      </c>
      <c r="Q46" s="239">
        <f>IF(取引表!Q$101=0,0,取引表!Q46/取引表!Q$101)</f>
        <v>1.3563478337762862E-4</v>
      </c>
      <c r="R46" s="239">
        <f>IF(取引表!R$101=0,0,取引表!R46/取引表!R$101)</f>
        <v>6.6610221591282664E-5</v>
      </c>
      <c r="S46" s="239">
        <f>IF(取引表!S$101=0,0,取引表!S46/取引表!S$101)</f>
        <v>0</v>
      </c>
      <c r="T46" s="239">
        <f>IF(取引表!T$101=0,0,取引表!T46/取引表!T$101)</f>
        <v>8.8760708710933429E-5</v>
      </c>
      <c r="U46" s="239">
        <f>IF(取引表!U$101=0,0,取引表!U46/取引表!U$101)</f>
        <v>0</v>
      </c>
      <c r="V46" s="239">
        <f>IF(取引表!V$101=0,0,取引表!V46/取引表!V$101)</f>
        <v>2.9502731413916632E-5</v>
      </c>
      <c r="W46" s="239">
        <f>IF(取引表!W$101=0,0,取引表!W46/取引表!W$101)</f>
        <v>1.0122714962963469E-4</v>
      </c>
      <c r="X46" s="239">
        <f>IF(取引表!X$101=0,0,取引表!X46/取引表!X$101)</f>
        <v>0</v>
      </c>
      <c r="Y46" s="239">
        <f>IF(取引表!Y$101=0,0,取引表!Y46/取引表!Y$101)</f>
        <v>1.4202130253148618E-4</v>
      </c>
      <c r="Z46" s="239">
        <f>IF(取引表!Z$101=0,0,取引表!Z46/取引表!Z$101)</f>
        <v>0</v>
      </c>
      <c r="AA46" s="239">
        <f>IF(取引表!AA$101=0,0,取引表!AA46/取引表!AA$101)</f>
        <v>1.2445235952694394E-4</v>
      </c>
      <c r="AB46" s="239">
        <f>IF(取引表!AB$101=0,0,取引表!AB46/取引表!AB$101)</f>
        <v>6.1280608339460752E-5</v>
      </c>
      <c r="AC46" s="239">
        <f>IF(取引表!AC$101=0,0,取引表!AC46/取引表!AC$101)</f>
        <v>1.385128385133405E-4</v>
      </c>
      <c r="AD46" s="239">
        <f>IF(取引表!AD$101=0,0,取引表!AD46/取引表!AD$101)</f>
        <v>1.023678154348408E-4</v>
      </c>
      <c r="AE46" s="239">
        <f>IF(取引表!AE$101=0,0,取引表!AE46/取引表!AE$101)</f>
        <v>9.8173934130899786E-5</v>
      </c>
      <c r="AF46" s="239">
        <f>IF(取引表!AF$101=0,0,取引表!AF46/取引表!AF$101)</f>
        <v>5.2164064068545903E-5</v>
      </c>
      <c r="AG46" s="239">
        <f>IF(取引表!AG$101=0,0,取引表!AG46/取引表!AG$101)</f>
        <v>6.0306070744907025E-5</v>
      </c>
      <c r="AH46" s="239">
        <f>IF(取引表!AH$101=0,0,取引表!AH46/取引表!AH$101)</f>
        <v>2.7797952848732128E-5</v>
      </c>
      <c r="AI46" s="239">
        <f>IF(取引表!AI$101=0,0,取引表!AI46/取引表!AI$101)</f>
        <v>4.5475423333195887E-4</v>
      </c>
      <c r="AJ46" s="239">
        <f>IF(取引表!AJ$101=0,0,取引表!AJ46/取引表!AJ$101)</f>
        <v>6.885158901211005E-5</v>
      </c>
      <c r="AK46" s="239">
        <f>IF(取引表!AK$101=0,0,取引表!AK46/取引表!AK$101)</f>
        <v>1.7485318875708085E-6</v>
      </c>
      <c r="AL46" s="239">
        <f>IF(取引表!AL$101=0,0,取引表!AL46/取引表!AL$101)</f>
        <v>4.0146269895734667E-6</v>
      </c>
      <c r="AM46" s="239">
        <f>IF(取引表!AM$101=0,0,取引表!AM46/取引表!AM$101)</f>
        <v>1.1262290030700067E-5</v>
      </c>
      <c r="AN46" s="239">
        <f>IF(取引表!AN$101=0,0,取引表!AN46/取引表!AN$101)</f>
        <v>4.3611760218278241E-5</v>
      </c>
      <c r="AO46" s="239">
        <f>IF(取引表!AO$101=0,0,取引表!AO46/取引表!AO$101)</f>
        <v>9.7012358962693607E-5</v>
      </c>
      <c r="AP46" s="239">
        <f>IF(取引表!AP$101=0,0,取引表!AP46/取引表!AP$101)</f>
        <v>5.8604087613248054E-5</v>
      </c>
      <c r="AQ46" s="239">
        <f>IF(取引表!AQ$101=0,0,取引表!AQ46/取引表!AQ$101)</f>
        <v>1.8126558698391511E-5</v>
      </c>
      <c r="AR46" s="239">
        <f>IF(取引表!AR$101=0,0,取引表!AR46/取引表!AR$101)</f>
        <v>2.9758803781888441E-5</v>
      </c>
      <c r="AS46" s="239">
        <f>IF(取引表!AS$101=0,0,取引表!AS46/取引表!AS$101)</f>
        <v>4.8781255744383752E-5</v>
      </c>
      <c r="AT46" s="239">
        <f>IF(取引表!AT$101=0,0,取引表!AT46/取引表!AT$101)</f>
        <v>2.228904068750189E-5</v>
      </c>
      <c r="AU46" s="239">
        <f>IF(取引表!AU$101=0,0,取引表!AU46/取引表!AU$101)</f>
        <v>1.5528256557085883E-5</v>
      </c>
      <c r="AV46" s="239">
        <f>IF(取引表!AV$101=0,0,取引表!AV46/取引表!AV$101)</f>
        <v>4.3699922476593826E-4</v>
      </c>
      <c r="AW46" s="239">
        <f>IF(取引表!AW$101=0,0,取引表!AW46/取引表!AW$101)</f>
        <v>8.9309734220291621E-4</v>
      </c>
      <c r="AX46" s="239">
        <f>IF(取引表!AX$101=0,0,取引表!AX46/取引表!AX$101)</f>
        <v>1.135901652850212E-3</v>
      </c>
      <c r="AY46" s="239">
        <f>IF(取引表!AY$101=0,0,取引表!AY46/取引表!AY$101)</f>
        <v>8.0002083466619356E-5</v>
      </c>
      <c r="AZ46" s="239">
        <f>IF(取引表!AZ$101=0,0,取引表!AZ46/取引表!AZ$101)</f>
        <v>7.3756747616565311E-5</v>
      </c>
      <c r="BA46" s="239">
        <f>IF(取引表!BA$101=0,0,取引表!BA46/取引表!BA$101)</f>
        <v>1.2108197980540017E-4</v>
      </c>
      <c r="BB46" s="239">
        <f>IF(取引表!BB$101=0,0,取引表!BB46/取引表!BB$101)</f>
        <v>9.1387854694609382E-5</v>
      </c>
      <c r="BC46" s="239">
        <f>IF(取引表!BC$101=0,0,取引表!BC46/取引表!BC$101)</f>
        <v>4.0709349201791079E-5</v>
      </c>
      <c r="BD46" s="239">
        <f>IF(取引表!BD$101=0,0,取引表!BD46/取引表!BD$101)</f>
        <v>2.9587229215313879E-4</v>
      </c>
      <c r="BE46" s="239">
        <f>IF(取引表!BE$101=0,0,取引表!BE46/取引表!BE$101)</f>
        <v>2.1397106361105653E-4</v>
      </c>
      <c r="BF46" s="239">
        <f>IF(取引表!BF$101=0,0,取引表!BF46/取引表!BF$101)</f>
        <v>4.6068938869703969E-4</v>
      </c>
      <c r="BG46" s="239">
        <f>IF(取引表!BG$101=0,0,取引表!BG46/取引表!BG$101)</f>
        <v>2.406582822015052E-5</v>
      </c>
      <c r="BH46" s="239">
        <f>IF(取引表!BH$101=0,0,取引表!BH46/取引表!BH$101)</f>
        <v>3.6170863395393516E-4</v>
      </c>
      <c r="BI46" s="239">
        <f>IF(取引表!BI$101=0,0,取引表!BI46/取引表!BI$101)</f>
        <v>1.061303422338719E-4</v>
      </c>
      <c r="BJ46" s="239">
        <f>IF(取引表!BJ$101=0,0,取引表!BJ46/取引表!BJ$101)</f>
        <v>0</v>
      </c>
      <c r="BK46" s="239">
        <f>IF(取引表!BK$101=0,0,取引表!BK46/取引表!BK$101)</f>
        <v>1.1913962473630479E-4</v>
      </c>
      <c r="BL46" s="239">
        <f>IF(取引表!BL$101=0,0,取引表!BL46/取引表!BL$101)</f>
        <v>3.3460430020245953E-4</v>
      </c>
      <c r="BM46" s="239">
        <f>IF(取引表!BM$101=0,0,取引表!BM46/取引表!BM$101)</f>
        <v>1.0421303899499458E-4</v>
      </c>
      <c r="BN46" s="239">
        <f>IF(取引表!BN$101=0,0,取引表!BN46/取引表!BN$101)</f>
        <v>0</v>
      </c>
      <c r="BO46" s="239">
        <f>IF(取引表!BO$101=0,0,取引表!BO46/取引表!BO$101)</f>
        <v>9.6999848743287495E-5</v>
      </c>
      <c r="BP46" s="239">
        <f>IF(取引表!BP$101=0,0,取引表!BP46/取引表!BP$101)</f>
        <v>3.3959053076438754E-4</v>
      </c>
      <c r="BQ46" s="239">
        <f>IF(取引表!BQ$101=0,0,取引表!BQ46/取引表!BQ$101)</f>
        <v>2.3643149624549598E-5</v>
      </c>
      <c r="BR46" s="239">
        <f>IF(取引表!BR$101=0,0,取引表!BR46/取引表!BR$101)</f>
        <v>2.5494934078485848E-4</v>
      </c>
      <c r="BS46" s="239">
        <f>IF(取引表!BS$101=0,0,取引表!BS46/取引表!BS$101)</f>
        <v>7.5578536169065296E-5</v>
      </c>
      <c r="BT46" s="239">
        <f>IF(取引表!BT$101=0,0,取引表!BT46/取引表!BT$101)</f>
        <v>2.7819213202110571E-4</v>
      </c>
      <c r="BU46" s="239">
        <f>IF(取引表!BU$101=0,0,取引表!BU46/取引表!BU$101)</f>
        <v>5.985204745677583E-5</v>
      </c>
      <c r="BV46" s="239">
        <f>IF(取引表!BV$101=0,0,取引表!BV46/取引表!BV$101)</f>
        <v>1.2846839165114122E-4</v>
      </c>
      <c r="BW46" s="239">
        <f>IF(取引表!BW$101=0,0,取引表!BW46/取引表!BW$101)</f>
        <v>6.8015320404648714E-5</v>
      </c>
      <c r="BX46" s="239">
        <f>IF(取引表!BX$101=0,0,取引表!BX46/取引表!BX$101)</f>
        <v>5.0978916415249931E-5</v>
      </c>
      <c r="BY46" s="239">
        <f>IF(取引表!BY$101=0,0,取引表!BY46/取引表!BY$101)</f>
        <v>1.315812073888901E-4</v>
      </c>
      <c r="BZ46" s="239">
        <f>IF(取引表!BZ$101=0,0,取引表!BZ46/取引表!BZ$101)</f>
        <v>8.1946507398183248E-5</v>
      </c>
      <c r="CA46" s="239">
        <f>IF(取引表!CA$101=0,0,取引表!CA46/取引表!CA$101)</f>
        <v>6.5303581864815439E-5</v>
      </c>
      <c r="CB46" s="239">
        <f>IF(取引表!CB$101=0,0,取引表!CB46/取引表!CB$101)</f>
        <v>3.9140205874507066E-5</v>
      </c>
      <c r="CC46" s="239">
        <f>IF(取引表!CC$101=0,0,取引表!CC46/取引表!CC$101)</f>
        <v>1.21136289797026E-5</v>
      </c>
      <c r="CD46" s="239">
        <f>IF(取引表!CD$101=0,0,取引表!CD46/取引表!CD$101)</f>
        <v>5.4790948362552811E-5</v>
      </c>
      <c r="CE46" s="239">
        <f>IF(取引表!CE$101=0,0,取引表!CE46/取引表!CE$101)</f>
        <v>4.6560535192812154E-5</v>
      </c>
      <c r="CF46" s="239">
        <f>IF(取引表!CF$101=0,0,取引表!CF46/取引表!CF$101)</f>
        <v>5.5371518096834744E-5</v>
      </c>
      <c r="CG46" s="239">
        <f>IF(取引表!CG$101=0,0,取引表!CG46/取引表!CG$101)</f>
        <v>9.7667800395414943E-3</v>
      </c>
      <c r="CH46" s="239">
        <f>IF(取引表!CH$101=0,0,取引表!CH46/取引表!CH$101)</f>
        <v>1.955225836273485E-3</v>
      </c>
      <c r="CI46" s="239">
        <f>IF(取引表!CI$101=0,0,取引表!CI46/取引表!CI$101)</f>
        <v>1.2837062470684614E-4</v>
      </c>
      <c r="CJ46" s="239">
        <f>IF(取引表!CJ$101=0,0,取引表!CJ46/取引表!CJ$101)</f>
        <v>6.2365480051363939E-5</v>
      </c>
      <c r="CK46" s="239">
        <f>IF(取引表!CK$101=0,0,取引表!CK46/取引表!CK$101)</f>
        <v>0</v>
      </c>
      <c r="CL46" s="239">
        <f>IF(取引表!CL$101=0,0,取引表!CL46/取引表!CL$101)</f>
        <v>0</v>
      </c>
      <c r="CM46" s="239">
        <f>IF(取引表!CM$101=0,0,取引表!CM46/取引表!CM$101)</f>
        <v>3.7516317972165458E-4</v>
      </c>
      <c r="CO46" s="238">
        <v>43</v>
      </c>
      <c r="CP46" s="242">
        <f t="shared" si="2"/>
        <v>0.52666770203643187</v>
      </c>
      <c r="CQ46" s="242">
        <f t="shared" si="3"/>
        <v>0.47333229796356813</v>
      </c>
      <c r="CR46" s="242">
        <f>INDEX(取引表!$C$105:$CM$105,投入係数!$CO46)</f>
        <v>0.3323190167706313</v>
      </c>
    </row>
    <row r="47" spans="1:96">
      <c r="A47" s="238">
        <v>44</v>
      </c>
      <c r="B47" s="238" t="s">
        <v>868</v>
      </c>
      <c r="C47" s="239">
        <f>IF(取引表!C$101=0,0,取引表!C47/取引表!C$101)</f>
        <v>0</v>
      </c>
      <c r="D47" s="239">
        <f>IF(取引表!D$101=0,0,取引表!D47/取引表!D$101)</f>
        <v>0</v>
      </c>
      <c r="E47" s="239">
        <f>IF(取引表!E$101=0,0,取引表!E47/取引表!E$101)</f>
        <v>0</v>
      </c>
      <c r="F47" s="239">
        <f>IF(取引表!F$101=0,0,取引表!F47/取引表!F$101)</f>
        <v>0</v>
      </c>
      <c r="G47" s="239">
        <f>IF(取引表!G$101=0,0,取引表!G47/取引表!G$101)</f>
        <v>0</v>
      </c>
      <c r="H47" s="239">
        <f>IF(取引表!H$101=0,0,取引表!H47/取引表!H$101)</f>
        <v>0</v>
      </c>
      <c r="I47" s="239">
        <f>IF(取引表!I$101=0,0,取引表!I47/取引表!I$101)</f>
        <v>0</v>
      </c>
      <c r="J47" s="239">
        <f>IF(取引表!J$101=0,0,取引表!J47/取引表!J$101)</f>
        <v>0</v>
      </c>
      <c r="K47" s="239">
        <f>IF(取引表!K$101=0,0,取引表!K47/取引表!K$101)</f>
        <v>0</v>
      </c>
      <c r="L47" s="239">
        <f>IF(取引表!L$101=0,0,取引表!L47/取引表!L$101)</f>
        <v>0</v>
      </c>
      <c r="M47" s="239">
        <f>IF(取引表!M$101=0,0,取引表!M47/取引表!M$101)</f>
        <v>0</v>
      </c>
      <c r="N47" s="239">
        <f>IF(取引表!N$101=0,0,取引表!N47/取引表!N$101)</f>
        <v>0</v>
      </c>
      <c r="O47" s="239">
        <f>IF(取引表!O$101=0,0,取引表!O47/取引表!O$101)</f>
        <v>0</v>
      </c>
      <c r="P47" s="239">
        <f>IF(取引表!P$101=0,0,取引表!P47/取引表!P$101)</f>
        <v>0</v>
      </c>
      <c r="Q47" s="239">
        <f>IF(取引表!Q$101=0,0,取引表!Q47/取引表!Q$101)</f>
        <v>0</v>
      </c>
      <c r="R47" s="239">
        <f>IF(取引表!R$101=0,0,取引表!R47/取引表!R$101)</f>
        <v>0</v>
      </c>
      <c r="S47" s="239">
        <f>IF(取引表!S$101=0,0,取引表!S47/取引表!S$101)</f>
        <v>0</v>
      </c>
      <c r="T47" s="239">
        <f>IF(取引表!T$101=0,0,取引表!T47/取引表!T$101)</f>
        <v>0</v>
      </c>
      <c r="U47" s="239">
        <f>IF(取引表!U$101=0,0,取引表!U47/取引表!U$101)</f>
        <v>0</v>
      </c>
      <c r="V47" s="239">
        <f>IF(取引表!V$101=0,0,取引表!V47/取引表!V$101)</f>
        <v>0</v>
      </c>
      <c r="W47" s="239">
        <f>IF(取引表!W$101=0,0,取引表!W47/取引表!W$101)</f>
        <v>0</v>
      </c>
      <c r="X47" s="239">
        <f>IF(取引表!X$101=0,0,取引表!X47/取引表!X$101)</f>
        <v>0</v>
      </c>
      <c r="Y47" s="239">
        <f>IF(取引表!Y$101=0,0,取引表!Y47/取引表!Y$101)</f>
        <v>0</v>
      </c>
      <c r="Z47" s="239">
        <f>IF(取引表!Z$101=0,0,取引表!Z47/取引表!Z$101)</f>
        <v>0</v>
      </c>
      <c r="AA47" s="239">
        <f>IF(取引表!AA$101=0,0,取引表!AA47/取引表!AA$101)</f>
        <v>0</v>
      </c>
      <c r="AB47" s="239">
        <f>IF(取引表!AB$101=0,0,取引表!AB47/取引表!AB$101)</f>
        <v>0</v>
      </c>
      <c r="AC47" s="239">
        <f>IF(取引表!AC$101=0,0,取引表!AC47/取引表!AC$101)</f>
        <v>0</v>
      </c>
      <c r="AD47" s="239">
        <f>IF(取引表!AD$101=0,0,取引表!AD47/取引表!AD$101)</f>
        <v>0</v>
      </c>
      <c r="AE47" s="239">
        <f>IF(取引表!AE$101=0,0,取引表!AE47/取引表!AE$101)</f>
        <v>0</v>
      </c>
      <c r="AF47" s="239">
        <f>IF(取引表!AF$101=0,0,取引表!AF47/取引表!AF$101)</f>
        <v>0</v>
      </c>
      <c r="AG47" s="239">
        <f>IF(取引表!AG$101=0,0,取引表!AG47/取引表!AG$101)</f>
        <v>0</v>
      </c>
      <c r="AH47" s="239">
        <f>IF(取引表!AH$101=0,0,取引表!AH47/取引表!AH$101)</f>
        <v>0</v>
      </c>
      <c r="AI47" s="239">
        <f>IF(取引表!AI$101=0,0,取引表!AI47/取引表!AI$101)</f>
        <v>0</v>
      </c>
      <c r="AJ47" s="239">
        <f>IF(取引表!AJ$101=0,0,取引表!AJ47/取引表!AJ$101)</f>
        <v>0</v>
      </c>
      <c r="AK47" s="239">
        <f>IF(取引表!AK$101=0,0,取引表!AK47/取引表!AK$101)</f>
        <v>0</v>
      </c>
      <c r="AL47" s="239">
        <f>IF(取引表!AL$101=0,0,取引表!AL47/取引表!AL$101)</f>
        <v>0</v>
      </c>
      <c r="AM47" s="239">
        <f>IF(取引表!AM$101=0,0,取引表!AM47/取引表!AM$101)</f>
        <v>0</v>
      </c>
      <c r="AN47" s="239">
        <f>IF(取引表!AN$101=0,0,取引表!AN47/取引表!AN$101)</f>
        <v>0</v>
      </c>
      <c r="AO47" s="239">
        <f>IF(取引表!AO$101=0,0,取引表!AO47/取引表!AO$101)</f>
        <v>0</v>
      </c>
      <c r="AP47" s="239">
        <f>IF(取引表!AP$101=0,0,取引表!AP47/取引表!AP$101)</f>
        <v>0</v>
      </c>
      <c r="AQ47" s="239">
        <f>IF(取引表!AQ$101=0,0,取引表!AQ47/取引表!AQ$101)</f>
        <v>0</v>
      </c>
      <c r="AR47" s="239">
        <f>IF(取引表!AR$101=0,0,取引表!AR47/取引表!AR$101)</f>
        <v>0</v>
      </c>
      <c r="AS47" s="239">
        <f>IF(取引表!AS$101=0,0,取引表!AS47/取引表!AS$101)</f>
        <v>0</v>
      </c>
      <c r="AT47" s="239">
        <f>IF(取引表!AT$101=0,0,取引表!AT47/取引表!AT$101)</f>
        <v>0</v>
      </c>
      <c r="AU47" s="239">
        <f>IF(取引表!AU$101=0,0,取引表!AU47/取引表!AU$101)</f>
        <v>0</v>
      </c>
      <c r="AV47" s="239">
        <f>IF(取引表!AV$101=0,0,取引表!AV47/取引表!AV$101)</f>
        <v>0</v>
      </c>
      <c r="AW47" s="239">
        <f>IF(取引表!AW$101=0,0,取引表!AW47/取引表!AW$101)</f>
        <v>0</v>
      </c>
      <c r="AX47" s="239">
        <f>IF(取引表!AX$101=0,0,取引表!AX47/取引表!AX$101)</f>
        <v>0</v>
      </c>
      <c r="AY47" s="239">
        <f>IF(取引表!AY$101=0,0,取引表!AY47/取引表!AY$101)</f>
        <v>0</v>
      </c>
      <c r="AZ47" s="239">
        <f>IF(取引表!AZ$101=0,0,取引表!AZ47/取引表!AZ$101)</f>
        <v>0</v>
      </c>
      <c r="BA47" s="239">
        <f>IF(取引表!BA$101=0,0,取引表!BA47/取引表!BA$101)</f>
        <v>0</v>
      </c>
      <c r="BB47" s="239">
        <f>IF(取引表!BB$101=0,0,取引表!BB47/取引表!BB$101)</f>
        <v>0</v>
      </c>
      <c r="BC47" s="239">
        <f>IF(取引表!BC$101=0,0,取引表!BC47/取引表!BC$101)</f>
        <v>0</v>
      </c>
      <c r="BD47" s="239">
        <f>IF(取引表!BD$101=0,0,取引表!BD47/取引表!BD$101)</f>
        <v>0</v>
      </c>
      <c r="BE47" s="239">
        <f>IF(取引表!BE$101=0,0,取引表!BE47/取引表!BE$101)</f>
        <v>0</v>
      </c>
      <c r="BF47" s="239">
        <f>IF(取引表!BF$101=0,0,取引表!BF47/取引表!BF$101)</f>
        <v>0</v>
      </c>
      <c r="BG47" s="239">
        <f>IF(取引表!BG$101=0,0,取引表!BG47/取引表!BG$101)</f>
        <v>0</v>
      </c>
      <c r="BH47" s="239">
        <f>IF(取引表!BH$101=0,0,取引表!BH47/取引表!BH$101)</f>
        <v>0</v>
      </c>
      <c r="BI47" s="239">
        <f>IF(取引表!BI$101=0,0,取引表!BI47/取引表!BI$101)</f>
        <v>0</v>
      </c>
      <c r="BJ47" s="239">
        <f>IF(取引表!BJ$101=0,0,取引表!BJ47/取引表!BJ$101)</f>
        <v>0</v>
      </c>
      <c r="BK47" s="239">
        <f>IF(取引表!BK$101=0,0,取引表!BK47/取引表!BK$101)</f>
        <v>0</v>
      </c>
      <c r="BL47" s="239">
        <f>IF(取引表!BL$101=0,0,取引表!BL47/取引表!BL$101)</f>
        <v>0</v>
      </c>
      <c r="BM47" s="239">
        <f>IF(取引表!BM$101=0,0,取引表!BM47/取引表!BM$101)</f>
        <v>0</v>
      </c>
      <c r="BN47" s="239">
        <f>IF(取引表!BN$101=0,0,取引表!BN47/取引表!BN$101)</f>
        <v>0</v>
      </c>
      <c r="BO47" s="239">
        <f>IF(取引表!BO$101=0,0,取引表!BO47/取引表!BO$101)</f>
        <v>0</v>
      </c>
      <c r="BP47" s="239">
        <f>IF(取引表!BP$101=0,0,取引表!BP47/取引表!BP$101)</f>
        <v>0</v>
      </c>
      <c r="BQ47" s="239">
        <f>IF(取引表!BQ$101=0,0,取引表!BQ47/取引表!BQ$101)</f>
        <v>0</v>
      </c>
      <c r="BR47" s="239">
        <f>IF(取引表!BR$101=0,0,取引表!BR47/取引表!BR$101)</f>
        <v>0</v>
      </c>
      <c r="BS47" s="239">
        <f>IF(取引表!BS$101=0,0,取引表!BS47/取引表!BS$101)</f>
        <v>0</v>
      </c>
      <c r="BT47" s="239">
        <f>IF(取引表!BT$101=0,0,取引表!BT47/取引表!BT$101)</f>
        <v>0</v>
      </c>
      <c r="BU47" s="239">
        <f>IF(取引表!BU$101=0,0,取引表!BU47/取引表!BU$101)</f>
        <v>0</v>
      </c>
      <c r="BV47" s="239">
        <f>IF(取引表!BV$101=0,0,取引表!BV47/取引表!BV$101)</f>
        <v>0</v>
      </c>
      <c r="BW47" s="239">
        <f>IF(取引表!BW$101=0,0,取引表!BW47/取引表!BW$101)</f>
        <v>0</v>
      </c>
      <c r="BX47" s="239">
        <f>IF(取引表!BX$101=0,0,取引表!BX47/取引表!BX$101)</f>
        <v>0</v>
      </c>
      <c r="BY47" s="239">
        <f>IF(取引表!BY$101=0,0,取引表!BY47/取引表!BY$101)</f>
        <v>0</v>
      </c>
      <c r="BZ47" s="239">
        <f>IF(取引表!BZ$101=0,0,取引表!BZ47/取引表!BZ$101)</f>
        <v>0</v>
      </c>
      <c r="CA47" s="239">
        <f>IF(取引表!CA$101=0,0,取引表!CA47/取引表!CA$101)</f>
        <v>0</v>
      </c>
      <c r="CB47" s="239">
        <f>IF(取引表!CB$101=0,0,取引表!CB47/取引表!CB$101)</f>
        <v>0</v>
      </c>
      <c r="CC47" s="239">
        <f>IF(取引表!CC$101=0,0,取引表!CC47/取引表!CC$101)</f>
        <v>0</v>
      </c>
      <c r="CD47" s="239">
        <f>IF(取引表!CD$101=0,0,取引表!CD47/取引表!CD$101)</f>
        <v>0</v>
      </c>
      <c r="CE47" s="239">
        <f>IF(取引表!CE$101=0,0,取引表!CE47/取引表!CE$101)</f>
        <v>0</v>
      </c>
      <c r="CF47" s="239">
        <f>IF(取引表!CF$101=0,0,取引表!CF47/取引表!CF$101)</f>
        <v>0</v>
      </c>
      <c r="CG47" s="239">
        <f>IF(取引表!CG$101=0,0,取引表!CG47/取引表!CG$101)</f>
        <v>0</v>
      </c>
      <c r="CH47" s="239">
        <f>IF(取引表!CH$101=0,0,取引表!CH47/取引表!CH$101)</f>
        <v>0</v>
      </c>
      <c r="CI47" s="239">
        <f>IF(取引表!CI$101=0,0,取引表!CI47/取引表!CI$101)</f>
        <v>0</v>
      </c>
      <c r="CJ47" s="239">
        <f>IF(取引表!CJ$101=0,0,取引表!CJ47/取引表!CJ$101)</f>
        <v>0</v>
      </c>
      <c r="CK47" s="239">
        <f>IF(取引表!CK$101=0,0,取引表!CK47/取引表!CK$101)</f>
        <v>0</v>
      </c>
      <c r="CL47" s="239">
        <f>IF(取引表!CL$101=0,0,取引表!CL47/取引表!CL$101)</f>
        <v>0</v>
      </c>
      <c r="CM47" s="239">
        <f>IF(取引表!CM$101=0,0,取引表!CM47/取引表!CM$101)</f>
        <v>0</v>
      </c>
      <c r="CO47" s="238">
        <v>44</v>
      </c>
      <c r="CP47" s="242">
        <f t="shared" si="2"/>
        <v>0.50039780645717191</v>
      </c>
      <c r="CQ47" s="242">
        <f t="shared" si="3"/>
        <v>0.49960219354282803</v>
      </c>
      <c r="CR47" s="242">
        <f>INDEX(取引表!$C$105:$CM$105,投入係数!$CO47)</f>
        <v>0.34127075020923769</v>
      </c>
    </row>
    <row r="48" spans="1:96">
      <c r="A48" s="238">
        <v>45</v>
      </c>
      <c r="B48" s="238" t="s">
        <v>161</v>
      </c>
      <c r="C48" s="239">
        <f>IF(取引表!C$101=0,0,取引表!C48/取引表!C$101)</f>
        <v>0</v>
      </c>
      <c r="D48" s="239">
        <f>IF(取引表!D$101=0,0,取引表!D48/取引表!D$101)</f>
        <v>0</v>
      </c>
      <c r="E48" s="239">
        <f>IF(取引表!E$101=0,0,取引表!E48/取引表!E$101)</f>
        <v>0</v>
      </c>
      <c r="F48" s="239">
        <f>IF(取引表!F$101=0,0,取引表!F48/取引表!F$101)</f>
        <v>0</v>
      </c>
      <c r="G48" s="239">
        <f>IF(取引表!G$101=0,0,取引表!G48/取引表!G$101)</f>
        <v>0</v>
      </c>
      <c r="H48" s="239">
        <f>IF(取引表!H$101=0,0,取引表!H48/取引表!H$101)</f>
        <v>0</v>
      </c>
      <c r="I48" s="239">
        <f>IF(取引表!I$101=0,0,取引表!I48/取引表!I$101)</f>
        <v>0</v>
      </c>
      <c r="J48" s="239">
        <f>IF(取引表!J$101=0,0,取引表!J48/取引表!J$101)</f>
        <v>0</v>
      </c>
      <c r="K48" s="239">
        <f>IF(取引表!K$101=0,0,取引表!K48/取引表!K$101)</f>
        <v>0</v>
      </c>
      <c r="L48" s="239">
        <f>IF(取引表!L$101=0,0,取引表!L48/取引表!L$101)</f>
        <v>0</v>
      </c>
      <c r="M48" s="239">
        <f>IF(取引表!M$101=0,0,取引表!M48/取引表!M$101)</f>
        <v>0</v>
      </c>
      <c r="N48" s="239">
        <f>IF(取引表!N$101=0,0,取引表!N48/取引表!N$101)</f>
        <v>0</v>
      </c>
      <c r="O48" s="239">
        <f>IF(取引表!O$101=0,0,取引表!O48/取引表!O$101)</f>
        <v>0</v>
      </c>
      <c r="P48" s="239">
        <f>IF(取引表!P$101=0,0,取引表!P48/取引表!P$101)</f>
        <v>0</v>
      </c>
      <c r="Q48" s="239">
        <f>IF(取引表!Q$101=0,0,取引表!Q48/取引表!Q$101)</f>
        <v>0</v>
      </c>
      <c r="R48" s="239">
        <f>IF(取引表!R$101=0,0,取引表!R48/取引表!R$101)</f>
        <v>0</v>
      </c>
      <c r="S48" s="239">
        <f>IF(取引表!S$101=0,0,取引表!S48/取引表!S$101)</f>
        <v>0</v>
      </c>
      <c r="T48" s="239">
        <f>IF(取引表!T$101=0,0,取引表!T48/取引表!T$101)</f>
        <v>0</v>
      </c>
      <c r="U48" s="239">
        <f>IF(取引表!U$101=0,0,取引表!U48/取引表!U$101)</f>
        <v>0</v>
      </c>
      <c r="V48" s="239">
        <f>IF(取引表!V$101=0,0,取引表!V48/取引表!V$101)</f>
        <v>0</v>
      </c>
      <c r="W48" s="239">
        <f>IF(取引表!W$101=0,0,取引表!W48/取引表!W$101)</f>
        <v>0</v>
      </c>
      <c r="X48" s="239">
        <f>IF(取引表!X$101=0,0,取引表!X48/取引表!X$101)</f>
        <v>0</v>
      </c>
      <c r="Y48" s="239">
        <f>IF(取引表!Y$101=0,0,取引表!Y48/取引表!Y$101)</f>
        <v>0</v>
      </c>
      <c r="Z48" s="239">
        <f>IF(取引表!Z$101=0,0,取引表!Z48/取引表!Z$101)</f>
        <v>0</v>
      </c>
      <c r="AA48" s="239">
        <f>IF(取引表!AA$101=0,0,取引表!AA48/取引表!AA$101)</f>
        <v>0</v>
      </c>
      <c r="AB48" s="239">
        <f>IF(取引表!AB$101=0,0,取引表!AB48/取引表!AB$101)</f>
        <v>0</v>
      </c>
      <c r="AC48" s="239">
        <f>IF(取引表!AC$101=0,0,取引表!AC48/取引表!AC$101)</f>
        <v>0</v>
      </c>
      <c r="AD48" s="239">
        <f>IF(取引表!AD$101=0,0,取引表!AD48/取引表!AD$101)</f>
        <v>0</v>
      </c>
      <c r="AE48" s="239">
        <f>IF(取引表!AE$101=0,0,取引表!AE48/取引表!AE$101)</f>
        <v>0</v>
      </c>
      <c r="AF48" s="239">
        <f>IF(取引表!AF$101=0,0,取引表!AF48/取引表!AF$101)</f>
        <v>0</v>
      </c>
      <c r="AG48" s="239">
        <f>IF(取引表!AG$101=0,0,取引表!AG48/取引表!AG$101)</f>
        <v>0</v>
      </c>
      <c r="AH48" s="239">
        <f>IF(取引表!AH$101=0,0,取引表!AH48/取引表!AH$101)</f>
        <v>0</v>
      </c>
      <c r="AI48" s="239">
        <f>IF(取引表!AI$101=0,0,取引表!AI48/取引表!AI$101)</f>
        <v>0</v>
      </c>
      <c r="AJ48" s="239">
        <f>IF(取引表!AJ$101=0,0,取引表!AJ48/取引表!AJ$101)</f>
        <v>0</v>
      </c>
      <c r="AK48" s="239">
        <f>IF(取引表!AK$101=0,0,取引表!AK48/取引表!AK$101)</f>
        <v>0</v>
      </c>
      <c r="AL48" s="239">
        <f>IF(取引表!AL$101=0,0,取引表!AL48/取引表!AL$101)</f>
        <v>0</v>
      </c>
      <c r="AM48" s="239">
        <f>IF(取引表!AM$101=0,0,取引表!AM48/取引表!AM$101)</f>
        <v>0</v>
      </c>
      <c r="AN48" s="239">
        <f>IF(取引表!AN$101=0,0,取引表!AN48/取引表!AN$101)</f>
        <v>0</v>
      </c>
      <c r="AO48" s="239">
        <f>IF(取引表!AO$101=0,0,取引表!AO48/取引表!AO$101)</f>
        <v>0</v>
      </c>
      <c r="AP48" s="239">
        <f>IF(取引表!AP$101=0,0,取引表!AP48/取引表!AP$101)</f>
        <v>0</v>
      </c>
      <c r="AQ48" s="239">
        <f>IF(取引表!AQ$101=0,0,取引表!AQ48/取引表!AQ$101)</f>
        <v>0</v>
      </c>
      <c r="AR48" s="239">
        <f>IF(取引表!AR$101=0,0,取引表!AR48/取引表!AR$101)</f>
        <v>0</v>
      </c>
      <c r="AS48" s="239">
        <f>IF(取引表!AS$101=0,0,取引表!AS48/取引表!AS$101)</f>
        <v>0</v>
      </c>
      <c r="AT48" s="239">
        <f>IF(取引表!AT$101=0,0,取引表!AT48/取引表!AT$101)</f>
        <v>0</v>
      </c>
      <c r="AU48" s="239">
        <f>IF(取引表!AU$101=0,0,取引表!AU48/取引表!AU$101)</f>
        <v>0</v>
      </c>
      <c r="AV48" s="239">
        <f>IF(取引表!AV$101=0,0,取引表!AV48/取引表!AV$101)</f>
        <v>0</v>
      </c>
      <c r="AW48" s="239">
        <f>IF(取引表!AW$101=0,0,取引表!AW48/取引表!AW$101)</f>
        <v>0</v>
      </c>
      <c r="AX48" s="239">
        <f>IF(取引表!AX$101=0,0,取引表!AX48/取引表!AX$101)</f>
        <v>0</v>
      </c>
      <c r="AY48" s="239">
        <f>IF(取引表!AY$101=0,0,取引表!AY48/取引表!AY$101)</f>
        <v>0</v>
      </c>
      <c r="AZ48" s="239">
        <f>IF(取引表!AZ$101=0,0,取引表!AZ48/取引表!AZ$101)</f>
        <v>0</v>
      </c>
      <c r="BA48" s="239">
        <f>IF(取引表!BA$101=0,0,取引表!BA48/取引表!BA$101)</f>
        <v>0</v>
      </c>
      <c r="BB48" s="239">
        <f>IF(取引表!BB$101=0,0,取引表!BB48/取引表!BB$101)</f>
        <v>0</v>
      </c>
      <c r="BC48" s="239">
        <f>IF(取引表!BC$101=0,0,取引表!BC48/取引表!BC$101)</f>
        <v>0</v>
      </c>
      <c r="BD48" s="239">
        <f>IF(取引表!BD$101=0,0,取引表!BD48/取引表!BD$101)</f>
        <v>0</v>
      </c>
      <c r="BE48" s="239">
        <f>IF(取引表!BE$101=0,0,取引表!BE48/取引表!BE$101)</f>
        <v>0</v>
      </c>
      <c r="BF48" s="239">
        <f>IF(取引表!BF$101=0,0,取引表!BF48/取引表!BF$101)</f>
        <v>0</v>
      </c>
      <c r="BG48" s="239">
        <f>IF(取引表!BG$101=0,0,取引表!BG48/取引表!BG$101)</f>
        <v>0</v>
      </c>
      <c r="BH48" s="239">
        <f>IF(取引表!BH$101=0,0,取引表!BH48/取引表!BH$101)</f>
        <v>0</v>
      </c>
      <c r="BI48" s="239">
        <f>IF(取引表!BI$101=0,0,取引表!BI48/取引表!BI$101)</f>
        <v>0</v>
      </c>
      <c r="BJ48" s="239">
        <f>IF(取引表!BJ$101=0,0,取引表!BJ48/取引表!BJ$101)</f>
        <v>0</v>
      </c>
      <c r="BK48" s="239">
        <f>IF(取引表!BK$101=0,0,取引表!BK48/取引表!BK$101)</f>
        <v>0</v>
      </c>
      <c r="BL48" s="239">
        <f>IF(取引表!BL$101=0,0,取引表!BL48/取引表!BL$101)</f>
        <v>0</v>
      </c>
      <c r="BM48" s="239">
        <f>IF(取引表!BM$101=0,0,取引表!BM48/取引表!BM$101)</f>
        <v>0</v>
      </c>
      <c r="BN48" s="239">
        <f>IF(取引表!BN$101=0,0,取引表!BN48/取引表!BN$101)</f>
        <v>0</v>
      </c>
      <c r="BO48" s="239">
        <f>IF(取引表!BO$101=0,0,取引表!BO48/取引表!BO$101)</f>
        <v>0</v>
      </c>
      <c r="BP48" s="239">
        <f>IF(取引表!BP$101=0,0,取引表!BP48/取引表!BP$101)</f>
        <v>0</v>
      </c>
      <c r="BQ48" s="239">
        <f>IF(取引表!BQ$101=0,0,取引表!BQ48/取引表!BQ$101)</f>
        <v>0</v>
      </c>
      <c r="BR48" s="239">
        <f>IF(取引表!BR$101=0,0,取引表!BR48/取引表!BR$101)</f>
        <v>0</v>
      </c>
      <c r="BS48" s="239">
        <f>IF(取引表!BS$101=0,0,取引表!BS48/取引表!BS$101)</f>
        <v>0</v>
      </c>
      <c r="BT48" s="239">
        <f>IF(取引表!BT$101=0,0,取引表!BT48/取引表!BT$101)</f>
        <v>0</v>
      </c>
      <c r="BU48" s="239">
        <f>IF(取引表!BU$101=0,0,取引表!BU48/取引表!BU$101)</f>
        <v>0</v>
      </c>
      <c r="BV48" s="239">
        <f>IF(取引表!BV$101=0,0,取引表!BV48/取引表!BV$101)</f>
        <v>0</v>
      </c>
      <c r="BW48" s="239">
        <f>IF(取引表!BW$101=0,0,取引表!BW48/取引表!BW$101)</f>
        <v>0</v>
      </c>
      <c r="BX48" s="239">
        <f>IF(取引表!BX$101=0,0,取引表!BX48/取引表!BX$101)</f>
        <v>0</v>
      </c>
      <c r="BY48" s="239">
        <f>IF(取引表!BY$101=0,0,取引表!BY48/取引表!BY$101)</f>
        <v>0</v>
      </c>
      <c r="BZ48" s="239">
        <f>IF(取引表!BZ$101=0,0,取引表!BZ48/取引表!BZ$101)</f>
        <v>0</v>
      </c>
      <c r="CA48" s="239">
        <f>IF(取引表!CA$101=0,0,取引表!CA48/取引表!CA$101)</f>
        <v>0</v>
      </c>
      <c r="CB48" s="239">
        <f>IF(取引表!CB$101=0,0,取引表!CB48/取引表!CB$101)</f>
        <v>0</v>
      </c>
      <c r="CC48" s="239">
        <f>IF(取引表!CC$101=0,0,取引表!CC48/取引表!CC$101)</f>
        <v>0</v>
      </c>
      <c r="CD48" s="239">
        <f>IF(取引表!CD$101=0,0,取引表!CD48/取引表!CD$101)</f>
        <v>0</v>
      </c>
      <c r="CE48" s="239">
        <f>IF(取引表!CE$101=0,0,取引表!CE48/取引表!CE$101)</f>
        <v>0</v>
      </c>
      <c r="CF48" s="239">
        <f>IF(取引表!CF$101=0,0,取引表!CF48/取引表!CF$101)</f>
        <v>0</v>
      </c>
      <c r="CG48" s="239">
        <f>IF(取引表!CG$101=0,0,取引表!CG48/取引表!CG$101)</f>
        <v>0</v>
      </c>
      <c r="CH48" s="239">
        <f>IF(取引表!CH$101=0,0,取引表!CH48/取引表!CH$101)</f>
        <v>0</v>
      </c>
      <c r="CI48" s="239">
        <f>IF(取引表!CI$101=0,0,取引表!CI48/取引表!CI$101)</f>
        <v>0</v>
      </c>
      <c r="CJ48" s="239">
        <f>IF(取引表!CJ$101=0,0,取引表!CJ48/取引表!CJ$101)</f>
        <v>0</v>
      </c>
      <c r="CK48" s="239">
        <f>IF(取引表!CK$101=0,0,取引表!CK48/取引表!CK$101)</f>
        <v>0</v>
      </c>
      <c r="CL48" s="239">
        <f>IF(取引表!CL$101=0,0,取引表!CL48/取引表!CL$101)</f>
        <v>0</v>
      </c>
      <c r="CM48" s="239">
        <f>IF(取引表!CM$101=0,0,取引表!CM48/取引表!CM$101)</f>
        <v>0</v>
      </c>
      <c r="CO48" s="238">
        <v>45</v>
      </c>
      <c r="CP48" s="242">
        <f t="shared" si="2"/>
        <v>0.47566984766491988</v>
      </c>
      <c r="CQ48" s="242">
        <f t="shared" si="3"/>
        <v>0.52433015233507996</v>
      </c>
      <c r="CR48" s="242">
        <f>INDEX(取引表!$C$105:$CM$105,投入係数!$CO48)</f>
        <v>0.43134273109964605</v>
      </c>
    </row>
    <row r="49" spans="1:96">
      <c r="A49" s="238">
        <v>46</v>
      </c>
      <c r="B49" s="238" t="s">
        <v>162</v>
      </c>
      <c r="C49" s="239">
        <f>IF(取引表!C$101=0,0,取引表!C49/取引表!C$101)</f>
        <v>3.4146738203029922E-3</v>
      </c>
      <c r="D49" s="239">
        <f>IF(取引表!D$101=0,0,取引表!D49/取引表!D$101)</f>
        <v>5.1422525804361695E-3</v>
      </c>
      <c r="E49" s="239">
        <f>IF(取引表!E$101=0,0,取引表!E49/取引表!E$101)</f>
        <v>1.92147876048293E-3</v>
      </c>
      <c r="F49" s="239">
        <f>IF(取引表!F$101=0,0,取引表!F49/取引表!F$101)</f>
        <v>7.578132322014138E-3</v>
      </c>
      <c r="G49" s="239">
        <f>IF(取引表!G$101=0,0,取引表!G49/取引表!G$101)</f>
        <v>6.4507520668792241E-3</v>
      </c>
      <c r="H49" s="239">
        <f>IF(取引表!H$101=0,0,取引表!H49/取引表!H$101)</f>
        <v>6.6397524481654219E-3</v>
      </c>
      <c r="I49" s="239">
        <f>IF(取引表!I$101=0,0,取引表!I49/取引表!I$101)</f>
        <v>0</v>
      </c>
      <c r="J49" s="239">
        <f>IF(取引表!J$101=0,0,取引表!J49/取引表!J$101)</f>
        <v>3.0701304812715109E-2</v>
      </c>
      <c r="K49" s="239">
        <f>IF(取引表!K$101=0,0,取引表!K49/取引表!K$101)</f>
        <v>1.5470267959373457E-2</v>
      </c>
      <c r="L49" s="239">
        <f>IF(取引表!L$101=0,0,取引表!L49/取引表!L$101)</f>
        <v>6.6439244268940573E-3</v>
      </c>
      <c r="M49" s="239">
        <f>IF(取引表!M$101=0,0,取引表!M49/取引表!M$101)</f>
        <v>3.2446687188493512E-3</v>
      </c>
      <c r="N49" s="239">
        <f>IF(取引表!N$101=0,0,取引表!N49/取引表!N$101)</f>
        <v>6.1120070910584794E-3</v>
      </c>
      <c r="O49" s="239">
        <f>IF(取引表!O$101=0,0,取引表!O49/取引表!O$101)</f>
        <v>1.2324877676822374E-2</v>
      </c>
      <c r="P49" s="239">
        <f>IF(取引表!P$101=0,0,取引表!P49/取引表!P$101)</f>
        <v>0</v>
      </c>
      <c r="Q49" s="239">
        <f>IF(取引表!Q$101=0,0,取引表!Q49/取引表!Q$101)</f>
        <v>6.0446555663645721E-2</v>
      </c>
      <c r="R49" s="239">
        <f>IF(取引表!R$101=0,0,取引表!R49/取引表!R$101)</f>
        <v>1.2294953024957291E-2</v>
      </c>
      <c r="S49" s="239">
        <f>IF(取引表!S$101=0,0,取引表!S49/取引表!S$101)</f>
        <v>0</v>
      </c>
      <c r="T49" s="239">
        <f>IF(取引表!T$101=0,0,取引表!T49/取引表!T$101)</f>
        <v>4.9338828516936432E-3</v>
      </c>
      <c r="U49" s="239">
        <f>IF(取引表!U$101=0,0,取引表!U49/取引表!U$101)</f>
        <v>0</v>
      </c>
      <c r="V49" s="239">
        <f>IF(取引表!V$101=0,0,取引表!V49/取引表!V$101)</f>
        <v>3.6408650473881685E-3</v>
      </c>
      <c r="W49" s="239">
        <f>IF(取引表!W$101=0,0,取引表!W49/取引表!W$101)</f>
        <v>1.5450046918159807E-2</v>
      </c>
      <c r="X49" s="239">
        <f>IF(取引表!X$101=0,0,取引表!X49/取引表!X$101)</f>
        <v>0</v>
      </c>
      <c r="Y49" s="239">
        <f>IF(取引表!Y$101=0,0,取引表!Y49/取引表!Y$101)</f>
        <v>2.3810292758404385E-2</v>
      </c>
      <c r="Z49" s="239">
        <f>IF(取引表!Z$101=0,0,取引表!Z49/取引表!Z$101)</f>
        <v>0</v>
      </c>
      <c r="AA49" s="239">
        <f>IF(取引表!AA$101=0,0,取引表!AA49/取引表!AA$101)</f>
        <v>1.95002562453651E-2</v>
      </c>
      <c r="AB49" s="239">
        <f>IF(取引表!AB$101=0,0,取引表!AB49/取引表!AB$101)</f>
        <v>1.7241626842905318E-2</v>
      </c>
      <c r="AC49" s="239">
        <f>IF(取引表!AC$101=0,0,取引表!AC49/取引表!AC$101)</f>
        <v>2.6720624653679709E-2</v>
      </c>
      <c r="AD49" s="239">
        <f>IF(取引表!AD$101=0,0,取引表!AD49/取引表!AD$101)</f>
        <v>6.1639523926943834E-3</v>
      </c>
      <c r="AE49" s="239">
        <f>IF(取引表!AE$101=0,0,取引表!AE49/取引表!AE$101)</f>
        <v>1.4895500455065443E-2</v>
      </c>
      <c r="AF49" s="239">
        <f>IF(取引表!AF$101=0,0,取引表!AF49/取引表!AF$101)</f>
        <v>7.4981403198191889E-3</v>
      </c>
      <c r="AG49" s="239">
        <f>IF(取引表!AG$101=0,0,取引表!AG49/取引表!AG$101)</f>
        <v>6.0991222060670716E-3</v>
      </c>
      <c r="AH49" s="239">
        <f>IF(取引表!AH$101=0,0,取引表!AH49/取引表!AH$101)</f>
        <v>1.4467752654108771E-3</v>
      </c>
      <c r="AI49" s="239">
        <f>IF(取引表!AI$101=0,0,取引表!AI49/取引表!AI$101)</f>
        <v>4.9403701516694466E-2</v>
      </c>
      <c r="AJ49" s="239">
        <f>IF(取引表!AJ$101=0,0,取引表!AJ49/取引表!AJ$101)</f>
        <v>1.0730360973335558E-2</v>
      </c>
      <c r="AK49" s="239">
        <f>IF(取引表!AK$101=0,0,取引表!AK49/取引表!AK$101)</f>
        <v>7.3742723812364604E-5</v>
      </c>
      <c r="AL49" s="239">
        <f>IF(取引表!AL$101=0,0,取引表!AL49/取引表!AL$101)</f>
        <v>1.8733953101376319E-3</v>
      </c>
      <c r="AM49" s="239">
        <f>IF(取引表!AM$101=0,0,取引表!AM49/取引表!AM$101)</f>
        <v>4.428743414262159E-3</v>
      </c>
      <c r="AN49" s="239">
        <f>IF(取引表!AN$101=0,0,取引表!AN49/取引表!AN$101)</f>
        <v>1.2025579892733411E-2</v>
      </c>
      <c r="AO49" s="239">
        <f>IF(取引表!AO$101=0,0,取引表!AO49/取引表!AO$101)</f>
        <v>1.5165997322382198E-2</v>
      </c>
      <c r="AP49" s="239">
        <f>IF(取引表!AP$101=0,0,取引表!AP49/取引表!AP$101)</f>
        <v>4.8514055163138602E-3</v>
      </c>
      <c r="AQ49" s="239">
        <f>IF(取引表!AQ$101=0,0,取引表!AQ49/取引表!AQ$101)</f>
        <v>2.1112124333880669E-2</v>
      </c>
      <c r="AR49" s="239">
        <f>IF(取引表!AR$101=0,0,取引表!AR49/取引表!AR$101)</f>
        <v>2.0550947105034746E-3</v>
      </c>
      <c r="AS49" s="239">
        <f>IF(取引表!AS$101=0,0,取引表!AS49/取引表!AS$101)</f>
        <v>1.2174786779632542E-3</v>
      </c>
      <c r="AT49" s="239">
        <f>IF(取引表!AT$101=0,0,取引表!AT49/取引表!AT$101)</f>
        <v>1.2437455243379317E-3</v>
      </c>
      <c r="AU49" s="239">
        <f>IF(取引表!AU$101=0,0,取引表!AU49/取引表!AU$101)</f>
        <v>2.6515216531168271E-3</v>
      </c>
      <c r="AV49" s="239">
        <f>IF(取引表!AV$101=0,0,取引表!AV49/取引表!AV$101)</f>
        <v>6.8763647219740417E-2</v>
      </c>
      <c r="AW49" s="239">
        <f>IF(取引表!AW$101=0,0,取引表!AW49/取引表!AW$101)</f>
        <v>1.0216014586735466E-2</v>
      </c>
      <c r="AX49" s="239">
        <f>IF(取引表!AX$101=0,0,取引表!AX49/取引表!AX$101)</f>
        <v>3.3487613288870788E-2</v>
      </c>
      <c r="AY49" s="239">
        <f>IF(取引表!AY$101=0,0,取引表!AY49/取引表!AY$101)</f>
        <v>3.6476180712638272E-2</v>
      </c>
      <c r="AZ49" s="239">
        <f>IF(取引表!AZ$101=0,0,取引表!AZ49/取引表!AZ$101)</f>
        <v>2.4819145219095499E-3</v>
      </c>
      <c r="BA49" s="239">
        <f>IF(取引表!BA$101=0,0,取引表!BA49/取引表!BA$101)</f>
        <v>2.1812876199453393E-2</v>
      </c>
      <c r="BB49" s="239">
        <f>IF(取引表!BB$101=0,0,取引表!BB49/取引表!BB$101)</f>
        <v>2.9956428421792059E-3</v>
      </c>
      <c r="BC49" s="239">
        <f>IF(取引表!BC$101=0,0,取引表!BC49/取引表!BC$101)</f>
        <v>2.9851471655899676E-3</v>
      </c>
      <c r="BD49" s="239">
        <f>IF(取引表!BD$101=0,0,取引表!BD49/取引表!BD$101)</f>
        <v>1.487233866072416E-3</v>
      </c>
      <c r="BE49" s="239">
        <f>IF(取引表!BE$101=0,0,取引表!BE49/取引表!BE$101)</f>
        <v>0</v>
      </c>
      <c r="BF49" s="239">
        <f>IF(取引表!BF$101=0,0,取引表!BF49/取引表!BF$101)</f>
        <v>3.6070188519565609E-2</v>
      </c>
      <c r="BG49" s="239">
        <f>IF(取引表!BG$101=0,0,取引表!BG49/取引表!BG$101)</f>
        <v>2.2465121857864886E-3</v>
      </c>
      <c r="BH49" s="239">
        <f>IF(取引表!BH$101=0,0,取引表!BH49/取引表!BH$101)</f>
        <v>1.084482630800087E-3</v>
      </c>
      <c r="BI49" s="239">
        <f>IF(取引表!BI$101=0,0,取引表!BI49/取引表!BI$101)</f>
        <v>8.1450950833452805E-4</v>
      </c>
      <c r="BJ49" s="239">
        <f>IF(取引表!BJ$101=0,0,取引表!BJ49/取引表!BJ$101)</f>
        <v>0</v>
      </c>
      <c r="BK49" s="239">
        <f>IF(取引表!BK$101=0,0,取引表!BK49/取引表!BK$101)</f>
        <v>1.750492411262279E-3</v>
      </c>
      <c r="BL49" s="239">
        <f>IF(取引表!BL$101=0,0,取引表!BL49/取引表!BL$101)</f>
        <v>2.6956272970817263E-2</v>
      </c>
      <c r="BM49" s="239">
        <f>IF(取引表!BM$101=0,0,取引表!BM49/取引表!BM$101)</f>
        <v>1.4917647730534021E-3</v>
      </c>
      <c r="BN49" s="239">
        <f>IF(取引表!BN$101=0,0,取引表!BN49/取引表!BN$101)</f>
        <v>0</v>
      </c>
      <c r="BO49" s="239">
        <f>IF(取引表!BO$101=0,0,取引表!BO49/取引表!BO$101)</f>
        <v>4.6203556237291443E-3</v>
      </c>
      <c r="BP49" s="239">
        <f>IF(取引表!BP$101=0,0,取引表!BP49/取引表!BP$101)</f>
        <v>3.3561793127527663E-3</v>
      </c>
      <c r="BQ49" s="239">
        <f>IF(取引表!BQ$101=0,0,取引表!BQ49/取引表!BQ$101)</f>
        <v>1.4483553466380064E-3</v>
      </c>
      <c r="BR49" s="239">
        <f>IF(取引表!BR$101=0,0,取引表!BR49/取引表!BR$101)</f>
        <v>3.1210813584154904E-3</v>
      </c>
      <c r="BS49" s="239">
        <f>IF(取引表!BS$101=0,0,取引表!BS49/取引表!BS$101)</f>
        <v>2.1362754400579801E-3</v>
      </c>
      <c r="BT49" s="239">
        <f>IF(取引表!BT$101=0,0,取引表!BT49/取引表!BT$101)</f>
        <v>7.9555209594186424E-3</v>
      </c>
      <c r="BU49" s="239">
        <f>IF(取引表!BU$101=0,0,取引表!BU49/取引表!BU$101)</f>
        <v>3.9063215687642656E-3</v>
      </c>
      <c r="BV49" s="239">
        <f>IF(取引表!BV$101=0,0,取引表!BV49/取引表!BV$101)</f>
        <v>5.1044101258794121E-3</v>
      </c>
      <c r="BW49" s="239">
        <f>IF(取引表!BW$101=0,0,取引表!BW49/取引表!BW$101)</f>
        <v>4.9394537786751763E-3</v>
      </c>
      <c r="BX49" s="239">
        <f>IF(取引表!BX$101=0,0,取引表!BX49/取引表!BX$101)</f>
        <v>7.4503292063422171E-3</v>
      </c>
      <c r="BY49" s="239">
        <f>IF(取引表!BY$101=0,0,取引表!BY49/取引表!BY$101)</f>
        <v>1.2382379493276811E-2</v>
      </c>
      <c r="BZ49" s="239">
        <f>IF(取引表!BZ$101=0,0,取引表!BZ49/取引表!BZ$101)</f>
        <v>8.191045101182199E-3</v>
      </c>
      <c r="CA49" s="239">
        <f>IF(取引表!CA$101=0,0,取引表!CA49/取引表!CA$101)</f>
        <v>2.3189624202629377E-3</v>
      </c>
      <c r="CB49" s="239">
        <f>IF(取引表!CB$101=0,0,取引表!CB49/取引表!CB$101)</f>
        <v>1.3838966864010811E-3</v>
      </c>
      <c r="CC49" s="239">
        <f>IF(取引表!CC$101=0,0,取引表!CC49/取引表!CC$101)</f>
        <v>3.6673516784970911E-3</v>
      </c>
      <c r="CD49" s="239">
        <f>IF(取引表!CD$101=0,0,取引表!CD49/取引表!CD$101)</f>
        <v>2.213240158517274E-3</v>
      </c>
      <c r="CE49" s="239">
        <f>IF(取引表!CE$101=0,0,取引表!CE49/取引表!CE$101)</f>
        <v>2.5707989155874717E-3</v>
      </c>
      <c r="CF49" s="239">
        <f>IF(取引表!CF$101=0,0,取引表!CF49/取引表!CF$101)</f>
        <v>2.460367386506554E-2</v>
      </c>
      <c r="CG49" s="239">
        <f>IF(取引表!CG$101=0,0,取引表!CG49/取引表!CG$101)</f>
        <v>1.3425390291624652E-2</v>
      </c>
      <c r="CH49" s="239">
        <f>IF(取引表!CH$101=0,0,取引表!CH49/取引表!CH$101)</f>
        <v>9.8107109780489355E-3</v>
      </c>
      <c r="CI49" s="239">
        <f>IF(取引表!CI$101=0,0,取引表!CI49/取引表!CI$101)</f>
        <v>1.7486260876737957E-2</v>
      </c>
      <c r="CJ49" s="239">
        <f>IF(取引表!CJ$101=0,0,取引表!CJ49/取引表!CJ$101)</f>
        <v>7.7138797506788861E-3</v>
      </c>
      <c r="CK49" s="239">
        <f>IF(取引表!CK$101=0,0,取引表!CK49/取引表!CK$101)</f>
        <v>0</v>
      </c>
      <c r="CL49" s="239">
        <f>IF(取引表!CL$101=0,0,取引表!CL49/取引表!CL$101)</f>
        <v>2.7554982393804082E-3</v>
      </c>
      <c r="CM49" s="239">
        <f>IF(取引表!CM$101=0,0,取引表!CM49/取引表!CM$101)</f>
        <v>1.3644950771684511E-2</v>
      </c>
      <c r="CO49" s="238">
        <v>46</v>
      </c>
      <c r="CP49" s="242">
        <f t="shared" si="2"/>
        <v>0.62515164524354094</v>
      </c>
      <c r="CQ49" s="242">
        <f t="shared" si="3"/>
        <v>0.37484835475645917</v>
      </c>
      <c r="CR49" s="242">
        <f>INDEX(取引表!$C$105:$CM$105,投入係数!$CO49)</f>
        <v>6.8119465668899412E-2</v>
      </c>
    </row>
    <row r="50" spans="1:96">
      <c r="A50" s="238">
        <v>47</v>
      </c>
      <c r="B50" s="238" t="s">
        <v>163</v>
      </c>
      <c r="C50" s="239">
        <f>IF(取引表!C$101=0,0,取引表!C50/取引表!C$101)</f>
        <v>5.1922586643759472E-5</v>
      </c>
      <c r="D50" s="239">
        <f>IF(取引表!D$101=0,0,取引表!D50/取引表!D$101)</f>
        <v>3.5354322291291577E-4</v>
      </c>
      <c r="E50" s="239">
        <f>IF(取引表!E$101=0,0,取引表!E50/取引表!E$101)</f>
        <v>0</v>
      </c>
      <c r="F50" s="239">
        <f>IF(取引表!F$101=0,0,取引表!F50/取引表!F$101)</f>
        <v>0</v>
      </c>
      <c r="G50" s="239">
        <f>IF(取引表!G$101=0,0,取引表!G50/取引表!G$101)</f>
        <v>2.1207785611989031E-3</v>
      </c>
      <c r="H50" s="239">
        <f>IF(取引表!H$101=0,0,取引表!H50/取引表!H$101)</f>
        <v>2.737982268769916E-3</v>
      </c>
      <c r="I50" s="239">
        <f>IF(取引表!I$101=0,0,取引表!I50/取引表!I$101)</f>
        <v>0</v>
      </c>
      <c r="J50" s="239">
        <f>IF(取引表!J$101=0,0,取引表!J50/取引表!J$101)</f>
        <v>8.7540037827242793E-3</v>
      </c>
      <c r="K50" s="239">
        <f>IF(取引表!K$101=0,0,取引表!K50/取引表!K$101)</f>
        <v>1.7632988126464514E-3</v>
      </c>
      <c r="L50" s="239">
        <f>IF(取引表!L$101=0,0,取引表!L50/取引表!L$101)</f>
        <v>3.8026960879691337E-5</v>
      </c>
      <c r="M50" s="239">
        <f>IF(取引表!M$101=0,0,取引表!M50/取引表!M$101)</f>
        <v>1.8978525611826878E-4</v>
      </c>
      <c r="N50" s="239">
        <f>IF(取引表!N$101=0,0,取引表!N50/取引表!N$101)</f>
        <v>4.0196622674379569E-4</v>
      </c>
      <c r="O50" s="239">
        <f>IF(取引表!O$101=0,0,取引表!O50/取引表!O$101)</f>
        <v>5.1447270371043105E-4</v>
      </c>
      <c r="P50" s="239">
        <f>IF(取引表!P$101=0,0,取引表!P50/取引表!P$101)</f>
        <v>0</v>
      </c>
      <c r="Q50" s="239">
        <f>IF(取引表!Q$101=0,0,取引表!Q50/取引表!Q$101)</f>
        <v>1.6904377264907232E-3</v>
      </c>
      <c r="R50" s="239">
        <f>IF(取引表!R$101=0,0,取引表!R50/取引表!R$101)</f>
        <v>7.0767870585162378E-4</v>
      </c>
      <c r="S50" s="239">
        <f>IF(取引表!S$101=0,0,取引表!S50/取引表!S$101)</f>
        <v>0</v>
      </c>
      <c r="T50" s="239">
        <f>IF(取引表!T$101=0,0,取引表!T50/取引表!T$101)</f>
        <v>7.2645465727988218E-4</v>
      </c>
      <c r="U50" s="239">
        <f>IF(取引表!U$101=0,0,取引表!U50/取引表!U$101)</f>
        <v>0</v>
      </c>
      <c r="V50" s="239">
        <f>IF(取引表!V$101=0,0,取引表!V50/取引表!V$101)</f>
        <v>3.2917534144800395E-4</v>
      </c>
      <c r="W50" s="239">
        <f>IF(取引表!W$101=0,0,取引表!W50/取引表!W$101)</f>
        <v>3.3679627642497546E-3</v>
      </c>
      <c r="X50" s="239">
        <f>IF(取引表!X$101=0,0,取引表!X50/取引表!X$101)</f>
        <v>0</v>
      </c>
      <c r="Y50" s="239">
        <f>IF(取引表!Y$101=0,0,取引表!Y50/取引表!Y$101)</f>
        <v>2.6771029953494432E-4</v>
      </c>
      <c r="Z50" s="239">
        <f>IF(取引表!Z$101=0,0,取引表!Z50/取引表!Z$101)</f>
        <v>0</v>
      </c>
      <c r="AA50" s="239">
        <f>IF(取引表!AA$101=0,0,取引表!AA50/取引表!AA$101)</f>
        <v>1.689490711908027E-3</v>
      </c>
      <c r="AB50" s="239">
        <f>IF(取引表!AB$101=0,0,取引表!AB50/取引表!AB$101)</f>
        <v>2.880873505685588E-3</v>
      </c>
      <c r="AC50" s="239">
        <f>IF(取引表!AC$101=0,0,取引表!AC50/取引表!AC$101)</f>
        <v>3.9830028838759432E-3</v>
      </c>
      <c r="AD50" s="239">
        <f>IF(取引表!AD$101=0,0,取引表!AD50/取引表!AD$101)</f>
        <v>1.5321488702058881E-3</v>
      </c>
      <c r="AE50" s="239">
        <f>IF(取引表!AE$101=0,0,取引表!AE50/取引表!AE$101)</f>
        <v>3.1565845107155996E-3</v>
      </c>
      <c r="AF50" s="239">
        <f>IF(取引表!AF$101=0,0,取引表!AF50/取引表!AF$101)</f>
        <v>1.2278172925559963E-3</v>
      </c>
      <c r="AG50" s="239">
        <f>IF(取引表!AG$101=0,0,取引表!AG50/取引表!AG$101)</f>
        <v>8.2763018168529635E-4</v>
      </c>
      <c r="AH50" s="239">
        <f>IF(取引表!AH$101=0,0,取引表!AH50/取引表!AH$101)</f>
        <v>5.0503661162264342E-4</v>
      </c>
      <c r="AI50" s="239">
        <f>IF(取引表!AI$101=0,0,取引表!AI50/取引表!AI$101)</f>
        <v>3.6904092844680186E-2</v>
      </c>
      <c r="AJ50" s="239">
        <f>IF(取引表!AJ$101=0,0,取引表!AJ50/取引表!AJ$101)</f>
        <v>2.3775139564598305E-3</v>
      </c>
      <c r="AK50" s="239">
        <f>IF(取引表!AK$101=0,0,取引表!AK50/取引表!AK$101)</f>
        <v>2.1489975087631943E-5</v>
      </c>
      <c r="AL50" s="239">
        <f>IF(取引表!AL$101=0,0,取引表!AL50/取引表!AL$101)</f>
        <v>6.565129335084957E-4</v>
      </c>
      <c r="AM50" s="239">
        <f>IF(取引表!AM$101=0,0,取引表!AM50/取引表!AM$101)</f>
        <v>1.8049585866888771E-3</v>
      </c>
      <c r="AN50" s="239">
        <f>IF(取引表!AN$101=0,0,取引表!AN50/取引表!AN$101)</f>
        <v>1.9795234462173504E-3</v>
      </c>
      <c r="AO50" s="239">
        <f>IF(取引表!AO$101=0,0,取引表!AO50/取引表!AO$101)</f>
        <v>1.6533654788669957E-3</v>
      </c>
      <c r="AP50" s="239">
        <f>IF(取引表!AP$101=0,0,取引表!AP50/取引表!AP$101)</f>
        <v>8.6108477742091001E-4</v>
      </c>
      <c r="AQ50" s="239">
        <f>IF(取引表!AQ$101=0,0,取引表!AQ50/取引表!AQ$101)</f>
        <v>3.3863869441226866E-3</v>
      </c>
      <c r="AR50" s="239">
        <f>IF(取引表!AR$101=0,0,取引表!AR50/取引表!AR$101)</f>
        <v>8.3099250287953024E-4</v>
      </c>
      <c r="AS50" s="239">
        <f>IF(取引表!AS$101=0,0,取引表!AS50/取引表!AS$101)</f>
        <v>9.5258710078117243E-4</v>
      </c>
      <c r="AT50" s="239">
        <f>IF(取引表!AT$101=0,0,取引表!AT50/取引表!AT$101)</f>
        <v>4.7149557242338945E-4</v>
      </c>
      <c r="AU50" s="239">
        <f>IF(取引表!AU$101=0,0,取引表!AU50/取引表!AU$101)</f>
        <v>4.7718909233715972E-4</v>
      </c>
      <c r="AV50" s="239">
        <f>IF(取引表!AV$101=0,0,取引表!AV50/取引表!AV$101)</f>
        <v>1.2747371208985294E-3</v>
      </c>
      <c r="AW50" s="239">
        <f>IF(取引表!AW$101=0,0,取引表!AW50/取引表!AW$101)</f>
        <v>6.4664470659276984E-3</v>
      </c>
      <c r="AX50" s="239">
        <f>IF(取引表!AX$101=0,0,取引表!AX50/取引表!AX$101)</f>
        <v>1.5985537024802564E-3</v>
      </c>
      <c r="AY50" s="239">
        <f>IF(取引表!AY$101=0,0,取引表!AY50/取引表!AY$101)</f>
        <v>2.1096041235551498E-3</v>
      </c>
      <c r="AZ50" s="239">
        <f>IF(取引表!AZ$101=0,0,取引表!AZ50/取引表!AZ$101)</f>
        <v>5.1191271434446986E-4</v>
      </c>
      <c r="BA50" s="239">
        <f>IF(取引表!BA$101=0,0,取引表!BA50/取引表!BA$101)</f>
        <v>6.0886887922602835E-3</v>
      </c>
      <c r="BB50" s="239">
        <f>IF(取引表!BB$101=0,0,取引表!BB50/取引表!BB$101)</f>
        <v>4.2380473003412409E-4</v>
      </c>
      <c r="BC50" s="239">
        <f>IF(取引表!BC$101=0,0,取引表!BC50/取引表!BC$101)</f>
        <v>4.1557689284816722E-4</v>
      </c>
      <c r="BD50" s="239">
        <f>IF(取引表!BD$101=0,0,取引表!BD50/取引表!BD$101)</f>
        <v>3.0611289273637218E-5</v>
      </c>
      <c r="BE50" s="239">
        <f>IF(取引表!BE$101=0,0,取引表!BE50/取引表!BE$101)</f>
        <v>0</v>
      </c>
      <c r="BF50" s="239">
        <f>IF(取引表!BF$101=0,0,取引表!BF50/取引表!BF$101)</f>
        <v>2.016932548555244E-4</v>
      </c>
      <c r="BG50" s="239">
        <f>IF(取引表!BG$101=0,0,取引表!BG50/取引表!BG$101)</f>
        <v>3.6445175995808465E-4</v>
      </c>
      <c r="BH50" s="239">
        <f>IF(取引表!BH$101=0,0,取引表!BH50/取引表!BH$101)</f>
        <v>2.251723215312188E-4</v>
      </c>
      <c r="BI50" s="239">
        <f>IF(取引表!BI$101=0,0,取引表!BI50/取引表!BI$101)</f>
        <v>6.4162908346124053E-4</v>
      </c>
      <c r="BJ50" s="239">
        <f>IF(取引表!BJ$101=0,0,取引表!BJ50/取引表!BJ$101)</f>
        <v>0</v>
      </c>
      <c r="BK50" s="239">
        <f>IF(取引表!BK$101=0,0,取引表!BK50/取引表!BK$101)</f>
        <v>4.2958550091193543E-4</v>
      </c>
      <c r="BL50" s="239">
        <f>IF(取引表!BL$101=0,0,取引表!BL50/取引表!BL$101)</f>
        <v>9.876434061401901E-5</v>
      </c>
      <c r="BM50" s="239">
        <f>IF(取引表!BM$101=0,0,取引表!BM50/取引表!BM$101)</f>
        <v>1.7675936268671166E-4</v>
      </c>
      <c r="BN50" s="239">
        <f>IF(取引表!BN$101=0,0,取引表!BN50/取引表!BN$101)</f>
        <v>0</v>
      </c>
      <c r="BO50" s="239">
        <f>IF(取引表!BO$101=0,0,取引表!BO50/取引表!BO$101)</f>
        <v>4.2260049328160683E-4</v>
      </c>
      <c r="BP50" s="239">
        <f>IF(取引表!BP$101=0,0,取引表!BP50/取引表!BP$101)</f>
        <v>4.3025574463076714E-4</v>
      </c>
      <c r="BQ50" s="239">
        <f>IF(取引表!BQ$101=0,0,取引表!BQ50/取引表!BQ$101)</f>
        <v>6.070478785184963E-5</v>
      </c>
      <c r="BR50" s="239">
        <f>IF(取引表!BR$101=0,0,取引表!BR50/取引表!BR$101)</f>
        <v>6.7741296660095418E-4</v>
      </c>
      <c r="BS50" s="239">
        <f>IF(取引表!BS$101=0,0,取引表!BS50/取引表!BS$101)</f>
        <v>2.8653845557537801E-4</v>
      </c>
      <c r="BT50" s="239">
        <f>IF(取引表!BT$101=0,0,取引表!BT50/取引表!BT$101)</f>
        <v>2.203472698459997E-3</v>
      </c>
      <c r="BU50" s="239">
        <f>IF(取引表!BU$101=0,0,取引表!BU50/取引表!BU$101)</f>
        <v>1.124022455750392E-3</v>
      </c>
      <c r="BV50" s="239">
        <f>IF(取引表!BV$101=0,0,取引表!BV50/取引表!BV$101)</f>
        <v>1.0805680141677927E-3</v>
      </c>
      <c r="BW50" s="239">
        <f>IF(取引表!BW$101=0,0,取引表!BW50/取引表!BW$101)</f>
        <v>1.572459246907293E-3</v>
      </c>
      <c r="BX50" s="239">
        <f>IF(取引表!BX$101=0,0,取引表!BX50/取引表!BX$101)</f>
        <v>2.5146313045675338E-3</v>
      </c>
      <c r="BY50" s="239">
        <f>IF(取引表!BY$101=0,0,取引表!BY50/取引表!BY$101)</f>
        <v>5.8938866720841133E-3</v>
      </c>
      <c r="BZ50" s="239">
        <f>IF(取引表!BZ$101=0,0,取引表!BZ50/取引表!BZ$101)</f>
        <v>4.7398271737184193E-3</v>
      </c>
      <c r="CA50" s="239">
        <f>IF(取引表!CA$101=0,0,取引表!CA50/取引表!CA$101)</f>
        <v>1.4426002526030585E-3</v>
      </c>
      <c r="CB50" s="239">
        <f>IF(取引表!CB$101=0,0,取引表!CB50/取引表!CB$101)</f>
        <v>5.7426982774955893E-5</v>
      </c>
      <c r="CC50" s="239">
        <f>IF(取引表!CC$101=0,0,取引表!CC50/取引表!CC$101)</f>
        <v>2.0639318100018297E-4</v>
      </c>
      <c r="CD50" s="239">
        <f>IF(取引表!CD$101=0,0,取引表!CD50/取引表!CD$101)</f>
        <v>2.0894621086882158E-3</v>
      </c>
      <c r="CE50" s="239">
        <f>IF(取引表!CE$101=0,0,取引表!CE50/取引表!CE$101)</f>
        <v>1.4551879272427142E-3</v>
      </c>
      <c r="CF50" s="239">
        <f>IF(取引表!CF$101=0,0,取引表!CF50/取引表!CF$101)</f>
        <v>1.3534235905671366E-2</v>
      </c>
      <c r="CG50" s="239">
        <f>IF(取引表!CG$101=0,0,取引表!CG50/取引表!CG$101)</f>
        <v>1.4672609845707757E-2</v>
      </c>
      <c r="CH50" s="239">
        <f>IF(取引表!CH$101=0,0,取引表!CH50/取引表!CH$101)</f>
        <v>3.9457047434777936E-3</v>
      </c>
      <c r="CI50" s="239">
        <f>IF(取引表!CI$101=0,0,取引表!CI50/取引表!CI$101)</f>
        <v>8.1699822949898588E-4</v>
      </c>
      <c r="CJ50" s="239">
        <f>IF(取引表!CJ$101=0,0,取引表!CJ50/取引表!CJ$101)</f>
        <v>2.6125398089153463E-3</v>
      </c>
      <c r="CK50" s="239">
        <f>IF(取引表!CK$101=0,0,取引表!CK50/取引表!CK$101)</f>
        <v>0</v>
      </c>
      <c r="CL50" s="239">
        <f>IF(取引表!CL$101=0,0,取引表!CL50/取引表!CL$101)</f>
        <v>0</v>
      </c>
      <c r="CM50" s="239">
        <f>IF(取引表!CM$101=0,0,取引表!CM50/取引表!CM$101)</f>
        <v>6.3374786113937721E-3</v>
      </c>
      <c r="CO50" s="238">
        <v>47</v>
      </c>
      <c r="CP50" s="242">
        <f t="shared" si="2"/>
        <v>0.70232148104314929</v>
      </c>
      <c r="CQ50" s="242">
        <f t="shared" si="3"/>
        <v>0.29767851895685005</v>
      </c>
      <c r="CR50" s="242">
        <f>INDEX(取引表!$C$105:$CM$105,投入係数!$CO50)</f>
        <v>7.4514221135357633E-2</v>
      </c>
    </row>
    <row r="51" spans="1:96">
      <c r="A51" s="238">
        <v>48</v>
      </c>
      <c r="B51" s="238" t="s">
        <v>10</v>
      </c>
      <c r="C51" s="239">
        <f>IF(取引表!C$101=0,0,取引表!C51/取引表!C$101)</f>
        <v>4.7385875978685161E-4</v>
      </c>
      <c r="D51" s="239">
        <f>IF(取引表!D$101=0,0,取引表!D51/取引表!D$101)</f>
        <v>2.9270360116113368E-4</v>
      </c>
      <c r="E51" s="239">
        <f>IF(取引表!E$101=0,0,取引表!E51/取引表!E$101)</f>
        <v>1.7761605706356068E-4</v>
      </c>
      <c r="F51" s="239">
        <f>IF(取引表!F$101=0,0,取引表!F51/取引表!F$101)</f>
        <v>1.8581912049658591E-3</v>
      </c>
      <c r="G51" s="239">
        <f>IF(取引表!G$101=0,0,取引表!G51/取引表!G$101)</f>
        <v>1.8446620774823731E-3</v>
      </c>
      <c r="H51" s="239">
        <f>IF(取引表!H$101=0,0,取引表!H51/取引表!H$101)</f>
        <v>1.9898963002403301E-3</v>
      </c>
      <c r="I51" s="239">
        <f>IF(取引表!I$101=0,0,取引表!I51/取引表!I$101)</f>
        <v>0</v>
      </c>
      <c r="J51" s="239">
        <f>IF(取引表!J$101=0,0,取引表!J51/取引表!J$101)</f>
        <v>2.4307795838367148E-3</v>
      </c>
      <c r="K51" s="239">
        <f>IF(取引表!K$101=0,0,取引表!K51/取引表!K$101)</f>
        <v>1.5723453252769518E-3</v>
      </c>
      <c r="L51" s="239">
        <f>IF(取引表!L$101=0,0,取引表!L51/取引表!L$101)</f>
        <v>3.6979641179580257E-4</v>
      </c>
      <c r="M51" s="239">
        <f>IF(取引表!M$101=0,0,取引表!M51/取引表!M$101)</f>
        <v>3.0679154836627068E-4</v>
      </c>
      <c r="N51" s="239">
        <f>IF(取引表!N$101=0,0,取引表!N51/取引表!N$101)</f>
        <v>8.1318595175640862E-4</v>
      </c>
      <c r="O51" s="239">
        <f>IF(取引表!O$101=0,0,取引表!O51/取引表!O$101)</f>
        <v>5.7144873725303012E-4</v>
      </c>
      <c r="P51" s="239">
        <f>IF(取引表!P$101=0,0,取引表!P51/取引表!P$101)</f>
        <v>0</v>
      </c>
      <c r="Q51" s="239">
        <f>IF(取引表!Q$101=0,0,取引表!Q51/取引表!Q$101)</f>
        <v>3.848687730319743E-3</v>
      </c>
      <c r="R51" s="239">
        <f>IF(取引表!R$101=0,0,取引表!R51/取引表!R$101)</f>
        <v>2.2964931675698856E-3</v>
      </c>
      <c r="S51" s="239">
        <f>IF(取引表!S$101=0,0,取引表!S51/取引表!S$101)</f>
        <v>0</v>
      </c>
      <c r="T51" s="239">
        <f>IF(取引表!T$101=0,0,取引表!T51/取引表!T$101)</f>
        <v>7.8463817184362759E-4</v>
      </c>
      <c r="U51" s="239">
        <f>IF(取引表!U$101=0,0,取引表!U51/取引表!U$101)</f>
        <v>0</v>
      </c>
      <c r="V51" s="239">
        <f>IF(取引表!V$101=0,0,取引表!V51/取引表!V$101)</f>
        <v>9.1620512944723203E-4</v>
      </c>
      <c r="W51" s="239">
        <f>IF(取引表!W$101=0,0,取引表!W51/取引表!W$101)</f>
        <v>1.0063506751765581E-3</v>
      </c>
      <c r="X51" s="239">
        <f>IF(取引表!X$101=0,0,取引表!X51/取引表!X$101)</f>
        <v>0</v>
      </c>
      <c r="Y51" s="239">
        <f>IF(取引表!Y$101=0,0,取引表!Y51/取引表!Y$101)</f>
        <v>1.0460675986145014E-3</v>
      </c>
      <c r="Z51" s="239">
        <f>IF(取引表!Z$101=0,0,取引表!Z51/取引表!Z$101)</f>
        <v>0</v>
      </c>
      <c r="AA51" s="239">
        <f>IF(取引表!AA$101=0,0,取引表!AA51/取引表!AA$101)</f>
        <v>7.1137692283496849E-4</v>
      </c>
      <c r="AB51" s="239">
        <f>IF(取引表!AB$101=0,0,取引表!AB51/取引表!AB$101)</f>
        <v>4.0851576539062406E-4</v>
      </c>
      <c r="AC51" s="239">
        <f>IF(取引表!AC$101=0,0,取引表!AC51/取引表!AC$101)</f>
        <v>1.1495212148745157E-3</v>
      </c>
      <c r="AD51" s="239">
        <f>IF(取引表!AD$101=0,0,取引表!AD51/取引表!AD$101)</f>
        <v>6.3144501885601192E-4</v>
      </c>
      <c r="AE51" s="239">
        <f>IF(取引表!AE$101=0,0,取引表!AE51/取引表!AE$101)</f>
        <v>8.0099170310821404E-4</v>
      </c>
      <c r="AF51" s="239">
        <f>IF(取引表!AF$101=0,0,取引表!AF51/取引表!AF$101)</f>
        <v>6.3166286441670354E-4</v>
      </c>
      <c r="AG51" s="239">
        <f>IF(取引表!AG$101=0,0,取引表!AG51/取引表!AG$101)</f>
        <v>6.1800961744975375E-4</v>
      </c>
      <c r="AH51" s="239">
        <f>IF(取引表!AH$101=0,0,取引表!AH51/取引表!AH$101)</f>
        <v>7.6513421590987906E-4</v>
      </c>
      <c r="AI51" s="239">
        <f>IF(取引表!AI$101=0,0,取引表!AI51/取引表!AI$101)</f>
        <v>2.481594967708522E-3</v>
      </c>
      <c r="AJ51" s="239">
        <f>IF(取引表!AJ$101=0,0,取引表!AJ51/取引表!AJ$101)</f>
        <v>1.3851725636994756E-3</v>
      </c>
      <c r="AK51" s="239">
        <f>IF(取引表!AK$101=0,0,取引表!AK51/取引表!AK$101)</f>
        <v>6.9725121695143067E-6</v>
      </c>
      <c r="AL51" s="239">
        <f>IF(取引表!AL$101=0,0,取引表!AL51/取引表!AL$101)</f>
        <v>1.8917396920574886E-4</v>
      </c>
      <c r="AM51" s="239">
        <f>IF(取引表!AM$101=0,0,取引表!AM51/取引表!AM$101)</f>
        <v>2.0296275274000211E-4</v>
      </c>
      <c r="AN51" s="239">
        <f>IF(取引表!AN$101=0,0,取引表!AN51/取引表!AN$101)</f>
        <v>8.4915647601150669E-4</v>
      </c>
      <c r="AO51" s="239">
        <f>IF(取引表!AO$101=0,0,取引表!AO51/取引表!AO$101)</f>
        <v>6.7873565857230062E-4</v>
      </c>
      <c r="AP51" s="239">
        <f>IF(取引表!AP$101=0,0,取引表!AP51/取引表!AP$101)</f>
        <v>8.3464174820132696E-4</v>
      </c>
      <c r="AQ51" s="239">
        <f>IF(取引表!AQ$101=0,0,取引表!AQ51/取引表!AQ$101)</f>
        <v>4.1588045466770945E-3</v>
      </c>
      <c r="AR51" s="239">
        <f>IF(取引表!AR$101=0,0,取引表!AR51/取引表!AR$101)</f>
        <v>9.5837605226623121E-4</v>
      </c>
      <c r="AS51" s="239">
        <f>IF(取引表!AS$101=0,0,取引表!AS51/取引表!AS$101)</f>
        <v>1.6157826859240472E-3</v>
      </c>
      <c r="AT51" s="239">
        <f>IF(取引表!AT$101=0,0,取引表!AT51/取引表!AT$101)</f>
        <v>8.6092934466612374E-4</v>
      </c>
      <c r="AU51" s="239">
        <f>IF(取引表!AU$101=0,0,取引表!AU51/取引表!AU$101)</f>
        <v>9.4937082921266235E-4</v>
      </c>
      <c r="AV51" s="239">
        <f>IF(取引表!AV$101=0,0,取引表!AV51/取引表!AV$101)</f>
        <v>4.7701523666241456E-4</v>
      </c>
      <c r="AW51" s="239">
        <f>IF(取引表!AW$101=0,0,取引表!AW51/取引表!AW$101)</f>
        <v>2.1884447762055906E-3</v>
      </c>
      <c r="AX51" s="239">
        <f>IF(取引表!AX$101=0,0,取引表!AX51/取引表!AX$101)</f>
        <v>0.10861255904403608</v>
      </c>
      <c r="AY51" s="239">
        <f>IF(取引表!AY$101=0,0,取引表!AY51/取引表!AY$101)</f>
        <v>8.1675326073026057E-3</v>
      </c>
      <c r="AZ51" s="239">
        <f>IF(取引表!AZ$101=0,0,取引表!AZ51/取引表!AZ$101)</f>
        <v>9.8660695518070505E-4</v>
      </c>
      <c r="BA51" s="239">
        <f>IF(取引表!BA$101=0,0,取引表!BA51/取引表!BA$101)</f>
        <v>4.632531507853547E-3</v>
      </c>
      <c r="BB51" s="239">
        <f>IF(取引表!BB$101=0,0,取引表!BB51/取引表!BB$101)</f>
        <v>1.6099211705458954E-3</v>
      </c>
      <c r="BC51" s="239">
        <f>IF(取引表!BC$101=0,0,取引表!BC51/取引表!BC$101)</f>
        <v>6.3921582630326469E-4</v>
      </c>
      <c r="BD51" s="239">
        <f>IF(取引表!BD$101=0,0,取引表!BD51/取引表!BD$101)</f>
        <v>1.2433208773077566E-4</v>
      </c>
      <c r="BE51" s="239">
        <f>IF(取引表!BE$101=0,0,取引表!BE51/取引表!BE$101)</f>
        <v>0</v>
      </c>
      <c r="BF51" s="239">
        <f>IF(取引表!BF$101=0,0,取引表!BF51/取引表!BF$101)</f>
        <v>7.197568497737305E-3</v>
      </c>
      <c r="BG51" s="239">
        <f>IF(取引表!BG$101=0,0,取引表!BG51/取引表!BG$101)</f>
        <v>8.5417698167934058E-4</v>
      </c>
      <c r="BH51" s="239">
        <f>IF(取引表!BH$101=0,0,取引表!BH51/取引表!BH$101)</f>
        <v>1.0954333259005994E-2</v>
      </c>
      <c r="BI51" s="239">
        <f>IF(取引表!BI$101=0,0,取引表!BI51/取引表!BI$101)</f>
        <v>1.1213339028231133E-3</v>
      </c>
      <c r="BJ51" s="239">
        <f>IF(取引表!BJ$101=0,0,取引表!BJ51/取引表!BJ$101)</f>
        <v>0</v>
      </c>
      <c r="BK51" s="239">
        <f>IF(取引表!BK$101=0,0,取引表!BK51/取引表!BK$101)</f>
        <v>9.9145405257835477E-4</v>
      </c>
      <c r="BL51" s="239">
        <f>IF(取引表!BL$101=0,0,取引表!BL51/取引表!BL$101)</f>
        <v>1.6253128466997711E-3</v>
      </c>
      <c r="BM51" s="239">
        <f>IF(取引表!BM$101=0,0,取引表!BM51/取引表!BM$101)</f>
        <v>9.7430002250760352E-4</v>
      </c>
      <c r="BN51" s="239">
        <f>IF(取引表!BN$101=0,0,取引表!BN51/取引表!BN$101)</f>
        <v>0</v>
      </c>
      <c r="BO51" s="239">
        <f>IF(取引表!BO$101=0,0,取引表!BO51/取引表!BO$101)</f>
        <v>3.3722377377432243E-3</v>
      </c>
      <c r="BP51" s="239">
        <f>IF(取引表!BP$101=0,0,取引表!BP51/取引表!BP$101)</f>
        <v>6.1844905178129721E-4</v>
      </c>
      <c r="BQ51" s="239">
        <f>IF(取引表!BQ$101=0,0,取引表!BQ51/取引表!BQ$101)</f>
        <v>3.8560232524209435E-4</v>
      </c>
      <c r="BR51" s="239">
        <f>IF(取引表!BR$101=0,0,取引表!BR51/取引表!BR$101)</f>
        <v>1.9410801817783979E-3</v>
      </c>
      <c r="BS51" s="239">
        <f>IF(取引表!BS$101=0,0,取引表!BS51/取引表!BS$101)</f>
        <v>8.6347463240219499E-4</v>
      </c>
      <c r="BT51" s="239">
        <f>IF(取引表!BT$101=0,0,取引表!BT51/取引表!BT$101)</f>
        <v>5.1831430197924553E-3</v>
      </c>
      <c r="BU51" s="239">
        <f>IF(取引表!BU$101=0,0,取引表!BU51/取引表!BU$101)</f>
        <v>2.7224149403830265E-3</v>
      </c>
      <c r="BV51" s="239">
        <f>IF(取引表!BV$101=0,0,取引表!BV51/取引表!BV$101)</f>
        <v>9.29437942046887E-3</v>
      </c>
      <c r="BW51" s="239">
        <f>IF(取引表!BW$101=0,0,取引表!BW51/取引表!BW$101)</f>
        <v>4.5677753808064832E-3</v>
      </c>
      <c r="BX51" s="239">
        <f>IF(取引表!BX$101=0,0,取引表!BX51/取引表!BX$101)</f>
        <v>4.0576335472485865E-3</v>
      </c>
      <c r="BY51" s="239">
        <f>IF(取引表!BY$101=0,0,取引表!BY51/取引表!BY$101)</f>
        <v>7.1087553964523046E-3</v>
      </c>
      <c r="BZ51" s="239">
        <f>IF(取引表!BZ$101=0,0,取引表!BZ51/取引表!BZ$101)</f>
        <v>8.5276337760365872E-3</v>
      </c>
      <c r="CA51" s="239">
        <f>IF(取引表!CA$101=0,0,取引表!CA51/取引表!CA$101)</f>
        <v>2.9309036938959514E-3</v>
      </c>
      <c r="CB51" s="239">
        <f>IF(取引表!CB$101=0,0,取引表!CB51/取引表!CB$101)</f>
        <v>3.2323694671045837E-4</v>
      </c>
      <c r="CC51" s="239">
        <f>IF(取引表!CC$101=0,0,取引表!CC51/取引表!CC$101)</f>
        <v>2.6334408336206361E-4</v>
      </c>
      <c r="CD51" s="239">
        <f>IF(取引表!CD$101=0,0,取引表!CD51/取引表!CD$101)</f>
        <v>8.9072607366684291E-4</v>
      </c>
      <c r="CE51" s="239">
        <f>IF(取引表!CE$101=0,0,取引表!CE51/取引表!CE$101)</f>
        <v>1.0524934682580244E-3</v>
      </c>
      <c r="CF51" s="239">
        <f>IF(取引表!CF$101=0,0,取引表!CF51/取引表!CF$101)</f>
        <v>1.2764334793097652E-2</v>
      </c>
      <c r="CG51" s="239">
        <f>IF(取引表!CG$101=0,0,取引表!CG51/取引表!CG$101)</f>
        <v>1.0769629770215727E-2</v>
      </c>
      <c r="CH51" s="239">
        <f>IF(取引表!CH$101=0,0,取引表!CH51/取引表!CH$101)</f>
        <v>9.3468805994947699E-3</v>
      </c>
      <c r="CI51" s="239">
        <f>IF(取引表!CI$101=0,0,取引表!CI51/取引表!CI$101)</f>
        <v>4.4690617338371827E-3</v>
      </c>
      <c r="CJ51" s="239">
        <f>IF(取引表!CJ$101=0,0,取引表!CJ51/取引表!CJ$101)</f>
        <v>3.3133665695865857E-3</v>
      </c>
      <c r="CK51" s="239">
        <f>IF(取引表!CK$101=0,0,取引表!CK51/取引表!CK$101)</f>
        <v>0</v>
      </c>
      <c r="CL51" s="239">
        <f>IF(取引表!CL$101=0,0,取引表!CL51/取引表!CL$101)</f>
        <v>1.8483418263938926E-3</v>
      </c>
      <c r="CM51" s="239">
        <f>IF(取引表!CM$101=0,0,取引表!CM51/取引表!CM$101)</f>
        <v>2.8393326838630313E-3</v>
      </c>
      <c r="CO51" s="238">
        <v>48</v>
      </c>
      <c r="CP51" s="242">
        <f t="shared" si="2"/>
        <v>0.50916733445720286</v>
      </c>
      <c r="CQ51" s="242">
        <f t="shared" si="3"/>
        <v>0.49083266554279692</v>
      </c>
      <c r="CR51" s="242">
        <f>INDEX(取引表!$C$105:$CM$105,投入係数!$CO51)</f>
        <v>0.11426266670204452</v>
      </c>
    </row>
    <row r="52" spans="1:96">
      <c r="A52" s="238">
        <v>49</v>
      </c>
      <c r="B52" s="238" t="s">
        <v>11</v>
      </c>
      <c r="C52" s="239">
        <f>IF(取引表!C$101=0,0,取引表!C52/取引表!C$101)</f>
        <v>2.8189295822664609E-4</v>
      </c>
      <c r="D52" s="239">
        <f>IF(取引表!D$101=0,0,取引表!D52/取引表!D$101)</f>
        <v>1.4307715306996884E-4</v>
      </c>
      <c r="E52" s="239">
        <f>IF(取引表!E$101=0,0,取引表!E52/取引表!E$101)</f>
        <v>0</v>
      </c>
      <c r="F52" s="239">
        <f>IF(取引表!F$101=0,0,取引表!F52/取引表!F$101)</f>
        <v>9.1993818110450284E-4</v>
      </c>
      <c r="G52" s="239">
        <f>IF(取引表!G$101=0,0,取引表!G52/取引表!G$101)</f>
        <v>8.3269294577545036E-4</v>
      </c>
      <c r="H52" s="239">
        <f>IF(取引表!H$101=0,0,取引表!H52/取引表!H$101)</f>
        <v>1.5199951796079306E-4</v>
      </c>
      <c r="I52" s="239">
        <f>IF(取引表!I$101=0,0,取引表!I52/取引表!I$101)</f>
        <v>0</v>
      </c>
      <c r="J52" s="239">
        <f>IF(取引表!J$101=0,0,取引表!J52/取引表!J$101)</f>
        <v>1.432216224191582E-4</v>
      </c>
      <c r="K52" s="239">
        <f>IF(取引表!K$101=0,0,取引表!K52/取引表!K$101)</f>
        <v>1.1578124116553028E-2</v>
      </c>
      <c r="L52" s="239">
        <f>IF(取引表!L$101=0,0,取引表!L52/取引表!L$101)</f>
        <v>1.1339186881713142E-3</v>
      </c>
      <c r="M52" s="239">
        <f>IF(取引表!M$101=0,0,取引表!M52/取引表!M$101)</f>
        <v>2.7796970639756776E-2</v>
      </c>
      <c r="N52" s="239">
        <f>IF(取引表!N$101=0,0,取引表!N52/取引表!N$101)</f>
        <v>1.0012405429560081E-3</v>
      </c>
      <c r="O52" s="239">
        <f>IF(取引表!O$101=0,0,取引表!O52/取引表!O$101)</f>
        <v>3.1446073342477044E-3</v>
      </c>
      <c r="P52" s="239">
        <f>IF(取引表!P$101=0,0,取引表!P52/取引表!P$101)</f>
        <v>0</v>
      </c>
      <c r="Q52" s="239">
        <f>IF(取引表!Q$101=0,0,取引表!Q52/取引表!Q$101)</f>
        <v>3.1268042802101341E-3</v>
      </c>
      <c r="R52" s="239">
        <f>IF(取引表!R$101=0,0,取引表!R52/取引表!R$101)</f>
        <v>1.7133744171153617E-3</v>
      </c>
      <c r="S52" s="239">
        <f>IF(取引表!S$101=0,0,取引表!S52/取引表!S$101)</f>
        <v>0</v>
      </c>
      <c r="T52" s="239">
        <f>IF(取引表!T$101=0,0,取引表!T52/取引表!T$101)</f>
        <v>5.8686587514209464E-4</v>
      </c>
      <c r="U52" s="239">
        <f>IF(取引表!U$101=0,0,取引表!U52/取引表!U$101)</f>
        <v>0</v>
      </c>
      <c r="V52" s="239">
        <f>IF(取引表!V$101=0,0,取引表!V52/取引表!V$101)</f>
        <v>8.1360602944664445E-5</v>
      </c>
      <c r="W52" s="239">
        <f>IF(取引表!W$101=0,0,取引表!W52/取引表!W$101)</f>
        <v>1.5938235940530377E-3</v>
      </c>
      <c r="X52" s="239">
        <f>IF(取引表!X$101=0,0,取引表!X52/取引表!X$101)</f>
        <v>0</v>
      </c>
      <c r="Y52" s="239">
        <f>IF(取引表!Y$101=0,0,取引表!Y52/取引表!Y$101)</f>
        <v>2.8859640594735415E-3</v>
      </c>
      <c r="Z52" s="239">
        <f>IF(取引表!Z$101=0,0,取引表!Z52/取引表!Z$101)</f>
        <v>0</v>
      </c>
      <c r="AA52" s="239">
        <f>IF(取引表!AA$101=0,0,取引表!AA52/取引表!AA$101)</f>
        <v>6.6586390625330439E-3</v>
      </c>
      <c r="AB52" s="239">
        <f>IF(取引表!AB$101=0,0,取引表!AB52/取引表!AB$101)</f>
        <v>1.7685388769766484E-4</v>
      </c>
      <c r="AC52" s="239">
        <f>IF(取引表!AC$101=0,0,取引表!AC52/取引表!AC$101)</f>
        <v>3.2364539516164121E-4</v>
      </c>
      <c r="AD52" s="239">
        <f>IF(取引表!AD$101=0,0,取引表!AD52/取引表!AD$101)</f>
        <v>4.4110595734498108E-4</v>
      </c>
      <c r="AE52" s="239">
        <f>IF(取引表!AE$101=0,0,取引表!AE52/取引表!AE$101)</f>
        <v>3.2555451375218336E-3</v>
      </c>
      <c r="AF52" s="239">
        <f>IF(取引表!AF$101=0,0,取引表!AF52/取引表!AF$101)</f>
        <v>3.5392096746707436E-4</v>
      </c>
      <c r="AG52" s="239">
        <f>IF(取引表!AG$101=0,0,取引表!AG52/取引表!AG$101)</f>
        <v>9.0706457974541871E-5</v>
      </c>
      <c r="AH52" s="239">
        <f>IF(取引表!AH$101=0,0,取引表!AH52/取引表!AH$101)</f>
        <v>8.6290631946465729E-4</v>
      </c>
      <c r="AI52" s="239">
        <f>IF(取引表!AI$101=0,0,取引表!AI52/取引表!AI$101)</f>
        <v>2.5855555721842742E-3</v>
      </c>
      <c r="AJ52" s="239">
        <f>IF(取引表!AJ$101=0,0,取引表!AJ52/取引表!AJ$101)</f>
        <v>7.5155265300317644E-4</v>
      </c>
      <c r="AK52" s="239">
        <f>IF(取引表!AK$101=0,0,取引表!AK52/取引表!AK$101)</f>
        <v>4.2840286057658714E-6</v>
      </c>
      <c r="AL52" s="239">
        <f>IF(取引表!AL$101=0,0,取引表!AL52/取引表!AL$101)</f>
        <v>2.2945095285939734E-4</v>
      </c>
      <c r="AM52" s="239">
        <f>IF(取引表!AM$101=0,0,取引表!AM52/取引表!AM$101)</f>
        <v>1.2070981381129243E-3</v>
      </c>
      <c r="AN52" s="239">
        <f>IF(取引表!AN$101=0,0,取引表!AN52/取引表!AN$101)</f>
        <v>9.6391030045115528E-4</v>
      </c>
      <c r="AO52" s="239">
        <f>IF(取引表!AO$101=0,0,取引表!AO52/取引表!AO$101)</f>
        <v>2.0140626956464138E-3</v>
      </c>
      <c r="AP52" s="239">
        <f>IF(取引表!AP$101=0,0,取引表!AP52/取引表!AP$101)</f>
        <v>1.4194953344202042E-4</v>
      </c>
      <c r="AQ52" s="239">
        <f>IF(取引表!AQ$101=0,0,取引表!AQ52/取引表!AQ$101)</f>
        <v>4.1644175100394147E-4</v>
      </c>
      <c r="AR52" s="239">
        <f>IF(取引表!AR$101=0,0,取引表!AR52/取引表!AR$101)</f>
        <v>4.2869686213161225E-4</v>
      </c>
      <c r="AS52" s="239">
        <f>IF(取引表!AS$101=0,0,取引表!AS52/取引表!AS$101)</f>
        <v>5.7524496703754543E-5</v>
      </c>
      <c r="AT52" s="239">
        <f>IF(取引表!AT$101=0,0,取引表!AT52/取引表!AT$101)</f>
        <v>5.4315207549253371E-3</v>
      </c>
      <c r="AU52" s="239">
        <f>IF(取引表!AU$101=0,0,取引表!AU52/取引表!AU$101)</f>
        <v>5.7929293071517438E-3</v>
      </c>
      <c r="AV52" s="239">
        <f>IF(取引表!AV$101=0,0,取引表!AV52/取引表!AV$101)</f>
        <v>1.2042604284994658E-2</v>
      </c>
      <c r="AW52" s="239">
        <f>IF(取引表!AW$101=0,0,取引表!AW52/取引表!AW$101)</f>
        <v>1.7167240315230669E-3</v>
      </c>
      <c r="AX52" s="239">
        <f>IF(取引表!AX$101=0,0,取引表!AX52/取引表!AX$101)</f>
        <v>2.3557910763335661E-3</v>
      </c>
      <c r="AY52" s="239">
        <f>IF(取引表!AY$101=0,0,取引表!AY52/取引表!AY$101)</f>
        <v>1.5897095408616238E-2</v>
      </c>
      <c r="AZ52" s="239">
        <f>IF(取引表!AZ$101=0,0,取引表!AZ52/取引表!AZ$101)</f>
        <v>8.8668774822705382E-4</v>
      </c>
      <c r="BA52" s="239">
        <f>IF(取引表!BA$101=0,0,取引表!BA52/取引表!BA$101)</f>
        <v>1.3973567967253268E-3</v>
      </c>
      <c r="BB52" s="239">
        <f>IF(取引表!BB$101=0,0,取引表!BB52/取引表!BB$101)</f>
        <v>3.2613210909093371E-3</v>
      </c>
      <c r="BC52" s="239">
        <f>IF(取引表!BC$101=0,0,取引表!BC52/取引表!BC$101)</f>
        <v>1.699335661802326E-5</v>
      </c>
      <c r="BD52" s="239">
        <f>IF(取引表!BD$101=0,0,取引表!BD52/取引表!BD$101)</f>
        <v>0</v>
      </c>
      <c r="BE52" s="239">
        <f>IF(取引表!BE$101=0,0,取引表!BE52/取引表!BE$101)</f>
        <v>0</v>
      </c>
      <c r="BF52" s="239">
        <f>IF(取引表!BF$101=0,0,取引表!BF52/取引表!BF$101)</f>
        <v>2.1616062721402561E-2</v>
      </c>
      <c r="BG52" s="239">
        <f>IF(取引表!BG$101=0,0,取引表!BG52/取引表!BG$101)</f>
        <v>1.6644311111679579E-3</v>
      </c>
      <c r="BH52" s="239">
        <f>IF(取引表!BH$101=0,0,取引表!BH52/取引表!BH$101)</f>
        <v>0</v>
      </c>
      <c r="BI52" s="239">
        <f>IF(取引表!BI$101=0,0,取引表!BI52/取引表!BI$101)</f>
        <v>2.2118859376155505E-3</v>
      </c>
      <c r="BJ52" s="239">
        <f>IF(取引表!BJ$101=0,0,取引表!BJ52/取引表!BJ$101)</f>
        <v>0</v>
      </c>
      <c r="BK52" s="239">
        <f>IF(取引表!BK$101=0,0,取引表!BK52/取引表!BK$101)</f>
        <v>3.5430441425373235E-3</v>
      </c>
      <c r="BL52" s="239">
        <f>IF(取引表!BL$101=0,0,取引表!BL52/取引表!BL$101)</f>
        <v>1.3258516466095839E-3</v>
      </c>
      <c r="BM52" s="239">
        <f>IF(取引表!BM$101=0,0,取引表!BM52/取引表!BM$101)</f>
        <v>1.6780267164297244E-3</v>
      </c>
      <c r="BN52" s="239">
        <f>IF(取引表!BN$101=0,0,取引表!BN52/取引表!BN$101)</f>
        <v>0</v>
      </c>
      <c r="BO52" s="239">
        <f>IF(取引表!BO$101=0,0,取引表!BO52/取引表!BO$101)</f>
        <v>5.2860457450685716E-3</v>
      </c>
      <c r="BP52" s="239">
        <f>IF(取引表!BP$101=0,0,取引表!BP52/取引表!BP$101)</f>
        <v>6.4513122042981694E-3</v>
      </c>
      <c r="BQ52" s="239">
        <f>IF(取引表!BQ$101=0,0,取引表!BQ52/取引表!BQ$101)</f>
        <v>1.9093561104623419E-4</v>
      </c>
      <c r="BR52" s="239">
        <f>IF(取引表!BR$101=0,0,取引表!BR52/取引表!BR$101)</f>
        <v>3.1056088710571536E-3</v>
      </c>
      <c r="BS52" s="239">
        <f>IF(取引表!BS$101=0,0,取引表!BS52/取引表!BS$101)</f>
        <v>8.2817820846219721E-4</v>
      </c>
      <c r="BT52" s="239">
        <f>IF(取引表!BT$101=0,0,取引表!BT52/取引表!BT$101)</f>
        <v>2.583864353603766E-2</v>
      </c>
      <c r="BU52" s="239">
        <f>IF(取引表!BU$101=0,0,取引表!BU52/取引表!BU$101)</f>
        <v>1.5289419017832013E-3</v>
      </c>
      <c r="BV52" s="239">
        <f>IF(取引表!BV$101=0,0,取引表!BV52/取引表!BV$101)</f>
        <v>3.1151126833603884E-3</v>
      </c>
      <c r="BW52" s="239">
        <f>IF(取引表!BW$101=0,0,取引表!BW52/取引表!BW$101)</f>
        <v>3.4447587144391468E-3</v>
      </c>
      <c r="BX52" s="239">
        <f>IF(取引表!BX$101=0,0,取引表!BX52/取引表!BX$101)</f>
        <v>6.0114828310151571E-3</v>
      </c>
      <c r="BY52" s="239">
        <f>IF(取引表!BY$101=0,0,取引表!BY52/取引表!BY$101)</f>
        <v>4.0414249377458984E-3</v>
      </c>
      <c r="BZ52" s="239">
        <f>IF(取引表!BZ$101=0,0,取引表!BZ52/取引表!BZ$101)</f>
        <v>4.2775453423553305E-3</v>
      </c>
      <c r="CA52" s="239">
        <f>IF(取引表!CA$101=0,0,取引表!CA52/取引表!CA$101)</f>
        <v>4.59970323270356E-5</v>
      </c>
      <c r="CB52" s="239">
        <f>IF(取引表!CB$101=0,0,取引表!CB52/取引表!CB$101)</f>
        <v>7.7644448107756336E-4</v>
      </c>
      <c r="CC52" s="239">
        <f>IF(取引表!CC$101=0,0,取引表!CC52/取引表!CC$101)</f>
        <v>1.3863033417570007E-4</v>
      </c>
      <c r="CD52" s="239">
        <f>IF(取引表!CD$101=0,0,取引表!CD52/取引表!CD$101)</f>
        <v>6.388093329075075E-4</v>
      </c>
      <c r="CE52" s="239">
        <f>IF(取引表!CE$101=0,0,取引表!CE52/取引表!CE$101)</f>
        <v>1.7115766950980533E-4</v>
      </c>
      <c r="CF52" s="239">
        <f>IF(取引表!CF$101=0,0,取引表!CF52/取引表!CF$101)</f>
        <v>4.4507474463230508E-2</v>
      </c>
      <c r="CG52" s="239">
        <f>IF(取引表!CG$101=0,0,取引表!CG52/取引表!CG$101)</f>
        <v>1.5934956374767821E-2</v>
      </c>
      <c r="CH52" s="239">
        <f>IF(取引表!CH$101=0,0,取引表!CH52/取引表!CH$101)</f>
        <v>6.8986802584714403E-3</v>
      </c>
      <c r="CI52" s="239">
        <f>IF(取引表!CI$101=0,0,取引表!CI52/取引表!CI$101)</f>
        <v>9.148367631432279E-3</v>
      </c>
      <c r="CJ52" s="239">
        <f>IF(取引表!CJ$101=0,0,取引表!CJ52/取引表!CJ$101)</f>
        <v>1.1317108880350087E-2</v>
      </c>
      <c r="CK52" s="239">
        <f>IF(取引表!CK$101=0,0,取引表!CK52/取引表!CK$101)</f>
        <v>0</v>
      </c>
      <c r="CL52" s="239">
        <f>IF(取引表!CL$101=0,0,取引表!CL52/取引表!CL$101)</f>
        <v>1.1829000737503714E-2</v>
      </c>
      <c r="CM52" s="239">
        <f>IF(取引表!CM$101=0,0,取引表!CM52/取引表!CM$101)</f>
        <v>2.9098466175210293E-3</v>
      </c>
      <c r="CO52" s="238">
        <v>49</v>
      </c>
      <c r="CP52" s="242">
        <f t="shared" si="2"/>
        <v>0.3030716088240808</v>
      </c>
      <c r="CQ52" s="242">
        <f t="shared" si="3"/>
        <v>0.69692839117591909</v>
      </c>
      <c r="CR52" s="242">
        <f>INDEX(取引表!$C$105:$CM$105,投入係数!$CO52)</f>
        <v>0.44475369832252781</v>
      </c>
    </row>
    <row r="53" spans="1:96">
      <c r="A53" s="238">
        <v>50</v>
      </c>
      <c r="B53" s="238" t="s">
        <v>898</v>
      </c>
      <c r="C53" s="239">
        <f>IF(取引表!C$101=0,0,取引表!C53/取引表!C$101)</f>
        <v>1.9916294700530069E-2</v>
      </c>
      <c r="D53" s="239">
        <f>IF(取引表!D$101=0,0,取引表!D53/取引表!D$101)</f>
        <v>1.6978735923368776E-2</v>
      </c>
      <c r="E53" s="239">
        <f>IF(取引表!E$101=0,0,取引表!E53/取引表!E$101)</f>
        <v>2.8353492388555786E-2</v>
      </c>
      <c r="F53" s="239">
        <f>IF(取引表!F$101=0,0,取引表!F53/取引表!F$101)</f>
        <v>1.2319618172241085E-2</v>
      </c>
      <c r="G53" s="239">
        <f>IF(取引表!G$101=0,0,取引表!G53/取引表!G$101)</f>
        <v>5.9854306175433088E-2</v>
      </c>
      <c r="H53" s="239">
        <f>IF(取引表!H$101=0,0,取引表!H53/取引表!H$101)</f>
        <v>5.3854294074882264E-2</v>
      </c>
      <c r="I53" s="239">
        <f>IF(取引表!I$101=0,0,取引表!I53/取引表!I$101)</f>
        <v>0</v>
      </c>
      <c r="J53" s="239">
        <f>IF(取引表!J$101=0,0,取引表!J53/取引表!J$101)</f>
        <v>6.3804881769066707E-2</v>
      </c>
      <c r="K53" s="239">
        <f>IF(取引表!K$101=0,0,取引表!K53/取引表!K$101)</f>
        <v>6.5301994814032704E-2</v>
      </c>
      <c r="L53" s="239">
        <f>IF(取引表!L$101=0,0,取引表!L53/取引表!L$101)</f>
        <v>3.0038879910403576E-2</v>
      </c>
      <c r="M53" s="239">
        <f>IF(取引表!M$101=0,0,取引表!M53/取引表!M$101)</f>
        <v>2.4725423101665252E-2</v>
      </c>
      <c r="N53" s="239">
        <f>IF(取引表!N$101=0,0,取引表!N53/取引表!N$101)</f>
        <v>4.3450490131787339E-2</v>
      </c>
      <c r="O53" s="239">
        <f>IF(取引表!O$101=0,0,取引表!O53/取引表!O$101)</f>
        <v>5.0317091416674606E-2</v>
      </c>
      <c r="P53" s="239">
        <f>IF(取引表!P$101=0,0,取引表!P53/取引表!P$101)</f>
        <v>0</v>
      </c>
      <c r="Q53" s="239">
        <f>IF(取引表!Q$101=0,0,取引表!Q53/取引表!Q$101)</f>
        <v>2.7648636796228535E-2</v>
      </c>
      <c r="R53" s="239">
        <f>IF(取引表!R$101=0,0,取引表!R53/取引表!R$101)</f>
        <v>1.782369621850572E-2</v>
      </c>
      <c r="S53" s="239">
        <f>IF(取引表!S$101=0,0,取引表!S53/取引表!S$101)</f>
        <v>0</v>
      </c>
      <c r="T53" s="239">
        <f>IF(取引表!T$101=0,0,取引表!T53/取引表!T$101)</f>
        <v>2.6766090666151272E-2</v>
      </c>
      <c r="U53" s="239">
        <f>IF(取引表!U$101=0,0,取引表!U53/取引表!U$101)</f>
        <v>0</v>
      </c>
      <c r="V53" s="239">
        <f>IF(取引表!V$101=0,0,取引表!V53/取引表!V$101)</f>
        <v>1.2639240855719418E-2</v>
      </c>
      <c r="W53" s="239">
        <f>IF(取引表!W$101=0,0,取引表!W53/取引表!W$101)</f>
        <v>4.3923011134662564E-2</v>
      </c>
      <c r="X53" s="239">
        <f>IF(取引表!X$101=0,0,取引表!X53/取引表!X$101)</f>
        <v>0</v>
      </c>
      <c r="Y53" s="239">
        <f>IF(取引表!Y$101=0,0,取引表!Y53/取引表!Y$101)</f>
        <v>1.7558160345080436E-2</v>
      </c>
      <c r="Z53" s="239">
        <f>IF(取引表!Z$101=0,0,取引表!Z53/取引表!Z$101)</f>
        <v>0</v>
      </c>
      <c r="AA53" s="239">
        <f>IF(取引表!AA$101=0,0,取引表!AA53/取引表!AA$101)</f>
        <v>2.2396967351086618E-2</v>
      </c>
      <c r="AB53" s="239">
        <f>IF(取引表!AB$101=0,0,取引表!AB53/取引表!AB$101)</f>
        <v>2.855499524869249E-2</v>
      </c>
      <c r="AC53" s="239">
        <f>IF(取引表!AC$101=0,0,取引表!AC53/取引表!AC$101)</f>
        <v>6.0694149296497878E-2</v>
      </c>
      <c r="AD53" s="239">
        <f>IF(取引表!AD$101=0,0,取引表!AD53/取引表!AD$101)</f>
        <v>3.5995341347733419E-2</v>
      </c>
      <c r="AE53" s="239">
        <f>IF(取引表!AE$101=0,0,取引表!AE53/取引表!AE$101)</f>
        <v>3.2418563226503966E-2</v>
      </c>
      <c r="AF53" s="239">
        <f>IF(取引表!AF$101=0,0,取引表!AF53/取引表!AF$101)</f>
        <v>3.7948284958115239E-2</v>
      </c>
      <c r="AG53" s="239">
        <f>IF(取引表!AG$101=0,0,取引表!AG53/取引表!AG$101)</f>
        <v>3.2982440069121592E-2</v>
      </c>
      <c r="AH53" s="239">
        <f>IF(取引表!AH$101=0,0,取引表!AH53/取引表!AH$101)</f>
        <v>1.3722358502482719E-2</v>
      </c>
      <c r="AI53" s="239">
        <f>IF(取引表!AI$101=0,0,取引表!AI53/取引表!AI$101)</f>
        <v>1.6398217852063163E-2</v>
      </c>
      <c r="AJ53" s="239">
        <f>IF(取引表!AJ$101=0,0,取引表!AJ53/取引表!AJ$101)</f>
        <v>6.2877260820447298E-2</v>
      </c>
      <c r="AK53" s="239">
        <f>IF(取引表!AK$101=0,0,取引表!AK53/取引表!AK$101)</f>
        <v>9.168262211343009E-4</v>
      </c>
      <c r="AL53" s="239">
        <f>IF(取引表!AL$101=0,0,取引表!AL53/取引表!AL$101)</f>
        <v>7.7786556189672115E-3</v>
      </c>
      <c r="AM53" s="239">
        <f>IF(取引表!AM$101=0,0,取引表!AM53/取引表!AM$101)</f>
        <v>2.8198330197892762E-2</v>
      </c>
      <c r="AN53" s="239">
        <f>IF(取引表!AN$101=0,0,取引表!AN53/取引表!AN$101)</f>
        <v>5.4563871486804555E-2</v>
      </c>
      <c r="AO53" s="239">
        <f>IF(取引表!AO$101=0,0,取引表!AO53/取引表!AO$101)</f>
        <v>2.0692612632215595E-2</v>
      </c>
      <c r="AP53" s="239">
        <f>IF(取引表!AP$101=0,0,取引表!AP53/取引表!AP$101)</f>
        <v>5.8255854592434334E-2</v>
      </c>
      <c r="AQ53" s="239">
        <f>IF(取引表!AQ$101=0,0,取引表!AQ53/取引表!AQ$101)</f>
        <v>4.876800358494391E-3</v>
      </c>
      <c r="AR53" s="239">
        <f>IF(取引表!AR$101=0,0,取引表!AR53/取引表!AR$101)</f>
        <v>5.7014923018991616E-2</v>
      </c>
      <c r="AS53" s="239">
        <f>IF(取引表!AS$101=0,0,取引表!AS53/取引表!AS$101)</f>
        <v>6.8798237870135628E-2</v>
      </c>
      <c r="AT53" s="239">
        <f>IF(取引表!AT$101=0,0,取引表!AT53/取引表!AT$101)</f>
        <v>3.6658656672156391E-2</v>
      </c>
      <c r="AU53" s="239">
        <f>IF(取引表!AU$101=0,0,取引表!AU53/取引表!AU$101)</f>
        <v>3.5983055986756954E-2</v>
      </c>
      <c r="AV53" s="239">
        <f>IF(取引表!AV$101=0,0,取引表!AV53/取引表!AV$101)</f>
        <v>1.6030902196212869E-2</v>
      </c>
      <c r="AW53" s="239">
        <f>IF(取引表!AW$101=0,0,取引表!AW53/取引表!AW$101)</f>
        <v>2.4177553819385428E-2</v>
      </c>
      <c r="AX53" s="239">
        <f>IF(取引表!AX$101=0,0,取引表!AX53/取引表!AX$101)</f>
        <v>1.6967626919974027E-2</v>
      </c>
      <c r="AY53" s="239">
        <f>IF(取引表!AY$101=0,0,取引表!AY53/取引表!AY$101)</f>
        <v>8.1225091067175896E-3</v>
      </c>
      <c r="AZ53" s="239">
        <f>IF(取引表!AZ$101=0,0,取引表!AZ53/取引表!AZ$101)</f>
        <v>7.1113963916929973E-3</v>
      </c>
      <c r="BA53" s="239">
        <f>IF(取引表!BA$101=0,0,取引表!BA53/取引表!BA$101)</f>
        <v>7.3064049599398714E-3</v>
      </c>
      <c r="BB53" s="239">
        <f>IF(取引表!BB$101=0,0,取引表!BB53/取引表!BB$101)</f>
        <v>3.9538665397972619E-3</v>
      </c>
      <c r="BC53" s="239">
        <f>IF(取引表!BC$101=0,0,取引表!BC53/取引表!BC$101)</f>
        <v>2.7555953313562341E-4</v>
      </c>
      <c r="BD53" s="239">
        <f>IF(取引表!BD$101=0,0,取引表!BD53/取引表!BD$101)</f>
        <v>4.4219928693427712E-4</v>
      </c>
      <c r="BE53" s="239">
        <f>IF(取引表!BE$101=0,0,取引表!BE53/取引表!BE$101)</f>
        <v>1.8137998427038336E-4</v>
      </c>
      <c r="BF53" s="239">
        <f>IF(取引表!BF$101=0,0,取引表!BF53/取引表!BF$101)</f>
        <v>1.4847595746606576E-3</v>
      </c>
      <c r="BG53" s="239">
        <f>IF(取引表!BG$101=0,0,取引表!BG53/取引表!BG$101)</f>
        <v>5.4124739066843926E-3</v>
      </c>
      <c r="BH53" s="239">
        <f>IF(取引表!BH$101=0,0,取引表!BH53/取引表!BH$101)</f>
        <v>4.6815767230972478E-2</v>
      </c>
      <c r="BI53" s="239">
        <f>IF(取引表!BI$101=0,0,取引表!BI53/取引表!BI$101)</f>
        <v>1.3284000917311103E-2</v>
      </c>
      <c r="BJ53" s="239">
        <f>IF(取引表!BJ$101=0,0,取引表!BJ53/取引表!BJ$101)</f>
        <v>0</v>
      </c>
      <c r="BK53" s="239">
        <f>IF(取引表!BK$101=0,0,取引表!BK53/取引表!BK$101)</f>
        <v>3.7212240185999393E-3</v>
      </c>
      <c r="BL53" s="239">
        <f>IF(取引表!BL$101=0,0,取引表!BL53/取引表!BL$101)</f>
        <v>4.1161011431857502E-3</v>
      </c>
      <c r="BM53" s="239">
        <f>IF(取引表!BM$101=0,0,取引表!BM53/取引表!BM$101)</f>
        <v>2.4191014356786406E-3</v>
      </c>
      <c r="BN53" s="239">
        <f>IF(取引表!BN$101=0,0,取引表!BN53/取引表!BN$101)</f>
        <v>0</v>
      </c>
      <c r="BO53" s="239">
        <f>IF(取引表!BO$101=0,0,取引表!BO53/取引表!BO$101)</f>
        <v>2.1157634936898248E-3</v>
      </c>
      <c r="BP53" s="239">
        <f>IF(取引表!BP$101=0,0,取引表!BP53/取引表!BP$101)</f>
        <v>2.5526254527127607E-3</v>
      </c>
      <c r="BQ53" s="239">
        <f>IF(取引表!BQ$101=0,0,取引表!BQ53/取引表!BQ$101)</f>
        <v>9.1625459421635011E-3</v>
      </c>
      <c r="BR53" s="239">
        <f>IF(取引表!BR$101=0,0,取引表!BR53/取引表!BR$101)</f>
        <v>3.5210377498096483E-3</v>
      </c>
      <c r="BS53" s="239">
        <f>IF(取引表!BS$101=0,0,取引表!BS53/取引表!BS$101)</f>
        <v>2.1619554160909028E-2</v>
      </c>
      <c r="BT53" s="239">
        <f>IF(取引表!BT$101=0,0,取引表!BT53/取引表!BT$101)</f>
        <v>7.1572559545143638E-3</v>
      </c>
      <c r="BU53" s="239">
        <f>IF(取引表!BU$101=0,0,取引表!BU53/取引表!BU$101)</f>
        <v>1.8118786689994872E-3</v>
      </c>
      <c r="BV53" s="239">
        <f>IF(取引表!BV$101=0,0,取引表!BV53/取引表!BV$101)</f>
        <v>1.8056837504518818E-2</v>
      </c>
      <c r="BW53" s="239">
        <f>IF(取引表!BW$101=0,0,取引表!BW53/取引表!BW$101)</f>
        <v>5.7854551375122777E-2</v>
      </c>
      <c r="BX53" s="239">
        <f>IF(取引表!BX$101=0,0,取引表!BX53/取引表!BX$101)</f>
        <v>1.465680491074086E-2</v>
      </c>
      <c r="BY53" s="239">
        <f>IF(取引表!BY$101=0,0,取引表!BY53/取引表!BY$101)</f>
        <v>1.8356084266087709E-2</v>
      </c>
      <c r="BZ53" s="239">
        <f>IF(取引表!BZ$101=0,0,取引表!BZ53/取引表!BZ$101)</f>
        <v>1.6575983525734826E-2</v>
      </c>
      <c r="CA53" s="239">
        <f>IF(取引表!CA$101=0,0,取引表!CA53/取引表!CA$101)</f>
        <v>2.270505204022424E-2</v>
      </c>
      <c r="CB53" s="239">
        <f>IF(取引表!CB$101=0,0,取引表!CB53/取引表!CB$101)</f>
        <v>4.0571451438797543E-3</v>
      </c>
      <c r="CC53" s="239">
        <f>IF(取引表!CC$101=0,0,取引表!CC53/取引表!CC$101)</f>
        <v>6.1671601389263276E-3</v>
      </c>
      <c r="CD53" s="239">
        <f>IF(取引表!CD$101=0,0,取引表!CD53/取引表!CD$101)</f>
        <v>5.1856308514422543E-2</v>
      </c>
      <c r="CE53" s="239">
        <f>IF(取引表!CE$101=0,0,取引表!CE53/取引表!CE$101)</f>
        <v>4.7672570481880755E-3</v>
      </c>
      <c r="CF53" s="239">
        <f>IF(取引表!CF$101=0,0,取引表!CF53/取引表!CF$101)</f>
        <v>3.0961667611407992E-2</v>
      </c>
      <c r="CG53" s="239">
        <f>IF(取引表!CG$101=0,0,取引表!CG53/取引表!CG$101)</f>
        <v>7.390218105159925E-2</v>
      </c>
      <c r="CH53" s="239">
        <f>IF(取引表!CH$101=0,0,取引表!CH53/取引表!CH$101)</f>
        <v>1.0368870778993195E-2</v>
      </c>
      <c r="CI53" s="239">
        <f>IF(取引表!CI$101=0,0,取引表!CI53/取引表!CI$101)</f>
        <v>1.0002623493279484E-2</v>
      </c>
      <c r="CJ53" s="239">
        <f>IF(取引表!CJ$101=0,0,取引表!CJ53/取引表!CJ$101)</f>
        <v>8.294444078350777E-3</v>
      </c>
      <c r="CK53" s="239">
        <f>IF(取引表!CK$101=0,0,取引表!CK53/取引表!CK$101)</f>
        <v>0.20907034158653368</v>
      </c>
      <c r="CL53" s="239">
        <f>IF(取引表!CL$101=0,0,取引表!CL53/取引表!CL$101)</f>
        <v>8.4073278896739882E-3</v>
      </c>
      <c r="CM53" s="239">
        <f>IF(取引表!CM$101=0,0,取引表!CM53/取引表!CM$101)</f>
        <v>2.7488240393576412E-2</v>
      </c>
      <c r="CO53" s="238">
        <v>50</v>
      </c>
      <c r="CP53" s="242">
        <f t="shared" si="2"/>
        <v>0.24526098730708115</v>
      </c>
      <c r="CQ53" s="242">
        <f t="shared" si="3"/>
        <v>0.75473901269291888</v>
      </c>
      <c r="CR53" s="242">
        <f>INDEX(取引表!$C$105:$CM$105,投入係数!$CO53)</f>
        <v>0.32748513333707974</v>
      </c>
    </row>
    <row r="54" spans="1:96">
      <c r="A54" s="238">
        <v>51</v>
      </c>
      <c r="B54" s="238" t="s">
        <v>904</v>
      </c>
      <c r="C54" s="239">
        <f>IF(取引表!C$101=0,0,取引表!C54/取引表!C$101)</f>
        <v>2.0460467801206795E-2</v>
      </c>
      <c r="D54" s="239">
        <f>IF(取引表!D$101=0,0,取引表!D54/取引表!D$101)</f>
        <v>7.0416609904877907E-3</v>
      </c>
      <c r="E54" s="239">
        <f>IF(取引表!E$101=0,0,取引表!E54/取引表!E$101)</f>
        <v>7.7703255759479471E-3</v>
      </c>
      <c r="F54" s="239">
        <f>IF(取引表!F$101=0,0,取引表!F54/取引表!F$101)</f>
        <v>5.2906352823539858E-3</v>
      </c>
      <c r="G54" s="239">
        <f>IF(取引表!G$101=0,0,取引表!G54/取引表!G$101)</f>
        <v>4.0822521253849114E-3</v>
      </c>
      <c r="H54" s="239">
        <f>IF(取引表!H$101=0,0,取引表!H54/取引表!H$101)</f>
        <v>1.3534715803872738E-3</v>
      </c>
      <c r="I54" s="239">
        <f>IF(取引表!I$101=0,0,取引表!I54/取引表!I$101)</f>
        <v>0</v>
      </c>
      <c r="J54" s="239">
        <f>IF(取引表!J$101=0,0,取引表!J54/取引表!J$101)</f>
        <v>2.6334845896030046E-3</v>
      </c>
      <c r="K54" s="239">
        <f>IF(取引表!K$101=0,0,取引表!K54/取引表!K$101)</f>
        <v>2.4859926036521294E-2</v>
      </c>
      <c r="L54" s="239">
        <f>IF(取引表!L$101=0,0,取引表!L54/取引表!L$101)</f>
        <v>1.1714321479211079E-3</v>
      </c>
      <c r="M54" s="239">
        <f>IF(取引表!M$101=0,0,取引表!M54/取引表!M$101)</f>
        <v>3.7420910465181178E-3</v>
      </c>
      <c r="N54" s="239">
        <f>IF(取引表!N$101=0,0,取引表!N54/取引表!N$101)</f>
        <v>6.88837599731308E-4</v>
      </c>
      <c r="O54" s="239">
        <f>IF(取引表!O$101=0,0,取引表!O54/取引表!O$101)</f>
        <v>9.5057212156556589E-4</v>
      </c>
      <c r="P54" s="239">
        <f>IF(取引表!P$101=0,0,取引表!P54/取引表!P$101)</f>
        <v>0</v>
      </c>
      <c r="Q54" s="239">
        <f>IF(取引表!Q$101=0,0,取引表!Q54/取引表!Q$101)</f>
        <v>1.529033483360399E-3</v>
      </c>
      <c r="R54" s="239">
        <f>IF(取引表!R$101=0,0,取引表!R54/取引表!R$101)</f>
        <v>5.684750196565053E-4</v>
      </c>
      <c r="S54" s="239">
        <f>IF(取引表!S$101=0,0,取引表!S54/取引表!S$101)</f>
        <v>0</v>
      </c>
      <c r="T54" s="239">
        <f>IF(取引表!T$101=0,0,取引表!T54/取引表!T$101)</f>
        <v>5.7947455888737666E-4</v>
      </c>
      <c r="U54" s="239">
        <f>IF(取引表!U$101=0,0,取引表!U54/取引表!U$101)</f>
        <v>0</v>
      </c>
      <c r="V54" s="239">
        <f>IF(取引表!V$101=0,0,取引表!V54/取引表!V$101)</f>
        <v>1.8340083357192398E-4</v>
      </c>
      <c r="W54" s="239">
        <f>IF(取引表!W$101=0,0,取引表!W54/取引表!W$101)</f>
        <v>5.7768663898038575E-4</v>
      </c>
      <c r="X54" s="239">
        <f>IF(取引表!X$101=0,0,取引表!X54/取引表!X$101)</f>
        <v>0</v>
      </c>
      <c r="Y54" s="239">
        <f>IF(取引表!Y$101=0,0,取引表!Y54/取引表!Y$101)</f>
        <v>1.4936145246288745E-3</v>
      </c>
      <c r="Z54" s="239">
        <f>IF(取引表!Z$101=0,0,取引表!Z54/取引表!Z$101)</f>
        <v>0</v>
      </c>
      <c r="AA54" s="239">
        <f>IF(取引表!AA$101=0,0,取引表!AA54/取引表!AA$101)</f>
        <v>1.7119090996356495E-3</v>
      </c>
      <c r="AB54" s="239">
        <f>IF(取引表!AB$101=0,0,取引表!AB54/取引表!AB$101)</f>
        <v>6.7350453264767652E-4</v>
      </c>
      <c r="AC54" s="239">
        <f>IF(取引表!AC$101=0,0,取引表!AC54/取引表!AC$101)</f>
        <v>1.6864270284732169E-3</v>
      </c>
      <c r="AD54" s="239">
        <f>IF(取引表!AD$101=0,0,取引表!AD54/取引表!AD$101)</f>
        <v>9.9716783898347468E-4</v>
      </c>
      <c r="AE54" s="239">
        <f>IF(取引表!AE$101=0,0,取引表!AE54/取引表!AE$101)</f>
        <v>1.281720047715767E-3</v>
      </c>
      <c r="AF54" s="239">
        <f>IF(取引表!AF$101=0,0,取引表!AF54/取引表!AF$101)</f>
        <v>2.9928292563105256E-3</v>
      </c>
      <c r="AG54" s="239">
        <f>IF(取引表!AG$101=0,0,取引表!AG54/取引表!AG$101)</f>
        <v>6.6458504224132641E-3</v>
      </c>
      <c r="AH54" s="239">
        <f>IF(取引表!AH$101=0,0,取引表!AH54/取引表!AH$101)</f>
        <v>1.9162807363637723E-3</v>
      </c>
      <c r="AI54" s="239">
        <f>IF(取引表!AI$101=0,0,取引表!AI54/取引表!AI$101)</f>
        <v>5.0872279053388236E-4</v>
      </c>
      <c r="AJ54" s="239">
        <f>IF(取引表!AJ$101=0,0,取引表!AJ54/取引表!AJ$101)</f>
        <v>2.0817605394372737E-3</v>
      </c>
      <c r="AK54" s="239">
        <f>IF(取引表!AK$101=0,0,取引表!AK54/取引表!AK$101)</f>
        <v>6.4209871806736985E-5</v>
      </c>
      <c r="AL54" s="239">
        <f>IF(取引表!AL$101=0,0,取引表!AL54/取引表!AL$101)</f>
        <v>8.7461203480655996E-4</v>
      </c>
      <c r="AM54" s="239">
        <f>IF(取引表!AM$101=0,0,取引表!AM54/取引表!AM$101)</f>
        <v>5.1781827576486913E-4</v>
      </c>
      <c r="AN54" s="239">
        <f>IF(取引表!AN$101=0,0,取引表!AN54/取引表!AN$101)</f>
        <v>3.0973590582336979E-3</v>
      </c>
      <c r="AO54" s="239">
        <f>IF(取引表!AO$101=0,0,取引表!AO54/取引表!AO$101)</f>
        <v>1.268806573268102E-3</v>
      </c>
      <c r="AP54" s="239">
        <f>IF(取引表!AP$101=0,0,取引表!AP54/取引表!AP$101)</f>
        <v>1.9508478096749351E-2</v>
      </c>
      <c r="AQ54" s="239">
        <f>IF(取引表!AQ$101=0,0,取引表!AQ54/取引表!AQ$101)</f>
        <v>2.3745679697663308E-3</v>
      </c>
      <c r="AR54" s="239">
        <f>IF(取引表!AR$101=0,0,取引表!AR54/取引表!AR$101)</f>
        <v>4.6500649759021089E-3</v>
      </c>
      <c r="AS54" s="239">
        <f>IF(取引表!AS$101=0,0,取引表!AS54/取引表!AS$101)</f>
        <v>5.8773849602206264E-3</v>
      </c>
      <c r="AT54" s="239">
        <f>IF(取引表!AT$101=0,0,取引表!AT54/取引表!AT$101)</f>
        <v>5.7733575929063271E-3</v>
      </c>
      <c r="AU54" s="239">
        <f>IF(取引表!AU$101=0,0,取引表!AU54/取引表!AU$101)</f>
        <v>4.5813157900318202E-3</v>
      </c>
      <c r="AV54" s="239">
        <f>IF(取引表!AV$101=0,0,取引表!AV54/取引表!AV$101)</f>
        <v>5.2381813981373991E-4</v>
      </c>
      <c r="AW54" s="239">
        <f>IF(取引表!AW$101=0,0,取引表!AW54/取引表!AW$101)</f>
        <v>6.3648264488358973E-4</v>
      </c>
      <c r="AX54" s="239">
        <f>IF(取引表!AX$101=0,0,取引表!AX54/取引表!AX$101)</f>
        <v>3.1689933794899756E-3</v>
      </c>
      <c r="AY54" s="239">
        <f>IF(取引表!AY$101=0,0,取引表!AY54/取引表!AY$101)</f>
        <v>3.4810819664214546E-3</v>
      </c>
      <c r="AZ54" s="239">
        <f>IF(取引表!AZ$101=0,0,取引表!AZ54/取引表!AZ$101)</f>
        <v>3.9743829265674758E-3</v>
      </c>
      <c r="BA54" s="239">
        <f>IF(取引表!BA$101=0,0,取引表!BA54/取引表!BA$101)</f>
        <v>4.3848787124440803E-3</v>
      </c>
      <c r="BB54" s="239">
        <f>IF(取引表!BB$101=0,0,取引表!BB54/取引表!BB$101)</f>
        <v>2.2764870985447425E-3</v>
      </c>
      <c r="BC54" s="239">
        <f>IF(取引表!BC$101=0,0,取引表!BC54/取引表!BC$101)</f>
        <v>2.6997564064141068E-4</v>
      </c>
      <c r="BD54" s="239">
        <f>IF(取引表!BD$101=0,0,取引表!BD54/取引表!BD$101)</f>
        <v>8.5139697379741839E-4</v>
      </c>
      <c r="BE54" s="239">
        <f>IF(取引表!BE$101=0,0,取引表!BE54/取引表!BE$101)</f>
        <v>2.864264015833131E-4</v>
      </c>
      <c r="BF54" s="239">
        <f>IF(取引表!BF$101=0,0,取引表!BF54/取引表!BF$101)</f>
        <v>1.1862005371412018E-3</v>
      </c>
      <c r="BG54" s="239">
        <f>IF(取引表!BG$101=0,0,取引表!BG54/取引表!BG$101)</f>
        <v>3.0475954155195391E-3</v>
      </c>
      <c r="BH54" s="239">
        <f>IF(取引表!BH$101=0,0,取引表!BH54/取引表!BH$101)</f>
        <v>5.4987617873017869E-2</v>
      </c>
      <c r="BI54" s="239">
        <f>IF(取引表!BI$101=0,0,取引表!BI54/取引表!BI$101)</f>
        <v>2.4228321181552696E-3</v>
      </c>
      <c r="BJ54" s="239">
        <f>IF(取引表!BJ$101=0,0,取引表!BJ54/取引表!BJ$101)</f>
        <v>0</v>
      </c>
      <c r="BK54" s="239">
        <f>IF(取引表!BK$101=0,0,取引表!BK54/取引表!BK$101)</f>
        <v>2.947481541609663E-3</v>
      </c>
      <c r="BL54" s="239">
        <f>IF(取引表!BL$101=0,0,取引表!BL54/取引表!BL$101)</f>
        <v>1.5980483050676818E-3</v>
      </c>
      <c r="BM54" s="239">
        <f>IF(取引表!BM$101=0,0,取引表!BM54/取引表!BM$101)</f>
        <v>4.6412934335330106E-4</v>
      </c>
      <c r="BN54" s="239">
        <f>IF(取引表!BN$101=0,0,取引表!BN54/取引表!BN$101)</f>
        <v>0</v>
      </c>
      <c r="BO54" s="239">
        <f>IF(取引表!BO$101=0,0,取引表!BO54/取引表!BO$101)</f>
        <v>1.4101277831721679E-3</v>
      </c>
      <c r="BP54" s="239">
        <f>IF(取引表!BP$101=0,0,取引表!BP54/取引表!BP$101)</f>
        <v>2.1195885949623671E-3</v>
      </c>
      <c r="BQ54" s="239">
        <f>IF(取引表!BQ$101=0,0,取引表!BQ54/取引表!BQ$101)</f>
        <v>5.2632710444247598E-3</v>
      </c>
      <c r="BR54" s="239">
        <f>IF(取引表!BR$101=0,0,取引表!BR54/取引表!BR$101)</f>
        <v>2.4225472396226045E-3</v>
      </c>
      <c r="BS54" s="239">
        <f>IF(取引表!BS$101=0,0,取引表!BS54/取引表!BS$101)</f>
        <v>2.3827031783335527E-3</v>
      </c>
      <c r="BT54" s="239">
        <f>IF(取引表!BT$101=0,0,取引表!BT54/取引表!BT$101)</f>
        <v>5.5473080014636494E-3</v>
      </c>
      <c r="BU54" s="239">
        <f>IF(取引表!BU$101=0,0,取引表!BU54/取引表!BU$101)</f>
        <v>8.2242469745213813E-4</v>
      </c>
      <c r="BV54" s="239">
        <f>IF(取引表!BV$101=0,0,取引表!BV54/取引表!BV$101)</f>
        <v>1.3406572763209034E-2</v>
      </c>
      <c r="BW54" s="239">
        <f>IF(取引表!BW$101=0,0,取引表!BW54/取引表!BW$101)</f>
        <v>2.7081574014768796E-3</v>
      </c>
      <c r="BX54" s="239">
        <f>IF(取引表!BX$101=0,0,取引表!BX54/取引表!BX$101)</f>
        <v>4.0555469255182924E-3</v>
      </c>
      <c r="BY54" s="239">
        <f>IF(取引表!BY$101=0,0,取引表!BY54/取引表!BY$101)</f>
        <v>9.6427162863300664E-3</v>
      </c>
      <c r="BZ54" s="239">
        <f>IF(取引表!BZ$101=0,0,取引表!BZ54/取引表!BZ$101)</f>
        <v>7.3234547819947503E-3</v>
      </c>
      <c r="CA54" s="239">
        <f>IF(取引表!CA$101=0,0,取引表!CA54/取引表!CA$101)</f>
        <v>1.7460728818527928E-2</v>
      </c>
      <c r="CB54" s="239">
        <f>IF(取引表!CB$101=0,0,取引表!CB54/取引表!CB$101)</f>
        <v>4.6070907035713118E-3</v>
      </c>
      <c r="CC54" s="239">
        <f>IF(取引表!CC$101=0,0,取引表!CC54/取引表!CC$101)</f>
        <v>2.3934238298046451E-3</v>
      </c>
      <c r="CD54" s="239">
        <f>IF(取引表!CD$101=0,0,取引表!CD54/取引表!CD$101)</f>
        <v>2.9635123792301613E-3</v>
      </c>
      <c r="CE54" s="239">
        <f>IF(取引表!CE$101=0,0,取引表!CE54/取引表!CE$101)</f>
        <v>4.6180675661083729E-3</v>
      </c>
      <c r="CF54" s="239">
        <f>IF(取引表!CF$101=0,0,取引表!CF54/取引表!CF$101)</f>
        <v>1.7984769363210935E-2</v>
      </c>
      <c r="CG54" s="239">
        <f>IF(取引表!CG$101=0,0,取引表!CG54/取引表!CG$101)</f>
        <v>4.1457345476956564E-2</v>
      </c>
      <c r="CH54" s="239">
        <f>IF(取引表!CH$101=0,0,取引表!CH54/取引表!CH$101)</f>
        <v>6.1038971261063758E-3</v>
      </c>
      <c r="CI54" s="239">
        <f>IF(取引表!CI$101=0,0,取引表!CI54/取引表!CI$101)</f>
        <v>7.5310674666151742E-3</v>
      </c>
      <c r="CJ54" s="239">
        <f>IF(取引表!CJ$101=0,0,取引表!CJ54/取引表!CJ$101)</f>
        <v>9.631292442202578E-3</v>
      </c>
      <c r="CK54" s="239">
        <f>IF(取引表!CK$101=0,0,取引表!CK54/取引表!CK$101)</f>
        <v>0.10697931014797497</v>
      </c>
      <c r="CL54" s="239">
        <f>IF(取引表!CL$101=0,0,取引表!CL54/取引表!CL$101)</f>
        <v>1.1813973335421098E-3</v>
      </c>
      <c r="CM54" s="239">
        <f>IF(取引表!CM$101=0,0,取引表!CM54/取引表!CM$101)</f>
        <v>4.9187892747162513E-3</v>
      </c>
      <c r="CO54" s="238">
        <v>51</v>
      </c>
      <c r="CP54" s="242">
        <f t="shared" si="2"/>
        <v>0.31026697945231918</v>
      </c>
      <c r="CQ54" s="242">
        <f t="shared" si="3"/>
        <v>0.6897330205476806</v>
      </c>
      <c r="CR54" s="242">
        <f>INDEX(取引表!$C$105:$CM$105,投入係数!$CO54)</f>
        <v>0.42490298255355996</v>
      </c>
    </row>
    <row r="55" spans="1:96">
      <c r="A55" s="238">
        <v>52</v>
      </c>
      <c r="B55" s="238" t="s">
        <v>47</v>
      </c>
      <c r="C55" s="239">
        <f>IF(取引表!C$101=0,0,取引表!C55/取引表!C$101)</f>
        <v>5.5673839154447725E-3</v>
      </c>
      <c r="D55" s="239">
        <f>IF(取引表!D$101=0,0,取引表!D55/取引表!D$101)</f>
        <v>5.4333939540049088E-3</v>
      </c>
      <c r="E55" s="239">
        <f>IF(取引表!E$101=0,0,取引表!E55/取引表!E$101)</f>
        <v>7.2593297957489929E-3</v>
      </c>
      <c r="F55" s="239">
        <f>IF(取引表!F$101=0,0,取引表!F55/取引表!F$101)</f>
        <v>3.1471259795545034E-2</v>
      </c>
      <c r="G55" s="239">
        <f>IF(取引表!G$101=0,0,取引表!G55/取引表!G$101)</f>
        <v>5.0813707894970363E-3</v>
      </c>
      <c r="H55" s="239">
        <f>IF(取引表!H$101=0,0,取引表!H55/取引表!H$101)</f>
        <v>1.004955309604076E-2</v>
      </c>
      <c r="I55" s="239">
        <f>IF(取引表!I$101=0,0,取引表!I55/取引表!I$101)</f>
        <v>0</v>
      </c>
      <c r="J55" s="239">
        <f>IF(取引表!J$101=0,0,取引表!J55/取引表!J$101)</f>
        <v>2.999568527131628E-2</v>
      </c>
      <c r="K55" s="239">
        <f>IF(取引表!K$101=0,0,取引表!K55/取引表!K$101)</f>
        <v>2.5560495565783003E-2</v>
      </c>
      <c r="L55" s="239">
        <f>IF(取引表!L$101=0,0,取引表!L55/取引表!L$101)</f>
        <v>5.6561663990134774E-3</v>
      </c>
      <c r="M55" s="239">
        <f>IF(取引表!M$101=0,0,取引表!M55/取引表!M$101)</f>
        <v>7.3774276366434591E-3</v>
      </c>
      <c r="N55" s="239">
        <f>IF(取引表!N$101=0,0,取引表!N55/取引表!N$101)</f>
        <v>6.7955740587237806E-3</v>
      </c>
      <c r="O55" s="239">
        <f>IF(取引表!O$101=0,0,取引表!O55/取引表!O$101)</f>
        <v>9.2876642019743185E-3</v>
      </c>
      <c r="P55" s="239">
        <f>IF(取引表!P$101=0,0,取引表!P55/取引表!P$101)</f>
        <v>0</v>
      </c>
      <c r="Q55" s="239">
        <f>IF(取引表!Q$101=0,0,取引表!Q55/取引表!Q$101)</f>
        <v>6.8793811648664178E-3</v>
      </c>
      <c r="R55" s="239">
        <f>IF(取引表!R$101=0,0,取引表!R55/取引表!R$101)</f>
        <v>5.6222518324906528E-3</v>
      </c>
      <c r="S55" s="239">
        <f>IF(取引表!S$101=0,0,取引表!S55/取引表!S$101)</f>
        <v>0</v>
      </c>
      <c r="T55" s="239">
        <f>IF(取引表!T$101=0,0,取引表!T55/取引表!T$101)</f>
        <v>8.4361682932985061E-3</v>
      </c>
      <c r="U55" s="239">
        <f>IF(取引表!U$101=0,0,取引表!U55/取引表!U$101)</f>
        <v>0</v>
      </c>
      <c r="V55" s="239">
        <f>IF(取引表!V$101=0,0,取引表!V55/取引表!V$101)</f>
        <v>3.4587036363832833E-3</v>
      </c>
      <c r="W55" s="239">
        <f>IF(取引表!W$101=0,0,取引表!W55/取引表!W$101)</f>
        <v>3.8641312782926648E-3</v>
      </c>
      <c r="X55" s="239">
        <f>IF(取引表!X$101=0,0,取引表!X55/取引表!X$101)</f>
        <v>0</v>
      </c>
      <c r="Y55" s="239">
        <f>IF(取引表!Y$101=0,0,取引表!Y55/取引表!Y$101)</f>
        <v>8.7818582524843043E-3</v>
      </c>
      <c r="Z55" s="239">
        <f>IF(取引表!Z$101=0,0,取引表!Z55/取引表!Z$101)</f>
        <v>0</v>
      </c>
      <c r="AA55" s="239">
        <f>IF(取引表!AA$101=0,0,取引表!AA55/取引表!AA$101)</f>
        <v>7.6298098934113696E-3</v>
      </c>
      <c r="AB55" s="239">
        <f>IF(取引表!AB$101=0,0,取引表!AB55/取引表!AB$101)</f>
        <v>4.3339670648398533E-3</v>
      </c>
      <c r="AC55" s="239">
        <f>IF(取引表!AC$101=0,0,取引表!AC55/取引表!AC$101)</f>
        <v>1.3865016288638655E-2</v>
      </c>
      <c r="AD55" s="239">
        <f>IF(取引表!AD$101=0,0,取引表!AD55/取引表!AD$101)</f>
        <v>1.3626565330015923E-2</v>
      </c>
      <c r="AE55" s="239">
        <f>IF(取引表!AE$101=0,0,取引表!AE55/取引表!AE$101)</f>
        <v>9.7306655064963356E-3</v>
      </c>
      <c r="AF55" s="239">
        <f>IF(取引表!AF$101=0,0,取引表!AF55/取引表!AF$101)</f>
        <v>8.5561493153684699E-3</v>
      </c>
      <c r="AG55" s="239">
        <f>IF(取引表!AG$101=0,0,取引表!AG55/取引表!AG$101)</f>
        <v>8.8300851394463638E-3</v>
      </c>
      <c r="AH55" s="239">
        <f>IF(取引表!AH$101=0,0,取引表!AH55/取引表!AH$101)</f>
        <v>7.4222505999168983E-3</v>
      </c>
      <c r="AI55" s="239">
        <f>IF(取引表!AI$101=0,0,取引表!AI55/取引表!AI$101)</f>
        <v>2.1740513413931457E-3</v>
      </c>
      <c r="AJ55" s="239">
        <f>IF(取引表!AJ$101=0,0,取引表!AJ55/取引表!AJ$101)</f>
        <v>1.1637975471293074E-2</v>
      </c>
      <c r="AK55" s="239">
        <f>IF(取引表!AK$101=0,0,取引表!AK55/取引表!AK$101)</f>
        <v>1.9636292302356009E-4</v>
      </c>
      <c r="AL55" s="239">
        <f>IF(取引表!AL$101=0,0,取引表!AL55/取引表!AL$101)</f>
        <v>2.3702930802968723E-3</v>
      </c>
      <c r="AM55" s="239">
        <f>IF(取引表!AM$101=0,0,取引表!AM55/取引表!AM$101)</f>
        <v>2.4615506532367644E-3</v>
      </c>
      <c r="AN55" s="239">
        <f>IF(取引表!AN$101=0,0,取引表!AN55/取引表!AN$101)</f>
        <v>1.8864687331946076E-2</v>
      </c>
      <c r="AO55" s="239">
        <f>IF(取引表!AO$101=0,0,取引表!AO55/取引表!AO$101)</f>
        <v>8.9697061418744471E-3</v>
      </c>
      <c r="AP55" s="239">
        <f>IF(取引表!AP$101=0,0,取引表!AP55/取引表!AP$101)</f>
        <v>3.0742594116299118E-2</v>
      </c>
      <c r="AQ55" s="239">
        <f>IF(取引表!AQ$101=0,0,取引表!AQ55/取引表!AQ$101)</f>
        <v>4.0232276670440995E-3</v>
      </c>
      <c r="AR55" s="239">
        <f>IF(取引表!AR$101=0,0,取引表!AR55/取引表!AR$101)</f>
        <v>1.6089225624853879E-2</v>
      </c>
      <c r="AS55" s="239">
        <f>IF(取引表!AS$101=0,0,取引表!AS55/取引表!AS$101)</f>
        <v>1.0085631459940363E-2</v>
      </c>
      <c r="AT55" s="239">
        <f>IF(取引表!AT$101=0,0,取引表!AT55/取引表!AT$101)</f>
        <v>2.2830658242978683E-2</v>
      </c>
      <c r="AU55" s="239">
        <f>IF(取引表!AU$101=0,0,取引表!AU55/取引表!AU$101)</f>
        <v>2.0407487626579207E-2</v>
      </c>
      <c r="AV55" s="239">
        <f>IF(取引表!AV$101=0,0,取引表!AV55/取引表!AV$101)</f>
        <v>2.3173740549761949E-2</v>
      </c>
      <c r="AW55" s="239">
        <f>IF(取引表!AW$101=0,0,取引表!AW55/取引表!AW$101)</f>
        <v>7.7727203930837083E-3</v>
      </c>
      <c r="AX55" s="239">
        <f>IF(取引表!AX$101=0,0,取引表!AX55/取引表!AX$101)</f>
        <v>3.4468394796770781E-2</v>
      </c>
      <c r="AY55" s="239">
        <f>IF(取引表!AY$101=0,0,取引表!AY55/取引表!AY$101)</f>
        <v>2.343981769717671E-2</v>
      </c>
      <c r="AZ55" s="239">
        <f>IF(取引表!AZ$101=0,0,取引表!AZ55/取引表!AZ$101)</f>
        <v>1.9923164580170134E-2</v>
      </c>
      <c r="BA55" s="239">
        <f>IF(取引表!BA$101=0,0,取引表!BA55/取引表!BA$101)</f>
        <v>1.6773118968990332E-2</v>
      </c>
      <c r="BB55" s="239">
        <f>IF(取引表!BB$101=0,0,取引表!BB55/取引表!BB$101)</f>
        <v>6.3115306480458058E-2</v>
      </c>
      <c r="BC55" s="239">
        <f>IF(取引表!BC$101=0,0,取引表!BC55/取引表!BC$101)</f>
        <v>3.1442556341127713E-2</v>
      </c>
      <c r="BD55" s="239">
        <f>IF(取引表!BD$101=0,0,取引表!BD55/取引表!BD$101)</f>
        <v>3.1827257240113802E-2</v>
      </c>
      <c r="BE55" s="239">
        <f>IF(取引表!BE$101=0,0,取引表!BE55/取引表!BE$101)</f>
        <v>5.8402148540132252E-2</v>
      </c>
      <c r="BF55" s="239">
        <f>IF(取引表!BF$101=0,0,取引表!BF55/取引表!BF$101)</f>
        <v>5.4714144441918154E-2</v>
      </c>
      <c r="BG55" s="239">
        <f>IF(取引表!BG$101=0,0,取引表!BG55/取引表!BG$101)</f>
        <v>1.1636625927924433E-2</v>
      </c>
      <c r="BH55" s="239">
        <f>IF(取引表!BH$101=0,0,取引表!BH55/取引表!BH$101)</f>
        <v>6.2529371861445887E-2</v>
      </c>
      <c r="BI55" s="239">
        <f>IF(取引表!BI$101=0,0,取引表!BI55/取引表!BI$101)</f>
        <v>6.1764801901807692E-2</v>
      </c>
      <c r="BJ55" s="239">
        <f>IF(取引表!BJ$101=0,0,取引表!BJ55/取引表!BJ$101)</f>
        <v>0</v>
      </c>
      <c r="BK55" s="239">
        <f>IF(取引表!BK$101=0,0,取引表!BK55/取引表!BK$101)</f>
        <v>2.0516076124631931E-2</v>
      </c>
      <c r="BL55" s="239">
        <f>IF(取引表!BL$101=0,0,取引表!BL55/取引表!BL$101)</f>
        <v>4.9142295205160218E-3</v>
      </c>
      <c r="BM55" s="239">
        <f>IF(取引表!BM$101=0,0,取引表!BM55/取引表!BM$101)</f>
        <v>3.3373682209753442E-3</v>
      </c>
      <c r="BN55" s="239">
        <f>IF(取引表!BN$101=0,0,取引表!BN55/取引表!BN$101)</f>
        <v>0</v>
      </c>
      <c r="BO55" s="239">
        <f>IF(取引表!BO$101=0,0,取引表!BO55/取引表!BO$101)</f>
        <v>7.3621168990687042E-3</v>
      </c>
      <c r="BP55" s="239">
        <f>IF(取引表!BP$101=0,0,取引表!BP55/取引表!BP$101)</f>
        <v>7.8420863334771104E-3</v>
      </c>
      <c r="BQ55" s="239">
        <f>IF(取引表!BQ$101=0,0,取引表!BQ55/取引表!BQ$101)</f>
        <v>6.205067238428401E-3</v>
      </c>
      <c r="BR55" s="239">
        <f>IF(取引表!BR$101=0,0,取引表!BR55/取引表!BR$101)</f>
        <v>6.4489664229795945E-3</v>
      </c>
      <c r="BS55" s="239">
        <f>IF(取引表!BS$101=0,0,取引表!BS55/取引表!BS$101)</f>
        <v>4.5327477456597182E-3</v>
      </c>
      <c r="BT55" s="239">
        <f>IF(取引表!BT$101=0,0,取引表!BT55/取引表!BT$101)</f>
        <v>3.1716371738968178E-2</v>
      </c>
      <c r="BU55" s="239">
        <f>IF(取引表!BU$101=0,0,取引表!BU55/取引表!BU$101)</f>
        <v>3.6838112764375924E-3</v>
      </c>
      <c r="BV55" s="239">
        <f>IF(取引表!BV$101=0,0,取引表!BV55/取引表!BV$101)</f>
        <v>3.2243286231048275E-3</v>
      </c>
      <c r="BW55" s="239">
        <f>IF(取引表!BW$101=0,0,取引表!BW55/取引表!BW$101)</f>
        <v>6.8959903684877397E-3</v>
      </c>
      <c r="BX55" s="239">
        <f>IF(取引表!BX$101=0,0,取引表!BX55/取引表!BX$101)</f>
        <v>3.8662752398209689E-2</v>
      </c>
      <c r="BY55" s="239">
        <f>IF(取引表!BY$101=0,0,取引表!BY55/取引表!BY$101)</f>
        <v>2.6808237793427746E-2</v>
      </c>
      <c r="BZ55" s="239">
        <f>IF(取引表!BZ$101=0,0,取引表!BZ55/取引表!BZ$101)</f>
        <v>7.2850908116864959E-3</v>
      </c>
      <c r="CA55" s="239">
        <f>IF(取引表!CA$101=0,0,取引表!CA55/取引表!CA$101)</f>
        <v>3.4578322702914277E-2</v>
      </c>
      <c r="CB55" s="239">
        <f>IF(取引表!CB$101=0,0,取引表!CB55/取引表!CB$101)</f>
        <v>3.0589940166504754E-2</v>
      </c>
      <c r="CC55" s="239">
        <f>IF(取引表!CC$101=0,0,取引表!CC55/取引表!CC$101)</f>
        <v>3.3295253334942724E-3</v>
      </c>
      <c r="CD55" s="239">
        <f>IF(取引表!CD$101=0,0,取引表!CD55/取引表!CD$101)</f>
        <v>9.6073854093507317E-3</v>
      </c>
      <c r="CE55" s="239">
        <f>IF(取引表!CE$101=0,0,取引表!CE55/取引表!CE$101)</f>
        <v>4.7185087709601869E-3</v>
      </c>
      <c r="CF55" s="239">
        <f>IF(取引表!CF$101=0,0,取引表!CF55/取引表!CF$101)</f>
        <v>2.3700364846877254E-2</v>
      </c>
      <c r="CG55" s="239">
        <f>IF(取引表!CG$101=0,0,取引表!CG55/取引表!CG$101)</f>
        <v>7.2207273085408783E-3</v>
      </c>
      <c r="CH55" s="239">
        <f>IF(取引表!CH$101=0,0,取引表!CH55/取引表!CH$101)</f>
        <v>1.9720316025060992E-3</v>
      </c>
      <c r="CI55" s="239">
        <f>IF(取引表!CI$101=0,0,取引表!CI55/取引表!CI$101)</f>
        <v>1.0212407068166895E-2</v>
      </c>
      <c r="CJ55" s="239">
        <f>IF(取引表!CJ$101=0,0,取引表!CJ55/取引表!CJ$101)</f>
        <v>4.5861100599722295E-3</v>
      </c>
      <c r="CK55" s="239">
        <f>IF(取引表!CK$101=0,0,取引表!CK55/取引表!CK$101)</f>
        <v>0</v>
      </c>
      <c r="CL55" s="239">
        <f>IF(取引表!CL$101=0,0,取引表!CL55/取引表!CL$101)</f>
        <v>3.3215364319830491E-3</v>
      </c>
      <c r="CM55" s="239">
        <f>IF(取引表!CM$101=0,0,取引表!CM55/取引表!CM$101)</f>
        <v>1.2803815685957304E-2</v>
      </c>
      <c r="CO55" s="238">
        <v>52</v>
      </c>
      <c r="CP55" s="242">
        <f t="shared" si="2"/>
        <v>0.32009051564523233</v>
      </c>
      <c r="CQ55" s="242">
        <f t="shared" si="3"/>
        <v>0.67990948435476783</v>
      </c>
      <c r="CR55" s="242">
        <f>INDEX(取引表!$C$105:$CM$105,投入係数!$CO55)</f>
        <v>0.28015310085383127</v>
      </c>
    </row>
    <row r="56" spans="1:96">
      <c r="A56" s="238">
        <v>53</v>
      </c>
      <c r="B56" s="238" t="s">
        <v>12</v>
      </c>
      <c r="C56" s="239">
        <f>IF(取引表!C$101=0,0,取引表!C56/取引表!C$101)</f>
        <v>1.6081411474975027E-3</v>
      </c>
      <c r="D56" s="239">
        <f>IF(取引表!D$101=0,0,取引表!D56/取引表!D$101)</f>
        <v>1.0458831194201013E-3</v>
      </c>
      <c r="E56" s="239">
        <f>IF(取引表!E$101=0,0,取引表!E56/取引表!E$101)</f>
        <v>6.2085968539811164E-5</v>
      </c>
      <c r="F56" s="239">
        <f>IF(取引表!F$101=0,0,取引表!F56/取引表!F$101)</f>
        <v>3.1911873624351395E-3</v>
      </c>
      <c r="G56" s="239">
        <f>IF(取引表!G$101=0,0,取引表!G56/取引表!G$101)</f>
        <v>2.927321344311225E-3</v>
      </c>
      <c r="H56" s="239">
        <f>IF(取引表!H$101=0,0,取引表!H56/取引表!H$101)</f>
        <v>2.3037132230864935E-3</v>
      </c>
      <c r="I56" s="239">
        <f>IF(取引表!I$101=0,0,取引表!I56/取引表!I$101)</f>
        <v>0</v>
      </c>
      <c r="J56" s="239">
        <f>IF(取引表!J$101=0,0,取引表!J56/取引表!J$101)</f>
        <v>1.8657814223879764E-2</v>
      </c>
      <c r="K56" s="239">
        <f>IF(取引表!K$101=0,0,取引表!K56/取引表!K$101)</f>
        <v>6.2166597101849909E-3</v>
      </c>
      <c r="L56" s="239">
        <f>IF(取引表!L$101=0,0,取引表!L56/取引表!L$101)</f>
        <v>4.5606077611814577E-3</v>
      </c>
      <c r="M56" s="239">
        <f>IF(取引表!M$101=0,0,取引表!M56/取引表!M$101)</f>
        <v>1.9549523040010004E-3</v>
      </c>
      <c r="N56" s="239">
        <f>IF(取引表!N$101=0,0,取引表!N56/取引表!N$101)</f>
        <v>4.2942735557913144E-3</v>
      </c>
      <c r="O56" s="239">
        <f>IF(取引表!O$101=0,0,取引表!O56/取引表!O$101)</f>
        <v>4.6411400189528959E-3</v>
      </c>
      <c r="P56" s="239">
        <f>IF(取引表!P$101=0,0,取引表!P56/取引表!P$101)</f>
        <v>0</v>
      </c>
      <c r="Q56" s="239">
        <f>IF(取引表!Q$101=0,0,取引表!Q56/取引表!Q$101)</f>
        <v>2.1509648129789845E-3</v>
      </c>
      <c r="R56" s="239">
        <f>IF(取引表!R$101=0,0,取引表!R56/取引表!R$101)</f>
        <v>1.0916310368847579E-3</v>
      </c>
      <c r="S56" s="239">
        <f>IF(取引表!S$101=0,0,取引表!S56/取引表!S$101)</f>
        <v>0</v>
      </c>
      <c r="T56" s="239">
        <f>IF(取引表!T$101=0,0,取引表!T56/取引表!T$101)</f>
        <v>1.6074456757927697E-3</v>
      </c>
      <c r="U56" s="239">
        <f>IF(取引表!U$101=0,0,取引表!U56/取引表!U$101)</f>
        <v>0</v>
      </c>
      <c r="V56" s="239">
        <f>IF(取引表!V$101=0,0,取引表!V56/取引表!V$101)</f>
        <v>4.8058948191905226E-4</v>
      </c>
      <c r="W56" s="239">
        <f>IF(取引表!W$101=0,0,取引表!W56/取引表!W$101)</f>
        <v>4.1810687179201118E-3</v>
      </c>
      <c r="X56" s="239">
        <f>IF(取引表!X$101=0,0,取引表!X56/取引表!X$101)</f>
        <v>0</v>
      </c>
      <c r="Y56" s="239">
        <f>IF(取引表!Y$101=0,0,取引表!Y56/取引表!Y$101)</f>
        <v>2.6812650937068183E-3</v>
      </c>
      <c r="Z56" s="239">
        <f>IF(取引表!Z$101=0,0,取引表!Z56/取引表!Z$101)</f>
        <v>0</v>
      </c>
      <c r="AA56" s="239">
        <f>IF(取引表!AA$101=0,0,取引表!AA56/取引表!AA$101)</f>
        <v>5.6384660697369445E-3</v>
      </c>
      <c r="AB56" s="239">
        <f>IF(取引表!AB$101=0,0,取引表!AB56/取引表!AB$101)</f>
        <v>1.3040564715304139E-3</v>
      </c>
      <c r="AC56" s="239">
        <f>IF(取引表!AC$101=0,0,取引表!AC56/取引表!AC$101)</f>
        <v>1.0756254736811136E-2</v>
      </c>
      <c r="AD56" s="239">
        <f>IF(取引表!AD$101=0,0,取引表!AD56/取引表!AD$101)</f>
        <v>6.6800678767958699E-3</v>
      </c>
      <c r="AE56" s="239">
        <f>IF(取引表!AE$101=0,0,取引表!AE56/取引表!AE$101)</f>
        <v>3.0327006021646525E-3</v>
      </c>
      <c r="AF56" s="239">
        <f>IF(取引表!AF$101=0,0,取引表!AF56/取引表!AF$101)</f>
        <v>3.2432690768998051E-3</v>
      </c>
      <c r="AG56" s="239">
        <f>IF(取引表!AG$101=0,0,取引表!AG56/取引表!AG$101)</f>
        <v>3.5477475372527332E-3</v>
      </c>
      <c r="AH56" s="239">
        <f>IF(取引表!AH$101=0,0,取引表!AH56/取引表!AH$101)</f>
        <v>8.9361257145185058E-4</v>
      </c>
      <c r="AI56" s="239">
        <f>IF(取引表!AI$101=0,0,取引表!AI56/取引表!AI$101)</f>
        <v>6.3866983262310807E-4</v>
      </c>
      <c r="AJ56" s="239">
        <f>IF(取引表!AJ$101=0,0,取引表!AJ56/取引表!AJ$101)</f>
        <v>4.8413857599482616E-3</v>
      </c>
      <c r="AK56" s="239">
        <f>IF(取引表!AK$101=0,0,取引表!AK56/取引表!AK$101)</f>
        <v>4.0580525716806514E-5</v>
      </c>
      <c r="AL56" s="239">
        <f>IF(取引表!AL$101=0,0,取引表!AL56/取引表!AL$101)</f>
        <v>1.6727250492779039E-3</v>
      </c>
      <c r="AM56" s="239">
        <f>IF(取引表!AM$101=0,0,取引表!AM56/取引表!AM$101)</f>
        <v>5.8661040641046474E-4</v>
      </c>
      <c r="AN56" s="239">
        <f>IF(取引表!AN$101=0,0,取引表!AN56/取引表!AN$101)</f>
        <v>3.1061484644816987E-3</v>
      </c>
      <c r="AO56" s="239">
        <f>IF(取引表!AO$101=0,0,取引表!AO56/取引表!AO$101)</f>
        <v>5.767438718444379E-4</v>
      </c>
      <c r="AP56" s="239">
        <f>IF(取引表!AP$101=0,0,取引表!AP56/取引表!AP$101)</f>
        <v>2.1690255687167284E-3</v>
      </c>
      <c r="AQ56" s="239">
        <f>IF(取引表!AQ$101=0,0,取引表!AQ56/取引表!AQ$101)</f>
        <v>3.4273313581729064E-4</v>
      </c>
      <c r="AR56" s="239">
        <f>IF(取引表!AR$101=0,0,取引表!AR56/取引表!AR$101)</f>
        <v>7.4639239532984115E-3</v>
      </c>
      <c r="AS56" s="239">
        <f>IF(取引表!AS$101=0,0,取引表!AS56/取引表!AS$101)</f>
        <v>3.1924600674174616E-3</v>
      </c>
      <c r="AT56" s="239">
        <f>IF(取引表!AT$101=0,0,取引表!AT56/取引表!AT$101)</f>
        <v>2.3197017039611654E-3</v>
      </c>
      <c r="AU56" s="239">
        <f>IF(取引表!AU$101=0,0,取引表!AU56/取引表!AU$101)</f>
        <v>3.1211772031819684E-3</v>
      </c>
      <c r="AV56" s="239">
        <f>IF(取引表!AV$101=0,0,取引表!AV56/取引表!AV$101)</f>
        <v>4.8901064283746899E-3</v>
      </c>
      <c r="AW56" s="239">
        <f>IF(取引表!AW$101=0,0,取引表!AW56/取引表!AW$101)</f>
        <v>8.9254192391309117E-3</v>
      </c>
      <c r="AX56" s="239">
        <f>IF(取引表!AX$101=0,0,取引表!AX56/取引表!AX$101)</f>
        <v>1.6628312556363669E-3</v>
      </c>
      <c r="AY56" s="239">
        <f>IF(取引表!AY$101=0,0,取引表!AY56/取引表!AY$101)</f>
        <v>2.8020393426166326E-3</v>
      </c>
      <c r="AZ56" s="239">
        <f>IF(取引表!AZ$101=0,0,取引表!AZ56/取引表!AZ$101)</f>
        <v>2.654940492774828E-2</v>
      </c>
      <c r="BA56" s="239">
        <f>IF(取引表!BA$101=0,0,取引表!BA56/取引表!BA$101)</f>
        <v>1.7977869685097656E-2</v>
      </c>
      <c r="BB56" s="239">
        <f>IF(取引表!BB$101=0,0,取引表!BB56/取引表!BB$101)</f>
        <v>1.6501481184262146E-2</v>
      </c>
      <c r="BC56" s="239">
        <f>IF(取引表!BC$101=0,0,取引表!BC56/取引表!BC$101)</f>
        <v>1.0949996175845137E-2</v>
      </c>
      <c r="BD56" s="239">
        <f>IF(取引表!BD$101=0,0,取引表!BD56/取引表!BD$101)</f>
        <v>4.2264120603203788E-2</v>
      </c>
      <c r="BE56" s="239">
        <f>IF(取引表!BE$101=0,0,取引表!BE56/取引表!BE$101)</f>
        <v>4.8807870534479597E-3</v>
      </c>
      <c r="BF56" s="239">
        <f>IF(取引表!BF$101=0,0,取引表!BF56/取引表!BF$101)</f>
        <v>1.69067825149932E-3</v>
      </c>
      <c r="BG56" s="239">
        <f>IF(取引表!BG$101=0,0,取引表!BG56/取引表!BG$101)</f>
        <v>7.8230025729727256E-3</v>
      </c>
      <c r="BH56" s="239">
        <f>IF(取引表!BH$101=0,0,取引表!BH56/取引表!BH$101)</f>
        <v>1.4534162312977607E-2</v>
      </c>
      <c r="BI56" s="239">
        <f>IF(取引表!BI$101=0,0,取引表!BI56/取引表!BI$101)</f>
        <v>5.7102621178358882E-2</v>
      </c>
      <c r="BJ56" s="239">
        <f>IF(取引表!BJ$101=0,0,取引表!BJ56/取引表!BJ$101)</f>
        <v>0</v>
      </c>
      <c r="BK56" s="239">
        <f>IF(取引表!BK$101=0,0,取引表!BK56/取引表!BK$101)</f>
        <v>7.7039001855429265E-2</v>
      </c>
      <c r="BL56" s="239">
        <f>IF(取引表!BL$101=0,0,取引表!BL56/取引表!BL$101)</f>
        <v>5.9503984284188551E-2</v>
      </c>
      <c r="BM56" s="239">
        <f>IF(取引表!BM$101=0,0,取引表!BM56/取引表!BM$101)</f>
        <v>0.14209652277227508</v>
      </c>
      <c r="BN56" s="239">
        <f>IF(取引表!BN$101=0,0,取引表!BN56/取引表!BN$101)</f>
        <v>0</v>
      </c>
      <c r="BO56" s="239">
        <f>IF(取引表!BO$101=0,0,取引表!BO56/取引表!BO$101)</f>
        <v>6.7447225614808296E-3</v>
      </c>
      <c r="BP56" s="239">
        <f>IF(取引表!BP$101=0,0,取引表!BP56/取引表!BP$101)</f>
        <v>9.2700694041778949E-3</v>
      </c>
      <c r="BQ56" s="239">
        <f>IF(取引表!BQ$101=0,0,取引表!BQ56/取引表!BQ$101)</f>
        <v>3.3872288070750212E-2</v>
      </c>
      <c r="BR56" s="239">
        <f>IF(取引表!BR$101=0,0,取引表!BR56/取引表!BR$101)</f>
        <v>5.3160654109257292E-2</v>
      </c>
      <c r="BS56" s="239">
        <f>IF(取引表!BS$101=0,0,取引表!BS56/取引表!BS$101)</f>
        <v>3.1420254046372442E-2</v>
      </c>
      <c r="BT56" s="239">
        <f>IF(取引表!BT$101=0,0,取引表!BT56/取引表!BT$101)</f>
        <v>2.6231111656783725E-3</v>
      </c>
      <c r="BU56" s="239">
        <f>IF(取引表!BU$101=0,0,取引表!BU56/取引表!BU$101)</f>
        <v>4.0756198086087085E-4</v>
      </c>
      <c r="BV56" s="239">
        <f>IF(取引表!BV$101=0,0,取引表!BV56/取引表!BV$101)</f>
        <v>1.7991323185612054E-2</v>
      </c>
      <c r="BW56" s="239">
        <f>IF(取引表!BW$101=0,0,取引表!BW56/取引表!BW$101)</f>
        <v>2.0209629296978261E-2</v>
      </c>
      <c r="BX56" s="239">
        <f>IF(取引表!BX$101=0,0,取引表!BX56/取引表!BX$101)</f>
        <v>1.3871934454565771E-2</v>
      </c>
      <c r="BY56" s="239">
        <f>IF(取引表!BY$101=0,0,取引表!BY56/取引表!BY$101)</f>
        <v>4.6943099395226669E-3</v>
      </c>
      <c r="BZ56" s="239">
        <f>IF(取引表!BZ$101=0,0,取引表!BZ56/取引表!BZ$101)</f>
        <v>1.0901764922885977E-2</v>
      </c>
      <c r="CA56" s="239">
        <f>IF(取引表!CA$101=0,0,取引表!CA56/取引表!CA$101)</f>
        <v>1.9819149357121882E-2</v>
      </c>
      <c r="CB56" s="239">
        <f>IF(取引表!CB$101=0,0,取引表!CB56/取引表!CB$101)</f>
        <v>8.388952429696693E-3</v>
      </c>
      <c r="CC56" s="239">
        <f>IF(取引表!CC$101=0,0,取引表!CC56/取引表!CC$101)</f>
        <v>1.146244400666E-3</v>
      </c>
      <c r="CD56" s="239">
        <f>IF(取引表!CD$101=0,0,取引表!CD56/取引表!CD$101)</f>
        <v>3.4394909657764535E-3</v>
      </c>
      <c r="CE56" s="239">
        <f>IF(取引表!CE$101=0,0,取引表!CE56/取引表!CE$101)</f>
        <v>1.0010947141947821E-2</v>
      </c>
      <c r="CF56" s="239">
        <f>IF(取引表!CF$101=0,0,取引表!CF56/取引表!CF$101)</f>
        <v>1.0598961754841672E-2</v>
      </c>
      <c r="CG56" s="239">
        <f>IF(取引表!CG$101=0,0,取引表!CG56/取引表!CG$101)</f>
        <v>9.5689044338662342E-3</v>
      </c>
      <c r="CH56" s="239">
        <f>IF(取引表!CH$101=0,0,取引表!CH56/取引表!CH$101)</f>
        <v>4.4819683811538731E-2</v>
      </c>
      <c r="CI56" s="239">
        <f>IF(取引表!CI$101=0,0,取引表!CI56/取引表!CI$101)</f>
        <v>6.5744355366627706E-3</v>
      </c>
      <c r="CJ56" s="239">
        <f>IF(取引表!CJ$101=0,0,取引表!CJ56/取引表!CJ$101)</f>
        <v>1.7948821750760308E-2</v>
      </c>
      <c r="CK56" s="239">
        <f>IF(取引表!CK$101=0,0,取引表!CK56/取引表!CK$101)</f>
        <v>0</v>
      </c>
      <c r="CL56" s="239">
        <f>IF(取引表!CL$101=0,0,取引表!CL56/取引表!CL$101)</f>
        <v>2.800764291447818E-2</v>
      </c>
      <c r="CM56" s="239">
        <f>IF(取引表!CM$101=0,0,取引表!CM56/取引表!CM$101)</f>
        <v>7.4635793808717973E-3</v>
      </c>
      <c r="CO56" s="238">
        <v>53</v>
      </c>
      <c r="CP56" s="242">
        <f t="shared" si="2"/>
        <v>0.23161080422752844</v>
      </c>
      <c r="CQ56" s="242">
        <f t="shared" si="3"/>
        <v>0.76838919577247144</v>
      </c>
      <c r="CR56" s="242">
        <f>INDEX(取引表!$C$105:$CM$105,投入係数!$CO56)</f>
        <v>0.14359404480466964</v>
      </c>
    </row>
    <row r="57" spans="1:96">
      <c r="A57" s="238">
        <v>54</v>
      </c>
      <c r="B57" s="238" t="s">
        <v>166</v>
      </c>
      <c r="C57" s="239">
        <f>IF(取引表!C$101=0,0,取引表!C57/取引表!C$101)</f>
        <v>0</v>
      </c>
      <c r="D57" s="239">
        <f>IF(取引表!D$101=0,0,取引表!D57/取引表!D$101)</f>
        <v>0</v>
      </c>
      <c r="E57" s="239">
        <f>IF(取引表!E$101=0,0,取引表!E57/取引表!E$101)</f>
        <v>0</v>
      </c>
      <c r="F57" s="239">
        <f>IF(取引表!F$101=0,0,取引表!F57/取引表!F$101)</f>
        <v>0</v>
      </c>
      <c r="G57" s="239">
        <f>IF(取引表!G$101=0,0,取引表!G57/取引表!G$101)</f>
        <v>0</v>
      </c>
      <c r="H57" s="239">
        <f>IF(取引表!H$101=0,0,取引表!H57/取引表!H$101)</f>
        <v>0</v>
      </c>
      <c r="I57" s="239">
        <f>IF(取引表!I$101=0,0,取引表!I57/取引表!I$101)</f>
        <v>0</v>
      </c>
      <c r="J57" s="239">
        <f>IF(取引表!J$101=0,0,取引表!J57/取引表!J$101)</f>
        <v>0</v>
      </c>
      <c r="K57" s="239">
        <f>IF(取引表!K$101=0,0,取引表!K57/取引表!K$101)</f>
        <v>0</v>
      </c>
      <c r="L57" s="239">
        <f>IF(取引表!L$101=0,0,取引表!L57/取引表!L$101)</f>
        <v>0</v>
      </c>
      <c r="M57" s="239">
        <f>IF(取引表!M$101=0,0,取引表!M57/取引表!M$101)</f>
        <v>0</v>
      </c>
      <c r="N57" s="239">
        <f>IF(取引表!N$101=0,0,取引表!N57/取引表!N$101)</f>
        <v>0</v>
      </c>
      <c r="O57" s="239">
        <f>IF(取引表!O$101=0,0,取引表!O57/取引表!O$101)</f>
        <v>0</v>
      </c>
      <c r="P57" s="239">
        <f>IF(取引表!P$101=0,0,取引表!P57/取引表!P$101)</f>
        <v>0</v>
      </c>
      <c r="Q57" s="239">
        <f>IF(取引表!Q$101=0,0,取引表!Q57/取引表!Q$101)</f>
        <v>0</v>
      </c>
      <c r="R57" s="239">
        <f>IF(取引表!R$101=0,0,取引表!R57/取引表!R$101)</f>
        <v>0</v>
      </c>
      <c r="S57" s="239">
        <f>IF(取引表!S$101=0,0,取引表!S57/取引表!S$101)</f>
        <v>0</v>
      </c>
      <c r="T57" s="239">
        <f>IF(取引表!T$101=0,0,取引表!T57/取引表!T$101)</f>
        <v>0</v>
      </c>
      <c r="U57" s="239">
        <f>IF(取引表!U$101=0,0,取引表!U57/取引表!U$101)</f>
        <v>0</v>
      </c>
      <c r="V57" s="239">
        <f>IF(取引表!V$101=0,0,取引表!V57/取引表!V$101)</f>
        <v>0</v>
      </c>
      <c r="W57" s="239">
        <f>IF(取引表!W$101=0,0,取引表!W57/取引表!W$101)</f>
        <v>0</v>
      </c>
      <c r="X57" s="239">
        <f>IF(取引表!X$101=0,0,取引表!X57/取引表!X$101)</f>
        <v>0</v>
      </c>
      <c r="Y57" s="239">
        <f>IF(取引表!Y$101=0,0,取引表!Y57/取引表!Y$101)</f>
        <v>0</v>
      </c>
      <c r="Z57" s="239">
        <f>IF(取引表!Z$101=0,0,取引表!Z57/取引表!Z$101)</f>
        <v>0</v>
      </c>
      <c r="AA57" s="239">
        <f>IF(取引表!AA$101=0,0,取引表!AA57/取引表!AA$101)</f>
        <v>0</v>
      </c>
      <c r="AB57" s="239">
        <f>IF(取引表!AB$101=0,0,取引表!AB57/取引表!AB$101)</f>
        <v>0</v>
      </c>
      <c r="AC57" s="239">
        <f>IF(取引表!AC$101=0,0,取引表!AC57/取引表!AC$101)</f>
        <v>0</v>
      </c>
      <c r="AD57" s="239">
        <f>IF(取引表!AD$101=0,0,取引表!AD57/取引表!AD$101)</f>
        <v>0</v>
      </c>
      <c r="AE57" s="239">
        <f>IF(取引表!AE$101=0,0,取引表!AE57/取引表!AE$101)</f>
        <v>0</v>
      </c>
      <c r="AF57" s="239">
        <f>IF(取引表!AF$101=0,0,取引表!AF57/取引表!AF$101)</f>
        <v>0</v>
      </c>
      <c r="AG57" s="239">
        <f>IF(取引表!AG$101=0,0,取引表!AG57/取引表!AG$101)</f>
        <v>0</v>
      </c>
      <c r="AH57" s="239">
        <f>IF(取引表!AH$101=0,0,取引表!AH57/取引表!AH$101)</f>
        <v>0</v>
      </c>
      <c r="AI57" s="239">
        <f>IF(取引表!AI$101=0,0,取引表!AI57/取引表!AI$101)</f>
        <v>0</v>
      </c>
      <c r="AJ57" s="239">
        <f>IF(取引表!AJ$101=0,0,取引表!AJ57/取引表!AJ$101)</f>
        <v>0</v>
      </c>
      <c r="AK57" s="239">
        <f>IF(取引表!AK$101=0,0,取引表!AK57/取引表!AK$101)</f>
        <v>0</v>
      </c>
      <c r="AL57" s="239">
        <f>IF(取引表!AL$101=0,0,取引表!AL57/取引表!AL$101)</f>
        <v>0</v>
      </c>
      <c r="AM57" s="239">
        <f>IF(取引表!AM$101=0,0,取引表!AM57/取引表!AM$101)</f>
        <v>0</v>
      </c>
      <c r="AN57" s="239">
        <f>IF(取引表!AN$101=0,0,取引表!AN57/取引表!AN$101)</f>
        <v>0</v>
      </c>
      <c r="AO57" s="239">
        <f>IF(取引表!AO$101=0,0,取引表!AO57/取引表!AO$101)</f>
        <v>0</v>
      </c>
      <c r="AP57" s="239">
        <f>IF(取引表!AP$101=0,0,取引表!AP57/取引表!AP$101)</f>
        <v>0</v>
      </c>
      <c r="AQ57" s="239">
        <f>IF(取引表!AQ$101=0,0,取引表!AQ57/取引表!AQ$101)</f>
        <v>0</v>
      </c>
      <c r="AR57" s="239">
        <f>IF(取引表!AR$101=0,0,取引表!AR57/取引表!AR$101)</f>
        <v>0</v>
      </c>
      <c r="AS57" s="239">
        <f>IF(取引表!AS$101=0,0,取引表!AS57/取引表!AS$101)</f>
        <v>0</v>
      </c>
      <c r="AT57" s="239">
        <f>IF(取引表!AT$101=0,0,取引表!AT57/取引表!AT$101)</f>
        <v>0</v>
      </c>
      <c r="AU57" s="239">
        <f>IF(取引表!AU$101=0,0,取引表!AU57/取引表!AU$101)</f>
        <v>0</v>
      </c>
      <c r="AV57" s="239">
        <f>IF(取引表!AV$101=0,0,取引表!AV57/取引表!AV$101)</f>
        <v>0</v>
      </c>
      <c r="AW57" s="239">
        <f>IF(取引表!AW$101=0,0,取引表!AW57/取引表!AW$101)</f>
        <v>0</v>
      </c>
      <c r="AX57" s="239">
        <f>IF(取引表!AX$101=0,0,取引表!AX57/取引表!AX$101)</f>
        <v>0</v>
      </c>
      <c r="AY57" s="239">
        <f>IF(取引表!AY$101=0,0,取引表!AY57/取引表!AY$101)</f>
        <v>0</v>
      </c>
      <c r="AZ57" s="239">
        <f>IF(取引表!AZ$101=0,0,取引表!AZ57/取引表!AZ$101)</f>
        <v>0</v>
      </c>
      <c r="BA57" s="239">
        <f>IF(取引表!BA$101=0,0,取引表!BA57/取引表!BA$101)</f>
        <v>0</v>
      </c>
      <c r="BB57" s="239">
        <f>IF(取引表!BB$101=0,0,取引表!BB57/取引表!BB$101)</f>
        <v>0</v>
      </c>
      <c r="BC57" s="239">
        <f>IF(取引表!BC$101=0,0,取引表!BC57/取引表!BC$101)</f>
        <v>0</v>
      </c>
      <c r="BD57" s="239">
        <f>IF(取引表!BD$101=0,0,取引表!BD57/取引表!BD$101)</f>
        <v>0</v>
      </c>
      <c r="BE57" s="239">
        <f>IF(取引表!BE$101=0,0,取引表!BE57/取引表!BE$101)</f>
        <v>0</v>
      </c>
      <c r="BF57" s="239">
        <f>IF(取引表!BF$101=0,0,取引表!BF57/取引表!BF$101)</f>
        <v>0</v>
      </c>
      <c r="BG57" s="239">
        <f>IF(取引表!BG$101=0,0,取引表!BG57/取引表!BG$101)</f>
        <v>0</v>
      </c>
      <c r="BH57" s="239">
        <f>IF(取引表!BH$101=0,0,取引表!BH57/取引表!BH$101)</f>
        <v>0</v>
      </c>
      <c r="BI57" s="239">
        <f>IF(取引表!BI$101=0,0,取引表!BI57/取引表!BI$101)</f>
        <v>0</v>
      </c>
      <c r="BJ57" s="239">
        <f>IF(取引表!BJ$101=0,0,取引表!BJ57/取引表!BJ$101)</f>
        <v>0</v>
      </c>
      <c r="BK57" s="239">
        <f>IF(取引表!BK$101=0,0,取引表!BK57/取引表!BK$101)</f>
        <v>0</v>
      </c>
      <c r="BL57" s="239">
        <f>IF(取引表!BL$101=0,0,取引表!BL57/取引表!BL$101)</f>
        <v>0</v>
      </c>
      <c r="BM57" s="239">
        <f>IF(取引表!BM$101=0,0,取引表!BM57/取引表!BM$101)</f>
        <v>0</v>
      </c>
      <c r="BN57" s="239">
        <f>IF(取引表!BN$101=0,0,取引表!BN57/取引表!BN$101)</f>
        <v>0</v>
      </c>
      <c r="BO57" s="239">
        <f>IF(取引表!BO$101=0,0,取引表!BO57/取引表!BO$101)</f>
        <v>0</v>
      </c>
      <c r="BP57" s="239">
        <f>IF(取引表!BP$101=0,0,取引表!BP57/取引表!BP$101)</f>
        <v>0</v>
      </c>
      <c r="BQ57" s="239">
        <f>IF(取引表!BQ$101=0,0,取引表!BQ57/取引表!BQ$101)</f>
        <v>0</v>
      </c>
      <c r="BR57" s="239">
        <f>IF(取引表!BR$101=0,0,取引表!BR57/取引表!BR$101)</f>
        <v>0</v>
      </c>
      <c r="BS57" s="239">
        <f>IF(取引表!BS$101=0,0,取引表!BS57/取引表!BS$101)</f>
        <v>0</v>
      </c>
      <c r="BT57" s="239">
        <f>IF(取引表!BT$101=0,0,取引表!BT57/取引表!BT$101)</f>
        <v>0</v>
      </c>
      <c r="BU57" s="239">
        <f>IF(取引表!BU$101=0,0,取引表!BU57/取引表!BU$101)</f>
        <v>0</v>
      </c>
      <c r="BV57" s="239">
        <f>IF(取引表!BV$101=0,0,取引表!BV57/取引表!BV$101)</f>
        <v>0</v>
      </c>
      <c r="BW57" s="239">
        <f>IF(取引表!BW$101=0,0,取引表!BW57/取引表!BW$101)</f>
        <v>0</v>
      </c>
      <c r="BX57" s="239">
        <f>IF(取引表!BX$101=0,0,取引表!BX57/取引表!BX$101)</f>
        <v>0</v>
      </c>
      <c r="BY57" s="239">
        <f>IF(取引表!BY$101=0,0,取引表!BY57/取引表!BY$101)</f>
        <v>0</v>
      </c>
      <c r="BZ57" s="239">
        <f>IF(取引表!BZ$101=0,0,取引表!BZ57/取引表!BZ$101)</f>
        <v>0</v>
      </c>
      <c r="CA57" s="239">
        <f>IF(取引表!CA$101=0,0,取引表!CA57/取引表!CA$101)</f>
        <v>0</v>
      </c>
      <c r="CB57" s="239">
        <f>IF(取引表!CB$101=0,0,取引表!CB57/取引表!CB$101)</f>
        <v>0</v>
      </c>
      <c r="CC57" s="239">
        <f>IF(取引表!CC$101=0,0,取引表!CC57/取引表!CC$101)</f>
        <v>0</v>
      </c>
      <c r="CD57" s="239">
        <f>IF(取引表!CD$101=0,0,取引表!CD57/取引表!CD$101)</f>
        <v>0</v>
      </c>
      <c r="CE57" s="239">
        <f>IF(取引表!CE$101=0,0,取引表!CE57/取引表!CE$101)</f>
        <v>0</v>
      </c>
      <c r="CF57" s="239">
        <f>IF(取引表!CF$101=0,0,取引表!CF57/取引表!CF$101)</f>
        <v>0</v>
      </c>
      <c r="CG57" s="239">
        <f>IF(取引表!CG$101=0,0,取引表!CG57/取引表!CG$101)</f>
        <v>0</v>
      </c>
      <c r="CH57" s="239">
        <f>IF(取引表!CH$101=0,0,取引表!CH57/取引表!CH$101)</f>
        <v>0</v>
      </c>
      <c r="CI57" s="239">
        <f>IF(取引表!CI$101=0,0,取引表!CI57/取引表!CI$101)</f>
        <v>0</v>
      </c>
      <c r="CJ57" s="239">
        <f>IF(取引表!CJ$101=0,0,取引表!CJ57/取引表!CJ$101)</f>
        <v>0</v>
      </c>
      <c r="CK57" s="239">
        <f>IF(取引表!CK$101=0,0,取引表!CK57/取引表!CK$101)</f>
        <v>0</v>
      </c>
      <c r="CL57" s="239">
        <f>IF(取引表!CL$101=0,0,取引表!CL57/取引表!CL$101)</f>
        <v>0</v>
      </c>
      <c r="CM57" s="239">
        <f>IF(取引表!CM$101=0,0,取引表!CM57/取引表!CM$101)</f>
        <v>0</v>
      </c>
      <c r="CO57" s="238">
        <v>54</v>
      </c>
      <c r="CP57" s="242">
        <f t="shared" si="2"/>
        <v>0.20912940566012608</v>
      </c>
      <c r="CQ57" s="242">
        <f t="shared" si="3"/>
        <v>0.79087059433987383</v>
      </c>
      <c r="CR57" s="242">
        <f>INDEX(取引表!$C$105:$CM$105,投入係数!$CO57)</f>
        <v>0.13040515186555993</v>
      </c>
    </row>
    <row r="58" spans="1:96">
      <c r="A58" s="238">
        <v>55</v>
      </c>
      <c r="B58" s="238" t="s">
        <v>51</v>
      </c>
      <c r="C58" s="239">
        <f>IF(取引表!C$101=0,0,取引表!C58/取引表!C$101)</f>
        <v>0</v>
      </c>
      <c r="D58" s="239">
        <f>IF(取引表!D$101=0,0,取引表!D58/取引表!D$101)</f>
        <v>0</v>
      </c>
      <c r="E58" s="239">
        <f>IF(取引表!E$101=0,0,取引表!E58/取引表!E$101)</f>
        <v>0</v>
      </c>
      <c r="F58" s="239">
        <f>IF(取引表!F$101=0,0,取引表!F58/取引表!F$101)</f>
        <v>0</v>
      </c>
      <c r="G58" s="239">
        <f>IF(取引表!G$101=0,0,取引表!G58/取引表!G$101)</f>
        <v>0</v>
      </c>
      <c r="H58" s="239">
        <f>IF(取引表!H$101=0,0,取引表!H58/取引表!H$101)</f>
        <v>0</v>
      </c>
      <c r="I58" s="239">
        <f>IF(取引表!I$101=0,0,取引表!I58/取引表!I$101)</f>
        <v>0</v>
      </c>
      <c r="J58" s="239">
        <f>IF(取引表!J$101=0,0,取引表!J58/取引表!J$101)</f>
        <v>0</v>
      </c>
      <c r="K58" s="239">
        <f>IF(取引表!K$101=0,0,取引表!K58/取引表!K$101)</f>
        <v>0</v>
      </c>
      <c r="L58" s="239">
        <f>IF(取引表!L$101=0,0,取引表!L58/取引表!L$101)</f>
        <v>0</v>
      </c>
      <c r="M58" s="239">
        <f>IF(取引表!M$101=0,0,取引表!M58/取引表!M$101)</f>
        <v>0</v>
      </c>
      <c r="N58" s="239">
        <f>IF(取引表!N$101=0,0,取引表!N58/取引表!N$101)</f>
        <v>0</v>
      </c>
      <c r="O58" s="239">
        <f>IF(取引表!O$101=0,0,取引表!O58/取引表!O$101)</f>
        <v>0</v>
      </c>
      <c r="P58" s="239">
        <f>IF(取引表!P$101=0,0,取引表!P58/取引表!P$101)</f>
        <v>0</v>
      </c>
      <c r="Q58" s="239">
        <f>IF(取引表!Q$101=0,0,取引表!Q58/取引表!Q$101)</f>
        <v>0</v>
      </c>
      <c r="R58" s="239">
        <f>IF(取引表!R$101=0,0,取引表!R58/取引表!R$101)</f>
        <v>0</v>
      </c>
      <c r="S58" s="239">
        <f>IF(取引表!S$101=0,0,取引表!S58/取引表!S$101)</f>
        <v>0</v>
      </c>
      <c r="T58" s="239">
        <f>IF(取引表!T$101=0,0,取引表!T58/取引表!T$101)</f>
        <v>0</v>
      </c>
      <c r="U58" s="239">
        <f>IF(取引表!U$101=0,0,取引表!U58/取引表!U$101)</f>
        <v>0</v>
      </c>
      <c r="V58" s="239">
        <f>IF(取引表!V$101=0,0,取引表!V58/取引表!V$101)</f>
        <v>0</v>
      </c>
      <c r="W58" s="239">
        <f>IF(取引表!W$101=0,0,取引表!W58/取引表!W$101)</f>
        <v>0</v>
      </c>
      <c r="X58" s="239">
        <f>IF(取引表!X$101=0,0,取引表!X58/取引表!X$101)</f>
        <v>0</v>
      </c>
      <c r="Y58" s="239">
        <f>IF(取引表!Y$101=0,0,取引表!Y58/取引表!Y$101)</f>
        <v>0</v>
      </c>
      <c r="Z58" s="239">
        <f>IF(取引表!Z$101=0,0,取引表!Z58/取引表!Z$101)</f>
        <v>0</v>
      </c>
      <c r="AA58" s="239">
        <f>IF(取引表!AA$101=0,0,取引表!AA58/取引表!AA$101)</f>
        <v>0</v>
      </c>
      <c r="AB58" s="239">
        <f>IF(取引表!AB$101=0,0,取引表!AB58/取引表!AB$101)</f>
        <v>0</v>
      </c>
      <c r="AC58" s="239">
        <f>IF(取引表!AC$101=0,0,取引表!AC58/取引表!AC$101)</f>
        <v>0</v>
      </c>
      <c r="AD58" s="239">
        <f>IF(取引表!AD$101=0,0,取引表!AD58/取引表!AD$101)</f>
        <v>0</v>
      </c>
      <c r="AE58" s="239">
        <f>IF(取引表!AE$101=0,0,取引表!AE58/取引表!AE$101)</f>
        <v>0</v>
      </c>
      <c r="AF58" s="239">
        <f>IF(取引表!AF$101=0,0,取引表!AF58/取引表!AF$101)</f>
        <v>0</v>
      </c>
      <c r="AG58" s="239">
        <f>IF(取引表!AG$101=0,0,取引表!AG58/取引表!AG$101)</f>
        <v>0</v>
      </c>
      <c r="AH58" s="239">
        <f>IF(取引表!AH$101=0,0,取引表!AH58/取引表!AH$101)</f>
        <v>0</v>
      </c>
      <c r="AI58" s="239">
        <f>IF(取引表!AI$101=0,0,取引表!AI58/取引表!AI$101)</f>
        <v>0</v>
      </c>
      <c r="AJ58" s="239">
        <f>IF(取引表!AJ$101=0,0,取引表!AJ58/取引表!AJ$101)</f>
        <v>0</v>
      </c>
      <c r="AK58" s="239">
        <f>IF(取引表!AK$101=0,0,取引表!AK58/取引表!AK$101)</f>
        <v>0</v>
      </c>
      <c r="AL58" s="239">
        <f>IF(取引表!AL$101=0,0,取引表!AL58/取引表!AL$101)</f>
        <v>0</v>
      </c>
      <c r="AM58" s="239">
        <f>IF(取引表!AM$101=0,0,取引表!AM58/取引表!AM$101)</f>
        <v>0</v>
      </c>
      <c r="AN58" s="239">
        <f>IF(取引表!AN$101=0,0,取引表!AN58/取引表!AN$101)</f>
        <v>0</v>
      </c>
      <c r="AO58" s="239">
        <f>IF(取引表!AO$101=0,0,取引表!AO58/取引表!AO$101)</f>
        <v>0</v>
      </c>
      <c r="AP58" s="239">
        <f>IF(取引表!AP$101=0,0,取引表!AP58/取引表!AP$101)</f>
        <v>0</v>
      </c>
      <c r="AQ58" s="239">
        <f>IF(取引表!AQ$101=0,0,取引表!AQ58/取引表!AQ$101)</f>
        <v>0</v>
      </c>
      <c r="AR58" s="239">
        <f>IF(取引表!AR$101=0,0,取引表!AR58/取引表!AR$101)</f>
        <v>0</v>
      </c>
      <c r="AS58" s="239">
        <f>IF(取引表!AS$101=0,0,取引表!AS58/取引表!AS$101)</f>
        <v>0</v>
      </c>
      <c r="AT58" s="239">
        <f>IF(取引表!AT$101=0,0,取引表!AT58/取引表!AT$101)</f>
        <v>0</v>
      </c>
      <c r="AU58" s="239">
        <f>IF(取引表!AU$101=0,0,取引表!AU58/取引表!AU$101)</f>
        <v>0</v>
      </c>
      <c r="AV58" s="239">
        <f>IF(取引表!AV$101=0,0,取引表!AV58/取引表!AV$101)</f>
        <v>0</v>
      </c>
      <c r="AW58" s="239">
        <f>IF(取引表!AW$101=0,0,取引表!AW58/取引表!AW$101)</f>
        <v>0</v>
      </c>
      <c r="AX58" s="239">
        <f>IF(取引表!AX$101=0,0,取引表!AX58/取引表!AX$101)</f>
        <v>0</v>
      </c>
      <c r="AY58" s="239">
        <f>IF(取引表!AY$101=0,0,取引表!AY58/取引表!AY$101)</f>
        <v>0</v>
      </c>
      <c r="AZ58" s="239">
        <f>IF(取引表!AZ$101=0,0,取引表!AZ58/取引表!AZ$101)</f>
        <v>0</v>
      </c>
      <c r="BA58" s="239">
        <f>IF(取引表!BA$101=0,0,取引表!BA58/取引表!BA$101)</f>
        <v>0</v>
      </c>
      <c r="BB58" s="239">
        <f>IF(取引表!BB$101=0,0,取引表!BB58/取引表!BB$101)</f>
        <v>0</v>
      </c>
      <c r="BC58" s="239">
        <f>IF(取引表!BC$101=0,0,取引表!BC58/取引表!BC$101)</f>
        <v>0</v>
      </c>
      <c r="BD58" s="239">
        <f>IF(取引表!BD$101=0,0,取引表!BD58/取引表!BD$101)</f>
        <v>0</v>
      </c>
      <c r="BE58" s="239">
        <f>IF(取引表!BE$101=0,0,取引表!BE58/取引表!BE$101)</f>
        <v>0</v>
      </c>
      <c r="BF58" s="239">
        <f>IF(取引表!BF$101=0,0,取引表!BF58/取引表!BF$101)</f>
        <v>0</v>
      </c>
      <c r="BG58" s="239">
        <f>IF(取引表!BG$101=0,0,取引表!BG58/取引表!BG$101)</f>
        <v>0</v>
      </c>
      <c r="BH58" s="239">
        <f>IF(取引表!BH$101=0,0,取引表!BH58/取引表!BH$101)</f>
        <v>0</v>
      </c>
      <c r="BI58" s="239">
        <f>IF(取引表!BI$101=0,0,取引表!BI58/取引表!BI$101)</f>
        <v>0</v>
      </c>
      <c r="BJ58" s="239">
        <f>IF(取引表!BJ$101=0,0,取引表!BJ58/取引表!BJ$101)</f>
        <v>0</v>
      </c>
      <c r="BK58" s="239">
        <f>IF(取引表!BK$101=0,0,取引表!BK58/取引表!BK$101)</f>
        <v>0</v>
      </c>
      <c r="BL58" s="239">
        <f>IF(取引表!BL$101=0,0,取引表!BL58/取引表!BL$101)</f>
        <v>0</v>
      </c>
      <c r="BM58" s="239">
        <f>IF(取引表!BM$101=0,0,取引表!BM58/取引表!BM$101)</f>
        <v>0</v>
      </c>
      <c r="BN58" s="239">
        <f>IF(取引表!BN$101=0,0,取引表!BN58/取引表!BN$101)</f>
        <v>0</v>
      </c>
      <c r="BO58" s="239">
        <f>IF(取引表!BO$101=0,0,取引表!BO58/取引表!BO$101)</f>
        <v>0</v>
      </c>
      <c r="BP58" s="239">
        <f>IF(取引表!BP$101=0,0,取引表!BP58/取引表!BP$101)</f>
        <v>0</v>
      </c>
      <c r="BQ58" s="239">
        <f>IF(取引表!BQ$101=0,0,取引表!BQ58/取引表!BQ$101)</f>
        <v>0</v>
      </c>
      <c r="BR58" s="239">
        <f>IF(取引表!BR$101=0,0,取引表!BR58/取引表!BR$101)</f>
        <v>0</v>
      </c>
      <c r="BS58" s="239">
        <f>IF(取引表!BS$101=0,0,取引表!BS58/取引表!BS$101)</f>
        <v>0</v>
      </c>
      <c r="BT58" s="239">
        <f>IF(取引表!BT$101=0,0,取引表!BT58/取引表!BT$101)</f>
        <v>0</v>
      </c>
      <c r="BU58" s="239">
        <f>IF(取引表!BU$101=0,0,取引表!BU58/取引表!BU$101)</f>
        <v>0</v>
      </c>
      <c r="BV58" s="239">
        <f>IF(取引表!BV$101=0,0,取引表!BV58/取引表!BV$101)</f>
        <v>0</v>
      </c>
      <c r="BW58" s="239">
        <f>IF(取引表!BW$101=0,0,取引表!BW58/取引表!BW$101)</f>
        <v>0</v>
      </c>
      <c r="BX58" s="239">
        <f>IF(取引表!BX$101=0,0,取引表!BX58/取引表!BX$101)</f>
        <v>0</v>
      </c>
      <c r="BY58" s="239">
        <f>IF(取引表!BY$101=0,0,取引表!BY58/取引表!BY$101)</f>
        <v>0</v>
      </c>
      <c r="BZ58" s="239">
        <f>IF(取引表!BZ$101=0,0,取引表!BZ58/取引表!BZ$101)</f>
        <v>0</v>
      </c>
      <c r="CA58" s="239">
        <f>IF(取引表!CA$101=0,0,取引表!CA58/取引表!CA$101)</f>
        <v>0</v>
      </c>
      <c r="CB58" s="239">
        <f>IF(取引表!CB$101=0,0,取引表!CB58/取引表!CB$101)</f>
        <v>0</v>
      </c>
      <c r="CC58" s="239">
        <f>IF(取引表!CC$101=0,0,取引表!CC58/取引表!CC$101)</f>
        <v>0</v>
      </c>
      <c r="CD58" s="239">
        <f>IF(取引表!CD$101=0,0,取引表!CD58/取引表!CD$101)</f>
        <v>0</v>
      </c>
      <c r="CE58" s="239">
        <f>IF(取引表!CE$101=0,0,取引表!CE58/取引表!CE$101)</f>
        <v>0</v>
      </c>
      <c r="CF58" s="239">
        <f>IF(取引表!CF$101=0,0,取引表!CF58/取引表!CF$101)</f>
        <v>0</v>
      </c>
      <c r="CG58" s="239">
        <f>IF(取引表!CG$101=0,0,取引表!CG58/取引表!CG$101)</f>
        <v>0</v>
      </c>
      <c r="CH58" s="239">
        <f>IF(取引表!CH$101=0,0,取引表!CH58/取引表!CH$101)</f>
        <v>0</v>
      </c>
      <c r="CI58" s="239">
        <f>IF(取引表!CI$101=0,0,取引表!CI58/取引表!CI$101)</f>
        <v>0</v>
      </c>
      <c r="CJ58" s="239">
        <f>IF(取引表!CJ$101=0,0,取引表!CJ58/取引表!CJ$101)</f>
        <v>0</v>
      </c>
      <c r="CK58" s="239">
        <f>IF(取引表!CK$101=0,0,取引表!CK58/取引表!CK$101)</f>
        <v>0</v>
      </c>
      <c r="CL58" s="239">
        <f>IF(取引表!CL$101=0,0,取引表!CL58/取引表!CL$101)</f>
        <v>0</v>
      </c>
      <c r="CM58" s="239">
        <f>IF(取引表!CM$101=0,0,取引表!CM58/取引表!CM$101)</f>
        <v>0</v>
      </c>
      <c r="CO58" s="238">
        <v>55</v>
      </c>
      <c r="CP58" s="242">
        <f t="shared" si="2"/>
        <v>6.6616122022442076E-2</v>
      </c>
      <c r="CQ58" s="242">
        <f t="shared" si="3"/>
        <v>0.93338387797755784</v>
      </c>
      <c r="CR58" s="242">
        <f>INDEX(取引表!$C$105:$CM$105,投入係数!$CO58)</f>
        <v>0</v>
      </c>
    </row>
    <row r="59" spans="1:96">
      <c r="A59" s="238">
        <v>56</v>
      </c>
      <c r="B59" s="238" t="s">
        <v>13</v>
      </c>
      <c r="C59" s="239">
        <f>IF(取引表!C$101=0,0,取引表!C59/取引表!C$101)</f>
        <v>2.1050690890149056E-4</v>
      </c>
      <c r="D59" s="239">
        <f>IF(取引表!D$101=0,0,取引表!D59/取引表!D$101)</f>
        <v>2.4843944635901581E-4</v>
      </c>
      <c r="E59" s="239">
        <f>IF(取引表!E$101=0,0,取引表!E59/取引表!E$101)</f>
        <v>4.6429807625619735E-4</v>
      </c>
      <c r="F59" s="239">
        <f>IF(取引表!F$101=0,0,取引表!F59/取引表!F$101)</f>
        <v>1.2985196044394399E-2</v>
      </c>
      <c r="G59" s="239">
        <f>IF(取引表!G$101=0,0,取引表!G59/取引表!G$101)</f>
        <v>8.0893714734191831E-4</v>
      </c>
      <c r="H59" s="239">
        <f>IF(取引表!H$101=0,0,取引表!H59/取引表!H$101)</f>
        <v>7.8907390835463061E-4</v>
      </c>
      <c r="I59" s="239">
        <f>IF(取引表!I$101=0,0,取引表!I59/取引表!I$101)</f>
        <v>0</v>
      </c>
      <c r="J59" s="239">
        <f>IF(取引表!J$101=0,0,取引表!J59/取引表!J$101)</f>
        <v>1.6051317969409356E-3</v>
      </c>
      <c r="K59" s="239">
        <f>IF(取引表!K$101=0,0,取引表!K59/取引表!K$101)</f>
        <v>3.719248897852705E-3</v>
      </c>
      <c r="L59" s="239">
        <f>IF(取引表!L$101=0,0,取引表!L59/取引表!L$101)</f>
        <v>5.7677918454629418E-4</v>
      </c>
      <c r="M59" s="239">
        <f>IF(取引表!M$101=0,0,取引表!M59/取引表!M$101)</f>
        <v>4.8370432484485569E-3</v>
      </c>
      <c r="N59" s="239">
        <f>IF(取引表!N$101=0,0,取引表!N59/取引表!N$101)</f>
        <v>3.6993764687971746E-3</v>
      </c>
      <c r="O59" s="239">
        <f>IF(取引表!O$101=0,0,取引表!O59/取引表!O$101)</f>
        <v>3.864836063413076E-3</v>
      </c>
      <c r="P59" s="239">
        <f>IF(取引表!P$101=0,0,取引表!P59/取引表!P$101)</f>
        <v>0</v>
      </c>
      <c r="Q59" s="239">
        <f>IF(取引表!Q$101=0,0,取引表!Q59/取引表!Q$101)</f>
        <v>1.0422329457116337E-3</v>
      </c>
      <c r="R59" s="239">
        <f>IF(取引表!R$101=0,0,取引表!R59/取引表!R$101)</f>
        <v>6.6122237986281248E-4</v>
      </c>
      <c r="S59" s="239">
        <f>IF(取引表!S$101=0,0,取引表!S59/取引表!S$101)</f>
        <v>0</v>
      </c>
      <c r="T59" s="239">
        <f>IF(取引表!T$101=0,0,取引表!T59/取引表!T$101)</f>
        <v>9.0556680073960246E-4</v>
      </c>
      <c r="U59" s="239">
        <f>IF(取引表!U$101=0,0,取引表!U59/取引表!U$101)</f>
        <v>0</v>
      </c>
      <c r="V59" s="239">
        <f>IF(取引表!V$101=0,0,取引表!V59/取引表!V$101)</f>
        <v>6.5487500444722088E-4</v>
      </c>
      <c r="W59" s="239">
        <f>IF(取引表!W$101=0,0,取引表!W59/取引表!W$101)</f>
        <v>3.352462813651111E-3</v>
      </c>
      <c r="X59" s="239">
        <f>IF(取引表!X$101=0,0,取引表!X59/取引表!X$101)</f>
        <v>0</v>
      </c>
      <c r="Y59" s="239">
        <f>IF(取引表!Y$101=0,0,取引表!Y59/取引表!Y$101)</f>
        <v>1.4850321876623892E-3</v>
      </c>
      <c r="Z59" s="239">
        <f>IF(取引表!Z$101=0,0,取引表!Z59/取引表!Z$101)</f>
        <v>0</v>
      </c>
      <c r="AA59" s="239">
        <f>IF(取引表!AA$101=0,0,取引表!AA59/取引表!AA$101)</f>
        <v>8.1330476573660757E-3</v>
      </c>
      <c r="AB59" s="239">
        <f>IF(取引表!AB$101=0,0,取引表!AB59/取引表!AB$101)</f>
        <v>5.3812450059024933E-4</v>
      </c>
      <c r="AC59" s="239">
        <f>IF(取引表!AC$101=0,0,取引表!AC59/取引表!AC$101)</f>
        <v>6.2012201255725143E-4</v>
      </c>
      <c r="AD59" s="239">
        <f>IF(取引表!AD$101=0,0,取引表!AD59/取引表!AD$101)</f>
        <v>5.3383265710104004E-3</v>
      </c>
      <c r="AE59" s="239">
        <f>IF(取引表!AE$101=0,0,取引表!AE59/取引表!AE$101)</f>
        <v>2.6652209301060272E-3</v>
      </c>
      <c r="AF59" s="239">
        <f>IF(取引表!AF$101=0,0,取引表!AF59/取引表!AF$101)</f>
        <v>1.41479358014409E-3</v>
      </c>
      <c r="AG59" s="239">
        <f>IF(取引表!AG$101=0,0,取引表!AG59/取引表!AG$101)</f>
        <v>1.7466273643982637E-3</v>
      </c>
      <c r="AH59" s="239">
        <f>IF(取引表!AH$101=0,0,取引表!AH59/取引表!AH$101)</f>
        <v>2.0661022987440766E-3</v>
      </c>
      <c r="AI59" s="239">
        <f>IF(取引表!AI$101=0,0,取引表!AI59/取引表!AI$101)</f>
        <v>1.7697870605898642E-5</v>
      </c>
      <c r="AJ59" s="239">
        <f>IF(取引表!AJ$101=0,0,取引表!AJ59/取引表!AJ$101)</f>
        <v>8.7329597197169275E-4</v>
      </c>
      <c r="AK59" s="239">
        <f>IF(取引表!AK$101=0,0,取引表!AK59/取引表!AK$101)</f>
        <v>2.5764218399453059E-4</v>
      </c>
      <c r="AL59" s="239">
        <f>IF(取引表!AL$101=0,0,取引表!AL59/取引表!AL$101)</f>
        <v>1.4222514768404829E-4</v>
      </c>
      <c r="AM59" s="239">
        <f>IF(取引表!AM$101=0,0,取引表!AM59/取引表!AM$101)</f>
        <v>2.6678747841856084E-4</v>
      </c>
      <c r="AN59" s="239">
        <f>IF(取引表!AN$101=0,0,取引表!AN59/取引表!AN$101)</f>
        <v>1.4278174870953264E-3</v>
      </c>
      <c r="AO59" s="239">
        <f>IF(取引表!AO$101=0,0,取引表!AO59/取引表!AO$101)</f>
        <v>4.4207395665104112E-4</v>
      </c>
      <c r="AP59" s="239">
        <f>IF(取引表!AP$101=0,0,取引表!AP59/取引表!AP$101)</f>
        <v>9.1741774005331042E-4</v>
      </c>
      <c r="AQ59" s="239">
        <f>IF(取引表!AQ$101=0,0,取引表!AQ59/取引表!AQ$101)</f>
        <v>1.5912506484554545E-3</v>
      </c>
      <c r="AR59" s="239">
        <f>IF(取引表!AR$101=0,0,取引表!AR59/取引表!AR$101)</f>
        <v>1.2034508800347185E-3</v>
      </c>
      <c r="AS59" s="239">
        <f>IF(取引表!AS$101=0,0,取引表!AS59/取引表!AS$101)</f>
        <v>7.5868386404834515E-4</v>
      </c>
      <c r="AT59" s="239">
        <f>IF(取引表!AT$101=0,0,取引表!AT59/取引表!AT$101)</f>
        <v>1.1964114475833624E-3</v>
      </c>
      <c r="AU59" s="239">
        <f>IF(取引表!AU$101=0,0,取引表!AU59/取引表!AU$101)</f>
        <v>4.01257880810246E-4</v>
      </c>
      <c r="AV59" s="239">
        <f>IF(取引表!AV$101=0,0,取引表!AV59/取引表!AV$101)</f>
        <v>5.6625270717465797E-4</v>
      </c>
      <c r="AW59" s="239">
        <f>IF(取引表!AW$101=0,0,取引表!AW59/取引表!AW$101)</f>
        <v>5.1379685796212914E-4</v>
      </c>
      <c r="AX59" s="239">
        <f>IF(取引表!AX$101=0,0,取引表!AX59/取引表!AX$101)</f>
        <v>5.4298163814968088E-4</v>
      </c>
      <c r="AY59" s="239">
        <f>IF(取引表!AY$101=0,0,取引表!AY59/取引表!AY$101)</f>
        <v>9.3164650584959038E-3</v>
      </c>
      <c r="AZ59" s="239">
        <f>IF(取引表!AZ$101=0,0,取引表!AZ59/取引表!AZ$101)</f>
        <v>5.6540599795007499E-3</v>
      </c>
      <c r="BA59" s="239">
        <f>IF(取引表!BA$101=0,0,取引表!BA59/取引表!BA$101)</f>
        <v>1.8153527790704977E-3</v>
      </c>
      <c r="BB59" s="239">
        <f>IF(取引表!BB$101=0,0,取引表!BB59/取引表!BB$101)</f>
        <v>5.6788711326309273E-3</v>
      </c>
      <c r="BC59" s="239">
        <f>IF(取引表!BC$101=0,0,取引表!BC59/取引表!BC$101)</f>
        <v>1.7404980378190344E-2</v>
      </c>
      <c r="BD59" s="239">
        <f>IF(取引表!BD$101=0,0,取引表!BD59/取引表!BD$101)</f>
        <v>3.3405963777568077E-5</v>
      </c>
      <c r="BE59" s="239">
        <f>IF(取引表!BE$101=0,0,取引表!BE59/取引表!BE$101)</f>
        <v>9.8339207883551016E-7</v>
      </c>
      <c r="BF59" s="239">
        <f>IF(取引表!BF$101=0,0,取引表!BF59/取引表!BF$101)</f>
        <v>2.7727436295043489E-4</v>
      </c>
      <c r="BG59" s="239">
        <f>IF(取引表!BG$101=0,0,取引表!BG59/取引表!BG$101)</f>
        <v>1.2205539054789777E-3</v>
      </c>
      <c r="BH59" s="239">
        <f>IF(取引表!BH$101=0,0,取引表!BH59/取引表!BH$101)</f>
        <v>2.4444039627187817E-4</v>
      </c>
      <c r="BI59" s="239">
        <f>IF(取引表!BI$101=0,0,取引表!BI59/取引表!BI$101)</f>
        <v>1.8915792517615129E-3</v>
      </c>
      <c r="BJ59" s="239">
        <f>IF(取引表!BJ$101=0,0,取引表!BJ59/取引表!BJ$101)</f>
        <v>0</v>
      </c>
      <c r="BK59" s="239">
        <f>IF(取引表!BK$101=0,0,取引表!BK59/取引表!BK$101)</f>
        <v>5.0831872040248598E-3</v>
      </c>
      <c r="BL59" s="239">
        <f>IF(取引表!BL$101=0,0,取引表!BL59/取引表!BL$101)</f>
        <v>7.5997424764439039E-3</v>
      </c>
      <c r="BM59" s="239">
        <f>IF(取引表!BM$101=0,0,取引表!BM59/取引表!BM$101)</f>
        <v>6.9026688025403224E-4</v>
      </c>
      <c r="BN59" s="239">
        <f>IF(取引表!BN$101=0,0,取引表!BN59/取引表!BN$101)</f>
        <v>0</v>
      </c>
      <c r="BO59" s="239">
        <f>IF(取引表!BO$101=0,0,取引表!BO59/取引表!BO$101)</f>
        <v>1.3578852295676228E-3</v>
      </c>
      <c r="BP59" s="239">
        <f>IF(取引表!BP$101=0,0,取引表!BP59/取引表!BP$101)</f>
        <v>1.4671207298973231E-3</v>
      </c>
      <c r="BQ59" s="239">
        <f>IF(取引表!BQ$101=0,0,取引表!BQ59/取引表!BQ$101)</f>
        <v>6.5720278244020503E-4</v>
      </c>
      <c r="BR59" s="239">
        <f>IF(取引表!BR$101=0,0,取引表!BR59/取引表!BR$101)</f>
        <v>3.3297462576647387E-3</v>
      </c>
      <c r="BS59" s="239">
        <f>IF(取引表!BS$101=0,0,取引表!BS59/取引表!BS$101)</f>
        <v>7.8049722961828305E-4</v>
      </c>
      <c r="BT59" s="239">
        <f>IF(取引表!BT$101=0,0,取引表!BT59/取引表!BT$101)</f>
        <v>7.2382474810931416E-3</v>
      </c>
      <c r="BU59" s="239">
        <f>IF(取引表!BU$101=0,0,取引表!BU59/取引表!BU$101)</f>
        <v>1.0256550135214874E-3</v>
      </c>
      <c r="BV59" s="239">
        <f>IF(取引表!BV$101=0,0,取引表!BV59/取引表!BV$101)</f>
        <v>5.5473493401190553E-3</v>
      </c>
      <c r="BW59" s="239">
        <f>IF(取引表!BW$101=0,0,取引表!BW59/取引表!BW$101)</f>
        <v>1.3875174433109212E-3</v>
      </c>
      <c r="BX59" s="239">
        <f>IF(取引表!BX$101=0,0,取引表!BX59/取引表!BX$101)</f>
        <v>2.3335667981879723E-3</v>
      </c>
      <c r="BY59" s="239">
        <f>IF(取引表!BY$101=0,0,取引表!BY59/取引表!BY$101)</f>
        <v>1.0011948922788879E-3</v>
      </c>
      <c r="BZ59" s="239">
        <f>IF(取引表!BZ$101=0,0,取引表!BZ59/取引表!BZ$101)</f>
        <v>6.2023639061361104E-4</v>
      </c>
      <c r="CA59" s="239">
        <f>IF(取引表!CA$101=0,0,取引表!CA59/取引表!CA$101)</f>
        <v>4.2276103635604627E-3</v>
      </c>
      <c r="CB59" s="239">
        <f>IF(取引表!CB$101=0,0,取引表!CB59/取引表!CB$101)</f>
        <v>1.1432328543661276E-3</v>
      </c>
      <c r="CC59" s="239">
        <f>IF(取引表!CC$101=0,0,取引表!CC59/取引表!CC$101)</f>
        <v>5.6451410122467958E-4</v>
      </c>
      <c r="CD59" s="239">
        <f>IF(取引表!CD$101=0,0,取引表!CD59/取引表!CD$101)</f>
        <v>3.0875924505935847E-4</v>
      </c>
      <c r="CE59" s="239">
        <f>IF(取引表!CE$101=0,0,取引表!CE59/取引表!CE$101)</f>
        <v>1.2864999069017919E-3</v>
      </c>
      <c r="CF59" s="239">
        <f>IF(取引表!CF$101=0,0,取引表!CF59/取引表!CF$101)</f>
        <v>1.0216248043014953E-3</v>
      </c>
      <c r="CG59" s="239">
        <f>IF(取引表!CG$101=0,0,取引表!CG59/取引表!CG$101)</f>
        <v>1.8729446792567694E-3</v>
      </c>
      <c r="CH59" s="239">
        <f>IF(取引表!CH$101=0,0,取引表!CH59/取引表!CH$101)</f>
        <v>9.068009682787981E-4</v>
      </c>
      <c r="CI59" s="239">
        <f>IF(取引表!CI$101=0,0,取引表!CI59/取引表!CI$101)</f>
        <v>7.604815791299954E-4</v>
      </c>
      <c r="CJ59" s="239">
        <f>IF(取引表!CJ$101=0,0,取引表!CJ59/取引表!CJ$101)</f>
        <v>6.9186216640639594E-4</v>
      </c>
      <c r="CK59" s="239">
        <f>IF(取引表!CK$101=0,0,取引表!CK59/取引表!CK$101)</f>
        <v>7.6707371353730851E-4</v>
      </c>
      <c r="CL59" s="239">
        <f>IF(取引表!CL$101=0,0,取引表!CL59/取引表!CL$101)</f>
        <v>1.6321758792849095E-3</v>
      </c>
      <c r="CM59" s="239">
        <f>IF(取引表!CM$101=0,0,取引表!CM59/取引表!CM$101)</f>
        <v>1.6339659216636348E-3</v>
      </c>
      <c r="CO59" s="238">
        <v>56</v>
      </c>
      <c r="CP59" s="242">
        <f t="shared" si="2"/>
        <v>0.29546538441856407</v>
      </c>
      <c r="CQ59" s="242">
        <f t="shared" si="3"/>
        <v>0.70453461558143593</v>
      </c>
      <c r="CR59" s="242">
        <f>INDEX(取引表!$C$105:$CM$105,投入係数!$CO59)</f>
        <v>0.26451860892062234</v>
      </c>
    </row>
    <row r="60" spans="1:96">
      <c r="A60" s="238">
        <v>57</v>
      </c>
      <c r="B60" s="238" t="s">
        <v>1926</v>
      </c>
      <c r="C60" s="239">
        <f>IF(取引表!C$101=0,0,取引表!C60/取引表!C$101)</f>
        <v>1.252316294635826E-2</v>
      </c>
      <c r="D60" s="239">
        <f>IF(取引表!D$101=0,0,取引表!D60/取引表!D$101)</f>
        <v>9.040117719570898E-3</v>
      </c>
      <c r="E60" s="239">
        <f>IF(取引表!E$101=0,0,取引表!E60/取引表!E$101)</f>
        <v>5.28712012027765E-3</v>
      </c>
      <c r="F60" s="239">
        <f>IF(取引表!F$101=0,0,取引表!F60/取引表!F$101)</f>
        <v>4.1177588227853182E-2</v>
      </c>
      <c r="G60" s="239">
        <f>IF(取引表!G$101=0,0,取引表!G60/取引表!G$101)</f>
        <v>1.8829202003452974E-2</v>
      </c>
      <c r="H60" s="239">
        <f>IF(取引表!H$101=0,0,取引表!H60/取引表!H$101)</f>
        <v>2.1406218950104274E-2</v>
      </c>
      <c r="I60" s="239">
        <f>IF(取引表!I$101=0,0,取引表!I60/取引表!I$101)</f>
        <v>0</v>
      </c>
      <c r="J60" s="239">
        <f>IF(取引表!J$101=0,0,取引表!J60/取引表!J$101)</f>
        <v>8.6316152627747295E-3</v>
      </c>
      <c r="K60" s="239">
        <f>IF(取引表!K$101=0,0,取引表!K60/取引表!K$101)</f>
        <v>1.3922195362632868E-2</v>
      </c>
      <c r="L60" s="239">
        <f>IF(取引表!L$101=0,0,取引表!L60/取引表!L$101)</f>
        <v>1.3866591082771055E-2</v>
      </c>
      <c r="M60" s="239">
        <f>IF(取引表!M$101=0,0,取引表!M60/取引表!M$101)</f>
        <v>4.4968687132166181E-2</v>
      </c>
      <c r="N60" s="239">
        <f>IF(取引表!N$101=0,0,取引表!N60/取引表!N$101)</f>
        <v>3.4489612758680677E-2</v>
      </c>
      <c r="O60" s="239">
        <f>IF(取引表!O$101=0,0,取引表!O60/取引表!O$101)</f>
        <v>1.6878658169955523E-2</v>
      </c>
      <c r="P60" s="239">
        <f>IF(取引表!P$101=0,0,取引表!P60/取引表!P$101)</f>
        <v>0</v>
      </c>
      <c r="Q60" s="239">
        <f>IF(取引表!Q$101=0,0,取引表!Q60/取引表!Q$101)</f>
        <v>1.5822854296758351E-2</v>
      </c>
      <c r="R60" s="239">
        <f>IF(取引表!R$101=0,0,取引表!R60/取引表!R$101)</f>
        <v>5.5848396134052418E-3</v>
      </c>
      <c r="S60" s="239">
        <f>IF(取引表!S$101=0,0,取引表!S60/取引表!S$101)</f>
        <v>0</v>
      </c>
      <c r="T60" s="239">
        <f>IF(取引表!T$101=0,0,取引表!T60/取引表!T$101)</f>
        <v>7.5774158482437882E-3</v>
      </c>
      <c r="U60" s="239">
        <f>IF(取引表!U$101=0,0,取引表!U60/取引表!U$101)</f>
        <v>0</v>
      </c>
      <c r="V60" s="239">
        <f>IF(取引表!V$101=0,0,取引表!V60/取引表!V$101)</f>
        <v>2.2652207858457774E-2</v>
      </c>
      <c r="W60" s="239">
        <f>IF(取引表!W$101=0,0,取引表!W60/取引表!W$101)</f>
        <v>9.0203498668365856E-3</v>
      </c>
      <c r="X60" s="239">
        <f>IF(取引表!X$101=0,0,取引表!X60/取引表!X$101)</f>
        <v>0</v>
      </c>
      <c r="Y60" s="239">
        <f>IF(取引表!Y$101=0,0,取引表!Y60/取引表!Y$101)</f>
        <v>3.3215033274230872E-2</v>
      </c>
      <c r="Z60" s="239">
        <f>IF(取引表!Z$101=0,0,取引表!Z60/取引表!Z$101)</f>
        <v>0</v>
      </c>
      <c r="AA60" s="239">
        <f>IF(取引表!AA$101=0,0,取引表!AA60/取引表!AA$101)</f>
        <v>4.4086467668702348E-2</v>
      </c>
      <c r="AB60" s="239">
        <f>IF(取引表!AB$101=0,0,取引表!AB60/取引表!AB$101)</f>
        <v>2.0797408051552755E-2</v>
      </c>
      <c r="AC60" s="239">
        <f>IF(取引表!AC$101=0,0,取引表!AC60/取引表!AC$101)</f>
        <v>1.4522208491078022E-2</v>
      </c>
      <c r="AD60" s="239">
        <f>IF(取引表!AD$101=0,0,取引表!AD60/取引表!AD$101)</f>
        <v>1.4193560544828118E-2</v>
      </c>
      <c r="AE60" s="239">
        <f>IF(取引表!AE$101=0,0,取引表!AE60/取引表!AE$101)</f>
        <v>1.7952839830008602E-2</v>
      </c>
      <c r="AF60" s="239">
        <f>IF(取引表!AF$101=0,0,取引表!AF60/取引表!AF$101)</f>
        <v>8.5584206419989615E-3</v>
      </c>
      <c r="AG60" s="239">
        <f>IF(取引表!AG$101=0,0,取引表!AG60/取引表!AG$101)</f>
        <v>1.0450466732848763E-2</v>
      </c>
      <c r="AH60" s="239">
        <f>IF(取引表!AH$101=0,0,取引表!AH60/取引表!AH$101)</f>
        <v>1.0951839433705986E-2</v>
      </c>
      <c r="AI60" s="239">
        <f>IF(取引表!AI$101=0,0,取引表!AI60/取引表!AI$101)</f>
        <v>4.0306881925981572E-3</v>
      </c>
      <c r="AJ60" s="239">
        <f>IF(取引表!AJ$101=0,0,取引表!AJ60/取引表!AJ$101)</f>
        <v>1.3783692652986379E-2</v>
      </c>
      <c r="AK60" s="239">
        <f>IF(取引表!AK$101=0,0,取引表!AK60/取引表!AK$101)</f>
        <v>4.2310476737020502E-4</v>
      </c>
      <c r="AL60" s="239">
        <f>IF(取引表!AL$101=0,0,取引表!AL60/取引表!AL$101)</f>
        <v>5.1480017305402647E-3</v>
      </c>
      <c r="AM60" s="239">
        <f>IF(取引表!AM$101=0,0,取引表!AM60/取引表!AM$101)</f>
        <v>8.048429329378208E-3</v>
      </c>
      <c r="AN60" s="239">
        <f>IF(取引表!AN$101=0,0,取引表!AN60/取引表!AN$101)</f>
        <v>1.2705743411825038E-2</v>
      </c>
      <c r="AO60" s="239">
        <f>IF(取引表!AO$101=0,0,取引表!AO60/取引表!AO$101)</f>
        <v>2.8643332718306163E-3</v>
      </c>
      <c r="AP60" s="239">
        <f>IF(取引表!AP$101=0,0,取引表!AP60/取引表!AP$101)</f>
        <v>1.1209886100256874E-2</v>
      </c>
      <c r="AQ60" s="239">
        <f>IF(取引表!AQ$101=0,0,取引表!AQ60/取引表!AQ$101)</f>
        <v>0.36092231949560433</v>
      </c>
      <c r="AR60" s="239">
        <f>IF(取引表!AR$101=0,0,取引表!AR60/取引表!AR$101)</f>
        <v>1.560690064112568E-2</v>
      </c>
      <c r="AS60" s="239">
        <f>IF(取引表!AS$101=0,0,取引表!AS60/取引表!AS$101)</f>
        <v>1.533947556303863E-2</v>
      </c>
      <c r="AT60" s="239">
        <f>IF(取引表!AT$101=0,0,取引表!AT60/取引表!AT$101)</f>
        <v>1.6230504107095062E-2</v>
      </c>
      <c r="AU60" s="239">
        <f>IF(取引表!AU$101=0,0,取引表!AU60/取引表!AU$101)</f>
        <v>1.7363276478982548E-2</v>
      </c>
      <c r="AV60" s="239">
        <f>IF(取引表!AV$101=0,0,取引表!AV60/取引表!AV$101)</f>
        <v>9.3987036761964682E-3</v>
      </c>
      <c r="AW60" s="239">
        <f>IF(取引表!AW$101=0,0,取引表!AW60/取引表!AW$101)</f>
        <v>1.7983702869051717E-2</v>
      </c>
      <c r="AX60" s="239">
        <f>IF(取引表!AX$101=0,0,取引表!AX60/取引表!AX$101)</f>
        <v>7.2492565247734893E-3</v>
      </c>
      <c r="AY60" s="239">
        <f>IF(取引表!AY$101=0,0,取引表!AY60/取引表!AY$101)</f>
        <v>1.3128451622283741E-2</v>
      </c>
      <c r="AZ60" s="239">
        <f>IF(取引表!AZ$101=0,0,取引表!AZ60/取引表!AZ$101)</f>
        <v>3.0036329139534303E-3</v>
      </c>
      <c r="BA60" s="239">
        <f>IF(取引表!BA$101=0,0,取引表!BA60/取引表!BA$101)</f>
        <v>2.6524976648830108E-3</v>
      </c>
      <c r="BB60" s="239">
        <f>IF(取引表!BB$101=0,0,取引表!BB60/取引表!BB$101)</f>
        <v>5.7880487511622726E-3</v>
      </c>
      <c r="BC60" s="239">
        <f>IF(取引表!BC$101=0,0,取引表!BC60/取引表!BC$101)</f>
        <v>5.0616623002950709E-2</v>
      </c>
      <c r="BD60" s="239">
        <f>IF(取引表!BD$101=0,0,取引表!BD60/取引表!BD$101)</f>
        <v>2.016049044603794E-4</v>
      </c>
      <c r="BE60" s="239">
        <f>IF(取引表!BE$101=0,0,取引表!BE60/取引表!BE$101)</f>
        <v>2.1561111683358429E-5</v>
      </c>
      <c r="BF60" s="239">
        <f>IF(取引表!BF$101=0,0,取引表!BF60/取引表!BF$101)</f>
        <v>6.2455738295102677E-4</v>
      </c>
      <c r="BG60" s="239">
        <f>IF(取引表!BG$101=0,0,取引表!BG60/取引表!BG$101)</f>
        <v>1.5410305300526792E-2</v>
      </c>
      <c r="BH60" s="239">
        <f>IF(取引表!BH$101=0,0,取引表!BH60/取引表!BH$101)</f>
        <v>2.2301511703152568E-3</v>
      </c>
      <c r="BI60" s="239">
        <f>IF(取引表!BI$101=0,0,取引表!BI60/取引表!BI$101)</f>
        <v>2.6581853897452391E-3</v>
      </c>
      <c r="BJ60" s="239">
        <f>IF(取引表!BJ$101=0,0,取引表!BJ60/取引表!BJ$101)</f>
        <v>0</v>
      </c>
      <c r="BK60" s="239">
        <f>IF(取引表!BK$101=0,0,取引表!BK60/取引表!BK$101)</f>
        <v>9.5164652651267036E-3</v>
      </c>
      <c r="BL60" s="239">
        <f>IF(取引表!BL$101=0,0,取引表!BL60/取引表!BL$101)</f>
        <v>7.7123827152853156E-3</v>
      </c>
      <c r="BM60" s="239">
        <f>IF(取引表!BM$101=0,0,取引表!BM60/取引表!BM$101)</f>
        <v>1.5911382614575641E-3</v>
      </c>
      <c r="BN60" s="239">
        <f>IF(取引表!BN$101=0,0,取引表!BN60/取引表!BN$101)</f>
        <v>0</v>
      </c>
      <c r="BO60" s="239">
        <f>IF(取引表!BO$101=0,0,取引表!BO60/取引表!BO$101)</f>
        <v>2.5423603169241007E-3</v>
      </c>
      <c r="BP60" s="239">
        <f>IF(取引表!BP$101=0,0,取引表!BP60/取引表!BP$101)</f>
        <v>2.7707687569448018E-3</v>
      </c>
      <c r="BQ60" s="239">
        <f>IF(取引表!BQ$101=0,0,取引表!BQ60/取引表!BQ$101)</f>
        <v>4.3270106822961736E-3</v>
      </c>
      <c r="BR60" s="239">
        <f>IF(取引表!BR$101=0,0,取引表!BR60/取引表!BR$101)</f>
        <v>6.0667443889500378E-3</v>
      </c>
      <c r="BS60" s="239">
        <f>IF(取引表!BS$101=0,0,取引表!BS60/取引表!BS$101)</f>
        <v>7.9217037580639072E-3</v>
      </c>
      <c r="BT60" s="239">
        <f>IF(取引表!BT$101=0,0,取引表!BT60/取引表!BT$101)</f>
        <v>5.2400908639379656E-3</v>
      </c>
      <c r="BU60" s="239">
        <f>IF(取引表!BU$101=0,0,取引表!BU60/取引表!BU$101)</f>
        <v>6.1424578338295228E-4</v>
      </c>
      <c r="BV60" s="239">
        <f>IF(取引表!BV$101=0,0,取引表!BV60/取引表!BV$101)</f>
        <v>6.2918885977328509E-3</v>
      </c>
      <c r="BW60" s="239">
        <f>IF(取引表!BW$101=0,0,取引表!BW60/取引表!BW$101)</f>
        <v>6.0488051699275763E-3</v>
      </c>
      <c r="BX60" s="239">
        <f>IF(取引表!BX$101=0,0,取引表!BX60/取引表!BX$101)</f>
        <v>2.7638973943278251E-3</v>
      </c>
      <c r="BY60" s="239">
        <f>IF(取引表!BY$101=0,0,取引表!BY60/取引表!BY$101)</f>
        <v>3.6930163216575469E-3</v>
      </c>
      <c r="BZ60" s="239">
        <f>IF(取引表!BZ$101=0,0,取引表!BZ60/取引表!BZ$101)</f>
        <v>2.5431211126699955E-3</v>
      </c>
      <c r="CA60" s="239">
        <f>IF(取引表!CA$101=0,0,取引表!CA60/取引表!CA$101)</f>
        <v>8.8217086184455631E-3</v>
      </c>
      <c r="CB60" s="239">
        <f>IF(取引表!CB$101=0,0,取引表!CB60/取引表!CB$101)</f>
        <v>3.2487161691746973E-3</v>
      </c>
      <c r="CC60" s="239">
        <f>IF(取引表!CC$101=0,0,取引表!CC60/取引表!CC$101)</f>
        <v>2.388279961033355E-3</v>
      </c>
      <c r="CD60" s="239">
        <f>IF(取引表!CD$101=0,0,取引表!CD60/取引表!CD$101)</f>
        <v>5.6289353051417763E-3</v>
      </c>
      <c r="CE60" s="239">
        <f>IF(取引表!CE$101=0,0,取引表!CE60/取引表!CE$101)</f>
        <v>1.9956720230137797E-3</v>
      </c>
      <c r="CF60" s="239">
        <f>IF(取引表!CF$101=0,0,取引表!CF60/取引表!CF$101)</f>
        <v>4.3876531435285216E-3</v>
      </c>
      <c r="CG60" s="239">
        <f>IF(取引表!CG$101=0,0,取引表!CG60/取引表!CG$101)</f>
        <v>1.0511001784358015E-2</v>
      </c>
      <c r="CH60" s="239">
        <f>IF(取引表!CH$101=0,0,取引表!CH60/取引表!CH$101)</f>
        <v>1.2263357439139288E-3</v>
      </c>
      <c r="CI60" s="239">
        <f>IF(取引表!CI$101=0,0,取引表!CI60/取引表!CI$101)</f>
        <v>2.1022190297499883E-3</v>
      </c>
      <c r="CJ60" s="239">
        <f>IF(取引表!CJ$101=0,0,取引表!CJ60/取引表!CJ$101)</f>
        <v>6.7237688798522117E-3</v>
      </c>
      <c r="CK60" s="239">
        <f>IF(取引表!CK$101=0,0,取引表!CK60/取引表!CK$101)</f>
        <v>4.2641878654652042E-2</v>
      </c>
      <c r="CL60" s="239">
        <f>IF(取引表!CL$101=0,0,取引表!CL60/取引表!CL$101)</f>
        <v>2.6264080622155378E-2</v>
      </c>
      <c r="CM60" s="239">
        <f>IF(取引表!CM$101=0,0,取引表!CM60/取引表!CM$101)</f>
        <v>8.6044646165773508E-3</v>
      </c>
      <c r="CO60" s="238">
        <v>57</v>
      </c>
      <c r="CP60" s="242">
        <f t="shared" si="2"/>
        <v>0.23375826269925282</v>
      </c>
      <c r="CQ60" s="242">
        <f t="shared" si="3"/>
        <v>0.76624173730074718</v>
      </c>
      <c r="CR60" s="242">
        <f>INDEX(取引表!$C$105:$CM$105,投入係数!$CO60)</f>
        <v>0.49434389747402047</v>
      </c>
    </row>
    <row r="61" spans="1:96">
      <c r="A61" s="238">
        <v>58</v>
      </c>
      <c r="B61" s="238" t="s">
        <v>59</v>
      </c>
      <c r="C61" s="239">
        <f>IF(取引表!C$101=0,0,取引表!C61/取引表!C$101)</f>
        <v>3.585264627052244E-2</v>
      </c>
      <c r="D61" s="239">
        <f>IF(取引表!D$101=0,0,取引表!D61/取引表!D$101)</f>
        <v>2.2233450402240978E-2</v>
      </c>
      <c r="E61" s="239">
        <f>IF(取引表!E$101=0,0,取引表!E61/取引表!E$101)</f>
        <v>2.6581688257444884E-2</v>
      </c>
      <c r="F61" s="239">
        <f>IF(取引表!F$101=0,0,取引表!F61/取引表!F$101)</f>
        <v>0.19243543702313637</v>
      </c>
      <c r="G61" s="239">
        <f>IF(取引表!G$101=0,0,取引表!G61/取引表!G$101)</f>
        <v>8.9588516717438935E-3</v>
      </c>
      <c r="H61" s="239">
        <f>IF(取引表!H$101=0,0,取引表!H61/取引表!H$101)</f>
        <v>9.0333386867594134E-3</v>
      </c>
      <c r="I61" s="239">
        <f>IF(取引表!I$101=0,0,取引表!I61/取引表!I$101)</f>
        <v>0</v>
      </c>
      <c r="J61" s="239">
        <f>IF(取引表!J$101=0,0,取引表!J61/取引表!J$101)</f>
        <v>2.0380985808716414E-2</v>
      </c>
      <c r="K61" s="239">
        <f>IF(取引表!K$101=0,0,取引表!K61/取引表!K$101)</f>
        <v>1.4573059580627554E-2</v>
      </c>
      <c r="L61" s="239">
        <f>IF(取引表!L$101=0,0,取引表!L61/取引表!L$101)</f>
        <v>1.4401933792538749E-2</v>
      </c>
      <c r="M61" s="239">
        <f>IF(取引表!M$101=0,0,取引表!M61/取引表!M$101)</f>
        <v>4.7959122236885853E-3</v>
      </c>
      <c r="N61" s="239">
        <f>IF(取引表!N$101=0,0,取引表!N61/取引表!N$101)</f>
        <v>3.4126601707062019E-3</v>
      </c>
      <c r="O61" s="239">
        <f>IF(取引表!O$101=0,0,取引表!O61/取引表!O$101)</f>
        <v>1.1837273155318294E-2</v>
      </c>
      <c r="P61" s="239">
        <f>IF(取引表!P$101=0,0,取引表!P61/取引表!P$101)</f>
        <v>0</v>
      </c>
      <c r="Q61" s="239">
        <f>IF(取引表!Q$101=0,0,取引表!Q61/取引表!Q$101)</f>
        <v>6.5671721028485452E-3</v>
      </c>
      <c r="R61" s="239">
        <f>IF(取引表!R$101=0,0,取引表!R61/取引表!R$101)</f>
        <v>4.1678339276274611E-3</v>
      </c>
      <c r="S61" s="239">
        <f>IF(取引表!S$101=0,0,取引表!S61/取引表!S$101)</f>
        <v>0</v>
      </c>
      <c r="T61" s="239">
        <f>IF(取引表!T$101=0,0,取引表!T61/取引表!T$101)</f>
        <v>1.3437631071155998E-3</v>
      </c>
      <c r="U61" s="239">
        <f>IF(取引表!U$101=0,0,取引表!U61/取引表!U$101)</f>
        <v>0</v>
      </c>
      <c r="V61" s="239">
        <f>IF(取引表!V$101=0,0,取引表!V61/取引表!V$101)</f>
        <v>3.3472613070867075E-4</v>
      </c>
      <c r="W61" s="239">
        <f>IF(取引表!W$101=0,0,取引表!W61/取引表!W$101)</f>
        <v>1.8876971071702061E-3</v>
      </c>
      <c r="X61" s="239">
        <f>IF(取引表!X$101=0,0,取引表!X61/取引表!X$101)</f>
        <v>0</v>
      </c>
      <c r="Y61" s="239">
        <f>IF(取引表!Y$101=0,0,取引表!Y61/取引表!Y$101)</f>
        <v>3.3756593930194402E-2</v>
      </c>
      <c r="Z61" s="239">
        <f>IF(取引表!Z$101=0,0,取引表!Z61/取引表!Z$101)</f>
        <v>0</v>
      </c>
      <c r="AA61" s="239">
        <f>IF(取引表!AA$101=0,0,取引表!AA61/取引表!AA$101)</f>
        <v>5.0999347913016808E-3</v>
      </c>
      <c r="AB61" s="239">
        <f>IF(取引表!AB$101=0,0,取引表!AB61/取引表!AB$101)</f>
        <v>3.9607284751579713E-3</v>
      </c>
      <c r="AC61" s="239">
        <f>IF(取引表!AC$101=0,0,取引表!AC61/取引表!AC$101)</f>
        <v>9.3758397276378427E-3</v>
      </c>
      <c r="AD61" s="239">
        <f>IF(取引表!AD$101=0,0,取引表!AD61/取引表!AD$101)</f>
        <v>1.3381082669389826E-2</v>
      </c>
      <c r="AE61" s="239">
        <f>IF(取引表!AE$101=0,0,取引表!AE61/取引表!AE$101)</f>
        <v>1.2089592913300843E-2</v>
      </c>
      <c r="AF61" s="239">
        <f>IF(取引表!AF$101=0,0,取引表!AF61/取引表!AF$101)</f>
        <v>8.9183407433687037E-3</v>
      </c>
      <c r="AG61" s="239">
        <f>IF(取引表!AG$101=0,0,取引表!AG61/取引表!AG$101)</f>
        <v>8.8346525790392698E-3</v>
      </c>
      <c r="AH61" s="239">
        <f>IF(取引表!AH$101=0,0,取引表!AH61/取引表!AH$101)</f>
        <v>7.5775225301391753E-3</v>
      </c>
      <c r="AI61" s="239">
        <f>IF(取引表!AI$101=0,0,取引表!AI61/取引表!AI$101)</f>
        <v>1.7377027548788563E-3</v>
      </c>
      <c r="AJ61" s="239">
        <f>IF(取引表!AJ$101=0,0,取引表!AJ61/取引表!AJ$101)</f>
        <v>7.1260008733319983E-3</v>
      </c>
      <c r="AK61" s="239">
        <f>IF(取引表!AK$101=0,0,取引表!AK61/取引表!AK$101)</f>
        <v>1.9901020970390623E-6</v>
      </c>
      <c r="AL61" s="239">
        <f>IF(取引表!AL$101=0,0,取引表!AL61/取引表!AL$101)</f>
        <v>8.4759700984019871E-4</v>
      </c>
      <c r="AM61" s="239">
        <f>IF(取引表!AM$101=0,0,取引表!AM61/取引表!AM$101)</f>
        <v>1.0087212124875189E-3</v>
      </c>
      <c r="AN61" s="239">
        <f>IF(取引表!AN$101=0,0,取引表!AN61/取引表!AN$101)</f>
        <v>2.6692577980065228E-3</v>
      </c>
      <c r="AO61" s="239">
        <f>IF(取引表!AO$101=0,0,取引表!AO61/取引表!AO$101)</f>
        <v>7.8961370020733167E-4</v>
      </c>
      <c r="AP61" s="239">
        <f>IF(取引表!AP$101=0,0,取引表!AP61/取引表!AP$101)</f>
        <v>5.1003973100334069E-2</v>
      </c>
      <c r="AQ61" s="239">
        <f>IF(取引表!AQ$101=0,0,取引表!AQ61/取引表!AQ$101)</f>
        <v>2.6132833937369513E-2</v>
      </c>
      <c r="AR61" s="239">
        <f>IF(取引表!AR$101=0,0,取引表!AR61/取引表!AR$101)</f>
        <v>3.381477214462484E-2</v>
      </c>
      <c r="AS61" s="239">
        <f>IF(取引表!AS$101=0,0,取引表!AS61/取引表!AS$101)</f>
        <v>3.7393517403319927E-2</v>
      </c>
      <c r="AT61" s="239">
        <f>IF(取引表!AT$101=0,0,取引表!AT61/取引表!AT$101)</f>
        <v>4.0022404730194291E-2</v>
      </c>
      <c r="AU61" s="239">
        <f>IF(取引表!AU$101=0,0,取引表!AU61/取引表!AU$101)</f>
        <v>2.6502363561422573E-2</v>
      </c>
      <c r="AV61" s="239">
        <f>IF(取引表!AV$101=0,0,取引表!AV61/取引表!AV$101)</f>
        <v>6.871025282754792E-3</v>
      </c>
      <c r="AW61" s="239">
        <f>IF(取引表!AW$101=0,0,取引表!AW61/取引表!AW$101)</f>
        <v>7.6096327513112934E-3</v>
      </c>
      <c r="AX61" s="239">
        <f>IF(取引表!AX$101=0,0,取引表!AX61/取引表!AX$101)</f>
        <v>1.3462817645922566E-2</v>
      </c>
      <c r="AY61" s="239">
        <f>IF(取引表!AY$101=0,0,取引表!AY61/取引表!AY$101)</f>
        <v>2.6516933505632438E-2</v>
      </c>
      <c r="AZ61" s="239">
        <f>IF(取引表!AZ$101=0,0,取引表!AZ61/取引表!AZ$101)</f>
        <v>5.2597643900448882E-2</v>
      </c>
      <c r="BA61" s="239">
        <f>IF(取引表!BA$101=0,0,取引表!BA61/取引表!BA$101)</f>
        <v>5.0741933157394885E-2</v>
      </c>
      <c r="BB61" s="239">
        <f>IF(取引表!BB$101=0,0,取引表!BB61/取引表!BB$101)</f>
        <v>1.5307704524409967E-2</v>
      </c>
      <c r="BC61" s="239">
        <f>IF(取引表!BC$101=0,0,取引表!BC61/取引表!BC$101)</f>
        <v>2.6940548308750246E-3</v>
      </c>
      <c r="BD61" s="239">
        <f>IF(取引表!BD$101=0,0,取引表!BD61/取引表!BD$101)</f>
        <v>2.0317952171650579E-3</v>
      </c>
      <c r="BE61" s="239">
        <f>IF(取引表!BE$101=0,0,取引表!BE61/取引表!BE$101)</f>
        <v>7.9972544921231355E-4</v>
      </c>
      <c r="BF61" s="239">
        <f>IF(取引表!BF$101=0,0,取引表!BF61/取引表!BF$101)</f>
        <v>4.1905580843596569E-3</v>
      </c>
      <c r="BG61" s="239">
        <f>IF(取引表!BG$101=0,0,取引表!BG61/取引表!BG$101)</f>
        <v>2.5169628879288235E-3</v>
      </c>
      <c r="BH61" s="239">
        <f>IF(取引表!BH$101=0,0,取引表!BH61/取引表!BH$101)</f>
        <v>0</v>
      </c>
      <c r="BI61" s="239">
        <f>IF(取引表!BI$101=0,0,取引表!BI61/取引表!BI$101)</f>
        <v>1.0157730192411771E-2</v>
      </c>
      <c r="BJ61" s="239">
        <f>IF(取引表!BJ$101=0,0,取引表!BJ61/取引表!BJ$101)</f>
        <v>0</v>
      </c>
      <c r="BK61" s="239">
        <f>IF(取引表!BK$101=0,0,取引表!BK61/取引表!BK$101)</f>
        <v>3.7073653046845014E-3</v>
      </c>
      <c r="BL61" s="239">
        <f>IF(取引表!BL$101=0,0,取引表!BL61/取引表!BL$101)</f>
        <v>3.2717839969630797E-3</v>
      </c>
      <c r="BM61" s="239">
        <f>IF(取引表!BM$101=0,0,取引表!BM61/取引表!BM$101)</f>
        <v>1.8814010165127705E-3</v>
      </c>
      <c r="BN61" s="239">
        <f>IF(取引表!BN$101=0,0,取引表!BN61/取引表!BN$101)</f>
        <v>0</v>
      </c>
      <c r="BO61" s="239">
        <f>IF(取引表!BO$101=0,0,取引表!BO61/取引表!BO$101)</f>
        <v>8.0016516988316924E-3</v>
      </c>
      <c r="BP61" s="239">
        <f>IF(取引表!BP$101=0,0,取引表!BP61/取引表!BP$101)</f>
        <v>1.0028737985940488E-2</v>
      </c>
      <c r="BQ61" s="239">
        <f>IF(取引表!BQ$101=0,0,取引表!BQ61/取引表!BQ$101)</f>
        <v>2.4198227004075722E-2</v>
      </c>
      <c r="BR61" s="239">
        <f>IF(取引表!BR$101=0,0,取引表!BR61/取引表!BR$101)</f>
        <v>3.9505121162571591E-3</v>
      </c>
      <c r="BS61" s="239">
        <f>IF(取引表!BS$101=0,0,取引表!BS61/取引表!BS$101)</f>
        <v>1.5106736628838099E-2</v>
      </c>
      <c r="BT61" s="239">
        <f>IF(取引表!BT$101=0,0,取引表!BT61/取引表!BT$101)</f>
        <v>1.6050749352156626E-2</v>
      </c>
      <c r="BU61" s="239">
        <f>IF(取引表!BU$101=0,0,取引表!BU61/取引表!BU$101)</f>
        <v>3.6981893710114327E-3</v>
      </c>
      <c r="BV61" s="239">
        <f>IF(取引表!BV$101=0,0,取引表!BV61/取引表!BV$101)</f>
        <v>8.8516905138139382E-3</v>
      </c>
      <c r="BW61" s="239">
        <f>IF(取引表!BW$101=0,0,取引表!BW61/取引表!BW$101)</f>
        <v>7.0426516741471136E-3</v>
      </c>
      <c r="BX61" s="239">
        <f>IF(取引表!BX$101=0,0,取引表!BX61/取引表!BX$101)</f>
        <v>7.001495131667485E-3</v>
      </c>
      <c r="BY61" s="239">
        <f>IF(取引表!BY$101=0,0,取引表!BY61/取引表!BY$101)</f>
        <v>1.1087799210964014E-2</v>
      </c>
      <c r="BZ61" s="239">
        <f>IF(取引表!BZ$101=0,0,取引表!BZ61/取引表!BZ$101)</f>
        <v>1.193960557083551E-2</v>
      </c>
      <c r="CA61" s="239">
        <f>IF(取引表!CA$101=0,0,取引表!CA61/取引表!CA$101)</f>
        <v>2.2280169638804265E-2</v>
      </c>
      <c r="CB61" s="239">
        <f>IF(取引表!CB$101=0,0,取引表!CB61/取引表!CB$101)</f>
        <v>1.2210576699063806E-2</v>
      </c>
      <c r="CC61" s="239">
        <f>IF(取引表!CC$101=0,0,取引表!CC61/取引表!CC$101)</f>
        <v>2.0034910791000449E-2</v>
      </c>
      <c r="CD61" s="239">
        <f>IF(取引表!CD$101=0,0,取引表!CD61/取引表!CD$101)</f>
        <v>6.8388723261326176E-3</v>
      </c>
      <c r="CE61" s="239">
        <f>IF(取引表!CE$101=0,0,取引表!CE61/取引表!CE$101)</f>
        <v>1.0542193539891762E-2</v>
      </c>
      <c r="CF61" s="239">
        <f>IF(取引表!CF$101=0,0,取引表!CF61/取引表!CF$101)</f>
        <v>4.9016549765493744E-2</v>
      </c>
      <c r="CG61" s="239">
        <f>IF(取引表!CG$101=0,0,取引表!CG61/取引表!CG$101)</f>
        <v>2.7801312248555685E-3</v>
      </c>
      <c r="CH61" s="239">
        <f>IF(取引表!CH$101=0,0,取引表!CH61/取引表!CH$101)</f>
        <v>1.2270979435278519E-2</v>
      </c>
      <c r="CI61" s="239">
        <f>IF(取引表!CI$101=0,0,取引表!CI61/取引表!CI$101)</f>
        <v>3.4583943900059484E-2</v>
      </c>
      <c r="CJ61" s="239">
        <f>IF(取引表!CJ$101=0,0,取引表!CJ61/取引表!CJ$101)</f>
        <v>2.5436683835450734E-2</v>
      </c>
      <c r="CK61" s="239">
        <f>IF(取引表!CK$101=0,0,取引表!CK61/取引表!CK$101)</f>
        <v>0</v>
      </c>
      <c r="CL61" s="239">
        <f>IF(取引表!CL$101=0,0,取引表!CL61/取引表!CL$101)</f>
        <v>1.9419135509926213E-2</v>
      </c>
      <c r="CM61" s="239">
        <f>IF(取引表!CM$101=0,0,取引表!CM61/取引表!CM$101)</f>
        <v>1.0660736760126419E-2</v>
      </c>
      <c r="CO61" s="238">
        <v>58</v>
      </c>
      <c r="CP61" s="242">
        <f t="shared" si="2"/>
        <v>1.0000000000000002</v>
      </c>
      <c r="CQ61" s="242">
        <f t="shared" si="3"/>
        <v>0</v>
      </c>
      <c r="CR61" s="242">
        <f>INDEX(取引表!$C$105:$CM$105,投入係数!$CO61)</f>
        <v>0</v>
      </c>
    </row>
    <row r="62" spans="1:96">
      <c r="A62" s="238">
        <v>59</v>
      </c>
      <c r="B62" s="238" t="s">
        <v>14</v>
      </c>
      <c r="C62" s="239">
        <f>IF(取引表!C$101=0,0,取引表!C62/取引表!C$101)</f>
        <v>2.4263417044413367E-3</v>
      </c>
      <c r="D62" s="239">
        <f>IF(取引表!D$101=0,0,取引表!D62/取引表!D$101)</f>
        <v>4.6780911025657575E-4</v>
      </c>
      <c r="E62" s="239">
        <f>IF(取引表!E$101=0,0,取引表!E62/取引表!E$101)</f>
        <v>6.941965502535863E-4</v>
      </c>
      <c r="F62" s="239">
        <f>IF(取引表!F$101=0,0,取引表!F62/取引表!F$101)</f>
        <v>1.5078981695796391E-3</v>
      </c>
      <c r="G62" s="239">
        <f>IF(取引表!G$101=0,0,取引表!G62/取引表!G$101)</f>
        <v>9.1185889056053502E-4</v>
      </c>
      <c r="H62" s="239">
        <f>IF(取引表!H$101=0,0,取引表!H62/取引表!H$101)</f>
        <v>1.1166459575985665E-3</v>
      </c>
      <c r="I62" s="239">
        <f>IF(取引表!I$101=0,0,取引表!I62/取引表!I$101)</f>
        <v>0</v>
      </c>
      <c r="J62" s="239">
        <f>IF(取引表!J$101=0,0,取引表!J62/取引表!J$101)</f>
        <v>3.9713157377306411E-4</v>
      </c>
      <c r="K62" s="239">
        <f>IF(取引表!K$101=0,0,取引表!K62/取引表!K$101)</f>
        <v>3.2748654877437559E-4</v>
      </c>
      <c r="L62" s="239">
        <f>IF(取引表!L$101=0,0,取引表!L62/取引表!L$101)</f>
        <v>2.0595509428733378E-3</v>
      </c>
      <c r="M62" s="239">
        <f>IF(取引表!M$101=0,0,取引表!M62/取引表!M$101)</f>
        <v>2.7339815172703059E-3</v>
      </c>
      <c r="N62" s="239">
        <f>IF(取引表!N$101=0,0,取引表!N62/取引表!N$101)</f>
        <v>2.3197622800846481E-3</v>
      </c>
      <c r="O62" s="239">
        <f>IF(取引表!O$101=0,0,取引表!O62/取引表!O$101)</f>
        <v>9.103217412519594E-4</v>
      </c>
      <c r="P62" s="239">
        <f>IF(取引表!P$101=0,0,取引表!P62/取引表!P$101)</f>
        <v>0</v>
      </c>
      <c r="Q62" s="239">
        <f>IF(取引表!Q$101=0,0,取引表!Q62/取引表!Q$101)</f>
        <v>4.2899476716489584E-3</v>
      </c>
      <c r="R62" s="239">
        <f>IF(取引表!R$101=0,0,取引表!R62/取引表!R$101)</f>
        <v>7.9645255196606119E-4</v>
      </c>
      <c r="S62" s="239">
        <f>IF(取引表!S$101=0,0,取引表!S62/取引表!S$101)</f>
        <v>0</v>
      </c>
      <c r="T62" s="239">
        <f>IF(取引表!T$101=0,0,取引表!T62/取引表!T$101)</f>
        <v>7.0799379693407729E-4</v>
      </c>
      <c r="U62" s="239">
        <f>IF(取引表!U$101=0,0,取引表!U62/取引表!U$101)</f>
        <v>0</v>
      </c>
      <c r="V62" s="239">
        <f>IF(取引表!V$101=0,0,取引表!V62/取引表!V$101)</f>
        <v>3.4751299048652651E-2</v>
      </c>
      <c r="W62" s="239">
        <f>IF(取引表!W$101=0,0,取引表!W62/取引表!W$101)</f>
        <v>3.6979370657701807E-4</v>
      </c>
      <c r="X62" s="239">
        <f>IF(取引表!X$101=0,0,取引表!X62/取引表!X$101)</f>
        <v>0</v>
      </c>
      <c r="Y62" s="239">
        <f>IF(取引表!Y$101=0,0,取引表!Y62/取引表!Y$101)</f>
        <v>6.9392519449690921E-3</v>
      </c>
      <c r="Z62" s="239">
        <f>IF(取引表!Z$101=0,0,取引表!Z62/取引表!Z$101)</f>
        <v>0</v>
      </c>
      <c r="AA62" s="239">
        <f>IF(取引表!AA$101=0,0,取引表!AA62/取引表!AA$101)</f>
        <v>8.8269968852074075E-3</v>
      </c>
      <c r="AB62" s="239">
        <f>IF(取引表!AB$101=0,0,取引表!AB62/取引表!AB$101)</f>
        <v>5.0465970846636154E-3</v>
      </c>
      <c r="AC62" s="239">
        <f>IF(取引表!AC$101=0,0,取引表!AC62/取引表!AC$101)</f>
        <v>2.4035411668568438E-3</v>
      </c>
      <c r="AD62" s="239">
        <f>IF(取引表!AD$101=0,0,取引表!AD62/取引表!AD$101)</f>
        <v>2.285233117031089E-3</v>
      </c>
      <c r="AE62" s="239">
        <f>IF(取引表!AE$101=0,0,取引表!AE62/取引表!AE$101)</f>
        <v>2.8454012485146156E-3</v>
      </c>
      <c r="AF62" s="239">
        <f>IF(取引表!AF$101=0,0,取引表!AF62/取引表!AF$101)</f>
        <v>9.2746717350251451E-4</v>
      </c>
      <c r="AG62" s="239">
        <f>IF(取引表!AG$101=0,0,取引表!AG62/取引表!AG$101)</f>
        <v>1.1900833752922337E-3</v>
      </c>
      <c r="AH62" s="239">
        <f>IF(取引表!AH$101=0,0,取引表!AH62/取引表!AH$101)</f>
        <v>6.2585639460825562E-4</v>
      </c>
      <c r="AI62" s="239">
        <f>IF(取引表!AI$101=0,0,取引表!AI62/取引表!AI$101)</f>
        <v>5.8503443041707181E-6</v>
      </c>
      <c r="AJ62" s="239">
        <f>IF(取引表!AJ$101=0,0,取引表!AJ62/取引表!AJ$101)</f>
        <v>8.6019851264986012E-4</v>
      </c>
      <c r="AK62" s="239">
        <f>IF(取引表!AK$101=0,0,取引表!AK62/取引表!AK$101)</f>
        <v>2.0328150689765769E-5</v>
      </c>
      <c r="AL62" s="239">
        <f>IF(取引表!AL$101=0,0,取引表!AL62/取引表!AL$101)</f>
        <v>1.0103701504166123E-3</v>
      </c>
      <c r="AM62" s="239">
        <f>IF(取引表!AM$101=0,0,取引表!AM62/取引表!AM$101)</f>
        <v>1.2389355615139734E-3</v>
      </c>
      <c r="AN62" s="239">
        <f>IF(取引表!AN$101=0,0,取引表!AN62/取引表!AN$101)</f>
        <v>1.6206810647578826E-3</v>
      </c>
      <c r="AO62" s="239">
        <f>IF(取引表!AO$101=0,0,取引表!AO62/取引表!AO$101)</f>
        <v>4.3121016897544238E-4</v>
      </c>
      <c r="AP62" s="239">
        <f>IF(取引表!AP$101=0,0,取引表!AP62/取引表!AP$101)</f>
        <v>5.9555866625580177E-4</v>
      </c>
      <c r="AQ62" s="239">
        <f>IF(取引表!AQ$101=0,0,取引表!AQ62/取引表!AQ$101)</f>
        <v>8.4652120179050189E-2</v>
      </c>
      <c r="AR62" s="239">
        <f>IF(取引表!AR$101=0,0,取引表!AR62/取引表!AR$101)</f>
        <v>6.5422812230306728E-4</v>
      </c>
      <c r="AS62" s="239">
        <f>IF(取引表!AS$101=0,0,取引表!AS62/取引表!AS$101)</f>
        <v>5.4286422464476958E-4</v>
      </c>
      <c r="AT62" s="239">
        <f>IF(取引表!AT$101=0,0,取引表!AT62/取引表!AT$101)</f>
        <v>1.2275706081166893E-3</v>
      </c>
      <c r="AU62" s="239">
        <f>IF(取引表!AU$101=0,0,取引表!AU62/取引表!AU$101)</f>
        <v>1.6003968671351038E-3</v>
      </c>
      <c r="AV62" s="239">
        <f>IF(取引表!AV$101=0,0,取引表!AV62/取引表!AV$101)</f>
        <v>3.7770344692356281E-3</v>
      </c>
      <c r="AW62" s="239">
        <f>IF(取引表!AW$101=0,0,取引表!AW62/取引表!AW$101)</f>
        <v>3.1515690233682781E-3</v>
      </c>
      <c r="AX62" s="239">
        <f>IF(取引表!AX$101=0,0,取引表!AX62/取引表!AX$101)</f>
        <v>2.984629974019902E-4</v>
      </c>
      <c r="AY62" s="239">
        <f>IF(取引表!AY$101=0,0,取引表!AY62/取引表!AY$101)</f>
        <v>2.8120870490621328E-4</v>
      </c>
      <c r="AZ62" s="239">
        <f>IF(取引表!AZ$101=0,0,取引表!AZ62/取引表!AZ$101)</f>
        <v>1.4104790118526508E-4</v>
      </c>
      <c r="BA62" s="239">
        <f>IF(取引表!BA$101=0,0,取引表!BA62/取引表!BA$101)</f>
        <v>1.5079295605895503E-4</v>
      </c>
      <c r="BB62" s="239">
        <f>IF(取引表!BB$101=0,0,取引表!BB62/取引表!BB$101)</f>
        <v>1.4552864457831598E-4</v>
      </c>
      <c r="BC62" s="239">
        <f>IF(取引表!BC$101=0,0,取引表!BC62/取引表!BC$101)</f>
        <v>3.5291704866485174E-3</v>
      </c>
      <c r="BD62" s="239">
        <f>IF(取引表!BD$101=0,0,取引表!BD62/取引表!BD$101)</f>
        <v>1.2993412637141056E-5</v>
      </c>
      <c r="BE62" s="239">
        <f>IF(取引表!BE$101=0,0,取引表!BE62/取引表!BE$101)</f>
        <v>6.6986217695531966E-6</v>
      </c>
      <c r="BF62" s="239">
        <f>IF(取引表!BF$101=0,0,取引表!BF62/取引表!BF$101)</f>
        <v>5.298459481116257E-5</v>
      </c>
      <c r="BG62" s="239">
        <f>IF(取引表!BG$101=0,0,取引表!BG62/取引表!BG$101)</f>
        <v>1.6612622621429353E-3</v>
      </c>
      <c r="BH62" s="239">
        <f>IF(取引表!BH$101=0,0,取引表!BH62/取引表!BH$101)</f>
        <v>3.098860722155033E-3</v>
      </c>
      <c r="BI62" s="239">
        <f>IF(取引表!BI$101=0,0,取引表!BI62/取引表!BI$101)</f>
        <v>0.21220643820670976</v>
      </c>
      <c r="BJ62" s="239">
        <f>IF(取引表!BJ$101=0,0,取引表!BJ62/取引表!BJ$101)</f>
        <v>0</v>
      </c>
      <c r="BK62" s="239">
        <f>IF(取引表!BK$101=0,0,取引表!BK62/取引表!BK$101)</f>
        <v>6.5553365455466061E-5</v>
      </c>
      <c r="BL62" s="239">
        <f>IF(取引表!BL$101=0,0,取引表!BL62/取引表!BL$101)</f>
        <v>2.1683125264890647E-4</v>
      </c>
      <c r="BM62" s="239">
        <f>IF(取引表!BM$101=0,0,取引表!BM62/取引表!BM$101)</f>
        <v>7.8628803241840534E-5</v>
      </c>
      <c r="BN62" s="239">
        <f>IF(取引表!BN$101=0,0,取引表!BN62/取引表!BN$101)</f>
        <v>0</v>
      </c>
      <c r="BO62" s="239">
        <f>IF(取引表!BO$101=0,0,取引表!BO62/取引表!BO$101)</f>
        <v>4.0070423880594451E-5</v>
      </c>
      <c r="BP62" s="239">
        <f>IF(取引表!BP$101=0,0,取引表!BP62/取引表!BP$101)</f>
        <v>9.1069910432762144E-5</v>
      </c>
      <c r="BQ62" s="239">
        <f>IF(取引表!BQ$101=0,0,取引表!BQ62/取引表!BQ$101)</f>
        <v>2.3657035018643608E-4</v>
      </c>
      <c r="BR62" s="239">
        <f>IF(取引表!BR$101=0,0,取引表!BR62/取引表!BR$101)</f>
        <v>7.6262057166746484E-5</v>
      </c>
      <c r="BS62" s="239">
        <f>IF(取引表!BS$101=0,0,取引表!BS62/取引表!BS$101)</f>
        <v>2.6736132025644406E-4</v>
      </c>
      <c r="BT62" s="239">
        <f>IF(取引表!BT$101=0,0,取引表!BT62/取引表!BT$101)</f>
        <v>1.8085877695238483E-4</v>
      </c>
      <c r="BU62" s="239">
        <f>IF(取引表!BU$101=0,0,取引表!BU62/取引表!BU$101)</f>
        <v>3.8957582576443887E-5</v>
      </c>
      <c r="BV62" s="239">
        <f>IF(取引表!BV$101=0,0,取引表!BV62/取引表!BV$101)</f>
        <v>2.6458067316089746E-4</v>
      </c>
      <c r="BW62" s="239">
        <f>IF(取引表!BW$101=0,0,取引表!BW62/取引表!BW$101)</f>
        <v>1.3675425457700547E-4</v>
      </c>
      <c r="BX62" s="239">
        <f>IF(取引表!BX$101=0,0,取引表!BX62/取引表!BX$101)</f>
        <v>1.886352112075339E-4</v>
      </c>
      <c r="BY62" s="239">
        <f>IF(取引表!BY$101=0,0,取引表!BY62/取引表!BY$101)</f>
        <v>1.5807593511096247E-4</v>
      </c>
      <c r="BZ62" s="239">
        <f>IF(取引表!BZ$101=0,0,取引表!BZ62/取引表!BZ$101)</f>
        <v>1.4762472802058675E-4</v>
      </c>
      <c r="CA62" s="239">
        <f>IF(取引表!CA$101=0,0,取引表!CA62/取引表!CA$101)</f>
        <v>2.5808011057784673E-4</v>
      </c>
      <c r="CB62" s="239">
        <f>IF(取引表!CB$101=0,0,取引表!CB62/取引表!CB$101)</f>
        <v>1.252696596842703E-4</v>
      </c>
      <c r="CC62" s="239">
        <f>IF(取引表!CC$101=0,0,取引表!CC62/取引表!CC$101)</f>
        <v>9.3576626583921806E-5</v>
      </c>
      <c r="CD62" s="239">
        <f>IF(取引表!CD$101=0,0,取引表!CD62/取引表!CD$101)</f>
        <v>5.5101466918583929E-4</v>
      </c>
      <c r="CE62" s="239">
        <f>IF(取引表!CE$101=0,0,取引表!CE62/取引表!CE$101)</f>
        <v>1.0850883219541311E-4</v>
      </c>
      <c r="CF62" s="239">
        <f>IF(取引表!CF$101=0,0,取引表!CF62/取引表!CF$101)</f>
        <v>2.5575123894098367E-4</v>
      </c>
      <c r="CG62" s="239">
        <f>IF(取引表!CG$101=0,0,取引表!CG62/取引表!CG$101)</f>
        <v>2.9132975619172773E-4</v>
      </c>
      <c r="CH62" s="239">
        <f>IF(取引表!CH$101=0,0,取引表!CH62/取引表!CH$101)</f>
        <v>9.7039959437804219E-5</v>
      </c>
      <c r="CI62" s="239">
        <f>IF(取引表!CI$101=0,0,取引表!CI62/取引表!CI$101)</f>
        <v>2.0857491700024169E-4</v>
      </c>
      <c r="CJ62" s="239">
        <f>IF(取引表!CJ$101=0,0,取引表!CJ62/取引表!CJ$101)</f>
        <v>1.7551122095557981E-4</v>
      </c>
      <c r="CK62" s="239">
        <f>IF(取引表!CK$101=0,0,取引表!CK62/取引表!CK$101)</f>
        <v>2.4888200185133567E-3</v>
      </c>
      <c r="CL62" s="239">
        <f>IF(取引表!CL$101=0,0,取引表!CL62/取引表!CL$101)</f>
        <v>6.1789818888481347E-4</v>
      </c>
      <c r="CM62" s="239">
        <f>IF(取引表!CM$101=0,0,取引表!CM62/取引表!CM$101)</f>
        <v>1.6932605625817742E-3</v>
      </c>
      <c r="CO62" s="238">
        <v>59</v>
      </c>
      <c r="CP62" s="242">
        <f t="shared" si="2"/>
        <v>0.61385941324457383</v>
      </c>
      <c r="CQ62" s="242">
        <f t="shared" si="3"/>
        <v>0.38614058675542645</v>
      </c>
      <c r="CR62" s="242">
        <f>INDEX(取引表!$C$105:$CM$105,投入係数!$CO62)</f>
        <v>0.1700857190199824</v>
      </c>
    </row>
    <row r="63" spans="1:96">
      <c r="A63" s="238">
        <v>60</v>
      </c>
      <c r="B63" s="238" t="s">
        <v>15</v>
      </c>
      <c r="C63" s="239">
        <f>IF(取引表!C$101=0,0,取引表!C63/取引表!C$101)</f>
        <v>5.7677552849952175E-5</v>
      </c>
      <c r="D63" s="239">
        <f>IF(取引表!D$101=0,0,取引表!D63/取引表!D$101)</f>
        <v>2.2517363116089832E-4</v>
      </c>
      <c r="E63" s="239">
        <f>IF(取引表!E$101=0,0,取引表!E63/取引表!E$101)</f>
        <v>1.3783544808818759E-4</v>
      </c>
      <c r="F63" s="239">
        <f>IF(取引表!F$101=0,0,取引表!F63/取引表!F$101)</f>
        <v>5.4714703615517599E-3</v>
      </c>
      <c r="G63" s="239">
        <f>IF(取引表!G$101=0,0,取引表!G63/取引表!G$101)</f>
        <v>1.5689841164593667E-4</v>
      </c>
      <c r="H63" s="239">
        <f>IF(取引表!H$101=0,0,取引表!H63/取引表!H$101)</f>
        <v>1.9538585265230956E-4</v>
      </c>
      <c r="I63" s="239">
        <f>IF(取引表!I$101=0,0,取引表!I63/取引表!I$101)</f>
        <v>0</v>
      </c>
      <c r="J63" s="239">
        <f>IF(取引表!J$101=0,0,取引表!J63/取引表!J$101)</f>
        <v>1.3532471511645086E-3</v>
      </c>
      <c r="K63" s="239">
        <f>IF(取引表!K$101=0,0,取引表!K63/取引表!K$101)</f>
        <v>3.8037353302905062E-3</v>
      </c>
      <c r="L63" s="239">
        <f>IF(取引表!L$101=0,0,取引表!L63/取引表!L$101)</f>
        <v>2.650187445287473E-4</v>
      </c>
      <c r="M63" s="239">
        <f>IF(取引表!M$101=0,0,取引表!M63/取引表!M$101)</f>
        <v>3.8198042317298783E-3</v>
      </c>
      <c r="N63" s="239">
        <f>IF(取引表!N$101=0,0,取引表!N63/取引表!N$101)</f>
        <v>9.4401397112974514E-4</v>
      </c>
      <c r="O63" s="239">
        <f>IF(取引表!O$101=0,0,取引表!O63/取引表!O$101)</f>
        <v>2.0204090553005189E-3</v>
      </c>
      <c r="P63" s="239">
        <f>IF(取引表!P$101=0,0,取引表!P63/取引表!P$101)</f>
        <v>0</v>
      </c>
      <c r="Q63" s="239">
        <f>IF(取引表!Q$101=0,0,取引表!Q63/取引表!Q$101)</f>
        <v>7.0079067875985796E-4</v>
      </c>
      <c r="R63" s="239">
        <f>IF(取引表!R$101=0,0,取引表!R63/取引表!R$101)</f>
        <v>1.7969666798216678E-4</v>
      </c>
      <c r="S63" s="239">
        <f>IF(取引表!S$101=0,0,取引表!S63/取引表!S$101)</f>
        <v>0</v>
      </c>
      <c r="T63" s="239">
        <f>IF(取引表!T$101=0,0,取引表!T63/取引表!T$101)</f>
        <v>3.4200994856593288E-4</v>
      </c>
      <c r="U63" s="239">
        <f>IF(取引表!U$101=0,0,取引表!U63/取引表!U$101)</f>
        <v>0</v>
      </c>
      <c r="V63" s="239">
        <f>IF(取引表!V$101=0,0,取引表!V63/取引表!V$101)</f>
        <v>3.5082409709917491E-4</v>
      </c>
      <c r="W63" s="239">
        <f>IF(取引表!W$101=0,0,取引表!W63/取引表!W$101)</f>
        <v>6.972103073989111E-4</v>
      </c>
      <c r="X63" s="239">
        <f>IF(取引表!X$101=0,0,取引表!X63/取引表!X$101)</f>
        <v>0</v>
      </c>
      <c r="Y63" s="239">
        <f>IF(取引表!Y$101=0,0,取引表!Y63/取引表!Y$101)</f>
        <v>7.1685410007413112E-4</v>
      </c>
      <c r="Z63" s="239">
        <f>IF(取引表!Z$101=0,0,取引表!Z63/取引表!Z$101)</f>
        <v>0</v>
      </c>
      <c r="AA63" s="239">
        <f>IF(取引表!AA$101=0,0,取引表!AA63/取引表!AA$101)</f>
        <v>1.4545949458088887E-3</v>
      </c>
      <c r="AB63" s="239">
        <f>IF(取引表!AB$101=0,0,取引表!AB63/取引表!AB$101)</f>
        <v>3.0557589104359507E-4</v>
      </c>
      <c r="AC63" s="239">
        <f>IF(取引表!AC$101=0,0,取引表!AC63/取引表!AC$101)</f>
        <v>3.0522995344333835E-4</v>
      </c>
      <c r="AD63" s="239">
        <f>IF(取引表!AD$101=0,0,取引表!AD63/取引表!AD$101)</f>
        <v>1.3759481050274862E-3</v>
      </c>
      <c r="AE63" s="239">
        <f>IF(取引表!AE$101=0,0,取引表!AE63/取引表!AE$101)</f>
        <v>1.4789541920750752E-3</v>
      </c>
      <c r="AF63" s="239">
        <f>IF(取引表!AF$101=0,0,取引表!AF63/取引表!AF$101)</f>
        <v>1.345015333583348E-3</v>
      </c>
      <c r="AG63" s="239">
        <f>IF(取引表!AG$101=0,0,取引表!AG63/取引表!AG$101)</f>
        <v>1.5023991987124018E-3</v>
      </c>
      <c r="AH63" s="239">
        <f>IF(取引表!AH$101=0,0,取引表!AH63/取引表!AH$101)</f>
        <v>1.3618872633094307E-3</v>
      </c>
      <c r="AI63" s="239">
        <f>IF(取引表!AI$101=0,0,取引表!AI63/取引表!AI$101)</f>
        <v>7.2976371490710917E-6</v>
      </c>
      <c r="AJ63" s="239">
        <f>IF(取引表!AJ$101=0,0,取引表!AJ63/取引表!AJ$101)</f>
        <v>1.2572182657091969E-3</v>
      </c>
      <c r="AK63" s="239">
        <f>IF(取引表!AK$101=0,0,取引表!AK63/取引表!AK$101)</f>
        <v>7.0987908899234267E-5</v>
      </c>
      <c r="AL63" s="239">
        <f>IF(取引表!AL$101=0,0,取引表!AL63/取引表!AL$101)</f>
        <v>1.0600211260045307E-4</v>
      </c>
      <c r="AM63" s="239">
        <f>IF(取引表!AM$101=0,0,取引表!AM63/取引表!AM$101)</f>
        <v>4.3697944320852787E-4</v>
      </c>
      <c r="AN63" s="239">
        <f>IF(取引表!AN$101=0,0,取引表!AN63/取引表!AN$101)</f>
        <v>2.3972000974491854E-4</v>
      </c>
      <c r="AO63" s="239">
        <f>IF(取引表!AO$101=0,0,取引表!AO63/取引表!AO$101)</f>
        <v>1.8182552924457402E-4</v>
      </c>
      <c r="AP63" s="239">
        <f>IF(取引表!AP$101=0,0,取引表!AP63/取引表!AP$101)</f>
        <v>6.3554510079280981E-4</v>
      </c>
      <c r="AQ63" s="239">
        <f>IF(取引表!AQ$101=0,0,取引表!AQ63/取引表!AQ$101)</f>
        <v>0</v>
      </c>
      <c r="AR63" s="239">
        <f>IF(取引表!AR$101=0,0,取引表!AR63/取引表!AR$101)</f>
        <v>7.5399460100728703E-5</v>
      </c>
      <c r="AS63" s="239">
        <f>IF(取引表!AS$101=0,0,取引表!AS63/取引表!AS$101)</f>
        <v>3.4603153762794738E-4</v>
      </c>
      <c r="AT63" s="239">
        <f>IF(取引表!AT$101=0,0,取引表!AT63/取引表!AT$101)</f>
        <v>1.2622559532180384E-4</v>
      </c>
      <c r="AU63" s="239">
        <f>IF(取引表!AU$101=0,0,取引表!AU63/取引表!AU$101)</f>
        <v>1.8043918764021181E-4</v>
      </c>
      <c r="AV63" s="239">
        <f>IF(取引表!AV$101=0,0,取引表!AV63/取引表!AV$101)</f>
        <v>2.5996706994763292E-4</v>
      </c>
      <c r="AW63" s="239">
        <f>IF(取引表!AW$101=0,0,取引表!AW63/取引表!AW$101)</f>
        <v>1.5058897642349696E-4</v>
      </c>
      <c r="AX63" s="239">
        <f>IF(取引表!AX$101=0,0,取引表!AX63/取引表!AX$101)</f>
        <v>7.8845008771540894E-4</v>
      </c>
      <c r="AY63" s="239">
        <f>IF(取引表!AY$101=0,0,取引表!AY63/取引表!AY$101)</f>
        <v>2.7019777899015855E-3</v>
      </c>
      <c r="AZ63" s="239">
        <f>IF(取引表!AZ$101=0,0,取引表!AZ63/取引表!AZ$101)</f>
        <v>3.7781679754003835E-3</v>
      </c>
      <c r="BA63" s="239">
        <f>IF(取引表!BA$101=0,0,取引表!BA63/取引表!BA$101)</f>
        <v>9.2475102636476922E-4</v>
      </c>
      <c r="BB63" s="239">
        <f>IF(取引表!BB$101=0,0,取引表!BB63/取引表!BB$101)</f>
        <v>8.6304236727432701E-4</v>
      </c>
      <c r="BC63" s="239">
        <f>IF(取引表!BC$101=0,0,取引表!BC63/取引表!BC$101)</f>
        <v>1.8764286943816259E-2</v>
      </c>
      <c r="BD63" s="239">
        <f>IF(取引表!BD$101=0,0,取引表!BD63/取引表!BD$101)</f>
        <v>3.1807848397344221E-5</v>
      </c>
      <c r="BE63" s="239">
        <f>IF(取引表!BE$101=0,0,取引表!BE63/取引表!BE$101)</f>
        <v>0</v>
      </c>
      <c r="BF63" s="239">
        <f>IF(取引表!BF$101=0,0,取引表!BF63/取引表!BF$101)</f>
        <v>2.9216184291849667E-5</v>
      </c>
      <c r="BG63" s="239">
        <f>IF(取引表!BG$101=0,0,取引表!BG63/取引表!BG$101)</f>
        <v>3.8520109571388235E-4</v>
      </c>
      <c r="BH63" s="239">
        <f>IF(取引表!BH$101=0,0,取引表!BH63/取引表!BH$101)</f>
        <v>0</v>
      </c>
      <c r="BI63" s="239">
        <f>IF(取引表!BI$101=0,0,取引表!BI63/取引表!BI$101)</f>
        <v>4.0174828065806656E-4</v>
      </c>
      <c r="BJ63" s="239">
        <f>IF(取引表!BJ$101=0,0,取引表!BJ63/取引表!BJ$101)</f>
        <v>0</v>
      </c>
      <c r="BK63" s="239">
        <f>IF(取引表!BK$101=0,0,取引表!BK63/取引表!BK$101)</f>
        <v>1.7198812733257209E-3</v>
      </c>
      <c r="BL63" s="239">
        <f>IF(取引表!BL$101=0,0,取引表!BL63/取引表!BL$101)</f>
        <v>1.2396308412722476E-3</v>
      </c>
      <c r="BM63" s="239">
        <f>IF(取引表!BM$101=0,0,取引表!BM63/取引表!BM$101)</f>
        <v>1.5063135729025378E-4</v>
      </c>
      <c r="BN63" s="239">
        <f>IF(取引表!BN$101=0,0,取引表!BN63/取引表!BN$101)</f>
        <v>0</v>
      </c>
      <c r="BO63" s="239">
        <f>IF(取引表!BO$101=0,0,取引表!BO63/取引表!BO$101)</f>
        <v>7.6577389725105414E-4</v>
      </c>
      <c r="BP63" s="239">
        <f>IF(取引表!BP$101=0,0,取引表!BP63/取引表!BP$101)</f>
        <v>3.1719479216911145E-3</v>
      </c>
      <c r="BQ63" s="239">
        <f>IF(取引表!BQ$101=0,0,取引表!BQ63/取引表!BQ$101)</f>
        <v>3.4372706797153227E-3</v>
      </c>
      <c r="BR63" s="239">
        <f>IF(取引表!BR$101=0,0,取引表!BR63/取引表!BR$101)</f>
        <v>1.7256164390794147E-3</v>
      </c>
      <c r="BS63" s="239">
        <f>IF(取引表!BS$101=0,0,取引表!BS63/取引表!BS$101)</f>
        <v>7.9345437133124998E-3</v>
      </c>
      <c r="BT63" s="239">
        <f>IF(取引表!BT$101=0,0,取引表!BT63/取引表!BT$101)</f>
        <v>1.0169487758280129E-3</v>
      </c>
      <c r="BU63" s="239">
        <f>IF(取引表!BU$101=0,0,取引表!BU63/取引表!BU$101)</f>
        <v>5.721831678984461E-4</v>
      </c>
      <c r="BV63" s="239">
        <f>IF(取引表!BV$101=0,0,取引表!BV63/取引表!BV$101)</f>
        <v>2.7870540563671282E-3</v>
      </c>
      <c r="BW63" s="239">
        <f>IF(取引表!BW$101=0,0,取引表!BW63/取引表!BW$101)</f>
        <v>5.7765211959970872E-4</v>
      </c>
      <c r="BX63" s="239">
        <f>IF(取引表!BX$101=0,0,取引表!BX63/取引表!BX$101)</f>
        <v>8.3609761982182719E-5</v>
      </c>
      <c r="BY63" s="239">
        <f>IF(取引表!BY$101=0,0,取引表!BY63/取引表!BY$101)</f>
        <v>1.1599249484469405E-4</v>
      </c>
      <c r="BZ63" s="239">
        <f>IF(取引表!BZ$101=0,0,取引表!BZ63/取引表!BZ$101)</f>
        <v>2.2283606136381043E-4</v>
      </c>
      <c r="CA63" s="239">
        <f>IF(取引表!CA$101=0,0,取引表!CA63/取引表!CA$101)</f>
        <v>3.3287216953516345E-3</v>
      </c>
      <c r="CB63" s="239">
        <f>IF(取引表!CB$101=0,0,取引表!CB63/取引表!CB$101)</f>
        <v>2.1999920225870559E-3</v>
      </c>
      <c r="CC63" s="239">
        <f>IF(取引表!CC$101=0,0,取引表!CC63/取引表!CC$101)</f>
        <v>2.2263799633996922E-3</v>
      </c>
      <c r="CD63" s="239">
        <f>IF(取引表!CD$101=0,0,取引表!CD63/取引表!CD$101)</f>
        <v>2.7140136693407693E-4</v>
      </c>
      <c r="CE63" s="239">
        <f>IF(取引表!CE$101=0,0,取引表!CE63/取引表!CE$101)</f>
        <v>1.6927765298017543E-3</v>
      </c>
      <c r="CF63" s="239">
        <f>IF(取引表!CF$101=0,0,取引表!CF63/取引表!CF$101)</f>
        <v>5.3766587391654568E-4</v>
      </c>
      <c r="CG63" s="239">
        <f>IF(取引表!CG$101=0,0,取引表!CG63/取引表!CG$101)</f>
        <v>2.8871602107909345E-4</v>
      </c>
      <c r="CH63" s="239">
        <f>IF(取引表!CH$101=0,0,取引表!CH63/取引表!CH$101)</f>
        <v>4.7865516345237721E-4</v>
      </c>
      <c r="CI63" s="239">
        <f>IF(取引表!CI$101=0,0,取引表!CI63/取引表!CI$101)</f>
        <v>1.2887983086410613E-3</v>
      </c>
      <c r="CJ63" s="239">
        <f>IF(取引表!CJ$101=0,0,取引表!CJ63/取引表!CJ$101)</f>
        <v>7.1353372843098613E-4</v>
      </c>
      <c r="CK63" s="239">
        <f>IF(取引表!CK$101=0,0,取引表!CK63/取引表!CK$101)</f>
        <v>6.0459990705786347E-5</v>
      </c>
      <c r="CL63" s="239">
        <f>IF(取引表!CL$101=0,0,取引表!CL63/取引表!CL$101)</f>
        <v>4.7991718039856295E-3</v>
      </c>
      <c r="CM63" s="239">
        <f>IF(取引表!CM$101=0,0,取引表!CM63/取引表!CM$101)</f>
        <v>9.0672047426080551E-4</v>
      </c>
      <c r="CO63" s="238">
        <v>60</v>
      </c>
      <c r="CP63" s="242">
        <f t="shared" si="2"/>
        <v>0</v>
      </c>
      <c r="CQ63" s="242">
        <f t="shared" si="3"/>
        <v>0</v>
      </c>
      <c r="CR63" s="242">
        <f>INDEX(取引表!$C$105:$CM$105,投入係数!$CO63)</f>
        <v>0</v>
      </c>
    </row>
    <row r="64" spans="1:96">
      <c r="A64" s="238">
        <v>61</v>
      </c>
      <c r="B64" s="238" t="s">
        <v>88</v>
      </c>
      <c r="C64" s="239">
        <f>IF(取引表!C$101=0,0,取引表!C64/取引表!C$101)</f>
        <v>1.0414156429274382E-3</v>
      </c>
      <c r="D64" s="239">
        <f>IF(取引表!D$101=0,0,取引表!D64/取引表!D$101)</f>
        <v>2.5018841974411391E-4</v>
      </c>
      <c r="E64" s="239">
        <f>IF(取引表!E$101=0,0,取引表!E64/取引表!E$101)</f>
        <v>5.4375363091928633E-4</v>
      </c>
      <c r="F64" s="239">
        <f>IF(取引表!F$101=0,0,取引表!F64/取引表!F$101)</f>
        <v>1.3866245971516941E-3</v>
      </c>
      <c r="G64" s="239">
        <f>IF(取引表!G$101=0,0,取引表!G64/取引表!G$101)</f>
        <v>1.7507869522361669E-3</v>
      </c>
      <c r="H64" s="239">
        <f>IF(取引表!H$101=0,0,取引表!H64/取引表!H$101)</f>
        <v>1.7208927420972213E-3</v>
      </c>
      <c r="I64" s="239">
        <f>IF(取引表!I$101=0,0,取引表!I64/取引表!I$101)</f>
        <v>0</v>
      </c>
      <c r="J64" s="239">
        <f>IF(取引表!J$101=0,0,取引表!J64/取引表!J$101)</f>
        <v>6.1838799881256518E-4</v>
      </c>
      <c r="K64" s="239">
        <f>IF(取引表!K$101=0,0,取引表!K64/取引表!K$101)</f>
        <v>9.7745259043756599E-4</v>
      </c>
      <c r="L64" s="239">
        <f>IF(取引表!L$101=0,0,取引表!L64/取引表!L$101)</f>
        <v>9.3763280827908102E-4</v>
      </c>
      <c r="M64" s="239">
        <f>IF(取引表!M$101=0,0,取引表!M64/取引表!M$101)</f>
        <v>3.0235252771068978E-3</v>
      </c>
      <c r="N64" s="239">
        <f>IF(取引表!N$101=0,0,取引表!N64/取引表!N$101)</f>
        <v>2.8254360546523336E-3</v>
      </c>
      <c r="O64" s="239">
        <f>IF(取引表!O$101=0,0,取引表!O64/取引表!O$101)</f>
        <v>1.8247653352137703E-3</v>
      </c>
      <c r="P64" s="239">
        <f>IF(取引表!P$101=0,0,取引表!P64/取引表!P$101)</f>
        <v>0</v>
      </c>
      <c r="Q64" s="239">
        <f>IF(取引表!Q$101=0,0,取引表!Q64/取引表!Q$101)</f>
        <v>1.4179159283801593E-3</v>
      </c>
      <c r="R64" s="239">
        <f>IF(取引表!R$101=0,0,取引表!R64/取引表!R$101)</f>
        <v>5.4585353584118404E-4</v>
      </c>
      <c r="S64" s="239">
        <f>IF(取引表!S$101=0,0,取引表!S64/取引表!S$101)</f>
        <v>0</v>
      </c>
      <c r="T64" s="239">
        <f>IF(取引表!T$101=0,0,取引表!T64/取引表!T$101)</f>
        <v>6.9915961064549259E-4</v>
      </c>
      <c r="U64" s="239">
        <f>IF(取引表!U$101=0,0,取引表!U64/取引表!U$101)</f>
        <v>0</v>
      </c>
      <c r="V64" s="239">
        <f>IF(取引表!V$101=0,0,取引表!V64/取引表!V$101)</f>
        <v>1.706970766933006E-3</v>
      </c>
      <c r="W64" s="239">
        <f>IF(取引表!W$101=0,0,取引表!W64/取引表!W$101)</f>
        <v>6.3683984706635396E-4</v>
      </c>
      <c r="X64" s="239">
        <f>IF(取引表!X$101=0,0,取引表!X64/取引表!X$101)</f>
        <v>0</v>
      </c>
      <c r="Y64" s="239">
        <f>IF(取引表!Y$101=0,0,取引表!Y64/取引表!Y$101)</f>
        <v>3.183028413272E-3</v>
      </c>
      <c r="Z64" s="239">
        <f>IF(取引表!Z$101=0,0,取引表!Z64/取引表!Z$101)</f>
        <v>0</v>
      </c>
      <c r="AA64" s="239">
        <f>IF(取引表!AA$101=0,0,取引表!AA64/取引表!AA$101)</f>
        <v>4.1211841587064446E-3</v>
      </c>
      <c r="AB64" s="239">
        <f>IF(取引表!AB$101=0,0,取引表!AB64/取引表!AB$101)</f>
        <v>1.5140480799604979E-3</v>
      </c>
      <c r="AC64" s="239">
        <f>IF(取引表!AC$101=0,0,取引表!AC64/取引表!AC$101)</f>
        <v>1.0578579678584266E-3</v>
      </c>
      <c r="AD64" s="239">
        <f>IF(取引表!AD$101=0,0,取引表!AD64/取引表!AD$101)</f>
        <v>8.6433159730857714E-4</v>
      </c>
      <c r="AE64" s="239">
        <f>IF(取引表!AE$101=0,0,取引表!AE64/取引表!AE$101)</f>
        <v>1.1609560844936754E-3</v>
      </c>
      <c r="AF64" s="239">
        <f>IF(取引表!AF$101=0,0,取引表!AF64/取引表!AF$101)</f>
        <v>5.2212859578558348E-4</v>
      </c>
      <c r="AG64" s="239">
        <f>IF(取引表!AG$101=0,0,取引表!AG64/取引表!AG$101)</f>
        <v>6.9171437084111396E-4</v>
      </c>
      <c r="AH64" s="239">
        <f>IF(取引表!AH$101=0,0,取引表!AH64/取引表!AH$101)</f>
        <v>6.6376669196507637E-4</v>
      </c>
      <c r="AI64" s="239">
        <f>IF(取引表!AI$101=0,0,取引表!AI64/取引表!AI$101)</f>
        <v>6.3089733145254243E-6</v>
      </c>
      <c r="AJ64" s="239">
        <f>IF(取引表!AJ$101=0,0,取引表!AJ64/取引表!AJ$101)</f>
        <v>1.0115017830539007E-3</v>
      </c>
      <c r="AK64" s="239">
        <f>IF(取引表!AK$101=0,0,取引表!AK64/取引表!AK$101)</f>
        <v>3.1168969389348473E-5</v>
      </c>
      <c r="AL64" s="239">
        <f>IF(取引表!AL$101=0,0,取引表!AL64/取引表!AL$101)</f>
        <v>4.8594557803283812E-4</v>
      </c>
      <c r="AM64" s="239">
        <f>IF(取引表!AM$101=0,0,取引表!AM64/取引表!AM$101)</f>
        <v>6.4894974909711063E-4</v>
      </c>
      <c r="AN64" s="239">
        <f>IF(取引表!AN$101=0,0,取引表!AN64/取引表!AN$101)</f>
        <v>9.4454019551978299E-4</v>
      </c>
      <c r="AO64" s="239">
        <f>IF(取引表!AO$101=0,0,取引表!AO64/取引表!AO$101)</f>
        <v>4.0562740445942075E-4</v>
      </c>
      <c r="AP64" s="239">
        <f>IF(取引表!AP$101=0,0,取引表!AP64/取引表!AP$101)</f>
        <v>7.649457795386327E-4</v>
      </c>
      <c r="AQ64" s="239">
        <f>IF(取引表!AQ$101=0,0,取引表!AQ64/取引表!AQ$101)</f>
        <v>1.4024134417617924E-3</v>
      </c>
      <c r="AR64" s="239">
        <f>IF(取引表!AR$101=0,0,取引表!AR64/取引表!AR$101)</f>
        <v>9.645790662166845E-4</v>
      </c>
      <c r="AS64" s="239">
        <f>IF(取引表!AS$101=0,0,取引表!AS64/取引表!AS$101)</f>
        <v>9.5533721639495448E-4</v>
      </c>
      <c r="AT64" s="239">
        <f>IF(取引表!AT$101=0,0,取引表!AT64/取引表!AT$101)</f>
        <v>9.4111832679600672E-4</v>
      </c>
      <c r="AU64" s="239">
        <f>IF(取引表!AU$101=0,0,取引表!AU64/取引表!AU$101)</f>
        <v>1.1507874390627303E-3</v>
      </c>
      <c r="AV64" s="239">
        <f>IF(取引表!AV$101=0,0,取引表!AV64/取引表!AV$101)</f>
        <v>9.3271909801778501E-4</v>
      </c>
      <c r="AW64" s="239">
        <f>IF(取引表!AW$101=0,0,取引表!AW64/取引表!AW$101)</f>
        <v>1.7615310469201383E-3</v>
      </c>
      <c r="AX64" s="239">
        <f>IF(取引表!AX$101=0,0,取引表!AX64/取引表!AX$101)</f>
        <v>2.3350359928849896E-4</v>
      </c>
      <c r="AY64" s="239">
        <f>IF(取引表!AY$101=0,0,取引表!AY64/取引表!AY$101)</f>
        <v>1.5114521589270884E-4</v>
      </c>
      <c r="AZ64" s="239">
        <f>IF(取引表!AZ$101=0,0,取引表!AZ64/取引表!AZ$101)</f>
        <v>8.8414083572096438E-5</v>
      </c>
      <c r="BA64" s="239">
        <f>IF(取引表!BA$101=0,0,取引表!BA64/取引表!BA$101)</f>
        <v>1.3577705672494639E-4</v>
      </c>
      <c r="BB64" s="239">
        <f>IF(取引表!BB$101=0,0,取引表!BB64/取引表!BB$101)</f>
        <v>9.202592288172952E-5</v>
      </c>
      <c r="BC64" s="239">
        <f>IF(取引表!BC$101=0,0,取引表!BC64/取引表!BC$101)</f>
        <v>2.7975866251056039E-3</v>
      </c>
      <c r="BD64" s="239">
        <f>IF(取引表!BD$101=0,0,取引表!BD64/取引表!BD$101)</f>
        <v>8.1599719321017067E-6</v>
      </c>
      <c r="BE64" s="239">
        <f>IF(取引表!BE$101=0,0,取引表!BE64/取引表!BE$101)</f>
        <v>2.8718365680851097E-6</v>
      </c>
      <c r="BF64" s="239">
        <f>IF(取引表!BF$101=0,0,取引表!BF64/取引表!BF$101)</f>
        <v>6.3517275189767057E-4</v>
      </c>
      <c r="BG64" s="239">
        <f>IF(取引表!BG$101=0,0,取引表!BG64/取引表!BG$101)</f>
        <v>1.0032885890826418E-3</v>
      </c>
      <c r="BH64" s="239">
        <f>IF(取引表!BH$101=0,0,取引表!BH64/取引表!BH$101)</f>
        <v>4.8463012843585212E-4</v>
      </c>
      <c r="BI64" s="239">
        <f>IF(取引表!BI$101=0,0,取引表!BI64/取引表!BI$101)</f>
        <v>3.2831911713991304E-4</v>
      </c>
      <c r="BJ64" s="239">
        <f>IF(取引表!BJ$101=0,0,取引表!BJ64/取引表!BJ$101)</f>
        <v>0</v>
      </c>
      <c r="BK64" s="239">
        <f>IF(取引表!BK$101=0,0,取引表!BK64/取引表!BK$101)</f>
        <v>4.0788130684239381E-3</v>
      </c>
      <c r="BL64" s="239">
        <f>IF(取引表!BL$101=0,0,取引表!BL64/取引表!BL$101)</f>
        <v>4.0847157374072999E-4</v>
      </c>
      <c r="BM64" s="239">
        <f>IF(取引表!BM$101=0,0,取引表!BM64/取引表!BM$101)</f>
        <v>7.2233241957706378E-5</v>
      </c>
      <c r="BN64" s="239">
        <f>IF(取引表!BN$101=0,0,取引表!BN64/取引表!BN$101)</f>
        <v>0</v>
      </c>
      <c r="BO64" s="239">
        <f>IF(取引表!BO$101=0,0,取引表!BO64/取引表!BO$101)</f>
        <v>3.3980621449757285E-5</v>
      </c>
      <c r="BP64" s="239">
        <f>IF(取引表!BP$101=0,0,取引表!BP64/取引表!BP$101)</f>
        <v>7.1238447942750124E-5</v>
      </c>
      <c r="BQ64" s="239">
        <f>IF(取引表!BQ$101=0,0,取引表!BQ64/取引表!BQ$101)</f>
        <v>2.5461252117153901E-4</v>
      </c>
      <c r="BR64" s="239">
        <f>IF(取引表!BR$101=0,0,取引表!BR64/取引表!BR$101)</f>
        <v>0</v>
      </c>
      <c r="BS64" s="239">
        <f>IF(取引表!BS$101=0,0,取引表!BS64/取引表!BS$101)</f>
        <v>6.0203090413176428E-4</v>
      </c>
      <c r="BT64" s="239">
        <f>IF(取引表!BT$101=0,0,取引表!BT64/取引表!BT$101)</f>
        <v>1.20825173111735E-4</v>
      </c>
      <c r="BU64" s="239">
        <f>IF(取引表!BU$101=0,0,取引表!BU64/取引表!BU$101)</f>
        <v>3.231204861687957E-5</v>
      </c>
      <c r="BV64" s="239">
        <f>IF(取引表!BV$101=0,0,取引表!BV64/取引表!BV$101)</f>
        <v>3.1017291891183822E-4</v>
      </c>
      <c r="BW64" s="239">
        <f>IF(取引表!BW$101=0,0,取引表!BW64/取引表!BW$101)</f>
        <v>4.8730926805553042E-4</v>
      </c>
      <c r="BX64" s="239">
        <f>IF(取引表!BX$101=0,0,取引表!BX64/取引表!BX$101)</f>
        <v>2.3184544525878912E-4</v>
      </c>
      <c r="BY64" s="239">
        <f>IF(取引表!BY$101=0,0,取引表!BY64/取引表!BY$101)</f>
        <v>2.6035503325035184E-4</v>
      </c>
      <c r="BZ64" s="239">
        <f>IF(取引表!BZ$101=0,0,取引表!BZ64/取引表!BZ$101)</f>
        <v>2.059359667961812E-4</v>
      </c>
      <c r="CA64" s="239">
        <f>IF(取引表!CA$101=0,0,取引表!CA64/取引表!CA$101)</f>
        <v>3.3875532653644978E-4</v>
      </c>
      <c r="CB64" s="239">
        <f>IF(取引表!CB$101=0,0,取引表!CB64/取引表!CB$101)</f>
        <v>1.3421168313000029E-4</v>
      </c>
      <c r="CC64" s="239">
        <f>IF(取引表!CC$101=0,0,取引表!CC64/取引表!CC$101)</f>
        <v>6.765384000500472E-4</v>
      </c>
      <c r="CD64" s="239">
        <f>IF(取引表!CD$101=0,0,取引表!CD64/取引表!CD$101)</f>
        <v>4.4673933749367849E-4</v>
      </c>
      <c r="CE64" s="239">
        <f>IF(取引表!CE$101=0,0,取引表!CE64/取引表!CE$101)</f>
        <v>8.1737459709705775E-5</v>
      </c>
      <c r="CF64" s="239">
        <f>IF(取引表!CF$101=0,0,取引表!CF64/取引表!CF$101)</f>
        <v>3.6961937735294291E-4</v>
      </c>
      <c r="CG64" s="239">
        <f>IF(取引表!CG$101=0,0,取引表!CG64/取引表!CG$101)</f>
        <v>8.566949607194406E-4</v>
      </c>
      <c r="CH64" s="239">
        <f>IF(取引表!CH$101=0,0,取引表!CH64/取引表!CH$101)</f>
        <v>9.2831120503190521E-5</v>
      </c>
      <c r="CI64" s="239">
        <f>IF(取引表!CI$101=0,0,取引表!CI64/取引表!CI$101)</f>
        <v>1.0805234837122373E-4</v>
      </c>
      <c r="CJ64" s="239">
        <f>IF(取引表!CJ$101=0,0,取引表!CJ64/取引表!CJ$101)</f>
        <v>1.0914631562379163E-4</v>
      </c>
      <c r="CK64" s="239">
        <f>IF(取引表!CK$101=0,0,取引表!CK64/取引表!CK$101)</f>
        <v>3.7528972217635618E-3</v>
      </c>
      <c r="CL64" s="239">
        <f>IF(取引表!CL$101=0,0,取引表!CL64/取引表!CL$101)</f>
        <v>1.2480543017026762E-4</v>
      </c>
      <c r="CM64" s="239">
        <f>IF(取引表!CM$101=0,0,取引表!CM64/取引表!CM$101)</f>
        <v>5.4315433646552754E-4</v>
      </c>
      <c r="CO64" s="238">
        <v>61</v>
      </c>
      <c r="CP64" s="242">
        <f t="shared" si="2"/>
        <v>0.28194822581149431</v>
      </c>
      <c r="CQ64" s="242">
        <f t="shared" si="3"/>
        <v>0.71805177418850596</v>
      </c>
      <c r="CR64" s="242">
        <f>INDEX(取引表!$C$105:$CM$105,投入係数!$CO64)</f>
        <v>0.31510721392870422</v>
      </c>
    </row>
    <row r="65" spans="1:96">
      <c r="A65" s="238">
        <v>62</v>
      </c>
      <c r="B65" s="238" t="s">
        <v>16</v>
      </c>
      <c r="C65" s="239">
        <f>IF(取引表!C$101=0,0,取引表!C65/取引表!C$101)</f>
        <v>2.2401292375945092E-3</v>
      </c>
      <c r="D65" s="239">
        <f>IF(取引表!D$101=0,0,取引表!D65/取引表!D$101)</f>
        <v>5.4923937066164372E-4</v>
      </c>
      <c r="E65" s="239">
        <f>IF(取引表!E$101=0,0,取引表!E65/取引表!E$101)</f>
        <v>1.2573659732804919E-3</v>
      </c>
      <c r="F65" s="239">
        <f>IF(取引表!F$101=0,0,取引表!F65/取引表!F$101)</f>
        <v>2.132585304901051E-4</v>
      </c>
      <c r="G65" s="239">
        <f>IF(取引表!G$101=0,0,取引表!G65/取引表!G$101)</f>
        <v>3.5380064217394496E-3</v>
      </c>
      <c r="H65" s="239">
        <f>IF(取引表!H$101=0,0,取引表!H65/取引表!H$101)</f>
        <v>1.7175935938225754E-3</v>
      </c>
      <c r="I65" s="239">
        <f>IF(取引表!I$101=0,0,取引表!I65/取引表!I$101)</f>
        <v>0</v>
      </c>
      <c r="J65" s="239">
        <f>IF(取引表!J$101=0,0,取引表!J65/取引表!J$101)</f>
        <v>1.9673609908154796E-3</v>
      </c>
      <c r="K65" s="239">
        <f>IF(取引表!K$101=0,0,取引表!K65/取引表!K$101)</f>
        <v>1.6566236685787788E-3</v>
      </c>
      <c r="L65" s="239">
        <f>IF(取引表!L$101=0,0,取引表!L65/取引表!L$101)</f>
        <v>9.9899192945363782E-4</v>
      </c>
      <c r="M65" s="239">
        <f>IF(取引表!M$101=0,0,取引表!M65/取引表!M$101)</f>
        <v>6.2959253789439493E-4</v>
      </c>
      <c r="N65" s="239">
        <f>IF(取引表!N$101=0,0,取引表!N65/取引表!N$101)</f>
        <v>1.8103668076310962E-3</v>
      </c>
      <c r="O65" s="239">
        <f>IF(取引表!O$101=0,0,取引表!O65/取引表!O$101)</f>
        <v>1.4506916673845272E-3</v>
      </c>
      <c r="P65" s="239">
        <f>IF(取引表!P$101=0,0,取引表!P65/取引表!P$101)</f>
        <v>0</v>
      </c>
      <c r="Q65" s="239">
        <f>IF(取引表!Q$101=0,0,取引表!Q65/取引表!Q$101)</f>
        <v>1.3730685565827114E-3</v>
      </c>
      <c r="R65" s="239">
        <f>IF(取引表!R$101=0,0,取引表!R65/取引表!R$101)</f>
        <v>7.097723439167653E-4</v>
      </c>
      <c r="S65" s="239">
        <f>IF(取引表!S$101=0,0,取引表!S65/取引表!S$101)</f>
        <v>0</v>
      </c>
      <c r="T65" s="239">
        <f>IF(取引表!T$101=0,0,取引表!T65/取引表!T$101)</f>
        <v>3.9427420533853508E-3</v>
      </c>
      <c r="U65" s="239">
        <f>IF(取引表!U$101=0,0,取引表!U65/取引表!U$101)</f>
        <v>0</v>
      </c>
      <c r="V65" s="239">
        <f>IF(取引表!V$101=0,0,取引表!V65/取引表!V$101)</f>
        <v>9.9567700511554703E-4</v>
      </c>
      <c r="W65" s="239">
        <f>IF(取引表!W$101=0,0,取引表!W65/取引表!W$101)</f>
        <v>1.2306828389739577E-3</v>
      </c>
      <c r="X65" s="239">
        <f>IF(取引表!X$101=0,0,取引表!X65/取引表!X$101)</f>
        <v>0</v>
      </c>
      <c r="Y65" s="239">
        <f>IF(取引表!Y$101=0,0,取引表!Y65/取引表!Y$101)</f>
        <v>2.0568527862799609E-3</v>
      </c>
      <c r="Z65" s="239">
        <f>IF(取引表!Z$101=0,0,取引表!Z65/取引表!Z$101)</f>
        <v>0</v>
      </c>
      <c r="AA65" s="239">
        <f>IF(取引表!AA$101=0,0,取引表!AA65/取引表!AA$101)</f>
        <v>2.3452127351269265E-3</v>
      </c>
      <c r="AB65" s="239">
        <f>IF(取引表!AB$101=0,0,取引表!AB65/取引表!AB$101)</f>
        <v>1.5342611063374849E-3</v>
      </c>
      <c r="AC65" s="239">
        <f>IF(取引表!AC$101=0,0,取引表!AC65/取引表!AC$101)</f>
        <v>5.7637224560200453E-3</v>
      </c>
      <c r="AD65" s="239">
        <f>IF(取引表!AD$101=0,0,取引表!AD65/取引表!AD$101)</f>
        <v>1.1551201261872964E-3</v>
      </c>
      <c r="AE65" s="239">
        <f>IF(取引表!AE$101=0,0,取引表!AE65/取引表!AE$101)</f>
        <v>1.2619526945675495E-3</v>
      </c>
      <c r="AF65" s="239">
        <f>IF(取引表!AF$101=0,0,取引表!AF65/取引表!AF$101)</f>
        <v>9.6839900770799179E-4</v>
      </c>
      <c r="AG65" s="239">
        <f>IF(取引表!AG$101=0,0,取引表!AG65/取引表!AG$101)</f>
        <v>8.1932990233700637E-4</v>
      </c>
      <c r="AH65" s="239">
        <f>IF(取引表!AH$101=0,0,取引表!AH65/取引表!AH$101)</f>
        <v>4.8502494284885208E-4</v>
      </c>
      <c r="AI65" s="239">
        <f>IF(取引表!AI$101=0,0,取引表!AI65/取引表!AI$101)</f>
        <v>1.4372171289413823E-5</v>
      </c>
      <c r="AJ65" s="239">
        <f>IF(取引表!AJ$101=0,0,取引表!AJ65/取引表!AJ$101)</f>
        <v>3.2221333344434498E-3</v>
      </c>
      <c r="AK65" s="239">
        <f>IF(取引表!AK$101=0,0,取引表!AK65/取引表!AK$101)</f>
        <v>2.5308222803670074E-5</v>
      </c>
      <c r="AL65" s="239">
        <f>IF(取引表!AL$101=0,0,取引表!AL65/取引表!AL$101)</f>
        <v>5.7576187327302425E-4</v>
      </c>
      <c r="AM65" s="239">
        <f>IF(取引表!AM$101=0,0,取引表!AM65/取引表!AM$101)</f>
        <v>8.0108146295714033E-4</v>
      </c>
      <c r="AN65" s="239">
        <f>IF(取引表!AN$101=0,0,取引表!AN65/取引表!AN$101)</f>
        <v>1.4147540275681416E-3</v>
      </c>
      <c r="AO65" s="239">
        <f>IF(取引表!AO$101=0,0,取引表!AO65/取引表!AO$101)</f>
        <v>3.428638908970889E-4</v>
      </c>
      <c r="AP65" s="239">
        <f>IF(取引表!AP$101=0,0,取引表!AP65/取引表!AP$101)</f>
        <v>1.7476564491635265E-3</v>
      </c>
      <c r="AQ65" s="239">
        <f>IF(取引表!AQ$101=0,0,取引表!AQ65/取引表!AQ$101)</f>
        <v>2.6401113729418387E-2</v>
      </c>
      <c r="AR65" s="239">
        <f>IF(取引表!AR$101=0,0,取引表!AR65/取引表!AR$101)</f>
        <v>1.118195168365918E-3</v>
      </c>
      <c r="AS65" s="239">
        <f>IF(取引表!AS$101=0,0,取引表!AS65/取引表!AS$101)</f>
        <v>1.0960672948802119E-3</v>
      </c>
      <c r="AT65" s="239">
        <f>IF(取引表!AT$101=0,0,取引表!AT65/取引表!AT$101)</f>
        <v>1.2649802457569107E-3</v>
      </c>
      <c r="AU65" s="239">
        <f>IF(取引表!AU$101=0,0,取引表!AU65/取引表!AU$101)</f>
        <v>1.5145324668505722E-3</v>
      </c>
      <c r="AV65" s="239">
        <f>IF(取引表!AV$101=0,0,取引表!AV65/取引表!AV$101)</f>
        <v>7.6780002272438339E-3</v>
      </c>
      <c r="AW65" s="239">
        <f>IF(取引表!AW$101=0,0,取引表!AW65/取引表!AW$101)</f>
        <v>1.7008365221791184E-2</v>
      </c>
      <c r="AX65" s="239">
        <f>IF(取引表!AX$101=0,0,取引表!AX65/取引表!AX$101)</f>
        <v>4.1837700397556819E-4</v>
      </c>
      <c r="AY65" s="239">
        <f>IF(取引表!AY$101=0,0,取引表!AY65/取引表!AY$101)</f>
        <v>2.8682714820846647E-4</v>
      </c>
      <c r="AZ65" s="239">
        <f>IF(取引表!AZ$101=0,0,取引表!AZ65/取引表!AZ$101)</f>
        <v>1.9616001829124923E-4</v>
      </c>
      <c r="BA65" s="239">
        <f>IF(取引表!BA$101=0,0,取引表!BA65/取引表!BA$101)</f>
        <v>2.6904926912499095E-4</v>
      </c>
      <c r="BB65" s="239">
        <f>IF(取引表!BB$101=0,0,取引表!BB65/取引表!BB$101)</f>
        <v>2.0386309504243463E-4</v>
      </c>
      <c r="BC65" s="239">
        <f>IF(取引表!BC$101=0,0,取引表!BC65/取引表!BC$101)</f>
        <v>3.0075440148402489E-5</v>
      </c>
      <c r="BD65" s="239">
        <f>IF(取引表!BD$101=0,0,取引表!BD65/取引表!BD$101)</f>
        <v>1.3464986601505266E-5</v>
      </c>
      <c r="BE65" s="239">
        <f>IF(取引表!BE$101=0,0,取引表!BE65/取引表!BE$101)</f>
        <v>3.1277475170292913E-6</v>
      </c>
      <c r="BF65" s="239">
        <f>IF(取引表!BF$101=0,0,取引表!BF65/取引表!BF$101)</f>
        <v>1.1564618324387751E-4</v>
      </c>
      <c r="BG65" s="239">
        <f>IF(取引表!BG$101=0,0,取引表!BG65/取引表!BG$101)</f>
        <v>3.96022441975049E-4</v>
      </c>
      <c r="BH65" s="239">
        <f>IF(取引表!BH$101=0,0,取引表!BH65/取引表!BH$101)</f>
        <v>6.4939190514761108E-4</v>
      </c>
      <c r="BI65" s="239">
        <f>IF(取引表!BI$101=0,0,取引表!BI65/取引表!BI$101)</f>
        <v>2.7910690811659683E-4</v>
      </c>
      <c r="BJ65" s="239">
        <f>IF(取引表!BJ$101=0,0,取引表!BJ65/取引表!BJ$101)</f>
        <v>0</v>
      </c>
      <c r="BK65" s="239">
        <f>IF(取引表!BK$101=0,0,取引表!BK65/取引表!BK$101)</f>
        <v>5.3485975425741124E-4</v>
      </c>
      <c r="BL65" s="239">
        <f>IF(取引表!BL$101=0,0,取引表!BL65/取引表!BL$101)</f>
        <v>4.9684678832328231E-4</v>
      </c>
      <c r="BM65" s="239">
        <f>IF(取引表!BM$101=0,0,取引表!BM65/取引表!BM$101)</f>
        <v>1.0034090920164837E-4</v>
      </c>
      <c r="BN65" s="239">
        <f>IF(取引表!BN$101=0,0,取引表!BN65/取引表!BN$101)</f>
        <v>0</v>
      </c>
      <c r="BO65" s="239">
        <f>IF(取引表!BO$101=0,0,取引表!BO65/取引表!BO$101)</f>
        <v>1.2755023382536164E-4</v>
      </c>
      <c r="BP65" s="239">
        <f>IF(取引表!BP$101=0,0,取引表!BP65/取引表!BP$101)</f>
        <v>5.0056617313465617E-4</v>
      </c>
      <c r="BQ65" s="239">
        <f>IF(取引表!BQ$101=0,0,取引表!BQ65/取引表!BQ$101)</f>
        <v>6.6011773934614116E-4</v>
      </c>
      <c r="BR65" s="239">
        <f>IF(取引表!BR$101=0,0,取引表!BR65/取引表!BR$101)</f>
        <v>2.0396730757811114E-4</v>
      </c>
      <c r="BS65" s="239">
        <f>IF(取引表!BS$101=0,0,取引表!BS65/取引表!BS$101)</f>
        <v>1.2339499759322166E-3</v>
      </c>
      <c r="BT65" s="239">
        <f>IF(取引表!BT$101=0,0,取引表!BT65/取引表!BT$101)</f>
        <v>5.7423210657123478E-3</v>
      </c>
      <c r="BU65" s="239">
        <f>IF(取引表!BU$101=0,0,取引表!BU65/取引表!BU$101)</f>
        <v>6.9462673845583506E-5</v>
      </c>
      <c r="BV65" s="239">
        <f>IF(取引表!BV$101=0,0,取引表!BV65/取引表!BV$101)</f>
        <v>6.2405452516850794E-4</v>
      </c>
      <c r="BW65" s="239">
        <f>IF(取引表!BW$101=0,0,取引表!BW65/取引表!BW$101)</f>
        <v>4.930034645942448E-4</v>
      </c>
      <c r="BX65" s="239">
        <f>IF(取引表!BX$101=0,0,取引表!BX65/取引表!BX$101)</f>
        <v>4.7307780589251475E-4</v>
      </c>
      <c r="BY65" s="239">
        <f>IF(取引表!BY$101=0,0,取引表!BY65/取引表!BY$101)</f>
        <v>5.1294185913046766E-4</v>
      </c>
      <c r="BZ65" s="239">
        <f>IF(取引表!BZ$101=0,0,取引表!BZ65/取引表!BZ$101)</f>
        <v>3.7593802666185559E-4</v>
      </c>
      <c r="CA65" s="239">
        <f>IF(取引表!CA$101=0,0,取引表!CA65/取引表!CA$101)</f>
        <v>6.5630141839523738E-4</v>
      </c>
      <c r="CB65" s="239">
        <f>IF(取引表!CB$101=0,0,取引表!CB65/取引表!CB$101)</f>
        <v>2.0576323889094302E-2</v>
      </c>
      <c r="CC65" s="239">
        <f>IF(取引表!CC$101=0,0,取引表!CC65/取引表!CC$101)</f>
        <v>3.2552711474121245E-4</v>
      </c>
      <c r="CD65" s="239">
        <f>IF(取引表!CD$101=0,0,取引表!CD65/取引表!CD$101)</f>
        <v>5.7650275287793144E-4</v>
      </c>
      <c r="CE65" s="239">
        <f>IF(取引表!CE$101=0,0,取引表!CE65/取引表!CE$101)</f>
        <v>1.258651394172966E-4</v>
      </c>
      <c r="CF65" s="239">
        <f>IF(取引表!CF$101=0,0,取引表!CF65/取引表!CF$101)</f>
        <v>6.2475719054884025E-4</v>
      </c>
      <c r="CG65" s="239">
        <f>IF(取引表!CG$101=0,0,取引表!CG65/取引表!CG$101)</f>
        <v>1.697481989100167E-3</v>
      </c>
      <c r="CH65" s="239">
        <f>IF(取引表!CH$101=0,0,取引表!CH65/取引表!CH$101)</f>
        <v>1.4523635923522723E-4</v>
      </c>
      <c r="CI65" s="239">
        <f>IF(取引表!CI$101=0,0,取引表!CI65/取引表!CI$101)</f>
        <v>1.8437898976281141E-4</v>
      </c>
      <c r="CJ65" s="239">
        <f>IF(取引表!CJ$101=0,0,取引表!CJ65/取引表!CJ$101)</f>
        <v>1.761812104986181E-4</v>
      </c>
      <c r="CK65" s="239">
        <f>IF(取引表!CK$101=0,0,取引表!CK65/取引表!CK$101)</f>
        <v>5.1997076396655354E-3</v>
      </c>
      <c r="CL65" s="239">
        <f>IF(取引表!CL$101=0,0,取引表!CL65/取引表!CL$101)</f>
        <v>1.7656915149063079E-4</v>
      </c>
      <c r="CM65" s="239">
        <f>IF(取引表!CM$101=0,0,取引表!CM65/取引表!CM$101)</f>
        <v>1.222995240676951E-3</v>
      </c>
      <c r="CO65" s="238">
        <v>62</v>
      </c>
      <c r="CP65" s="242">
        <f t="shared" si="2"/>
        <v>0.31850849238221607</v>
      </c>
      <c r="CQ65" s="242">
        <f t="shared" si="3"/>
        <v>0.68149150761778388</v>
      </c>
      <c r="CR65" s="242">
        <f>INDEX(取引表!$C$105:$CM$105,投入係数!$CO65)</f>
        <v>0.24063311931357398</v>
      </c>
    </row>
    <row r="66" spans="1:96">
      <c r="A66" s="238">
        <v>63</v>
      </c>
      <c r="B66" s="238" t="s">
        <v>167</v>
      </c>
      <c r="C66" s="239">
        <f>IF(取引表!C$101=0,0,取引表!C66/取引表!C$101)</f>
        <v>6.2190003678470732E-4</v>
      </c>
      <c r="D66" s="239">
        <f>IF(取引表!D$101=0,0,取引表!D66/取引表!D$101)</f>
        <v>0</v>
      </c>
      <c r="E66" s="239">
        <f>IF(取引表!E$101=0,0,取引表!E66/取引表!E$101)</f>
        <v>1.9732197725392712E-4</v>
      </c>
      <c r="F66" s="239">
        <f>IF(取引表!F$101=0,0,取引表!F66/取引表!F$101)</f>
        <v>2.4515509395566953E-3</v>
      </c>
      <c r="G66" s="239">
        <f>IF(取引表!G$101=0,0,取引表!G66/取引表!G$101)</f>
        <v>9.2152508392221821E-4</v>
      </c>
      <c r="H66" s="239">
        <f>IF(取引表!H$101=0,0,取引表!H66/取引表!H$101)</f>
        <v>1.5718314757270002E-3</v>
      </c>
      <c r="I66" s="239">
        <f>IF(取引表!I$101=0,0,取引表!I66/取引表!I$101)</f>
        <v>0</v>
      </c>
      <c r="J66" s="239">
        <f>IF(取引表!J$101=0,0,取引表!J66/取引表!J$101)</f>
        <v>1.1041769229098602E-3</v>
      </c>
      <c r="K66" s="239">
        <f>IF(取引表!K$101=0,0,取引表!K66/取引表!K$101)</f>
        <v>1.5795724428747935E-3</v>
      </c>
      <c r="L66" s="239">
        <f>IF(取引表!L$101=0,0,取引表!L66/取引表!L$101)</f>
        <v>9.0860552093475436E-4</v>
      </c>
      <c r="M66" s="239">
        <f>IF(取引表!M$101=0,0,取引表!M66/取引表!M$101)</f>
        <v>3.3061173431755018E-3</v>
      </c>
      <c r="N66" s="239">
        <f>IF(取引表!N$101=0,0,取引表!N66/取引表!N$101)</f>
        <v>4.8852092808944643E-4</v>
      </c>
      <c r="O66" s="239">
        <f>IF(取引表!O$101=0,0,取引表!O66/取引表!O$101)</f>
        <v>2.6516356056088095E-3</v>
      </c>
      <c r="P66" s="239">
        <f>IF(取引表!P$101=0,0,取引表!P66/取引表!P$101)</f>
        <v>0</v>
      </c>
      <c r="Q66" s="239">
        <f>IF(取引表!Q$101=0,0,取引表!Q66/取引表!Q$101)</f>
        <v>3.2229984502848319E-3</v>
      </c>
      <c r="R66" s="239">
        <f>IF(取引表!R$101=0,0,取引表!R66/取引表!R$101)</f>
        <v>6.1607585057321201E-4</v>
      </c>
      <c r="S66" s="239">
        <f>IF(取引表!S$101=0,0,取引表!S66/取引表!S$101)</f>
        <v>0</v>
      </c>
      <c r="T66" s="239">
        <f>IF(取引表!T$101=0,0,取引表!T66/取引表!T$101)</f>
        <v>1.0073432010240294E-3</v>
      </c>
      <c r="U66" s="239">
        <f>IF(取引表!U$101=0,0,取引表!U66/取引表!U$101)</f>
        <v>0</v>
      </c>
      <c r="V66" s="239">
        <f>IF(取引表!V$101=0,0,取引表!V66/取引表!V$101)</f>
        <v>2.4868128004786646E-4</v>
      </c>
      <c r="W66" s="239">
        <f>IF(取引表!W$101=0,0,取引表!W66/取引表!W$101)</f>
        <v>1.8811838546488892E-3</v>
      </c>
      <c r="X66" s="239">
        <f>IF(取引表!X$101=0,0,取引表!X66/取引表!X$101)</f>
        <v>0</v>
      </c>
      <c r="Y66" s="239">
        <f>IF(取引表!Y$101=0,0,取引表!Y66/取引表!Y$101)</f>
        <v>1.2905249157372143E-3</v>
      </c>
      <c r="Z66" s="239">
        <f>IF(取引表!Z$101=0,0,取引表!Z66/取引表!Z$101)</f>
        <v>0</v>
      </c>
      <c r="AA66" s="239">
        <f>IF(取引表!AA$101=0,0,取引表!AA66/取引表!AA$101)</f>
        <v>1.0659537441801549E-3</v>
      </c>
      <c r="AB66" s="239">
        <f>IF(取引表!AB$101=0,0,取引表!AB66/取引表!AB$101)</f>
        <v>1.8137637977209255E-3</v>
      </c>
      <c r="AC66" s="239">
        <f>IF(取引表!AC$101=0,0,取引表!AC66/取引表!AC$101)</f>
        <v>4.9207479437812448E-4</v>
      </c>
      <c r="AD66" s="239">
        <f>IF(取引表!AD$101=0,0,取引表!AD66/取引表!AD$101)</f>
        <v>8.2718343465311385E-4</v>
      </c>
      <c r="AE66" s="239">
        <f>IF(取引表!AE$101=0,0,取引表!AE66/取引表!AE$101)</f>
        <v>2.1540509651533746E-3</v>
      </c>
      <c r="AF66" s="239">
        <f>IF(取引表!AF$101=0,0,取引表!AF66/取引表!AF$101)</f>
        <v>1.0089181157436375E-3</v>
      </c>
      <c r="AG66" s="239">
        <f>IF(取引表!AG$101=0,0,取引表!AG66/取引表!AG$101)</f>
        <v>7.3874781127388313E-4</v>
      </c>
      <c r="AH66" s="239">
        <f>IF(取引表!AH$101=0,0,取引表!AH66/取引表!AH$101)</f>
        <v>3.1014170483932937E-4</v>
      </c>
      <c r="AI66" s="239">
        <f>IF(取引表!AI$101=0,0,取引表!AI66/取引表!AI$101)</f>
        <v>1.986880550121976E-4</v>
      </c>
      <c r="AJ66" s="239">
        <f>IF(取引表!AJ$101=0,0,取引表!AJ66/取引表!AJ$101)</f>
        <v>2.4373403565552381E-3</v>
      </c>
      <c r="AK66" s="239">
        <f>IF(取引表!AK$101=0,0,取引表!AK66/取引表!AK$101)</f>
        <v>1.1654477936309255E-5</v>
      </c>
      <c r="AL66" s="239">
        <f>IF(取引表!AL$101=0,0,取引表!AL66/取引表!AL$101)</f>
        <v>5.7775175855232965E-5</v>
      </c>
      <c r="AM66" s="239">
        <f>IF(取引表!AM$101=0,0,取引表!AM66/取引表!AM$101)</f>
        <v>1.384172983828557E-3</v>
      </c>
      <c r="AN66" s="239">
        <f>IF(取引表!AN$101=0,0,取引表!AN66/取引表!AN$101)</f>
        <v>2.5005315094571928E-4</v>
      </c>
      <c r="AO66" s="239">
        <f>IF(取引表!AO$101=0,0,取引表!AO66/取引表!AO$101)</f>
        <v>2.7198898291970865E-4</v>
      </c>
      <c r="AP66" s="239">
        <f>IF(取引表!AP$101=0,0,取引表!AP66/取引表!AP$101)</f>
        <v>3.6366929755909947E-3</v>
      </c>
      <c r="AQ66" s="239">
        <f>IF(取引表!AQ$101=0,0,取引表!AQ66/取引表!AQ$101)</f>
        <v>1.0409532055298131E-3</v>
      </c>
      <c r="AR66" s="239">
        <f>IF(取引表!AR$101=0,0,取引表!AR66/取引表!AR$101)</f>
        <v>1.0052188413985027E-6</v>
      </c>
      <c r="AS66" s="239">
        <f>IF(取引表!AS$101=0,0,取引表!AS66/取引表!AS$101)</f>
        <v>3.2704535608798596E-5</v>
      </c>
      <c r="AT66" s="239">
        <f>IF(取引表!AT$101=0,0,取引表!AT66/取引表!AT$101)</f>
        <v>2.5656863690899367E-3</v>
      </c>
      <c r="AU66" s="239">
        <f>IF(取引表!AU$101=0,0,取引表!AU66/取引表!AU$101)</f>
        <v>0</v>
      </c>
      <c r="AV66" s="239">
        <f>IF(取引表!AV$101=0,0,取引表!AV66/取引表!AV$101)</f>
        <v>0</v>
      </c>
      <c r="AW66" s="239">
        <f>IF(取引表!AW$101=0,0,取引表!AW66/取引表!AW$101)</f>
        <v>0</v>
      </c>
      <c r="AX66" s="239">
        <f>IF(取引表!AX$101=0,0,取引表!AX66/取引表!AX$101)</f>
        <v>0</v>
      </c>
      <c r="AY66" s="239">
        <f>IF(取引表!AY$101=0,0,取引表!AY66/取引表!AY$101)</f>
        <v>0</v>
      </c>
      <c r="AZ66" s="239">
        <f>IF(取引表!AZ$101=0,0,取引表!AZ66/取引表!AZ$101)</f>
        <v>7.1613046137259488E-3</v>
      </c>
      <c r="BA66" s="239">
        <f>IF(取引表!BA$101=0,0,取引表!BA66/取引表!BA$101)</f>
        <v>2.2798408882862887E-3</v>
      </c>
      <c r="BB66" s="239">
        <f>IF(取引表!BB$101=0,0,取引表!BB66/取引表!BB$101)</f>
        <v>1.2677645151589025E-3</v>
      </c>
      <c r="BC66" s="239">
        <f>IF(取引表!BC$101=0,0,取引表!BC66/取引表!BC$101)</f>
        <v>0</v>
      </c>
      <c r="BD66" s="239">
        <f>IF(取引表!BD$101=0,0,取引表!BD66/取引表!BD$101)</f>
        <v>0</v>
      </c>
      <c r="BE66" s="239">
        <f>IF(取引表!BE$101=0,0,取引表!BE66/取引表!BE$101)</f>
        <v>0</v>
      </c>
      <c r="BF66" s="239">
        <f>IF(取引表!BF$101=0,0,取引表!BF66/取引表!BF$101)</f>
        <v>4.397299004883027E-2</v>
      </c>
      <c r="BG66" s="239">
        <f>IF(取引表!BG$101=0,0,取引表!BG66/取引表!BG$101)</f>
        <v>4.1217030821867937E-2</v>
      </c>
      <c r="BH66" s="239">
        <f>IF(取引表!BH$101=0,0,取引表!BH66/取引表!BH$101)</f>
        <v>0.13683231519421726</v>
      </c>
      <c r="BI66" s="239">
        <f>IF(取引表!BI$101=0,0,取引表!BI66/取引表!BI$101)</f>
        <v>7.440117373270437E-2</v>
      </c>
      <c r="BJ66" s="239">
        <f>IF(取引表!BJ$101=0,0,取引表!BJ66/取引表!BJ$101)</f>
        <v>0</v>
      </c>
      <c r="BK66" s="239">
        <f>IF(取引表!BK$101=0,0,取引表!BK66/取引表!BK$101)</f>
        <v>3.9049064287761517E-2</v>
      </c>
      <c r="BL66" s="239">
        <f>IF(取引表!BL$101=0,0,取引表!BL66/取引表!BL$101)</f>
        <v>3.5772087420590092E-2</v>
      </c>
      <c r="BM66" s="239">
        <f>IF(取引表!BM$101=0,0,取引表!BM66/取引表!BM$101)</f>
        <v>1.1303302372861729E-2</v>
      </c>
      <c r="BN66" s="239">
        <f>IF(取引表!BN$101=0,0,取引表!BN66/取引表!BN$101)</f>
        <v>0</v>
      </c>
      <c r="BO66" s="239">
        <f>IF(取引表!BO$101=0,0,取引表!BO66/取引表!BO$101)</f>
        <v>0</v>
      </c>
      <c r="BP66" s="239">
        <f>IF(取引表!BP$101=0,0,取引表!BP66/取引表!BP$101)</f>
        <v>0</v>
      </c>
      <c r="BQ66" s="239">
        <f>IF(取引表!BQ$101=0,0,取引表!BQ66/取引表!BQ$101)</f>
        <v>0</v>
      </c>
      <c r="BR66" s="239">
        <f>IF(取引表!BR$101=0,0,取引表!BR66/取引表!BR$101)</f>
        <v>0</v>
      </c>
      <c r="BS66" s="239">
        <f>IF(取引表!BS$101=0,0,取引表!BS66/取引表!BS$101)</f>
        <v>1.950989401682109E-3</v>
      </c>
      <c r="BT66" s="239">
        <f>IF(取引表!BT$101=0,0,取引表!BT66/取引表!BT$101)</f>
        <v>2.7573291299752586E-3</v>
      </c>
      <c r="BU66" s="239">
        <f>IF(取引表!BU$101=0,0,取引表!BU66/取引表!BU$101)</f>
        <v>0</v>
      </c>
      <c r="BV66" s="239">
        <f>IF(取引表!BV$101=0,0,取引表!BV66/取引表!BV$101)</f>
        <v>6.2133593021300372E-4</v>
      </c>
      <c r="BW66" s="239">
        <f>IF(取引表!BW$101=0,0,取引表!BW66/取引表!BW$101)</f>
        <v>0</v>
      </c>
      <c r="BX66" s="239">
        <f>IF(取引表!BX$101=0,0,取引表!BX66/取引表!BX$101)</f>
        <v>0</v>
      </c>
      <c r="BY66" s="239">
        <f>IF(取引表!BY$101=0,0,取引表!BY66/取引表!BY$101)</f>
        <v>0</v>
      </c>
      <c r="BZ66" s="239">
        <f>IF(取引表!BZ$101=0,0,取引表!BZ66/取引表!BZ$101)</f>
        <v>0</v>
      </c>
      <c r="CA66" s="239">
        <f>IF(取引表!CA$101=0,0,取引表!CA66/取引表!CA$101)</f>
        <v>0</v>
      </c>
      <c r="CB66" s="239">
        <f>IF(取引表!CB$101=0,0,取引表!CB66/取引表!CB$101)</f>
        <v>1.1232293423443096E-2</v>
      </c>
      <c r="CC66" s="239">
        <f>IF(取引表!CC$101=0,0,取引表!CC66/取引表!CC$101)</f>
        <v>0</v>
      </c>
      <c r="CD66" s="239">
        <f>IF(取引表!CD$101=0,0,取引表!CD66/取引表!CD$101)</f>
        <v>3.0435142335884718E-4</v>
      </c>
      <c r="CE66" s="239">
        <f>IF(取引表!CE$101=0,0,取引表!CE66/取引表!CE$101)</f>
        <v>0</v>
      </c>
      <c r="CF66" s="239">
        <f>IF(取引表!CF$101=0,0,取引表!CF66/取引表!CF$101)</f>
        <v>7.2537385656502765E-2</v>
      </c>
      <c r="CG66" s="239">
        <f>IF(取引表!CG$101=0,0,取引表!CG66/取引表!CG$101)</f>
        <v>3.7983584692957316E-3</v>
      </c>
      <c r="CH66" s="239">
        <f>IF(取引表!CH$101=0,0,取引表!CH66/取引表!CH$101)</f>
        <v>0</v>
      </c>
      <c r="CI66" s="239">
        <f>IF(取引表!CI$101=0,0,取引表!CI66/取引表!CI$101)</f>
        <v>6.7860280825944959E-3</v>
      </c>
      <c r="CJ66" s="239">
        <f>IF(取引表!CJ$101=0,0,取引表!CJ66/取引表!CJ$101)</f>
        <v>0</v>
      </c>
      <c r="CK66" s="239">
        <f>IF(取引表!CK$101=0,0,取引表!CK66/取引表!CK$101)</f>
        <v>0</v>
      </c>
      <c r="CL66" s="239">
        <f>IF(取引表!CL$101=0,0,取引表!CL66/取引表!CL$101)</f>
        <v>1.9836021344510974E-2</v>
      </c>
      <c r="CM66" s="239">
        <f>IF(取引表!CM$101=0,0,取引表!CM66/取引表!CM$101)</f>
        <v>3.9121216973976797E-3</v>
      </c>
      <c r="CO66" s="238">
        <v>63</v>
      </c>
      <c r="CP66" s="242">
        <f t="shared" si="2"/>
        <v>0.27288684264420487</v>
      </c>
      <c r="CQ66" s="242">
        <f t="shared" si="3"/>
        <v>0.72711315735579496</v>
      </c>
      <c r="CR66" s="242">
        <f>INDEX(取引表!$C$105:$CM$105,投入係数!$CO66)</f>
        <v>0.23729142026800595</v>
      </c>
    </row>
    <row r="67" spans="1:96">
      <c r="A67" s="238">
        <v>64</v>
      </c>
      <c r="B67" s="238" t="s">
        <v>1286</v>
      </c>
      <c r="C67" s="239">
        <f>IF(取引表!C$101=0,0,取引表!C67/取引表!C$101)</f>
        <v>1.1636015527228817E-4</v>
      </c>
      <c r="D67" s="239">
        <f>IF(取引表!D$101=0,0,取引表!D67/取引表!D$101)</f>
        <v>0</v>
      </c>
      <c r="E67" s="239">
        <f>IF(取引表!E$101=0,0,取引表!E67/取引表!E$101)</f>
        <v>2.4952866838687477E-5</v>
      </c>
      <c r="F67" s="239">
        <f>IF(取引表!F$101=0,0,取引表!F67/取引表!F$101)</f>
        <v>2.1081048480767832E-4</v>
      </c>
      <c r="G67" s="239">
        <f>IF(取引表!G$101=0,0,取引表!G67/取引表!G$101)</f>
        <v>1.1010657135712503E-4</v>
      </c>
      <c r="H67" s="239">
        <f>IF(取引表!H$101=0,0,取引表!H67/取引表!H$101)</f>
        <v>1.1119591932679402E-4</v>
      </c>
      <c r="I67" s="239">
        <f>IF(取引表!I$101=0,0,取引表!I67/取引表!I$101)</f>
        <v>0</v>
      </c>
      <c r="J67" s="239">
        <f>IF(取引表!J$101=0,0,取引表!J67/取引表!J$101)</f>
        <v>3.3267759827010991E-4</v>
      </c>
      <c r="K67" s="239">
        <f>IF(取引表!K$101=0,0,取引表!K67/取引表!K$101)</f>
        <v>2.5841592210145721E-4</v>
      </c>
      <c r="L67" s="239">
        <f>IF(取引表!L$101=0,0,取引表!L67/取引表!L$101)</f>
        <v>6.7335208440575501E-5</v>
      </c>
      <c r="M67" s="239">
        <f>IF(取引表!M$101=0,0,取引表!M67/取引表!M$101)</f>
        <v>7.3259572825112957E-5</v>
      </c>
      <c r="N67" s="239">
        <f>IF(取引表!N$101=0,0,取引表!N67/取引表!N$101)</f>
        <v>1.4794918691370774E-4</v>
      </c>
      <c r="O67" s="239">
        <f>IF(取引表!O$101=0,0,取引表!O67/取引表!O$101)</f>
        <v>2.3769889959752484E-4</v>
      </c>
      <c r="P67" s="239">
        <f>IF(取引表!P$101=0,0,取引表!P67/取引表!P$101)</f>
        <v>0</v>
      </c>
      <c r="Q67" s="239">
        <f>IF(取引表!Q$101=0,0,取引表!Q67/取引表!Q$101)</f>
        <v>1.3390928257249509E-4</v>
      </c>
      <c r="R67" s="239">
        <f>IF(取引表!R$101=0,0,取引表!R67/取引表!R$101)</f>
        <v>6.9131847571286077E-5</v>
      </c>
      <c r="S67" s="239">
        <f>IF(取引表!S$101=0,0,取引表!S67/取引表!S$101)</f>
        <v>0</v>
      </c>
      <c r="T67" s="239">
        <f>IF(取引表!T$101=0,0,取引表!T67/取引表!T$101)</f>
        <v>1.1808471055370263E-4</v>
      </c>
      <c r="U67" s="239">
        <f>IF(取引表!U$101=0,0,取引表!U67/取引表!U$101)</f>
        <v>0</v>
      </c>
      <c r="V67" s="239">
        <f>IF(取引表!V$101=0,0,取引表!V67/取引表!V$101)</f>
        <v>5.6607404114411424E-5</v>
      </c>
      <c r="W67" s="239">
        <f>IF(取引表!W$101=0,0,取引表!W67/取引表!W$101)</f>
        <v>1.9759356043735861E-4</v>
      </c>
      <c r="X67" s="239">
        <f>IF(取引表!X$101=0,0,取引表!X67/取引表!X$101)</f>
        <v>0</v>
      </c>
      <c r="Y67" s="239">
        <f>IF(取引表!Y$101=0,0,取引表!Y67/取引表!Y$101)</f>
        <v>1.2726803088455426E-4</v>
      </c>
      <c r="Z67" s="239">
        <f>IF(取引表!Z$101=0,0,取引表!Z67/取引表!Z$101)</f>
        <v>0</v>
      </c>
      <c r="AA67" s="239">
        <f>IF(取引表!AA$101=0,0,取引表!AA67/取引表!AA$101)</f>
        <v>1.7070315984358842E-4</v>
      </c>
      <c r="AB67" s="239">
        <f>IF(取引表!AB$101=0,0,取引表!AB67/取引表!AB$101)</f>
        <v>5.6953761384541401E-5</v>
      </c>
      <c r="AC67" s="239">
        <f>IF(取引表!AC$101=0,0,取引表!AC67/取引表!AC$101)</f>
        <v>1.2553851793207474E-4</v>
      </c>
      <c r="AD67" s="239">
        <f>IF(取引表!AD$101=0,0,取引表!AD67/取引表!AD$101)</f>
        <v>1.7512837363062289E-4</v>
      </c>
      <c r="AE67" s="239">
        <f>IF(取引表!AE$101=0,0,取引表!AE67/取引表!AE$101)</f>
        <v>1.4690405216040948E-4</v>
      </c>
      <c r="AF67" s="239">
        <f>IF(取引表!AF$101=0,0,取引表!AF67/取引表!AF$101)</f>
        <v>2.4794180456185144E-4</v>
      </c>
      <c r="AG67" s="239">
        <f>IF(取引表!AG$101=0,0,取引表!AG67/取引表!AG$101)</f>
        <v>1.7585447399196672E-4</v>
      </c>
      <c r="AH67" s="239">
        <f>IF(取引表!AH$101=0,0,取引表!AH67/取引表!AH$101)</f>
        <v>2.9468072067732285E-4</v>
      </c>
      <c r="AI67" s="239">
        <f>IF(取引表!AI$101=0,0,取引表!AI67/取引表!AI$101)</f>
        <v>1.9340881644716313E-5</v>
      </c>
      <c r="AJ67" s="239">
        <f>IF(取引表!AJ$101=0,0,取引表!AJ67/取引表!AJ$101)</f>
        <v>1.9064010929352042E-4</v>
      </c>
      <c r="AK67" s="239">
        <f>IF(取引表!AK$101=0,0,取引表!AK67/取引表!AK$101)</f>
        <v>4.9597652421115384E-6</v>
      </c>
      <c r="AL67" s="239">
        <f>IF(取引表!AL$101=0,0,取引表!AL67/取引表!AL$101)</f>
        <v>1.0229226017227251E-5</v>
      </c>
      <c r="AM67" s="239">
        <f>IF(取引表!AM$101=0,0,取引表!AM67/取引表!AM$101)</f>
        <v>4.6437299520399676E-5</v>
      </c>
      <c r="AN67" s="239">
        <f>IF(取引表!AN$101=0,0,取引表!AN67/取引表!AN$101)</f>
        <v>9.7942766727958337E-5</v>
      </c>
      <c r="AO67" s="239">
        <f>IF(取引表!AO$101=0,0,取引表!AO67/取引表!AO$101)</f>
        <v>3.3738837285461523E-4</v>
      </c>
      <c r="AP67" s="239">
        <f>IF(取引表!AP$101=0,0,取引表!AP67/取引表!AP$101)</f>
        <v>2.1101117081313755E-4</v>
      </c>
      <c r="AQ67" s="239">
        <f>IF(取引表!AQ$101=0,0,取引表!AQ67/取引表!AQ$101)</f>
        <v>1.1632033460244411E-3</v>
      </c>
      <c r="AR67" s="239">
        <f>IF(取引表!AR$101=0,0,取引表!AR67/取引表!AR$101)</f>
        <v>3.3199566002700578E-4</v>
      </c>
      <c r="AS67" s="239">
        <f>IF(取引表!AS$101=0,0,取引表!AS67/取引表!AS$101)</f>
        <v>1.1529054268149496E-3</v>
      </c>
      <c r="AT67" s="239">
        <f>IF(取引表!AT$101=0,0,取引表!AT67/取引表!AT$101)</f>
        <v>7.0208822013406074E-4</v>
      </c>
      <c r="AU67" s="239">
        <f>IF(取引表!AU$101=0,0,取引表!AU67/取引表!AU$101)</f>
        <v>6.672811209760621E-4</v>
      </c>
      <c r="AV67" s="239">
        <f>IF(取引表!AV$101=0,0,取引表!AV67/取引表!AV$101)</f>
        <v>1.2424184710853484E-3</v>
      </c>
      <c r="AW67" s="239">
        <f>IF(取引表!AW$101=0,0,取引表!AW67/取引表!AW$101)</f>
        <v>3.3607989445939368E-3</v>
      </c>
      <c r="AX67" s="239">
        <f>IF(取引表!AX$101=0,0,取引表!AX67/取引表!AX$101)</f>
        <v>1.4900400552011076E-3</v>
      </c>
      <c r="AY67" s="239">
        <f>IF(取引表!AY$101=0,0,取引表!AY67/取引表!AY$101)</f>
        <v>8.5977198966399318E-4</v>
      </c>
      <c r="AZ67" s="239">
        <f>IF(取引表!AZ$101=0,0,取引表!AZ67/取引表!AZ$101)</f>
        <v>1.162593067100206E-3</v>
      </c>
      <c r="BA67" s="239">
        <f>IF(取引表!BA$101=0,0,取引表!BA67/取引表!BA$101)</f>
        <v>1.7765657086274752E-3</v>
      </c>
      <c r="BB67" s="239">
        <f>IF(取引表!BB$101=0,0,取引表!BB67/取引表!BB$101)</f>
        <v>1.0481283355796615E-2</v>
      </c>
      <c r="BC67" s="239">
        <f>IF(取引表!BC$101=0,0,取引表!BC67/取引表!BC$101)</f>
        <v>1.5592420200150371E-4</v>
      </c>
      <c r="BD67" s="239">
        <f>IF(取引表!BD$101=0,0,取引表!BD67/取引表!BD$101)</f>
        <v>4.1360735000385394E-4</v>
      </c>
      <c r="BE67" s="239">
        <f>IF(取引表!BE$101=0,0,取引表!BE67/取引表!BE$101)</f>
        <v>0</v>
      </c>
      <c r="BF67" s="239">
        <f>IF(取引表!BF$101=0,0,取引表!BF67/取引表!BF$101)</f>
        <v>7.5582672976103721E-4</v>
      </c>
      <c r="BG67" s="239">
        <f>IF(取引表!BG$101=0,0,取引表!BG67/取引表!BG$101)</f>
        <v>1.207309895230806E-4</v>
      </c>
      <c r="BH67" s="239">
        <f>IF(取引表!BH$101=0,0,取引表!BH67/取引表!BH$101)</f>
        <v>0</v>
      </c>
      <c r="BI67" s="239">
        <f>IF(取引表!BI$101=0,0,取引表!BI67/取引表!BI$101)</f>
        <v>3.042020047008947E-3</v>
      </c>
      <c r="BJ67" s="239">
        <f>IF(取引表!BJ$101=0,0,取引表!BJ67/取引表!BJ$101)</f>
        <v>0</v>
      </c>
      <c r="BK67" s="239">
        <f>IF(取引表!BK$101=0,0,取引表!BK67/取引表!BK$101)</f>
        <v>1.7463555757268735E-3</v>
      </c>
      <c r="BL67" s="239">
        <f>IF(取引表!BL$101=0,0,取引表!BL67/取引表!BL$101)</f>
        <v>1.1181793274731668E-3</v>
      </c>
      <c r="BM67" s="239">
        <f>IF(取引表!BM$101=0,0,取引表!BM67/取引表!BM$101)</f>
        <v>4.1686020478847222E-4</v>
      </c>
      <c r="BN67" s="239">
        <f>IF(取引表!BN$101=0,0,取引表!BN67/取引表!BN$101)</f>
        <v>0</v>
      </c>
      <c r="BO67" s="239">
        <f>IF(取引表!BO$101=0,0,取引表!BO67/取引表!BO$101)</f>
        <v>7.0887725518068712E-3</v>
      </c>
      <c r="BP67" s="239">
        <f>IF(取引表!BP$101=0,0,取引表!BP67/取引表!BP$101)</f>
        <v>2.6761823503231581E-3</v>
      </c>
      <c r="BQ67" s="239">
        <f>IF(取引表!BQ$101=0,0,取引表!BQ67/取引表!BQ$101)</f>
        <v>1.2251739243712338E-3</v>
      </c>
      <c r="BR67" s="239">
        <f>IF(取引表!BR$101=0,0,取引表!BR67/取引表!BR$101)</f>
        <v>3.003732620752258E-3</v>
      </c>
      <c r="BS67" s="239">
        <f>IF(取引表!BS$101=0,0,取引表!BS67/取引表!BS$101)</f>
        <v>2.6496210883911837E-3</v>
      </c>
      <c r="BT67" s="239">
        <f>IF(取引表!BT$101=0,0,取引表!BT67/取引表!BT$101)</f>
        <v>7.0209118610653366E-3</v>
      </c>
      <c r="BU67" s="239">
        <f>IF(取引表!BU$101=0,0,取引表!BU67/取引表!BU$101)</f>
        <v>3.2868733973560155E-4</v>
      </c>
      <c r="BV67" s="239">
        <f>IF(取引表!BV$101=0,0,取引表!BV67/取引表!BV$101)</f>
        <v>7.6719679706922809E-3</v>
      </c>
      <c r="BW67" s="239">
        <f>IF(取引表!BW$101=0,0,取引表!BW67/取引表!BW$101)</f>
        <v>4.1618798318856663E-4</v>
      </c>
      <c r="BX67" s="239">
        <f>IF(取引表!BX$101=0,0,取引表!BX67/取引表!BX$101)</f>
        <v>4.9274968075262481E-3</v>
      </c>
      <c r="BY67" s="239">
        <f>IF(取引表!BY$101=0,0,取引表!BY67/取引表!BY$101)</f>
        <v>5.0710919029202141E-3</v>
      </c>
      <c r="BZ67" s="239">
        <f>IF(取引表!BZ$101=0,0,取引表!BZ67/取引表!BZ$101)</f>
        <v>1.5548105175831257E-3</v>
      </c>
      <c r="CA67" s="239">
        <f>IF(取引表!CA$101=0,0,取引表!CA67/取引表!CA$101)</f>
        <v>7.6055011771594266E-3</v>
      </c>
      <c r="CB67" s="239">
        <f>IF(取引表!CB$101=0,0,取引表!CB67/取引表!CB$101)</f>
        <v>4.1023129572787323E-4</v>
      </c>
      <c r="CC67" s="239">
        <f>IF(取引表!CC$101=0,0,取引表!CC67/取引表!CC$101)</f>
        <v>2.5055128356323106E-4</v>
      </c>
      <c r="CD67" s="239">
        <f>IF(取引表!CD$101=0,0,取引表!CD67/取引表!CD$101)</f>
        <v>9.3846087919949815E-4</v>
      </c>
      <c r="CE67" s="239">
        <f>IF(取引表!CE$101=0,0,取引表!CE67/取引表!CE$101)</f>
        <v>1.1618621123398658E-3</v>
      </c>
      <c r="CF67" s="239">
        <f>IF(取引表!CF$101=0,0,取引表!CF67/取引表!CF$101)</f>
        <v>1.4076228380330892E-3</v>
      </c>
      <c r="CG67" s="239">
        <f>IF(取引表!CG$101=0,0,取引表!CG67/取引表!CG$101)</f>
        <v>1.337558803327645E-3</v>
      </c>
      <c r="CH67" s="239">
        <f>IF(取引表!CH$101=0,0,取引表!CH67/取引表!CH$101)</f>
        <v>7.7899590321557372E-4</v>
      </c>
      <c r="CI67" s="239">
        <f>IF(取引表!CI$101=0,0,取引表!CI67/取引表!CI$101)</f>
        <v>7.4373941236472916E-4</v>
      </c>
      <c r="CJ67" s="239">
        <f>IF(取引表!CJ$101=0,0,取引表!CJ67/取引表!CJ$101)</f>
        <v>1.8907190931472181E-3</v>
      </c>
      <c r="CK67" s="239">
        <f>IF(取引表!CK$101=0,0,取引表!CK67/取引表!CK$101)</f>
        <v>0</v>
      </c>
      <c r="CL67" s="239">
        <f>IF(取引表!CL$101=0,0,取引表!CL67/取引表!CL$101)</f>
        <v>7.2067177358088748E-4</v>
      </c>
      <c r="CM67" s="239">
        <f>IF(取引表!CM$101=0,0,取引表!CM67/取引表!CM$101)</f>
        <v>1.0554383548367478E-3</v>
      </c>
      <c r="CO67" s="238">
        <v>64</v>
      </c>
      <c r="CP67" s="242">
        <f t="shared" si="2"/>
        <v>0</v>
      </c>
      <c r="CQ67" s="242">
        <f t="shared" si="3"/>
        <v>0</v>
      </c>
      <c r="CR67" s="242">
        <f>INDEX(取引表!$C$105:$CM$105,投入係数!$CO67)</f>
        <v>0</v>
      </c>
    </row>
    <row r="68" spans="1:96">
      <c r="A68" s="238">
        <v>65</v>
      </c>
      <c r="B68" s="238" t="s">
        <v>1239</v>
      </c>
      <c r="C68" s="239">
        <f>IF(取引表!C$101=0,0,取引表!C68/取引表!C$101)</f>
        <v>3.2236807191778565E-4</v>
      </c>
      <c r="D68" s="239">
        <f>IF(取引表!D$101=0,0,取引表!D68/取引表!D$101)</f>
        <v>3.3446344010035564E-4</v>
      </c>
      <c r="E68" s="239">
        <f>IF(取引表!E$101=0,0,取引表!E68/取引表!E$101)</f>
        <v>2.5498282756145113E-3</v>
      </c>
      <c r="F68" s="239">
        <f>IF(取引表!F$101=0,0,取引表!F68/取引表!F$101)</f>
        <v>8.1963112726004183E-4</v>
      </c>
      <c r="G68" s="239">
        <f>IF(取引表!G$101=0,0,取引表!G68/取引表!G$101)</f>
        <v>7.8860567628968425E-4</v>
      </c>
      <c r="H68" s="239">
        <f>IF(取引表!H$101=0,0,取引表!H68/取引表!H$101)</f>
        <v>3.6822404046686326E-4</v>
      </c>
      <c r="I68" s="239">
        <f>IF(取引表!I$101=0,0,取引表!I68/取引表!I$101)</f>
        <v>0</v>
      </c>
      <c r="J68" s="239">
        <f>IF(取引表!J$101=0,0,取引表!J68/取引表!J$101)</f>
        <v>2.105665274204875E-3</v>
      </c>
      <c r="K68" s="239">
        <f>IF(取引表!K$101=0,0,取引表!K68/取引表!K$101)</f>
        <v>1.7791861064780324E-3</v>
      </c>
      <c r="L68" s="239">
        <f>IF(取引表!L$101=0,0,取引表!L68/取引表!L$101)</f>
        <v>4.2935818988182128E-4</v>
      </c>
      <c r="M68" s="239">
        <f>IF(取引表!M$101=0,0,取引表!M68/取引表!M$101)</f>
        <v>4.9856200538335774E-4</v>
      </c>
      <c r="N68" s="239">
        <f>IF(取引表!N$101=0,0,取引表!N68/取引表!N$101)</f>
        <v>8.2846558182258579E-4</v>
      </c>
      <c r="O68" s="239">
        <f>IF(取引表!O$101=0,0,取引表!O68/取引表!O$101)</f>
        <v>1.5648440131425443E-3</v>
      </c>
      <c r="P68" s="239">
        <f>IF(取引表!P$101=0,0,取引表!P68/取引表!P$101)</f>
        <v>0</v>
      </c>
      <c r="Q68" s="239">
        <f>IF(取引表!Q$101=0,0,取引表!Q68/取引表!Q$101)</f>
        <v>4.7511841927806882E-4</v>
      </c>
      <c r="R68" s="239">
        <f>IF(取引表!R$101=0,0,取引表!R68/取引表!R$101)</f>
        <v>2.2950163154154355E-4</v>
      </c>
      <c r="S68" s="239">
        <f>IF(取引表!S$101=0,0,取引表!S68/取引表!S$101)</f>
        <v>0</v>
      </c>
      <c r="T68" s="239">
        <f>IF(取引表!T$101=0,0,取引表!T68/取引表!T$101)</f>
        <v>6.7536190638346164E-4</v>
      </c>
      <c r="U68" s="239">
        <f>IF(取引表!U$101=0,0,取引表!U68/取引表!U$101)</f>
        <v>0</v>
      </c>
      <c r="V68" s="239">
        <f>IF(取引表!V$101=0,0,取引表!V68/取引表!V$101)</f>
        <v>8.3799704448911085E-5</v>
      </c>
      <c r="W68" s="239">
        <f>IF(取引表!W$101=0,0,取引表!W68/取引表!W$101)</f>
        <v>7.3396412639472469E-4</v>
      </c>
      <c r="X68" s="239">
        <f>IF(取引表!X$101=0,0,取引表!X68/取引表!X$101)</f>
        <v>0</v>
      </c>
      <c r="Y68" s="239">
        <f>IF(取引表!Y$101=0,0,取引表!Y68/取引表!Y$101)</f>
        <v>5.0149898414047404E-4</v>
      </c>
      <c r="Z68" s="239">
        <f>IF(取引表!Z$101=0,0,取引表!Z68/取引表!Z$101)</f>
        <v>0</v>
      </c>
      <c r="AA68" s="239">
        <f>IF(取引表!AA$101=0,0,取引表!AA68/取引表!AA$101)</f>
        <v>7.7536035462181542E-4</v>
      </c>
      <c r="AB68" s="239">
        <f>IF(取引表!AB$101=0,0,取引表!AB68/取引表!AB$101)</f>
        <v>2.9171783643556571E-4</v>
      </c>
      <c r="AC68" s="239">
        <f>IF(取引表!AC$101=0,0,取引表!AC68/取引表!AC$101)</f>
        <v>7.3953596533824449E-4</v>
      </c>
      <c r="AD68" s="239">
        <f>IF(取引表!AD$101=0,0,取引表!AD68/取引表!AD$101)</f>
        <v>9.0577396755904809E-4</v>
      </c>
      <c r="AE68" s="239">
        <f>IF(取引表!AE$101=0,0,取引表!AE68/取引表!AE$101)</f>
        <v>8.3608436066356288E-4</v>
      </c>
      <c r="AF68" s="239">
        <f>IF(取引表!AF$101=0,0,取引表!AF68/取引表!AF$101)</f>
        <v>1.7149779073293539E-3</v>
      </c>
      <c r="AG68" s="239">
        <f>IF(取引表!AG$101=0,0,取引表!AG68/取引表!AG$101)</f>
        <v>1.486408511812562E-3</v>
      </c>
      <c r="AH68" s="239">
        <f>IF(取引表!AH$101=0,0,取引表!AH68/取引表!AH$101)</f>
        <v>8.2025567682473632E-4</v>
      </c>
      <c r="AI68" s="239">
        <f>IF(取引表!AI$101=0,0,取引表!AI68/取引表!AI$101)</f>
        <v>1.4279306774545034E-4</v>
      </c>
      <c r="AJ68" s="239">
        <f>IF(取引表!AJ$101=0,0,取引表!AJ68/取引表!AJ$101)</f>
        <v>1.433262651464521E-3</v>
      </c>
      <c r="AK68" s="239">
        <f>IF(取引表!AK$101=0,0,取引表!AK68/取引表!AK$101)</f>
        <v>3.4964780401035839E-5</v>
      </c>
      <c r="AL68" s="239">
        <f>IF(取引表!AL$101=0,0,取引表!AL68/取引表!AL$101)</f>
        <v>1.0717032418793284E-4</v>
      </c>
      <c r="AM68" s="239">
        <f>IF(取引表!AM$101=0,0,取引表!AM68/取引表!AM$101)</f>
        <v>3.5264819474799058E-4</v>
      </c>
      <c r="AN68" s="239">
        <f>IF(取引表!AN$101=0,0,取引表!AN68/取引表!AN$101)</f>
        <v>7.7200080100620191E-4</v>
      </c>
      <c r="AO68" s="239">
        <f>IF(取引表!AO$101=0,0,取引表!AO68/取引表!AO$101)</f>
        <v>5.0986050835483013E-4</v>
      </c>
      <c r="AP68" s="239">
        <f>IF(取引表!AP$101=0,0,取引表!AP68/取引表!AP$101)</f>
        <v>1.3949893873191166E-3</v>
      </c>
      <c r="AQ68" s="239">
        <f>IF(取引表!AQ$101=0,0,取引表!AQ68/取引表!AQ$101)</f>
        <v>3.4854755747531493E-4</v>
      </c>
      <c r="AR68" s="239">
        <f>IF(取引表!AR$101=0,0,取引表!AR68/取引表!AR$101)</f>
        <v>7.2993683272020728E-4</v>
      </c>
      <c r="AS68" s="239">
        <f>IF(取引表!AS$101=0,0,取引表!AS68/取引表!AS$101)</f>
        <v>2.0569548358819915E-2</v>
      </c>
      <c r="AT68" s="239">
        <f>IF(取引表!AT$101=0,0,取引表!AT68/取引表!AT$101)</f>
        <v>7.0853292987455713E-3</v>
      </c>
      <c r="AU68" s="239">
        <f>IF(取引表!AU$101=0,0,取引表!AU68/取引表!AU$101)</f>
        <v>6.0124120695587632E-3</v>
      </c>
      <c r="AV68" s="239">
        <f>IF(取引表!AV$101=0,0,取引表!AV68/取引表!AV$101)</f>
        <v>4.4765452891630243E-4</v>
      </c>
      <c r="AW68" s="239">
        <f>IF(取引表!AW$101=0,0,取引表!AW68/取引表!AW$101)</f>
        <v>1.2388719368317685E-3</v>
      </c>
      <c r="AX68" s="239">
        <f>IF(取引表!AX$101=0,0,取引表!AX68/取引表!AX$101)</f>
        <v>2.626653977140504E-3</v>
      </c>
      <c r="AY68" s="239">
        <f>IF(取引表!AY$101=0,0,取引表!AY68/取引表!AY$101)</f>
        <v>3.6576039635271705E-3</v>
      </c>
      <c r="AZ68" s="239">
        <f>IF(取引表!AZ$101=0,0,取引表!AZ68/取引表!AZ$101)</f>
        <v>1.5283346934087543E-2</v>
      </c>
      <c r="BA68" s="239">
        <f>IF(取引表!BA$101=0,0,取引表!BA68/取引表!BA$101)</f>
        <v>1.5086717409480307E-2</v>
      </c>
      <c r="BB68" s="239">
        <f>IF(取引表!BB$101=0,0,取引表!BB68/取引表!BB$101)</f>
        <v>1.8488172094875299E-2</v>
      </c>
      <c r="BC68" s="239">
        <f>IF(取引表!BC$101=0,0,取引表!BC68/取引表!BC$101)</f>
        <v>1.8046412423528607E-3</v>
      </c>
      <c r="BD68" s="239">
        <f>IF(取引表!BD$101=0,0,取引表!BD68/取引表!BD$101)</f>
        <v>2.5401878157434474E-3</v>
      </c>
      <c r="BE68" s="239">
        <f>IF(取引表!BE$101=0,0,取引表!BE68/取引表!BE$101)</f>
        <v>0</v>
      </c>
      <c r="BF68" s="239">
        <f>IF(取引表!BF$101=0,0,取引表!BF68/取引表!BF$101)</f>
        <v>3.7067277131470257E-3</v>
      </c>
      <c r="BG68" s="239">
        <f>IF(取引表!BG$101=0,0,取引表!BG68/取引表!BG$101)</f>
        <v>2.306563687404656E-3</v>
      </c>
      <c r="BH68" s="239">
        <f>IF(取引表!BH$101=0,0,取引表!BH68/取引表!BH$101)</f>
        <v>0</v>
      </c>
      <c r="BI68" s="239">
        <f>IF(取引表!BI$101=0,0,取引表!BI68/取引表!BI$101)</f>
        <v>2.0794247218884031E-2</v>
      </c>
      <c r="BJ68" s="239">
        <f>IF(取引表!BJ$101=0,0,取引表!BJ68/取引表!BJ$101)</f>
        <v>0</v>
      </c>
      <c r="BK68" s="239">
        <f>IF(取引表!BK$101=0,0,取引表!BK68/取引表!BK$101)</f>
        <v>3.5459067640932875E-3</v>
      </c>
      <c r="BL68" s="239">
        <f>IF(取引表!BL$101=0,0,取引表!BL68/取引表!BL$101)</f>
        <v>1.5505770042460241E-3</v>
      </c>
      <c r="BM68" s="239">
        <f>IF(取引表!BM$101=0,0,取引表!BM68/取引表!BM$101)</f>
        <v>7.2209651096995404E-4</v>
      </c>
      <c r="BN68" s="239">
        <f>IF(取引表!BN$101=0,0,取引表!BN68/取引表!BN$101)</f>
        <v>0</v>
      </c>
      <c r="BO68" s="239">
        <f>IF(取引表!BO$101=0,0,取引表!BO68/取引表!BO$101)</f>
        <v>0.17515868130332582</v>
      </c>
      <c r="BP68" s="239">
        <f>IF(取引表!BP$101=0,0,取引表!BP68/取引表!BP$101)</f>
        <v>7.3322565915895227E-2</v>
      </c>
      <c r="BQ68" s="239">
        <f>IF(取引表!BQ$101=0,0,取引表!BQ68/取引表!BQ$101)</f>
        <v>5.1187446602127384E-3</v>
      </c>
      <c r="BR68" s="239">
        <f>IF(取引表!BR$101=0,0,取引表!BR68/取引表!BR$101)</f>
        <v>6.0197100409039632E-2</v>
      </c>
      <c r="BS68" s="239">
        <f>IF(取引表!BS$101=0,0,取引表!BS68/取引表!BS$101)</f>
        <v>1.7967686635216015E-2</v>
      </c>
      <c r="BT68" s="239">
        <f>IF(取引表!BT$101=0,0,取引表!BT68/取引表!BT$101)</f>
        <v>1.3106814935695443E-2</v>
      </c>
      <c r="BU68" s="239">
        <f>IF(取引表!BU$101=0,0,取引表!BU68/取引表!BU$101)</f>
        <v>2.1796612661736126E-4</v>
      </c>
      <c r="BV68" s="239">
        <f>IF(取引表!BV$101=0,0,取引表!BV68/取引表!BV$101)</f>
        <v>2.2937317140231436E-2</v>
      </c>
      <c r="BW68" s="239">
        <f>IF(取引表!BW$101=0,0,取引表!BW68/取引表!BW$101)</f>
        <v>2.633052761797431E-3</v>
      </c>
      <c r="BX68" s="239">
        <f>IF(取引表!BX$101=0,0,取引表!BX68/取引表!BX$101)</f>
        <v>5.8730520389995503E-3</v>
      </c>
      <c r="BY68" s="239">
        <f>IF(取引表!BY$101=0,0,取引表!BY68/取引表!BY$101)</f>
        <v>1.1599772061072494E-2</v>
      </c>
      <c r="BZ68" s="239">
        <f>IF(取引表!BZ$101=0,0,取引表!BZ68/取引表!BZ$101)</f>
        <v>2.7144361214217531E-3</v>
      </c>
      <c r="CA68" s="239">
        <f>IF(取引表!CA$101=0,0,取引表!CA68/取引表!CA$101)</f>
        <v>1.9294414261137777E-2</v>
      </c>
      <c r="CB68" s="239">
        <f>IF(取引表!CB$101=0,0,取引表!CB68/取引表!CB$101)</f>
        <v>1.0331120545527433E-3</v>
      </c>
      <c r="CC68" s="239">
        <f>IF(取引表!CC$101=0,0,取引表!CC68/取引表!CC$101)</f>
        <v>1.0202598996468512E-2</v>
      </c>
      <c r="CD68" s="239">
        <f>IF(取引表!CD$101=0,0,取引表!CD68/取引表!CD$101)</f>
        <v>3.0732633444351134E-3</v>
      </c>
      <c r="CE68" s="239">
        <f>IF(取引表!CE$101=0,0,取引表!CE68/取引表!CE$101)</f>
        <v>4.272880438720747E-3</v>
      </c>
      <c r="CF68" s="239">
        <f>IF(取引表!CF$101=0,0,取引表!CF68/取引表!CF$101)</f>
        <v>7.7751228638250911E-3</v>
      </c>
      <c r="CG68" s="239">
        <f>IF(取引表!CG$101=0,0,取引表!CG68/取引表!CG$101)</f>
        <v>9.0673478428530685E-3</v>
      </c>
      <c r="CH68" s="239">
        <f>IF(取引表!CH$101=0,0,取引表!CH68/取引表!CH$101)</f>
        <v>4.6569244106780799E-3</v>
      </c>
      <c r="CI68" s="239">
        <f>IF(取引表!CI$101=0,0,取引表!CI68/取引表!CI$101)</f>
        <v>2.524477848480883E-3</v>
      </c>
      <c r="CJ68" s="239">
        <f>IF(取引表!CJ$101=0,0,取引表!CJ68/取引表!CJ$101)</f>
        <v>2.9514828616582028E-3</v>
      </c>
      <c r="CK68" s="239">
        <f>IF(取引表!CK$101=0,0,取引表!CK68/取引表!CK$101)</f>
        <v>0</v>
      </c>
      <c r="CL68" s="239">
        <f>IF(取引表!CL$101=0,0,取引表!CL68/取引表!CL$101)</f>
        <v>6.2438433277524436E-2</v>
      </c>
      <c r="CM68" s="239">
        <f>IF(取引表!CM$101=0,0,取引表!CM68/取引表!CM$101)</f>
        <v>4.2883111655874044E-3</v>
      </c>
      <c r="CO68" s="238">
        <v>65</v>
      </c>
      <c r="CP68" s="242">
        <f t="shared" ref="CP68:CP92" si="4">INDEX($C$92:$CM$92,$CO68)</f>
        <v>0.41062072280138318</v>
      </c>
      <c r="CQ68" s="242">
        <f t="shared" ref="CQ68:CQ92" si="5">INDEX($C$100:$CM$100,$CO68)</f>
        <v>0.58937927719861682</v>
      </c>
      <c r="CR68" s="242">
        <f>INDEX(取引表!$C$105:$CM$105,投入係数!$CO68)</f>
        <v>6.2133901558009338E-2</v>
      </c>
    </row>
    <row r="69" spans="1:96">
      <c r="A69" s="238">
        <v>66</v>
      </c>
      <c r="B69" s="238" t="s">
        <v>17</v>
      </c>
      <c r="C69" s="239">
        <f>IF(取引表!C$101=0,0,取引表!C69/取引表!C$101)</f>
        <v>5.0376840217395449E-5</v>
      </c>
      <c r="D69" s="239">
        <f>IF(取引表!D$101=0,0,取引表!D69/取引表!D$101)</f>
        <v>0</v>
      </c>
      <c r="E69" s="239">
        <f>IF(取引表!E$101=0,0,取引表!E69/取引表!E$101)</f>
        <v>0</v>
      </c>
      <c r="F69" s="239">
        <f>IF(取引表!F$101=0,0,取引表!F69/取引表!F$101)</f>
        <v>0</v>
      </c>
      <c r="G69" s="239">
        <f>IF(取引表!G$101=0,0,取引表!G69/取引表!G$101)</f>
        <v>1.5611059450040624E-5</v>
      </c>
      <c r="H69" s="239">
        <f>IF(取引表!H$101=0,0,取引表!H69/取引表!H$101)</f>
        <v>0</v>
      </c>
      <c r="I69" s="239">
        <f>IF(取引表!I$101=0,0,取引表!I69/取引表!I$101)</f>
        <v>0</v>
      </c>
      <c r="J69" s="239">
        <f>IF(取引表!J$101=0,0,取引表!J69/取引表!J$101)</f>
        <v>0</v>
      </c>
      <c r="K69" s="239">
        <f>IF(取引表!K$101=0,0,取引表!K69/取引表!K$101)</f>
        <v>1.4229369203541138E-5</v>
      </c>
      <c r="L69" s="239">
        <f>IF(取引表!L$101=0,0,取引表!L69/取引表!L$101)</f>
        <v>3.9737468136669868E-6</v>
      </c>
      <c r="M69" s="239">
        <f>IF(取引表!M$101=0,0,取引表!M69/取引表!M$101)</f>
        <v>9.2436969797724206E-6</v>
      </c>
      <c r="N69" s="239">
        <f>IF(取引表!N$101=0,0,取引表!N69/取引表!N$101)</f>
        <v>1.8756293383260199E-5</v>
      </c>
      <c r="O69" s="239">
        <f>IF(取引表!O$101=0,0,取引表!O69/取引表!O$101)</f>
        <v>1.8850976049674671E-5</v>
      </c>
      <c r="P69" s="239">
        <f>IF(取引表!P$101=0,0,取引表!P69/取引表!P$101)</f>
        <v>0</v>
      </c>
      <c r="Q69" s="239">
        <f>IF(取引表!Q$101=0,0,取引表!Q69/取引表!Q$101)</f>
        <v>0</v>
      </c>
      <c r="R69" s="239">
        <f>IF(取引表!R$101=0,0,取引表!R69/取引表!R$101)</f>
        <v>0</v>
      </c>
      <c r="S69" s="239">
        <f>IF(取引表!S$101=0,0,取引表!S69/取引表!S$101)</f>
        <v>0</v>
      </c>
      <c r="T69" s="239">
        <f>IF(取引表!T$101=0,0,取引表!T69/取引表!T$101)</f>
        <v>0</v>
      </c>
      <c r="U69" s="239">
        <f>IF(取引表!U$101=0,0,取引表!U69/取引表!U$101)</f>
        <v>0</v>
      </c>
      <c r="V69" s="239">
        <f>IF(取引表!V$101=0,0,取引表!V69/取引表!V$101)</f>
        <v>3.6173733148126013E-6</v>
      </c>
      <c r="W69" s="239">
        <f>IF(取引表!W$101=0,0,取引表!W69/取引表!W$101)</f>
        <v>0</v>
      </c>
      <c r="X69" s="239">
        <f>IF(取引表!X$101=0,0,取引表!X69/取引表!X$101)</f>
        <v>0</v>
      </c>
      <c r="Y69" s="239">
        <f>IF(取引表!Y$101=0,0,取引表!Y69/取引表!Y$101)</f>
        <v>1.6309929550158206E-5</v>
      </c>
      <c r="Z69" s="239">
        <f>IF(取引表!Z$101=0,0,取引表!Z69/取引表!Z$101)</f>
        <v>0</v>
      </c>
      <c r="AA69" s="239">
        <f>IF(取引表!AA$101=0,0,取引表!AA69/取引表!AA$101)</f>
        <v>0</v>
      </c>
      <c r="AB69" s="239">
        <f>IF(取引表!AB$101=0,0,取引表!AB69/取引表!AB$101)</f>
        <v>5.099982716301115E-6</v>
      </c>
      <c r="AC69" s="239">
        <f>IF(取引表!AC$101=0,0,取引表!AC69/取引表!AC$101)</f>
        <v>2.5168703507081952E-5</v>
      </c>
      <c r="AD69" s="239">
        <f>IF(取引表!AD$101=0,0,取引表!AD69/取引表!AD$101)</f>
        <v>2.6707139529408949E-5</v>
      </c>
      <c r="AE69" s="239">
        <f>IF(取引表!AE$101=0,0,取引表!AE69/取引表!AE$101)</f>
        <v>0</v>
      </c>
      <c r="AF69" s="239">
        <f>IF(取引表!AF$101=0,0,取引表!AF69/取引表!AF$101)</f>
        <v>2.2283465397376446E-5</v>
      </c>
      <c r="AG69" s="239">
        <f>IF(取引表!AG$101=0,0,取引表!AG69/取引表!AG$101)</f>
        <v>1.1599191043461865E-5</v>
      </c>
      <c r="AH69" s="239">
        <f>IF(取引表!AH$101=0,0,取引表!AH69/取引表!AH$101)</f>
        <v>2.3809287668049404E-6</v>
      </c>
      <c r="AI69" s="239">
        <f>IF(取引表!AI$101=0,0,取引表!AI69/取引表!AI$101)</f>
        <v>3.2284903472951724E-7</v>
      </c>
      <c r="AJ69" s="239">
        <f>IF(取引表!AJ$101=0,0,取引表!AJ69/取引表!AJ$101)</f>
        <v>1.5239594146018269E-5</v>
      </c>
      <c r="AK69" s="239">
        <f>IF(取引表!AK$101=0,0,取引表!AK69/取引表!AK$101)</f>
        <v>0</v>
      </c>
      <c r="AL69" s="239">
        <f>IF(取引表!AL$101=0,0,取引表!AL69/取引表!AL$101)</f>
        <v>5.5061197467842745E-6</v>
      </c>
      <c r="AM69" s="239">
        <f>IF(取引表!AM$101=0,0,取引表!AM69/取引表!AM$101)</f>
        <v>3.827285734433282E-7</v>
      </c>
      <c r="AN69" s="239">
        <f>IF(取引表!AN$101=0,0,取引表!AN69/取引表!AN$101)</f>
        <v>2.5356637034054433E-5</v>
      </c>
      <c r="AO69" s="239">
        <f>IF(取引表!AO$101=0,0,取引表!AO69/取引表!AO$101)</f>
        <v>2.5039742491299118E-5</v>
      </c>
      <c r="AP69" s="239">
        <f>IF(取引表!AP$101=0,0,取引表!AP69/取引表!AP$101)</f>
        <v>1.5484546029936062E-5</v>
      </c>
      <c r="AQ69" s="239">
        <f>IF(取引表!AQ$101=0,0,取引表!AQ69/取引表!AQ$101)</f>
        <v>5.4199870327472066E-5</v>
      </c>
      <c r="AR69" s="239">
        <f>IF(取引表!AR$101=0,0,取引表!AR69/取引表!AR$101)</f>
        <v>7.8959145696399187E-5</v>
      </c>
      <c r="AS69" s="239">
        <f>IF(取引表!AS$101=0,0,取引表!AS69/取引表!AS$101)</f>
        <v>8.0878158507201959E-5</v>
      </c>
      <c r="AT69" s="239">
        <f>IF(取引表!AT$101=0,0,取引表!AT69/取引表!AT$101)</f>
        <v>6.0619173223730333E-5</v>
      </c>
      <c r="AU69" s="239">
        <f>IF(取引表!AU$101=0,0,取引表!AU69/取引表!AU$101)</f>
        <v>7.9264952636338675E-5</v>
      </c>
      <c r="AV69" s="239">
        <f>IF(取引表!AV$101=0,0,取引表!AV69/取引表!AV$101)</f>
        <v>3.1749287451151269E-6</v>
      </c>
      <c r="AW69" s="239">
        <f>IF(取引表!AW$101=0,0,取引表!AW69/取引表!AW$101)</f>
        <v>0</v>
      </c>
      <c r="AX69" s="239">
        <f>IF(取引表!AX$101=0,0,取引表!AX69/取引表!AX$101)</f>
        <v>9.3291415777153156E-6</v>
      </c>
      <c r="AY69" s="239">
        <f>IF(取引表!AY$101=0,0,取引表!AY69/取引表!AY$101)</f>
        <v>1.4441783298697652E-4</v>
      </c>
      <c r="AZ69" s="239">
        <f>IF(取引表!AZ$101=0,0,取引表!AZ69/取引表!AZ$101)</f>
        <v>8.3189486023052119E-5</v>
      </c>
      <c r="BA69" s="239">
        <f>IF(取引表!BA$101=0,0,取引表!BA69/取引表!BA$101)</f>
        <v>4.0716086399799473E-4</v>
      </c>
      <c r="BB69" s="239">
        <f>IF(取引表!BB$101=0,0,取引表!BB69/取引表!BB$101)</f>
        <v>2.5912832462641973E-4</v>
      </c>
      <c r="BC69" s="239">
        <f>IF(取引表!BC$101=0,0,取引表!BC69/取引表!BC$101)</f>
        <v>3.2889750723322689E-5</v>
      </c>
      <c r="BD69" s="239">
        <f>IF(取引表!BD$101=0,0,取引表!BD69/取引表!BD$101)</f>
        <v>3.1040535510774282E-5</v>
      </c>
      <c r="BE69" s="239">
        <f>IF(取引表!BE$101=0,0,取引表!BE69/取引表!BE$101)</f>
        <v>0</v>
      </c>
      <c r="BF69" s="239">
        <f>IF(取引表!BF$101=0,0,取引表!BF69/取引表!BF$101)</f>
        <v>1.5633548563426548E-4</v>
      </c>
      <c r="BG69" s="239">
        <f>IF(取引表!BG$101=0,0,取引表!BG69/取引表!BG$101)</f>
        <v>1.4474965530443631E-5</v>
      </c>
      <c r="BH69" s="239">
        <f>IF(取引表!BH$101=0,0,取引表!BH69/取引表!BH$101)</f>
        <v>0</v>
      </c>
      <c r="BI69" s="239">
        <f>IF(取引表!BI$101=0,0,取引表!BI69/取引表!BI$101)</f>
        <v>1.2060802357871909E-4</v>
      </c>
      <c r="BJ69" s="239">
        <f>IF(取引表!BJ$101=0,0,取引表!BJ69/取引表!BJ$101)</f>
        <v>0</v>
      </c>
      <c r="BK69" s="239">
        <f>IF(取引表!BK$101=0,0,取引表!BK69/取引表!BK$101)</f>
        <v>0</v>
      </c>
      <c r="BL69" s="239">
        <f>IF(取引表!BL$101=0,0,取引表!BL69/取引表!BL$101)</f>
        <v>2.2397906230587103E-5</v>
      </c>
      <c r="BM69" s="239">
        <f>IF(取引表!BM$101=0,0,取引表!BM69/取引表!BM$101)</f>
        <v>1.0895064788603641E-4</v>
      </c>
      <c r="BN69" s="239">
        <f>IF(取引表!BN$101=0,0,取引表!BN69/取引表!BN$101)</f>
        <v>0</v>
      </c>
      <c r="BO69" s="239">
        <f>IF(取引表!BO$101=0,0,取引表!BO69/取引表!BO$101)</f>
        <v>4.14616359369719E-5</v>
      </c>
      <c r="BP69" s="239">
        <f>IF(取引表!BP$101=0,0,取引表!BP69/取引表!BP$101)</f>
        <v>4.6939416121167407E-2</v>
      </c>
      <c r="BQ69" s="239">
        <f>IF(取引表!BQ$101=0,0,取引表!BQ69/取引表!BQ$101)</f>
        <v>2.2788829804188886E-5</v>
      </c>
      <c r="BR69" s="239">
        <f>IF(取引表!BR$101=0,0,取引表!BR69/取引表!BR$101)</f>
        <v>0.1625249762253779</v>
      </c>
      <c r="BS69" s="239">
        <f>IF(取引表!BS$101=0,0,取引表!BS69/取引表!BS$101)</f>
        <v>1.040187420991762E-3</v>
      </c>
      <c r="BT69" s="239">
        <f>IF(取引表!BT$101=0,0,取引表!BT69/取引表!BT$101)</f>
        <v>9.2085511735881501E-6</v>
      </c>
      <c r="BU69" s="239">
        <f>IF(取引表!BU$101=0,0,取引表!BU69/取引表!BU$101)</f>
        <v>2.0642241452878684E-5</v>
      </c>
      <c r="BV69" s="239">
        <f>IF(取引表!BV$101=0,0,取引表!BV69/取引表!BV$101)</f>
        <v>2.5470126796134896E-5</v>
      </c>
      <c r="BW69" s="239">
        <f>IF(取引表!BW$101=0,0,取引表!BW69/取引表!BW$101)</f>
        <v>8.2436428444589019E-5</v>
      </c>
      <c r="BX69" s="239">
        <f>IF(取引表!BX$101=0,0,取引表!BX69/取引表!BX$101)</f>
        <v>1.0589257447371943E-4</v>
      </c>
      <c r="BY69" s="239">
        <f>IF(取引表!BY$101=0,0,取引表!BY69/取引表!BY$101)</f>
        <v>1.6621969912174509E-4</v>
      </c>
      <c r="BZ69" s="239">
        <f>IF(取引表!BZ$101=0,0,取引表!BZ69/取引表!BZ$101)</f>
        <v>1.6459279083366057E-4</v>
      </c>
      <c r="CA69" s="239">
        <f>IF(取引表!CA$101=0,0,取引表!CA69/取引表!CA$101)</f>
        <v>3.4455200572688569E-4</v>
      </c>
      <c r="CB69" s="239">
        <f>IF(取引表!CB$101=0,0,取引表!CB69/取引表!CB$101)</f>
        <v>8.2114016038584449E-5</v>
      </c>
      <c r="CC69" s="239">
        <f>IF(取引表!CC$101=0,0,取引表!CC69/取引表!CC$101)</f>
        <v>0.2860188473807963</v>
      </c>
      <c r="CD69" s="239">
        <f>IF(取引表!CD$101=0,0,取引表!CD69/取引表!CD$101)</f>
        <v>1.0872117539201265E-4</v>
      </c>
      <c r="CE69" s="239">
        <f>IF(取引表!CE$101=0,0,取引表!CE69/取引表!CE$101)</f>
        <v>3.958337583381454E-5</v>
      </c>
      <c r="CF69" s="239">
        <f>IF(取引表!CF$101=0,0,取引表!CF69/取引表!CF$101)</f>
        <v>1.0623147795866888E-3</v>
      </c>
      <c r="CG69" s="239">
        <f>IF(取引表!CG$101=0,0,取引表!CG69/取引表!CG$101)</f>
        <v>4.025927907487163E-3</v>
      </c>
      <c r="CH69" s="239">
        <f>IF(取引表!CH$101=0,0,取引表!CH69/取引表!CH$101)</f>
        <v>3.078697700953226E-3</v>
      </c>
      <c r="CI69" s="239">
        <f>IF(取引表!CI$101=0,0,取引表!CI69/取引表!CI$101)</f>
        <v>7.6400183714979246E-4</v>
      </c>
      <c r="CJ69" s="239">
        <f>IF(取引表!CJ$101=0,0,取引表!CJ69/取引表!CJ$101)</f>
        <v>5.3110242572232474E-5</v>
      </c>
      <c r="CK69" s="239">
        <f>IF(取引表!CK$101=0,0,取引表!CK69/取引表!CK$101)</f>
        <v>0</v>
      </c>
      <c r="CL69" s="239">
        <f>IF(取引表!CL$101=0,0,取引表!CL69/取引表!CL$101)</f>
        <v>4.2788402700639496E-4</v>
      </c>
      <c r="CM69" s="239">
        <f>IF(取引表!CM$101=0,0,取引表!CM69/取引表!CM$101)</f>
        <v>4.415470451993108E-4</v>
      </c>
      <c r="CO69" s="238">
        <v>66</v>
      </c>
      <c r="CP69" s="242">
        <f t="shared" si="4"/>
        <v>0.581044649938255</v>
      </c>
      <c r="CQ69" s="242">
        <f t="shared" si="5"/>
        <v>0.41895535006174567</v>
      </c>
      <c r="CR69" s="242">
        <f>INDEX(取引表!$C$105:$CM$105,投入係数!$CO69)</f>
        <v>0.11918467592072646</v>
      </c>
    </row>
    <row r="70" spans="1:96">
      <c r="A70" s="238">
        <v>67</v>
      </c>
      <c r="B70" s="238" t="s">
        <v>89</v>
      </c>
      <c r="C70" s="239">
        <f>IF(取引表!C$101=0,0,取引表!C70/取引表!C$101)</f>
        <v>7.0580438941911683E-4</v>
      </c>
      <c r="D70" s="239">
        <f>IF(取引表!D$101=0,0,取引表!D70/取引表!D$101)</f>
        <v>0</v>
      </c>
      <c r="E70" s="239">
        <f>IF(取引表!E$101=0,0,取引表!E70/取引表!E$101)</f>
        <v>4.8091675054153611E-4</v>
      </c>
      <c r="F70" s="239">
        <f>IF(取引表!F$101=0,0,取引表!F70/取引表!F$101)</f>
        <v>1.7375875873115235E-4</v>
      </c>
      <c r="G70" s="239">
        <f>IF(取引表!G$101=0,0,取引表!G70/取引表!G$101)</f>
        <v>9.0961022640165506E-4</v>
      </c>
      <c r="H70" s="239">
        <f>IF(取引表!H$101=0,0,取引表!H70/取引表!H$101)</f>
        <v>1.7884822278101957E-3</v>
      </c>
      <c r="I70" s="239">
        <f>IF(取引表!I$101=0,0,取引表!I70/取引表!I$101)</f>
        <v>0</v>
      </c>
      <c r="J70" s="239">
        <f>IF(取引表!J$101=0,0,取引表!J70/取引表!J$101)</f>
        <v>9.5084450325550471E-4</v>
      </c>
      <c r="K70" s="239">
        <f>IF(取引表!K$101=0,0,取引表!K70/取引表!K$101)</f>
        <v>1.1312248953329834E-3</v>
      </c>
      <c r="L70" s="239">
        <f>IF(取引表!L$101=0,0,取引表!L70/取引表!L$101)</f>
        <v>5.1387030181075188E-4</v>
      </c>
      <c r="M70" s="239">
        <f>IF(取引表!M$101=0,0,取引表!M70/取引表!M$101)</f>
        <v>1.1244519833237257E-3</v>
      </c>
      <c r="N70" s="239">
        <f>IF(取引表!N$101=0,0,取引表!N70/取引表!N$101)</f>
        <v>2.2766056768027091E-3</v>
      </c>
      <c r="O70" s="239">
        <f>IF(取引表!O$101=0,0,取引表!O70/取引表!O$101)</f>
        <v>1.5337103320386064E-3</v>
      </c>
      <c r="P70" s="239">
        <f>IF(取引表!P$101=0,0,取引表!P70/取引表!P$101)</f>
        <v>0</v>
      </c>
      <c r="Q70" s="239">
        <f>IF(取引表!Q$101=0,0,取引表!Q70/取引表!Q$101)</f>
        <v>1.3927410680780062E-3</v>
      </c>
      <c r="R70" s="239">
        <f>IF(取引表!R$101=0,0,取引表!R70/取引表!R$101)</f>
        <v>1.1939941042264845E-3</v>
      </c>
      <c r="S70" s="239">
        <f>IF(取引表!S$101=0,0,取引表!S70/取引表!S$101)</f>
        <v>0</v>
      </c>
      <c r="T70" s="239">
        <f>IF(取引表!T$101=0,0,取引表!T70/取引表!T$101)</f>
        <v>1.1996781037201816E-3</v>
      </c>
      <c r="U70" s="239">
        <f>IF(取引表!U$101=0,0,取引表!U70/取引表!U$101)</f>
        <v>0</v>
      </c>
      <c r="V70" s="239">
        <f>IF(取引表!V$101=0,0,取引表!V70/取引表!V$101)</f>
        <v>1.3342389965703206E-4</v>
      </c>
      <c r="W70" s="239">
        <f>IF(取引表!W$101=0,0,取引表!W70/取引表!W$101)</f>
        <v>1.6344021209542647E-3</v>
      </c>
      <c r="X70" s="239">
        <f>IF(取引表!X$101=0,0,取引表!X70/取引表!X$101)</f>
        <v>0</v>
      </c>
      <c r="Y70" s="239">
        <f>IF(取引表!Y$101=0,0,取引表!Y70/取引表!Y$101)</f>
        <v>9.3348857944723662E-4</v>
      </c>
      <c r="Z70" s="239">
        <f>IF(取引表!Z$101=0,0,取引表!Z70/取引表!Z$101)</f>
        <v>0</v>
      </c>
      <c r="AA70" s="239">
        <f>IF(取引表!AA$101=0,0,取引表!AA70/取引表!AA$101)</f>
        <v>1.806333929291841E-3</v>
      </c>
      <c r="AB70" s="239">
        <f>IF(取引表!AB$101=0,0,取引表!AB70/取引表!AB$101)</f>
        <v>9.5532026996040988E-4</v>
      </c>
      <c r="AC70" s="239">
        <f>IF(取引表!AC$101=0,0,取引表!AC70/取引表!AC$101)</f>
        <v>5.6375875124134462E-3</v>
      </c>
      <c r="AD70" s="239">
        <f>IF(取引表!AD$101=0,0,取引表!AD70/取引表!AD$101)</f>
        <v>1.6093416693432447E-3</v>
      </c>
      <c r="AE70" s="239">
        <f>IF(取引表!AE$101=0,0,取引表!AE70/取引表!AE$101)</f>
        <v>6.0184998570204096E-3</v>
      </c>
      <c r="AF70" s="239">
        <f>IF(取引表!AF$101=0,0,取引表!AF70/取引表!AF$101)</f>
        <v>2.7495906252334853E-3</v>
      </c>
      <c r="AG70" s="239">
        <f>IF(取引表!AG$101=0,0,取引表!AG70/取引表!AG$101)</f>
        <v>5.8926271790007909E-3</v>
      </c>
      <c r="AH70" s="239">
        <f>IF(取引表!AH$101=0,0,取引表!AH70/取引表!AH$101)</f>
        <v>1.4915657340969001E-3</v>
      </c>
      <c r="AI70" s="239">
        <f>IF(取引表!AI$101=0,0,取引表!AI70/取引表!AI$101)</f>
        <v>2.4539385248604105E-3</v>
      </c>
      <c r="AJ70" s="239">
        <f>IF(取引表!AJ$101=0,0,取引表!AJ70/取引表!AJ$101)</f>
        <v>4.8193468726781975E-3</v>
      </c>
      <c r="AK70" s="239">
        <f>IF(取引表!AK$101=0,0,取引表!AK70/取引表!AK$101)</f>
        <v>8.9617822950992067E-5</v>
      </c>
      <c r="AL70" s="239">
        <f>IF(取引表!AL$101=0,0,取引表!AL70/取引表!AL$101)</f>
        <v>4.6981193065902179E-4</v>
      </c>
      <c r="AM70" s="239">
        <f>IF(取引表!AM$101=0,0,取引表!AM70/取引表!AM$101)</f>
        <v>5.8085915553004921E-4</v>
      </c>
      <c r="AN70" s="239">
        <f>IF(取引表!AN$101=0,0,取引表!AN70/取引表!AN$101)</f>
        <v>1.3374721208342553E-3</v>
      </c>
      <c r="AO70" s="239">
        <f>IF(取引表!AO$101=0,0,取引表!AO70/取引表!AO$101)</f>
        <v>1.7934900203552138E-3</v>
      </c>
      <c r="AP70" s="239">
        <f>IF(取引表!AP$101=0,0,取引表!AP70/取引表!AP$101)</f>
        <v>2.2083741556723165E-3</v>
      </c>
      <c r="AQ70" s="239">
        <f>IF(取引表!AQ$101=0,0,取引表!AQ70/取引表!AQ$101)</f>
        <v>2.5455994590914834E-5</v>
      </c>
      <c r="AR70" s="239">
        <f>IF(取引表!AR$101=0,0,取引表!AR70/取引表!AR$101)</f>
        <v>9.8458997183607571E-4</v>
      </c>
      <c r="AS70" s="239">
        <f>IF(取引表!AS$101=0,0,取引表!AS70/取引表!AS$101)</f>
        <v>1.351436743282143E-3</v>
      </c>
      <c r="AT70" s="239">
        <f>IF(取引表!AT$101=0,0,取引表!AT70/取引表!AT$101)</f>
        <v>1.708783741760305E-3</v>
      </c>
      <c r="AU70" s="239">
        <f>IF(取引表!AU$101=0,0,取引表!AU70/取引表!AU$101)</f>
        <v>2.4304486381014107E-3</v>
      </c>
      <c r="AV70" s="239">
        <f>IF(取引表!AV$101=0,0,取引表!AV70/取引表!AV$101)</f>
        <v>6.0644094031182746E-3</v>
      </c>
      <c r="AW70" s="239">
        <f>IF(取引表!AW$101=0,0,取引表!AW70/取引表!AW$101)</f>
        <v>4.733587043766435E-3</v>
      </c>
      <c r="AX70" s="239">
        <f>IF(取引表!AX$101=0,0,取引表!AX70/取引表!AX$101)</f>
        <v>2.2565206802342797E-2</v>
      </c>
      <c r="AY70" s="239">
        <f>IF(取引表!AY$101=0,0,取引表!AY70/取引表!AY$101)</f>
        <v>1.5763537810837296E-3</v>
      </c>
      <c r="AZ70" s="239">
        <f>IF(取引表!AZ$101=0,0,取引表!AZ70/取引表!AZ$101)</f>
        <v>6.0032296528114556E-3</v>
      </c>
      <c r="BA70" s="239">
        <f>IF(取引表!BA$101=0,0,取引表!BA70/取引表!BA$101)</f>
        <v>9.9962717883567438E-3</v>
      </c>
      <c r="BB70" s="239">
        <f>IF(取引表!BB$101=0,0,取引表!BB70/取引表!BB$101)</f>
        <v>2.1810305233400631E-2</v>
      </c>
      <c r="BC70" s="239">
        <f>IF(取引表!BC$101=0,0,取引表!BC70/取引表!BC$101)</f>
        <v>5.7644730366498184E-4</v>
      </c>
      <c r="BD70" s="239">
        <f>IF(取引表!BD$101=0,0,取引表!BD70/取引表!BD$101)</f>
        <v>5.7224233729955519E-4</v>
      </c>
      <c r="BE70" s="239">
        <f>IF(取引表!BE$101=0,0,取引表!BE70/取引表!BE$101)</f>
        <v>0</v>
      </c>
      <c r="BF70" s="239">
        <f>IF(取引表!BF$101=0,0,取引表!BF70/取引表!BF$101)</f>
        <v>4.0327375128753869E-4</v>
      </c>
      <c r="BG70" s="239">
        <f>IF(取引表!BG$101=0,0,取引表!BG70/取引表!BG$101)</f>
        <v>1.4591364591241759E-3</v>
      </c>
      <c r="BH70" s="239">
        <f>IF(取引表!BH$101=0,0,取引表!BH70/取引表!BH$101)</f>
        <v>0</v>
      </c>
      <c r="BI70" s="239">
        <f>IF(取引表!BI$101=0,0,取引表!BI70/取引表!BI$101)</f>
        <v>1.9300880418109826E-3</v>
      </c>
      <c r="BJ70" s="239">
        <f>IF(取引表!BJ$101=0,0,取引表!BJ70/取引表!BJ$101)</f>
        <v>0</v>
      </c>
      <c r="BK70" s="239">
        <f>IF(取引表!BK$101=0,0,取引表!BK70/取引表!BK$101)</f>
        <v>1.9559903552632705E-3</v>
      </c>
      <c r="BL70" s="239">
        <f>IF(取引表!BL$101=0,0,取引表!BL70/取引表!BL$101)</f>
        <v>4.2391400241865405E-3</v>
      </c>
      <c r="BM70" s="239">
        <f>IF(取引表!BM$101=0,0,取引表!BM70/取引表!BM$101)</f>
        <v>2.5193104684938386E-3</v>
      </c>
      <c r="BN70" s="239">
        <f>IF(取引表!BN$101=0,0,取引表!BN70/取引表!BN$101)</f>
        <v>0</v>
      </c>
      <c r="BO70" s="239">
        <f>IF(取引表!BO$101=0,0,取引表!BO70/取引表!BO$101)</f>
        <v>1.066762335135589E-2</v>
      </c>
      <c r="BP70" s="239">
        <f>IF(取引表!BP$101=0,0,取引表!BP70/取引表!BP$101)</f>
        <v>3.7886099707813356E-3</v>
      </c>
      <c r="BQ70" s="239">
        <f>IF(取引表!BQ$101=0,0,取引表!BQ70/取引表!BQ$101)</f>
        <v>1.3959514754854034E-2</v>
      </c>
      <c r="BR70" s="239">
        <f>IF(取引表!BR$101=0,0,取引表!BR70/取引表!BR$101)</f>
        <v>4.4027240639656968E-2</v>
      </c>
      <c r="BS70" s="239">
        <f>IF(取引表!BS$101=0,0,取引表!BS70/取引表!BS$101)</f>
        <v>2.7602003515319044E-2</v>
      </c>
      <c r="BT70" s="239">
        <f>IF(取引表!BT$101=0,0,取引表!BT70/取引表!BT$101)</f>
        <v>1.04172780307574E-2</v>
      </c>
      <c r="BU70" s="239">
        <f>IF(取引表!BU$101=0,0,取引表!BU70/取引表!BU$101)</f>
        <v>4.0729556410348382E-4</v>
      </c>
      <c r="BV70" s="239">
        <f>IF(取引表!BV$101=0,0,取引表!BV70/取引表!BV$101)</f>
        <v>1.7169931197453074E-2</v>
      </c>
      <c r="BW70" s="239">
        <f>IF(取引表!BW$101=0,0,取引表!BW70/取引表!BW$101)</f>
        <v>3.3900629680537263E-3</v>
      </c>
      <c r="BX70" s="239">
        <f>IF(取引表!BX$101=0,0,取引表!BX70/取引表!BX$101)</f>
        <v>9.3266372216038833E-3</v>
      </c>
      <c r="BY70" s="239">
        <f>IF(取引表!BY$101=0,0,取引表!BY70/取引表!BY$101)</f>
        <v>5.3007665212731281E-3</v>
      </c>
      <c r="BZ70" s="239">
        <f>IF(取引表!BZ$101=0,0,取引表!BZ70/取引表!BZ$101)</f>
        <v>5.294774629146466E-4</v>
      </c>
      <c r="CA70" s="239">
        <f>IF(取引表!CA$101=0,0,取引表!CA70/取引表!CA$101)</f>
        <v>1.846025094388818E-2</v>
      </c>
      <c r="CB70" s="239">
        <f>IF(取引表!CB$101=0,0,取引表!CB70/取引表!CB$101)</f>
        <v>3.5217781154746326E-3</v>
      </c>
      <c r="CC70" s="239">
        <f>IF(取引表!CC$101=0,0,取引表!CC70/取引表!CC$101)</f>
        <v>4.3476552253017163E-3</v>
      </c>
      <c r="CD70" s="239">
        <f>IF(取引表!CD$101=0,0,取引表!CD70/取引表!CD$101)</f>
        <v>1.0158880320622508E-3</v>
      </c>
      <c r="CE70" s="239">
        <f>IF(取引表!CE$101=0,0,取引表!CE70/取引表!CE$101)</f>
        <v>7.3281647575696848E-3</v>
      </c>
      <c r="CF70" s="239">
        <f>IF(取引表!CF$101=0,0,取引表!CF70/取引表!CF$101)</f>
        <v>6.9257710516175105E-3</v>
      </c>
      <c r="CG70" s="239">
        <f>IF(取引表!CG$101=0,0,取引表!CG70/取引表!CG$101)</f>
        <v>9.7031058039988652E-4</v>
      </c>
      <c r="CH70" s="239">
        <f>IF(取引表!CH$101=0,0,取引表!CH70/取引表!CH$101)</f>
        <v>7.5671404651661491E-5</v>
      </c>
      <c r="CI70" s="239">
        <f>IF(取引表!CI$101=0,0,取引表!CI70/取引表!CI$101)</f>
        <v>5.2942834175232125E-3</v>
      </c>
      <c r="CJ70" s="239">
        <f>IF(取引表!CJ$101=0,0,取引表!CJ70/取引表!CJ$101)</f>
        <v>2.1324142234989277E-3</v>
      </c>
      <c r="CK70" s="239">
        <f>IF(取引表!CK$101=0,0,取引表!CK70/取引表!CK$101)</f>
        <v>0</v>
      </c>
      <c r="CL70" s="239">
        <f>IF(取引表!CL$101=0,0,取引表!CL70/取引表!CL$101)</f>
        <v>1.9896827810774154E-3</v>
      </c>
      <c r="CM70" s="239">
        <f>IF(取引表!CM$101=0,0,取引表!CM70/取引表!CM$101)</f>
        <v>3.89230721839305E-3</v>
      </c>
      <c r="CO70" s="238">
        <v>67</v>
      </c>
      <c r="CP70" s="242">
        <f t="shared" si="4"/>
        <v>0.36194142373461591</v>
      </c>
      <c r="CQ70" s="242">
        <f t="shared" si="5"/>
        <v>0.63805857626538409</v>
      </c>
      <c r="CR70" s="242">
        <f>INDEX(取引表!$C$105:$CM$105,投入係数!$CO70)</f>
        <v>0.3466443070186675</v>
      </c>
    </row>
    <row r="71" spans="1:96">
      <c r="A71" s="238">
        <v>68</v>
      </c>
      <c r="B71" s="238" t="s">
        <v>169</v>
      </c>
      <c r="C71" s="239">
        <f>IF(取引表!C$101=0,0,取引表!C71/取引表!C$101)</f>
        <v>2.7901366415826709E-5</v>
      </c>
      <c r="D71" s="239">
        <f>IF(取引表!D$101=0,0,取引表!D71/取引表!D$101)</f>
        <v>0</v>
      </c>
      <c r="E71" s="239">
        <f>IF(取引表!E$101=0,0,取引表!E71/取引表!E$101)</f>
        <v>5.6685686637929983E-5</v>
      </c>
      <c r="F71" s="239">
        <f>IF(取引表!F$101=0,0,取引表!F71/取引表!F$101)</f>
        <v>1.0257306155259696E-4</v>
      </c>
      <c r="G71" s="239">
        <f>IF(取引表!G$101=0,0,取引表!G71/取引表!G$101)</f>
        <v>2.2776440509619128E-4</v>
      </c>
      <c r="H71" s="239">
        <f>IF(取引表!H$101=0,0,取引表!H71/取引表!H$101)</f>
        <v>1.381637821247817E-4</v>
      </c>
      <c r="I71" s="239">
        <f>IF(取引表!I$101=0,0,取引表!I71/取引表!I$101)</f>
        <v>0</v>
      </c>
      <c r="J71" s="239">
        <f>IF(取引表!J$101=0,0,取引表!J71/取引表!J$101)</f>
        <v>4.506485587374138E-5</v>
      </c>
      <c r="K71" s="239">
        <f>IF(取引表!K$101=0,0,取引表!K71/取引表!K$101)</f>
        <v>1.019528062018857E-4</v>
      </c>
      <c r="L71" s="239">
        <f>IF(取引表!L$101=0,0,取引表!L71/取引表!L$101)</f>
        <v>3.8057436370904748E-5</v>
      </c>
      <c r="M71" s="239">
        <f>IF(取引表!M$101=0,0,取引表!M71/取引表!M$101)</f>
        <v>3.5414067399787415E-5</v>
      </c>
      <c r="N71" s="239">
        <f>IF(取引表!N$101=0,0,取引表!N71/取引表!N$101)</f>
        <v>2.9775571055006277E-4</v>
      </c>
      <c r="O71" s="239">
        <f>IF(取引表!O$101=0,0,取引表!O71/取引表!O$101)</f>
        <v>5.947690912804378E-5</v>
      </c>
      <c r="P71" s="239">
        <f>IF(取引表!P$101=0,0,取引表!P71/取引表!P$101)</f>
        <v>0</v>
      </c>
      <c r="Q71" s="239">
        <f>IF(取引表!Q$101=0,0,取引表!Q71/取引表!Q$101)</f>
        <v>1.3886356361466818E-4</v>
      </c>
      <c r="R71" s="239">
        <f>IF(取引表!R$101=0,0,取引表!R71/取引表!R$101)</f>
        <v>9.0688108305691628E-5</v>
      </c>
      <c r="S71" s="239">
        <f>IF(取引表!S$101=0,0,取引表!S71/取引表!S$101)</f>
        <v>0</v>
      </c>
      <c r="T71" s="239">
        <f>IF(取引表!T$101=0,0,取引表!T71/取引表!T$101)</f>
        <v>2.6117782871791777E-4</v>
      </c>
      <c r="U71" s="239">
        <f>IF(取引表!U$101=0,0,取引表!U71/取引表!U$101)</f>
        <v>0</v>
      </c>
      <c r="V71" s="239">
        <f>IF(取引表!V$101=0,0,取引表!V71/取引表!V$101)</f>
        <v>3.3280863088945831E-6</v>
      </c>
      <c r="W71" s="239">
        <f>IF(取引表!W$101=0,0,取引表!W71/取引表!W$101)</f>
        <v>2.6064975356288446E-4</v>
      </c>
      <c r="X71" s="239">
        <f>IF(取引表!X$101=0,0,取引表!X71/取引表!X$101)</f>
        <v>0</v>
      </c>
      <c r="Y71" s="239">
        <f>IF(取引表!Y$101=0,0,取引表!Y71/取引表!Y$101)</f>
        <v>1.0634192957631362E-4</v>
      </c>
      <c r="Z71" s="239">
        <f>IF(取引表!Z$101=0,0,取引表!Z71/取引表!Z$101)</f>
        <v>0</v>
      </c>
      <c r="AA71" s="239">
        <f>IF(取引表!AA$101=0,0,取引表!AA71/取引表!AA$101)</f>
        <v>1.8192929234580032E-4</v>
      </c>
      <c r="AB71" s="239">
        <f>IF(取引表!AB$101=0,0,取引表!AB71/取引表!AB$101)</f>
        <v>1.2276499477822061E-4</v>
      </c>
      <c r="AC71" s="239">
        <f>IF(取引表!AC$101=0,0,取引表!AC71/取引表!AC$101)</f>
        <v>3.7613018932217585E-4</v>
      </c>
      <c r="AD71" s="239">
        <f>IF(取引表!AD$101=0,0,取引表!AD71/取引表!AD$101)</f>
        <v>8.7227471279552354E-5</v>
      </c>
      <c r="AE71" s="239">
        <f>IF(取引表!AE$101=0,0,取引表!AE71/取引表!AE$101)</f>
        <v>8.7531412791410355E-4</v>
      </c>
      <c r="AF71" s="239">
        <f>IF(取引表!AF$101=0,0,取引表!AF71/取引表!AF$101)</f>
        <v>4.5235558940275624E-4</v>
      </c>
      <c r="AG71" s="239">
        <f>IF(取引表!AG$101=0,0,取引表!AG71/取引表!AG$101)</f>
        <v>1.4795863020004962E-4</v>
      </c>
      <c r="AH71" s="239">
        <f>IF(取引表!AH$101=0,0,取引表!AH71/取引表!AH$101)</f>
        <v>1.8018911533224745E-4</v>
      </c>
      <c r="AI71" s="239">
        <f>IF(取引表!AI$101=0,0,取引表!AI71/取引表!AI$101)</f>
        <v>3.387903496444216E-4</v>
      </c>
      <c r="AJ71" s="239">
        <f>IF(取引表!AJ$101=0,0,取引表!AJ71/取引表!AJ$101)</f>
        <v>3.388451974124108E-4</v>
      </c>
      <c r="AK71" s="239">
        <f>IF(取引表!AK$101=0,0,取引表!AK71/取引表!AK$101)</f>
        <v>7.8882439497979684E-5</v>
      </c>
      <c r="AL71" s="239">
        <f>IF(取引表!AL$101=0,0,取引表!AL71/取引表!AL$101)</f>
        <v>9.9264125002544506E-5</v>
      </c>
      <c r="AM71" s="239">
        <f>IF(取引表!AM$101=0,0,取引表!AM71/取引表!AM$101)</f>
        <v>2.7333208918847376E-4</v>
      </c>
      <c r="AN71" s="239">
        <f>IF(取引表!AN$101=0,0,取引表!AN71/取引表!AN$101)</f>
        <v>5.2025774924745281E-4</v>
      </c>
      <c r="AO71" s="239">
        <f>IF(取引表!AO$101=0,0,取引表!AO71/取引表!AO$101)</f>
        <v>5.5644404903525853E-5</v>
      </c>
      <c r="AP71" s="239">
        <f>IF(取引表!AP$101=0,0,取引表!AP71/取引表!AP$101)</f>
        <v>1.7316404523129355E-4</v>
      </c>
      <c r="AQ71" s="239">
        <f>IF(取引表!AQ$101=0,0,取引表!AQ71/取引表!AQ$101)</f>
        <v>4.6150289799036741E-5</v>
      </c>
      <c r="AR71" s="239">
        <f>IF(取引表!AR$101=0,0,取引表!AR71/取引表!AR$101)</f>
        <v>8.0409558190700268E-5</v>
      </c>
      <c r="AS71" s="239">
        <f>IF(取引表!AS$101=0,0,取引表!AS71/取引表!AS$101)</f>
        <v>2.272137439672563E-4</v>
      </c>
      <c r="AT71" s="239">
        <f>IF(取引表!AT$101=0,0,取引表!AT71/取引表!AT$101)</f>
        <v>3.1559980505872824E-5</v>
      </c>
      <c r="AU71" s="239">
        <f>IF(取引表!AU$101=0,0,取引表!AU71/取引表!AU$101)</f>
        <v>1.7834244711545246E-5</v>
      </c>
      <c r="AV71" s="239">
        <f>IF(取引表!AV$101=0,0,取引表!AV71/取引表!AV$101)</f>
        <v>1.1176610533671272E-5</v>
      </c>
      <c r="AW71" s="239">
        <f>IF(取引表!AW$101=0,0,取引表!AW71/取引表!AW$101)</f>
        <v>2.9844206171971057E-5</v>
      </c>
      <c r="AX71" s="239">
        <f>IF(取引表!AX$101=0,0,取引表!AX71/取引表!AX$101)</f>
        <v>2.33246537063874E-4</v>
      </c>
      <c r="AY71" s="239">
        <f>IF(取引表!AY$101=0,0,取引表!AY71/取引表!AY$101)</f>
        <v>1.5387228988629148E-4</v>
      </c>
      <c r="AZ71" s="239">
        <f>IF(取引表!AZ$101=0,0,取引表!AZ71/取引表!AZ$101)</f>
        <v>1.4877802776194808E-3</v>
      </c>
      <c r="BA71" s="239">
        <f>IF(取引表!BA$101=0,0,取引表!BA71/取引表!BA$101)</f>
        <v>4.5068579911876376E-3</v>
      </c>
      <c r="BB71" s="239">
        <f>IF(取引表!BB$101=0,0,取引表!BB71/取引表!BB$101)</f>
        <v>2.5474156252034011E-3</v>
      </c>
      <c r="BC71" s="239">
        <f>IF(取引表!BC$101=0,0,取引表!BC71/取引表!BC$101)</f>
        <v>1.1093478193349219E-3</v>
      </c>
      <c r="BD71" s="239">
        <f>IF(取引表!BD$101=0,0,取引表!BD71/取引表!BD$101)</f>
        <v>3.1311860315403408E-4</v>
      </c>
      <c r="BE71" s="239">
        <f>IF(取引表!BE$101=0,0,取引表!BE71/取引表!BE$101)</f>
        <v>0</v>
      </c>
      <c r="BF71" s="239">
        <f>IF(取引表!BF$101=0,0,取引表!BF71/取引表!BF$101)</f>
        <v>7.3679943465240815E-4</v>
      </c>
      <c r="BG71" s="239">
        <f>IF(取引表!BG$101=0,0,取引表!BG71/取引表!BG$101)</f>
        <v>5.4831451094094965E-4</v>
      </c>
      <c r="BH71" s="239">
        <f>IF(取引表!BH$101=0,0,取引表!BH71/取引表!BH$101)</f>
        <v>0</v>
      </c>
      <c r="BI71" s="239">
        <f>IF(取引表!BI$101=0,0,取引表!BI71/取引表!BI$101)</f>
        <v>4.8066526213394619E-4</v>
      </c>
      <c r="BJ71" s="239">
        <f>IF(取引表!BJ$101=0,0,取引表!BJ71/取引表!BJ$101)</f>
        <v>0</v>
      </c>
      <c r="BK71" s="239">
        <f>IF(取引表!BK$101=0,0,取引表!BK71/取引表!BK$101)</f>
        <v>8.864239703932587E-4</v>
      </c>
      <c r="BL71" s="239">
        <f>IF(取引表!BL$101=0,0,取引表!BL71/取引表!BL$101)</f>
        <v>4.8553459251254893E-4</v>
      </c>
      <c r="BM71" s="239">
        <f>IF(取引表!BM$101=0,0,取引表!BM71/取引表!BM$101)</f>
        <v>2.0097512985109512E-4</v>
      </c>
      <c r="BN71" s="239">
        <f>IF(取引表!BN$101=0,0,取引表!BN71/取引表!BN$101)</f>
        <v>0</v>
      </c>
      <c r="BO71" s="239">
        <f>IF(取引表!BO$101=0,0,取引表!BO71/取引表!BO$101)</f>
        <v>4.518431391809196E-2</v>
      </c>
      <c r="BP71" s="239">
        <f>IF(取引表!BP$101=0,0,取引表!BP71/取引表!BP$101)</f>
        <v>3.5636804018079227E-2</v>
      </c>
      <c r="BQ71" s="239">
        <f>IF(取引表!BQ$101=0,0,取引表!BQ71/取引表!BQ$101)</f>
        <v>8.1215636641346761E-3</v>
      </c>
      <c r="BR71" s="239">
        <f>IF(取引表!BR$101=0,0,取引表!BR71/取引表!BR$101)</f>
        <v>0.10152427216027504</v>
      </c>
      <c r="BS71" s="239">
        <f>IF(取引表!BS$101=0,0,取引表!BS71/取引表!BS$101)</f>
        <v>9.128192466802288E-3</v>
      </c>
      <c r="BT71" s="239">
        <f>IF(取引表!BT$101=0,0,取引表!BT71/取引表!BT$101)</f>
        <v>5.6691842747503467E-4</v>
      </c>
      <c r="BU71" s="239">
        <f>IF(取引表!BU$101=0,0,取引表!BU71/取引表!BU$101)</f>
        <v>1.0079873872090547E-2</v>
      </c>
      <c r="BV71" s="239">
        <f>IF(取引表!BV$101=0,0,取引表!BV71/取引表!BV$101)</f>
        <v>9.300310033063321E-4</v>
      </c>
      <c r="BW71" s="239">
        <f>IF(取引表!BW$101=0,0,取引表!BW71/取引表!BW$101)</f>
        <v>3.2724722476424058E-5</v>
      </c>
      <c r="BX71" s="239">
        <f>IF(取引表!BX$101=0,0,取引表!BX71/取引表!BX$101)</f>
        <v>2.7482668081106208E-4</v>
      </c>
      <c r="BY71" s="239">
        <f>IF(取引表!BY$101=0,0,取引表!BY71/取引表!BY$101)</f>
        <v>5.4456605814487522E-4</v>
      </c>
      <c r="BZ71" s="239">
        <f>IF(取引表!BZ$101=0,0,取引表!BZ71/取引表!BZ$101)</f>
        <v>3.242792801071014E-5</v>
      </c>
      <c r="CA71" s="239">
        <f>IF(取引表!CA$101=0,0,取引表!CA71/取引表!CA$101)</f>
        <v>4.5556633271514197E-4</v>
      </c>
      <c r="CB71" s="239">
        <f>IF(取引表!CB$101=0,0,取引表!CB71/取引表!CB$101)</f>
        <v>3.1322641183479023E-4</v>
      </c>
      <c r="CC71" s="239">
        <f>IF(取引表!CC$101=0,0,取引表!CC71/取引表!CC$101)</f>
        <v>3.5064296978722237E-2</v>
      </c>
      <c r="CD71" s="239">
        <f>IF(取引表!CD$101=0,0,取引表!CD71/取引表!CD$101)</f>
        <v>1.4169515467732758E-3</v>
      </c>
      <c r="CE71" s="239">
        <f>IF(取引表!CE$101=0,0,取引表!CE71/取引表!CE$101)</f>
        <v>6.993251443818245E-3</v>
      </c>
      <c r="CF71" s="239">
        <f>IF(取引表!CF$101=0,0,取引表!CF71/取引表!CF$101)</f>
        <v>3.1688332699608121E-4</v>
      </c>
      <c r="CG71" s="239">
        <f>IF(取引表!CG$101=0,0,取引表!CG71/取引表!CG$101)</f>
        <v>1.6225781702105881E-4</v>
      </c>
      <c r="CH71" s="239">
        <f>IF(取引表!CH$101=0,0,取引表!CH71/取引表!CH$101)</f>
        <v>1.9374323849325964E-4</v>
      </c>
      <c r="CI71" s="239">
        <f>IF(取引表!CI$101=0,0,取引表!CI71/取引表!CI$101)</f>
        <v>9.4587031628835393E-4</v>
      </c>
      <c r="CJ71" s="239">
        <f>IF(取引表!CJ$101=0,0,取引表!CJ71/取引表!CJ$101)</f>
        <v>2.2367077973493503E-3</v>
      </c>
      <c r="CK71" s="239">
        <f>IF(取引表!CK$101=0,0,取引表!CK71/取引表!CK$101)</f>
        <v>0</v>
      </c>
      <c r="CL71" s="239">
        <f>IF(取引表!CL$101=0,0,取引表!CL71/取引表!CL$101)</f>
        <v>9.623349753057878E-3</v>
      </c>
      <c r="CM71" s="239">
        <f>IF(取引表!CM$101=0,0,取引表!CM71/取引表!CM$101)</f>
        <v>1.2567543199445877E-3</v>
      </c>
      <c r="CO71" s="238">
        <v>68</v>
      </c>
      <c r="CP71" s="242">
        <f t="shared" si="4"/>
        <v>0.71236978873206036</v>
      </c>
      <c r="CQ71" s="242">
        <f t="shared" si="5"/>
        <v>0.28763021126793936</v>
      </c>
      <c r="CR71" s="242">
        <f>INDEX(取引表!$C$105:$CM$105,投入係数!$CO71)</f>
        <v>0.1773499295605383</v>
      </c>
    </row>
    <row r="72" spans="1:96">
      <c r="A72" s="238">
        <v>69</v>
      </c>
      <c r="B72" s="238" t="s">
        <v>170</v>
      </c>
      <c r="C72" s="239">
        <f>IF(取引表!C$101=0,0,取引表!C72/取引表!C$101)</f>
        <v>3.0296552757728658E-4</v>
      </c>
      <c r="D72" s="239">
        <f>IF(取引表!D$101=0,0,取引表!D72/取引表!D$101)</f>
        <v>3.0180253943310593E-4</v>
      </c>
      <c r="E72" s="239">
        <f>IF(取引表!E$101=0,0,取引表!E72/取引表!E$101)</f>
        <v>6.2316482008430054E-4</v>
      </c>
      <c r="F72" s="239">
        <f>IF(取引表!F$101=0,0,取引表!F72/取引表!F$101)</f>
        <v>5.7180414740353586E-4</v>
      </c>
      <c r="G72" s="239">
        <f>IF(取引表!G$101=0,0,取引表!G72/取引表!G$101)</f>
        <v>9.5369557333746817E-4</v>
      </c>
      <c r="H72" s="239">
        <f>IF(取引表!H$101=0,0,取引表!H72/取引表!H$101)</f>
        <v>1.0005977757300227E-3</v>
      </c>
      <c r="I72" s="239">
        <f>IF(取引表!I$101=0,0,取引表!I72/取引表!I$101)</f>
        <v>0</v>
      </c>
      <c r="J72" s="239">
        <f>IF(取引表!J$101=0,0,取引表!J72/取引表!J$101)</f>
        <v>1.9563903745068219E-3</v>
      </c>
      <c r="K72" s="239">
        <f>IF(取引表!K$101=0,0,取引表!K72/取引表!K$101)</f>
        <v>2.9946203256399576E-3</v>
      </c>
      <c r="L72" s="239">
        <f>IF(取引表!L$101=0,0,取引表!L72/取引表!L$101)</f>
        <v>6.3533349857537301E-4</v>
      </c>
      <c r="M72" s="239">
        <f>IF(取引表!M$101=0,0,取引表!M72/取引表!M$101)</f>
        <v>8.4027959143630172E-4</v>
      </c>
      <c r="N72" s="239">
        <f>IF(取引表!N$101=0,0,取引表!N72/取引表!N$101)</f>
        <v>6.9740029760393524E-4</v>
      </c>
      <c r="O72" s="239">
        <f>IF(取引表!O$101=0,0,取引表!O72/取引表!O$101)</f>
        <v>1.250298816139445E-3</v>
      </c>
      <c r="P72" s="239">
        <f>IF(取引表!P$101=0,0,取引表!P72/取引表!P$101)</f>
        <v>0</v>
      </c>
      <c r="Q72" s="239">
        <f>IF(取引表!Q$101=0,0,取引表!Q72/取引表!Q$101)</f>
        <v>1.144980150267668E-3</v>
      </c>
      <c r="R72" s="239">
        <f>IF(取引表!R$101=0,0,取引表!R72/取引表!R$101)</f>
        <v>3.4381142799146358E-4</v>
      </c>
      <c r="S72" s="239">
        <f>IF(取引表!S$101=0,0,取引表!S72/取引表!S$101)</f>
        <v>0</v>
      </c>
      <c r="T72" s="239">
        <f>IF(取引表!T$101=0,0,取引表!T72/取引表!T$101)</f>
        <v>5.0640468910115029E-4</v>
      </c>
      <c r="U72" s="239">
        <f>IF(取引表!U$101=0,0,取引表!U72/取引表!U$101)</f>
        <v>0</v>
      </c>
      <c r="V72" s="239">
        <f>IF(取引表!V$101=0,0,取引表!V72/取引表!V$101)</f>
        <v>1.88338421685634E-4</v>
      </c>
      <c r="W72" s="239">
        <f>IF(取引表!W$101=0,0,取引表!W72/取引表!W$101)</f>
        <v>5.2990093695061186E-4</v>
      </c>
      <c r="X72" s="239">
        <f>IF(取引表!X$101=0,0,取引表!X72/取引表!X$101)</f>
        <v>0</v>
      </c>
      <c r="Y72" s="239">
        <f>IF(取引表!Y$101=0,0,取引表!Y72/取引表!Y$101)</f>
        <v>3.090355353118711E-4</v>
      </c>
      <c r="Z72" s="239">
        <f>IF(取引表!Z$101=0,0,取引表!Z72/取引表!Z$101)</f>
        <v>0</v>
      </c>
      <c r="AA72" s="239">
        <f>IF(取引表!AA$101=0,0,取引表!AA72/取引表!AA$101)</f>
        <v>8.6976740709984149E-4</v>
      </c>
      <c r="AB72" s="239">
        <f>IF(取引表!AB$101=0,0,取引表!AB72/取引表!AB$101)</f>
        <v>2.2815224194509324E-4</v>
      </c>
      <c r="AC72" s="239">
        <f>IF(取引表!AC$101=0,0,取引表!AC72/取引表!AC$101)</f>
        <v>8.9084297044149353E-4</v>
      </c>
      <c r="AD72" s="239">
        <f>IF(取引表!AD$101=0,0,取引表!AD72/取引表!AD$101)</f>
        <v>7.9003854340257214E-4</v>
      </c>
      <c r="AE72" s="239">
        <f>IF(取引表!AE$101=0,0,取引表!AE72/取引表!AE$101)</f>
        <v>1.2782552379846915E-3</v>
      </c>
      <c r="AF72" s="239">
        <f>IF(取引表!AF$101=0,0,取引表!AF72/取引表!AF$101)</f>
        <v>1.0220851148791104E-3</v>
      </c>
      <c r="AG72" s="239">
        <f>IF(取引表!AG$101=0,0,取引表!AG72/取引表!AG$101)</f>
        <v>1.055314414592127E-3</v>
      </c>
      <c r="AH72" s="239">
        <f>IF(取引表!AH$101=0,0,取引表!AH72/取引表!AH$101)</f>
        <v>4.5079906357227076E-4</v>
      </c>
      <c r="AI72" s="239">
        <f>IF(取引表!AI$101=0,0,取引表!AI72/取引表!AI$101)</f>
        <v>5.5839356349015581E-4</v>
      </c>
      <c r="AJ72" s="239">
        <f>IF(取引表!AJ$101=0,0,取引表!AJ72/取引表!AJ$101)</f>
        <v>1.4853842220241885E-3</v>
      </c>
      <c r="AK72" s="239">
        <f>IF(取引表!AK$101=0,0,取引表!AK72/取引表!AK$101)</f>
        <v>2.9874958897712114E-5</v>
      </c>
      <c r="AL72" s="239">
        <f>IF(取引表!AL$101=0,0,取引表!AL72/取引表!AL$101)</f>
        <v>1.424429938481533E-4</v>
      </c>
      <c r="AM72" s="239">
        <f>IF(取引表!AM$101=0,0,取引表!AM72/取引表!AM$101)</f>
        <v>2.4834894288882926E-4</v>
      </c>
      <c r="AN72" s="239">
        <f>IF(取引表!AN$101=0,0,取引表!AN72/取引表!AN$101)</f>
        <v>7.4068016979606497E-4</v>
      </c>
      <c r="AO72" s="239">
        <f>IF(取引表!AO$101=0,0,取引表!AO72/取引表!AO$101)</f>
        <v>1.041755680775398E-3</v>
      </c>
      <c r="AP72" s="239">
        <f>IF(取引表!AP$101=0,0,取引表!AP72/取引表!AP$101)</f>
        <v>1.8358973606697603E-3</v>
      </c>
      <c r="AQ72" s="239">
        <f>IF(取引表!AQ$101=0,0,取引表!AQ72/取引表!AQ$101)</f>
        <v>1.3305332928174073E-3</v>
      </c>
      <c r="AR72" s="239">
        <f>IF(取引表!AR$101=0,0,取引表!AR72/取引表!AR$101)</f>
        <v>1.6407930177829025E-3</v>
      </c>
      <c r="AS72" s="239">
        <f>IF(取引表!AS$101=0,0,取引表!AS72/取引表!AS$101)</f>
        <v>1.4801699795861823E-3</v>
      </c>
      <c r="AT72" s="239">
        <f>IF(取引表!AT$101=0,0,取引表!AT72/取引表!AT$101)</f>
        <v>1.694204952001728E-3</v>
      </c>
      <c r="AU72" s="239">
        <f>IF(取引表!AU$101=0,0,取引表!AU72/取引表!AU$101)</f>
        <v>1.4535400873078455E-3</v>
      </c>
      <c r="AV72" s="239">
        <f>IF(取引表!AV$101=0,0,取引表!AV72/取引表!AV$101)</f>
        <v>2.9421911583065905E-4</v>
      </c>
      <c r="AW72" s="239">
        <f>IF(取引表!AW$101=0,0,取引表!AW72/取引表!AW$101)</f>
        <v>2.3432700130662093E-4</v>
      </c>
      <c r="AX72" s="239">
        <f>IF(取引表!AX$101=0,0,取引表!AX72/取引表!AX$101)</f>
        <v>1.7363580293332556E-3</v>
      </c>
      <c r="AY72" s="239">
        <f>IF(取引表!AY$101=0,0,取引表!AY72/取引表!AY$101)</f>
        <v>1.209795020240772E-3</v>
      </c>
      <c r="AZ72" s="239">
        <f>IF(取引表!AZ$101=0,0,取引表!AZ72/取引表!AZ$101)</f>
        <v>1.5480273207664507E-3</v>
      </c>
      <c r="BA72" s="239">
        <f>IF(取引表!BA$101=0,0,取引表!BA72/取引表!BA$101)</f>
        <v>2.3166979941282549E-3</v>
      </c>
      <c r="BB72" s="239">
        <f>IF(取引表!BB$101=0,0,取引表!BB72/取引表!BB$101)</f>
        <v>3.158767410734134E-3</v>
      </c>
      <c r="BC72" s="239">
        <f>IF(取引表!BC$101=0,0,取引表!BC72/取引表!BC$101)</f>
        <v>2.8606739946215144E-4</v>
      </c>
      <c r="BD72" s="239">
        <f>IF(取引表!BD$101=0,0,取引表!BD72/取引表!BD$101)</f>
        <v>2.4200946894236834E-4</v>
      </c>
      <c r="BE72" s="239">
        <f>IF(取引表!BE$101=0,0,取引表!BE72/取引表!BE$101)</f>
        <v>0</v>
      </c>
      <c r="BF72" s="239">
        <f>IF(取引表!BF$101=0,0,取引表!BF72/取引表!BF$101)</f>
        <v>1.6093331008548315E-3</v>
      </c>
      <c r="BG72" s="239">
        <f>IF(取引表!BG$101=0,0,取引表!BG72/取引表!BG$101)</f>
        <v>1.5193480570145225E-3</v>
      </c>
      <c r="BH72" s="239">
        <f>IF(取引表!BH$101=0,0,取引表!BH72/取引表!BH$101)</f>
        <v>0</v>
      </c>
      <c r="BI72" s="239">
        <f>IF(取引表!BI$101=0,0,取引表!BI72/取引表!BI$101)</f>
        <v>1.0074085881064047E-3</v>
      </c>
      <c r="BJ72" s="239">
        <f>IF(取引表!BJ$101=0,0,取引表!BJ72/取引表!BJ$101)</f>
        <v>0</v>
      </c>
      <c r="BK72" s="239">
        <f>IF(取引表!BK$101=0,0,取引表!BK72/取引表!BK$101)</f>
        <v>2.6735998549845064E-3</v>
      </c>
      <c r="BL72" s="239">
        <f>IF(取引表!BL$101=0,0,取引表!BL72/取引表!BL$101)</f>
        <v>2.0787131609241406E-3</v>
      </c>
      <c r="BM72" s="239">
        <f>IF(取引表!BM$101=0,0,取引表!BM72/取引表!BM$101)</f>
        <v>5.0519272322446795E-4</v>
      </c>
      <c r="BN72" s="239">
        <f>IF(取引表!BN$101=0,0,取引表!BN72/取引表!BN$101)</f>
        <v>0</v>
      </c>
      <c r="BO72" s="239">
        <f>IF(取引表!BO$101=0,0,取引表!BO72/取引表!BO$101)</f>
        <v>1.9479437195585821E-2</v>
      </c>
      <c r="BP72" s="239">
        <f>IF(取引表!BP$101=0,0,取引表!BP72/取引表!BP$101)</f>
        <v>0.18734578899884685</v>
      </c>
      <c r="BQ72" s="239">
        <f>IF(取引表!BQ$101=0,0,取引表!BQ72/取引表!BQ$101)</f>
        <v>7.9269712581188836E-3</v>
      </c>
      <c r="BR72" s="239">
        <f>IF(取引表!BR$101=0,0,取引表!BR72/取引表!BR$101)</f>
        <v>7.1684077518063766E-3</v>
      </c>
      <c r="BS72" s="239">
        <f>IF(取引表!BS$101=0,0,取引表!BS72/取引表!BS$101)</f>
        <v>3.9722498514142043E-2</v>
      </c>
      <c r="BT72" s="239">
        <f>IF(取引表!BT$101=0,0,取引表!BT72/取引表!BT$101)</f>
        <v>5.1325912135827042E-3</v>
      </c>
      <c r="BU72" s="239">
        <f>IF(取引表!BU$101=0,0,取引表!BU72/取引表!BU$101)</f>
        <v>7.2051689691977113E-4</v>
      </c>
      <c r="BV72" s="239">
        <f>IF(取引表!BV$101=0,0,取引表!BV72/取引表!BV$101)</f>
        <v>1.0863097984324749E-2</v>
      </c>
      <c r="BW72" s="239">
        <f>IF(取引表!BW$101=0,0,取引表!BW72/取引表!BW$101)</f>
        <v>2.0198357344838355E-3</v>
      </c>
      <c r="BX72" s="239">
        <f>IF(取引表!BX$101=0,0,取引表!BX72/取引表!BX$101)</f>
        <v>1.3559322937737488E-3</v>
      </c>
      <c r="BY72" s="239">
        <f>IF(取引表!BY$101=0,0,取引表!BY72/取引表!BY$101)</f>
        <v>7.4668339710944201E-3</v>
      </c>
      <c r="BZ72" s="239">
        <f>IF(取引表!BZ$101=0,0,取引表!BZ72/取引表!BZ$101)</f>
        <v>1.8222782920324543E-3</v>
      </c>
      <c r="CA72" s="239">
        <f>IF(取引表!CA$101=0,0,取引表!CA72/取引表!CA$101)</f>
        <v>2.0224408491013268E-2</v>
      </c>
      <c r="CB72" s="239">
        <f>IF(取引表!CB$101=0,0,取引表!CB72/取引表!CB$101)</f>
        <v>1.0835422355704332E-3</v>
      </c>
      <c r="CC72" s="239">
        <f>IF(取引表!CC$101=0,0,取引表!CC72/取引表!CC$101)</f>
        <v>0.17617584302624489</v>
      </c>
      <c r="CD72" s="239">
        <f>IF(取引表!CD$101=0,0,取引表!CD72/取引表!CD$101)</f>
        <v>3.453702571193479E-4</v>
      </c>
      <c r="CE72" s="239">
        <f>IF(取引表!CE$101=0,0,取引表!CE72/取引表!CE$101)</f>
        <v>4.4524121893893941E-3</v>
      </c>
      <c r="CF72" s="239">
        <f>IF(取引表!CF$101=0,0,取引表!CF72/取引表!CF$101)</f>
        <v>3.7088682040938995E-3</v>
      </c>
      <c r="CG72" s="239">
        <f>IF(取引表!CG$101=0,0,取引表!CG72/取引表!CG$101)</f>
        <v>1.8333430773719757E-3</v>
      </c>
      <c r="CH72" s="239">
        <f>IF(取引表!CH$101=0,0,取引表!CH72/取引表!CH$101)</f>
        <v>3.0440257281058227E-3</v>
      </c>
      <c r="CI72" s="239">
        <f>IF(取引表!CI$101=0,0,取引表!CI72/取引表!CI$101)</f>
        <v>1.2323784474180805E-2</v>
      </c>
      <c r="CJ72" s="239">
        <f>IF(取引表!CJ$101=0,0,取引表!CJ72/取引表!CJ$101)</f>
        <v>1.8046898644523684E-3</v>
      </c>
      <c r="CK72" s="239">
        <f>IF(取引表!CK$101=0,0,取引表!CK72/取引表!CK$101)</f>
        <v>0</v>
      </c>
      <c r="CL72" s="239">
        <f>IF(取引表!CL$101=0,0,取引表!CL72/取引表!CL$101)</f>
        <v>5.1810272667233278E-3</v>
      </c>
      <c r="CM72" s="239">
        <f>IF(取引表!CM$101=0,0,取引表!CM72/取引表!CM$101)</f>
        <v>2.1236961718812978E-3</v>
      </c>
      <c r="CO72" s="238">
        <v>69</v>
      </c>
      <c r="CP72" s="242">
        <f t="shared" si="4"/>
        <v>0.48173916766809427</v>
      </c>
      <c r="CQ72" s="242">
        <f t="shared" si="5"/>
        <v>0.51826083233190556</v>
      </c>
      <c r="CR72" s="242">
        <f>INDEX(取引表!$C$105:$CM$105,投入係数!$CO72)</f>
        <v>0.23403058195215207</v>
      </c>
    </row>
    <row r="73" spans="1:96">
      <c r="A73" s="238">
        <v>70</v>
      </c>
      <c r="B73" s="238" t="s">
        <v>18</v>
      </c>
      <c r="C73" s="239">
        <f>IF(取引表!C$101=0,0,取引表!C73/取引表!C$101)</f>
        <v>0</v>
      </c>
      <c r="D73" s="239">
        <f>IF(取引表!D$101=0,0,取引表!D73/取引表!D$101)</f>
        <v>0</v>
      </c>
      <c r="E73" s="239">
        <f>IF(取引表!E$101=0,0,取引表!E73/取引表!E$101)</f>
        <v>0</v>
      </c>
      <c r="F73" s="239">
        <f>IF(取引表!F$101=0,0,取引表!F73/取引表!F$101)</f>
        <v>0</v>
      </c>
      <c r="G73" s="239">
        <f>IF(取引表!G$101=0,0,取引表!G73/取引表!G$101)</f>
        <v>0</v>
      </c>
      <c r="H73" s="239">
        <f>IF(取引表!H$101=0,0,取引表!H73/取引表!H$101)</f>
        <v>0</v>
      </c>
      <c r="I73" s="239">
        <f>IF(取引表!I$101=0,0,取引表!I73/取引表!I$101)</f>
        <v>0</v>
      </c>
      <c r="J73" s="239">
        <f>IF(取引表!J$101=0,0,取引表!J73/取引表!J$101)</f>
        <v>0</v>
      </c>
      <c r="K73" s="239">
        <f>IF(取引表!K$101=0,0,取引表!K73/取引表!K$101)</f>
        <v>0</v>
      </c>
      <c r="L73" s="239">
        <f>IF(取引表!L$101=0,0,取引表!L73/取引表!L$101)</f>
        <v>0</v>
      </c>
      <c r="M73" s="239">
        <f>IF(取引表!M$101=0,0,取引表!M73/取引表!M$101)</f>
        <v>0</v>
      </c>
      <c r="N73" s="239">
        <f>IF(取引表!N$101=0,0,取引表!N73/取引表!N$101)</f>
        <v>0</v>
      </c>
      <c r="O73" s="239">
        <f>IF(取引表!O$101=0,0,取引表!O73/取引表!O$101)</f>
        <v>0</v>
      </c>
      <c r="P73" s="239">
        <f>IF(取引表!P$101=0,0,取引表!P73/取引表!P$101)</f>
        <v>0</v>
      </c>
      <c r="Q73" s="239">
        <f>IF(取引表!Q$101=0,0,取引表!Q73/取引表!Q$101)</f>
        <v>0</v>
      </c>
      <c r="R73" s="239">
        <f>IF(取引表!R$101=0,0,取引表!R73/取引表!R$101)</f>
        <v>0</v>
      </c>
      <c r="S73" s="239">
        <f>IF(取引表!S$101=0,0,取引表!S73/取引表!S$101)</f>
        <v>0</v>
      </c>
      <c r="T73" s="239">
        <f>IF(取引表!T$101=0,0,取引表!T73/取引表!T$101)</f>
        <v>0</v>
      </c>
      <c r="U73" s="239">
        <f>IF(取引表!U$101=0,0,取引表!U73/取引表!U$101)</f>
        <v>0</v>
      </c>
      <c r="V73" s="239">
        <f>IF(取引表!V$101=0,0,取引表!V73/取引表!V$101)</f>
        <v>0</v>
      </c>
      <c r="W73" s="239">
        <f>IF(取引表!W$101=0,0,取引表!W73/取引表!W$101)</f>
        <v>0</v>
      </c>
      <c r="X73" s="239">
        <f>IF(取引表!X$101=0,0,取引表!X73/取引表!X$101)</f>
        <v>0</v>
      </c>
      <c r="Y73" s="239">
        <f>IF(取引表!Y$101=0,0,取引表!Y73/取引表!Y$101)</f>
        <v>0</v>
      </c>
      <c r="Z73" s="239">
        <f>IF(取引表!Z$101=0,0,取引表!Z73/取引表!Z$101)</f>
        <v>0</v>
      </c>
      <c r="AA73" s="239">
        <f>IF(取引表!AA$101=0,0,取引表!AA73/取引表!AA$101)</f>
        <v>0</v>
      </c>
      <c r="AB73" s="239">
        <f>IF(取引表!AB$101=0,0,取引表!AB73/取引表!AB$101)</f>
        <v>0</v>
      </c>
      <c r="AC73" s="239">
        <f>IF(取引表!AC$101=0,0,取引表!AC73/取引表!AC$101)</f>
        <v>0</v>
      </c>
      <c r="AD73" s="239">
        <f>IF(取引表!AD$101=0,0,取引表!AD73/取引表!AD$101)</f>
        <v>0</v>
      </c>
      <c r="AE73" s="239">
        <f>IF(取引表!AE$101=0,0,取引表!AE73/取引表!AE$101)</f>
        <v>0</v>
      </c>
      <c r="AF73" s="239">
        <f>IF(取引表!AF$101=0,0,取引表!AF73/取引表!AF$101)</f>
        <v>0</v>
      </c>
      <c r="AG73" s="239">
        <f>IF(取引表!AG$101=0,0,取引表!AG73/取引表!AG$101)</f>
        <v>0</v>
      </c>
      <c r="AH73" s="239">
        <f>IF(取引表!AH$101=0,0,取引表!AH73/取引表!AH$101)</f>
        <v>0</v>
      </c>
      <c r="AI73" s="239">
        <f>IF(取引表!AI$101=0,0,取引表!AI73/取引表!AI$101)</f>
        <v>0</v>
      </c>
      <c r="AJ73" s="239">
        <f>IF(取引表!AJ$101=0,0,取引表!AJ73/取引表!AJ$101)</f>
        <v>0</v>
      </c>
      <c r="AK73" s="239">
        <f>IF(取引表!AK$101=0,0,取引表!AK73/取引表!AK$101)</f>
        <v>0</v>
      </c>
      <c r="AL73" s="239">
        <f>IF(取引表!AL$101=0,0,取引表!AL73/取引表!AL$101)</f>
        <v>0</v>
      </c>
      <c r="AM73" s="239">
        <f>IF(取引表!AM$101=0,0,取引表!AM73/取引表!AM$101)</f>
        <v>0</v>
      </c>
      <c r="AN73" s="239">
        <f>IF(取引表!AN$101=0,0,取引表!AN73/取引表!AN$101)</f>
        <v>0</v>
      </c>
      <c r="AO73" s="239">
        <f>IF(取引表!AO$101=0,0,取引表!AO73/取引表!AO$101)</f>
        <v>0</v>
      </c>
      <c r="AP73" s="239">
        <f>IF(取引表!AP$101=0,0,取引表!AP73/取引表!AP$101)</f>
        <v>0</v>
      </c>
      <c r="AQ73" s="239">
        <f>IF(取引表!AQ$101=0,0,取引表!AQ73/取引表!AQ$101)</f>
        <v>0</v>
      </c>
      <c r="AR73" s="239">
        <f>IF(取引表!AR$101=0,0,取引表!AR73/取引表!AR$101)</f>
        <v>0</v>
      </c>
      <c r="AS73" s="239">
        <f>IF(取引表!AS$101=0,0,取引表!AS73/取引表!AS$101)</f>
        <v>0</v>
      </c>
      <c r="AT73" s="239">
        <f>IF(取引表!AT$101=0,0,取引表!AT73/取引表!AT$101)</f>
        <v>0</v>
      </c>
      <c r="AU73" s="239">
        <f>IF(取引表!AU$101=0,0,取引表!AU73/取引表!AU$101)</f>
        <v>0</v>
      </c>
      <c r="AV73" s="239">
        <f>IF(取引表!AV$101=0,0,取引表!AV73/取引表!AV$101)</f>
        <v>0</v>
      </c>
      <c r="AW73" s="239">
        <f>IF(取引表!AW$101=0,0,取引表!AW73/取引表!AW$101)</f>
        <v>0</v>
      </c>
      <c r="AX73" s="239">
        <f>IF(取引表!AX$101=0,0,取引表!AX73/取引表!AX$101)</f>
        <v>0</v>
      </c>
      <c r="AY73" s="239">
        <f>IF(取引表!AY$101=0,0,取引表!AY73/取引表!AY$101)</f>
        <v>0</v>
      </c>
      <c r="AZ73" s="239">
        <f>IF(取引表!AZ$101=0,0,取引表!AZ73/取引表!AZ$101)</f>
        <v>0</v>
      </c>
      <c r="BA73" s="239">
        <f>IF(取引表!BA$101=0,0,取引表!BA73/取引表!BA$101)</f>
        <v>0</v>
      </c>
      <c r="BB73" s="239">
        <f>IF(取引表!BB$101=0,0,取引表!BB73/取引表!BB$101)</f>
        <v>0</v>
      </c>
      <c r="BC73" s="239">
        <f>IF(取引表!BC$101=0,0,取引表!BC73/取引表!BC$101)</f>
        <v>0</v>
      </c>
      <c r="BD73" s="239">
        <f>IF(取引表!BD$101=0,0,取引表!BD73/取引表!BD$101)</f>
        <v>0</v>
      </c>
      <c r="BE73" s="239">
        <f>IF(取引表!BE$101=0,0,取引表!BE73/取引表!BE$101)</f>
        <v>0</v>
      </c>
      <c r="BF73" s="239">
        <f>IF(取引表!BF$101=0,0,取引表!BF73/取引表!BF$101)</f>
        <v>0</v>
      </c>
      <c r="BG73" s="239">
        <f>IF(取引表!BG$101=0,0,取引表!BG73/取引表!BG$101)</f>
        <v>0</v>
      </c>
      <c r="BH73" s="239">
        <f>IF(取引表!BH$101=0,0,取引表!BH73/取引表!BH$101)</f>
        <v>0</v>
      </c>
      <c r="BI73" s="239">
        <f>IF(取引表!BI$101=0,0,取引表!BI73/取引表!BI$101)</f>
        <v>0</v>
      </c>
      <c r="BJ73" s="239">
        <f>IF(取引表!BJ$101=0,0,取引表!BJ73/取引表!BJ$101)</f>
        <v>0</v>
      </c>
      <c r="BK73" s="239">
        <f>IF(取引表!BK$101=0,0,取引表!BK73/取引表!BK$101)</f>
        <v>0</v>
      </c>
      <c r="BL73" s="239">
        <f>IF(取引表!BL$101=0,0,取引表!BL73/取引表!BL$101)</f>
        <v>0</v>
      </c>
      <c r="BM73" s="239">
        <f>IF(取引表!BM$101=0,0,取引表!BM73/取引表!BM$101)</f>
        <v>0</v>
      </c>
      <c r="BN73" s="239">
        <f>IF(取引表!BN$101=0,0,取引表!BN73/取引表!BN$101)</f>
        <v>0</v>
      </c>
      <c r="BO73" s="239">
        <f>IF(取引表!BO$101=0,0,取引表!BO73/取引表!BO$101)</f>
        <v>0</v>
      </c>
      <c r="BP73" s="239">
        <f>IF(取引表!BP$101=0,0,取引表!BP73/取引表!BP$101)</f>
        <v>0</v>
      </c>
      <c r="BQ73" s="239">
        <f>IF(取引表!BQ$101=0,0,取引表!BQ73/取引表!BQ$101)</f>
        <v>0</v>
      </c>
      <c r="BR73" s="239">
        <f>IF(取引表!BR$101=0,0,取引表!BR73/取引表!BR$101)</f>
        <v>0</v>
      </c>
      <c r="BS73" s="239">
        <f>IF(取引表!BS$101=0,0,取引表!BS73/取引表!BS$101)</f>
        <v>0</v>
      </c>
      <c r="BT73" s="239">
        <f>IF(取引表!BT$101=0,0,取引表!BT73/取引表!BT$101)</f>
        <v>0</v>
      </c>
      <c r="BU73" s="239">
        <f>IF(取引表!BU$101=0,0,取引表!BU73/取引表!BU$101)</f>
        <v>0</v>
      </c>
      <c r="BV73" s="239">
        <f>IF(取引表!BV$101=0,0,取引表!BV73/取引表!BV$101)</f>
        <v>0</v>
      </c>
      <c r="BW73" s="239">
        <f>IF(取引表!BW$101=0,0,取引表!BW73/取引表!BW$101)</f>
        <v>0</v>
      </c>
      <c r="BX73" s="239">
        <f>IF(取引表!BX$101=0,0,取引表!BX73/取引表!BX$101)</f>
        <v>0</v>
      </c>
      <c r="BY73" s="239">
        <f>IF(取引表!BY$101=0,0,取引表!BY73/取引表!BY$101)</f>
        <v>0</v>
      </c>
      <c r="BZ73" s="239">
        <f>IF(取引表!BZ$101=0,0,取引表!BZ73/取引表!BZ$101)</f>
        <v>0</v>
      </c>
      <c r="CA73" s="239">
        <f>IF(取引表!CA$101=0,0,取引表!CA73/取引表!CA$101)</f>
        <v>0</v>
      </c>
      <c r="CB73" s="239">
        <f>IF(取引表!CB$101=0,0,取引表!CB73/取引表!CB$101)</f>
        <v>0</v>
      </c>
      <c r="CC73" s="239">
        <f>IF(取引表!CC$101=0,0,取引表!CC73/取引表!CC$101)</f>
        <v>0</v>
      </c>
      <c r="CD73" s="239">
        <f>IF(取引表!CD$101=0,0,取引表!CD73/取引表!CD$101)</f>
        <v>0</v>
      </c>
      <c r="CE73" s="239">
        <f>IF(取引表!CE$101=0,0,取引表!CE73/取引表!CE$101)</f>
        <v>0</v>
      </c>
      <c r="CF73" s="239">
        <f>IF(取引表!CF$101=0,0,取引表!CF73/取引表!CF$101)</f>
        <v>0</v>
      </c>
      <c r="CG73" s="239">
        <f>IF(取引表!CG$101=0,0,取引表!CG73/取引表!CG$101)</f>
        <v>0</v>
      </c>
      <c r="CH73" s="239">
        <f>IF(取引表!CH$101=0,0,取引表!CH73/取引表!CH$101)</f>
        <v>0</v>
      </c>
      <c r="CI73" s="239">
        <f>IF(取引表!CI$101=0,0,取引表!CI73/取引表!CI$101)</f>
        <v>0</v>
      </c>
      <c r="CJ73" s="239">
        <f>IF(取引表!CJ$101=0,0,取引表!CJ73/取引表!CJ$101)</f>
        <v>0</v>
      </c>
      <c r="CK73" s="239">
        <f>IF(取引表!CK$101=0,0,取引表!CK73/取引表!CK$101)</f>
        <v>0</v>
      </c>
      <c r="CL73" s="239">
        <f>IF(取引表!CL$101=0,0,取引表!CL73/取引表!CL$101)</f>
        <v>0.12229165305369197</v>
      </c>
      <c r="CM73" s="239">
        <f>IF(取引表!CM$101=0,0,取引表!CM73/取引表!CM$101)</f>
        <v>5.027883064352629E-4</v>
      </c>
      <c r="CO73" s="238">
        <v>70</v>
      </c>
      <c r="CP73" s="242">
        <f t="shared" si="4"/>
        <v>0.32612537279910897</v>
      </c>
      <c r="CQ73" s="242">
        <f t="shared" si="5"/>
        <v>0.67387462720089086</v>
      </c>
      <c r="CR73" s="242">
        <f>INDEX(取引表!$C$105:$CM$105,投入係数!$CO73)</f>
        <v>0.41527116418918814</v>
      </c>
    </row>
    <row r="74" spans="1:96">
      <c r="A74" s="238">
        <v>71</v>
      </c>
      <c r="B74" s="238" t="s">
        <v>19</v>
      </c>
      <c r="C74" s="239">
        <f>IF(取引表!C$101=0,0,取引表!C74/取引表!C$101)</f>
        <v>2.8407189857534172E-5</v>
      </c>
      <c r="D74" s="239">
        <f>IF(取引表!D$101=0,0,取引表!D74/取引表!D$101)</f>
        <v>0</v>
      </c>
      <c r="E74" s="239">
        <f>IF(取引表!E$101=0,0,取引表!E74/取引表!E$101)</f>
        <v>0</v>
      </c>
      <c r="F74" s="239">
        <f>IF(取引表!F$101=0,0,取引表!F74/取引表!F$101)</f>
        <v>0</v>
      </c>
      <c r="G74" s="239">
        <f>IF(取引表!G$101=0,0,取引表!G74/取引表!G$101)</f>
        <v>4.9979708155635874E-4</v>
      </c>
      <c r="H74" s="239">
        <f>IF(取引表!H$101=0,0,取引表!H74/取引表!H$101)</f>
        <v>8.1274731750378141E-5</v>
      </c>
      <c r="I74" s="239">
        <f>IF(取引表!I$101=0,0,取引表!I74/取引表!I$101)</f>
        <v>0</v>
      </c>
      <c r="J74" s="239">
        <f>IF(取引表!J$101=0,0,取引表!J74/取引表!J$101)</f>
        <v>0</v>
      </c>
      <c r="K74" s="239">
        <f>IF(取引表!K$101=0,0,取引表!K74/取引表!K$101)</f>
        <v>7.4200488406892933E-5</v>
      </c>
      <c r="L74" s="239">
        <f>IF(取引表!L$101=0,0,取引表!L74/取引表!L$101)</f>
        <v>6.9480022096089829E-5</v>
      </c>
      <c r="M74" s="239">
        <f>IF(取引表!M$101=0,0,取引表!M74/取引表!M$101)</f>
        <v>1.4328496871976917E-4</v>
      </c>
      <c r="N74" s="239">
        <f>IF(取引表!N$101=0,0,取引表!N74/取引表!N$101)</f>
        <v>2.8315955814883031E-5</v>
      </c>
      <c r="O74" s="239">
        <f>IF(取引表!O$101=0,0,取引表!O74/取引表!O$101)</f>
        <v>2.2448072819843931E-5</v>
      </c>
      <c r="P74" s="239">
        <f>IF(取引表!P$101=0,0,取引表!P74/取引表!P$101)</f>
        <v>0</v>
      </c>
      <c r="Q74" s="239">
        <f>IF(取引表!Q$101=0,0,取引表!Q74/取引表!Q$101)</f>
        <v>2.416139686839361E-4</v>
      </c>
      <c r="R74" s="239">
        <f>IF(取引表!R$101=0,0,取引表!R74/取引表!R$101)</f>
        <v>2.6171579768794568E-4</v>
      </c>
      <c r="S74" s="239">
        <f>IF(取引表!S$101=0,0,取引表!S74/取引表!S$101)</f>
        <v>0</v>
      </c>
      <c r="T74" s="239">
        <f>IF(取引表!T$101=0,0,取引表!T74/取引表!T$101)</f>
        <v>4.4106674821070855E-4</v>
      </c>
      <c r="U74" s="239">
        <f>IF(取引表!U$101=0,0,取引表!U74/取引表!U$101)</f>
        <v>0</v>
      </c>
      <c r="V74" s="239">
        <f>IF(取引表!V$101=0,0,取引表!V74/取引表!V$101)</f>
        <v>0</v>
      </c>
      <c r="W74" s="239">
        <f>IF(取引表!W$101=0,0,取引表!W74/取引表!W$101)</f>
        <v>1.8009727800338783E-4</v>
      </c>
      <c r="X74" s="239">
        <f>IF(取引表!X$101=0,0,取引表!X74/取引表!X$101)</f>
        <v>0</v>
      </c>
      <c r="Y74" s="239">
        <f>IF(取引表!Y$101=0,0,取引表!Y74/取引表!Y$101)</f>
        <v>3.220866589671511E-4</v>
      </c>
      <c r="Z74" s="239">
        <f>IF(取引表!Z$101=0,0,取引表!Z74/取引表!Z$101)</f>
        <v>0</v>
      </c>
      <c r="AA74" s="239">
        <f>IF(取引表!AA$101=0,0,取引表!AA74/取引表!AA$101)</f>
        <v>1.3821797555340457E-4</v>
      </c>
      <c r="AB74" s="239">
        <f>IF(取引表!AB$101=0,0,取引表!AB74/取引表!AB$101)</f>
        <v>1.0711231852205522E-4</v>
      </c>
      <c r="AC74" s="239">
        <f>IF(取引表!AC$101=0,0,取引表!AC74/取引表!AC$101)</f>
        <v>6.0235672554407736E-5</v>
      </c>
      <c r="AD74" s="239">
        <f>IF(取引表!AD$101=0,0,取引表!AD74/取引表!AD$101)</f>
        <v>1.1197727756330669E-3</v>
      </c>
      <c r="AE74" s="239">
        <f>IF(取引表!AE$101=0,0,取引表!AE74/取引表!AE$101)</f>
        <v>3.3615868181958162E-4</v>
      </c>
      <c r="AF74" s="239">
        <f>IF(取引表!AF$101=0,0,取引表!AF74/取引表!AF$101)</f>
        <v>8.6102829653824666E-4</v>
      </c>
      <c r="AG74" s="239">
        <f>IF(取引表!AG$101=0,0,取引表!AG74/取引表!AG$101)</f>
        <v>7.944187004604716E-4</v>
      </c>
      <c r="AH74" s="239">
        <f>IF(取引表!AH$101=0,0,取引表!AH74/取引表!AH$101)</f>
        <v>2.6116000177784813E-4</v>
      </c>
      <c r="AI74" s="239">
        <f>IF(取引表!AI$101=0,0,取引表!AI74/取引表!AI$101)</f>
        <v>3.9492465993312475E-4</v>
      </c>
      <c r="AJ74" s="239">
        <f>IF(取引表!AJ$101=0,0,取引表!AJ74/取引表!AJ$101)</f>
        <v>1.5273862799258227E-3</v>
      </c>
      <c r="AK74" s="239">
        <f>IF(取引表!AK$101=0,0,取引表!AK74/取引表!AK$101)</f>
        <v>9.8744625904210759E-5</v>
      </c>
      <c r="AL74" s="239">
        <f>IF(取引表!AL$101=0,0,取引表!AL74/取引表!AL$101)</f>
        <v>8.6688861192534014E-5</v>
      </c>
      <c r="AM74" s="239">
        <f>IF(取引表!AM$101=0,0,取引表!AM74/取引表!AM$101)</f>
        <v>2.1109077262722014E-4</v>
      </c>
      <c r="AN74" s="239">
        <f>IF(取引表!AN$101=0,0,取引表!AN74/取引表!AN$101)</f>
        <v>8.8745728588061803E-4</v>
      </c>
      <c r="AO74" s="239">
        <f>IF(取引表!AO$101=0,0,取引表!AO74/取引表!AO$101)</f>
        <v>1.3538113624653891E-4</v>
      </c>
      <c r="AP74" s="239">
        <f>IF(取引表!AP$101=0,0,取引表!AP74/取引表!AP$101)</f>
        <v>1.5679542726913069E-4</v>
      </c>
      <c r="AQ74" s="239">
        <f>IF(取引表!AQ$101=0,0,取引表!AQ74/取引表!AQ$101)</f>
        <v>5.9125100913976212E-5</v>
      </c>
      <c r="AR74" s="239">
        <f>IF(取引表!AR$101=0,0,取引表!AR74/取引表!AR$101)</f>
        <v>3.2230323335986227E-4</v>
      </c>
      <c r="AS74" s="239">
        <f>IF(取引表!AS$101=0,0,取引表!AS74/取引表!AS$101)</f>
        <v>5.3420113809476532E-5</v>
      </c>
      <c r="AT74" s="239">
        <f>IF(取引表!AT$101=0,0,取引表!AT74/取引表!AT$101)</f>
        <v>2.0283850285103173E-4</v>
      </c>
      <c r="AU74" s="239">
        <f>IF(取引表!AU$101=0,0,取引表!AU74/取引表!AU$101)</f>
        <v>2.7220495718360393E-4</v>
      </c>
      <c r="AV74" s="239">
        <f>IF(取引表!AV$101=0,0,取引表!AV74/取引表!AV$101)</f>
        <v>8.9646383804497013E-4</v>
      </c>
      <c r="AW74" s="239">
        <f>IF(取引表!AW$101=0,0,取引表!AW74/取引表!AW$101)</f>
        <v>6.2614593903877712E-4</v>
      </c>
      <c r="AX74" s="239">
        <f>IF(取引表!AX$101=0,0,取引表!AX74/取引表!AX$101)</f>
        <v>1.603417650648661E-4</v>
      </c>
      <c r="AY74" s="239">
        <f>IF(取引表!AY$101=0,0,取引表!AY74/取引表!AY$101)</f>
        <v>1.6007852076357188E-4</v>
      </c>
      <c r="AZ74" s="239">
        <f>IF(取引表!AZ$101=0,0,取引表!AZ74/取引表!AZ$101)</f>
        <v>2.1449766826653766E-4</v>
      </c>
      <c r="BA74" s="239">
        <f>IF(取引表!BA$101=0,0,取引表!BA74/取引表!BA$101)</f>
        <v>3.6102987251815697E-4</v>
      </c>
      <c r="BB74" s="239">
        <f>IF(取引表!BB$101=0,0,取引表!BB74/取引表!BB$101)</f>
        <v>3.2034295728231124E-4</v>
      </c>
      <c r="BC74" s="239">
        <f>IF(取引表!BC$101=0,0,取引表!BC74/取引表!BC$101)</f>
        <v>2.6848758009893614E-6</v>
      </c>
      <c r="BD74" s="239">
        <f>IF(取引表!BD$101=0,0,取引表!BD74/取引表!BD$101)</f>
        <v>0</v>
      </c>
      <c r="BE74" s="239">
        <f>IF(取引表!BE$101=0,0,取引表!BE74/取引表!BE$101)</f>
        <v>0</v>
      </c>
      <c r="BF74" s="239">
        <f>IF(取引表!BF$101=0,0,取引表!BF74/取引表!BF$101)</f>
        <v>9.3655286590757295E-3</v>
      </c>
      <c r="BG74" s="239">
        <f>IF(取引表!BG$101=0,0,取引表!BG74/取引表!BG$101)</f>
        <v>2.661919007138866E-4</v>
      </c>
      <c r="BH74" s="239">
        <f>IF(取引表!BH$101=0,0,取引表!BH74/取引表!BH$101)</f>
        <v>4.6434826012232625E-4</v>
      </c>
      <c r="BI74" s="239">
        <f>IF(取引表!BI$101=0,0,取引表!BI74/取引表!BI$101)</f>
        <v>1.2878095772576666E-4</v>
      </c>
      <c r="BJ74" s="239">
        <f>IF(取引表!BJ$101=0,0,取引表!BJ74/取引表!BJ$101)</f>
        <v>0</v>
      </c>
      <c r="BK74" s="239">
        <f>IF(取引表!BK$101=0,0,取引表!BK74/取引表!BK$101)</f>
        <v>7.0429035112305413E-4</v>
      </c>
      <c r="BL74" s="239">
        <f>IF(取引表!BL$101=0,0,取引表!BL74/取引表!BL$101)</f>
        <v>4.0027044218330889E-4</v>
      </c>
      <c r="BM74" s="239">
        <f>IF(取引表!BM$101=0,0,取引表!BM74/取引表!BM$101)</f>
        <v>1.7809624681537062E-4</v>
      </c>
      <c r="BN74" s="239">
        <f>IF(取引表!BN$101=0,0,取引表!BN74/取引表!BN$101)</f>
        <v>0</v>
      </c>
      <c r="BO74" s="239">
        <f>IF(取引表!BO$101=0,0,取引表!BO74/取引表!BO$101)</f>
        <v>5.7628255126355174E-3</v>
      </c>
      <c r="BP74" s="239">
        <f>IF(取引表!BP$101=0,0,取引表!BP74/取引表!BP$101)</f>
        <v>1.2019717221401524E-3</v>
      </c>
      <c r="BQ74" s="239">
        <f>IF(取引表!BQ$101=0,0,取引表!BQ74/取引表!BQ$101)</f>
        <v>5.8983686583522939E-3</v>
      </c>
      <c r="BR74" s="239">
        <f>IF(取引表!BR$101=0,0,取引表!BR74/取引表!BR$101)</f>
        <v>1.1818693644598827E-2</v>
      </c>
      <c r="BS74" s="239">
        <f>IF(取引表!BS$101=0,0,取引表!BS74/取引表!BS$101)</f>
        <v>1.5747228068577819E-3</v>
      </c>
      <c r="BT74" s="239">
        <f>IF(取引表!BT$101=0,0,取引表!BT74/取引表!BT$101)</f>
        <v>2.9935936575008079E-4</v>
      </c>
      <c r="BU74" s="239">
        <f>IF(取引表!BU$101=0,0,取引表!BU74/取引表!BU$101)</f>
        <v>1.0731033475473448E-6</v>
      </c>
      <c r="BV74" s="239">
        <f>IF(取引表!BV$101=0,0,取引表!BV74/取引表!BV$101)</f>
        <v>0</v>
      </c>
      <c r="BW74" s="239">
        <f>IF(取引表!BW$101=0,0,取引表!BW74/取引表!BW$101)</f>
        <v>1.6152910747417674E-4</v>
      </c>
      <c r="BX74" s="239">
        <f>IF(取引表!BX$101=0,0,取引表!BX74/取引表!BX$101)</f>
        <v>0</v>
      </c>
      <c r="BY74" s="239">
        <f>IF(取引表!BY$101=0,0,取引表!BY74/取引表!BY$101)</f>
        <v>1.3562889557978424E-4</v>
      </c>
      <c r="BZ74" s="239">
        <f>IF(取引表!BZ$101=0,0,取引表!BZ74/取引表!BZ$101)</f>
        <v>2.8386221252698135E-5</v>
      </c>
      <c r="CA74" s="239">
        <f>IF(取引表!CA$101=0,0,取引表!CA74/取引表!CA$101)</f>
        <v>0</v>
      </c>
      <c r="CB74" s="239">
        <f>IF(取引表!CB$101=0,0,取引表!CB74/取引表!CB$101)</f>
        <v>3.9579642443243691E-4</v>
      </c>
      <c r="CC74" s="239">
        <f>IF(取引表!CC$101=0,0,取引表!CC74/取引表!CC$101)</f>
        <v>1.4834797040894942E-3</v>
      </c>
      <c r="CD74" s="239">
        <f>IF(取引表!CD$101=0,0,取引表!CD74/取引表!CD$101)</f>
        <v>0</v>
      </c>
      <c r="CE74" s="239">
        <f>IF(取引表!CE$101=0,0,取引表!CE74/取引表!CE$101)</f>
        <v>8.0031527504674028E-4</v>
      </c>
      <c r="CF74" s="239">
        <f>IF(取引表!CF$101=0,0,取引表!CF74/取引表!CF$101)</f>
        <v>3.063864462064267E-4</v>
      </c>
      <c r="CG74" s="239">
        <f>IF(取引表!CG$101=0,0,取引表!CG74/取引表!CG$101)</f>
        <v>6.0457087922012251E-4</v>
      </c>
      <c r="CH74" s="239">
        <f>IF(取引表!CH$101=0,0,取引表!CH74/取引表!CH$101)</f>
        <v>7.968808411175244E-4</v>
      </c>
      <c r="CI74" s="239">
        <f>IF(取引表!CI$101=0,0,取引表!CI74/取引表!CI$101)</f>
        <v>2.7100695664071089E-4</v>
      </c>
      <c r="CJ74" s="239">
        <f>IF(取引表!CJ$101=0,0,取引表!CJ74/取引表!CJ$101)</f>
        <v>4.2668179581578956E-4</v>
      </c>
      <c r="CK74" s="239">
        <f>IF(取引表!CK$101=0,0,取引表!CK74/取引表!CK$101)</f>
        <v>0</v>
      </c>
      <c r="CL74" s="239">
        <f>IF(取引表!CL$101=0,0,取引表!CL74/取引表!CL$101)</f>
        <v>2.2205317219163315E-4</v>
      </c>
      <c r="CM74" s="239">
        <f>IF(取引表!CM$101=0,0,取引表!CM74/取引表!CM$101)</f>
        <v>4.0398155192955136E-4</v>
      </c>
      <c r="CO74" s="238">
        <v>71</v>
      </c>
      <c r="CP74" s="242">
        <f t="shared" si="4"/>
        <v>0.16938915604595092</v>
      </c>
      <c r="CQ74" s="242">
        <f t="shared" si="5"/>
        <v>0.83061084395404905</v>
      </c>
      <c r="CR74" s="242">
        <f>INDEX(取引表!$C$105:$CM$105,投入係数!$CO74)</f>
        <v>0.6063684027150088</v>
      </c>
    </row>
    <row r="75" spans="1:96">
      <c r="A75" s="238">
        <v>72</v>
      </c>
      <c r="B75" s="238" t="s">
        <v>20</v>
      </c>
      <c r="C75" s="239">
        <f>IF(取引表!C$101=0,0,取引表!C75/取引表!C$101)</f>
        <v>0</v>
      </c>
      <c r="D75" s="239">
        <f>IF(取引表!D$101=0,0,取引表!D75/取引表!D$101)</f>
        <v>0</v>
      </c>
      <c r="E75" s="239">
        <f>IF(取引表!E$101=0,0,取引表!E75/取引表!E$101)</f>
        <v>0</v>
      </c>
      <c r="F75" s="239">
        <f>IF(取引表!F$101=0,0,取引表!F75/取引表!F$101)</f>
        <v>0</v>
      </c>
      <c r="G75" s="239">
        <f>IF(取引表!G$101=0,0,取引表!G75/取引表!G$101)</f>
        <v>0</v>
      </c>
      <c r="H75" s="239">
        <f>IF(取引表!H$101=0,0,取引表!H75/取引表!H$101)</f>
        <v>0</v>
      </c>
      <c r="I75" s="239">
        <f>IF(取引表!I$101=0,0,取引表!I75/取引表!I$101)</f>
        <v>0</v>
      </c>
      <c r="J75" s="239">
        <f>IF(取引表!J$101=0,0,取引表!J75/取引表!J$101)</f>
        <v>0</v>
      </c>
      <c r="K75" s="239">
        <f>IF(取引表!K$101=0,0,取引表!K75/取引表!K$101)</f>
        <v>0</v>
      </c>
      <c r="L75" s="239">
        <f>IF(取引表!L$101=0,0,取引表!L75/取引表!L$101)</f>
        <v>0</v>
      </c>
      <c r="M75" s="239">
        <f>IF(取引表!M$101=0,0,取引表!M75/取引表!M$101)</f>
        <v>0</v>
      </c>
      <c r="N75" s="239">
        <f>IF(取引表!N$101=0,0,取引表!N75/取引表!N$101)</f>
        <v>0</v>
      </c>
      <c r="O75" s="239">
        <f>IF(取引表!O$101=0,0,取引表!O75/取引表!O$101)</f>
        <v>0</v>
      </c>
      <c r="P75" s="239">
        <f>IF(取引表!P$101=0,0,取引表!P75/取引表!P$101)</f>
        <v>0</v>
      </c>
      <c r="Q75" s="239">
        <f>IF(取引表!Q$101=0,0,取引表!Q75/取引表!Q$101)</f>
        <v>0</v>
      </c>
      <c r="R75" s="239">
        <f>IF(取引表!R$101=0,0,取引表!R75/取引表!R$101)</f>
        <v>0</v>
      </c>
      <c r="S75" s="239">
        <f>IF(取引表!S$101=0,0,取引表!S75/取引表!S$101)</f>
        <v>0</v>
      </c>
      <c r="T75" s="239">
        <f>IF(取引表!T$101=0,0,取引表!T75/取引表!T$101)</f>
        <v>0</v>
      </c>
      <c r="U75" s="239">
        <f>IF(取引表!U$101=0,0,取引表!U75/取引表!U$101)</f>
        <v>0</v>
      </c>
      <c r="V75" s="239">
        <f>IF(取引表!V$101=0,0,取引表!V75/取引表!V$101)</f>
        <v>0</v>
      </c>
      <c r="W75" s="239">
        <f>IF(取引表!W$101=0,0,取引表!W75/取引表!W$101)</f>
        <v>0</v>
      </c>
      <c r="X75" s="239">
        <f>IF(取引表!X$101=0,0,取引表!X75/取引表!X$101)</f>
        <v>0</v>
      </c>
      <c r="Y75" s="239">
        <f>IF(取引表!Y$101=0,0,取引表!Y75/取引表!Y$101)</f>
        <v>0</v>
      </c>
      <c r="Z75" s="239">
        <f>IF(取引表!Z$101=0,0,取引表!Z75/取引表!Z$101)</f>
        <v>0</v>
      </c>
      <c r="AA75" s="239">
        <f>IF(取引表!AA$101=0,0,取引表!AA75/取引表!AA$101)</f>
        <v>0</v>
      </c>
      <c r="AB75" s="239">
        <f>IF(取引表!AB$101=0,0,取引表!AB75/取引表!AB$101)</f>
        <v>0</v>
      </c>
      <c r="AC75" s="239">
        <f>IF(取引表!AC$101=0,0,取引表!AC75/取引表!AC$101)</f>
        <v>0</v>
      </c>
      <c r="AD75" s="239">
        <f>IF(取引表!AD$101=0,0,取引表!AD75/取引表!AD$101)</f>
        <v>0</v>
      </c>
      <c r="AE75" s="239">
        <f>IF(取引表!AE$101=0,0,取引表!AE75/取引表!AE$101)</f>
        <v>0</v>
      </c>
      <c r="AF75" s="239">
        <f>IF(取引表!AF$101=0,0,取引表!AF75/取引表!AF$101)</f>
        <v>0</v>
      </c>
      <c r="AG75" s="239">
        <f>IF(取引表!AG$101=0,0,取引表!AG75/取引表!AG$101)</f>
        <v>0</v>
      </c>
      <c r="AH75" s="239">
        <f>IF(取引表!AH$101=0,0,取引表!AH75/取引表!AH$101)</f>
        <v>0</v>
      </c>
      <c r="AI75" s="239">
        <f>IF(取引表!AI$101=0,0,取引表!AI75/取引表!AI$101)</f>
        <v>0</v>
      </c>
      <c r="AJ75" s="239">
        <f>IF(取引表!AJ$101=0,0,取引表!AJ75/取引表!AJ$101)</f>
        <v>0</v>
      </c>
      <c r="AK75" s="239">
        <f>IF(取引表!AK$101=0,0,取引表!AK75/取引表!AK$101)</f>
        <v>0</v>
      </c>
      <c r="AL75" s="239">
        <f>IF(取引表!AL$101=0,0,取引表!AL75/取引表!AL$101)</f>
        <v>0</v>
      </c>
      <c r="AM75" s="239">
        <f>IF(取引表!AM$101=0,0,取引表!AM75/取引表!AM$101)</f>
        <v>0</v>
      </c>
      <c r="AN75" s="239">
        <f>IF(取引表!AN$101=0,0,取引表!AN75/取引表!AN$101)</f>
        <v>0</v>
      </c>
      <c r="AO75" s="239">
        <f>IF(取引表!AO$101=0,0,取引表!AO75/取引表!AO$101)</f>
        <v>0</v>
      </c>
      <c r="AP75" s="239">
        <f>IF(取引表!AP$101=0,0,取引表!AP75/取引表!AP$101)</f>
        <v>0</v>
      </c>
      <c r="AQ75" s="239">
        <f>IF(取引表!AQ$101=0,0,取引表!AQ75/取引表!AQ$101)</f>
        <v>0</v>
      </c>
      <c r="AR75" s="239">
        <f>IF(取引表!AR$101=0,0,取引表!AR75/取引表!AR$101)</f>
        <v>0</v>
      </c>
      <c r="AS75" s="239">
        <f>IF(取引表!AS$101=0,0,取引表!AS75/取引表!AS$101)</f>
        <v>0</v>
      </c>
      <c r="AT75" s="239">
        <f>IF(取引表!AT$101=0,0,取引表!AT75/取引表!AT$101)</f>
        <v>0</v>
      </c>
      <c r="AU75" s="239">
        <f>IF(取引表!AU$101=0,0,取引表!AU75/取引表!AU$101)</f>
        <v>0</v>
      </c>
      <c r="AV75" s="239">
        <f>IF(取引表!AV$101=0,0,取引表!AV75/取引表!AV$101)</f>
        <v>0</v>
      </c>
      <c r="AW75" s="239">
        <f>IF(取引表!AW$101=0,0,取引表!AW75/取引表!AW$101)</f>
        <v>0</v>
      </c>
      <c r="AX75" s="239">
        <f>IF(取引表!AX$101=0,0,取引表!AX75/取引表!AX$101)</f>
        <v>0</v>
      </c>
      <c r="AY75" s="239">
        <f>IF(取引表!AY$101=0,0,取引表!AY75/取引表!AY$101)</f>
        <v>0</v>
      </c>
      <c r="AZ75" s="239">
        <f>IF(取引表!AZ$101=0,0,取引表!AZ75/取引表!AZ$101)</f>
        <v>0</v>
      </c>
      <c r="BA75" s="239">
        <f>IF(取引表!BA$101=0,0,取引表!BA75/取引表!BA$101)</f>
        <v>0</v>
      </c>
      <c r="BB75" s="239">
        <f>IF(取引表!BB$101=0,0,取引表!BB75/取引表!BB$101)</f>
        <v>0</v>
      </c>
      <c r="BC75" s="239">
        <f>IF(取引表!BC$101=0,0,取引表!BC75/取引表!BC$101)</f>
        <v>0</v>
      </c>
      <c r="BD75" s="239">
        <f>IF(取引表!BD$101=0,0,取引表!BD75/取引表!BD$101)</f>
        <v>0</v>
      </c>
      <c r="BE75" s="239">
        <f>IF(取引表!BE$101=0,0,取引表!BE75/取引表!BE$101)</f>
        <v>0</v>
      </c>
      <c r="BF75" s="239">
        <f>IF(取引表!BF$101=0,0,取引表!BF75/取引表!BF$101)</f>
        <v>0</v>
      </c>
      <c r="BG75" s="239">
        <f>IF(取引表!BG$101=0,0,取引表!BG75/取引表!BG$101)</f>
        <v>0</v>
      </c>
      <c r="BH75" s="239">
        <f>IF(取引表!BH$101=0,0,取引表!BH75/取引表!BH$101)</f>
        <v>0</v>
      </c>
      <c r="BI75" s="239">
        <f>IF(取引表!BI$101=0,0,取引表!BI75/取引表!BI$101)</f>
        <v>0</v>
      </c>
      <c r="BJ75" s="239">
        <f>IF(取引表!BJ$101=0,0,取引表!BJ75/取引表!BJ$101)</f>
        <v>0</v>
      </c>
      <c r="BK75" s="239">
        <f>IF(取引表!BK$101=0,0,取引表!BK75/取引表!BK$101)</f>
        <v>0</v>
      </c>
      <c r="BL75" s="239">
        <f>IF(取引表!BL$101=0,0,取引表!BL75/取引表!BL$101)</f>
        <v>0</v>
      </c>
      <c r="BM75" s="239">
        <f>IF(取引表!BM$101=0,0,取引表!BM75/取引表!BM$101)</f>
        <v>0</v>
      </c>
      <c r="BN75" s="239">
        <f>IF(取引表!BN$101=0,0,取引表!BN75/取引表!BN$101)</f>
        <v>0</v>
      </c>
      <c r="BO75" s="239">
        <f>IF(取引表!BO$101=0,0,取引表!BO75/取引表!BO$101)</f>
        <v>0</v>
      </c>
      <c r="BP75" s="239">
        <f>IF(取引表!BP$101=0,0,取引表!BP75/取引表!BP$101)</f>
        <v>0</v>
      </c>
      <c r="BQ75" s="239">
        <f>IF(取引表!BQ$101=0,0,取引表!BQ75/取引表!BQ$101)</f>
        <v>0</v>
      </c>
      <c r="BR75" s="239">
        <f>IF(取引表!BR$101=0,0,取引表!BR75/取引表!BR$101)</f>
        <v>0</v>
      </c>
      <c r="BS75" s="239">
        <f>IF(取引表!BS$101=0,0,取引表!BS75/取引表!BS$101)</f>
        <v>0</v>
      </c>
      <c r="BT75" s="239">
        <f>IF(取引表!BT$101=0,0,取引表!BT75/取引表!BT$101)</f>
        <v>0</v>
      </c>
      <c r="BU75" s="239">
        <f>IF(取引表!BU$101=0,0,取引表!BU75/取引表!BU$101)</f>
        <v>0</v>
      </c>
      <c r="BV75" s="239">
        <f>IF(取引表!BV$101=0,0,取引表!BV75/取引表!BV$101)</f>
        <v>0</v>
      </c>
      <c r="BW75" s="239">
        <f>IF(取引表!BW$101=0,0,取引表!BW75/取引表!BW$101)</f>
        <v>0</v>
      </c>
      <c r="BX75" s="239">
        <f>IF(取引表!BX$101=0,0,取引表!BX75/取引表!BX$101)</f>
        <v>0</v>
      </c>
      <c r="BY75" s="239">
        <f>IF(取引表!BY$101=0,0,取引表!BY75/取引表!BY$101)</f>
        <v>0</v>
      </c>
      <c r="BZ75" s="239">
        <f>IF(取引表!BZ$101=0,0,取引表!BZ75/取引表!BZ$101)</f>
        <v>0</v>
      </c>
      <c r="CA75" s="239">
        <f>IF(取引表!CA$101=0,0,取引表!CA75/取引表!CA$101)</f>
        <v>0</v>
      </c>
      <c r="CB75" s="239">
        <f>IF(取引表!CB$101=0,0,取引表!CB75/取引表!CB$101)</f>
        <v>0</v>
      </c>
      <c r="CC75" s="239">
        <f>IF(取引表!CC$101=0,0,取引表!CC75/取引表!CC$101)</f>
        <v>0</v>
      </c>
      <c r="CD75" s="239">
        <f>IF(取引表!CD$101=0,0,取引表!CD75/取引表!CD$101)</f>
        <v>0</v>
      </c>
      <c r="CE75" s="239">
        <f>IF(取引表!CE$101=0,0,取引表!CE75/取引表!CE$101)</f>
        <v>0</v>
      </c>
      <c r="CF75" s="239">
        <f>IF(取引表!CF$101=0,0,取引表!CF75/取引表!CF$101)</f>
        <v>0</v>
      </c>
      <c r="CG75" s="239">
        <f>IF(取引表!CG$101=0,0,取引表!CG75/取引表!CG$101)</f>
        <v>0</v>
      </c>
      <c r="CH75" s="239">
        <f>IF(取引表!CH$101=0,0,取引表!CH75/取引表!CH$101)</f>
        <v>0</v>
      </c>
      <c r="CI75" s="239">
        <f>IF(取引表!CI$101=0,0,取引表!CI75/取引表!CI$101)</f>
        <v>0</v>
      </c>
      <c r="CJ75" s="239">
        <f>IF(取引表!CJ$101=0,0,取引表!CJ75/取引表!CJ$101)</f>
        <v>0</v>
      </c>
      <c r="CK75" s="239">
        <f>IF(取引表!CK$101=0,0,取引表!CK75/取引表!CK$101)</f>
        <v>0</v>
      </c>
      <c r="CL75" s="239">
        <f>IF(取引表!CL$101=0,0,取引表!CL75/取引表!CL$101)</f>
        <v>0</v>
      </c>
      <c r="CM75" s="239">
        <f>IF(取引表!CM$101=0,0,取引表!CM75/取引表!CM$101)</f>
        <v>0</v>
      </c>
      <c r="CO75" s="238">
        <v>72</v>
      </c>
      <c r="CP75" s="242">
        <f t="shared" si="4"/>
        <v>0.35065736145515791</v>
      </c>
      <c r="CQ75" s="242">
        <f t="shared" si="5"/>
        <v>0.64934263854484187</v>
      </c>
      <c r="CR75" s="242">
        <f>INDEX(取引表!$C$105:$CM$105,投入係数!$CO75)</f>
        <v>0.42736964875383959</v>
      </c>
    </row>
    <row r="76" spans="1:96">
      <c r="A76" s="238">
        <v>73</v>
      </c>
      <c r="B76" s="238" t="s">
        <v>1945</v>
      </c>
      <c r="C76" s="239">
        <f>IF(取引表!C$101=0,0,取引表!C76/取引表!C$101)</f>
        <v>0</v>
      </c>
      <c r="D76" s="239">
        <f>IF(取引表!D$101=0,0,取引表!D76/取引表!D$101)</f>
        <v>0</v>
      </c>
      <c r="E76" s="239">
        <f>IF(取引表!E$101=0,0,取引表!E76/取引表!E$101)</f>
        <v>0</v>
      </c>
      <c r="F76" s="239">
        <f>IF(取引表!F$101=0,0,取引表!F76/取引表!F$101)</f>
        <v>0</v>
      </c>
      <c r="G76" s="239">
        <f>IF(取引表!G$101=0,0,取引表!G76/取引表!G$101)</f>
        <v>0</v>
      </c>
      <c r="H76" s="239">
        <f>IF(取引表!H$101=0,0,取引表!H76/取引表!H$101)</f>
        <v>0</v>
      </c>
      <c r="I76" s="239">
        <f>IF(取引表!I$101=0,0,取引表!I76/取引表!I$101)</f>
        <v>0</v>
      </c>
      <c r="J76" s="239">
        <f>IF(取引表!J$101=0,0,取引表!J76/取引表!J$101)</f>
        <v>0</v>
      </c>
      <c r="K76" s="239">
        <f>IF(取引表!K$101=0,0,取引表!K76/取引表!K$101)</f>
        <v>0</v>
      </c>
      <c r="L76" s="239">
        <f>IF(取引表!L$101=0,0,取引表!L76/取引表!L$101)</f>
        <v>0</v>
      </c>
      <c r="M76" s="239">
        <f>IF(取引表!M$101=0,0,取引表!M76/取引表!M$101)</f>
        <v>0</v>
      </c>
      <c r="N76" s="239">
        <f>IF(取引表!N$101=0,0,取引表!N76/取引表!N$101)</f>
        <v>0</v>
      </c>
      <c r="O76" s="239">
        <f>IF(取引表!O$101=0,0,取引表!O76/取引表!O$101)</f>
        <v>0</v>
      </c>
      <c r="P76" s="239">
        <f>IF(取引表!P$101=0,0,取引表!P76/取引表!P$101)</f>
        <v>0</v>
      </c>
      <c r="Q76" s="239">
        <f>IF(取引表!Q$101=0,0,取引表!Q76/取引表!Q$101)</f>
        <v>0</v>
      </c>
      <c r="R76" s="239">
        <f>IF(取引表!R$101=0,0,取引表!R76/取引表!R$101)</f>
        <v>0</v>
      </c>
      <c r="S76" s="239">
        <f>IF(取引表!S$101=0,0,取引表!S76/取引表!S$101)</f>
        <v>0</v>
      </c>
      <c r="T76" s="239">
        <f>IF(取引表!T$101=0,0,取引表!T76/取引表!T$101)</f>
        <v>0</v>
      </c>
      <c r="U76" s="239">
        <f>IF(取引表!U$101=0,0,取引表!U76/取引表!U$101)</f>
        <v>0</v>
      </c>
      <c r="V76" s="239">
        <f>IF(取引表!V$101=0,0,取引表!V76/取引表!V$101)</f>
        <v>0</v>
      </c>
      <c r="W76" s="239">
        <f>IF(取引表!W$101=0,0,取引表!W76/取引表!W$101)</f>
        <v>0</v>
      </c>
      <c r="X76" s="239">
        <f>IF(取引表!X$101=0,0,取引表!X76/取引表!X$101)</f>
        <v>0</v>
      </c>
      <c r="Y76" s="239">
        <f>IF(取引表!Y$101=0,0,取引表!Y76/取引表!Y$101)</f>
        <v>0</v>
      </c>
      <c r="Z76" s="239">
        <f>IF(取引表!Z$101=0,0,取引表!Z76/取引表!Z$101)</f>
        <v>0</v>
      </c>
      <c r="AA76" s="239">
        <f>IF(取引表!AA$101=0,0,取引表!AA76/取引表!AA$101)</f>
        <v>0</v>
      </c>
      <c r="AB76" s="239">
        <f>IF(取引表!AB$101=0,0,取引表!AB76/取引表!AB$101)</f>
        <v>0</v>
      </c>
      <c r="AC76" s="239">
        <f>IF(取引表!AC$101=0,0,取引表!AC76/取引表!AC$101)</f>
        <v>0</v>
      </c>
      <c r="AD76" s="239">
        <f>IF(取引表!AD$101=0,0,取引表!AD76/取引表!AD$101)</f>
        <v>0</v>
      </c>
      <c r="AE76" s="239">
        <f>IF(取引表!AE$101=0,0,取引表!AE76/取引表!AE$101)</f>
        <v>0</v>
      </c>
      <c r="AF76" s="239">
        <f>IF(取引表!AF$101=0,0,取引表!AF76/取引表!AF$101)</f>
        <v>0</v>
      </c>
      <c r="AG76" s="239">
        <f>IF(取引表!AG$101=0,0,取引表!AG76/取引表!AG$101)</f>
        <v>0</v>
      </c>
      <c r="AH76" s="239">
        <f>IF(取引表!AH$101=0,0,取引表!AH76/取引表!AH$101)</f>
        <v>0</v>
      </c>
      <c r="AI76" s="239">
        <f>IF(取引表!AI$101=0,0,取引表!AI76/取引表!AI$101)</f>
        <v>0</v>
      </c>
      <c r="AJ76" s="239">
        <f>IF(取引表!AJ$101=0,0,取引表!AJ76/取引表!AJ$101)</f>
        <v>0</v>
      </c>
      <c r="AK76" s="239">
        <f>IF(取引表!AK$101=0,0,取引表!AK76/取引表!AK$101)</f>
        <v>0</v>
      </c>
      <c r="AL76" s="239">
        <f>IF(取引表!AL$101=0,0,取引表!AL76/取引表!AL$101)</f>
        <v>0</v>
      </c>
      <c r="AM76" s="239">
        <f>IF(取引表!AM$101=0,0,取引表!AM76/取引表!AM$101)</f>
        <v>0</v>
      </c>
      <c r="AN76" s="239">
        <f>IF(取引表!AN$101=0,0,取引表!AN76/取引表!AN$101)</f>
        <v>0</v>
      </c>
      <c r="AO76" s="239">
        <f>IF(取引表!AO$101=0,0,取引表!AO76/取引表!AO$101)</f>
        <v>0</v>
      </c>
      <c r="AP76" s="239">
        <f>IF(取引表!AP$101=0,0,取引表!AP76/取引表!AP$101)</f>
        <v>0</v>
      </c>
      <c r="AQ76" s="239">
        <f>IF(取引表!AQ$101=0,0,取引表!AQ76/取引表!AQ$101)</f>
        <v>0</v>
      </c>
      <c r="AR76" s="239">
        <f>IF(取引表!AR$101=0,0,取引表!AR76/取引表!AR$101)</f>
        <v>0</v>
      </c>
      <c r="AS76" s="239">
        <f>IF(取引表!AS$101=0,0,取引表!AS76/取引表!AS$101)</f>
        <v>0</v>
      </c>
      <c r="AT76" s="239">
        <f>IF(取引表!AT$101=0,0,取引表!AT76/取引表!AT$101)</f>
        <v>0</v>
      </c>
      <c r="AU76" s="239">
        <f>IF(取引表!AU$101=0,0,取引表!AU76/取引表!AU$101)</f>
        <v>0</v>
      </c>
      <c r="AV76" s="239">
        <f>IF(取引表!AV$101=0,0,取引表!AV76/取引表!AV$101)</f>
        <v>0</v>
      </c>
      <c r="AW76" s="239">
        <f>IF(取引表!AW$101=0,0,取引表!AW76/取引表!AW$101)</f>
        <v>0</v>
      </c>
      <c r="AX76" s="239">
        <f>IF(取引表!AX$101=0,0,取引表!AX76/取引表!AX$101)</f>
        <v>0</v>
      </c>
      <c r="AY76" s="239">
        <f>IF(取引表!AY$101=0,0,取引表!AY76/取引表!AY$101)</f>
        <v>0</v>
      </c>
      <c r="AZ76" s="239">
        <f>IF(取引表!AZ$101=0,0,取引表!AZ76/取引表!AZ$101)</f>
        <v>0</v>
      </c>
      <c r="BA76" s="239">
        <f>IF(取引表!BA$101=0,0,取引表!BA76/取引表!BA$101)</f>
        <v>0</v>
      </c>
      <c r="BB76" s="239">
        <f>IF(取引表!BB$101=0,0,取引表!BB76/取引表!BB$101)</f>
        <v>0</v>
      </c>
      <c r="BC76" s="239">
        <f>IF(取引表!BC$101=0,0,取引表!BC76/取引表!BC$101)</f>
        <v>0</v>
      </c>
      <c r="BD76" s="239">
        <f>IF(取引表!BD$101=0,0,取引表!BD76/取引表!BD$101)</f>
        <v>0</v>
      </c>
      <c r="BE76" s="239">
        <f>IF(取引表!BE$101=0,0,取引表!BE76/取引表!BE$101)</f>
        <v>0</v>
      </c>
      <c r="BF76" s="239">
        <f>IF(取引表!BF$101=0,0,取引表!BF76/取引表!BF$101)</f>
        <v>0</v>
      </c>
      <c r="BG76" s="239">
        <f>IF(取引表!BG$101=0,0,取引表!BG76/取引表!BG$101)</f>
        <v>0</v>
      </c>
      <c r="BH76" s="239">
        <f>IF(取引表!BH$101=0,0,取引表!BH76/取引表!BH$101)</f>
        <v>0</v>
      </c>
      <c r="BI76" s="239">
        <f>IF(取引表!BI$101=0,0,取引表!BI76/取引表!BI$101)</f>
        <v>0</v>
      </c>
      <c r="BJ76" s="239">
        <f>IF(取引表!BJ$101=0,0,取引表!BJ76/取引表!BJ$101)</f>
        <v>0</v>
      </c>
      <c r="BK76" s="239">
        <f>IF(取引表!BK$101=0,0,取引表!BK76/取引表!BK$101)</f>
        <v>0</v>
      </c>
      <c r="BL76" s="239">
        <f>IF(取引表!BL$101=0,0,取引表!BL76/取引表!BL$101)</f>
        <v>0</v>
      </c>
      <c r="BM76" s="239">
        <f>IF(取引表!BM$101=0,0,取引表!BM76/取引表!BM$101)</f>
        <v>0</v>
      </c>
      <c r="BN76" s="239">
        <f>IF(取引表!BN$101=0,0,取引表!BN76/取引表!BN$101)</f>
        <v>0</v>
      </c>
      <c r="BO76" s="239">
        <f>IF(取引表!BO$101=0,0,取引表!BO76/取引表!BO$101)</f>
        <v>0</v>
      </c>
      <c r="BP76" s="239">
        <f>IF(取引表!BP$101=0,0,取引表!BP76/取引表!BP$101)</f>
        <v>0</v>
      </c>
      <c r="BQ76" s="239">
        <f>IF(取引表!BQ$101=0,0,取引表!BQ76/取引表!BQ$101)</f>
        <v>0</v>
      </c>
      <c r="BR76" s="239">
        <f>IF(取引表!BR$101=0,0,取引表!BR76/取引表!BR$101)</f>
        <v>0</v>
      </c>
      <c r="BS76" s="239">
        <f>IF(取引表!BS$101=0,0,取引表!BS76/取引表!BS$101)</f>
        <v>0</v>
      </c>
      <c r="BT76" s="239">
        <f>IF(取引表!BT$101=0,0,取引表!BT76/取引表!BT$101)</f>
        <v>0</v>
      </c>
      <c r="BU76" s="239">
        <f>IF(取引表!BU$101=0,0,取引表!BU76/取引表!BU$101)</f>
        <v>0</v>
      </c>
      <c r="BV76" s="239">
        <f>IF(取引表!BV$101=0,0,取引表!BV76/取引表!BV$101)</f>
        <v>0</v>
      </c>
      <c r="BW76" s="239">
        <f>IF(取引表!BW$101=0,0,取引表!BW76/取引表!BW$101)</f>
        <v>6.5574473012463188E-3</v>
      </c>
      <c r="BX76" s="239">
        <f>IF(取引表!BX$101=0,0,取引表!BX76/取引表!BX$101)</f>
        <v>0</v>
      </c>
      <c r="BY76" s="239">
        <f>IF(取引表!BY$101=0,0,取引表!BY76/取引表!BY$101)</f>
        <v>0</v>
      </c>
      <c r="BZ76" s="239">
        <f>IF(取引表!BZ$101=0,0,取引表!BZ76/取引表!BZ$101)</f>
        <v>5.2491268460857186E-4</v>
      </c>
      <c r="CA76" s="239">
        <f>IF(取引表!CA$101=0,0,取引表!CA76/取引表!CA$101)</f>
        <v>0</v>
      </c>
      <c r="CB76" s="239">
        <f>IF(取引表!CB$101=0,0,取引表!CB76/取引表!CB$101)</f>
        <v>0</v>
      </c>
      <c r="CC76" s="239">
        <f>IF(取引表!CC$101=0,0,取引表!CC76/取引表!CC$101)</f>
        <v>0</v>
      </c>
      <c r="CD76" s="239">
        <f>IF(取引表!CD$101=0,0,取引表!CD76/取引表!CD$101)</f>
        <v>0</v>
      </c>
      <c r="CE76" s="239">
        <f>IF(取引表!CE$101=0,0,取引表!CE76/取引表!CE$101)</f>
        <v>0</v>
      </c>
      <c r="CF76" s="239">
        <f>IF(取引表!CF$101=0,0,取引表!CF76/取引表!CF$101)</f>
        <v>0</v>
      </c>
      <c r="CG76" s="239">
        <f>IF(取引表!CG$101=0,0,取引表!CG76/取引表!CG$101)</f>
        <v>0</v>
      </c>
      <c r="CH76" s="239">
        <f>IF(取引表!CH$101=0,0,取引表!CH76/取引表!CH$101)</f>
        <v>0</v>
      </c>
      <c r="CI76" s="239">
        <f>IF(取引表!CI$101=0,0,取引表!CI76/取引表!CI$101)</f>
        <v>0</v>
      </c>
      <c r="CJ76" s="239">
        <f>IF(取引表!CJ$101=0,0,取引表!CJ76/取引表!CJ$101)</f>
        <v>0</v>
      </c>
      <c r="CK76" s="239">
        <f>IF(取引表!CK$101=0,0,取引表!CK76/取引表!CK$101)</f>
        <v>0</v>
      </c>
      <c r="CL76" s="239">
        <f>IF(取引表!CL$101=0,0,取引表!CL76/取引表!CL$101)</f>
        <v>0</v>
      </c>
      <c r="CM76" s="239">
        <f>IF(取引表!CM$101=0,0,取引表!CM76/取引表!CM$101)</f>
        <v>3.1098623781538253E-4</v>
      </c>
      <c r="CO76" s="238">
        <v>73</v>
      </c>
      <c r="CP76" s="242">
        <f t="shared" si="4"/>
        <v>0.38913335058420073</v>
      </c>
      <c r="CQ76" s="242">
        <f t="shared" si="5"/>
        <v>0.61086664941579905</v>
      </c>
      <c r="CR76" s="242">
        <f>INDEX(取引表!$C$105:$CM$105,投入係数!$CO76)</f>
        <v>0.45680894545796824</v>
      </c>
    </row>
    <row r="77" spans="1:96">
      <c r="A77" s="238">
        <v>74</v>
      </c>
      <c r="B77" s="238" t="s">
        <v>1946</v>
      </c>
      <c r="C77" s="239">
        <f>IF(取引表!C$101=0,0,取引表!C77/取引表!C$101)</f>
        <v>2.238702821062536E-4</v>
      </c>
      <c r="D77" s="239">
        <f>IF(取引表!D$101=0,0,取引表!D77/取引表!D$101)</f>
        <v>0</v>
      </c>
      <c r="E77" s="239">
        <f>IF(取引表!E$101=0,0,取引表!E77/取引表!E$101)</f>
        <v>0</v>
      </c>
      <c r="F77" s="239">
        <f>IF(取引表!F$101=0,0,取引表!F77/取引表!F$101)</f>
        <v>0</v>
      </c>
      <c r="G77" s="239">
        <f>IF(取引表!G$101=0,0,取引表!G77/取引表!G$101)</f>
        <v>0</v>
      </c>
      <c r="H77" s="239">
        <f>IF(取引表!H$101=0,0,取引表!H77/取引表!H$101)</f>
        <v>0</v>
      </c>
      <c r="I77" s="239">
        <f>IF(取引表!I$101=0,0,取引表!I77/取引表!I$101)</f>
        <v>0</v>
      </c>
      <c r="J77" s="239">
        <f>IF(取引表!J$101=0,0,取引表!J77/取引表!J$101)</f>
        <v>0</v>
      </c>
      <c r="K77" s="239">
        <f>IF(取引表!K$101=0,0,取引表!K77/取引表!K$101)</f>
        <v>0</v>
      </c>
      <c r="L77" s="239">
        <f>IF(取引表!L$101=0,0,取引表!L77/取引表!L$101)</f>
        <v>0</v>
      </c>
      <c r="M77" s="239">
        <f>IF(取引表!M$101=0,0,取引表!M77/取引表!M$101)</f>
        <v>0</v>
      </c>
      <c r="N77" s="239">
        <f>IF(取引表!N$101=0,0,取引表!N77/取引表!N$101)</f>
        <v>0</v>
      </c>
      <c r="O77" s="239">
        <f>IF(取引表!O$101=0,0,取引表!O77/取引表!O$101)</f>
        <v>1.993334544746915E-5</v>
      </c>
      <c r="P77" s="239">
        <f>IF(取引表!P$101=0,0,取引表!P77/取引表!P$101)</f>
        <v>0</v>
      </c>
      <c r="Q77" s="239">
        <f>IF(取引表!Q$101=0,0,取引表!Q77/取引表!Q$101)</f>
        <v>0</v>
      </c>
      <c r="R77" s="239">
        <f>IF(取引表!R$101=0,0,取引表!R77/取引表!R$101)</f>
        <v>0</v>
      </c>
      <c r="S77" s="239">
        <f>IF(取引表!S$101=0,0,取引表!S77/取引表!S$101)</f>
        <v>0</v>
      </c>
      <c r="T77" s="239">
        <f>IF(取引表!T$101=0,0,取引表!T77/取引表!T$101)</f>
        <v>0</v>
      </c>
      <c r="U77" s="239">
        <f>IF(取引表!U$101=0,0,取引表!U77/取引表!U$101)</f>
        <v>0</v>
      </c>
      <c r="V77" s="239">
        <f>IF(取引表!V$101=0,0,取引表!V77/取引表!V$101)</f>
        <v>0</v>
      </c>
      <c r="W77" s="239">
        <f>IF(取引表!W$101=0,0,取引表!W77/取引表!W$101)</f>
        <v>1.8758759138920696E-6</v>
      </c>
      <c r="X77" s="239">
        <f>IF(取引表!X$101=0,0,取引表!X77/取引表!X$101)</f>
        <v>0</v>
      </c>
      <c r="Y77" s="239">
        <f>IF(取引表!Y$101=0,0,取引表!Y77/取引表!Y$101)</f>
        <v>0</v>
      </c>
      <c r="Z77" s="239">
        <f>IF(取引表!Z$101=0,0,取引表!Z77/取引表!Z$101)</f>
        <v>0</v>
      </c>
      <c r="AA77" s="239">
        <f>IF(取引表!AA$101=0,0,取引表!AA77/取引表!AA$101)</f>
        <v>0</v>
      </c>
      <c r="AB77" s="239">
        <f>IF(取引表!AB$101=0,0,取引表!AB77/取引表!AB$101)</f>
        <v>4.0503791562622383E-7</v>
      </c>
      <c r="AC77" s="239">
        <f>IF(取引表!AC$101=0,0,取引表!AC77/取引表!AC$101)</f>
        <v>0</v>
      </c>
      <c r="AD77" s="239">
        <f>IF(取引表!AD$101=0,0,取引表!AD77/取引表!AD$101)</f>
        <v>0</v>
      </c>
      <c r="AE77" s="239">
        <f>IF(取引表!AE$101=0,0,取引表!AE77/取引表!AE$101)</f>
        <v>0</v>
      </c>
      <c r="AF77" s="239">
        <f>IF(取引表!AF$101=0,0,取引表!AF77/取引表!AF$101)</f>
        <v>0</v>
      </c>
      <c r="AG77" s="239">
        <f>IF(取引表!AG$101=0,0,取引表!AG77/取引表!AG$101)</f>
        <v>0</v>
      </c>
      <c r="AH77" s="239">
        <f>IF(取引表!AH$101=0,0,取引表!AH77/取引表!AH$101)</f>
        <v>0</v>
      </c>
      <c r="AI77" s="239">
        <f>IF(取引表!AI$101=0,0,取引表!AI77/取引表!AI$101)</f>
        <v>0</v>
      </c>
      <c r="AJ77" s="239">
        <f>IF(取引表!AJ$101=0,0,取引表!AJ77/取引表!AJ$101)</f>
        <v>0</v>
      </c>
      <c r="AK77" s="239">
        <f>IF(取引表!AK$101=0,0,取引表!AK77/取引表!AK$101)</f>
        <v>0</v>
      </c>
      <c r="AL77" s="239">
        <f>IF(取引表!AL$101=0,0,取引表!AL77/取引表!AL$101)</f>
        <v>0</v>
      </c>
      <c r="AM77" s="239">
        <f>IF(取引表!AM$101=0,0,取引表!AM77/取引表!AM$101)</f>
        <v>0</v>
      </c>
      <c r="AN77" s="239">
        <f>IF(取引表!AN$101=0,0,取引表!AN77/取引表!AN$101)</f>
        <v>0</v>
      </c>
      <c r="AO77" s="239">
        <f>IF(取引表!AO$101=0,0,取引表!AO77/取引表!AO$101)</f>
        <v>0</v>
      </c>
      <c r="AP77" s="239">
        <f>IF(取引表!AP$101=0,0,取引表!AP77/取引表!AP$101)</f>
        <v>0</v>
      </c>
      <c r="AQ77" s="239">
        <f>IF(取引表!AQ$101=0,0,取引表!AQ77/取引表!AQ$101)</f>
        <v>0</v>
      </c>
      <c r="AR77" s="239">
        <f>IF(取引表!AR$101=0,0,取引表!AR77/取引表!AR$101)</f>
        <v>0</v>
      </c>
      <c r="AS77" s="239">
        <f>IF(取引表!AS$101=0,0,取引表!AS77/取引表!AS$101)</f>
        <v>0</v>
      </c>
      <c r="AT77" s="239">
        <f>IF(取引表!AT$101=0,0,取引表!AT77/取引表!AT$101)</f>
        <v>0</v>
      </c>
      <c r="AU77" s="239">
        <f>IF(取引表!AU$101=0,0,取引表!AU77/取引表!AU$101)</f>
        <v>0</v>
      </c>
      <c r="AV77" s="239">
        <f>IF(取引表!AV$101=0,0,取引表!AV77/取引表!AV$101)</f>
        <v>3.3461787671490793E-5</v>
      </c>
      <c r="AW77" s="239">
        <f>IF(取引表!AW$101=0,0,取引表!AW77/取引表!AW$101)</f>
        <v>0</v>
      </c>
      <c r="AX77" s="239">
        <f>IF(取引表!AX$101=0,0,取引表!AX77/取引表!AX$101)</f>
        <v>3.4897500971486835E-4</v>
      </c>
      <c r="AY77" s="239">
        <f>IF(取引表!AY$101=0,0,取引表!AY77/取引表!AY$101)</f>
        <v>0</v>
      </c>
      <c r="AZ77" s="239">
        <f>IF(取引表!AZ$101=0,0,取引表!AZ77/取引表!AZ$101)</f>
        <v>1.6427539938054222E-5</v>
      </c>
      <c r="BA77" s="239">
        <f>IF(取引表!BA$101=0,0,取引表!BA77/取引表!BA$101)</f>
        <v>2.7889128810993393E-5</v>
      </c>
      <c r="BB77" s="239">
        <f>IF(取引表!BB$101=0,0,取引表!BB77/取引表!BB$101)</f>
        <v>1.559860005080615E-4</v>
      </c>
      <c r="BC77" s="239">
        <f>IF(取引表!BC$101=0,0,取引表!BC77/取引表!BC$101)</f>
        <v>4.949587682780219E-6</v>
      </c>
      <c r="BD77" s="239">
        <f>IF(取引表!BD$101=0,0,取引表!BD77/取引表!BD$101)</f>
        <v>7.0000741779772769E-6</v>
      </c>
      <c r="BE77" s="239">
        <f>IF(取引表!BE$101=0,0,取引表!BE77/取引表!BE$101)</f>
        <v>0</v>
      </c>
      <c r="BF77" s="239">
        <f>IF(取引表!BF$101=0,0,取引表!BF77/取引表!BF$101)</f>
        <v>9.1402207019453382E-5</v>
      </c>
      <c r="BG77" s="239">
        <f>IF(取引表!BG$101=0,0,取引表!BG77/取引表!BG$101)</f>
        <v>3.5942268832950809E-6</v>
      </c>
      <c r="BH77" s="239">
        <f>IF(取引表!BH$101=0,0,取引表!BH77/取引表!BH$101)</f>
        <v>0</v>
      </c>
      <c r="BI77" s="239">
        <f>IF(取引表!BI$101=0,0,取引表!BI77/取引表!BI$101)</f>
        <v>7.1312783156849823E-4</v>
      </c>
      <c r="BJ77" s="239">
        <f>IF(取引表!BJ$101=0,0,取引表!BJ77/取引表!BJ$101)</f>
        <v>0</v>
      </c>
      <c r="BK77" s="239">
        <f>IF(取引表!BK$101=0,0,取引表!BK77/取引表!BK$101)</f>
        <v>0</v>
      </c>
      <c r="BL77" s="239">
        <f>IF(取引表!BL$101=0,0,取引表!BL77/取引表!BL$101)</f>
        <v>1.9494717722750202E-2</v>
      </c>
      <c r="BM77" s="239">
        <f>IF(取引表!BM$101=0,0,取引表!BM77/取引表!BM$101)</f>
        <v>3.2726192798216699E-4</v>
      </c>
      <c r="BN77" s="239">
        <f>IF(取引表!BN$101=0,0,取引表!BN77/取引表!BN$101)</f>
        <v>0</v>
      </c>
      <c r="BO77" s="239">
        <f>IF(取引表!BO$101=0,0,取引表!BO77/取引表!BO$101)</f>
        <v>9.0577177777840341E-4</v>
      </c>
      <c r="BP77" s="239">
        <f>IF(取引表!BP$101=0,0,取引表!BP77/取引表!BP$101)</f>
        <v>4.4170810033491E-4</v>
      </c>
      <c r="BQ77" s="239">
        <f>IF(取引表!BQ$101=0,0,取引表!BQ77/取引表!BQ$101)</f>
        <v>7.9945708470786846E-6</v>
      </c>
      <c r="BR77" s="239">
        <f>IF(取引表!BR$101=0,0,取引表!BR77/取引表!BR$101)</f>
        <v>5.7751795933211521E-4</v>
      </c>
      <c r="BS77" s="239">
        <f>IF(取引表!BS$101=0,0,取引表!BS77/取引表!BS$101)</f>
        <v>2.7014521449750099E-4</v>
      </c>
      <c r="BT77" s="239">
        <f>IF(取引表!BT$101=0,0,取引表!BT77/取引表!BT$101)</f>
        <v>3.4495948461522267E-5</v>
      </c>
      <c r="BU77" s="239">
        <f>IF(取引表!BU$101=0,0,取引表!BU77/取引表!BU$101)</f>
        <v>9.2880208562432561E-6</v>
      </c>
      <c r="BV77" s="239">
        <f>IF(取引表!BV$101=0,0,取引表!BV77/取引表!BV$101)</f>
        <v>2.4876390831139035E-5</v>
      </c>
      <c r="BW77" s="239">
        <f>IF(取引表!BW$101=0,0,取引表!BW77/取引表!BW$101)</f>
        <v>1.2634459069823349E-2</v>
      </c>
      <c r="BX77" s="239">
        <f>IF(取引表!BX$101=0,0,取引表!BX77/取引表!BX$101)</f>
        <v>5.3059431416929946E-2</v>
      </c>
      <c r="BY77" s="239">
        <f>IF(取引表!BY$101=0,0,取引表!BY77/取引表!BY$101)</f>
        <v>3.2425250046078354E-3</v>
      </c>
      <c r="BZ77" s="239">
        <f>IF(取引表!BZ$101=0,0,取引表!BZ77/取引表!BZ$101)</f>
        <v>1.3250063381984234E-3</v>
      </c>
      <c r="CA77" s="239">
        <f>IF(取引表!CA$101=0,0,取引表!CA77/取引表!CA$101)</f>
        <v>1.1153064276428403E-5</v>
      </c>
      <c r="CB77" s="239">
        <f>IF(取引表!CB$101=0,0,取引表!CB77/取引表!CB$101)</f>
        <v>0</v>
      </c>
      <c r="CC77" s="239">
        <f>IF(取引表!CC$101=0,0,取引表!CC77/取引表!CC$101)</f>
        <v>3.4390936565052875E-5</v>
      </c>
      <c r="CD77" s="239">
        <f>IF(取引表!CD$101=0,0,取引表!CD77/取引表!CD$101)</f>
        <v>0</v>
      </c>
      <c r="CE77" s="239">
        <f>IF(取引表!CE$101=0,0,取引表!CE77/取引表!CE$101)</f>
        <v>5.4742963362143325E-5</v>
      </c>
      <c r="CF77" s="239">
        <f>IF(取引表!CF$101=0,0,取引表!CF77/取引表!CF$101)</f>
        <v>0</v>
      </c>
      <c r="CG77" s="239">
        <f>IF(取引表!CG$101=0,0,取引表!CG77/取引表!CG$101)</f>
        <v>9.4865441511129842E-5</v>
      </c>
      <c r="CH77" s="239">
        <f>IF(取引表!CH$101=0,0,取引表!CH77/取引表!CH$101)</f>
        <v>0</v>
      </c>
      <c r="CI77" s="239">
        <f>IF(取引表!CI$101=0,0,取引表!CI77/取引表!CI$101)</f>
        <v>7.7384246990551915E-5</v>
      </c>
      <c r="CJ77" s="239">
        <f>IF(取引表!CJ$101=0,0,取引表!CJ77/取引表!CJ$101)</f>
        <v>5.964335919553883E-5</v>
      </c>
      <c r="CK77" s="239">
        <f>IF(取引表!CK$101=0,0,取引表!CK77/取引表!CK$101)</f>
        <v>0</v>
      </c>
      <c r="CL77" s="239">
        <f>IF(取引表!CL$101=0,0,取引表!CL77/取引表!CL$101)</f>
        <v>2.3047135907808425E-3</v>
      </c>
      <c r="CM77" s="239">
        <f>IF(取引表!CM$101=0,0,取引表!CM77/取引表!CM$101)</f>
        <v>7.4379921238268605E-4</v>
      </c>
      <c r="CO77" s="238">
        <v>74</v>
      </c>
      <c r="CP77" s="242">
        <f t="shared" si="4"/>
        <v>0.31987157960447188</v>
      </c>
      <c r="CQ77" s="242">
        <f t="shared" si="5"/>
        <v>0.68012842039552801</v>
      </c>
      <c r="CR77" s="242">
        <f>INDEX(取引表!$C$105:$CM$105,投入係数!$CO77)</f>
        <v>0.52580895411522277</v>
      </c>
    </row>
    <row r="78" spans="1:96">
      <c r="A78" s="238">
        <v>75</v>
      </c>
      <c r="B78" s="238" t="s">
        <v>1242</v>
      </c>
      <c r="C78" s="239">
        <f>IF(取引表!C$101=0,0,取引表!C78/取引表!C$101)</f>
        <v>0</v>
      </c>
      <c r="D78" s="239">
        <f>IF(取引表!D$101=0,0,取引表!D78/取引表!D$101)</f>
        <v>0</v>
      </c>
      <c r="E78" s="239">
        <f>IF(取引表!E$101=0,0,取引表!E78/取引表!E$101)</f>
        <v>0</v>
      </c>
      <c r="F78" s="239">
        <f>IF(取引表!F$101=0,0,取引表!F78/取引表!F$101)</f>
        <v>0</v>
      </c>
      <c r="G78" s="239">
        <f>IF(取引表!G$101=0,0,取引表!G78/取引表!G$101)</f>
        <v>0</v>
      </c>
      <c r="H78" s="239">
        <f>IF(取引表!H$101=0,0,取引表!H78/取引表!H$101)</f>
        <v>0</v>
      </c>
      <c r="I78" s="239">
        <f>IF(取引表!I$101=0,0,取引表!I78/取引表!I$101)</f>
        <v>0</v>
      </c>
      <c r="J78" s="239">
        <f>IF(取引表!J$101=0,0,取引表!J78/取引表!J$101)</f>
        <v>0</v>
      </c>
      <c r="K78" s="239">
        <f>IF(取引表!K$101=0,0,取引表!K78/取引表!K$101)</f>
        <v>0</v>
      </c>
      <c r="L78" s="239">
        <f>IF(取引表!L$101=0,0,取引表!L78/取引表!L$101)</f>
        <v>0</v>
      </c>
      <c r="M78" s="239">
        <f>IF(取引表!M$101=0,0,取引表!M78/取引表!M$101)</f>
        <v>0</v>
      </c>
      <c r="N78" s="239">
        <f>IF(取引表!N$101=0,0,取引表!N78/取引表!N$101)</f>
        <v>0</v>
      </c>
      <c r="O78" s="239">
        <f>IF(取引表!O$101=0,0,取引表!O78/取引表!O$101)</f>
        <v>0</v>
      </c>
      <c r="P78" s="239">
        <f>IF(取引表!P$101=0,0,取引表!P78/取引表!P$101)</f>
        <v>0</v>
      </c>
      <c r="Q78" s="239">
        <f>IF(取引表!Q$101=0,0,取引表!Q78/取引表!Q$101)</f>
        <v>0</v>
      </c>
      <c r="R78" s="239">
        <f>IF(取引表!R$101=0,0,取引表!R78/取引表!R$101)</f>
        <v>0</v>
      </c>
      <c r="S78" s="239">
        <f>IF(取引表!S$101=0,0,取引表!S78/取引表!S$101)</f>
        <v>0</v>
      </c>
      <c r="T78" s="239">
        <f>IF(取引表!T$101=0,0,取引表!T78/取引表!T$101)</f>
        <v>0</v>
      </c>
      <c r="U78" s="239">
        <f>IF(取引表!U$101=0,0,取引表!U78/取引表!U$101)</f>
        <v>0</v>
      </c>
      <c r="V78" s="239">
        <f>IF(取引表!V$101=0,0,取引表!V78/取引表!V$101)</f>
        <v>0</v>
      </c>
      <c r="W78" s="239">
        <f>IF(取引表!W$101=0,0,取引表!W78/取引表!W$101)</f>
        <v>0</v>
      </c>
      <c r="X78" s="239">
        <f>IF(取引表!X$101=0,0,取引表!X78/取引表!X$101)</f>
        <v>0</v>
      </c>
      <c r="Y78" s="239">
        <f>IF(取引表!Y$101=0,0,取引表!Y78/取引表!Y$101)</f>
        <v>0</v>
      </c>
      <c r="Z78" s="239">
        <f>IF(取引表!Z$101=0,0,取引表!Z78/取引表!Z$101)</f>
        <v>0</v>
      </c>
      <c r="AA78" s="239">
        <f>IF(取引表!AA$101=0,0,取引表!AA78/取引表!AA$101)</f>
        <v>0</v>
      </c>
      <c r="AB78" s="239">
        <f>IF(取引表!AB$101=0,0,取引表!AB78/取引表!AB$101)</f>
        <v>0</v>
      </c>
      <c r="AC78" s="239">
        <f>IF(取引表!AC$101=0,0,取引表!AC78/取引表!AC$101)</f>
        <v>0</v>
      </c>
      <c r="AD78" s="239">
        <f>IF(取引表!AD$101=0,0,取引表!AD78/取引表!AD$101)</f>
        <v>0</v>
      </c>
      <c r="AE78" s="239">
        <f>IF(取引表!AE$101=0,0,取引表!AE78/取引表!AE$101)</f>
        <v>0</v>
      </c>
      <c r="AF78" s="239">
        <f>IF(取引表!AF$101=0,0,取引表!AF78/取引表!AF$101)</f>
        <v>0</v>
      </c>
      <c r="AG78" s="239">
        <f>IF(取引表!AG$101=0,0,取引表!AG78/取引表!AG$101)</f>
        <v>0</v>
      </c>
      <c r="AH78" s="239">
        <f>IF(取引表!AH$101=0,0,取引表!AH78/取引表!AH$101)</f>
        <v>0</v>
      </c>
      <c r="AI78" s="239">
        <f>IF(取引表!AI$101=0,0,取引表!AI78/取引表!AI$101)</f>
        <v>0</v>
      </c>
      <c r="AJ78" s="239">
        <f>IF(取引表!AJ$101=0,0,取引表!AJ78/取引表!AJ$101)</f>
        <v>0</v>
      </c>
      <c r="AK78" s="239">
        <f>IF(取引表!AK$101=0,0,取引表!AK78/取引表!AK$101)</f>
        <v>0</v>
      </c>
      <c r="AL78" s="239">
        <f>IF(取引表!AL$101=0,0,取引表!AL78/取引表!AL$101)</f>
        <v>0</v>
      </c>
      <c r="AM78" s="239">
        <f>IF(取引表!AM$101=0,0,取引表!AM78/取引表!AM$101)</f>
        <v>0</v>
      </c>
      <c r="AN78" s="239">
        <f>IF(取引表!AN$101=0,0,取引表!AN78/取引表!AN$101)</f>
        <v>0</v>
      </c>
      <c r="AO78" s="239">
        <f>IF(取引表!AO$101=0,0,取引表!AO78/取引表!AO$101)</f>
        <v>0</v>
      </c>
      <c r="AP78" s="239">
        <f>IF(取引表!AP$101=0,0,取引表!AP78/取引表!AP$101)</f>
        <v>0</v>
      </c>
      <c r="AQ78" s="239">
        <f>IF(取引表!AQ$101=0,0,取引表!AQ78/取引表!AQ$101)</f>
        <v>0</v>
      </c>
      <c r="AR78" s="239">
        <f>IF(取引表!AR$101=0,0,取引表!AR78/取引表!AR$101)</f>
        <v>0</v>
      </c>
      <c r="AS78" s="239">
        <f>IF(取引表!AS$101=0,0,取引表!AS78/取引表!AS$101)</f>
        <v>0</v>
      </c>
      <c r="AT78" s="239">
        <f>IF(取引表!AT$101=0,0,取引表!AT78/取引表!AT$101)</f>
        <v>0</v>
      </c>
      <c r="AU78" s="239">
        <f>IF(取引表!AU$101=0,0,取引表!AU78/取引表!AU$101)</f>
        <v>0</v>
      </c>
      <c r="AV78" s="239">
        <f>IF(取引表!AV$101=0,0,取引表!AV78/取引表!AV$101)</f>
        <v>0</v>
      </c>
      <c r="AW78" s="239">
        <f>IF(取引表!AW$101=0,0,取引表!AW78/取引表!AW$101)</f>
        <v>0</v>
      </c>
      <c r="AX78" s="239">
        <f>IF(取引表!AX$101=0,0,取引表!AX78/取引表!AX$101)</f>
        <v>0</v>
      </c>
      <c r="AY78" s="239">
        <f>IF(取引表!AY$101=0,0,取引表!AY78/取引表!AY$101)</f>
        <v>0</v>
      </c>
      <c r="AZ78" s="239">
        <f>IF(取引表!AZ$101=0,0,取引表!AZ78/取引表!AZ$101)</f>
        <v>0</v>
      </c>
      <c r="BA78" s="239">
        <f>IF(取引表!BA$101=0,0,取引表!BA78/取引表!BA$101)</f>
        <v>0</v>
      </c>
      <c r="BB78" s="239">
        <f>IF(取引表!BB$101=0,0,取引表!BB78/取引表!BB$101)</f>
        <v>0</v>
      </c>
      <c r="BC78" s="239">
        <f>IF(取引表!BC$101=0,0,取引表!BC78/取引表!BC$101)</f>
        <v>0</v>
      </c>
      <c r="BD78" s="239">
        <f>IF(取引表!BD$101=0,0,取引表!BD78/取引表!BD$101)</f>
        <v>0</v>
      </c>
      <c r="BE78" s="239">
        <f>IF(取引表!BE$101=0,0,取引表!BE78/取引表!BE$101)</f>
        <v>0</v>
      </c>
      <c r="BF78" s="239">
        <f>IF(取引表!BF$101=0,0,取引表!BF78/取引表!BF$101)</f>
        <v>0</v>
      </c>
      <c r="BG78" s="239">
        <f>IF(取引表!BG$101=0,0,取引表!BG78/取引表!BG$101)</f>
        <v>0</v>
      </c>
      <c r="BH78" s="239">
        <f>IF(取引表!BH$101=0,0,取引表!BH78/取引表!BH$101)</f>
        <v>0</v>
      </c>
      <c r="BI78" s="239">
        <f>IF(取引表!BI$101=0,0,取引表!BI78/取引表!BI$101)</f>
        <v>0</v>
      </c>
      <c r="BJ78" s="239">
        <f>IF(取引表!BJ$101=0,0,取引表!BJ78/取引表!BJ$101)</f>
        <v>0</v>
      </c>
      <c r="BK78" s="239">
        <f>IF(取引表!BK$101=0,0,取引表!BK78/取引表!BK$101)</f>
        <v>0</v>
      </c>
      <c r="BL78" s="239">
        <f>IF(取引表!BL$101=0,0,取引表!BL78/取引表!BL$101)</f>
        <v>0</v>
      </c>
      <c r="BM78" s="239">
        <f>IF(取引表!BM$101=0,0,取引表!BM78/取引表!BM$101)</f>
        <v>0</v>
      </c>
      <c r="BN78" s="239">
        <f>IF(取引表!BN$101=0,0,取引表!BN78/取引表!BN$101)</f>
        <v>0</v>
      </c>
      <c r="BO78" s="239">
        <f>IF(取引表!BO$101=0,0,取引表!BO78/取引表!BO$101)</f>
        <v>0</v>
      </c>
      <c r="BP78" s="239">
        <f>IF(取引表!BP$101=0,0,取引表!BP78/取引表!BP$101)</f>
        <v>0</v>
      </c>
      <c r="BQ78" s="239">
        <f>IF(取引表!BQ$101=0,0,取引表!BQ78/取引表!BQ$101)</f>
        <v>0</v>
      </c>
      <c r="BR78" s="239">
        <f>IF(取引表!BR$101=0,0,取引表!BR78/取引表!BR$101)</f>
        <v>0</v>
      </c>
      <c r="BS78" s="239">
        <f>IF(取引表!BS$101=0,0,取引表!BS78/取引表!BS$101)</f>
        <v>0</v>
      </c>
      <c r="BT78" s="239">
        <f>IF(取引表!BT$101=0,0,取引表!BT78/取引表!BT$101)</f>
        <v>0</v>
      </c>
      <c r="BU78" s="239">
        <f>IF(取引表!BU$101=0,0,取引表!BU78/取引表!BU$101)</f>
        <v>0</v>
      </c>
      <c r="BV78" s="239">
        <f>IF(取引表!BV$101=0,0,取引表!BV78/取引表!BV$101)</f>
        <v>0</v>
      </c>
      <c r="BW78" s="239">
        <f>IF(取引表!BW$101=0,0,取引表!BW78/取引表!BW$101)</f>
        <v>0</v>
      </c>
      <c r="BX78" s="239">
        <f>IF(取引表!BX$101=0,0,取引表!BX78/取引表!BX$101)</f>
        <v>0</v>
      </c>
      <c r="BY78" s="239">
        <f>IF(取引表!BY$101=0,0,取引表!BY78/取引表!BY$101)</f>
        <v>0</v>
      </c>
      <c r="BZ78" s="239">
        <f>IF(取引表!BZ$101=0,0,取引表!BZ78/取引表!BZ$101)</f>
        <v>0</v>
      </c>
      <c r="CA78" s="239">
        <f>IF(取引表!CA$101=0,0,取引表!CA78/取引表!CA$101)</f>
        <v>0</v>
      </c>
      <c r="CB78" s="239">
        <f>IF(取引表!CB$101=0,0,取引表!CB78/取引表!CB$101)</f>
        <v>0</v>
      </c>
      <c r="CC78" s="239">
        <f>IF(取引表!CC$101=0,0,取引表!CC78/取引表!CC$101)</f>
        <v>0</v>
      </c>
      <c r="CD78" s="239">
        <f>IF(取引表!CD$101=0,0,取引表!CD78/取引表!CD$101)</f>
        <v>0</v>
      </c>
      <c r="CE78" s="239">
        <f>IF(取引表!CE$101=0,0,取引表!CE78/取引表!CE$101)</f>
        <v>0</v>
      </c>
      <c r="CF78" s="239">
        <f>IF(取引表!CF$101=0,0,取引表!CF78/取引表!CF$101)</f>
        <v>0</v>
      </c>
      <c r="CG78" s="239">
        <f>IF(取引表!CG$101=0,0,取引表!CG78/取引表!CG$101)</f>
        <v>0</v>
      </c>
      <c r="CH78" s="239">
        <f>IF(取引表!CH$101=0,0,取引表!CH78/取引表!CH$101)</f>
        <v>0</v>
      </c>
      <c r="CI78" s="239">
        <f>IF(取引表!CI$101=0,0,取引表!CI78/取引表!CI$101)</f>
        <v>0</v>
      </c>
      <c r="CJ78" s="239">
        <f>IF(取引表!CJ$101=0,0,取引表!CJ78/取引表!CJ$101)</f>
        <v>0</v>
      </c>
      <c r="CK78" s="239">
        <f>IF(取引表!CK$101=0,0,取引表!CK78/取引表!CK$101)</f>
        <v>0</v>
      </c>
      <c r="CL78" s="239">
        <f>IF(取引表!CL$101=0,0,取引表!CL78/取引表!CL$101)</f>
        <v>0</v>
      </c>
      <c r="CM78" s="239">
        <f>IF(取引表!CM$101=0,0,取引表!CM78/取引表!CM$101)</f>
        <v>0</v>
      </c>
      <c r="CO78" s="238">
        <v>75</v>
      </c>
      <c r="CP78" s="242">
        <f t="shared" si="4"/>
        <v>0.27257144941541644</v>
      </c>
      <c r="CQ78" s="242">
        <f t="shared" si="5"/>
        <v>0.72742855058458356</v>
      </c>
      <c r="CR78" s="242">
        <f>INDEX(取引表!$C$105:$CM$105,投入係数!$CO78)</f>
        <v>0.62499689946934467</v>
      </c>
    </row>
    <row r="79" spans="1:96">
      <c r="A79" s="238">
        <v>76</v>
      </c>
      <c r="B79" s="238" t="s">
        <v>52</v>
      </c>
      <c r="C79" s="239">
        <f>IF(取引表!C$101=0,0,取引表!C79/取引表!C$101)</f>
        <v>0</v>
      </c>
      <c r="D79" s="239">
        <f>IF(取引表!D$101=0,0,取引表!D79/取引表!D$101)</f>
        <v>0</v>
      </c>
      <c r="E79" s="239">
        <f>IF(取引表!E$101=0,0,取引表!E79/取引表!E$101)</f>
        <v>0</v>
      </c>
      <c r="F79" s="239">
        <f>IF(取引表!F$101=0,0,取引表!F79/取引表!F$101)</f>
        <v>0</v>
      </c>
      <c r="G79" s="239">
        <f>IF(取引表!G$101=0,0,取引表!G79/取引表!G$101)</f>
        <v>0</v>
      </c>
      <c r="H79" s="239">
        <f>IF(取引表!H$101=0,0,取引表!H79/取引表!H$101)</f>
        <v>0</v>
      </c>
      <c r="I79" s="239">
        <f>IF(取引表!I$101=0,0,取引表!I79/取引表!I$101)</f>
        <v>0</v>
      </c>
      <c r="J79" s="239">
        <f>IF(取引表!J$101=0,0,取引表!J79/取引表!J$101)</f>
        <v>0</v>
      </c>
      <c r="K79" s="239">
        <f>IF(取引表!K$101=0,0,取引表!K79/取引表!K$101)</f>
        <v>0</v>
      </c>
      <c r="L79" s="239">
        <f>IF(取引表!L$101=0,0,取引表!L79/取引表!L$101)</f>
        <v>0</v>
      </c>
      <c r="M79" s="239">
        <f>IF(取引表!M$101=0,0,取引表!M79/取引表!M$101)</f>
        <v>0</v>
      </c>
      <c r="N79" s="239">
        <f>IF(取引表!N$101=0,0,取引表!N79/取引表!N$101)</f>
        <v>0</v>
      </c>
      <c r="O79" s="239">
        <f>IF(取引表!O$101=0,0,取引表!O79/取引表!O$101)</f>
        <v>0</v>
      </c>
      <c r="P79" s="239">
        <f>IF(取引表!P$101=0,0,取引表!P79/取引表!P$101)</f>
        <v>0</v>
      </c>
      <c r="Q79" s="239">
        <f>IF(取引表!Q$101=0,0,取引表!Q79/取引表!Q$101)</f>
        <v>0</v>
      </c>
      <c r="R79" s="239">
        <f>IF(取引表!R$101=0,0,取引表!R79/取引表!R$101)</f>
        <v>0</v>
      </c>
      <c r="S79" s="239">
        <f>IF(取引表!S$101=0,0,取引表!S79/取引表!S$101)</f>
        <v>0</v>
      </c>
      <c r="T79" s="239">
        <f>IF(取引表!T$101=0,0,取引表!T79/取引表!T$101)</f>
        <v>0</v>
      </c>
      <c r="U79" s="239">
        <f>IF(取引表!U$101=0,0,取引表!U79/取引表!U$101)</f>
        <v>0</v>
      </c>
      <c r="V79" s="239">
        <f>IF(取引表!V$101=0,0,取引表!V79/取引表!V$101)</f>
        <v>0</v>
      </c>
      <c r="W79" s="239">
        <f>IF(取引表!W$101=0,0,取引表!W79/取引表!W$101)</f>
        <v>0</v>
      </c>
      <c r="X79" s="239">
        <f>IF(取引表!X$101=0,0,取引表!X79/取引表!X$101)</f>
        <v>0</v>
      </c>
      <c r="Y79" s="239">
        <f>IF(取引表!Y$101=0,0,取引表!Y79/取引表!Y$101)</f>
        <v>0</v>
      </c>
      <c r="Z79" s="239">
        <f>IF(取引表!Z$101=0,0,取引表!Z79/取引表!Z$101)</f>
        <v>0</v>
      </c>
      <c r="AA79" s="239">
        <f>IF(取引表!AA$101=0,0,取引表!AA79/取引表!AA$101)</f>
        <v>0</v>
      </c>
      <c r="AB79" s="239">
        <f>IF(取引表!AB$101=0,0,取引表!AB79/取引表!AB$101)</f>
        <v>0</v>
      </c>
      <c r="AC79" s="239">
        <f>IF(取引表!AC$101=0,0,取引表!AC79/取引表!AC$101)</f>
        <v>0</v>
      </c>
      <c r="AD79" s="239">
        <f>IF(取引表!AD$101=0,0,取引表!AD79/取引表!AD$101)</f>
        <v>0</v>
      </c>
      <c r="AE79" s="239">
        <f>IF(取引表!AE$101=0,0,取引表!AE79/取引表!AE$101)</f>
        <v>0</v>
      </c>
      <c r="AF79" s="239">
        <f>IF(取引表!AF$101=0,0,取引表!AF79/取引表!AF$101)</f>
        <v>0</v>
      </c>
      <c r="AG79" s="239">
        <f>IF(取引表!AG$101=0,0,取引表!AG79/取引表!AG$101)</f>
        <v>0</v>
      </c>
      <c r="AH79" s="239">
        <f>IF(取引表!AH$101=0,0,取引表!AH79/取引表!AH$101)</f>
        <v>0</v>
      </c>
      <c r="AI79" s="239">
        <f>IF(取引表!AI$101=0,0,取引表!AI79/取引表!AI$101)</f>
        <v>0</v>
      </c>
      <c r="AJ79" s="239">
        <f>IF(取引表!AJ$101=0,0,取引表!AJ79/取引表!AJ$101)</f>
        <v>0</v>
      </c>
      <c r="AK79" s="239">
        <f>IF(取引表!AK$101=0,0,取引表!AK79/取引表!AK$101)</f>
        <v>0</v>
      </c>
      <c r="AL79" s="239">
        <f>IF(取引表!AL$101=0,0,取引表!AL79/取引表!AL$101)</f>
        <v>0</v>
      </c>
      <c r="AM79" s="239">
        <f>IF(取引表!AM$101=0,0,取引表!AM79/取引表!AM$101)</f>
        <v>0</v>
      </c>
      <c r="AN79" s="239">
        <f>IF(取引表!AN$101=0,0,取引表!AN79/取引表!AN$101)</f>
        <v>0</v>
      </c>
      <c r="AO79" s="239">
        <f>IF(取引表!AO$101=0,0,取引表!AO79/取引表!AO$101)</f>
        <v>0</v>
      </c>
      <c r="AP79" s="239">
        <f>IF(取引表!AP$101=0,0,取引表!AP79/取引表!AP$101)</f>
        <v>0</v>
      </c>
      <c r="AQ79" s="239">
        <f>IF(取引表!AQ$101=0,0,取引表!AQ79/取引表!AQ$101)</f>
        <v>0</v>
      </c>
      <c r="AR79" s="239">
        <f>IF(取引表!AR$101=0,0,取引表!AR79/取引表!AR$101)</f>
        <v>0</v>
      </c>
      <c r="AS79" s="239">
        <f>IF(取引表!AS$101=0,0,取引表!AS79/取引表!AS$101)</f>
        <v>0</v>
      </c>
      <c r="AT79" s="239">
        <f>IF(取引表!AT$101=0,0,取引表!AT79/取引表!AT$101)</f>
        <v>0</v>
      </c>
      <c r="AU79" s="239">
        <f>IF(取引表!AU$101=0,0,取引表!AU79/取引表!AU$101)</f>
        <v>0</v>
      </c>
      <c r="AV79" s="239">
        <f>IF(取引表!AV$101=0,0,取引表!AV79/取引表!AV$101)</f>
        <v>0</v>
      </c>
      <c r="AW79" s="239">
        <f>IF(取引表!AW$101=0,0,取引表!AW79/取引表!AW$101)</f>
        <v>0</v>
      </c>
      <c r="AX79" s="239">
        <f>IF(取引表!AX$101=0,0,取引表!AX79/取引表!AX$101)</f>
        <v>0</v>
      </c>
      <c r="AY79" s="239">
        <f>IF(取引表!AY$101=0,0,取引表!AY79/取引表!AY$101)</f>
        <v>0</v>
      </c>
      <c r="AZ79" s="239">
        <f>IF(取引表!AZ$101=0,0,取引表!AZ79/取引表!AZ$101)</f>
        <v>0</v>
      </c>
      <c r="BA79" s="239">
        <f>IF(取引表!BA$101=0,0,取引表!BA79/取引表!BA$101)</f>
        <v>0</v>
      </c>
      <c r="BB79" s="239">
        <f>IF(取引表!BB$101=0,0,取引表!BB79/取引表!BB$101)</f>
        <v>0</v>
      </c>
      <c r="BC79" s="239">
        <f>IF(取引表!BC$101=0,0,取引表!BC79/取引表!BC$101)</f>
        <v>0</v>
      </c>
      <c r="BD79" s="239">
        <f>IF(取引表!BD$101=0,0,取引表!BD79/取引表!BD$101)</f>
        <v>0</v>
      </c>
      <c r="BE79" s="239">
        <f>IF(取引表!BE$101=0,0,取引表!BE79/取引表!BE$101)</f>
        <v>0</v>
      </c>
      <c r="BF79" s="239">
        <f>IF(取引表!BF$101=0,0,取引表!BF79/取引表!BF$101)</f>
        <v>0</v>
      </c>
      <c r="BG79" s="239">
        <f>IF(取引表!BG$101=0,0,取引表!BG79/取引表!BG$101)</f>
        <v>0</v>
      </c>
      <c r="BH79" s="239">
        <f>IF(取引表!BH$101=0,0,取引表!BH79/取引表!BH$101)</f>
        <v>0</v>
      </c>
      <c r="BI79" s="239">
        <f>IF(取引表!BI$101=0,0,取引表!BI79/取引表!BI$101)</f>
        <v>0</v>
      </c>
      <c r="BJ79" s="239">
        <f>IF(取引表!BJ$101=0,0,取引表!BJ79/取引表!BJ$101)</f>
        <v>0</v>
      </c>
      <c r="BK79" s="239">
        <f>IF(取引表!BK$101=0,0,取引表!BK79/取引表!BK$101)</f>
        <v>0</v>
      </c>
      <c r="BL79" s="239">
        <f>IF(取引表!BL$101=0,0,取引表!BL79/取引表!BL$101)</f>
        <v>0</v>
      </c>
      <c r="BM79" s="239">
        <f>IF(取引表!BM$101=0,0,取引表!BM79/取引表!BM$101)</f>
        <v>0</v>
      </c>
      <c r="BN79" s="239">
        <f>IF(取引表!BN$101=0,0,取引表!BN79/取引表!BN$101)</f>
        <v>0</v>
      </c>
      <c r="BO79" s="239">
        <f>IF(取引表!BO$101=0,0,取引表!BO79/取引表!BO$101)</f>
        <v>0</v>
      </c>
      <c r="BP79" s="239">
        <f>IF(取引表!BP$101=0,0,取引表!BP79/取引表!BP$101)</f>
        <v>0</v>
      </c>
      <c r="BQ79" s="239">
        <f>IF(取引表!BQ$101=0,0,取引表!BQ79/取引表!BQ$101)</f>
        <v>0</v>
      </c>
      <c r="BR79" s="239">
        <f>IF(取引表!BR$101=0,0,取引表!BR79/取引表!BR$101)</f>
        <v>0</v>
      </c>
      <c r="BS79" s="239">
        <f>IF(取引表!BS$101=0,0,取引表!BS79/取引表!BS$101)</f>
        <v>0</v>
      </c>
      <c r="BT79" s="239">
        <f>IF(取引表!BT$101=0,0,取引表!BT79/取引表!BT$101)</f>
        <v>0</v>
      </c>
      <c r="BU79" s="239">
        <f>IF(取引表!BU$101=0,0,取引表!BU79/取引表!BU$101)</f>
        <v>0</v>
      </c>
      <c r="BV79" s="239">
        <f>IF(取引表!BV$101=0,0,取引表!BV79/取引表!BV$101)</f>
        <v>0</v>
      </c>
      <c r="BW79" s="239">
        <f>IF(取引表!BW$101=0,0,取引表!BW79/取引表!BW$101)</f>
        <v>0</v>
      </c>
      <c r="BX79" s="239">
        <f>IF(取引表!BX$101=0,0,取引表!BX79/取引表!BX$101)</f>
        <v>0</v>
      </c>
      <c r="BY79" s="239">
        <f>IF(取引表!BY$101=0,0,取引表!BY79/取引表!BY$101)</f>
        <v>0</v>
      </c>
      <c r="BZ79" s="239">
        <f>IF(取引表!BZ$101=0,0,取引表!BZ79/取引表!BZ$101)</f>
        <v>0</v>
      </c>
      <c r="CA79" s="239">
        <f>IF(取引表!CA$101=0,0,取引表!CA79/取引表!CA$101)</f>
        <v>0</v>
      </c>
      <c r="CB79" s="239">
        <f>IF(取引表!CB$101=0,0,取引表!CB79/取引表!CB$101)</f>
        <v>0</v>
      </c>
      <c r="CC79" s="239">
        <f>IF(取引表!CC$101=0,0,取引表!CC79/取引表!CC$101)</f>
        <v>0</v>
      </c>
      <c r="CD79" s="239">
        <f>IF(取引表!CD$101=0,0,取引表!CD79/取引表!CD$101)</f>
        <v>0</v>
      </c>
      <c r="CE79" s="239">
        <f>IF(取引表!CE$101=0,0,取引表!CE79/取引表!CE$101)</f>
        <v>0</v>
      </c>
      <c r="CF79" s="239">
        <f>IF(取引表!CF$101=0,0,取引表!CF79/取引表!CF$101)</f>
        <v>0</v>
      </c>
      <c r="CG79" s="239">
        <f>IF(取引表!CG$101=0,0,取引表!CG79/取引表!CG$101)</f>
        <v>0</v>
      </c>
      <c r="CH79" s="239">
        <f>IF(取引表!CH$101=0,0,取引表!CH79/取引表!CH$101)</f>
        <v>0</v>
      </c>
      <c r="CI79" s="239">
        <f>IF(取引表!CI$101=0,0,取引表!CI79/取引表!CI$101)</f>
        <v>0</v>
      </c>
      <c r="CJ79" s="239">
        <f>IF(取引表!CJ$101=0,0,取引表!CJ79/取引表!CJ$101)</f>
        <v>0</v>
      </c>
      <c r="CK79" s="239">
        <f>IF(取引表!CK$101=0,0,取引表!CK79/取引表!CK$101)</f>
        <v>0</v>
      </c>
      <c r="CL79" s="239">
        <f>IF(取引表!CL$101=0,0,取引表!CL79/取引表!CL$101)</f>
        <v>0</v>
      </c>
      <c r="CM79" s="239">
        <f>IF(取引表!CM$101=0,0,取引表!CM79/取引表!CM$101)</f>
        <v>0</v>
      </c>
      <c r="CO79" s="238">
        <v>76</v>
      </c>
      <c r="CP79" s="242">
        <f t="shared" si="4"/>
        <v>0.2051056291078821</v>
      </c>
      <c r="CQ79" s="242">
        <f t="shared" si="5"/>
        <v>0.79489437089211801</v>
      </c>
      <c r="CR79" s="242">
        <f>INDEX(取引表!$C$105:$CM$105,投入係数!$CO79)</f>
        <v>0.62061418367458399</v>
      </c>
    </row>
    <row r="80" spans="1:96">
      <c r="A80" s="238">
        <v>77</v>
      </c>
      <c r="B80" s="238" t="s">
        <v>1947</v>
      </c>
      <c r="C80" s="239">
        <f>IF(取引表!C$101=0,0,取引表!C80/取引表!C$101)</f>
        <v>4.9157606689084743E-5</v>
      </c>
      <c r="D80" s="239">
        <f>IF(取引表!D$101=0,0,取引表!D80/取引表!D$101)</f>
        <v>7.5289826150273426E-5</v>
      </c>
      <c r="E80" s="239">
        <f>IF(取引表!E$101=0,0,取引表!E80/取引表!E$101)</f>
        <v>4.0888543464926074E-3</v>
      </c>
      <c r="F80" s="239">
        <f>IF(取引表!F$101=0,0,取引表!F80/取引表!F$101)</f>
        <v>7.9337667209764874E-4</v>
      </c>
      <c r="G80" s="239">
        <f>IF(取引表!G$101=0,0,取引表!G80/取引表!G$101)</f>
        <v>3.8144928371878394E-4</v>
      </c>
      <c r="H80" s="239">
        <f>IF(取引表!H$101=0,0,取引表!H80/取引表!H$101)</f>
        <v>8.5124472637525131E-4</v>
      </c>
      <c r="I80" s="239">
        <f>IF(取引表!I$101=0,0,取引表!I80/取引表!I$101)</f>
        <v>0</v>
      </c>
      <c r="J80" s="239">
        <f>IF(取引表!J$101=0,0,取引表!J80/取引表!J$101)</f>
        <v>3.2435262819573629E-4</v>
      </c>
      <c r="K80" s="239">
        <f>IF(取引表!K$101=0,0,取引表!K80/取引表!K$101)</f>
        <v>8.4004122164230231E-4</v>
      </c>
      <c r="L80" s="239">
        <f>IF(取引表!L$101=0,0,取引表!L80/取引表!L$101)</f>
        <v>3.4784540017972237E-4</v>
      </c>
      <c r="M80" s="239">
        <f>IF(取引表!M$101=0,0,取引表!M80/取引表!M$101)</f>
        <v>6.3941861665039947E-4</v>
      </c>
      <c r="N80" s="239">
        <f>IF(取引表!N$101=0,0,取引表!N80/取引表!N$101)</f>
        <v>4.2384274390226424E-4</v>
      </c>
      <c r="O80" s="239">
        <f>IF(取引表!O$101=0,0,取引表!O80/取引表!O$101)</f>
        <v>3.8338513592397138E-4</v>
      </c>
      <c r="P80" s="239">
        <f>IF(取引表!P$101=0,0,取引表!P80/取引表!P$101)</f>
        <v>0</v>
      </c>
      <c r="Q80" s="239">
        <f>IF(取引表!Q$101=0,0,取引表!Q80/取引表!Q$101)</f>
        <v>5.543462725351893E-3</v>
      </c>
      <c r="R80" s="239">
        <f>IF(取引表!R$101=0,0,取引表!R80/取引表!R$101)</f>
        <v>2.4279334078847265E-4</v>
      </c>
      <c r="S80" s="239">
        <f>IF(取引表!S$101=0,0,取引表!S80/取引表!S$101)</f>
        <v>0</v>
      </c>
      <c r="T80" s="239">
        <f>IF(取引表!T$101=0,0,取引表!T80/取引表!T$101)</f>
        <v>2.7851432883179615E-4</v>
      </c>
      <c r="U80" s="239">
        <f>IF(取引表!U$101=0,0,取引表!U80/取引表!U$101)</f>
        <v>0</v>
      </c>
      <c r="V80" s="239">
        <f>IF(取引表!V$101=0,0,取引表!V80/取引表!V$101)</f>
        <v>1.614354080307113E-4</v>
      </c>
      <c r="W80" s="239">
        <f>IF(取引表!W$101=0,0,取引表!W80/取引表!W$101)</f>
        <v>3.0298679939217961E-4</v>
      </c>
      <c r="X80" s="239">
        <f>IF(取引表!X$101=0,0,取引表!X80/取引表!X$101)</f>
        <v>0</v>
      </c>
      <c r="Y80" s="239">
        <f>IF(取引表!Y$101=0,0,取引表!Y80/取引表!Y$101)</f>
        <v>7.6952716378806936E-4</v>
      </c>
      <c r="Z80" s="239">
        <f>IF(取引表!Z$101=0,0,取引表!Z80/取引表!Z$101)</f>
        <v>0</v>
      </c>
      <c r="AA80" s="239">
        <f>IF(取引表!AA$101=0,0,取引表!AA80/取引表!AA$101)</f>
        <v>1.6525092362803094E-4</v>
      </c>
      <c r="AB80" s="239">
        <f>IF(取引表!AB$101=0,0,取引表!AB80/取引表!AB$101)</f>
        <v>3.2442987783668398E-4</v>
      </c>
      <c r="AC80" s="239">
        <f>IF(取引表!AC$101=0,0,取引表!AC80/取引表!AC$101)</f>
        <v>4.2722196179513641E-4</v>
      </c>
      <c r="AD80" s="239">
        <f>IF(取引表!AD$101=0,0,取引表!AD80/取引表!AD$101)</f>
        <v>6.0725633366581538E-4</v>
      </c>
      <c r="AE80" s="239">
        <f>IF(取引表!AE$101=0,0,取引表!AE80/取引表!AE$101)</f>
        <v>5.8677687011332038E-4</v>
      </c>
      <c r="AF80" s="239">
        <f>IF(取引表!AF$101=0,0,取引表!AF80/取引表!AF$101)</f>
        <v>1.5363015617094564E-3</v>
      </c>
      <c r="AG80" s="239">
        <f>IF(取引表!AG$101=0,0,取引表!AG80/取引表!AG$101)</f>
        <v>1.3232978807986473E-3</v>
      </c>
      <c r="AH80" s="239">
        <f>IF(取引表!AH$101=0,0,取引表!AH80/取引表!AH$101)</f>
        <v>2.2363073185234785E-4</v>
      </c>
      <c r="AI80" s="239">
        <f>IF(取引表!AI$101=0,0,取引表!AI80/取引表!AI$101)</f>
        <v>3.209168909613587E-4</v>
      </c>
      <c r="AJ80" s="239">
        <f>IF(取引表!AJ$101=0,0,取引表!AJ80/取引表!AJ$101)</f>
        <v>8.752689751840133E-4</v>
      </c>
      <c r="AK80" s="239">
        <f>IF(取引表!AK$101=0,0,取引表!AK80/取引表!AK$101)</f>
        <v>1.8393143582275035E-5</v>
      </c>
      <c r="AL80" s="239">
        <f>IF(取引表!AL$101=0,0,取引表!AL80/取引表!AL$101)</f>
        <v>8.3538990596929434E-5</v>
      </c>
      <c r="AM80" s="239">
        <f>IF(取引表!AM$101=0,0,取引表!AM80/取引表!AM$101)</f>
        <v>3.9880864610796842E-5</v>
      </c>
      <c r="AN80" s="239">
        <f>IF(取引表!AN$101=0,0,取引表!AN80/取引表!AN$101)</f>
        <v>5.0437225046060007E-4</v>
      </c>
      <c r="AO80" s="239">
        <f>IF(取引表!AO$101=0,0,取引表!AO80/取引表!AO$101)</f>
        <v>4.9983038586039305E-4</v>
      </c>
      <c r="AP80" s="239">
        <f>IF(取引表!AP$101=0,0,取引表!AP80/取引表!AP$101)</f>
        <v>5.6646948161168163E-4</v>
      </c>
      <c r="AQ80" s="239">
        <f>IF(取引表!AQ$101=0,0,取引表!AQ80/取引表!AQ$101)</f>
        <v>1.5086306367065184E-3</v>
      </c>
      <c r="AR80" s="239">
        <f>IF(取引表!AR$101=0,0,取引表!AR80/取引表!AR$101)</f>
        <v>5.3302569520324655E-4</v>
      </c>
      <c r="AS80" s="239">
        <f>IF(取引表!AS$101=0,0,取引表!AS80/取引表!AS$101)</f>
        <v>1.7191765785139936E-3</v>
      </c>
      <c r="AT80" s="239">
        <f>IF(取引表!AT$101=0,0,取引表!AT80/取引表!AT$101)</f>
        <v>7.840559467359008E-4</v>
      </c>
      <c r="AU80" s="239">
        <f>IF(取引表!AU$101=0,0,取引表!AU80/取引表!AU$101)</f>
        <v>9.4590804072741859E-4</v>
      </c>
      <c r="AV80" s="239">
        <f>IF(取引表!AV$101=0,0,取引表!AV80/取引表!AV$101)</f>
        <v>7.8926581679046853E-4</v>
      </c>
      <c r="AW80" s="239">
        <f>IF(取引表!AW$101=0,0,取引表!AW80/取引表!AW$101)</f>
        <v>2.5427434233532878E-3</v>
      </c>
      <c r="AX80" s="239">
        <f>IF(取引表!AX$101=0,0,取引表!AX80/取引表!AX$101)</f>
        <v>7.1455733893089042E-3</v>
      </c>
      <c r="AY80" s="239">
        <f>IF(取引表!AY$101=0,0,取引表!AY80/取引表!AY$101)</f>
        <v>1.0997873969530341E-3</v>
      </c>
      <c r="AZ80" s="239">
        <f>IF(取引表!AZ$101=0,0,取引表!AZ80/取引表!AZ$101)</f>
        <v>2.1570810046492927E-4</v>
      </c>
      <c r="BA80" s="239">
        <f>IF(取引表!BA$101=0,0,取引表!BA80/取引表!BA$101)</f>
        <v>5.4247220769082505E-4</v>
      </c>
      <c r="BB80" s="239">
        <f>IF(取引表!BB$101=0,0,取引表!BB80/取引表!BB$101)</f>
        <v>2.1587735530248886E-3</v>
      </c>
      <c r="BC80" s="239">
        <f>IF(取引表!BC$101=0,0,取引表!BC80/取引表!BC$101)</f>
        <v>1.9327659069712352E-4</v>
      </c>
      <c r="BD80" s="239">
        <f>IF(取引表!BD$101=0,0,取引表!BD80/取引表!BD$101)</f>
        <v>2.8952711434878709E-4</v>
      </c>
      <c r="BE80" s="239">
        <f>IF(取引表!BE$101=0,0,取引表!BE80/取引表!BE$101)</f>
        <v>0</v>
      </c>
      <c r="BF80" s="239">
        <f>IF(取引表!BF$101=0,0,取引表!BF80/取引表!BF$101)</f>
        <v>7.6318231096560607E-4</v>
      </c>
      <c r="BG80" s="239">
        <f>IF(取引表!BG$101=0,0,取引表!BG80/取引表!BG$101)</f>
        <v>8.2512623275350649E-4</v>
      </c>
      <c r="BH80" s="239">
        <f>IF(取引表!BH$101=0,0,取引表!BH80/取引表!BH$101)</f>
        <v>0</v>
      </c>
      <c r="BI80" s="239">
        <f>IF(取引表!BI$101=0,0,取引表!BI80/取引表!BI$101)</f>
        <v>1.0756007941348116E-3</v>
      </c>
      <c r="BJ80" s="239">
        <f>IF(取引表!BJ$101=0,0,取引表!BJ80/取引表!BJ$101)</f>
        <v>0</v>
      </c>
      <c r="BK80" s="239">
        <f>IF(取引表!BK$101=0,0,取引表!BK80/取引表!BK$101)</f>
        <v>6.9272830062466707E-4</v>
      </c>
      <c r="BL80" s="239">
        <f>IF(取引表!BL$101=0,0,取引表!BL80/取引表!BL$101)</f>
        <v>2.8629359308767937E-3</v>
      </c>
      <c r="BM80" s="239">
        <f>IF(取引表!BM$101=0,0,取引表!BM80/取引表!BM$101)</f>
        <v>3.8011841825623947E-4</v>
      </c>
      <c r="BN80" s="239">
        <f>IF(取引表!BN$101=0,0,取引表!BN80/取引表!BN$101)</f>
        <v>0</v>
      </c>
      <c r="BO80" s="239">
        <f>IF(取引表!BO$101=0,0,取引表!BO80/取引表!BO$101)</f>
        <v>4.9646132713881746E-4</v>
      </c>
      <c r="BP80" s="239">
        <f>IF(取引表!BP$101=0,0,取引表!BP80/取引表!BP$101)</f>
        <v>1.9230600830702509E-3</v>
      </c>
      <c r="BQ80" s="239">
        <f>IF(取引表!BQ$101=0,0,取引表!BQ80/取引表!BQ$101)</f>
        <v>6.9416468004589366E-4</v>
      </c>
      <c r="BR80" s="239">
        <f>IF(取引表!BR$101=0,0,取引表!BR80/取引表!BR$101)</f>
        <v>8.6937793312425588E-4</v>
      </c>
      <c r="BS80" s="239">
        <f>IF(取引表!BS$101=0,0,取引表!BS80/取引表!BS$101)</f>
        <v>1.3303497922699929E-3</v>
      </c>
      <c r="BT80" s="239">
        <f>IF(取引表!BT$101=0,0,取引表!BT80/取引表!BT$101)</f>
        <v>2.6346236747269654E-6</v>
      </c>
      <c r="BU80" s="239">
        <f>IF(取引表!BU$101=0,0,取引表!BU80/取引表!BU$101)</f>
        <v>7.3719644021292584E-5</v>
      </c>
      <c r="BV80" s="239">
        <f>IF(取引表!BV$101=0,0,取引表!BV80/取引表!BV$101)</f>
        <v>3.2225641447391159E-3</v>
      </c>
      <c r="BW80" s="239">
        <f>IF(取引表!BW$101=0,0,取引表!BW80/取引表!BW$101)</f>
        <v>1.0109487188275379E-3</v>
      </c>
      <c r="BX80" s="239">
        <f>IF(取引表!BX$101=0,0,取引表!BX80/取引表!BX$101)</f>
        <v>6.2211466409415261E-4</v>
      </c>
      <c r="BY80" s="239">
        <f>IF(取引表!BY$101=0,0,取引表!BY80/取引表!BY$101)</f>
        <v>1.5451883466992764E-5</v>
      </c>
      <c r="BZ80" s="239">
        <f>IF(取引表!BZ$101=0,0,取引表!BZ80/取引表!BZ$101)</f>
        <v>2.859782716346991E-4</v>
      </c>
      <c r="CA80" s="239">
        <f>IF(取引表!CA$101=0,0,取引表!CA80/取引表!CA$101)</f>
        <v>0</v>
      </c>
      <c r="CB80" s="239">
        <f>IF(取引表!CB$101=0,0,取引表!CB80/取引表!CB$101)</f>
        <v>1.0720828817237127E-3</v>
      </c>
      <c r="CC80" s="239">
        <f>IF(取引表!CC$101=0,0,取引表!CC80/取引表!CC$101)</f>
        <v>1.7636142932364448E-3</v>
      </c>
      <c r="CD80" s="239">
        <f>IF(取引表!CD$101=0,0,取引表!CD80/取引表!CD$101)</f>
        <v>1.1526334542371877E-3</v>
      </c>
      <c r="CE80" s="239">
        <f>IF(取引表!CE$101=0,0,取引表!CE80/取引表!CE$101)</f>
        <v>1.4085924622732752E-3</v>
      </c>
      <c r="CF80" s="239">
        <f>IF(取引表!CF$101=0,0,取引表!CF80/取引表!CF$101)</f>
        <v>1.0616276725655671E-3</v>
      </c>
      <c r="CG80" s="239">
        <f>IF(取引表!CG$101=0,0,取引表!CG80/取引表!CG$101)</f>
        <v>1.1094677435786559E-3</v>
      </c>
      <c r="CH80" s="239">
        <f>IF(取引表!CH$101=0,0,取引表!CH80/取引表!CH$101)</f>
        <v>5.7314478455930981E-4</v>
      </c>
      <c r="CI80" s="239">
        <f>IF(取引表!CI$101=0,0,取引表!CI80/取引表!CI$101)</f>
        <v>4.6929482733033866E-3</v>
      </c>
      <c r="CJ80" s="239">
        <f>IF(取引表!CJ$101=0,0,取引表!CJ80/取引表!CJ$101)</f>
        <v>1.1320965450930965E-3</v>
      </c>
      <c r="CK80" s="239">
        <f>IF(取引表!CK$101=0,0,取引表!CK80/取引表!CK$101)</f>
        <v>0</v>
      </c>
      <c r="CL80" s="239">
        <f>IF(取引表!CL$101=0,0,取引表!CL80/取引表!CL$101)</f>
        <v>3.203322613475691E-3</v>
      </c>
      <c r="CM80" s="239">
        <f>IF(取引表!CM$101=0,0,取引表!CM80/取引表!CM$101)</f>
        <v>7.4839634569870081E-4</v>
      </c>
      <c r="CO80" s="238">
        <v>77</v>
      </c>
      <c r="CP80" s="242">
        <f t="shared" si="4"/>
        <v>0.37722920802419863</v>
      </c>
      <c r="CQ80" s="242">
        <f t="shared" si="5"/>
        <v>0.62277079197580132</v>
      </c>
      <c r="CR80" s="242">
        <f>INDEX(取引表!$C$105:$CM$105,投入係数!$CO80)</f>
        <v>0.53301642789057646</v>
      </c>
    </row>
    <row r="81" spans="1:96">
      <c r="A81" s="238">
        <v>78</v>
      </c>
      <c r="B81" s="238" t="s">
        <v>21</v>
      </c>
      <c r="C81" s="239">
        <f>IF(取引表!C$101=0,0,取引表!C81/取引表!C$101)</f>
        <v>3.1695938600123227E-3</v>
      </c>
      <c r="D81" s="239">
        <f>IF(取引表!D$101=0,0,取引表!D81/取引表!D$101)</f>
        <v>1.6897981942187229E-3</v>
      </c>
      <c r="E81" s="239">
        <f>IF(取引表!E$101=0,0,取引表!E81/取引表!E$101)</f>
        <v>2.0997869959555231E-3</v>
      </c>
      <c r="F81" s="239">
        <f>IF(取引表!F$101=0,0,取引表!F81/取引表!F$101)</f>
        <v>1.2931155489342526E-2</v>
      </c>
      <c r="G81" s="239">
        <f>IF(取引表!G$101=0,0,取引表!G81/取引表!G$101)</f>
        <v>2.1520757404942937E-3</v>
      </c>
      <c r="H81" s="239">
        <f>IF(取引表!H$101=0,0,取引表!H81/取引表!H$101)</f>
        <v>6.979653327289885E-3</v>
      </c>
      <c r="I81" s="239">
        <f>IF(取引表!I$101=0,0,取引表!I81/取引表!I$101)</f>
        <v>0</v>
      </c>
      <c r="J81" s="239">
        <f>IF(取引表!J$101=0,0,取引表!J81/取引表!J$101)</f>
        <v>3.6043382675624248E-3</v>
      </c>
      <c r="K81" s="239">
        <f>IF(取引表!K$101=0,0,取引表!K81/取引表!K$101)</f>
        <v>2.7345162522869502E-3</v>
      </c>
      <c r="L81" s="239">
        <f>IF(取引表!L$101=0,0,取引表!L81/取引表!L$101)</f>
        <v>4.8725237536490825E-3</v>
      </c>
      <c r="M81" s="239">
        <f>IF(取引表!M$101=0,0,取引表!M81/取引表!M$101)</f>
        <v>1.3469076941675098E-3</v>
      </c>
      <c r="N81" s="239">
        <f>IF(取引表!N$101=0,0,取引表!N81/取引表!N$101)</f>
        <v>1.1467798260804251E-3</v>
      </c>
      <c r="O81" s="239">
        <f>IF(取引表!O$101=0,0,取引表!O81/取引表!O$101)</f>
        <v>7.6297484714664514E-3</v>
      </c>
      <c r="P81" s="239">
        <f>IF(取引表!P$101=0,0,取引表!P81/取引表!P$101)</f>
        <v>0</v>
      </c>
      <c r="Q81" s="239">
        <f>IF(取引表!Q$101=0,0,取引表!Q81/取引表!Q$101)</f>
        <v>3.4682982449324132E-3</v>
      </c>
      <c r="R81" s="239">
        <f>IF(取引表!R$101=0,0,取引表!R81/取引表!R$101)</f>
        <v>6.9732754711294303E-4</v>
      </c>
      <c r="S81" s="239">
        <f>IF(取引表!S$101=0,0,取引表!S81/取引表!S$101)</f>
        <v>0</v>
      </c>
      <c r="T81" s="239">
        <f>IF(取引表!T$101=0,0,取引表!T81/取引表!T$101)</f>
        <v>1.2186426437476544E-3</v>
      </c>
      <c r="U81" s="239">
        <f>IF(取引表!U$101=0,0,取引表!U81/取引表!U$101)</f>
        <v>0</v>
      </c>
      <c r="V81" s="239">
        <f>IF(取引表!V$101=0,0,取引表!V81/取引表!V$101)</f>
        <v>1.4795799024013134E-3</v>
      </c>
      <c r="W81" s="239">
        <f>IF(取引表!W$101=0,0,取引表!W81/取引表!W$101)</f>
        <v>2.3020155881985083E-3</v>
      </c>
      <c r="X81" s="239">
        <f>IF(取引表!X$101=0,0,取引表!X81/取引表!X$101)</f>
        <v>0</v>
      </c>
      <c r="Y81" s="239">
        <f>IF(取引表!Y$101=0,0,取引表!Y81/取引表!Y$101)</f>
        <v>4.254598290108361E-3</v>
      </c>
      <c r="Z81" s="239">
        <f>IF(取引表!Z$101=0,0,取引表!Z81/取引表!Z$101)</f>
        <v>0</v>
      </c>
      <c r="AA81" s="239">
        <f>IF(取引表!AA$101=0,0,取引表!AA81/取引表!AA$101)</f>
        <v>3.0993032391034951E-3</v>
      </c>
      <c r="AB81" s="239">
        <f>IF(取引表!AB$101=0,0,取引表!AB81/取引表!AB$101)</f>
        <v>1.3709304768113606E-3</v>
      </c>
      <c r="AC81" s="239">
        <f>IF(取引表!AC$101=0,0,取引表!AC81/取引表!AC$101)</f>
        <v>1.4033190372618446E-2</v>
      </c>
      <c r="AD81" s="239">
        <f>IF(取引表!AD$101=0,0,取引表!AD81/取引表!AD$101)</f>
        <v>9.8787786091376929E-3</v>
      </c>
      <c r="AE81" s="239">
        <f>IF(取引表!AE$101=0,0,取引表!AE81/取引表!AE$101)</f>
        <v>2.988722673889005E-3</v>
      </c>
      <c r="AF81" s="239">
        <f>IF(取引表!AF$101=0,0,取引表!AF81/取引表!AF$101)</f>
        <v>4.452820265404946E-3</v>
      </c>
      <c r="AG81" s="239">
        <f>IF(取引表!AG$101=0,0,取引表!AG81/取引表!AG$101)</f>
        <v>7.2176827388739278E-3</v>
      </c>
      <c r="AH81" s="239">
        <f>IF(取引表!AH$101=0,0,取引表!AH81/取引表!AH$101)</f>
        <v>8.2502047612143632E-4</v>
      </c>
      <c r="AI81" s="239">
        <f>IF(取引表!AI$101=0,0,取引表!AI81/取引表!AI$101)</f>
        <v>4.6043685460514213E-3</v>
      </c>
      <c r="AJ81" s="239">
        <f>IF(取引表!AJ$101=0,0,取引表!AJ81/取引表!AJ$101)</f>
        <v>8.0067729833512638E-3</v>
      </c>
      <c r="AK81" s="239">
        <f>IF(取引表!AK$101=0,0,取引表!AK81/取引表!AK$101)</f>
        <v>8.2198861709661714E-4</v>
      </c>
      <c r="AL81" s="239">
        <f>IF(取引表!AL$101=0,0,取引表!AL81/取引表!AL$101)</f>
        <v>8.0680033019170318E-4</v>
      </c>
      <c r="AM81" s="239">
        <f>IF(取引表!AM$101=0,0,取引表!AM81/取引表!AM$101)</f>
        <v>1.2257273018169768E-3</v>
      </c>
      <c r="AN81" s="239">
        <f>IF(取引表!AN$101=0,0,取引表!AN81/取引表!AN$101)</f>
        <v>7.057661708542628E-3</v>
      </c>
      <c r="AO81" s="239">
        <f>IF(取引表!AO$101=0,0,取引表!AO81/取引表!AO$101)</f>
        <v>7.7926389680852172E-3</v>
      </c>
      <c r="AP81" s="239">
        <f>IF(取引表!AP$101=0,0,取引表!AP81/取引表!AP$101)</f>
        <v>5.4796158638819505E-3</v>
      </c>
      <c r="AQ81" s="239">
        <f>IF(取引表!AQ$101=0,0,取引表!AQ81/取引表!AQ$101)</f>
        <v>4.4916214496227735E-2</v>
      </c>
      <c r="AR81" s="239">
        <f>IF(取引表!AR$101=0,0,取引表!AR81/取引表!AR$101)</f>
        <v>1.6946977456881548E-2</v>
      </c>
      <c r="AS81" s="239">
        <f>IF(取引表!AS$101=0,0,取引表!AS81/取引表!AS$101)</f>
        <v>1.0109235959381083E-2</v>
      </c>
      <c r="AT81" s="239">
        <f>IF(取引表!AT$101=0,0,取引表!AT81/取引表!AT$101)</f>
        <v>3.6072078119283209E-2</v>
      </c>
      <c r="AU81" s="239">
        <f>IF(取引表!AU$101=0,0,取引表!AU81/取引表!AU$101)</f>
        <v>5.1873251206942944E-2</v>
      </c>
      <c r="AV81" s="239">
        <f>IF(取引表!AV$101=0,0,取引表!AV81/取引表!AV$101)</f>
        <v>2.864997240797531E-3</v>
      </c>
      <c r="AW81" s="239">
        <f>IF(取引表!AW$101=0,0,取引表!AW81/取引表!AW$101)</f>
        <v>5.2060139178507249E-3</v>
      </c>
      <c r="AX81" s="239">
        <f>IF(取引表!AX$101=0,0,取引表!AX81/取引表!AX$101)</f>
        <v>2.8115402611721351E-3</v>
      </c>
      <c r="AY81" s="239">
        <f>IF(取引表!AY$101=0,0,取引表!AY81/取引表!AY$101)</f>
        <v>6.3187303029342079E-3</v>
      </c>
      <c r="AZ81" s="239">
        <f>IF(取引表!AZ$101=0,0,取引表!AZ81/取引表!AZ$101)</f>
        <v>9.2187397623741344E-3</v>
      </c>
      <c r="BA81" s="239">
        <f>IF(取引表!BA$101=0,0,取引表!BA81/取引表!BA$101)</f>
        <v>1.088745214717023E-2</v>
      </c>
      <c r="BB81" s="239">
        <f>IF(取引表!BB$101=0,0,取引表!BB81/取引表!BB$101)</f>
        <v>6.8000648394692222E-3</v>
      </c>
      <c r="BC81" s="239">
        <f>IF(取引表!BC$101=0,0,取引表!BC81/取引表!BC$101)</f>
        <v>3.7340574384099969E-4</v>
      </c>
      <c r="BD81" s="239">
        <f>IF(取引表!BD$101=0,0,取引表!BD81/取引表!BD$101)</f>
        <v>3.6280938014792909E-2</v>
      </c>
      <c r="BE81" s="239">
        <f>IF(取引表!BE$101=0,0,取引表!BE81/取引表!BE$101)</f>
        <v>0</v>
      </c>
      <c r="BF81" s="239">
        <f>IF(取引表!BF$101=0,0,取引表!BF81/取引表!BF$101)</f>
        <v>1.8043832940032201E-3</v>
      </c>
      <c r="BG81" s="239">
        <f>IF(取引表!BG$101=0,0,取引表!BG81/取引表!BG$101)</f>
        <v>6.9606783815774455E-3</v>
      </c>
      <c r="BH81" s="239">
        <f>IF(取引表!BH$101=0,0,取引表!BH81/取引表!BH$101)</f>
        <v>0.12895882107936582</v>
      </c>
      <c r="BI81" s="239">
        <f>IF(取引表!BI$101=0,0,取引表!BI81/取引表!BI$101)</f>
        <v>2.364804199530971E-3</v>
      </c>
      <c r="BJ81" s="239">
        <f>IF(取引表!BJ$101=0,0,取引表!BJ81/取引表!BJ$101)</f>
        <v>0</v>
      </c>
      <c r="BK81" s="239">
        <f>IF(取引表!BK$101=0,0,取引表!BK81/取引表!BK$101)</f>
        <v>1.1221305841236633E-2</v>
      </c>
      <c r="BL81" s="239">
        <f>IF(取引表!BL$101=0,0,取引表!BL81/取引表!BL$101)</f>
        <v>3.1055457779798571E-3</v>
      </c>
      <c r="BM81" s="239">
        <f>IF(取引表!BM$101=0,0,取引表!BM81/取引表!BM$101)</f>
        <v>4.3199616126173932E-3</v>
      </c>
      <c r="BN81" s="239">
        <f>IF(取引表!BN$101=0,0,取引表!BN81/取引表!BN$101)</f>
        <v>0</v>
      </c>
      <c r="BO81" s="239">
        <f>IF(取引表!BO$101=0,0,取引表!BO81/取引表!BO$101)</f>
        <v>5.5736036512345271E-3</v>
      </c>
      <c r="BP81" s="239">
        <f>IF(取引表!BP$101=0,0,取引表!BP81/取引表!BP$101)</f>
        <v>9.8318076500658533E-3</v>
      </c>
      <c r="BQ81" s="239">
        <f>IF(取引表!BQ$101=0,0,取引表!BQ81/取引表!BQ$101)</f>
        <v>7.624037793085142E-3</v>
      </c>
      <c r="BR81" s="239">
        <f>IF(取引表!BR$101=0,0,取引表!BR81/取引表!BR$101)</f>
        <v>3.4788482953072054E-2</v>
      </c>
      <c r="BS81" s="239">
        <f>IF(取引表!BS$101=0,0,取引表!BS81/取引表!BS$101)</f>
        <v>5.2099822763948776E-3</v>
      </c>
      <c r="BT81" s="239">
        <f>IF(取引表!BT$101=0,0,取引表!BT81/取引表!BT$101)</f>
        <v>1.3521380490189224E-2</v>
      </c>
      <c r="BU81" s="239">
        <f>IF(取引表!BU$101=0,0,取引表!BU81/取引表!BU$101)</f>
        <v>5.3244110651931163E-4</v>
      </c>
      <c r="BV81" s="239">
        <f>IF(取引表!BV$101=0,0,取引表!BV81/取引表!BV$101)</f>
        <v>3.2527002763128869E-3</v>
      </c>
      <c r="BW81" s="239">
        <f>IF(取引表!BW$101=0,0,取引表!BW81/取引表!BW$101)</f>
        <v>4.3274374297729099E-3</v>
      </c>
      <c r="BX81" s="239">
        <f>IF(取引表!BX$101=0,0,取引表!BX81/取引表!BX$101)</f>
        <v>9.2321602480959723E-3</v>
      </c>
      <c r="BY81" s="239">
        <f>IF(取引表!BY$101=0,0,取引表!BY81/取引表!BY$101)</f>
        <v>7.0175086718203506E-3</v>
      </c>
      <c r="BZ81" s="239">
        <f>IF(取引表!BZ$101=0,0,取引表!BZ81/取引表!BZ$101)</f>
        <v>1.4405155403354282E-2</v>
      </c>
      <c r="CA81" s="239">
        <f>IF(取引表!CA$101=0,0,取引表!CA81/取引表!CA$101)</f>
        <v>5.3435198731655448E-3</v>
      </c>
      <c r="CB81" s="239">
        <f>IF(取引表!CB$101=0,0,取引表!CB81/取引表!CB$101)</f>
        <v>5.9495947053287757E-2</v>
      </c>
      <c r="CC81" s="239">
        <f>IF(取引表!CC$101=0,0,取引表!CC81/取引表!CC$101)</f>
        <v>2.0635943123333009E-3</v>
      </c>
      <c r="CD81" s="239">
        <f>IF(取引表!CD$101=0,0,取引表!CD81/取引表!CD$101)</f>
        <v>1.2357733643998187E-2</v>
      </c>
      <c r="CE81" s="239">
        <f>IF(取引表!CE$101=0,0,取引表!CE81/取引表!CE$101)</f>
        <v>7.4658321296863246E-3</v>
      </c>
      <c r="CF81" s="239">
        <f>IF(取引表!CF$101=0,0,取引表!CF81/取引表!CF$101)</f>
        <v>8.4377887051669525E-3</v>
      </c>
      <c r="CG81" s="239">
        <f>IF(取引表!CG$101=0,0,取引表!CG81/取引表!CG$101)</f>
        <v>1.1246576187096237E-3</v>
      </c>
      <c r="CH81" s="239">
        <f>IF(取引表!CH$101=0,0,取引表!CH81/取引表!CH$101)</f>
        <v>2.3428507524259059E-3</v>
      </c>
      <c r="CI81" s="239">
        <f>IF(取引表!CI$101=0,0,取引表!CI81/取引表!CI$101)</f>
        <v>4.2552467246409018E-3</v>
      </c>
      <c r="CJ81" s="239">
        <f>IF(取引表!CJ$101=0,0,取引表!CJ81/取引表!CJ$101)</f>
        <v>7.4635342593698355E-3</v>
      </c>
      <c r="CK81" s="239">
        <f>IF(取引表!CK$101=0,0,取引表!CK81/取引表!CK$101)</f>
        <v>0</v>
      </c>
      <c r="CL81" s="239">
        <f>IF(取引表!CL$101=0,0,取引表!CL81/取引表!CL$101)</f>
        <v>5.5921071401726389E-3</v>
      </c>
      <c r="CM81" s="239">
        <f>IF(取引表!CM$101=0,0,取引表!CM81/取引表!CM$101)</f>
        <v>7.6493681055919199E-3</v>
      </c>
      <c r="CO81" s="238">
        <v>78</v>
      </c>
      <c r="CP81" s="242">
        <f t="shared" si="4"/>
        <v>0.33858583935573033</v>
      </c>
      <c r="CQ81" s="242">
        <f t="shared" si="5"/>
        <v>0.66141416064426961</v>
      </c>
      <c r="CR81" s="242">
        <f>INDEX(取引表!$C$105:$CM$105,投入係数!$CO81)</f>
        <v>0.11869392310183531</v>
      </c>
    </row>
    <row r="82" spans="1:96">
      <c r="A82" s="238">
        <v>79</v>
      </c>
      <c r="B82" s="238" t="s">
        <v>84</v>
      </c>
      <c r="C82" s="239">
        <f>IF(取引表!C$101=0,0,取引表!C82/取引表!C$101)</f>
        <v>2.3233694589858589E-4</v>
      </c>
      <c r="D82" s="239">
        <f>IF(取引表!D$101=0,0,取引表!D82/取引表!D$101)</f>
        <v>1.7000232906033044E-3</v>
      </c>
      <c r="E82" s="239">
        <f>IF(取引表!E$101=0,0,取引表!E82/取引表!E$101)</f>
        <v>5.0013956948120127E-4</v>
      </c>
      <c r="F82" s="239">
        <f>IF(取引表!F$101=0,0,取引表!F82/取引表!F$101)</f>
        <v>1.0856082072180373E-3</v>
      </c>
      <c r="G82" s="239">
        <f>IF(取引表!G$101=0,0,取引表!G82/取引表!G$101)</f>
        <v>6.6613760001001275E-3</v>
      </c>
      <c r="H82" s="239">
        <f>IF(取引表!H$101=0,0,取引表!H82/取引表!H$101)</f>
        <v>1.9363497294519843E-2</v>
      </c>
      <c r="I82" s="239">
        <f>IF(取引表!I$101=0,0,取引表!I82/取引表!I$101)</f>
        <v>0</v>
      </c>
      <c r="J82" s="239">
        <f>IF(取引表!J$101=0,0,取引表!J82/取引表!J$101)</f>
        <v>1.1042332369717127E-3</v>
      </c>
      <c r="K82" s="239">
        <f>IF(取引表!K$101=0,0,取引表!K82/取引表!K$101)</f>
        <v>5.7029421540709859E-3</v>
      </c>
      <c r="L82" s="239">
        <f>IF(取引表!L$101=0,0,取引表!L82/取引表!L$101)</f>
        <v>5.2890981117908369E-4</v>
      </c>
      <c r="M82" s="239">
        <f>IF(取引表!M$101=0,0,取引表!M82/取引表!M$101)</f>
        <v>2.2888921012202464E-3</v>
      </c>
      <c r="N82" s="239">
        <f>IF(取引表!N$101=0,0,取引表!N82/取引表!N$101)</f>
        <v>1.2445196770667923E-3</v>
      </c>
      <c r="O82" s="239">
        <f>IF(取引表!O$101=0,0,取引表!O82/取引表!O$101)</f>
        <v>7.9996637500027946E-4</v>
      </c>
      <c r="P82" s="239">
        <f>IF(取引表!P$101=0,0,取引表!P82/取引表!P$101)</f>
        <v>0</v>
      </c>
      <c r="Q82" s="239">
        <f>IF(取引表!Q$101=0,0,取引表!Q82/取引表!Q$101)</f>
        <v>4.0603563147340828E-3</v>
      </c>
      <c r="R82" s="239">
        <f>IF(取引表!R$101=0,0,取引表!R82/取引表!R$101)</f>
        <v>6.2665748759354039E-4</v>
      </c>
      <c r="S82" s="239">
        <f>IF(取引表!S$101=0,0,取引表!S82/取引表!S$101)</f>
        <v>0</v>
      </c>
      <c r="T82" s="239">
        <f>IF(取引表!T$101=0,0,取引表!T82/取引表!T$101)</f>
        <v>6.4417041116640213E-3</v>
      </c>
      <c r="U82" s="239">
        <f>IF(取引表!U$101=0,0,取引表!U82/取引表!U$101)</f>
        <v>0</v>
      </c>
      <c r="V82" s="239">
        <f>IF(取引表!V$101=0,0,取引表!V82/取引表!V$101)</f>
        <v>7.6824013594088984E-5</v>
      </c>
      <c r="W82" s="239">
        <f>IF(取引表!W$101=0,0,取引表!W82/取引表!W$101)</f>
        <v>3.9727916204597919E-3</v>
      </c>
      <c r="X82" s="239">
        <f>IF(取引表!X$101=0,0,取引表!X82/取引表!X$101)</f>
        <v>0</v>
      </c>
      <c r="Y82" s="239">
        <f>IF(取引表!Y$101=0,0,取引表!Y82/取引表!Y$101)</f>
        <v>2.617361571995755E-4</v>
      </c>
      <c r="Z82" s="239">
        <f>IF(取引表!Z$101=0,0,取引表!Z82/取引表!Z$101)</f>
        <v>0</v>
      </c>
      <c r="AA82" s="239">
        <f>IF(取引表!AA$101=0,0,取引表!AA82/取引表!AA$101)</f>
        <v>1.2158712243221306E-3</v>
      </c>
      <c r="AB82" s="239">
        <f>IF(取引表!AB$101=0,0,取引表!AB82/取引表!AB$101)</f>
        <v>3.4757302176467134E-4</v>
      </c>
      <c r="AC82" s="239">
        <f>IF(取引表!AC$101=0,0,取引表!AC82/取引表!AC$101)</f>
        <v>1.2102398297847243E-3</v>
      </c>
      <c r="AD82" s="239">
        <f>IF(取引表!AD$101=0,0,取引表!AD82/取引表!AD$101)</f>
        <v>1.4185506211159625E-3</v>
      </c>
      <c r="AE82" s="239">
        <f>IF(取引表!AE$101=0,0,取引表!AE82/取引表!AE$101)</f>
        <v>1.0212512301539538E-3</v>
      </c>
      <c r="AF82" s="239">
        <f>IF(取引表!AF$101=0,0,取引表!AF82/取引表!AF$101)</f>
        <v>3.3610730530717514E-3</v>
      </c>
      <c r="AG82" s="239">
        <f>IF(取引表!AG$101=0,0,取引表!AG82/取引表!AG$101)</f>
        <v>4.935616712328352E-3</v>
      </c>
      <c r="AH82" s="239">
        <f>IF(取引表!AH$101=0,0,取引表!AH82/取引表!AH$101)</f>
        <v>1.5326660506850478E-3</v>
      </c>
      <c r="AI82" s="239">
        <f>IF(取引表!AI$101=0,0,取引表!AI82/取引表!AI$101)</f>
        <v>3.1401376400418016E-3</v>
      </c>
      <c r="AJ82" s="239">
        <f>IF(取引表!AJ$101=0,0,取引表!AJ82/取引表!AJ$101)</f>
        <v>6.0084436435780732E-3</v>
      </c>
      <c r="AK82" s="239">
        <f>IF(取引表!AK$101=0,0,取引表!AK82/取引表!AK$101)</f>
        <v>1.3437561624636202E-4</v>
      </c>
      <c r="AL82" s="239">
        <f>IF(取引表!AL$101=0,0,取引表!AL82/取引表!AL$101)</f>
        <v>3.4568977788439806E-3</v>
      </c>
      <c r="AM82" s="239">
        <f>IF(取引表!AM$101=0,0,取引表!AM82/取引表!AM$101)</f>
        <v>2.3135783063152728E-3</v>
      </c>
      <c r="AN82" s="239">
        <f>IF(取引表!AN$101=0,0,取引表!AN82/取引表!AN$101)</f>
        <v>1.5366855882105591E-3</v>
      </c>
      <c r="AO82" s="239">
        <f>IF(取引表!AO$101=0,0,取引表!AO82/取引表!AO$101)</f>
        <v>9.6562044931694361E-4</v>
      </c>
      <c r="AP82" s="239">
        <f>IF(取引表!AP$101=0,0,取引表!AP82/取引表!AP$101)</f>
        <v>7.5186883624629051E-3</v>
      </c>
      <c r="AQ82" s="239">
        <f>IF(取引表!AQ$101=0,0,取引表!AQ82/取引表!AQ$101)</f>
        <v>1.5542011021175956E-4</v>
      </c>
      <c r="AR82" s="239">
        <f>IF(取引表!AR$101=0,0,取引表!AR82/取引表!AR$101)</f>
        <v>2.9199591027324317E-3</v>
      </c>
      <c r="AS82" s="239">
        <f>IF(取引表!AS$101=0,0,取引表!AS82/取引表!AS$101)</f>
        <v>4.8385997936314674E-4</v>
      </c>
      <c r="AT82" s="239">
        <f>IF(取引表!AT$101=0,0,取引表!AT82/取引表!AT$101)</f>
        <v>8.5692264396598262E-4</v>
      </c>
      <c r="AU82" s="239">
        <f>IF(取引表!AU$101=0,0,取引表!AU82/取引表!AU$101)</f>
        <v>9.2743330411185687E-4</v>
      </c>
      <c r="AV82" s="239">
        <f>IF(取引表!AV$101=0,0,取引表!AV82/取引表!AV$101)</f>
        <v>2.4454796290827698E-3</v>
      </c>
      <c r="AW82" s="239">
        <f>IF(取引表!AW$101=0,0,取引表!AW82/取引表!AW$101)</f>
        <v>9.209012940034015E-3</v>
      </c>
      <c r="AX82" s="239">
        <f>IF(取引表!AX$101=0,0,取引表!AX82/取引表!AX$101)</f>
        <v>9.1273112453943619E-3</v>
      </c>
      <c r="AY82" s="239">
        <f>IF(取引表!AY$101=0,0,取引表!AY82/取引表!AY$101)</f>
        <v>7.8706104831097645E-4</v>
      </c>
      <c r="AZ82" s="239">
        <f>IF(取引表!AZ$101=0,0,取引表!AZ82/取引表!AZ$101)</f>
        <v>3.3122237259455472E-3</v>
      </c>
      <c r="BA82" s="239">
        <f>IF(取引表!BA$101=0,0,取引表!BA82/取引表!BA$101)</f>
        <v>1.4193017365088774E-2</v>
      </c>
      <c r="BB82" s="239">
        <f>IF(取引表!BB$101=0,0,取引表!BB82/取引表!BB$101)</f>
        <v>3.0679378168827418E-2</v>
      </c>
      <c r="BC82" s="239">
        <f>IF(取引表!BC$101=0,0,取引表!BC82/取引表!BC$101)</f>
        <v>3.7586039341576875E-3</v>
      </c>
      <c r="BD82" s="239">
        <f>IF(取引表!BD$101=0,0,取引表!BD82/取引表!BD$101)</f>
        <v>4.8836013896767566E-3</v>
      </c>
      <c r="BE82" s="239">
        <f>IF(取引表!BE$101=0,0,取引表!BE82/取引表!BE$101)</f>
        <v>0</v>
      </c>
      <c r="BF82" s="239">
        <f>IF(取引表!BF$101=0,0,取引表!BF82/取引表!BF$101)</f>
        <v>4.2402275923617162E-3</v>
      </c>
      <c r="BG82" s="239">
        <f>IF(取引表!BG$101=0,0,取引表!BG82/取引表!BG$101)</f>
        <v>2.5012653577500023E-3</v>
      </c>
      <c r="BH82" s="239">
        <f>IF(取引表!BH$101=0,0,取引表!BH82/取引表!BH$101)</f>
        <v>0</v>
      </c>
      <c r="BI82" s="239">
        <f>IF(取引表!BI$101=0,0,取引表!BI82/取引表!BI$101)</f>
        <v>3.4270645327097158E-3</v>
      </c>
      <c r="BJ82" s="239">
        <f>IF(取引表!BJ$101=0,0,取引表!BJ82/取引表!BJ$101)</f>
        <v>0</v>
      </c>
      <c r="BK82" s="239">
        <f>IF(取引表!BK$101=0,0,取引表!BK82/取引表!BK$101)</f>
        <v>3.3107274005349063E-3</v>
      </c>
      <c r="BL82" s="239">
        <f>IF(取引表!BL$101=0,0,取引表!BL82/取引表!BL$101)</f>
        <v>3.9913591349827876E-4</v>
      </c>
      <c r="BM82" s="239">
        <f>IF(取引表!BM$101=0,0,取引表!BM82/取引表!BM$101)</f>
        <v>2.8233397840892703E-3</v>
      </c>
      <c r="BN82" s="239">
        <f>IF(取引表!BN$101=0,0,取引表!BN82/取引表!BN$101)</f>
        <v>0</v>
      </c>
      <c r="BO82" s="239">
        <f>IF(取引表!BO$101=0,0,取引表!BO82/取引表!BO$101)</f>
        <v>1.3032726537012101E-2</v>
      </c>
      <c r="BP82" s="239">
        <f>IF(取引表!BP$101=0,0,取引表!BP82/取引表!BP$101)</f>
        <v>2.0268402673852531E-2</v>
      </c>
      <c r="BQ82" s="239">
        <f>IF(取引表!BQ$101=0,0,取引表!BQ82/取引表!BQ$101)</f>
        <v>1.6445903532297527E-2</v>
      </c>
      <c r="BR82" s="239">
        <f>IF(取引表!BR$101=0,0,取引表!BR82/取引表!BR$101)</f>
        <v>3.328412189577596E-2</v>
      </c>
      <c r="BS82" s="239">
        <f>IF(取引表!BS$101=0,0,取引表!BS82/取引表!BS$101)</f>
        <v>2.7668587276889808E-2</v>
      </c>
      <c r="BT82" s="239">
        <f>IF(取引表!BT$101=0,0,取引表!BT82/取引表!BT$101)</f>
        <v>1.317831801682514E-3</v>
      </c>
      <c r="BU82" s="239">
        <f>IF(取引表!BU$101=0,0,取引表!BU82/取引表!BU$101)</f>
        <v>1.1055484344977419E-3</v>
      </c>
      <c r="BV82" s="239">
        <f>IF(取引表!BV$101=0,0,取引表!BV82/取引表!BV$101)</f>
        <v>2.3601681688704287E-3</v>
      </c>
      <c r="BW82" s="239">
        <f>IF(取引表!BW$101=0,0,取引表!BW82/取引表!BW$101)</f>
        <v>1.3825920534598999E-3</v>
      </c>
      <c r="BX82" s="239">
        <f>IF(取引表!BX$101=0,0,取引表!BX82/取引表!BX$101)</f>
        <v>8.2060400161325289E-3</v>
      </c>
      <c r="BY82" s="239">
        <f>IF(取引表!BY$101=0,0,取引表!BY82/取引表!BY$101)</f>
        <v>8.1223099150159865E-4</v>
      </c>
      <c r="BZ82" s="239">
        <f>IF(取引表!BZ$101=0,0,取引表!BZ82/取引表!BZ$101)</f>
        <v>1.4266611855235107E-3</v>
      </c>
      <c r="CA82" s="239">
        <f>IF(取引表!CA$101=0,0,取引表!CA82/取引表!CA$101)</f>
        <v>5.211491276837849E-3</v>
      </c>
      <c r="CB82" s="239">
        <f>IF(取引表!CB$101=0,0,取引表!CB82/取引表!CB$101)</f>
        <v>4.872450091134903E-3</v>
      </c>
      <c r="CC82" s="239">
        <f>IF(取引表!CC$101=0,0,取引表!CC82/取引表!CC$101)</f>
        <v>7.6964675995944566E-4</v>
      </c>
      <c r="CD82" s="239">
        <f>IF(取引表!CD$101=0,0,取引表!CD82/取引表!CD$101)</f>
        <v>1.9914727605186413E-3</v>
      </c>
      <c r="CE82" s="239">
        <f>IF(取引表!CE$101=0,0,取引表!CE82/取引表!CE$101)</f>
        <v>1.5412997057398259E-2</v>
      </c>
      <c r="CF82" s="239">
        <f>IF(取引表!CF$101=0,0,取引表!CF82/取引表!CF$101)</f>
        <v>2.6549232070695065E-3</v>
      </c>
      <c r="CG82" s="239">
        <f>IF(取引表!CG$101=0,0,取引表!CG82/取引表!CG$101)</f>
        <v>1.0404963883674401E-2</v>
      </c>
      <c r="CH82" s="239">
        <f>IF(取引表!CH$101=0,0,取引表!CH82/取引表!CH$101)</f>
        <v>1.0107473703584289E-2</v>
      </c>
      <c r="CI82" s="239">
        <f>IF(取引表!CI$101=0,0,取引表!CI82/取引表!CI$101)</f>
        <v>9.8053709514512814E-3</v>
      </c>
      <c r="CJ82" s="239">
        <f>IF(取引表!CJ$101=0,0,取引表!CJ82/取引表!CJ$101)</f>
        <v>5.7391530788089727E-3</v>
      </c>
      <c r="CK82" s="239">
        <f>IF(取引表!CK$101=0,0,取引表!CK82/取引表!CK$101)</f>
        <v>0</v>
      </c>
      <c r="CL82" s="239">
        <f>IF(取引表!CL$101=0,0,取引表!CL82/取引表!CL$101)</f>
        <v>4.3197339543089392E-3</v>
      </c>
      <c r="CM82" s="239">
        <f>IF(取引表!CM$101=0,0,取引表!CM82/取引表!CM$101)</f>
        <v>4.4057084850556991E-3</v>
      </c>
      <c r="CO82" s="238">
        <v>79</v>
      </c>
      <c r="CP82" s="242">
        <f t="shared" si="4"/>
        <v>0.67446640496801924</v>
      </c>
      <c r="CQ82" s="242">
        <f t="shared" si="5"/>
        <v>0.32553359503198109</v>
      </c>
      <c r="CR82" s="242">
        <f>INDEX(取引表!$C$105:$CM$105,投入係数!$CO82)</f>
        <v>0.14884938978303489</v>
      </c>
    </row>
    <row r="83" spans="1:96">
      <c r="A83" s="238">
        <v>80</v>
      </c>
      <c r="B83" s="238" t="s">
        <v>172</v>
      </c>
      <c r="C83" s="239">
        <f>IF(取引表!C$101=0,0,取引表!C83/取引表!C$101)</f>
        <v>2.4089962806311659E-2</v>
      </c>
      <c r="D83" s="239">
        <f>IF(取引表!D$101=0,0,取引表!D83/取引表!D$101)</f>
        <v>1.2798261998589711E-2</v>
      </c>
      <c r="E83" s="239">
        <f>IF(取引表!E$101=0,0,取引表!E83/取引表!E$101)</f>
        <v>6.6919271846679652E-3</v>
      </c>
      <c r="F83" s="239">
        <f>IF(取引表!F$101=0,0,取引表!F83/取引表!F$101)</f>
        <v>4.4103962351135707E-2</v>
      </c>
      <c r="G83" s="239">
        <f>IF(取引表!G$101=0,0,取引表!G83/取引表!G$101)</f>
        <v>6.7964463008400059E-3</v>
      </c>
      <c r="H83" s="239">
        <f>IF(取引表!H$101=0,0,取引表!H83/取引表!H$101)</f>
        <v>6.0696338413220568E-3</v>
      </c>
      <c r="I83" s="239">
        <f>IF(取引表!I$101=0,0,取引表!I83/取引表!I$101)</f>
        <v>0</v>
      </c>
      <c r="J83" s="239">
        <f>IF(取引表!J$101=0,0,取引表!J83/取引表!J$101)</f>
        <v>1.3940085836759932E-2</v>
      </c>
      <c r="K83" s="239">
        <f>IF(取引表!K$101=0,0,取引表!K83/取引表!K$101)</f>
        <v>8.9368812441928767E-3</v>
      </c>
      <c r="L83" s="239">
        <f>IF(取引表!L$101=0,0,取引表!L83/取引表!L$101)</f>
        <v>1.6388810420298511E-2</v>
      </c>
      <c r="M83" s="239">
        <f>IF(取引表!M$101=0,0,取引表!M83/取引表!M$101)</f>
        <v>2.713316842202375E-3</v>
      </c>
      <c r="N83" s="239">
        <f>IF(取引表!N$101=0,0,取引表!N83/取引表!N$101)</f>
        <v>5.5545560208413881E-3</v>
      </c>
      <c r="O83" s="239">
        <f>IF(取引表!O$101=0,0,取引表!O83/取引表!O$101)</f>
        <v>1.1737911676692343E-2</v>
      </c>
      <c r="P83" s="239">
        <f>IF(取引表!P$101=0,0,取引表!P83/取引表!P$101)</f>
        <v>0</v>
      </c>
      <c r="Q83" s="239">
        <f>IF(取引表!Q$101=0,0,取引表!Q83/取引表!Q$101)</f>
        <v>1.9688438641062563E-2</v>
      </c>
      <c r="R83" s="239">
        <f>IF(取引表!R$101=0,0,取引表!R83/取引表!R$101)</f>
        <v>1.4407674990867286E-2</v>
      </c>
      <c r="S83" s="239">
        <f>IF(取引表!S$101=0,0,取引表!S83/取引表!S$101)</f>
        <v>0</v>
      </c>
      <c r="T83" s="239">
        <f>IF(取引表!T$101=0,0,取引表!T83/取引表!T$101)</f>
        <v>3.342606906575985E-3</v>
      </c>
      <c r="U83" s="239">
        <f>IF(取引表!U$101=0,0,取引表!U83/取引表!U$101)</f>
        <v>0</v>
      </c>
      <c r="V83" s="239">
        <f>IF(取引表!V$101=0,0,取引表!V83/取引表!V$101)</f>
        <v>1.5537429176704668E-2</v>
      </c>
      <c r="W83" s="239">
        <f>IF(取引表!W$101=0,0,取引表!W83/取引表!W$101)</f>
        <v>1.1683577091447952E-2</v>
      </c>
      <c r="X83" s="239">
        <f>IF(取引表!X$101=0,0,取引表!X83/取引表!X$101)</f>
        <v>0</v>
      </c>
      <c r="Y83" s="239">
        <f>IF(取引表!Y$101=0,0,取引表!Y83/取引表!Y$101)</f>
        <v>2.0474535610924632E-2</v>
      </c>
      <c r="Z83" s="239">
        <f>IF(取引表!Z$101=0,0,取引表!Z83/取引表!Z$101)</f>
        <v>0</v>
      </c>
      <c r="AA83" s="239">
        <f>IF(取引表!AA$101=0,0,取引表!AA83/取引表!AA$101)</f>
        <v>2.6755932569391069E-2</v>
      </c>
      <c r="AB83" s="239">
        <f>IF(取引表!AB$101=0,0,取引表!AB83/取引表!AB$101)</f>
        <v>9.2970404919765926E-3</v>
      </c>
      <c r="AC83" s="239">
        <f>IF(取引表!AC$101=0,0,取引表!AC83/取引表!AC$101)</f>
        <v>1.6700025127909055E-2</v>
      </c>
      <c r="AD83" s="239">
        <f>IF(取引表!AD$101=0,0,取引表!AD83/取引表!AD$101)</f>
        <v>1.2836880409123773E-2</v>
      </c>
      <c r="AE83" s="239">
        <f>IF(取引表!AE$101=0,0,取引表!AE83/取引表!AE$101)</f>
        <v>2.3312773123771675E-2</v>
      </c>
      <c r="AF83" s="239">
        <f>IF(取引表!AF$101=0,0,取引表!AF83/取引表!AF$101)</f>
        <v>1.4442203802173249E-2</v>
      </c>
      <c r="AG83" s="239">
        <f>IF(取引表!AG$101=0,0,取引表!AG83/取引表!AG$101)</f>
        <v>1.278779309499025E-2</v>
      </c>
      <c r="AH83" s="239">
        <f>IF(取引表!AH$101=0,0,取引表!AH83/取引表!AH$101)</f>
        <v>2.3028684249158707E-3</v>
      </c>
      <c r="AI83" s="239">
        <f>IF(取引表!AI$101=0,0,取引表!AI83/取引表!AI$101)</f>
        <v>8.4781096063674382E-3</v>
      </c>
      <c r="AJ83" s="239">
        <f>IF(取引表!AJ$101=0,0,取引表!AJ83/取引表!AJ$101)</f>
        <v>8.0179137702862686E-3</v>
      </c>
      <c r="AK83" s="239">
        <f>IF(取引表!AK$101=0,0,取引表!AK83/取引表!AK$101)</f>
        <v>1.1207343676593147E-4</v>
      </c>
      <c r="AL83" s="239">
        <f>IF(取引表!AL$101=0,0,取引表!AL83/取引表!AL$101)</f>
        <v>3.3329910448704233E-3</v>
      </c>
      <c r="AM83" s="239">
        <f>IF(取引表!AM$101=0,0,取引表!AM83/取引表!AM$101)</f>
        <v>9.983048401415508E-3</v>
      </c>
      <c r="AN83" s="239">
        <f>IF(取引表!AN$101=0,0,取引表!AN83/取引表!AN$101)</f>
        <v>2.9017190108083448E-3</v>
      </c>
      <c r="AO83" s="239">
        <f>IF(取引表!AO$101=0,0,取引表!AO83/取引表!AO$101)</f>
        <v>2.6900987309568039E-3</v>
      </c>
      <c r="AP83" s="239">
        <f>IF(取引表!AP$101=0,0,取引表!AP83/取引表!AP$101)</f>
        <v>1.1549420879330138E-2</v>
      </c>
      <c r="AQ83" s="239">
        <f>IF(取引表!AQ$101=0,0,取引表!AQ83/取引表!AQ$101)</f>
        <v>7.6879340431370308E-3</v>
      </c>
      <c r="AR83" s="239">
        <f>IF(取引表!AR$101=0,0,取引表!AR83/取引表!AR$101)</f>
        <v>7.5603545226508089E-3</v>
      </c>
      <c r="AS83" s="239">
        <f>IF(取引表!AS$101=0,0,取引表!AS83/取引表!AS$101)</f>
        <v>1.7466595019999125E-2</v>
      </c>
      <c r="AT83" s="239">
        <f>IF(取引表!AT$101=0,0,取引表!AT83/取引表!AT$101)</f>
        <v>1.6053006476365612E-2</v>
      </c>
      <c r="AU83" s="239">
        <f>IF(取引表!AU$101=0,0,取引表!AU83/取引表!AU$101)</f>
        <v>1.312201096898E-2</v>
      </c>
      <c r="AV83" s="239">
        <f>IF(取引表!AV$101=0,0,取引表!AV83/取引表!AV$101)</f>
        <v>3.9888546099563355E-2</v>
      </c>
      <c r="AW83" s="239">
        <f>IF(取引表!AW$101=0,0,取引表!AW83/取引表!AW$101)</f>
        <v>3.6454249901302946E-3</v>
      </c>
      <c r="AX83" s="239">
        <f>IF(取引表!AX$101=0,0,取引表!AX83/取引表!AX$101)</f>
        <v>4.1151121676242977E-2</v>
      </c>
      <c r="AY83" s="239">
        <f>IF(取引表!AY$101=0,0,取引表!AY83/取引表!AY$101)</f>
        <v>4.0784965980550543E-2</v>
      </c>
      <c r="AZ83" s="239">
        <f>IF(取引表!AZ$101=0,0,取引表!AZ83/取引表!AZ$101)</f>
        <v>5.2794622656208278E-3</v>
      </c>
      <c r="BA83" s="239">
        <f>IF(取引表!BA$101=0,0,取引表!BA83/取引表!BA$101)</f>
        <v>6.5986256423556664E-3</v>
      </c>
      <c r="BB83" s="239">
        <f>IF(取引表!BB$101=0,0,取引表!BB83/取引表!BB$101)</f>
        <v>6.0919418696522591E-3</v>
      </c>
      <c r="BC83" s="239">
        <f>IF(取引表!BC$101=0,0,取引表!BC83/取引表!BC$101)</f>
        <v>1.1209593719543024E-3</v>
      </c>
      <c r="BD83" s="239">
        <f>IF(取引表!BD$101=0,0,取引表!BD83/取引表!BD$101)</f>
        <v>9.67325118403236E-4</v>
      </c>
      <c r="BE83" s="239">
        <f>IF(取引表!BE$101=0,0,取引表!BE83/取引表!BE$101)</f>
        <v>0</v>
      </c>
      <c r="BF83" s="239">
        <f>IF(取引表!BF$101=0,0,取引表!BF83/取引表!BF$101)</f>
        <v>3.4149903717654328E-3</v>
      </c>
      <c r="BG83" s="239">
        <f>IF(取引表!BG$101=0,0,取引表!BG83/取引表!BG$101)</f>
        <v>3.1134353327468962E-2</v>
      </c>
      <c r="BH83" s="239">
        <f>IF(取引表!BH$101=0,0,取引表!BH83/取引表!BH$101)</f>
        <v>0.21603379350663723</v>
      </c>
      <c r="BI83" s="239">
        <f>IF(取引表!BI$101=0,0,取引表!BI83/取引表!BI$101)</f>
        <v>3.3379121754733821E-3</v>
      </c>
      <c r="BJ83" s="239">
        <f>IF(取引表!BJ$101=0,0,取引表!BJ83/取引表!BJ$101)</f>
        <v>0</v>
      </c>
      <c r="BK83" s="239">
        <f>IF(取引表!BK$101=0,0,取引表!BK83/取引表!BK$101)</f>
        <v>1.36058425430566E-2</v>
      </c>
      <c r="BL83" s="239">
        <f>IF(取引表!BL$101=0,0,取引表!BL83/取引表!BL$101)</f>
        <v>9.0034571583989444E-3</v>
      </c>
      <c r="BM83" s="239">
        <f>IF(取引表!BM$101=0,0,取引表!BM83/取引表!BM$101)</f>
        <v>1.7545110858773187E-2</v>
      </c>
      <c r="BN83" s="239">
        <f>IF(取引表!BN$101=0,0,取引表!BN83/取引表!BN$101)</f>
        <v>0</v>
      </c>
      <c r="BO83" s="239">
        <f>IF(取引表!BO$101=0,0,取引表!BO83/取引表!BO$101)</f>
        <v>4.3092074200806428E-3</v>
      </c>
      <c r="BP83" s="239">
        <f>IF(取引表!BP$101=0,0,取引表!BP83/取引表!BP$101)</f>
        <v>1.2203819891546633E-2</v>
      </c>
      <c r="BQ83" s="239">
        <f>IF(取引表!BQ$101=0,0,取引表!BQ83/取引表!BQ$101)</f>
        <v>2.4076337126356494E-2</v>
      </c>
      <c r="BR83" s="239">
        <f>IF(取引表!BR$101=0,0,取引表!BR83/取引表!BR$101)</f>
        <v>7.373377808422777E-3</v>
      </c>
      <c r="BS83" s="239">
        <f>IF(取引表!BS$101=0,0,取引表!BS83/取引表!BS$101)</f>
        <v>5.6700908266780385E-3</v>
      </c>
      <c r="BT83" s="239">
        <f>IF(取引表!BT$101=0,0,取引表!BT83/取引表!BT$101)</f>
        <v>1.7857169643023248E-2</v>
      </c>
      <c r="BU83" s="239">
        <f>IF(取引表!BU$101=0,0,取引表!BU83/取引表!BU$101)</f>
        <v>1.4567715950611765E-3</v>
      </c>
      <c r="BV83" s="239">
        <f>IF(取引表!BV$101=0,0,取引表!BV83/取引表!BV$101)</f>
        <v>2.0710937348018495E-2</v>
      </c>
      <c r="BW83" s="239">
        <f>IF(取引表!BW$101=0,0,取引表!BW83/取引表!BW$101)</f>
        <v>3.7357608500041594E-3</v>
      </c>
      <c r="BX83" s="239">
        <f>IF(取引表!BX$101=0,0,取引表!BX83/取引表!BX$101)</f>
        <v>1.4131569464410194E-2</v>
      </c>
      <c r="BY83" s="239">
        <f>IF(取引表!BY$101=0,0,取引表!BY83/取引表!BY$101)</f>
        <v>7.5349229864915034E-3</v>
      </c>
      <c r="BZ83" s="239">
        <f>IF(取引表!BZ$101=0,0,取引表!BZ83/取引表!BZ$101)</f>
        <v>3.9172619754707181E-3</v>
      </c>
      <c r="CA83" s="239">
        <f>IF(取引表!CA$101=0,0,取引表!CA83/取引表!CA$101)</f>
        <v>1.4696118180937983E-2</v>
      </c>
      <c r="CB83" s="239">
        <f>IF(取引表!CB$101=0,0,取引表!CB83/取引表!CB$101)</f>
        <v>0.10030945840915659</v>
      </c>
      <c r="CC83" s="239">
        <f>IF(取引表!CC$101=0,0,取引表!CC83/取引表!CC$101)</f>
        <v>5.3550908459141259E-3</v>
      </c>
      <c r="CD83" s="239">
        <f>IF(取引表!CD$101=0,0,取引表!CD83/取引表!CD$101)</f>
        <v>7.8426123543558109E-3</v>
      </c>
      <c r="CE83" s="239">
        <f>IF(取引表!CE$101=0,0,取引表!CE83/取引表!CE$101)</f>
        <v>6.3875611895384187E-3</v>
      </c>
      <c r="CF83" s="239">
        <f>IF(取引表!CF$101=0,0,取引表!CF83/取引表!CF$101)</f>
        <v>9.4757437579779009E-3</v>
      </c>
      <c r="CG83" s="239">
        <f>IF(取引表!CG$101=0,0,取引表!CG83/取引表!CG$101)</f>
        <v>1.5293366984288648E-2</v>
      </c>
      <c r="CH83" s="239">
        <f>IF(取引表!CH$101=0,0,取引表!CH83/取引表!CH$101)</f>
        <v>8.4292501098493563E-3</v>
      </c>
      <c r="CI83" s="239">
        <f>IF(取引表!CI$101=0,0,取引表!CI83/取引表!CI$101)</f>
        <v>1.0934540112999415E-2</v>
      </c>
      <c r="CJ83" s="239">
        <f>IF(取引表!CJ$101=0,0,取引表!CJ83/取引表!CJ$101)</f>
        <v>6.7895092831865176E-3</v>
      </c>
      <c r="CK83" s="239">
        <f>IF(取引表!CK$101=0,0,取引表!CK83/取引表!CK$101)</f>
        <v>0</v>
      </c>
      <c r="CL83" s="239">
        <f>IF(取引表!CL$101=0,0,取引表!CL83/取引表!CL$101)</f>
        <v>5.7223090356129241E-3</v>
      </c>
      <c r="CM83" s="239">
        <f>IF(取引表!CM$101=0,0,取引表!CM83/取引表!CM$101)</f>
        <v>1.3376125460176238E-2</v>
      </c>
      <c r="CO83" s="238">
        <v>80</v>
      </c>
      <c r="CP83" s="242">
        <f t="shared" si="4"/>
        <v>0.58329208545747102</v>
      </c>
      <c r="CQ83" s="242">
        <f t="shared" si="5"/>
        <v>0.41670791454252881</v>
      </c>
      <c r="CR83" s="242">
        <f>INDEX(取引表!$C$105:$CM$105,投入係数!$CO83)</f>
        <v>0.28749230775657331</v>
      </c>
    </row>
    <row r="84" spans="1:96">
      <c r="A84" s="238">
        <v>81</v>
      </c>
      <c r="B84" s="238" t="s">
        <v>22</v>
      </c>
      <c r="C84" s="239">
        <f>IF(取引表!C$101=0,0,取引表!C84/取引表!C$101)</f>
        <v>1.235477341173729E-3</v>
      </c>
      <c r="D84" s="239">
        <f>IF(取引表!D$101=0,0,取引表!D84/取引表!D$101)</f>
        <v>2.7052738827854469E-4</v>
      </c>
      <c r="E84" s="239">
        <f>IF(取引表!E$101=0,0,取引表!E84/取引表!E$101)</f>
        <v>4.0531871131001514E-3</v>
      </c>
      <c r="F84" s="239">
        <f>IF(取引表!F$101=0,0,取引表!F84/取引表!F$101)</f>
        <v>8.2868547053281654E-3</v>
      </c>
      <c r="G84" s="239">
        <f>IF(取引表!G$101=0,0,取引表!G84/取引表!G$101)</f>
        <v>1.6341688456100303E-2</v>
      </c>
      <c r="H84" s="239">
        <f>IF(取引表!H$101=0,0,取引表!H84/取引表!H$101)</f>
        <v>9.597689573098693E-3</v>
      </c>
      <c r="I84" s="239">
        <f>IF(取引表!I$101=0,0,取引表!I84/取引表!I$101)</f>
        <v>0</v>
      </c>
      <c r="J84" s="239">
        <f>IF(取引表!J$101=0,0,取引表!J84/取引表!J$101)</f>
        <v>8.5682822309605215E-3</v>
      </c>
      <c r="K84" s="239">
        <f>IF(取引表!K$101=0,0,取引表!K84/取引表!K$101)</f>
        <v>2.8126880821684807E-2</v>
      </c>
      <c r="L84" s="239">
        <f>IF(取引表!L$101=0,0,取引表!L84/取引表!L$101)</f>
        <v>3.4869781456275937E-3</v>
      </c>
      <c r="M84" s="239">
        <f>IF(取引表!M$101=0,0,取引表!M84/取引表!M$101)</f>
        <v>1.7798195539652679E-2</v>
      </c>
      <c r="N84" s="239">
        <f>IF(取引表!N$101=0,0,取引表!N84/取引表!N$101)</f>
        <v>1.5617510329476459E-2</v>
      </c>
      <c r="O84" s="239">
        <f>IF(取引表!O$101=0,0,取引表!O84/取引表!O$101)</f>
        <v>2.3189256821964963E-2</v>
      </c>
      <c r="P84" s="239">
        <f>IF(取引表!P$101=0,0,取引表!P84/取引表!P$101)</f>
        <v>0</v>
      </c>
      <c r="Q84" s="239">
        <f>IF(取引表!Q$101=0,0,取引表!Q84/取引表!Q$101)</f>
        <v>1.2995436092738864E-2</v>
      </c>
      <c r="R84" s="239">
        <f>IF(取引表!R$101=0,0,取引表!R84/取引表!R$101)</f>
        <v>3.9624762795068087E-3</v>
      </c>
      <c r="S84" s="239">
        <f>IF(取引表!S$101=0,0,取引表!S84/取引表!S$101)</f>
        <v>0</v>
      </c>
      <c r="T84" s="239">
        <f>IF(取引表!T$101=0,0,取引表!T84/取引表!T$101)</f>
        <v>7.2614441133672441E-3</v>
      </c>
      <c r="U84" s="239">
        <f>IF(取引表!U$101=0,0,取引表!U84/取引表!U$101)</f>
        <v>0</v>
      </c>
      <c r="V84" s="239">
        <f>IF(取引表!V$101=0,0,取引表!V84/取引表!V$101)</f>
        <v>3.6184624471803065E-3</v>
      </c>
      <c r="W84" s="239">
        <f>IF(取引表!W$101=0,0,取引表!W84/取引表!W$101)</f>
        <v>5.8907973745636853E-2</v>
      </c>
      <c r="X84" s="239">
        <f>IF(取引表!X$101=0,0,取引表!X84/取引表!X$101)</f>
        <v>0</v>
      </c>
      <c r="Y84" s="239">
        <f>IF(取引表!Y$101=0,0,取引表!Y84/取引表!Y$101)</f>
        <v>5.998341885106527E-2</v>
      </c>
      <c r="Z84" s="239">
        <f>IF(取引表!Z$101=0,0,取引表!Z84/取引表!Z$101)</f>
        <v>0</v>
      </c>
      <c r="AA84" s="239">
        <f>IF(取引表!AA$101=0,0,取引表!AA84/取引表!AA$101)</f>
        <v>4.1491926763819298E-2</v>
      </c>
      <c r="AB84" s="239">
        <f>IF(取引表!AB$101=0,0,取引表!AB84/取引表!AB$101)</f>
        <v>3.8665682622088722E-3</v>
      </c>
      <c r="AC84" s="239">
        <f>IF(取引表!AC$101=0,0,取引表!AC84/取引表!AC$101)</f>
        <v>1.4105067097106714E-2</v>
      </c>
      <c r="AD84" s="239">
        <f>IF(取引表!AD$101=0,0,取引表!AD84/取引表!AD$101)</f>
        <v>8.8436272537454966E-3</v>
      </c>
      <c r="AE84" s="239">
        <f>IF(取引表!AE$101=0,0,取引表!AE84/取引表!AE$101)</f>
        <v>2.3992806086010125E-2</v>
      </c>
      <c r="AF84" s="239">
        <f>IF(取引表!AF$101=0,0,取引表!AF84/取引表!AF$101)</f>
        <v>2.3423159834629757E-2</v>
      </c>
      <c r="AG84" s="239">
        <f>IF(取引表!AG$101=0,0,取引表!AG84/取引表!AG$101)</f>
        <v>1.8412911338600069E-2</v>
      </c>
      <c r="AH84" s="239">
        <f>IF(取引表!AH$101=0,0,取引表!AH84/取引表!AH$101)</f>
        <v>7.12017286187616E-3</v>
      </c>
      <c r="AI84" s="239">
        <f>IF(取引表!AI$101=0,0,取引表!AI84/取引表!AI$101)</f>
        <v>9.1825140146580657E-3</v>
      </c>
      <c r="AJ84" s="239">
        <f>IF(取引表!AJ$101=0,0,取引表!AJ84/取引表!AJ$101)</f>
        <v>1.953417373226533E-2</v>
      </c>
      <c r="AK84" s="239">
        <f>IF(取引表!AK$101=0,0,取引表!AK84/取引表!AK$101)</f>
        <v>5.4698329963347809E-4</v>
      </c>
      <c r="AL84" s="239">
        <f>IF(取引表!AL$101=0,0,取引表!AL84/取引表!AL$101)</f>
        <v>3.4352727818507033E-2</v>
      </c>
      <c r="AM84" s="239">
        <f>IF(取引表!AM$101=0,0,取引表!AM84/取引表!AM$101)</f>
        <v>1.7529696697781864E-2</v>
      </c>
      <c r="AN84" s="239">
        <f>IF(取引表!AN$101=0,0,取引表!AN84/取引表!AN$101)</f>
        <v>1.0454141492680397E-2</v>
      </c>
      <c r="AO84" s="239">
        <f>IF(取引表!AO$101=0,0,取引表!AO84/取引表!AO$101)</f>
        <v>1.3400534158618209E-2</v>
      </c>
      <c r="AP84" s="239">
        <f>IF(取引表!AP$101=0,0,取引表!AP84/取引表!AP$101)</f>
        <v>1.0717343757566606E-2</v>
      </c>
      <c r="AQ84" s="239">
        <f>IF(取引表!AQ$101=0,0,取引表!AQ84/取引表!AQ$101)</f>
        <v>1.7286376691321853E-2</v>
      </c>
      <c r="AR84" s="239">
        <f>IF(取引表!AR$101=0,0,取引表!AR84/取引表!AR$101)</f>
        <v>5.401204799259901E-2</v>
      </c>
      <c r="AS84" s="239">
        <f>IF(取引表!AS$101=0,0,取引表!AS84/取引表!AS$101)</f>
        <v>1.825667790442979E-2</v>
      </c>
      <c r="AT84" s="239">
        <f>IF(取引表!AT$101=0,0,取引表!AT84/取引表!AT$101)</f>
        <v>9.407486625346087E-2</v>
      </c>
      <c r="AU84" s="239">
        <f>IF(取引表!AU$101=0,0,取引表!AU84/取引表!AU$101)</f>
        <v>2.7104096932450038E-2</v>
      </c>
      <c r="AV84" s="239">
        <f>IF(取引表!AV$101=0,0,取引表!AV84/取引表!AV$101)</f>
        <v>2.8442537784499219E-2</v>
      </c>
      <c r="AW84" s="239">
        <f>IF(取引表!AW$101=0,0,取引表!AW84/取引表!AW$101)</f>
        <v>1.9116648202047479E-2</v>
      </c>
      <c r="AX84" s="239">
        <f>IF(取引表!AX$101=0,0,取引表!AX84/取引表!AX$101)</f>
        <v>9.8763764848867619E-2</v>
      </c>
      <c r="AY84" s="239">
        <f>IF(取引表!AY$101=0,0,取引表!AY84/取引表!AY$101)</f>
        <v>2.4660184850891737E-2</v>
      </c>
      <c r="AZ84" s="239">
        <f>IF(取引表!AZ$101=0,0,取引表!AZ84/取引表!AZ$101)</f>
        <v>3.6222596093809949E-2</v>
      </c>
      <c r="BA84" s="239">
        <f>IF(取引表!BA$101=0,0,取引表!BA84/取引表!BA$101)</f>
        <v>6.0320574249315743E-2</v>
      </c>
      <c r="BB84" s="239">
        <f>IF(取引表!BB$101=0,0,取引表!BB84/取引表!BB$101)</f>
        <v>6.3421043797337706E-2</v>
      </c>
      <c r="BC84" s="239">
        <f>IF(取引表!BC$101=0,0,取引表!BC84/取引表!BC$101)</f>
        <v>7.3126385797286364E-2</v>
      </c>
      <c r="BD84" s="239">
        <f>IF(取引表!BD$101=0,0,取引表!BD84/取引表!BD$101)</f>
        <v>7.8528079413461072E-2</v>
      </c>
      <c r="BE84" s="239">
        <f>IF(取引表!BE$101=0,0,取引表!BE84/取引表!BE$101)</f>
        <v>7.892317717746296E-4</v>
      </c>
      <c r="BF84" s="239">
        <f>IF(取引表!BF$101=0,0,取引表!BF84/取引表!BF$101)</f>
        <v>1.9311888341518976E-2</v>
      </c>
      <c r="BG84" s="239">
        <f>IF(取引表!BG$101=0,0,取引表!BG84/取引表!BG$101)</f>
        <v>8.5584659321281554E-3</v>
      </c>
      <c r="BH84" s="239">
        <f>IF(取引表!BH$101=0,0,取引表!BH84/取引表!BH$101)</f>
        <v>4.6876850409425564E-4</v>
      </c>
      <c r="BI84" s="239">
        <f>IF(取引表!BI$101=0,0,取引表!BI84/取引表!BI$101)</f>
        <v>9.1513856006726329E-3</v>
      </c>
      <c r="BJ84" s="239">
        <f>IF(取引表!BJ$101=0,0,取引表!BJ84/取引表!BJ$101)</f>
        <v>0</v>
      </c>
      <c r="BK84" s="239">
        <f>IF(取引表!BK$101=0,0,取引表!BK84/取引表!BK$101)</f>
        <v>2.6094854313831042E-2</v>
      </c>
      <c r="BL84" s="239">
        <f>IF(取引表!BL$101=0,0,取引表!BL84/取引表!BL$101)</f>
        <v>9.8018320620203186E-2</v>
      </c>
      <c r="BM84" s="239">
        <f>IF(取引表!BM$101=0,0,取引表!BM84/取引表!BM$101)</f>
        <v>3.8626152692900144E-2</v>
      </c>
      <c r="BN84" s="239">
        <f>IF(取引表!BN$101=0,0,取引表!BN84/取引表!BN$101)</f>
        <v>0</v>
      </c>
      <c r="BO84" s="239">
        <f>IF(取引表!BO$101=0,0,取引表!BO84/取引表!BO$101)</f>
        <v>5.3749950771277602E-2</v>
      </c>
      <c r="BP84" s="239">
        <f>IF(取引表!BP$101=0,0,取引表!BP84/取引表!BP$101)</f>
        <v>6.8418457710238773E-2</v>
      </c>
      <c r="BQ84" s="239">
        <f>IF(取引表!BQ$101=0,0,取引表!BQ84/取引表!BQ$101)</f>
        <v>0.14679545622931056</v>
      </c>
      <c r="BR84" s="239">
        <f>IF(取引表!BR$101=0,0,取引表!BR84/取引表!BR$101)</f>
        <v>0.13457347545238352</v>
      </c>
      <c r="BS84" s="239">
        <f>IF(取引表!BS$101=0,0,取引表!BS84/取引表!BS$101)</f>
        <v>2.9014237719732192E-2</v>
      </c>
      <c r="BT84" s="239">
        <f>IF(取引表!BT$101=0,0,取引表!BT84/取引表!BT$101)</f>
        <v>6.4608119223431321E-2</v>
      </c>
      <c r="BU84" s="239">
        <f>IF(取引表!BU$101=0,0,取引表!BU84/取引表!BU$101)</f>
        <v>2.4899570414898063E-2</v>
      </c>
      <c r="BV84" s="239">
        <f>IF(取引表!BV$101=0,0,取引表!BV84/取引表!BV$101)</f>
        <v>7.5856159514466351E-2</v>
      </c>
      <c r="BW84" s="239">
        <f>IF(取引表!BW$101=0,0,取引表!BW84/取引表!BW$101)</f>
        <v>2.8527758972165498E-2</v>
      </c>
      <c r="BX84" s="239">
        <f>IF(取引表!BX$101=0,0,取引表!BX84/取引表!BX$101)</f>
        <v>3.7140703231275503E-2</v>
      </c>
      <c r="BY84" s="239">
        <f>IF(取引表!BY$101=0,0,取引表!BY84/取引表!BY$101)</f>
        <v>3.9759300961802517E-2</v>
      </c>
      <c r="BZ84" s="239">
        <f>IF(取引表!BZ$101=0,0,取引表!BZ84/取引表!BZ$101)</f>
        <v>2.0983777528146133E-2</v>
      </c>
      <c r="CA84" s="239">
        <f>IF(取引表!CA$101=0,0,取引表!CA84/取引表!CA$101)</f>
        <v>5.2023557330909909E-2</v>
      </c>
      <c r="CB84" s="239">
        <f>IF(取引表!CB$101=0,0,取引表!CB84/取引表!CB$101)</f>
        <v>3.3763719589140408E-2</v>
      </c>
      <c r="CC84" s="239">
        <f>IF(取引表!CC$101=0,0,取引表!CC84/取引表!CC$101)</f>
        <v>5.2449437835782695E-2</v>
      </c>
      <c r="CD84" s="239">
        <f>IF(取引表!CD$101=0,0,取引表!CD84/取引表!CD$101)</f>
        <v>4.2731356011381179E-2</v>
      </c>
      <c r="CE84" s="239">
        <f>IF(取引表!CE$101=0,0,取引表!CE84/取引表!CE$101)</f>
        <v>0.10837891336671607</v>
      </c>
      <c r="CF84" s="239">
        <f>IF(取引表!CF$101=0,0,取引表!CF84/取引表!CF$101)</f>
        <v>9.6453458392461028E-3</v>
      </c>
      <c r="CG84" s="239">
        <f>IF(取引表!CG$101=0,0,取引表!CG84/取引表!CG$101)</f>
        <v>1.7374173795130333E-2</v>
      </c>
      <c r="CH84" s="239">
        <f>IF(取引表!CH$101=0,0,取引表!CH84/取引表!CH$101)</f>
        <v>1.3842998460729986E-2</v>
      </c>
      <c r="CI84" s="239">
        <f>IF(取引表!CI$101=0,0,取引表!CI84/取引表!CI$101)</f>
        <v>1.8875417980129417E-2</v>
      </c>
      <c r="CJ84" s="239">
        <f>IF(取引表!CJ$101=0,0,取引表!CJ84/取引表!CJ$101)</f>
        <v>1.1301722077621305E-2</v>
      </c>
      <c r="CK84" s="239">
        <f>IF(取引表!CK$101=0,0,取引表!CK84/取引表!CK$101)</f>
        <v>0</v>
      </c>
      <c r="CL84" s="239">
        <f>IF(取引表!CL$101=0,0,取引表!CL84/取引表!CL$101)</f>
        <v>2.0749847881609704E-2</v>
      </c>
      <c r="CM84" s="239">
        <f>IF(取引表!CM$101=0,0,取引表!CM84/取引表!CM$101)</f>
        <v>3.061224278900905E-2</v>
      </c>
      <c r="CO84" s="238">
        <v>81</v>
      </c>
      <c r="CP84" s="242">
        <f t="shared" si="4"/>
        <v>0.23123761792173567</v>
      </c>
      <c r="CQ84" s="242">
        <f t="shared" si="5"/>
        <v>0.76876238207826442</v>
      </c>
      <c r="CR84" s="242">
        <f>INDEX(取引表!$C$105:$CM$105,投入係数!$CO84)</f>
        <v>0.42058625150619433</v>
      </c>
    </row>
    <row r="85" spans="1:96">
      <c r="A85" s="238">
        <v>82</v>
      </c>
      <c r="B85" s="238" t="s">
        <v>90</v>
      </c>
      <c r="C85" s="239">
        <f>IF(取引表!C$101=0,0,取引表!C85/取引表!C$101)</f>
        <v>0</v>
      </c>
      <c r="D85" s="239">
        <f>IF(取引表!D$101=0,0,取引表!D85/取引表!D$101)</f>
        <v>0</v>
      </c>
      <c r="E85" s="239">
        <f>IF(取引表!E$101=0,0,取引表!E85/取引表!E$101)</f>
        <v>0</v>
      </c>
      <c r="F85" s="239">
        <f>IF(取引表!F$101=0,0,取引表!F85/取引表!F$101)</f>
        <v>0</v>
      </c>
      <c r="G85" s="239">
        <f>IF(取引表!G$101=0,0,取引表!G85/取引表!G$101)</f>
        <v>0</v>
      </c>
      <c r="H85" s="239">
        <f>IF(取引表!H$101=0,0,取引表!H85/取引表!H$101)</f>
        <v>0</v>
      </c>
      <c r="I85" s="239">
        <f>IF(取引表!I$101=0,0,取引表!I85/取引表!I$101)</f>
        <v>0</v>
      </c>
      <c r="J85" s="239">
        <f>IF(取引表!J$101=0,0,取引表!J85/取引表!J$101)</f>
        <v>0</v>
      </c>
      <c r="K85" s="239">
        <f>IF(取引表!K$101=0,0,取引表!K85/取引表!K$101)</f>
        <v>0</v>
      </c>
      <c r="L85" s="239">
        <f>IF(取引表!L$101=0,0,取引表!L85/取引表!L$101)</f>
        <v>0</v>
      </c>
      <c r="M85" s="239">
        <f>IF(取引表!M$101=0,0,取引表!M85/取引表!M$101)</f>
        <v>0</v>
      </c>
      <c r="N85" s="239">
        <f>IF(取引表!N$101=0,0,取引表!N85/取引表!N$101)</f>
        <v>0</v>
      </c>
      <c r="O85" s="239">
        <f>IF(取引表!O$101=0,0,取引表!O85/取引表!O$101)</f>
        <v>0</v>
      </c>
      <c r="P85" s="239">
        <f>IF(取引表!P$101=0,0,取引表!P85/取引表!P$101)</f>
        <v>0</v>
      </c>
      <c r="Q85" s="239">
        <f>IF(取引表!Q$101=0,0,取引表!Q85/取引表!Q$101)</f>
        <v>0</v>
      </c>
      <c r="R85" s="239">
        <f>IF(取引表!R$101=0,0,取引表!R85/取引表!R$101)</f>
        <v>0</v>
      </c>
      <c r="S85" s="239">
        <f>IF(取引表!S$101=0,0,取引表!S85/取引表!S$101)</f>
        <v>0</v>
      </c>
      <c r="T85" s="239">
        <f>IF(取引表!T$101=0,0,取引表!T85/取引表!T$101)</f>
        <v>0</v>
      </c>
      <c r="U85" s="239">
        <f>IF(取引表!U$101=0,0,取引表!U85/取引表!U$101)</f>
        <v>0</v>
      </c>
      <c r="V85" s="239">
        <f>IF(取引表!V$101=0,0,取引表!V85/取引表!V$101)</f>
        <v>0</v>
      </c>
      <c r="W85" s="239">
        <f>IF(取引表!W$101=0,0,取引表!W85/取引表!W$101)</f>
        <v>0</v>
      </c>
      <c r="X85" s="239">
        <f>IF(取引表!X$101=0,0,取引表!X85/取引表!X$101)</f>
        <v>0</v>
      </c>
      <c r="Y85" s="239">
        <f>IF(取引表!Y$101=0,0,取引表!Y85/取引表!Y$101)</f>
        <v>0</v>
      </c>
      <c r="Z85" s="239">
        <f>IF(取引表!Z$101=0,0,取引表!Z85/取引表!Z$101)</f>
        <v>0</v>
      </c>
      <c r="AA85" s="239">
        <f>IF(取引表!AA$101=0,0,取引表!AA85/取引表!AA$101)</f>
        <v>0</v>
      </c>
      <c r="AB85" s="239">
        <f>IF(取引表!AB$101=0,0,取引表!AB85/取引表!AB$101)</f>
        <v>0</v>
      </c>
      <c r="AC85" s="239">
        <f>IF(取引表!AC$101=0,0,取引表!AC85/取引表!AC$101)</f>
        <v>0</v>
      </c>
      <c r="AD85" s="239">
        <f>IF(取引表!AD$101=0,0,取引表!AD85/取引表!AD$101)</f>
        <v>0</v>
      </c>
      <c r="AE85" s="239">
        <f>IF(取引表!AE$101=0,0,取引表!AE85/取引表!AE$101)</f>
        <v>0</v>
      </c>
      <c r="AF85" s="239">
        <f>IF(取引表!AF$101=0,0,取引表!AF85/取引表!AF$101)</f>
        <v>0</v>
      </c>
      <c r="AG85" s="239">
        <f>IF(取引表!AG$101=0,0,取引表!AG85/取引表!AG$101)</f>
        <v>0</v>
      </c>
      <c r="AH85" s="239">
        <f>IF(取引表!AH$101=0,0,取引表!AH85/取引表!AH$101)</f>
        <v>0</v>
      </c>
      <c r="AI85" s="239">
        <f>IF(取引表!AI$101=0,0,取引表!AI85/取引表!AI$101)</f>
        <v>0</v>
      </c>
      <c r="AJ85" s="239">
        <f>IF(取引表!AJ$101=0,0,取引表!AJ85/取引表!AJ$101)</f>
        <v>0</v>
      </c>
      <c r="AK85" s="239">
        <f>IF(取引表!AK$101=0,0,取引表!AK85/取引表!AK$101)</f>
        <v>0</v>
      </c>
      <c r="AL85" s="239">
        <f>IF(取引表!AL$101=0,0,取引表!AL85/取引表!AL$101)</f>
        <v>0</v>
      </c>
      <c r="AM85" s="239">
        <f>IF(取引表!AM$101=0,0,取引表!AM85/取引表!AM$101)</f>
        <v>0</v>
      </c>
      <c r="AN85" s="239">
        <f>IF(取引表!AN$101=0,0,取引表!AN85/取引表!AN$101)</f>
        <v>0</v>
      </c>
      <c r="AO85" s="239">
        <f>IF(取引表!AO$101=0,0,取引表!AO85/取引表!AO$101)</f>
        <v>0</v>
      </c>
      <c r="AP85" s="239">
        <f>IF(取引表!AP$101=0,0,取引表!AP85/取引表!AP$101)</f>
        <v>0</v>
      </c>
      <c r="AQ85" s="239">
        <f>IF(取引表!AQ$101=0,0,取引表!AQ85/取引表!AQ$101)</f>
        <v>0</v>
      </c>
      <c r="AR85" s="239">
        <f>IF(取引表!AR$101=0,0,取引表!AR85/取引表!AR$101)</f>
        <v>0</v>
      </c>
      <c r="AS85" s="239">
        <f>IF(取引表!AS$101=0,0,取引表!AS85/取引表!AS$101)</f>
        <v>0</v>
      </c>
      <c r="AT85" s="239">
        <f>IF(取引表!AT$101=0,0,取引表!AT85/取引表!AT$101)</f>
        <v>0</v>
      </c>
      <c r="AU85" s="239">
        <f>IF(取引表!AU$101=0,0,取引表!AU85/取引表!AU$101)</f>
        <v>0</v>
      </c>
      <c r="AV85" s="239">
        <f>IF(取引表!AV$101=0,0,取引表!AV85/取引表!AV$101)</f>
        <v>0</v>
      </c>
      <c r="AW85" s="239">
        <f>IF(取引表!AW$101=0,0,取引表!AW85/取引表!AW$101)</f>
        <v>0</v>
      </c>
      <c r="AX85" s="239">
        <f>IF(取引表!AX$101=0,0,取引表!AX85/取引表!AX$101)</f>
        <v>0</v>
      </c>
      <c r="AY85" s="239">
        <f>IF(取引表!AY$101=0,0,取引表!AY85/取引表!AY$101)</f>
        <v>0</v>
      </c>
      <c r="AZ85" s="239">
        <f>IF(取引表!AZ$101=0,0,取引表!AZ85/取引表!AZ$101)</f>
        <v>0</v>
      </c>
      <c r="BA85" s="239">
        <f>IF(取引表!BA$101=0,0,取引表!BA85/取引表!BA$101)</f>
        <v>0</v>
      </c>
      <c r="BB85" s="239">
        <f>IF(取引表!BB$101=0,0,取引表!BB85/取引表!BB$101)</f>
        <v>0</v>
      </c>
      <c r="BC85" s="239">
        <f>IF(取引表!BC$101=0,0,取引表!BC85/取引表!BC$101)</f>
        <v>0</v>
      </c>
      <c r="BD85" s="239">
        <f>IF(取引表!BD$101=0,0,取引表!BD85/取引表!BD$101)</f>
        <v>0</v>
      </c>
      <c r="BE85" s="239">
        <f>IF(取引表!BE$101=0,0,取引表!BE85/取引表!BE$101)</f>
        <v>0</v>
      </c>
      <c r="BF85" s="239">
        <f>IF(取引表!BF$101=0,0,取引表!BF85/取引表!BF$101)</f>
        <v>0</v>
      </c>
      <c r="BG85" s="239">
        <f>IF(取引表!BG$101=0,0,取引表!BG85/取引表!BG$101)</f>
        <v>0</v>
      </c>
      <c r="BH85" s="239">
        <f>IF(取引表!BH$101=0,0,取引表!BH85/取引表!BH$101)</f>
        <v>0</v>
      </c>
      <c r="BI85" s="239">
        <f>IF(取引表!BI$101=0,0,取引表!BI85/取引表!BI$101)</f>
        <v>0</v>
      </c>
      <c r="BJ85" s="239">
        <f>IF(取引表!BJ$101=0,0,取引表!BJ85/取引表!BJ$101)</f>
        <v>0</v>
      </c>
      <c r="BK85" s="239">
        <f>IF(取引表!BK$101=0,0,取引表!BK85/取引表!BK$101)</f>
        <v>0</v>
      </c>
      <c r="BL85" s="239">
        <f>IF(取引表!BL$101=0,0,取引表!BL85/取引表!BL$101)</f>
        <v>0</v>
      </c>
      <c r="BM85" s="239">
        <f>IF(取引表!BM$101=0,0,取引表!BM85/取引表!BM$101)</f>
        <v>0</v>
      </c>
      <c r="BN85" s="239">
        <f>IF(取引表!BN$101=0,0,取引表!BN85/取引表!BN$101)</f>
        <v>0</v>
      </c>
      <c r="BO85" s="239">
        <f>IF(取引表!BO$101=0,0,取引表!BO85/取引表!BO$101)</f>
        <v>0</v>
      </c>
      <c r="BP85" s="239">
        <f>IF(取引表!BP$101=0,0,取引表!BP85/取引表!BP$101)</f>
        <v>0</v>
      </c>
      <c r="BQ85" s="239">
        <f>IF(取引表!BQ$101=0,0,取引表!BQ85/取引表!BQ$101)</f>
        <v>0</v>
      </c>
      <c r="BR85" s="239">
        <f>IF(取引表!BR$101=0,0,取引表!BR85/取引表!BR$101)</f>
        <v>0</v>
      </c>
      <c r="BS85" s="239">
        <f>IF(取引表!BS$101=0,0,取引表!BS85/取引表!BS$101)</f>
        <v>0</v>
      </c>
      <c r="BT85" s="239">
        <f>IF(取引表!BT$101=0,0,取引表!BT85/取引表!BT$101)</f>
        <v>0</v>
      </c>
      <c r="BU85" s="239">
        <f>IF(取引表!BU$101=0,0,取引表!BU85/取引表!BU$101)</f>
        <v>0</v>
      </c>
      <c r="BV85" s="239">
        <f>IF(取引表!BV$101=0,0,取引表!BV85/取引表!BV$101)</f>
        <v>0</v>
      </c>
      <c r="BW85" s="239">
        <f>IF(取引表!BW$101=0,0,取引表!BW85/取引表!BW$101)</f>
        <v>0</v>
      </c>
      <c r="BX85" s="239">
        <f>IF(取引表!BX$101=0,0,取引表!BX85/取引表!BX$101)</f>
        <v>0</v>
      </c>
      <c r="BY85" s="239">
        <f>IF(取引表!BY$101=0,0,取引表!BY85/取引表!BY$101)</f>
        <v>0</v>
      </c>
      <c r="BZ85" s="239">
        <f>IF(取引表!BZ$101=0,0,取引表!BZ85/取引表!BZ$101)</f>
        <v>0</v>
      </c>
      <c r="CA85" s="239">
        <f>IF(取引表!CA$101=0,0,取引表!CA85/取引表!CA$101)</f>
        <v>0</v>
      </c>
      <c r="CB85" s="239">
        <f>IF(取引表!CB$101=0,0,取引表!CB85/取引表!CB$101)</f>
        <v>0</v>
      </c>
      <c r="CC85" s="239">
        <f>IF(取引表!CC$101=0,0,取引表!CC85/取引表!CC$101)</f>
        <v>0</v>
      </c>
      <c r="CD85" s="239">
        <f>IF(取引表!CD$101=0,0,取引表!CD85/取引表!CD$101)</f>
        <v>0</v>
      </c>
      <c r="CE85" s="239">
        <f>IF(取引表!CE$101=0,0,取引表!CE85/取引表!CE$101)</f>
        <v>0</v>
      </c>
      <c r="CF85" s="239">
        <f>IF(取引表!CF$101=0,0,取引表!CF85/取引表!CF$101)</f>
        <v>0</v>
      </c>
      <c r="CG85" s="239">
        <f>IF(取引表!CG$101=0,0,取引表!CG85/取引表!CG$101)</f>
        <v>0</v>
      </c>
      <c r="CH85" s="239">
        <f>IF(取引表!CH$101=0,0,取引表!CH85/取引表!CH$101)</f>
        <v>0</v>
      </c>
      <c r="CI85" s="239">
        <f>IF(取引表!CI$101=0,0,取引表!CI85/取引表!CI$101)</f>
        <v>0</v>
      </c>
      <c r="CJ85" s="239">
        <f>IF(取引表!CJ$101=0,0,取引表!CJ85/取引表!CJ$101)</f>
        <v>0</v>
      </c>
      <c r="CK85" s="239">
        <f>IF(取引表!CK$101=0,0,取引表!CK85/取引表!CK$101)</f>
        <v>0</v>
      </c>
      <c r="CL85" s="239">
        <f>IF(取引表!CL$101=0,0,取引表!CL85/取引表!CL$101)</f>
        <v>0</v>
      </c>
      <c r="CM85" s="239">
        <f>IF(取引表!CM$101=0,0,取引表!CM85/取引表!CM$101)</f>
        <v>0</v>
      </c>
      <c r="CO85" s="238">
        <v>82</v>
      </c>
      <c r="CP85" s="242">
        <f t="shared" si="4"/>
        <v>0.48677298839132899</v>
      </c>
      <c r="CQ85" s="242">
        <f t="shared" si="5"/>
        <v>0.51322701160867112</v>
      </c>
      <c r="CR85" s="242">
        <f>INDEX(取引表!$C$105:$CM$105,投入係数!$CO85)</f>
        <v>0.23469866866222369</v>
      </c>
    </row>
    <row r="86" spans="1:96">
      <c r="A86" s="238">
        <v>83</v>
      </c>
      <c r="B86" s="238" t="s">
        <v>173</v>
      </c>
      <c r="C86" s="239">
        <f>IF(取引表!C$101=0,0,取引表!C86/取引表!C$101)</f>
        <v>0</v>
      </c>
      <c r="D86" s="239">
        <f>IF(取引表!D$101=0,0,取引表!D86/取引表!D$101)</f>
        <v>0</v>
      </c>
      <c r="E86" s="239">
        <f>IF(取引表!E$101=0,0,取引表!E86/取引表!E$101)</f>
        <v>0</v>
      </c>
      <c r="F86" s="239">
        <f>IF(取引表!F$101=0,0,取引表!F86/取引表!F$101)</f>
        <v>0</v>
      </c>
      <c r="G86" s="239">
        <f>IF(取引表!G$101=0,0,取引表!G86/取引表!G$101)</f>
        <v>0</v>
      </c>
      <c r="H86" s="239">
        <f>IF(取引表!H$101=0,0,取引表!H86/取引表!H$101)</f>
        <v>0</v>
      </c>
      <c r="I86" s="239">
        <f>IF(取引表!I$101=0,0,取引表!I86/取引表!I$101)</f>
        <v>0</v>
      </c>
      <c r="J86" s="239">
        <f>IF(取引表!J$101=0,0,取引表!J86/取引表!J$101)</f>
        <v>0</v>
      </c>
      <c r="K86" s="239">
        <f>IF(取引表!K$101=0,0,取引表!K86/取引表!K$101)</f>
        <v>0</v>
      </c>
      <c r="L86" s="239">
        <f>IF(取引表!L$101=0,0,取引表!L86/取引表!L$101)</f>
        <v>0</v>
      </c>
      <c r="M86" s="239">
        <f>IF(取引表!M$101=0,0,取引表!M86/取引表!M$101)</f>
        <v>0</v>
      </c>
      <c r="N86" s="239">
        <f>IF(取引表!N$101=0,0,取引表!N86/取引表!N$101)</f>
        <v>0</v>
      </c>
      <c r="O86" s="239">
        <f>IF(取引表!O$101=0,0,取引表!O86/取引表!O$101)</f>
        <v>0</v>
      </c>
      <c r="P86" s="239">
        <f>IF(取引表!P$101=0,0,取引表!P86/取引表!P$101)</f>
        <v>0</v>
      </c>
      <c r="Q86" s="239">
        <f>IF(取引表!Q$101=0,0,取引表!Q86/取引表!Q$101)</f>
        <v>0</v>
      </c>
      <c r="R86" s="239">
        <f>IF(取引表!R$101=0,0,取引表!R86/取引表!R$101)</f>
        <v>0</v>
      </c>
      <c r="S86" s="239">
        <f>IF(取引表!S$101=0,0,取引表!S86/取引表!S$101)</f>
        <v>0</v>
      </c>
      <c r="T86" s="239">
        <f>IF(取引表!T$101=0,0,取引表!T86/取引表!T$101)</f>
        <v>0</v>
      </c>
      <c r="U86" s="239">
        <f>IF(取引表!U$101=0,0,取引表!U86/取引表!U$101)</f>
        <v>0</v>
      </c>
      <c r="V86" s="239">
        <f>IF(取引表!V$101=0,0,取引表!V86/取引表!V$101)</f>
        <v>0</v>
      </c>
      <c r="W86" s="239">
        <f>IF(取引表!W$101=0,0,取引表!W86/取引表!W$101)</f>
        <v>0</v>
      </c>
      <c r="X86" s="239">
        <f>IF(取引表!X$101=0,0,取引表!X86/取引表!X$101)</f>
        <v>0</v>
      </c>
      <c r="Y86" s="239">
        <f>IF(取引表!Y$101=0,0,取引表!Y86/取引表!Y$101)</f>
        <v>0</v>
      </c>
      <c r="Z86" s="239">
        <f>IF(取引表!Z$101=0,0,取引表!Z86/取引表!Z$101)</f>
        <v>0</v>
      </c>
      <c r="AA86" s="239">
        <f>IF(取引表!AA$101=0,0,取引表!AA86/取引表!AA$101)</f>
        <v>0</v>
      </c>
      <c r="AB86" s="239">
        <f>IF(取引表!AB$101=0,0,取引表!AB86/取引表!AB$101)</f>
        <v>0</v>
      </c>
      <c r="AC86" s="239">
        <f>IF(取引表!AC$101=0,0,取引表!AC86/取引表!AC$101)</f>
        <v>0</v>
      </c>
      <c r="AD86" s="239">
        <f>IF(取引表!AD$101=0,0,取引表!AD86/取引表!AD$101)</f>
        <v>0</v>
      </c>
      <c r="AE86" s="239">
        <f>IF(取引表!AE$101=0,0,取引表!AE86/取引表!AE$101)</f>
        <v>0</v>
      </c>
      <c r="AF86" s="239">
        <f>IF(取引表!AF$101=0,0,取引表!AF86/取引表!AF$101)</f>
        <v>0</v>
      </c>
      <c r="AG86" s="239">
        <f>IF(取引表!AG$101=0,0,取引表!AG86/取引表!AG$101)</f>
        <v>0</v>
      </c>
      <c r="AH86" s="239">
        <f>IF(取引表!AH$101=0,0,取引表!AH86/取引表!AH$101)</f>
        <v>0</v>
      </c>
      <c r="AI86" s="239">
        <f>IF(取引表!AI$101=0,0,取引表!AI86/取引表!AI$101)</f>
        <v>0</v>
      </c>
      <c r="AJ86" s="239">
        <f>IF(取引表!AJ$101=0,0,取引表!AJ86/取引表!AJ$101)</f>
        <v>0</v>
      </c>
      <c r="AK86" s="239">
        <f>IF(取引表!AK$101=0,0,取引表!AK86/取引表!AK$101)</f>
        <v>0</v>
      </c>
      <c r="AL86" s="239">
        <f>IF(取引表!AL$101=0,0,取引表!AL86/取引表!AL$101)</f>
        <v>0</v>
      </c>
      <c r="AM86" s="239">
        <f>IF(取引表!AM$101=0,0,取引表!AM86/取引表!AM$101)</f>
        <v>0</v>
      </c>
      <c r="AN86" s="239">
        <f>IF(取引表!AN$101=0,0,取引表!AN86/取引表!AN$101)</f>
        <v>0</v>
      </c>
      <c r="AO86" s="239">
        <f>IF(取引表!AO$101=0,0,取引表!AO86/取引表!AO$101)</f>
        <v>0</v>
      </c>
      <c r="AP86" s="239">
        <f>IF(取引表!AP$101=0,0,取引表!AP86/取引表!AP$101)</f>
        <v>0</v>
      </c>
      <c r="AQ86" s="239">
        <f>IF(取引表!AQ$101=0,0,取引表!AQ86/取引表!AQ$101)</f>
        <v>0</v>
      </c>
      <c r="AR86" s="239">
        <f>IF(取引表!AR$101=0,0,取引表!AR86/取引表!AR$101)</f>
        <v>0</v>
      </c>
      <c r="AS86" s="239">
        <f>IF(取引表!AS$101=0,0,取引表!AS86/取引表!AS$101)</f>
        <v>0</v>
      </c>
      <c r="AT86" s="239">
        <f>IF(取引表!AT$101=0,0,取引表!AT86/取引表!AT$101)</f>
        <v>0</v>
      </c>
      <c r="AU86" s="239">
        <f>IF(取引表!AU$101=0,0,取引表!AU86/取引表!AU$101)</f>
        <v>0</v>
      </c>
      <c r="AV86" s="239">
        <f>IF(取引表!AV$101=0,0,取引表!AV86/取引表!AV$101)</f>
        <v>0</v>
      </c>
      <c r="AW86" s="239">
        <f>IF(取引表!AW$101=0,0,取引表!AW86/取引表!AW$101)</f>
        <v>0</v>
      </c>
      <c r="AX86" s="239">
        <f>IF(取引表!AX$101=0,0,取引表!AX86/取引表!AX$101)</f>
        <v>0</v>
      </c>
      <c r="AY86" s="239">
        <f>IF(取引表!AY$101=0,0,取引表!AY86/取引表!AY$101)</f>
        <v>0</v>
      </c>
      <c r="AZ86" s="239">
        <f>IF(取引表!AZ$101=0,0,取引表!AZ86/取引表!AZ$101)</f>
        <v>0</v>
      </c>
      <c r="BA86" s="239">
        <f>IF(取引表!BA$101=0,0,取引表!BA86/取引表!BA$101)</f>
        <v>0</v>
      </c>
      <c r="BB86" s="239">
        <f>IF(取引表!BB$101=0,0,取引表!BB86/取引表!BB$101)</f>
        <v>0</v>
      </c>
      <c r="BC86" s="239">
        <f>IF(取引表!BC$101=0,0,取引表!BC86/取引表!BC$101)</f>
        <v>0</v>
      </c>
      <c r="BD86" s="239">
        <f>IF(取引表!BD$101=0,0,取引表!BD86/取引表!BD$101)</f>
        <v>0</v>
      </c>
      <c r="BE86" s="239">
        <f>IF(取引表!BE$101=0,0,取引表!BE86/取引表!BE$101)</f>
        <v>0</v>
      </c>
      <c r="BF86" s="239">
        <f>IF(取引表!BF$101=0,0,取引表!BF86/取引表!BF$101)</f>
        <v>0</v>
      </c>
      <c r="BG86" s="239">
        <f>IF(取引表!BG$101=0,0,取引表!BG86/取引表!BG$101)</f>
        <v>0</v>
      </c>
      <c r="BH86" s="239">
        <f>IF(取引表!BH$101=0,0,取引表!BH86/取引表!BH$101)</f>
        <v>0</v>
      </c>
      <c r="BI86" s="239">
        <f>IF(取引表!BI$101=0,0,取引表!BI86/取引表!BI$101)</f>
        <v>0</v>
      </c>
      <c r="BJ86" s="239">
        <f>IF(取引表!BJ$101=0,0,取引表!BJ86/取引表!BJ$101)</f>
        <v>0</v>
      </c>
      <c r="BK86" s="239">
        <f>IF(取引表!BK$101=0,0,取引表!BK86/取引表!BK$101)</f>
        <v>0</v>
      </c>
      <c r="BL86" s="239">
        <f>IF(取引表!BL$101=0,0,取引表!BL86/取引表!BL$101)</f>
        <v>0</v>
      </c>
      <c r="BM86" s="239">
        <f>IF(取引表!BM$101=0,0,取引表!BM86/取引表!BM$101)</f>
        <v>0</v>
      </c>
      <c r="BN86" s="239">
        <f>IF(取引表!BN$101=0,0,取引表!BN86/取引表!BN$101)</f>
        <v>0</v>
      </c>
      <c r="BO86" s="239">
        <f>IF(取引表!BO$101=0,0,取引表!BO86/取引表!BO$101)</f>
        <v>0</v>
      </c>
      <c r="BP86" s="239">
        <f>IF(取引表!BP$101=0,0,取引表!BP86/取引表!BP$101)</f>
        <v>0</v>
      </c>
      <c r="BQ86" s="239">
        <f>IF(取引表!BQ$101=0,0,取引表!BQ86/取引表!BQ$101)</f>
        <v>0</v>
      </c>
      <c r="BR86" s="239">
        <f>IF(取引表!BR$101=0,0,取引表!BR86/取引表!BR$101)</f>
        <v>0</v>
      </c>
      <c r="BS86" s="239">
        <f>IF(取引表!BS$101=0,0,取引表!BS86/取引表!BS$101)</f>
        <v>0</v>
      </c>
      <c r="BT86" s="239">
        <f>IF(取引表!BT$101=0,0,取引表!BT86/取引表!BT$101)</f>
        <v>0</v>
      </c>
      <c r="BU86" s="239">
        <f>IF(取引表!BU$101=0,0,取引表!BU86/取引表!BU$101)</f>
        <v>1.1939017757797877E-3</v>
      </c>
      <c r="BV86" s="239">
        <f>IF(取引表!BV$101=0,0,取引表!BV86/取引表!BV$101)</f>
        <v>0</v>
      </c>
      <c r="BW86" s="239">
        <f>IF(取引表!BW$101=0,0,取引表!BW86/取引表!BW$101)</f>
        <v>2.5905166042905704E-3</v>
      </c>
      <c r="BX86" s="239">
        <f>IF(取引表!BX$101=0,0,取引表!BX86/取引表!BX$101)</f>
        <v>0</v>
      </c>
      <c r="BY86" s="239">
        <f>IF(取引表!BY$101=0,0,取引表!BY86/取引表!BY$101)</f>
        <v>2.6429378157154355E-3</v>
      </c>
      <c r="BZ86" s="239">
        <f>IF(取引表!BZ$101=0,0,取引表!BZ86/取引表!BZ$101)</f>
        <v>8.6127547710801861E-3</v>
      </c>
      <c r="CA86" s="239">
        <f>IF(取引表!CA$101=0,0,取引表!CA86/取引表!CA$101)</f>
        <v>0</v>
      </c>
      <c r="CB86" s="239">
        <f>IF(取引表!CB$101=0,0,取引表!CB86/取引表!CB$101)</f>
        <v>0</v>
      </c>
      <c r="CC86" s="239">
        <f>IF(取引表!CC$101=0,0,取引表!CC86/取引表!CC$101)</f>
        <v>0</v>
      </c>
      <c r="CD86" s="239">
        <f>IF(取引表!CD$101=0,0,取引表!CD86/取引表!CD$101)</f>
        <v>0</v>
      </c>
      <c r="CE86" s="239">
        <f>IF(取引表!CE$101=0,0,取引表!CE86/取引表!CE$101)</f>
        <v>0</v>
      </c>
      <c r="CF86" s="239">
        <f>IF(取引表!CF$101=0,0,取引表!CF86/取引表!CF$101)</f>
        <v>2.2298088071618836E-2</v>
      </c>
      <c r="CG86" s="239">
        <f>IF(取引表!CG$101=0,0,取引表!CG86/取引表!CG$101)</f>
        <v>1.094669769664219E-2</v>
      </c>
      <c r="CH86" s="239">
        <f>IF(取引表!CH$101=0,0,取引表!CH86/取引表!CH$101)</f>
        <v>0</v>
      </c>
      <c r="CI86" s="239">
        <f>IF(取引表!CI$101=0,0,取引表!CI86/取引表!CI$101)</f>
        <v>0</v>
      </c>
      <c r="CJ86" s="239">
        <f>IF(取引表!CJ$101=0,0,取引表!CJ86/取引表!CJ$101)</f>
        <v>0</v>
      </c>
      <c r="CK86" s="239">
        <f>IF(取引表!CK$101=0,0,取引表!CK86/取引表!CK$101)</f>
        <v>0</v>
      </c>
      <c r="CL86" s="239">
        <f>IF(取引表!CL$101=0,0,取引表!CL86/取引表!CL$101)</f>
        <v>0</v>
      </c>
      <c r="CM86" s="239">
        <f>IF(取引表!CM$101=0,0,取引表!CM86/取引表!CM$101)</f>
        <v>5.1289337163028118E-4</v>
      </c>
      <c r="CO86" s="238">
        <v>83</v>
      </c>
      <c r="CP86" s="242">
        <f t="shared" si="4"/>
        <v>0.55421002854146229</v>
      </c>
      <c r="CQ86" s="242">
        <f t="shared" si="5"/>
        <v>0.44578997145853805</v>
      </c>
      <c r="CR86" s="242">
        <f>INDEX(取引表!$C$105:$CM$105,投入係数!$CO86)</f>
        <v>0.29776271672529536</v>
      </c>
    </row>
    <row r="87" spans="1:96">
      <c r="A87" s="238">
        <v>84</v>
      </c>
      <c r="B87" s="238" t="s">
        <v>91</v>
      </c>
      <c r="C87" s="239">
        <f>IF(取引表!C$101=0,0,取引表!C87/取引表!C$101)</f>
        <v>6.2569488662505102E-6</v>
      </c>
      <c r="D87" s="239">
        <f>IF(取引表!D$101=0,0,取引表!D87/取引表!D$101)</f>
        <v>0</v>
      </c>
      <c r="E87" s="239">
        <f>IF(取引表!E$101=0,0,取引表!E87/取引表!E$101)</f>
        <v>0</v>
      </c>
      <c r="F87" s="239">
        <f>IF(取引表!F$101=0,0,取引表!F87/取引表!F$101)</f>
        <v>0</v>
      </c>
      <c r="G87" s="239">
        <f>IF(取引表!G$101=0,0,取引表!G87/取引表!G$101)</f>
        <v>2.5517318009192764E-5</v>
      </c>
      <c r="H87" s="239">
        <f>IF(取引表!H$101=0,0,取引表!H87/取引表!H$101)</f>
        <v>4.3671771714103593E-5</v>
      </c>
      <c r="I87" s="239">
        <f>IF(取引表!I$101=0,0,取引表!I87/取引表!I$101)</f>
        <v>0</v>
      </c>
      <c r="J87" s="239">
        <f>IF(取引表!J$101=0,0,取引表!J87/取引表!J$101)</f>
        <v>0</v>
      </c>
      <c r="K87" s="239">
        <f>IF(取引表!K$101=0,0,取引表!K87/取引表!K$101)</f>
        <v>1.4793367161994088E-5</v>
      </c>
      <c r="L87" s="239">
        <f>IF(取引表!L$101=0,0,取引表!L87/取引表!L$101)</f>
        <v>8.6081188491353447E-6</v>
      </c>
      <c r="M87" s="239">
        <f>IF(取引表!M$101=0,0,取引表!M87/取引表!M$101)</f>
        <v>0</v>
      </c>
      <c r="N87" s="239">
        <f>IF(取引表!N$101=0,0,取引表!N87/取引表!N$101)</f>
        <v>4.2975842062672226E-7</v>
      </c>
      <c r="O87" s="239">
        <f>IF(取引表!O$101=0,0,取引表!O87/取引表!O$101)</f>
        <v>1.9935808701549928E-5</v>
      </c>
      <c r="P87" s="239">
        <f>IF(取引表!P$101=0,0,取引表!P87/取引表!P$101)</f>
        <v>0</v>
      </c>
      <c r="Q87" s="239">
        <f>IF(取引表!Q$101=0,0,取引表!Q87/取引表!Q$101)</f>
        <v>4.0277206692177162E-5</v>
      </c>
      <c r="R87" s="239">
        <f>IF(取引表!R$101=0,0,取引表!R87/取引表!R$101)</f>
        <v>0</v>
      </c>
      <c r="S87" s="239">
        <f>IF(取引表!S$101=0,0,取引表!S87/取引表!S$101)</f>
        <v>0</v>
      </c>
      <c r="T87" s="239">
        <f>IF(取引表!T$101=0,0,取引表!T87/取引表!T$101)</f>
        <v>0</v>
      </c>
      <c r="U87" s="239">
        <f>IF(取引表!U$101=0,0,取引表!U87/取引表!U$101)</f>
        <v>0</v>
      </c>
      <c r="V87" s="239">
        <f>IF(取引表!V$101=0,0,取引表!V87/取引表!V$101)</f>
        <v>3.8805694111081228E-6</v>
      </c>
      <c r="W87" s="239">
        <f>IF(取引表!W$101=0,0,取引表!W87/取引表!W$101)</f>
        <v>1.5414505181046276E-5</v>
      </c>
      <c r="X87" s="239">
        <f>IF(取引表!X$101=0,0,取引表!X87/取引表!X$101)</f>
        <v>0</v>
      </c>
      <c r="Y87" s="239">
        <f>IF(取引表!Y$101=0,0,取引表!Y87/取引表!Y$101)</f>
        <v>0</v>
      </c>
      <c r="Z87" s="239">
        <f>IF(取引表!Z$101=0,0,取引表!Z87/取引表!Z$101)</f>
        <v>0</v>
      </c>
      <c r="AA87" s="239">
        <f>IF(取引表!AA$101=0,0,取引表!AA87/取引表!AA$101)</f>
        <v>0</v>
      </c>
      <c r="AB87" s="239">
        <f>IF(取引表!AB$101=0,0,取引表!AB87/取引表!AB$101)</f>
        <v>5.6033523948353535E-6</v>
      </c>
      <c r="AC87" s="239">
        <f>IF(取引表!AC$101=0,0,取引表!AC87/取引表!AC$101)</f>
        <v>1.053192536893841E-5</v>
      </c>
      <c r="AD87" s="239">
        <f>IF(取引表!AD$101=0,0,取引表!AD87/取引表!AD$101)</f>
        <v>1.824229693915116E-5</v>
      </c>
      <c r="AE87" s="239">
        <f>IF(取引表!AE$101=0,0,取引表!AE87/取引表!AE$101)</f>
        <v>1.6385682565894139E-5</v>
      </c>
      <c r="AF87" s="239">
        <f>IF(取引表!AF$101=0,0,取引表!AF87/取引表!AF$101)</f>
        <v>2.2773862550893978E-5</v>
      </c>
      <c r="AG87" s="239">
        <f>IF(取引表!AG$101=0,0,取引表!AG87/取引表!AG$101)</f>
        <v>8.2296487572947494E-6</v>
      </c>
      <c r="AH87" s="239">
        <f>IF(取引表!AH$101=0,0,取引表!AH87/取引表!AH$101)</f>
        <v>3.1328698828926714E-6</v>
      </c>
      <c r="AI87" s="239">
        <f>IF(取引表!AI$101=0,0,取引表!AI87/取引表!AI$101)</f>
        <v>6.491635691138036E-5</v>
      </c>
      <c r="AJ87" s="239">
        <f>IF(取引表!AJ$101=0,0,取引表!AJ87/取引表!AJ$101)</f>
        <v>1.4727249176408686E-5</v>
      </c>
      <c r="AK87" s="239">
        <f>IF(取引表!AK$101=0,0,取引表!AK87/取引表!AK$101)</f>
        <v>1.9910754854502299E-7</v>
      </c>
      <c r="AL87" s="239">
        <f>IF(取引表!AL$101=0,0,取引表!AL87/取引表!AL$101)</f>
        <v>8.006791376469929E-6</v>
      </c>
      <c r="AM87" s="239">
        <f>IF(取引表!AM$101=0,0,取引表!AM87/取引表!AM$101)</f>
        <v>1.2258475820000126E-5</v>
      </c>
      <c r="AN87" s="239">
        <f>IF(取引表!AN$101=0,0,取引表!AN87/取引表!AN$101)</f>
        <v>4.0298237514811624E-5</v>
      </c>
      <c r="AO87" s="239">
        <f>IF(取引表!AO$101=0,0,取引表!AO87/取引表!AO$101)</f>
        <v>1.8123139118602776E-5</v>
      </c>
      <c r="AP87" s="239">
        <f>IF(取引表!AP$101=0,0,取引表!AP87/取引表!AP$101)</f>
        <v>1.6272499280673967E-5</v>
      </c>
      <c r="AQ87" s="239">
        <f>IF(取引表!AQ$101=0,0,取引表!AQ87/取引表!AQ$101)</f>
        <v>0</v>
      </c>
      <c r="AR87" s="239">
        <f>IF(取引表!AR$101=0,0,取引表!AR87/取引表!AR$101)</f>
        <v>4.8103283538727821E-6</v>
      </c>
      <c r="AS87" s="239">
        <f>IF(取引表!AS$101=0,0,取引表!AS87/取引表!AS$101)</f>
        <v>1.0682835807170114E-5</v>
      </c>
      <c r="AT87" s="239">
        <f>IF(取引表!AT$101=0,0,取引表!AT87/取引表!AT$101)</f>
        <v>3.6486355317944781E-5</v>
      </c>
      <c r="AU87" s="239">
        <f>IF(取引表!AU$101=0,0,取引表!AU87/取引表!AU$101)</f>
        <v>1.9147582606135134E-5</v>
      </c>
      <c r="AV87" s="239">
        <f>IF(取引表!AV$101=0,0,取引表!AV87/取引表!AV$101)</f>
        <v>2.2538701826889414E-5</v>
      </c>
      <c r="AW87" s="239">
        <f>IF(取引表!AW$101=0,0,取引表!AW87/取引表!AW$101)</f>
        <v>0</v>
      </c>
      <c r="AX87" s="239">
        <f>IF(取引表!AX$101=0,0,取引表!AX87/取引表!AX$101)</f>
        <v>1.9873950057875305E-5</v>
      </c>
      <c r="AY87" s="239">
        <f>IF(取引表!AY$101=0,0,取引表!AY87/取引表!AY$101)</f>
        <v>1.5606463215293535E-5</v>
      </c>
      <c r="AZ87" s="239">
        <f>IF(取引表!AZ$101=0,0,取引表!AZ87/取引表!AZ$101)</f>
        <v>2.5865063092812276E-5</v>
      </c>
      <c r="BA87" s="239">
        <f>IF(取引表!BA$101=0,0,取引表!BA87/取引表!BA$101)</f>
        <v>2.7479898912041976E-5</v>
      </c>
      <c r="BB87" s="239">
        <f>IF(取引表!BB$101=0,0,取引表!BB87/取引表!BB$101)</f>
        <v>3.1001665835762221E-5</v>
      </c>
      <c r="BC87" s="239">
        <f>IF(取引表!BC$101=0,0,取引表!BC87/取引表!BC$101)</f>
        <v>6.2251940697958591E-6</v>
      </c>
      <c r="BD87" s="239">
        <f>IF(取引表!BD$101=0,0,取引表!BD87/取引表!BD$101)</f>
        <v>4.6937103148956353E-6</v>
      </c>
      <c r="BE87" s="239">
        <f>IF(取引表!BE$101=0,0,取引表!BE87/取引表!BE$101)</f>
        <v>0</v>
      </c>
      <c r="BF87" s="239">
        <f>IF(取引表!BF$101=0,0,取引表!BF87/取引表!BF$101)</f>
        <v>1.3581206443738802E-3</v>
      </c>
      <c r="BG87" s="239">
        <f>IF(取引表!BG$101=0,0,取引表!BG87/取引表!BG$101)</f>
        <v>3.6041858985869077E-5</v>
      </c>
      <c r="BH87" s="239">
        <f>IF(取引表!BH$101=0,0,取引表!BH87/取引表!BH$101)</f>
        <v>5.0788886822991331E-6</v>
      </c>
      <c r="BI87" s="239">
        <f>IF(取引表!BI$101=0,0,取引表!BI87/取引表!BI$101)</f>
        <v>7.3055350662357452E-5</v>
      </c>
      <c r="BJ87" s="239">
        <f>IF(取引表!BJ$101=0,0,取引表!BJ87/取引表!BJ$101)</f>
        <v>0</v>
      </c>
      <c r="BK87" s="239">
        <f>IF(取引表!BK$101=0,0,取引表!BK87/取引表!BK$101)</f>
        <v>0</v>
      </c>
      <c r="BL87" s="239">
        <f>IF(取引表!BL$101=0,0,取引表!BL87/取引表!BL$101)</f>
        <v>0</v>
      </c>
      <c r="BM87" s="239">
        <f>IF(取引表!BM$101=0,0,取引表!BM87/取引表!BM$101)</f>
        <v>7.4578373537131766E-6</v>
      </c>
      <c r="BN87" s="239">
        <f>IF(取引表!BN$101=0,0,取引表!BN87/取引表!BN$101)</f>
        <v>0</v>
      </c>
      <c r="BO87" s="239">
        <f>IF(取引表!BO$101=0,0,取引表!BO87/取引表!BO$101)</f>
        <v>1.519706842213325E-4</v>
      </c>
      <c r="BP87" s="239">
        <f>IF(取引表!BP$101=0,0,取引表!BP87/取引表!BP$101)</f>
        <v>3.3348531034802799E-4</v>
      </c>
      <c r="BQ87" s="239">
        <f>IF(取引表!BQ$101=0,0,取引表!BQ87/取引表!BQ$101)</f>
        <v>2.4125252075531096E-5</v>
      </c>
      <c r="BR87" s="239">
        <f>IF(取引表!BR$101=0,0,取引表!BR87/取引表!BR$101)</f>
        <v>2.2895206462871223E-4</v>
      </c>
      <c r="BS87" s="239">
        <f>IF(取引表!BS$101=0,0,取引表!BS87/取引表!BS$101)</f>
        <v>1.0036806637962959E-4</v>
      </c>
      <c r="BT87" s="239">
        <f>IF(取引表!BT$101=0,0,取引表!BT87/取引表!BT$101)</f>
        <v>6.9591141558908846E-5</v>
      </c>
      <c r="BU87" s="239">
        <f>IF(取引表!BU$101=0,0,取引表!BU87/取引表!BU$101)</f>
        <v>1.592440768633887E-5</v>
      </c>
      <c r="BV87" s="239">
        <f>IF(取引表!BV$101=0,0,取引表!BV87/取引表!BV$101)</f>
        <v>3.5216891737682939E-5</v>
      </c>
      <c r="BW87" s="239">
        <f>IF(取引表!BW$101=0,0,取引表!BW87/取引表!BW$101)</f>
        <v>4.7803803150132298E-3</v>
      </c>
      <c r="BX87" s="239">
        <f>IF(取引表!BX$101=0,0,取引表!BX87/取引表!BX$101)</f>
        <v>2.208306613769806E-3</v>
      </c>
      <c r="BY87" s="239">
        <f>IF(取引表!BY$101=0,0,取引表!BY87/取引表!BY$101)</f>
        <v>5.3437059269755326E-3</v>
      </c>
      <c r="BZ87" s="239">
        <f>IF(取引表!BZ$101=0,0,取引表!BZ87/取引表!BZ$101)</f>
        <v>4.5703053999588978E-3</v>
      </c>
      <c r="CA87" s="239">
        <f>IF(取引表!CA$101=0,0,取引表!CA87/取引表!CA$101)</f>
        <v>3.3364122093759379E-5</v>
      </c>
      <c r="CB87" s="239">
        <f>IF(取引表!CB$101=0,0,取引表!CB87/取引表!CB$101)</f>
        <v>1.9688638620871719E-5</v>
      </c>
      <c r="CC87" s="239">
        <f>IF(取引表!CC$101=0,0,取引表!CC87/取引表!CC$101)</f>
        <v>4.0504892144597549E-4</v>
      </c>
      <c r="CD87" s="239">
        <f>IF(取引表!CD$101=0,0,取引表!CD87/取引表!CD$101)</f>
        <v>9.1294643511108939E-6</v>
      </c>
      <c r="CE87" s="239">
        <f>IF(取引表!CE$101=0,0,取引表!CE87/取引表!CE$101)</f>
        <v>2.9004349810825765E-5</v>
      </c>
      <c r="CF87" s="239">
        <f>IF(取引表!CF$101=0,0,取引表!CF87/取引表!CF$101)</f>
        <v>4.8949956172881668E-3</v>
      </c>
      <c r="CG87" s="239">
        <f>IF(取引表!CG$101=0,0,取引表!CG87/取引表!CG$101)</f>
        <v>1.3982957169374928E-3</v>
      </c>
      <c r="CH87" s="239">
        <f>IF(取引表!CH$101=0,0,取引表!CH87/取引表!CH$101)</f>
        <v>5.4964395997755232E-3</v>
      </c>
      <c r="CI87" s="239">
        <f>IF(取引表!CI$101=0,0,取引表!CI87/取引表!CI$101)</f>
        <v>9.6910320284448667E-5</v>
      </c>
      <c r="CJ87" s="239">
        <f>IF(取引表!CJ$101=0,0,取引表!CJ87/取引表!CJ$101)</f>
        <v>9.8527710612900189E-5</v>
      </c>
      <c r="CK87" s="239">
        <f>IF(取引表!CK$101=0,0,取引表!CK87/取引表!CK$101)</f>
        <v>0</v>
      </c>
      <c r="CL87" s="239">
        <f>IF(取引表!CL$101=0,0,取引表!CL87/取引表!CL$101)</f>
        <v>3.4549510467811012E-4</v>
      </c>
      <c r="CM87" s="239">
        <f>IF(取引表!CM$101=0,0,取引表!CM87/取引表!CM$101)</f>
        <v>4.03550198129783E-4</v>
      </c>
      <c r="CO87" s="238">
        <v>84</v>
      </c>
      <c r="CP87" s="242">
        <f t="shared" si="4"/>
        <v>0.26171312073832914</v>
      </c>
      <c r="CQ87" s="242">
        <f t="shared" si="5"/>
        <v>0.7382868792616708</v>
      </c>
      <c r="CR87" s="242">
        <f>INDEX(取引表!$C$105:$CM$105,投入係数!$CO87)</f>
        <v>0.23826837159743988</v>
      </c>
    </row>
    <row r="88" spans="1:96">
      <c r="A88" s="238">
        <v>85</v>
      </c>
      <c r="B88" s="238" t="s">
        <v>23</v>
      </c>
      <c r="C88" s="239">
        <f>IF(取引表!C$101=0,0,取引表!C88/取引表!C$101)</f>
        <v>0</v>
      </c>
      <c r="D88" s="239">
        <f>IF(取引表!D$101=0,0,取引表!D88/取引表!D$101)</f>
        <v>0</v>
      </c>
      <c r="E88" s="239">
        <f>IF(取引表!E$101=0,0,取引表!E88/取引表!E$101)</f>
        <v>0</v>
      </c>
      <c r="F88" s="239">
        <f>IF(取引表!F$101=0,0,取引表!F88/取引表!F$101)</f>
        <v>0</v>
      </c>
      <c r="G88" s="239">
        <f>IF(取引表!G$101=0,0,取引表!G88/取引表!G$101)</f>
        <v>0</v>
      </c>
      <c r="H88" s="239">
        <f>IF(取引表!H$101=0,0,取引表!H88/取引表!H$101)</f>
        <v>0</v>
      </c>
      <c r="I88" s="239">
        <f>IF(取引表!I$101=0,0,取引表!I88/取引表!I$101)</f>
        <v>0</v>
      </c>
      <c r="J88" s="239">
        <f>IF(取引表!J$101=0,0,取引表!J88/取引表!J$101)</f>
        <v>0</v>
      </c>
      <c r="K88" s="239">
        <f>IF(取引表!K$101=0,0,取引表!K88/取引表!K$101)</f>
        <v>0</v>
      </c>
      <c r="L88" s="239">
        <f>IF(取引表!L$101=0,0,取引表!L88/取引表!L$101)</f>
        <v>0</v>
      </c>
      <c r="M88" s="239">
        <f>IF(取引表!M$101=0,0,取引表!M88/取引表!M$101)</f>
        <v>0</v>
      </c>
      <c r="N88" s="239">
        <f>IF(取引表!N$101=0,0,取引表!N88/取引表!N$101)</f>
        <v>0</v>
      </c>
      <c r="O88" s="239">
        <f>IF(取引表!O$101=0,0,取引表!O88/取引表!O$101)</f>
        <v>0</v>
      </c>
      <c r="P88" s="239">
        <f>IF(取引表!P$101=0,0,取引表!P88/取引表!P$101)</f>
        <v>0</v>
      </c>
      <c r="Q88" s="239">
        <f>IF(取引表!Q$101=0,0,取引表!Q88/取引表!Q$101)</f>
        <v>0</v>
      </c>
      <c r="R88" s="239">
        <f>IF(取引表!R$101=0,0,取引表!R88/取引表!R$101)</f>
        <v>0</v>
      </c>
      <c r="S88" s="239">
        <f>IF(取引表!S$101=0,0,取引表!S88/取引表!S$101)</f>
        <v>0</v>
      </c>
      <c r="T88" s="239">
        <f>IF(取引表!T$101=0,0,取引表!T88/取引表!T$101)</f>
        <v>0</v>
      </c>
      <c r="U88" s="239">
        <f>IF(取引表!U$101=0,0,取引表!U88/取引表!U$101)</f>
        <v>0</v>
      </c>
      <c r="V88" s="239">
        <f>IF(取引表!V$101=0,0,取引表!V88/取引表!V$101)</f>
        <v>0</v>
      </c>
      <c r="W88" s="239">
        <f>IF(取引表!W$101=0,0,取引表!W88/取引表!W$101)</f>
        <v>0</v>
      </c>
      <c r="X88" s="239">
        <f>IF(取引表!X$101=0,0,取引表!X88/取引表!X$101)</f>
        <v>0</v>
      </c>
      <c r="Y88" s="239">
        <f>IF(取引表!Y$101=0,0,取引表!Y88/取引表!Y$101)</f>
        <v>0</v>
      </c>
      <c r="Z88" s="239">
        <f>IF(取引表!Z$101=0,0,取引表!Z88/取引表!Z$101)</f>
        <v>0</v>
      </c>
      <c r="AA88" s="239">
        <f>IF(取引表!AA$101=0,0,取引表!AA88/取引表!AA$101)</f>
        <v>0</v>
      </c>
      <c r="AB88" s="239">
        <f>IF(取引表!AB$101=0,0,取引表!AB88/取引表!AB$101)</f>
        <v>0</v>
      </c>
      <c r="AC88" s="239">
        <f>IF(取引表!AC$101=0,0,取引表!AC88/取引表!AC$101)</f>
        <v>0</v>
      </c>
      <c r="AD88" s="239">
        <f>IF(取引表!AD$101=0,0,取引表!AD88/取引表!AD$101)</f>
        <v>0</v>
      </c>
      <c r="AE88" s="239">
        <f>IF(取引表!AE$101=0,0,取引表!AE88/取引表!AE$101)</f>
        <v>0</v>
      </c>
      <c r="AF88" s="239">
        <f>IF(取引表!AF$101=0,0,取引表!AF88/取引表!AF$101)</f>
        <v>0</v>
      </c>
      <c r="AG88" s="239">
        <f>IF(取引表!AG$101=0,0,取引表!AG88/取引表!AG$101)</f>
        <v>0</v>
      </c>
      <c r="AH88" s="239">
        <f>IF(取引表!AH$101=0,0,取引表!AH88/取引表!AH$101)</f>
        <v>0</v>
      </c>
      <c r="AI88" s="239">
        <f>IF(取引表!AI$101=0,0,取引表!AI88/取引表!AI$101)</f>
        <v>0</v>
      </c>
      <c r="AJ88" s="239">
        <f>IF(取引表!AJ$101=0,0,取引表!AJ88/取引表!AJ$101)</f>
        <v>0</v>
      </c>
      <c r="AK88" s="239">
        <f>IF(取引表!AK$101=0,0,取引表!AK88/取引表!AK$101)</f>
        <v>0</v>
      </c>
      <c r="AL88" s="239">
        <f>IF(取引表!AL$101=0,0,取引表!AL88/取引表!AL$101)</f>
        <v>0</v>
      </c>
      <c r="AM88" s="239">
        <f>IF(取引表!AM$101=0,0,取引表!AM88/取引表!AM$101)</f>
        <v>0</v>
      </c>
      <c r="AN88" s="239">
        <f>IF(取引表!AN$101=0,0,取引表!AN88/取引表!AN$101)</f>
        <v>0</v>
      </c>
      <c r="AO88" s="239">
        <f>IF(取引表!AO$101=0,0,取引表!AO88/取引表!AO$101)</f>
        <v>0</v>
      </c>
      <c r="AP88" s="239">
        <f>IF(取引表!AP$101=0,0,取引表!AP88/取引表!AP$101)</f>
        <v>4.870304962387304E-4</v>
      </c>
      <c r="AQ88" s="239">
        <f>IF(取引表!AQ$101=0,0,取引表!AQ88/取引表!AQ$101)</f>
        <v>0</v>
      </c>
      <c r="AR88" s="239">
        <f>IF(取引表!AR$101=0,0,取引表!AR88/取引表!AR$101)</f>
        <v>0</v>
      </c>
      <c r="AS88" s="239">
        <f>IF(取引表!AS$101=0,0,取引表!AS88/取引表!AS$101)</f>
        <v>0</v>
      </c>
      <c r="AT88" s="239">
        <f>IF(取引表!AT$101=0,0,取引表!AT88/取引表!AT$101)</f>
        <v>0</v>
      </c>
      <c r="AU88" s="239">
        <f>IF(取引表!AU$101=0,0,取引表!AU88/取引表!AU$101)</f>
        <v>0</v>
      </c>
      <c r="AV88" s="239">
        <f>IF(取引表!AV$101=0,0,取引表!AV88/取引表!AV$101)</f>
        <v>0</v>
      </c>
      <c r="AW88" s="239">
        <f>IF(取引表!AW$101=0,0,取引表!AW88/取引表!AW$101)</f>
        <v>0</v>
      </c>
      <c r="AX88" s="239">
        <f>IF(取引表!AX$101=0,0,取引表!AX88/取引表!AX$101)</f>
        <v>0</v>
      </c>
      <c r="AY88" s="239">
        <f>IF(取引表!AY$101=0,0,取引表!AY88/取引表!AY$101)</f>
        <v>0</v>
      </c>
      <c r="AZ88" s="239">
        <f>IF(取引表!AZ$101=0,0,取引表!AZ88/取引表!AZ$101)</f>
        <v>0</v>
      </c>
      <c r="BA88" s="239">
        <f>IF(取引表!BA$101=0,0,取引表!BA88/取引表!BA$101)</f>
        <v>2.177991389852924E-5</v>
      </c>
      <c r="BB88" s="239">
        <f>IF(取引表!BB$101=0,0,取引表!BB88/取引表!BB$101)</f>
        <v>0</v>
      </c>
      <c r="BC88" s="239">
        <f>IF(取引表!BC$101=0,0,取引表!BC88/取引表!BC$101)</f>
        <v>0</v>
      </c>
      <c r="BD88" s="239">
        <f>IF(取引表!BD$101=0,0,取引表!BD88/取引表!BD$101)</f>
        <v>0</v>
      </c>
      <c r="BE88" s="239">
        <f>IF(取引表!BE$101=0,0,取引表!BE88/取引表!BE$101)</f>
        <v>0</v>
      </c>
      <c r="BF88" s="239">
        <f>IF(取引表!BF$101=0,0,取引表!BF88/取引表!BF$101)</f>
        <v>0</v>
      </c>
      <c r="BG88" s="239">
        <f>IF(取引表!BG$101=0,0,取引表!BG88/取引表!BG$101)</f>
        <v>0</v>
      </c>
      <c r="BH88" s="239">
        <f>IF(取引表!BH$101=0,0,取引表!BH88/取引表!BH$101)</f>
        <v>0</v>
      </c>
      <c r="BI88" s="239">
        <f>IF(取引表!BI$101=0,0,取引表!BI88/取引表!BI$101)</f>
        <v>0</v>
      </c>
      <c r="BJ88" s="239">
        <f>IF(取引表!BJ$101=0,0,取引表!BJ88/取引表!BJ$101)</f>
        <v>0</v>
      </c>
      <c r="BK88" s="239">
        <f>IF(取引表!BK$101=0,0,取引表!BK88/取引表!BK$101)</f>
        <v>0</v>
      </c>
      <c r="BL88" s="239">
        <f>IF(取引表!BL$101=0,0,取引表!BL88/取引表!BL$101)</f>
        <v>0</v>
      </c>
      <c r="BM88" s="239">
        <f>IF(取引表!BM$101=0,0,取引表!BM88/取引表!BM$101)</f>
        <v>0</v>
      </c>
      <c r="BN88" s="239">
        <f>IF(取引表!BN$101=0,0,取引表!BN88/取引表!BN$101)</f>
        <v>0</v>
      </c>
      <c r="BO88" s="239">
        <f>IF(取引表!BO$101=0,0,取引表!BO88/取引表!BO$101)</f>
        <v>6.3068810449466652E-5</v>
      </c>
      <c r="BP88" s="239">
        <f>IF(取引表!BP$101=0,0,取引表!BP88/取引表!BP$101)</f>
        <v>3.0247264522286318E-2</v>
      </c>
      <c r="BQ88" s="239">
        <f>IF(取引表!BQ$101=0,0,取引表!BQ88/取引表!BQ$101)</f>
        <v>0</v>
      </c>
      <c r="BR88" s="239">
        <f>IF(取引表!BR$101=0,0,取引表!BR88/取引表!BR$101)</f>
        <v>1.5587996122627877E-4</v>
      </c>
      <c r="BS88" s="239">
        <f>IF(取引表!BS$101=0,0,取引表!BS88/取引表!BS$101)</f>
        <v>1.967569410096973E-2</v>
      </c>
      <c r="BT88" s="239">
        <f>IF(取引表!BT$101=0,0,取引表!BT88/取引表!BT$101)</f>
        <v>0</v>
      </c>
      <c r="BU88" s="239">
        <f>IF(取引表!BU$101=0,0,取引表!BU88/取引表!BU$101)</f>
        <v>1.9186455372249998E-5</v>
      </c>
      <c r="BV88" s="239">
        <f>IF(取引表!BV$101=0,0,取引表!BV88/取引表!BV$101)</f>
        <v>5.5617732718014769E-6</v>
      </c>
      <c r="BW88" s="239">
        <f>IF(取引表!BW$101=0,0,取引表!BW88/取引表!BW$101)</f>
        <v>0</v>
      </c>
      <c r="BX88" s="239">
        <f>IF(取引表!BX$101=0,0,取引表!BX88/取引表!BX$101)</f>
        <v>0</v>
      </c>
      <c r="BY88" s="239">
        <f>IF(取引表!BY$101=0,0,取引表!BY88/取引表!BY$101)</f>
        <v>0</v>
      </c>
      <c r="BZ88" s="239">
        <f>IF(取引表!BZ$101=0,0,取引表!BZ88/取引表!BZ$101)</f>
        <v>0</v>
      </c>
      <c r="CA88" s="239">
        <f>IF(取引表!CA$101=0,0,取引表!CA88/取引表!CA$101)</f>
        <v>0</v>
      </c>
      <c r="CB88" s="239">
        <f>IF(取引表!CB$101=0,0,取引表!CB88/取引表!CB$101)</f>
        <v>0</v>
      </c>
      <c r="CC88" s="239">
        <f>IF(取引表!CC$101=0,0,取引表!CC88/取引表!CC$101)</f>
        <v>1.9768717476456666E-3</v>
      </c>
      <c r="CD88" s="239">
        <f>IF(取引表!CD$101=0,0,取引表!CD88/取引表!CD$101)</f>
        <v>0</v>
      </c>
      <c r="CE88" s="239">
        <f>IF(取引表!CE$101=0,0,取引表!CE88/取引表!CE$101)</f>
        <v>0</v>
      </c>
      <c r="CF88" s="239">
        <f>IF(取引表!CF$101=0,0,取引表!CF88/取引表!CF$101)</f>
        <v>1.6728666238677728E-3</v>
      </c>
      <c r="CG88" s="239">
        <f>IF(取引表!CG$101=0,0,取引表!CG88/取引表!CG$101)</f>
        <v>1.6246263317987641E-4</v>
      </c>
      <c r="CH88" s="239">
        <f>IF(取引表!CH$101=0,0,取引表!CH88/取引表!CH$101)</f>
        <v>0</v>
      </c>
      <c r="CI88" s="239">
        <f>IF(取引表!CI$101=0,0,取引表!CI88/取引表!CI$101)</f>
        <v>1.2149792408684114E-2</v>
      </c>
      <c r="CJ88" s="239">
        <f>IF(取引表!CJ$101=0,0,取引表!CJ88/取引表!CJ$101)</f>
        <v>7.0646789124444512E-4</v>
      </c>
      <c r="CK88" s="239">
        <f>IF(取引表!CK$101=0,0,取引表!CK88/取引表!CK$101)</f>
        <v>0</v>
      </c>
      <c r="CL88" s="239">
        <f>IF(取引表!CL$101=0,0,取引表!CL88/取引表!CL$101)</f>
        <v>2.689263465114633E-4</v>
      </c>
      <c r="CM88" s="239">
        <f>IF(取引表!CM$101=0,0,取引表!CM88/取引表!CM$101)</f>
        <v>1.7860550793821571E-4</v>
      </c>
      <c r="CO88" s="238">
        <v>85</v>
      </c>
      <c r="CP88" s="242">
        <f t="shared" si="4"/>
        <v>0.24295611931376737</v>
      </c>
      <c r="CQ88" s="242">
        <f t="shared" si="5"/>
        <v>0.75704388068623274</v>
      </c>
      <c r="CR88" s="242">
        <f>INDEX(取引表!$C$105:$CM$105,投入係数!$CO88)</f>
        <v>0.20826579778550683</v>
      </c>
    </row>
    <row r="89" spans="1:96">
      <c r="A89" s="238">
        <v>86</v>
      </c>
      <c r="B89" s="238" t="s">
        <v>92</v>
      </c>
      <c r="C89" s="239">
        <f>IF(取引表!C$101=0,0,取引表!C89/取引表!C$101)</f>
        <v>6.0588809716254987E-5</v>
      </c>
      <c r="D89" s="239">
        <f>IF(取引表!D$101=0,0,取引表!D89/取引表!D$101)</f>
        <v>0</v>
      </c>
      <c r="E89" s="239">
        <f>IF(取引表!E$101=0,0,取引表!E89/取引表!E$101)</f>
        <v>7.3516002858590903E-4</v>
      </c>
      <c r="F89" s="239">
        <f>IF(取引表!F$101=0,0,取引表!F89/取引表!F$101)</f>
        <v>7.3283556777825799E-5</v>
      </c>
      <c r="G89" s="239">
        <f>IF(取引表!G$101=0,0,取引表!G89/取引表!G$101)</f>
        <v>1.0598571172649913E-4</v>
      </c>
      <c r="H89" s="239">
        <f>IF(取引表!H$101=0,0,取引表!H89/取引表!H$101)</f>
        <v>6.5386173496295212E-5</v>
      </c>
      <c r="I89" s="239">
        <f>IF(取引表!I$101=0,0,取引表!I89/取引表!I$101)</f>
        <v>0</v>
      </c>
      <c r="J89" s="239">
        <f>IF(取引表!J$101=0,0,取引表!J89/取引表!J$101)</f>
        <v>1.2622810960578762E-4</v>
      </c>
      <c r="K89" s="239">
        <f>IF(取引表!K$101=0,0,取引表!K89/取引表!K$101)</f>
        <v>1.8280751376578336E-4</v>
      </c>
      <c r="L89" s="239">
        <f>IF(取引表!L$101=0,0,取引表!L89/取引表!L$101)</f>
        <v>2.7719537825796794E-5</v>
      </c>
      <c r="M89" s="239">
        <f>IF(取引表!M$101=0,0,取引表!M89/取引表!M$101)</f>
        <v>5.3782628654152424E-5</v>
      </c>
      <c r="N89" s="239">
        <f>IF(取引表!N$101=0,0,取引表!N89/取引表!N$101)</f>
        <v>2.1927804911040508E-5</v>
      </c>
      <c r="O89" s="239">
        <f>IF(取引表!O$101=0,0,取引表!O89/取引表!O$101)</f>
        <v>1.0209877051606509E-4</v>
      </c>
      <c r="P89" s="239">
        <f>IF(取引表!P$101=0,0,取引表!P89/取引表!P$101)</f>
        <v>0</v>
      </c>
      <c r="Q89" s="239">
        <f>IF(取引表!Q$101=0,0,取引表!Q89/取引表!Q$101)</f>
        <v>6.2459641554239847E-5</v>
      </c>
      <c r="R89" s="239">
        <f>IF(取引表!R$101=0,0,取引表!R89/取引表!R$101)</f>
        <v>5.0119810244922384E-5</v>
      </c>
      <c r="S89" s="239">
        <f>IF(取引表!S$101=0,0,取引表!S89/取引表!S$101)</f>
        <v>0</v>
      </c>
      <c r="T89" s="239">
        <f>IF(取引表!T$101=0,0,取引表!T89/取引表!T$101)</f>
        <v>3.3050667881065737E-5</v>
      </c>
      <c r="U89" s="239">
        <f>IF(取引表!U$101=0,0,取引表!U89/取引表!U$101)</f>
        <v>0</v>
      </c>
      <c r="V89" s="239">
        <f>IF(取引表!V$101=0,0,取引表!V89/取引表!V$101)</f>
        <v>2.4913957302247629E-5</v>
      </c>
      <c r="W89" s="239">
        <f>IF(取引表!W$101=0,0,取引表!W89/取引表!W$101)</f>
        <v>5.1859556288248443E-5</v>
      </c>
      <c r="X89" s="239">
        <f>IF(取引表!X$101=0,0,取引表!X89/取引表!X$101)</f>
        <v>0</v>
      </c>
      <c r="Y89" s="239">
        <f>IF(取引表!Y$101=0,0,取引表!Y89/取引表!Y$101)</f>
        <v>3.7338040453231613E-5</v>
      </c>
      <c r="Z89" s="239">
        <f>IF(取引表!Z$101=0,0,取引表!Z89/取引表!Z$101)</f>
        <v>0</v>
      </c>
      <c r="AA89" s="239">
        <f>IF(取引表!AA$101=0,0,取引表!AA89/取引表!AA$101)</f>
        <v>3.5789878411170942E-5</v>
      </c>
      <c r="AB89" s="239">
        <f>IF(取引表!AB$101=0,0,取引表!AB89/取引表!AB$101)</f>
        <v>4.0476471438416757E-5</v>
      </c>
      <c r="AC89" s="239">
        <f>IF(取引表!AC$101=0,0,取引表!AC89/取引表!AC$101)</f>
        <v>1.6776960650683744E-4</v>
      </c>
      <c r="AD89" s="239">
        <f>IF(取引表!AD$101=0,0,取引表!AD89/取引表!AD$101)</f>
        <v>6.567854468993548E-5</v>
      </c>
      <c r="AE89" s="239">
        <f>IF(取引表!AE$101=0,0,取引表!AE89/取引表!AE$101)</f>
        <v>6.4065258375725767E-5</v>
      </c>
      <c r="AF89" s="239">
        <f>IF(取引表!AF$101=0,0,取引表!AF89/取引表!AF$101)</f>
        <v>1.0061655588624798E-4</v>
      </c>
      <c r="AG89" s="239">
        <f>IF(取引表!AG$101=0,0,取引表!AG89/取引表!AG$101)</f>
        <v>2.777910352470852E-4</v>
      </c>
      <c r="AH89" s="239">
        <f>IF(取引表!AH$101=0,0,取引表!AH89/取引表!AH$101)</f>
        <v>3.7870876835064485E-5</v>
      </c>
      <c r="AI89" s="239">
        <f>IF(取引表!AI$101=0,0,取引表!AI89/取引表!AI$101)</f>
        <v>3.2255976352776583E-5</v>
      </c>
      <c r="AJ89" s="239">
        <f>IF(取引表!AJ$101=0,0,取引表!AJ89/取引表!AJ$101)</f>
        <v>1.9305689255804702E-4</v>
      </c>
      <c r="AK89" s="239">
        <f>IF(取引表!AK$101=0,0,取引表!AK89/取引表!AK$101)</f>
        <v>2.8094356280822226E-6</v>
      </c>
      <c r="AL89" s="239">
        <f>IF(取引表!AL$101=0,0,取引表!AL89/取引表!AL$101)</f>
        <v>3.3559379896180162E-5</v>
      </c>
      <c r="AM89" s="239">
        <f>IF(取引表!AM$101=0,0,取引表!AM89/取引表!AM$101)</f>
        <v>4.3228451983797645E-5</v>
      </c>
      <c r="AN89" s="239">
        <f>IF(取引表!AN$101=0,0,取引表!AN89/取引表!AN$101)</f>
        <v>1.7864106755097358E-4</v>
      </c>
      <c r="AO89" s="239">
        <f>IF(取引表!AO$101=0,0,取引表!AO89/取引表!AO$101)</f>
        <v>1.1317289920696194E-4</v>
      </c>
      <c r="AP89" s="239">
        <f>IF(取引表!AP$101=0,0,取引表!AP89/取引表!AP$101)</f>
        <v>6.9202509444724151E-5</v>
      </c>
      <c r="AQ89" s="239">
        <f>IF(取引表!AQ$101=0,0,取引表!AQ89/取引表!AQ$101)</f>
        <v>1.215024809338511E-4</v>
      </c>
      <c r="AR89" s="239">
        <f>IF(取引表!AR$101=0,0,取引表!AR89/取引表!AR$101)</f>
        <v>2.7715509289937581E-4</v>
      </c>
      <c r="AS89" s="239">
        <f>IF(取引表!AS$101=0,0,取引表!AS89/取引表!AS$101)</f>
        <v>1.7166880382805852E-4</v>
      </c>
      <c r="AT89" s="239">
        <f>IF(取引表!AT$101=0,0,取引表!AT89/取引表!AT$101)</f>
        <v>4.6217075477196376E-4</v>
      </c>
      <c r="AU89" s="239">
        <f>IF(取引表!AU$101=0,0,取引表!AU89/取引表!AU$101)</f>
        <v>5.2286989677626276E-4</v>
      </c>
      <c r="AV89" s="239">
        <f>IF(取引表!AV$101=0,0,取引表!AV89/取引表!AV$101)</f>
        <v>4.2331565658162968E-5</v>
      </c>
      <c r="AW89" s="239">
        <f>IF(取引表!AW$101=0,0,取引表!AW89/取引表!AW$101)</f>
        <v>6.9365948891122548E-5</v>
      </c>
      <c r="AX89" s="239">
        <f>IF(取引表!AX$101=0,0,取引表!AX89/取引表!AX$101)</f>
        <v>3.8937777518143651E-4</v>
      </c>
      <c r="AY89" s="239">
        <f>IF(取引表!AY$101=0,0,取引表!AY89/取引表!AY$101)</f>
        <v>0</v>
      </c>
      <c r="AZ89" s="239">
        <f>IF(取引表!AZ$101=0,0,取引表!AZ89/取引表!AZ$101)</f>
        <v>9.5359707541353082E-4</v>
      </c>
      <c r="BA89" s="239">
        <f>IF(取引表!BA$101=0,0,取引表!BA89/取引表!BA$101)</f>
        <v>7.1829790861798642E-4</v>
      </c>
      <c r="BB89" s="239">
        <f>IF(取引表!BB$101=0,0,取引表!BB89/取引表!BB$101)</f>
        <v>1.8421980403321688E-4</v>
      </c>
      <c r="BC89" s="239">
        <f>IF(取引表!BC$101=0,0,取引表!BC89/取引表!BC$101)</f>
        <v>4.4615122983507224E-4</v>
      </c>
      <c r="BD89" s="239">
        <f>IF(取引表!BD$101=0,0,取引表!BD89/取引表!BD$101)</f>
        <v>2.6571666732594677E-4</v>
      </c>
      <c r="BE89" s="239">
        <f>IF(取引表!BE$101=0,0,取引表!BE89/取引表!BE$101)</f>
        <v>2.2330265963772691E-4</v>
      </c>
      <c r="BF89" s="239">
        <f>IF(取引表!BF$101=0,0,取引表!BF89/取引表!BF$101)</f>
        <v>2.2918705916505168E-4</v>
      </c>
      <c r="BG89" s="239">
        <f>IF(取引表!BG$101=0,0,取引表!BG89/取引表!BG$101)</f>
        <v>2.607349795426887E-4</v>
      </c>
      <c r="BH89" s="239">
        <f>IF(取引表!BH$101=0,0,取引表!BH89/取引表!BH$101)</f>
        <v>0</v>
      </c>
      <c r="BI89" s="239">
        <f>IF(取引表!BI$101=0,0,取引表!BI89/取引表!BI$101)</f>
        <v>3.2587419228673182E-4</v>
      </c>
      <c r="BJ89" s="239">
        <f>IF(取引表!BJ$101=0,0,取引表!BJ89/取引表!BJ$101)</f>
        <v>0</v>
      </c>
      <c r="BK89" s="239">
        <f>IF(取引表!BK$101=0,0,取引表!BK89/取引表!BK$101)</f>
        <v>6.510101918699276E-5</v>
      </c>
      <c r="BL89" s="239">
        <f>IF(取引表!BL$101=0,0,取引表!BL89/取引表!BL$101)</f>
        <v>2.4712409541754419E-4</v>
      </c>
      <c r="BM89" s="239">
        <f>IF(取引表!BM$101=0,0,取引表!BM89/取引表!BM$101)</f>
        <v>1.1094770491299983E-4</v>
      </c>
      <c r="BN89" s="239">
        <f>IF(取引表!BN$101=0,0,取引表!BN89/取引表!BN$101)</f>
        <v>0</v>
      </c>
      <c r="BO89" s="239">
        <f>IF(取引表!BO$101=0,0,取引表!BO89/取引表!BO$101)</f>
        <v>2.6523804908286873E-4</v>
      </c>
      <c r="BP89" s="239">
        <f>IF(取引表!BP$101=0,0,取引表!BP89/取引表!BP$101)</f>
        <v>1.5890106546700559E-3</v>
      </c>
      <c r="BQ89" s="239">
        <f>IF(取引表!BQ$101=0,0,取引表!BQ89/取引表!BQ$101)</f>
        <v>2.2351185130464052E-3</v>
      </c>
      <c r="BR89" s="239">
        <f>IF(取引表!BR$101=0,0,取引表!BR89/取引表!BR$101)</f>
        <v>3.200506158783011E-4</v>
      </c>
      <c r="BS89" s="239">
        <f>IF(取引表!BS$101=0,0,取引表!BS89/取引表!BS$101)</f>
        <v>4.181975448666251E-3</v>
      </c>
      <c r="BT89" s="239">
        <f>IF(取引表!BT$101=0,0,取引表!BT89/取引表!BT$101)</f>
        <v>6.3690448794206011E-4</v>
      </c>
      <c r="BU89" s="239">
        <f>IF(取引表!BU$101=0,0,取引表!BU89/取引表!BU$101)</f>
        <v>1.2100414583516128E-4</v>
      </c>
      <c r="BV89" s="239">
        <f>IF(取引表!BV$101=0,0,取引表!BV89/取引表!BV$101)</f>
        <v>3.4089976193512625E-3</v>
      </c>
      <c r="BW89" s="239">
        <f>IF(取引表!BW$101=0,0,取引表!BW89/取引表!BW$101)</f>
        <v>4.4025543435100933E-4</v>
      </c>
      <c r="BX89" s="239">
        <f>IF(取引表!BX$101=0,0,取引表!BX89/取引表!BX$101)</f>
        <v>2.9700819207242445E-4</v>
      </c>
      <c r="BY89" s="239">
        <f>IF(取引表!BY$101=0,0,取引表!BY89/取引表!BY$101)</f>
        <v>2.4725347421970486E-4</v>
      </c>
      <c r="BZ89" s="239">
        <f>IF(取引表!BZ$101=0,0,取引表!BZ89/取引表!BZ$101)</f>
        <v>3.7785235694554677E-4</v>
      </c>
      <c r="CA89" s="239">
        <f>IF(取引表!CA$101=0,0,取引表!CA89/取引表!CA$101)</f>
        <v>3.6770141081194216E-3</v>
      </c>
      <c r="CB89" s="239">
        <f>IF(取引表!CB$101=0,0,取引表!CB89/取引表!CB$101)</f>
        <v>8.8639299021580893E-4</v>
      </c>
      <c r="CC89" s="239">
        <f>IF(取引表!CC$101=0,0,取引表!CC89/取引表!CC$101)</f>
        <v>3.7711226037992073E-3</v>
      </c>
      <c r="CD89" s="239">
        <f>IF(取引表!CD$101=0,0,取引表!CD89/取引表!CD$101)</f>
        <v>5.9244701417201617E-4</v>
      </c>
      <c r="CE89" s="239">
        <f>IF(取引表!CE$101=0,0,取引表!CE89/取引表!CE$101)</f>
        <v>1.2290039585370236E-3</v>
      </c>
      <c r="CF89" s="239">
        <f>IF(取引表!CF$101=0,0,取引表!CF89/取引表!CF$101)</f>
        <v>3.1897943705753028E-3</v>
      </c>
      <c r="CG89" s="239">
        <f>IF(取引表!CG$101=0,0,取引表!CG89/取引表!CG$101)</f>
        <v>4.9009489935489313E-4</v>
      </c>
      <c r="CH89" s="239">
        <f>IF(取引表!CH$101=0,0,取引表!CH89/取引表!CH$101)</f>
        <v>1.455848859321306E-3</v>
      </c>
      <c r="CI89" s="239">
        <f>IF(取引表!CI$101=0,0,取引表!CI89/取引表!CI$101)</f>
        <v>3.1283234417905492E-3</v>
      </c>
      <c r="CJ89" s="239">
        <f>IF(取引表!CJ$101=0,0,取引表!CJ89/取引表!CJ$101)</f>
        <v>7.9031022638585465E-3</v>
      </c>
      <c r="CK89" s="239">
        <f>IF(取引表!CK$101=0,0,取引表!CK89/取引表!CK$101)</f>
        <v>0</v>
      </c>
      <c r="CL89" s="239">
        <f>IF(取引表!CL$101=0,0,取引表!CL89/取引表!CL$101)</f>
        <v>5.3043652483486883E-4</v>
      </c>
      <c r="CM89" s="239">
        <f>IF(取引表!CM$101=0,0,取引表!CM89/取引表!CM$101)</f>
        <v>4.8517200346882958E-4</v>
      </c>
      <c r="CO89" s="238">
        <v>86</v>
      </c>
      <c r="CP89" s="242">
        <f t="shared" si="4"/>
        <v>0.2454878284129399</v>
      </c>
      <c r="CQ89" s="242">
        <f t="shared" si="5"/>
        <v>0.75451217158706019</v>
      </c>
      <c r="CR89" s="242">
        <f>INDEX(取引表!$C$105:$CM$105,投入係数!$CO89)</f>
        <v>0.25939509200823935</v>
      </c>
    </row>
    <row r="90" spans="1:96">
      <c r="A90" s="238">
        <v>87</v>
      </c>
      <c r="B90" s="238" t="s">
        <v>24</v>
      </c>
      <c r="C90" s="239">
        <f>IF(取引表!C$101=0,0,取引表!C90/取引表!C$101)</f>
        <v>3.1173833712713203E-4</v>
      </c>
      <c r="D90" s="239">
        <f>IF(取引表!D$101=0,0,取引表!D90/取引表!D$101)</f>
        <v>3.2077403291824784E-4</v>
      </c>
      <c r="E90" s="239">
        <f>IF(取引表!E$101=0,0,取引表!E90/取引表!E$101)</f>
        <v>8.099014116593452E-4</v>
      </c>
      <c r="F90" s="239">
        <f>IF(取引表!F$101=0,0,取引表!F90/取引表!F$101)</f>
        <v>4.2573311291003036E-4</v>
      </c>
      <c r="G90" s="239">
        <f>IF(取引表!G$101=0,0,取引表!G90/取引表!G$101)</f>
        <v>7.5253389666882307E-4</v>
      </c>
      <c r="H90" s="239">
        <f>IF(取引表!H$101=0,0,取引表!H90/取引表!H$101)</f>
        <v>2.9084924152874154E-4</v>
      </c>
      <c r="I90" s="239">
        <f>IF(取引表!I$101=0,0,取引表!I90/取引表!I$101)</f>
        <v>0</v>
      </c>
      <c r="J90" s="239">
        <f>IF(取引表!J$101=0,0,取引表!J90/取引表!J$101)</f>
        <v>1.192848016465245E-3</v>
      </c>
      <c r="K90" s="239">
        <f>IF(取引表!K$101=0,0,取引表!K90/取引表!K$101)</f>
        <v>1.656366046590575E-3</v>
      </c>
      <c r="L90" s="239">
        <f>IF(取引表!L$101=0,0,取引表!L90/取引表!L$101)</f>
        <v>4.1281440922144613E-4</v>
      </c>
      <c r="M90" s="239">
        <f>IF(取引表!M$101=0,0,取引表!M90/取引表!M$101)</f>
        <v>5.5160176229164623E-4</v>
      </c>
      <c r="N90" s="239">
        <f>IF(取引表!N$101=0,0,取引表!N90/取引表!N$101)</f>
        <v>4.4176539974072148E-4</v>
      </c>
      <c r="O90" s="239">
        <f>IF(取引表!O$101=0,0,取引表!O90/取引表!O$101)</f>
        <v>8.4609754847116679E-4</v>
      </c>
      <c r="P90" s="239">
        <f>IF(取引表!P$101=0,0,取引表!P90/取引表!P$101)</f>
        <v>0</v>
      </c>
      <c r="Q90" s="239">
        <f>IF(取引表!Q$101=0,0,取引表!Q90/取引表!Q$101)</f>
        <v>9.7398145941075993E-4</v>
      </c>
      <c r="R90" s="239">
        <f>IF(取引表!R$101=0,0,取引表!R90/取引表!R$101)</f>
        <v>1.2519816596290605E-4</v>
      </c>
      <c r="S90" s="239">
        <f>IF(取引表!S$101=0,0,取引表!S90/取引表!S$101)</f>
        <v>0</v>
      </c>
      <c r="T90" s="239">
        <f>IF(取引表!T$101=0,0,取引表!T90/取引表!T$101)</f>
        <v>4.4229381177606598E-4</v>
      </c>
      <c r="U90" s="239">
        <f>IF(取引表!U$101=0,0,取引表!U90/取引表!U$101)</f>
        <v>0</v>
      </c>
      <c r="V90" s="239">
        <f>IF(取引表!V$101=0,0,取引表!V90/取引表!V$101)</f>
        <v>5.5652982843969251E-5</v>
      </c>
      <c r="W90" s="239">
        <f>IF(取引表!W$101=0,0,取引表!W90/取引表!W$101)</f>
        <v>1.2259756415061669E-4</v>
      </c>
      <c r="X90" s="239">
        <f>IF(取引表!X$101=0,0,取引表!X90/取引表!X$101)</f>
        <v>0</v>
      </c>
      <c r="Y90" s="239">
        <f>IF(取引表!Y$101=0,0,取引表!Y90/取引表!Y$101)</f>
        <v>5.5384048243562042E-4</v>
      </c>
      <c r="Z90" s="239">
        <f>IF(取引表!Z$101=0,0,取引表!Z90/取引表!Z$101)</f>
        <v>0</v>
      </c>
      <c r="AA90" s="239">
        <f>IF(取引表!AA$101=0,0,取引表!AA90/取引表!AA$101)</f>
        <v>7.7761769117133943E-4</v>
      </c>
      <c r="AB90" s="239">
        <f>IF(取引表!AB$101=0,0,取引表!AB90/取引表!AB$101)</f>
        <v>2.6965041174971914E-4</v>
      </c>
      <c r="AC90" s="239">
        <f>IF(取引表!AC$101=0,0,取引表!AC90/取引表!AC$101)</f>
        <v>6.8889719207425423E-4</v>
      </c>
      <c r="AD90" s="239">
        <f>IF(取引表!AD$101=0,0,取引表!AD90/取引表!AD$101)</f>
        <v>3.3862821300441261E-4</v>
      </c>
      <c r="AE90" s="239">
        <f>IF(取引表!AE$101=0,0,取引表!AE90/取引表!AE$101)</f>
        <v>4.1100933518229728E-4</v>
      </c>
      <c r="AF90" s="239">
        <f>IF(取引表!AF$101=0,0,取引表!AF90/取引表!AF$101)</f>
        <v>1.0114853987631921E-3</v>
      </c>
      <c r="AG90" s="239">
        <f>IF(取引表!AG$101=0,0,取引表!AG90/取引表!AG$101)</f>
        <v>9.6466997380284915E-4</v>
      </c>
      <c r="AH90" s="239">
        <f>IF(取引表!AH$101=0,0,取引表!AH90/取引表!AH$101)</f>
        <v>2.3597919448610399E-4</v>
      </c>
      <c r="AI90" s="239">
        <f>IF(取引表!AI$101=0,0,取引表!AI90/取引表!AI$101)</f>
        <v>2.4274090009009696E-4</v>
      </c>
      <c r="AJ90" s="239">
        <f>IF(取引表!AJ$101=0,0,取引表!AJ90/取引表!AJ$101)</f>
        <v>1.3765113827942245E-3</v>
      </c>
      <c r="AK90" s="239">
        <f>IF(取引表!AK$101=0,0,取引表!AK90/取引表!AK$101)</f>
        <v>2.8337944784909968E-5</v>
      </c>
      <c r="AL90" s="239">
        <f>IF(取引表!AL$101=0,0,取引表!AL90/取引表!AL$101)</f>
        <v>7.0297700566343484E-5</v>
      </c>
      <c r="AM90" s="239">
        <f>IF(取引表!AM$101=0,0,取引表!AM90/取引表!AM$101)</f>
        <v>2.2416552029697637E-4</v>
      </c>
      <c r="AN90" s="239">
        <f>IF(取引表!AN$101=0,0,取引表!AN90/取引表!AN$101)</f>
        <v>8.3148639812272466E-4</v>
      </c>
      <c r="AO90" s="239">
        <f>IF(取引表!AO$101=0,0,取引表!AO90/取引表!AO$101)</f>
        <v>7.8522867615504473E-4</v>
      </c>
      <c r="AP90" s="239">
        <f>IF(取引表!AP$101=0,0,取引表!AP90/取引表!AP$101)</f>
        <v>1.4575405649309352E-3</v>
      </c>
      <c r="AQ90" s="239">
        <f>IF(取引表!AQ$101=0,0,取引表!AQ90/取引表!AQ$101)</f>
        <v>3.0388957470910323E-4</v>
      </c>
      <c r="AR90" s="239">
        <f>IF(取引表!AR$101=0,0,取引表!AR90/取引表!AR$101)</f>
        <v>7.946155749003563E-4</v>
      </c>
      <c r="AS90" s="239">
        <f>IF(取引表!AS$101=0,0,取引表!AS90/取引表!AS$101)</f>
        <v>4.6481968740538299E-5</v>
      </c>
      <c r="AT90" s="239">
        <f>IF(取引表!AT$101=0,0,取引表!AT90/取引表!AT$101)</f>
        <v>3.073100072458354E-3</v>
      </c>
      <c r="AU90" s="239">
        <f>IF(取引表!AU$101=0,0,取引表!AU90/取引表!AU$101)</f>
        <v>6.2116305800428431E-4</v>
      </c>
      <c r="AV90" s="239">
        <f>IF(取引表!AV$101=0,0,取引表!AV90/取引表!AV$101)</f>
        <v>4.1781023115908918E-5</v>
      </c>
      <c r="AW90" s="239">
        <f>IF(取引表!AW$101=0,0,取引表!AW90/取引表!AW$101)</f>
        <v>9.2883744626148866E-5</v>
      </c>
      <c r="AX90" s="239">
        <f>IF(取引表!AX$101=0,0,取引表!AX90/取引表!AX$101)</f>
        <v>1.2388874088748976E-3</v>
      </c>
      <c r="AY90" s="239">
        <f>IF(取引表!AY$101=0,0,取引表!AY90/取引表!AY$101)</f>
        <v>2.7591322246800138E-3</v>
      </c>
      <c r="AZ90" s="239">
        <f>IF(取引表!AZ$101=0,0,取引表!AZ90/取引表!AZ$101)</f>
        <v>1.6018637951075638E-3</v>
      </c>
      <c r="BA90" s="239">
        <f>IF(取引表!BA$101=0,0,取引表!BA90/取引表!BA$101)</f>
        <v>2.4698055759573667E-3</v>
      </c>
      <c r="BB90" s="239">
        <f>IF(取引表!BB$101=0,0,取引表!BB90/取引表!BB$101)</f>
        <v>4.3251175769942873E-3</v>
      </c>
      <c r="BC90" s="239">
        <f>IF(取引表!BC$101=0,0,取引表!BC90/取引表!BC$101)</f>
        <v>4.119734590304843E-4</v>
      </c>
      <c r="BD90" s="239">
        <f>IF(取引表!BD$101=0,0,取引表!BD90/取引表!BD$101)</f>
        <v>2.416660056093415E-4</v>
      </c>
      <c r="BE90" s="239">
        <f>IF(取引表!BE$101=0,0,取引表!BE90/取引表!BE$101)</f>
        <v>0</v>
      </c>
      <c r="BF90" s="239">
        <f>IF(取引表!BF$101=0,0,取引表!BF90/取引表!BF$101)</f>
        <v>1.7833265585114313E-3</v>
      </c>
      <c r="BG90" s="239">
        <f>IF(取引表!BG$101=0,0,取引表!BG90/取引表!BG$101)</f>
        <v>1.2836722735994942E-3</v>
      </c>
      <c r="BH90" s="239">
        <f>IF(取引表!BH$101=0,0,取引表!BH90/取引表!BH$101)</f>
        <v>8.7790666721667408E-4</v>
      </c>
      <c r="BI90" s="239">
        <f>IF(取引表!BI$101=0,0,取引表!BI90/取引表!BI$101)</f>
        <v>4.9138591145431671E-3</v>
      </c>
      <c r="BJ90" s="239">
        <f>IF(取引表!BJ$101=0,0,取引表!BJ90/取引表!BJ$101)</f>
        <v>0</v>
      </c>
      <c r="BK90" s="239">
        <f>IF(取引表!BK$101=0,0,取引表!BK90/取引表!BK$101)</f>
        <v>6.2029458638403496E-3</v>
      </c>
      <c r="BL90" s="239">
        <f>IF(取引表!BL$101=0,0,取引表!BL90/取引表!BL$101)</f>
        <v>1.8350780400722547E-3</v>
      </c>
      <c r="BM90" s="239">
        <f>IF(取引表!BM$101=0,0,取引表!BM90/取引表!BM$101)</f>
        <v>8.2045647575244808E-4</v>
      </c>
      <c r="BN90" s="239">
        <f>IF(取引表!BN$101=0,0,取引表!BN90/取引表!BN$101)</f>
        <v>0</v>
      </c>
      <c r="BO90" s="239">
        <f>IF(取引表!BO$101=0,0,取引表!BO90/取引表!BO$101)</f>
        <v>2.0977588950884247E-3</v>
      </c>
      <c r="BP90" s="239">
        <f>IF(取引表!BP$101=0,0,取引表!BP90/取引表!BP$101)</f>
        <v>2.5195607444257646E-3</v>
      </c>
      <c r="BQ90" s="239">
        <f>IF(取引表!BQ$101=0,0,取引表!BQ90/取引表!BQ$101)</f>
        <v>7.8933027129141423E-4</v>
      </c>
      <c r="BR90" s="239">
        <f>IF(取引表!BR$101=0,0,取引表!BR90/取引表!BR$101)</f>
        <v>2.5529055271461569E-3</v>
      </c>
      <c r="BS90" s="239">
        <f>IF(取引表!BS$101=0,0,取引表!BS90/取引表!BS$101)</f>
        <v>2.2045722569259871E-3</v>
      </c>
      <c r="BT90" s="239">
        <f>IF(取引表!BT$101=0,0,取引表!BT90/取引表!BT$101)</f>
        <v>3.5284754880078643E-3</v>
      </c>
      <c r="BU90" s="239">
        <f>IF(取引表!BU$101=0,0,取引表!BU90/取引表!BU$101)</f>
        <v>5.0000863115736262E-4</v>
      </c>
      <c r="BV90" s="239">
        <f>IF(取引表!BV$101=0,0,取引表!BV90/取引表!BV$101)</f>
        <v>7.5307109821708762E-3</v>
      </c>
      <c r="BW90" s="239">
        <f>IF(取引表!BW$101=0,0,取引表!BW90/取引表!BW$101)</f>
        <v>1.3707136026596316E-3</v>
      </c>
      <c r="BX90" s="239">
        <f>IF(取引表!BX$101=0,0,取引表!BX90/取引表!BX$101)</f>
        <v>2.5270700626231993E-3</v>
      </c>
      <c r="BY90" s="239">
        <f>IF(取引表!BY$101=0,0,取引表!BY90/取引表!BY$101)</f>
        <v>4.7908218941047501E-3</v>
      </c>
      <c r="BZ90" s="239">
        <f>IF(取引表!BZ$101=0,0,取引表!BZ90/取引表!BZ$101)</f>
        <v>6.0841071203669404E-3</v>
      </c>
      <c r="CA90" s="239">
        <f>IF(取引表!CA$101=0,0,取引表!CA90/取引表!CA$101)</f>
        <v>6.0393230930794106E-3</v>
      </c>
      <c r="CB90" s="239">
        <f>IF(取引表!CB$101=0,0,取引表!CB90/取引表!CB$101)</f>
        <v>6.9564560370753866E-4</v>
      </c>
      <c r="CC90" s="239">
        <f>IF(取引表!CC$101=0,0,取引表!CC90/取引表!CC$101)</f>
        <v>1.273537152866256E-3</v>
      </c>
      <c r="CD90" s="239">
        <f>IF(取引表!CD$101=0,0,取引表!CD90/取引表!CD$101)</f>
        <v>1.2172013184722377E-3</v>
      </c>
      <c r="CE90" s="239">
        <f>IF(取引表!CE$101=0,0,取引表!CE90/取引表!CE$101)</f>
        <v>1.937311947514447E-3</v>
      </c>
      <c r="CF90" s="239">
        <f>IF(取引表!CF$101=0,0,取引表!CF90/取引表!CF$101)</f>
        <v>2.2674479701449844E-3</v>
      </c>
      <c r="CG90" s="239">
        <f>IF(取引表!CG$101=0,0,取引表!CG90/取引表!CG$101)</f>
        <v>9.6549504145635042E-4</v>
      </c>
      <c r="CH90" s="239">
        <f>IF(取引表!CH$101=0,0,取引表!CH90/取引表!CH$101)</f>
        <v>2.452063674307876E-3</v>
      </c>
      <c r="CI90" s="239">
        <f>IF(取引表!CI$101=0,0,取引表!CI90/取引表!CI$101)</f>
        <v>2.2850888016875234E-3</v>
      </c>
      <c r="CJ90" s="239">
        <f>IF(取引表!CJ$101=0,0,取引表!CJ90/取引表!CJ$101)</f>
        <v>1.9058301013571012E-3</v>
      </c>
      <c r="CK90" s="239">
        <f>IF(取引表!CK$101=0,0,取引表!CK90/取引表!CK$101)</f>
        <v>0</v>
      </c>
      <c r="CL90" s="239">
        <f>IF(取引表!CL$101=0,0,取引表!CL90/取引表!CL$101)</f>
        <v>8.052188392875093E-4</v>
      </c>
      <c r="CM90" s="239">
        <f>IF(取引表!CM$101=0,0,取引表!CM90/取引表!CM$101)</f>
        <v>1.282859712416767E-3</v>
      </c>
      <c r="CO90" s="238">
        <v>87</v>
      </c>
      <c r="CP90" s="242">
        <f t="shared" si="4"/>
        <v>1</v>
      </c>
      <c r="CQ90" s="242">
        <f t="shared" si="5"/>
        <v>0</v>
      </c>
      <c r="CR90" s="242">
        <f>INDEX(取引表!$C$105:$CM$105,投入係数!$CO90)</f>
        <v>0</v>
      </c>
    </row>
    <row r="91" spans="1:96">
      <c r="A91" s="238">
        <v>88</v>
      </c>
      <c r="B91" s="238" t="s">
        <v>25</v>
      </c>
      <c r="C91" s="239">
        <f>IF(取引表!C$101=0,0,取引表!C91/取引表!C$101)</f>
        <v>3.5476937752842112E-3</v>
      </c>
      <c r="D91" s="239">
        <f>IF(取引表!D$101=0,0,取引表!D91/取引表!D$101)</f>
        <v>9.5694759502108154E-3</v>
      </c>
      <c r="E91" s="239">
        <f>IF(取引表!E$101=0,0,取引表!E91/取引表!E$101)</f>
        <v>5.9079781765405187E-3</v>
      </c>
      <c r="F91" s="239">
        <f>IF(取引表!F$101=0,0,取引表!F91/取引表!F$101)</f>
        <v>6.3648027006963908E-3</v>
      </c>
      <c r="G91" s="239">
        <f>IF(取引表!G$101=0,0,取引表!G91/取引表!G$101)</f>
        <v>3.7764887500019357E-3</v>
      </c>
      <c r="H91" s="239">
        <f>IF(取引表!H$101=0,0,取引表!H91/取引表!H$101)</f>
        <v>4.2020846949611364E-3</v>
      </c>
      <c r="I91" s="239">
        <f>IF(取引表!I$101=0,0,取引表!I91/取引表!I$101)</f>
        <v>0</v>
      </c>
      <c r="J91" s="239">
        <f>IF(取引表!J$101=0,0,取引表!J91/取引表!J$101)</f>
        <v>3.0625575902366439E-3</v>
      </c>
      <c r="K91" s="239">
        <f>IF(取引表!K$101=0,0,取引表!K91/取引表!K$101)</f>
        <v>4.3320881462605371E-3</v>
      </c>
      <c r="L91" s="239">
        <f>IF(取引表!L$101=0,0,取引表!L91/取引表!L$101)</f>
        <v>5.0849256334889372E-3</v>
      </c>
      <c r="M91" s="239">
        <f>IF(取引表!M$101=0,0,取引表!M91/取引表!M$101)</f>
        <v>7.9837014735745324E-4</v>
      </c>
      <c r="N91" s="239">
        <f>IF(取引表!N$101=0,0,取引表!N91/取引表!N$101)</f>
        <v>1.3663406331331899E-3</v>
      </c>
      <c r="O91" s="239">
        <f>IF(取引表!O$101=0,0,取引表!O91/取引表!O$101)</f>
        <v>1.7246677413965473E-3</v>
      </c>
      <c r="P91" s="239">
        <f>IF(取引表!P$101=0,0,取引表!P91/取引表!P$101)</f>
        <v>0</v>
      </c>
      <c r="Q91" s="239">
        <f>IF(取引表!Q$101=0,0,取引表!Q91/取引表!Q$101)</f>
        <v>1.9080637679510925E-3</v>
      </c>
      <c r="R91" s="239">
        <f>IF(取引表!R$101=0,0,取引表!R91/取引表!R$101)</f>
        <v>2.1064775127384319E-4</v>
      </c>
      <c r="S91" s="239">
        <f>IF(取引表!S$101=0,0,取引表!S91/取引表!S$101)</f>
        <v>0</v>
      </c>
      <c r="T91" s="239">
        <f>IF(取引表!T$101=0,0,取引表!T91/取引表!T$101)</f>
        <v>2.8382982458831181E-3</v>
      </c>
      <c r="U91" s="239">
        <f>IF(取引表!U$101=0,0,取引表!U91/取引表!U$101)</f>
        <v>0</v>
      </c>
      <c r="V91" s="239">
        <f>IF(取引表!V$101=0,0,取引表!V91/取引表!V$101)</f>
        <v>7.4976820701834501E-4</v>
      </c>
      <c r="W91" s="239">
        <f>IF(取引表!W$101=0,0,取引表!W91/取引表!W$101)</f>
        <v>1.3958555116711613E-3</v>
      </c>
      <c r="X91" s="239">
        <f>IF(取引表!X$101=0,0,取引表!X91/取引表!X$101)</f>
        <v>0</v>
      </c>
      <c r="Y91" s="239">
        <f>IF(取引表!Y$101=0,0,取引表!Y91/取引表!Y$101)</f>
        <v>6.2312270498383554E-3</v>
      </c>
      <c r="Z91" s="239">
        <f>IF(取引表!Z$101=0,0,取引表!Z91/取引表!Z$101)</f>
        <v>0</v>
      </c>
      <c r="AA91" s="239">
        <f>IF(取引表!AA$101=0,0,取引表!AA91/取引表!AA$101)</f>
        <v>6.3571124713024023E-3</v>
      </c>
      <c r="AB91" s="239">
        <f>IF(取引表!AB$101=0,0,取引表!AB91/取引表!AB$101)</f>
        <v>4.5427679786055842E-3</v>
      </c>
      <c r="AC91" s="239">
        <f>IF(取引表!AC$101=0,0,取引表!AC91/取引表!AC$101)</f>
        <v>7.8987534177959277E-3</v>
      </c>
      <c r="AD91" s="239">
        <f>IF(取引表!AD$101=0,0,取引表!AD91/取引表!AD$101)</f>
        <v>1.7199718708570814E-3</v>
      </c>
      <c r="AE91" s="239">
        <f>IF(取引表!AE$101=0,0,取引表!AE91/取引表!AE$101)</f>
        <v>4.1841582947329085E-3</v>
      </c>
      <c r="AF91" s="239">
        <f>IF(取引表!AF$101=0,0,取引表!AF91/取引表!AF$101)</f>
        <v>9.3542572246454164E-3</v>
      </c>
      <c r="AG91" s="239">
        <f>IF(取引表!AG$101=0,0,取引表!AG91/取引表!AG$101)</f>
        <v>9.4963742357213176E-3</v>
      </c>
      <c r="AH91" s="239">
        <f>IF(取引表!AH$101=0,0,取引表!AH91/取引表!AH$101)</f>
        <v>8.6470837200752684E-4</v>
      </c>
      <c r="AI91" s="239">
        <f>IF(取引表!AI$101=0,0,取引表!AI91/取引表!AI$101)</f>
        <v>1.4707840550250967E-4</v>
      </c>
      <c r="AJ91" s="239">
        <f>IF(取引表!AJ$101=0,0,取引表!AJ91/取引表!AJ$101)</f>
        <v>6.7568148590289763E-3</v>
      </c>
      <c r="AK91" s="239">
        <f>IF(取引表!AK$101=0,0,取引表!AK91/取引表!AK$101)</f>
        <v>4.2950333256761759E-5</v>
      </c>
      <c r="AL91" s="239">
        <f>IF(取引表!AL$101=0,0,取引表!AL91/取引表!AL$101)</f>
        <v>2.140482338826728E-4</v>
      </c>
      <c r="AM91" s="239">
        <f>IF(取引表!AM$101=0,0,取引表!AM91/取引表!AM$101)</f>
        <v>2.8136627204819199E-4</v>
      </c>
      <c r="AN91" s="239">
        <f>IF(取引表!AN$101=0,0,取引表!AN91/取引表!AN$101)</f>
        <v>1.8303162973708414E-2</v>
      </c>
      <c r="AO91" s="239">
        <f>IF(取引表!AO$101=0,0,取引表!AO91/取引表!AO$101)</f>
        <v>7.1384529154514525E-3</v>
      </c>
      <c r="AP91" s="239">
        <f>IF(取引表!AP$101=0,0,取引表!AP91/取引表!AP$101)</f>
        <v>2.4465269051658421E-3</v>
      </c>
      <c r="AQ91" s="239">
        <f>IF(取引表!AQ$101=0,0,取引表!AQ91/取引表!AQ$101)</f>
        <v>2.3684719706101747E-3</v>
      </c>
      <c r="AR91" s="239">
        <f>IF(取引表!AR$101=0,0,取引表!AR91/取引表!AR$101)</f>
        <v>2.1496358345122396E-2</v>
      </c>
      <c r="AS91" s="239">
        <f>IF(取引表!AS$101=0,0,取引表!AS91/取引表!AS$101)</f>
        <v>2.3064713769864777E-2</v>
      </c>
      <c r="AT91" s="239">
        <f>IF(取引表!AT$101=0,0,取引表!AT91/取引表!AT$101)</f>
        <v>5.941974078981763E-3</v>
      </c>
      <c r="AU91" s="239">
        <f>IF(取引表!AU$101=0,0,取引表!AU91/取引表!AU$101)</f>
        <v>1.123827488796319E-2</v>
      </c>
      <c r="AV91" s="239">
        <f>IF(取引表!AV$101=0,0,取引表!AV91/取引表!AV$101)</f>
        <v>3.6934556330036916E-3</v>
      </c>
      <c r="AW91" s="239">
        <f>IF(取引表!AW$101=0,0,取引表!AW91/取引表!AW$101)</f>
        <v>1.6710777274227743E-3</v>
      </c>
      <c r="AX91" s="239">
        <f>IF(取引表!AX$101=0,0,取引表!AX91/取引表!AX$101)</f>
        <v>1.2727674930564021E-2</v>
      </c>
      <c r="AY91" s="239">
        <f>IF(取引表!AY$101=0,0,取引表!AY91/取引表!AY$101)</f>
        <v>1.4418635258966655E-2</v>
      </c>
      <c r="AZ91" s="239">
        <f>IF(取引表!AZ$101=0,0,取引表!AZ91/取引表!AZ$101)</f>
        <v>5.1116533440676952E-3</v>
      </c>
      <c r="BA91" s="239">
        <f>IF(取引表!BA$101=0,0,取引表!BA91/取引表!BA$101)</f>
        <v>7.6383676138493065E-3</v>
      </c>
      <c r="BB91" s="239">
        <f>IF(取引表!BB$101=0,0,取引表!BB91/取引表!BB$101)</f>
        <v>5.5085226929960009E-3</v>
      </c>
      <c r="BC91" s="239">
        <f>IF(取引表!BC$101=0,0,取引表!BC91/取引表!BC$101)</f>
        <v>2.6442814242923643E-3</v>
      </c>
      <c r="BD91" s="239">
        <f>IF(取引表!BD$101=0,0,取引表!BD91/取引表!BD$101)</f>
        <v>4.4056999351890764E-4</v>
      </c>
      <c r="BE91" s="239">
        <f>IF(取引表!BE$101=0,0,取引表!BE91/取引表!BE$101)</f>
        <v>5.9225846206745222E-5</v>
      </c>
      <c r="BF91" s="239">
        <f>IF(取引表!BF$101=0,0,取引表!BF91/取引表!BF$101)</f>
        <v>8.16072443589262E-3</v>
      </c>
      <c r="BG91" s="239">
        <f>IF(取引表!BG$101=0,0,取引表!BG91/取引表!BG$101)</f>
        <v>1.0523407860924852E-2</v>
      </c>
      <c r="BH91" s="239">
        <f>IF(取引表!BH$101=0,0,取引表!BH91/取引表!BH$101)</f>
        <v>0</v>
      </c>
      <c r="BI91" s="239">
        <f>IF(取引表!BI$101=0,0,取引表!BI91/取引表!BI$101)</f>
        <v>1.1962158856445573E-2</v>
      </c>
      <c r="BJ91" s="239">
        <f>IF(取引表!BJ$101=0,0,取引表!BJ91/取引表!BJ$101)</f>
        <v>0</v>
      </c>
      <c r="BK91" s="239">
        <f>IF(取引表!BK$101=0,0,取引表!BK91/取引表!BK$101)</f>
        <v>1.2513815893406006E-3</v>
      </c>
      <c r="BL91" s="239">
        <f>IF(取引表!BL$101=0,0,取引表!BL91/取引表!BL$101)</f>
        <v>3.068656407410237E-3</v>
      </c>
      <c r="BM91" s="239">
        <f>IF(取引表!BM$101=0,0,取引表!BM91/取引表!BM$101)</f>
        <v>3.1029255079795311E-3</v>
      </c>
      <c r="BN91" s="239">
        <f>IF(取引表!BN$101=0,0,取引表!BN91/取引表!BN$101)</f>
        <v>0</v>
      </c>
      <c r="BO91" s="239">
        <f>IF(取引表!BO$101=0,0,取引表!BO91/取引表!BO$101)</f>
        <v>2.3638721988680144E-3</v>
      </c>
      <c r="BP91" s="239">
        <f>IF(取引表!BP$101=0,0,取引表!BP91/取引表!BP$101)</f>
        <v>1.3041894763607679E-2</v>
      </c>
      <c r="BQ91" s="239">
        <f>IF(取引表!BQ$101=0,0,取引表!BQ91/取引表!BQ$101)</f>
        <v>1.0252062399294395E-3</v>
      </c>
      <c r="BR91" s="239">
        <f>IF(取引表!BR$101=0,0,取引表!BR91/取引表!BR$101)</f>
        <v>2.0908354667552261E-3</v>
      </c>
      <c r="BS91" s="239">
        <f>IF(取引表!BS$101=0,0,取引表!BS91/取引表!BS$101)</f>
        <v>1.9323227595351099E-3</v>
      </c>
      <c r="BT91" s="239">
        <f>IF(取引表!BT$101=0,0,取引表!BT91/取引表!BT$101)</f>
        <v>1.3633947544513139E-3</v>
      </c>
      <c r="BU91" s="239">
        <f>IF(取引表!BU$101=0,0,取引表!BU91/取引表!BU$101)</f>
        <v>3.4243646674843018E-3</v>
      </c>
      <c r="BV91" s="239">
        <f>IF(取引表!BV$101=0,0,取引表!BV91/取引表!BV$101)</f>
        <v>9.4889153914528481E-3</v>
      </c>
      <c r="BW91" s="239">
        <f>IF(取引表!BW$101=0,0,取引表!BW91/取引表!BW$101)</f>
        <v>2.0826936843490653E-3</v>
      </c>
      <c r="BX91" s="239">
        <f>IF(取引表!BX$101=0,0,取引表!BX91/取引表!BX$101)</f>
        <v>1.5339426317166473E-2</v>
      </c>
      <c r="BY91" s="239">
        <f>IF(取引表!BY$101=0,0,取引表!BY91/取引表!BY$101)</f>
        <v>1.3799919103596328E-2</v>
      </c>
      <c r="BZ91" s="239">
        <f>IF(取引表!BZ$101=0,0,取引表!BZ91/取引表!BZ$101)</f>
        <v>4.3593810347882173E-3</v>
      </c>
      <c r="CA91" s="239">
        <f>IF(取引表!CA$101=0,0,取引表!CA91/取引表!CA$101)</f>
        <v>5.6550039610560859E-3</v>
      </c>
      <c r="CB91" s="239">
        <f>IF(取引表!CB$101=0,0,取引表!CB91/取引表!CB$101)</f>
        <v>4.8397010128640727E-3</v>
      </c>
      <c r="CC91" s="239">
        <f>IF(取引表!CC$101=0,0,取引表!CC91/取引表!CC$101)</f>
        <v>2.3688720407407342E-4</v>
      </c>
      <c r="CD91" s="239">
        <f>IF(取引表!CD$101=0,0,取引表!CD91/取引表!CD$101)</f>
        <v>2.6866501133315764E-3</v>
      </c>
      <c r="CE91" s="239">
        <f>IF(取引表!CE$101=0,0,取引表!CE91/取引表!CE$101)</f>
        <v>3.5607748206855001E-3</v>
      </c>
      <c r="CF91" s="239">
        <f>IF(取引表!CF$101=0,0,取引表!CF91/取引表!CF$101)</f>
        <v>1.8978779190856781E-3</v>
      </c>
      <c r="CG91" s="239">
        <f>IF(取引表!CG$101=0,0,取引表!CG91/取引表!CG$101)</f>
        <v>1.8456639538767387E-3</v>
      </c>
      <c r="CH91" s="239">
        <f>IF(取引表!CH$101=0,0,取引表!CH91/取引表!CH$101)</f>
        <v>5.1425250678827734E-3</v>
      </c>
      <c r="CI91" s="239">
        <f>IF(取引表!CI$101=0,0,取引表!CI91/取引表!CI$101)</f>
        <v>1.0385184458835313E-3</v>
      </c>
      <c r="CJ91" s="239">
        <f>IF(取引表!CJ$101=0,0,取引表!CJ91/取引表!CJ$101)</f>
        <v>4.5846286418756762E-3</v>
      </c>
      <c r="CK91" s="239">
        <f>IF(取引表!CK$101=0,0,取引表!CK91/取引表!CK$101)</f>
        <v>9.5856330541743619E-4</v>
      </c>
      <c r="CL91" s="239">
        <f>IF(取引表!CL$101=0,0,取引表!CL91/取引表!CL$101)</f>
        <v>0</v>
      </c>
      <c r="CM91" s="239">
        <f>IF(取引表!CM$101=0,0,取引表!CM91/取引表!CM$101)</f>
        <v>4.349518749572426E-3</v>
      </c>
      <c r="CO91" s="238">
        <v>88</v>
      </c>
      <c r="CP91" s="242">
        <f t="shared" si="4"/>
        <v>0.42375318800903605</v>
      </c>
      <c r="CQ91" s="242">
        <f t="shared" si="5"/>
        <v>0.57624681199096406</v>
      </c>
      <c r="CR91" s="242">
        <f>INDEX(取引表!$C$105:$CM$105,投入係数!$CO91)</f>
        <v>1.5496997505056761E-2</v>
      </c>
    </row>
    <row r="92" spans="1:96">
      <c r="A92" s="238">
        <v>89</v>
      </c>
      <c r="B92" s="238" t="s">
        <v>1169</v>
      </c>
      <c r="C92" s="239">
        <f>IF(取引表!C$101=0,0,取引表!C92/取引表!C$101)</f>
        <v>0.46046935939064709</v>
      </c>
      <c r="D92" s="239">
        <f>IF(取引表!D$101=0,0,取引表!D92/取引表!D$101)</f>
        <v>0.42473262651849852</v>
      </c>
      <c r="E92" s="239">
        <f>IF(取引表!E$101=0,0,取引表!E92/取引表!E$101)</f>
        <v>0.37852154507160823</v>
      </c>
      <c r="F92" s="239">
        <f>IF(取引表!F$101=0,0,取引表!F92/取引表!F$101)</f>
        <v>0.63292699580041323</v>
      </c>
      <c r="G92" s="239">
        <f>IF(取引表!G$101=0,0,取引表!G92/取引表!G$101)</f>
        <v>0.61758945657995012</v>
      </c>
      <c r="H92" s="239">
        <f>IF(取引表!H$101=0,0,取引表!H92/取引表!H$101)</f>
        <v>0.49188896359455098</v>
      </c>
      <c r="I92" s="239">
        <f>IF(取引表!I$101=0,0,取引表!I92/取引表!I$101)</f>
        <v>0</v>
      </c>
      <c r="J92" s="239">
        <f>IF(取引表!J$101=0,0,取引表!J92/取引表!J$101)</f>
        <v>0.6653692562773722</v>
      </c>
      <c r="K92" s="239">
        <f>IF(取引表!K$101=0,0,取引表!K92/取引表!K$101)</f>
        <v>0.40463764260340224</v>
      </c>
      <c r="L92" s="239">
        <f>IF(取引表!L$101=0,0,取引表!L92/取引表!L$101)</f>
        <v>0.69805057920483982</v>
      </c>
      <c r="M92" s="239">
        <f>IF(取引表!M$101=0,0,取引表!M92/取引表!M$101)</f>
        <v>0.51983998888584693</v>
      </c>
      <c r="N92" s="239">
        <f>IF(取引表!N$101=0,0,取引表!N92/取引表!N$101)</f>
        <v>0.60249728828399263</v>
      </c>
      <c r="O92" s="239">
        <f>IF(取引表!O$101=0,0,取引表!O92/取引表!O$101)</f>
        <v>0.60226806222884899</v>
      </c>
      <c r="P92" s="239">
        <f>IF(取引表!P$101=0,0,取引表!P92/取引表!P$101)</f>
        <v>0</v>
      </c>
      <c r="Q92" s="239">
        <f>IF(取引表!Q$101=0,0,取引表!Q92/取引表!Q$101)</f>
        <v>0.58666848977917552</v>
      </c>
      <c r="R92" s="239">
        <f>IF(取引表!R$101=0,0,取引表!R92/取引表!R$101)</f>
        <v>0.65798574973981261</v>
      </c>
      <c r="S92" s="239">
        <f>IF(取引表!S$101=0,0,取引表!S92/取引表!S$101)</f>
        <v>0</v>
      </c>
      <c r="T92" s="239">
        <f>IF(取引表!T$101=0,0,取引表!T92/取引表!T$101)</f>
        <v>0.46980867496674938</v>
      </c>
      <c r="U92" s="239">
        <f>IF(取引表!U$101=0,0,取引表!U92/取引表!U$101)</f>
        <v>0</v>
      </c>
      <c r="V92" s="239">
        <f>IF(取引表!V$101=0,0,取引表!V92/取引表!V$101)</f>
        <v>0.67259737943623255</v>
      </c>
      <c r="W92" s="239">
        <f>IF(取引表!W$101=0,0,取引表!W92/取引表!W$101)</f>
        <v>0.61490903379243489</v>
      </c>
      <c r="X92" s="239">
        <f>IF(取引表!X$101=0,0,取引表!X92/取引表!X$101)</f>
        <v>0</v>
      </c>
      <c r="Y92" s="239">
        <f>IF(取引表!Y$101=0,0,取引表!Y92/取引表!Y$101)</f>
        <v>0.47838380221272275</v>
      </c>
      <c r="Z92" s="239">
        <f>IF(取引表!Z$101=0,0,取引表!Z92/取引表!Z$101)</f>
        <v>0</v>
      </c>
      <c r="AA92" s="239">
        <f>IF(取引表!AA$101=0,0,取引表!AA92/取引表!AA$101)</f>
        <v>0.54234140560116872</v>
      </c>
      <c r="AB92" s="239">
        <f>IF(取引表!AB$101=0,0,取引表!AB92/取引表!AB$101)</f>
        <v>0.65721112619536859</v>
      </c>
      <c r="AC92" s="239">
        <f>IF(取引表!AC$101=0,0,取引表!AC92/取引表!AC$101)</f>
        <v>0.95436493874060324</v>
      </c>
      <c r="AD92" s="239">
        <f>IF(取引表!AD$101=0,0,取引表!AD92/取引表!AD$101)</f>
        <v>0.56636292063300731</v>
      </c>
      <c r="AE92" s="239">
        <f>IF(取引表!AE$101=0,0,取引表!AE92/取引表!AE$101)</f>
        <v>0.60713353867029318</v>
      </c>
      <c r="AF92" s="239">
        <f>IF(取引表!AF$101=0,0,取引表!AF92/取引表!AF$101)</f>
        <v>0.46873708552787774</v>
      </c>
      <c r="AG92" s="239">
        <f>IF(取引表!AG$101=0,0,取引表!AG92/取引表!AG$101)</f>
        <v>0.54989102961472269</v>
      </c>
      <c r="AH92" s="239">
        <f>IF(取引表!AH$101=0,0,取引表!AH92/取引表!AH$101)</f>
        <v>0.25965062274682743</v>
      </c>
      <c r="AI92" s="239">
        <f>IF(取引表!AI$101=0,0,取引表!AI92/取引表!AI$101)</f>
        <v>0.43202447434981023</v>
      </c>
      <c r="AJ92" s="239">
        <f>IF(取引表!AJ$101=0,0,取引表!AJ92/取引表!AJ$101)</f>
        <v>0.67245181164388657</v>
      </c>
      <c r="AK92" s="239">
        <f>IF(取引表!AK$101=0,0,取引表!AK92/取引表!AK$101)</f>
        <v>1.8341171712870582E-2</v>
      </c>
      <c r="AL92" s="239">
        <f>IF(取引表!AL$101=0,0,取引表!AL92/取引表!AL$101)</f>
        <v>0.56204369344454763</v>
      </c>
      <c r="AM92" s="239">
        <f>IF(取引表!AM$101=0,0,取引表!AM92/取引表!AM$101)</f>
        <v>0.68049157690266504</v>
      </c>
      <c r="AN92" s="239">
        <f>IF(取引表!AN$101=0,0,取引表!AN92/取引表!AN$101)</f>
        <v>0.77269018967978809</v>
      </c>
      <c r="AO92" s="239">
        <f>IF(取引表!AO$101=0,0,取引表!AO92/取引表!AO$101)</f>
        <v>0.38903419582139609</v>
      </c>
      <c r="AP92" s="239">
        <f>IF(取引表!AP$101=0,0,取引表!AP92/取引表!AP$101)</f>
        <v>0.55815416449059774</v>
      </c>
      <c r="AQ92" s="239">
        <f>IF(取引表!AQ$101=0,0,取引表!AQ92/取引表!AQ$101)</f>
        <v>0.64719797588833561</v>
      </c>
      <c r="AR92" s="239">
        <f>IF(取引表!AR$101=0,0,取引表!AR92/取引表!AR$101)</f>
        <v>0.51815927497221781</v>
      </c>
      <c r="AS92" s="239">
        <f>IF(取引表!AS$101=0,0,取引表!AS92/取引表!AS$101)</f>
        <v>0.52666770203643187</v>
      </c>
      <c r="AT92" s="239">
        <f>IF(取引表!AT$101=0,0,取引表!AT92/取引表!AT$101)</f>
        <v>0.50039780645717191</v>
      </c>
      <c r="AU92" s="239">
        <f>IF(取引表!AU$101=0,0,取引表!AU92/取引表!AU$101)</f>
        <v>0.47566984766491988</v>
      </c>
      <c r="AV92" s="239">
        <f>IF(取引表!AV$101=0,0,取引表!AV92/取引表!AV$101)</f>
        <v>0.62515164524354094</v>
      </c>
      <c r="AW92" s="239">
        <f>IF(取引表!AW$101=0,0,取引表!AW92/取引表!AW$101)</f>
        <v>0.70232148104314929</v>
      </c>
      <c r="AX92" s="239">
        <f>IF(取引表!AX$101=0,0,取引表!AX92/取引表!AX$101)</f>
        <v>0.50916733445720286</v>
      </c>
      <c r="AY92" s="239">
        <f>IF(取引表!AY$101=0,0,取引表!AY92/取引表!AY$101)</f>
        <v>0.3030716088240808</v>
      </c>
      <c r="AZ92" s="239">
        <f>IF(取引表!AZ$101=0,0,取引表!AZ92/取引表!AZ$101)</f>
        <v>0.24526098730708115</v>
      </c>
      <c r="BA92" s="239">
        <f>IF(取引表!BA$101=0,0,取引表!BA92/取引表!BA$101)</f>
        <v>0.31026697945231918</v>
      </c>
      <c r="BB92" s="239">
        <f>IF(取引表!BB$101=0,0,取引表!BB92/取引表!BB$101)</f>
        <v>0.32009051564523233</v>
      </c>
      <c r="BC92" s="239">
        <f>IF(取引表!BC$101=0,0,取引表!BC92/取引表!BC$101)</f>
        <v>0.23161080422752844</v>
      </c>
      <c r="BD92" s="239">
        <f>IF(取引表!BD$101=0,0,取引表!BD92/取引表!BD$101)</f>
        <v>0.20912940566012608</v>
      </c>
      <c r="BE92" s="239">
        <f>IF(取引表!BE$101=0,0,取引表!BE92/取引表!BE$101)</f>
        <v>6.6616122022442076E-2</v>
      </c>
      <c r="BF92" s="239">
        <f>IF(取引表!BF$101=0,0,取引表!BF92/取引表!BF$101)</f>
        <v>0.29546538441856407</v>
      </c>
      <c r="BG92" s="239">
        <f>IF(取引表!BG$101=0,0,取引表!BG92/取引表!BG$101)</f>
        <v>0.23375826269925282</v>
      </c>
      <c r="BH92" s="239">
        <f>IF(取引表!BH$101=0,0,取引表!BH92/取引表!BH$101)</f>
        <v>1.0000000000000002</v>
      </c>
      <c r="BI92" s="239">
        <f>IF(取引表!BI$101=0,0,取引表!BI92/取引表!BI$101)</f>
        <v>0.61385941324457383</v>
      </c>
      <c r="BJ92" s="239">
        <f>IF(取引表!BJ$101=0,0,取引表!BJ92/取引表!BJ$101)</f>
        <v>0</v>
      </c>
      <c r="BK92" s="239">
        <f>IF(取引表!BK$101=0,0,取引表!BK92/取引表!BK$101)</f>
        <v>0.28194822581149431</v>
      </c>
      <c r="BL92" s="239">
        <f>IF(取引表!BL$101=0,0,取引表!BL92/取引表!BL$101)</f>
        <v>0.31850849238221607</v>
      </c>
      <c r="BM92" s="239">
        <f>IF(取引表!BM$101=0,0,取引表!BM92/取引表!BM$101)</f>
        <v>0.27288684264420487</v>
      </c>
      <c r="BN92" s="239">
        <f>IF(取引表!BN$101=0,0,取引表!BN92/取引表!BN$101)</f>
        <v>0</v>
      </c>
      <c r="BO92" s="239">
        <f>IF(取引表!BO$101=0,0,取引表!BO92/取引表!BO$101)</f>
        <v>0.41062072280138318</v>
      </c>
      <c r="BP92" s="239">
        <f>IF(取引表!BP$101=0,0,取引表!BP92/取引表!BP$101)</f>
        <v>0.581044649938255</v>
      </c>
      <c r="BQ92" s="239">
        <f>IF(取引表!BQ$101=0,0,取引表!BQ92/取引表!BQ$101)</f>
        <v>0.36194142373461591</v>
      </c>
      <c r="BR92" s="239">
        <f>IF(取引表!BR$101=0,0,取引表!BR92/取引表!BR$101)</f>
        <v>0.71236978873206036</v>
      </c>
      <c r="BS92" s="239">
        <f>IF(取引表!BS$101=0,0,取引表!BS92/取引表!BS$101)</f>
        <v>0.48173916766809427</v>
      </c>
      <c r="BT92" s="239">
        <f>IF(取引表!BT$101=0,0,取引表!BT92/取引表!BT$101)</f>
        <v>0.32612537279910897</v>
      </c>
      <c r="BU92" s="239">
        <f>IF(取引表!BU$101=0,0,取引表!BU92/取引表!BU$101)</f>
        <v>0.16938915604595092</v>
      </c>
      <c r="BV92" s="239">
        <f>IF(取引表!BV$101=0,0,取引表!BV92/取引表!BV$101)</f>
        <v>0.35065736145515791</v>
      </c>
      <c r="BW92" s="239">
        <f>IF(取引表!BW$101=0,0,取引表!BW92/取引表!BW$101)</f>
        <v>0.38913335058420073</v>
      </c>
      <c r="BX92" s="239">
        <f>IF(取引表!BX$101=0,0,取引表!BX92/取引表!BX$101)</f>
        <v>0.31987157960447188</v>
      </c>
      <c r="BY92" s="239">
        <f>IF(取引表!BY$101=0,0,取引表!BY92/取引表!BY$101)</f>
        <v>0.27257144941541644</v>
      </c>
      <c r="BZ92" s="239">
        <f>IF(取引表!BZ$101=0,0,取引表!BZ92/取引表!BZ$101)</f>
        <v>0.2051056291078821</v>
      </c>
      <c r="CA92" s="239">
        <f>IF(取引表!CA$101=0,0,取引表!CA92/取引表!CA$101)</f>
        <v>0.37722920802419863</v>
      </c>
      <c r="CB92" s="239">
        <f>IF(取引表!CB$101=0,0,取引表!CB92/取引表!CB$101)</f>
        <v>0.33858583935573033</v>
      </c>
      <c r="CC92" s="239">
        <f>IF(取引表!CC$101=0,0,取引表!CC92/取引表!CC$101)</f>
        <v>0.67446640496801924</v>
      </c>
      <c r="CD92" s="239">
        <f>IF(取引表!CD$101=0,0,取引表!CD92/取引表!CD$101)</f>
        <v>0.58329208545747102</v>
      </c>
      <c r="CE92" s="239">
        <f>IF(取引表!CE$101=0,0,取引表!CE92/取引表!CE$101)</f>
        <v>0.23123761792173567</v>
      </c>
      <c r="CF92" s="239">
        <f>IF(取引表!CF$101=0,0,取引表!CF92/取引表!CF$101)</f>
        <v>0.48677298839132899</v>
      </c>
      <c r="CG92" s="239">
        <f>IF(取引表!CG$101=0,0,取引表!CG92/取引表!CG$101)</f>
        <v>0.55421002854146229</v>
      </c>
      <c r="CH92" s="239">
        <f>IF(取引表!CH$101=0,0,取引表!CH92/取引表!CH$101)</f>
        <v>0.26171312073832914</v>
      </c>
      <c r="CI92" s="239">
        <f>IF(取引表!CI$101=0,0,取引表!CI92/取引表!CI$101)</f>
        <v>0.24295611931376737</v>
      </c>
      <c r="CJ92" s="239">
        <f>IF(取引表!CJ$101=0,0,取引表!CJ92/取引表!CJ$101)</f>
        <v>0.2454878284129399</v>
      </c>
      <c r="CK92" s="239">
        <f>IF(取引表!CK$101=0,0,取引表!CK92/取引表!CK$101)</f>
        <v>1</v>
      </c>
      <c r="CL92" s="239">
        <f>IF(取引表!CL$101=0,0,取引表!CL92/取引表!CL$101)</f>
        <v>0.42375318800903605</v>
      </c>
      <c r="CM92" s="239">
        <f>IF(取引表!CM$101=0,0,取引表!CM92/取引表!CM$101)</f>
        <v>0.45601434917059719</v>
      </c>
      <c r="CO92" s="238">
        <v>89</v>
      </c>
      <c r="CP92" s="242">
        <f t="shared" si="4"/>
        <v>0.45601434917059719</v>
      </c>
      <c r="CQ92" s="242">
        <f t="shared" si="5"/>
        <v>0.54398565082940276</v>
      </c>
      <c r="CR92" s="242">
        <f>INDEX(取引表!$C$105:$CM$105,投入係数!$CO92)</f>
        <v>0.23064610991164469</v>
      </c>
    </row>
    <row r="93" spans="1:96">
      <c r="A93" s="238">
        <v>90</v>
      </c>
      <c r="B93" s="238" t="s">
        <v>1244</v>
      </c>
      <c r="C93" s="239">
        <f>IF(取引表!C$101=0,0,取引表!C93/取引表!C$101)</f>
        <v>2.3284670433996596E-3</v>
      </c>
      <c r="D93" s="239">
        <f>IF(取引表!D$101=0,0,取引表!D93/取引表!D$101)</f>
        <v>2.4097466236481491E-3</v>
      </c>
      <c r="E93" s="239">
        <f>IF(取引表!E$101=0,0,取引表!E93/取引表!E$101)</f>
        <v>6.8716939846634219E-3</v>
      </c>
      <c r="F93" s="239">
        <f>IF(取引表!F$101=0,0,取引表!F93/取引表!F$101)</f>
        <v>4.0108828375673131E-2</v>
      </c>
      <c r="G93" s="239">
        <f>IF(取引表!G$101=0,0,取引表!G93/取引表!G$101)</f>
        <v>1.1539334309125288E-2</v>
      </c>
      <c r="H93" s="239">
        <f>IF(取引表!H$101=0,0,取引表!H93/取引表!H$101)</f>
        <v>8.7364648659677829E-3</v>
      </c>
      <c r="I93" s="239">
        <f>IF(取引表!I$101=0,0,取引表!I93/取引表!I$101)</f>
        <v>0</v>
      </c>
      <c r="J93" s="239">
        <f>IF(取引表!J$101=0,0,取引表!J93/取引表!J$101)</f>
        <v>6.1327516709431963E-2</v>
      </c>
      <c r="K93" s="239">
        <f>IF(取引表!K$101=0,0,取引表!K93/取引表!K$101)</f>
        <v>1.8608698648326351E-2</v>
      </c>
      <c r="L93" s="239">
        <f>IF(取引表!L$101=0,0,取引表!L93/取引表!L$101)</f>
        <v>2.9935175157649236E-3</v>
      </c>
      <c r="M93" s="239">
        <f>IF(取引表!M$101=0,0,取引表!M93/取引表!M$101)</f>
        <v>1.2518037936885357E-2</v>
      </c>
      <c r="N93" s="239">
        <f>IF(取引表!N$101=0,0,取引表!N93/取引表!N$101)</f>
        <v>1.9645489165510292E-2</v>
      </c>
      <c r="O93" s="239">
        <f>IF(取引表!O$101=0,0,取引表!O93/取引表!O$101)</f>
        <v>1.2374105198724939E-2</v>
      </c>
      <c r="P93" s="239">
        <f>IF(取引表!P$101=0,0,取引表!P93/取引表!P$101)</f>
        <v>0</v>
      </c>
      <c r="Q93" s="239">
        <f>IF(取引表!Q$101=0,0,取引表!Q93/取引表!Q$101)</f>
        <v>4.4794281060458879E-3</v>
      </c>
      <c r="R93" s="239">
        <f>IF(取引表!R$101=0,0,取引表!R93/取引表!R$101)</f>
        <v>1.6585923760423772E-2</v>
      </c>
      <c r="S93" s="239">
        <f>IF(取引表!S$101=0,0,取引表!S93/取引表!S$101)</f>
        <v>0</v>
      </c>
      <c r="T93" s="239">
        <f>IF(取引表!T$101=0,0,取引表!T93/取引表!T$101)</f>
        <v>2.546527773985514E-2</v>
      </c>
      <c r="U93" s="239">
        <f>IF(取引表!U$101=0,0,取引表!U93/取引表!U$101)</f>
        <v>0</v>
      </c>
      <c r="V93" s="239">
        <f>IF(取引表!V$101=0,0,取引表!V93/取引表!V$101)</f>
        <v>7.6484524097691726E-3</v>
      </c>
      <c r="W93" s="239">
        <f>IF(取引表!W$101=0,0,取引表!W93/取引表!W$101)</f>
        <v>3.2427315559711248E-2</v>
      </c>
      <c r="X93" s="239">
        <f>IF(取引表!X$101=0,0,取引表!X93/取引表!X$101)</f>
        <v>0</v>
      </c>
      <c r="Y93" s="239">
        <f>IF(取引表!Y$101=0,0,取引表!Y93/取引表!Y$101)</f>
        <v>1.5036948018102987E-2</v>
      </c>
      <c r="Z93" s="239">
        <f>IF(取引表!Z$101=0,0,取引表!Z93/取引表!Z$101)</f>
        <v>0</v>
      </c>
      <c r="AA93" s="239">
        <f>IF(取引表!AA$101=0,0,取引表!AA93/取引表!AA$101)</f>
        <v>1.6118006432566005E-2</v>
      </c>
      <c r="AB93" s="239">
        <f>IF(取引表!AB$101=0,0,取引表!AB93/取引表!AB$101)</f>
        <v>3.2040281047468681E-3</v>
      </c>
      <c r="AC93" s="239">
        <f>IF(取引表!AC$101=0,0,取引表!AC93/取引表!AC$101)</f>
        <v>1.1355562554432638E-2</v>
      </c>
      <c r="AD93" s="239">
        <f>IF(取引表!AD$101=0,0,取引表!AD93/取引表!AD$101)</f>
        <v>2.9541741059217027E-2</v>
      </c>
      <c r="AE93" s="239">
        <f>IF(取引表!AE$101=0,0,取引表!AE93/取引表!AE$101)</f>
        <v>1.689773733581533E-2</v>
      </c>
      <c r="AF93" s="239">
        <f>IF(取引表!AF$101=0,0,取引表!AF93/取引表!AF$101)</f>
        <v>2.1696196731956018E-2</v>
      </c>
      <c r="AG93" s="239">
        <f>IF(取引表!AG$101=0,0,取引表!AG93/取引表!AG$101)</f>
        <v>1.2599299232330554E-2</v>
      </c>
      <c r="AH93" s="239">
        <f>IF(取引表!AH$101=0,0,取引表!AH93/取引表!AH$101)</f>
        <v>6.2810569314692768E-2</v>
      </c>
      <c r="AI93" s="239">
        <f>IF(取引表!AI$101=0,0,取引表!AI93/取引表!AI$101)</f>
        <v>7.5957666469822858E-3</v>
      </c>
      <c r="AJ93" s="239">
        <f>IF(取引表!AJ$101=0,0,取引表!AJ93/取引表!AJ$101)</f>
        <v>2.1617475052745416E-2</v>
      </c>
      <c r="AK93" s="239">
        <f>IF(取引表!AK$101=0,0,取引表!AK93/取引表!AK$101)</f>
        <v>9.2066595633501655E-2</v>
      </c>
      <c r="AL93" s="239">
        <f>IF(取引表!AL$101=0,0,取引表!AL93/取引表!AL$101)</f>
        <v>1.9040272866811075E-2</v>
      </c>
      <c r="AM93" s="239">
        <f>IF(取引表!AM$101=0,0,取引表!AM93/取引表!AM$101)</f>
        <v>1.2623092557271939E-2</v>
      </c>
      <c r="AN93" s="239">
        <f>IF(取引表!AN$101=0,0,取引表!AN93/取引表!AN$101)</f>
        <v>1.6149148459021451E-2</v>
      </c>
      <c r="AO93" s="239">
        <f>IF(取引表!AO$101=0,0,取引表!AO93/取引表!AO$101)</f>
        <v>4.5434415647591403E-2</v>
      </c>
      <c r="AP93" s="239">
        <f>IF(取引表!AP$101=0,0,取引表!AP93/取引表!AP$101)</f>
        <v>3.9831659959197616E-2</v>
      </c>
      <c r="AQ93" s="239">
        <f>IF(取引表!AQ$101=0,0,取引表!AQ93/取引表!AQ$101)</f>
        <v>9.7284198188963902E-3</v>
      </c>
      <c r="AR93" s="239">
        <f>IF(取引表!AR$101=0,0,取引表!AR93/取引表!AR$101)</f>
        <v>2.4750832500492936E-2</v>
      </c>
      <c r="AS93" s="239">
        <f>IF(取引表!AS$101=0,0,取引表!AS93/取引表!AS$101)</f>
        <v>1.4943471347764253E-2</v>
      </c>
      <c r="AT93" s="239">
        <f>IF(取引表!AT$101=0,0,取引表!AT93/取引表!AT$101)</f>
        <v>2.0909138093787329E-2</v>
      </c>
      <c r="AU93" s="239">
        <f>IF(取引表!AU$101=0,0,取引表!AU93/取引表!AU$101)</f>
        <v>1.3419484481129566E-2</v>
      </c>
      <c r="AV93" s="239">
        <f>IF(取引表!AV$101=0,0,取引表!AV93/取引表!AV$101)</f>
        <v>9.9062636613834673E-3</v>
      </c>
      <c r="AW93" s="239">
        <f>IF(取引表!AW$101=0,0,取引表!AW93/取引表!AW$101)</f>
        <v>1.2468455839749162E-2</v>
      </c>
      <c r="AX93" s="239">
        <f>IF(取引表!AX$101=0,0,取引表!AX93/取引表!AX$101)</f>
        <v>1.4534584738257651E-2</v>
      </c>
      <c r="AY93" s="239">
        <f>IF(取引表!AY$101=0,0,取引表!AY93/取引表!AY$101)</f>
        <v>2.3933401535899488E-2</v>
      </c>
      <c r="AZ93" s="239">
        <f>IF(取引表!AZ$101=0,0,取引表!AZ93/取引表!AZ$101)</f>
        <v>2.4099307278163586E-2</v>
      </c>
      <c r="BA93" s="239">
        <f>IF(取引表!BA$101=0,0,取引表!BA93/取引表!BA$101)</f>
        <v>1.6581157059969171E-2</v>
      </c>
      <c r="BB93" s="239">
        <f>IF(取引表!BB$101=0,0,取引表!BB93/取引表!BB$101)</f>
        <v>2.5105768381369534E-2</v>
      </c>
      <c r="BC93" s="239">
        <f>IF(取引表!BC$101=0,0,取引表!BC93/取引表!BC$101)</f>
        <v>9.1285242157483921E-3</v>
      </c>
      <c r="BD93" s="239">
        <f>IF(取引表!BD$101=0,0,取引表!BD93/取引表!BD$101)</f>
        <v>7.3528953669111516E-3</v>
      </c>
      <c r="BE93" s="239">
        <f>IF(取引表!BE$101=0,0,取引表!BE93/取引表!BE$101)</f>
        <v>0</v>
      </c>
      <c r="BF93" s="239">
        <f>IF(取引表!BF$101=0,0,取引表!BF93/取引表!BF$101)</f>
        <v>1.6801327300100147E-2</v>
      </c>
      <c r="BG93" s="239">
        <f>IF(取引表!BG$101=0,0,取引表!BG93/取引表!BG$101)</f>
        <v>1.5137997086802567E-2</v>
      </c>
      <c r="BH93" s="239">
        <f>IF(取引表!BH$101=0,0,取引表!BH93/取引表!BH$101)</f>
        <v>0</v>
      </c>
      <c r="BI93" s="239">
        <f>IF(取引表!BI$101=0,0,取引表!BI93/取引表!BI$101)</f>
        <v>2.9273596207594243E-2</v>
      </c>
      <c r="BJ93" s="239">
        <f>IF(取引表!BJ$101=0,0,取引表!BJ93/取引表!BJ$101)</f>
        <v>0</v>
      </c>
      <c r="BK93" s="239">
        <f>IF(取引表!BK$101=0,0,取引表!BK93/取引表!BK$101)</f>
        <v>3.1485575936296112E-2</v>
      </c>
      <c r="BL93" s="239">
        <f>IF(取引表!BL$101=0,0,取引表!BL93/取引表!BL$101)</f>
        <v>1.5865389777819892E-2</v>
      </c>
      <c r="BM93" s="239">
        <f>IF(取引表!BM$101=0,0,取引表!BM93/取引表!BM$101)</f>
        <v>2.4064803023602352E-2</v>
      </c>
      <c r="BN93" s="239">
        <f>IF(取引表!BN$101=0,0,取引表!BN93/取引表!BN$101)</f>
        <v>0</v>
      </c>
      <c r="BO93" s="239">
        <f>IF(取引表!BO$101=0,0,取引表!BO93/取引表!BO$101)</f>
        <v>6.1547245586581192E-3</v>
      </c>
      <c r="BP93" s="239">
        <f>IF(取引表!BP$101=0,0,取引表!BP93/取引表!BP$101)</f>
        <v>1.3517440746879923E-2</v>
      </c>
      <c r="BQ93" s="239">
        <f>IF(取引表!BQ$101=0,0,取引表!BQ93/取引表!BQ$101)</f>
        <v>1.9964528347556233E-2</v>
      </c>
      <c r="BR93" s="239">
        <f>IF(取引表!BR$101=0,0,取引表!BR93/取引表!BR$101)</f>
        <v>1.9022603030998898E-3</v>
      </c>
      <c r="BS93" s="239">
        <f>IF(取引表!BS$101=0,0,取引表!BS93/取引表!BS$101)</f>
        <v>4.3299165170506096E-2</v>
      </c>
      <c r="BT93" s="239">
        <f>IF(取引表!BT$101=0,0,取引表!BT93/取引表!BT$101)</f>
        <v>1.3872463590557414E-2</v>
      </c>
      <c r="BU93" s="239">
        <f>IF(取引表!BU$101=0,0,取引表!BU93/取引表!BU$101)</f>
        <v>6.0386949165014215E-3</v>
      </c>
      <c r="BV93" s="239">
        <f>IF(取引表!BV$101=0,0,取引表!BV93/取引表!BV$101)</f>
        <v>1.6110996033676599E-2</v>
      </c>
      <c r="BW93" s="239">
        <f>IF(取引表!BW$101=0,0,取引表!BW93/取引表!BW$101)</f>
        <v>9.0568695168675908E-3</v>
      </c>
      <c r="BX93" s="239">
        <f>IF(取引表!BX$101=0,0,取引表!BX93/取引表!BX$101)</f>
        <v>1.720920189732127E-2</v>
      </c>
      <c r="BY93" s="239">
        <f>IF(取引表!BY$101=0,0,取引表!BY93/取引表!BY$101)</f>
        <v>2.2158551008672065E-2</v>
      </c>
      <c r="BZ93" s="239">
        <f>IF(取引表!BZ$101=0,0,取引表!BZ93/取引表!BZ$101)</f>
        <v>2.035492665337631E-2</v>
      </c>
      <c r="CA93" s="239">
        <f>IF(取引表!CA$101=0,0,取引表!CA93/取引表!CA$101)</f>
        <v>3.8251347345851519E-2</v>
      </c>
      <c r="CB93" s="239">
        <f>IF(取引表!CB$101=0,0,取引表!CB93/取引表!CB$101)</f>
        <v>5.8002965579946296E-3</v>
      </c>
      <c r="CC93" s="239">
        <f>IF(取引表!CC$101=0,0,取引表!CC93/取引表!CC$101)</f>
        <v>2.3582285878309205E-2</v>
      </c>
      <c r="CD93" s="239">
        <f>IF(取引表!CD$101=0,0,取引表!CD93/取引表!CD$101)</f>
        <v>1.22592900744247E-2</v>
      </c>
      <c r="CE93" s="239">
        <f>IF(取引表!CE$101=0,0,取引表!CE93/取引表!CE$101)</f>
        <v>1.950582734427932E-2</v>
      </c>
      <c r="CF93" s="239">
        <f>IF(取引表!CF$101=0,0,取引表!CF93/取引表!CF$101)</f>
        <v>2.1920537537415616E-2</v>
      </c>
      <c r="CG93" s="239">
        <f>IF(取引表!CG$101=0,0,取引表!CG93/取引表!CG$101)</f>
        <v>2.1797352454563223E-2</v>
      </c>
      <c r="CH93" s="239">
        <f>IF(取引表!CH$101=0,0,取引表!CH93/取引表!CH$101)</f>
        <v>3.8612952490002961E-2</v>
      </c>
      <c r="CI93" s="239">
        <f>IF(取引表!CI$101=0,0,取引表!CI93/取引表!CI$101)</f>
        <v>2.1229885659480748E-2</v>
      </c>
      <c r="CJ93" s="239">
        <f>IF(取引表!CJ$101=0,0,取引表!CJ93/取引表!CJ$101)</f>
        <v>2.0238187806790545E-2</v>
      </c>
      <c r="CK93" s="239">
        <f>IF(取引表!CK$101=0,0,取引表!CK93/取引表!CK$101)</f>
        <v>0</v>
      </c>
      <c r="CL93" s="239">
        <f>IF(取引表!CL$101=0,0,取引表!CL93/取引表!CL$101)</f>
        <v>2.5577950573760777E-3</v>
      </c>
      <c r="CM93" s="239">
        <f>IF(取引表!CM$101=0,0,取引表!CM93/取引表!CM$101)</f>
        <v>1.6139192996978507E-2</v>
      </c>
      <c r="CO93" s="238"/>
      <c r="CP93" s="242"/>
      <c r="CQ93" s="242"/>
      <c r="CR93" s="242"/>
    </row>
    <row r="94" spans="1:96">
      <c r="A94" s="238">
        <v>91</v>
      </c>
      <c r="B94" s="238" t="s">
        <v>1927</v>
      </c>
      <c r="C94" s="239">
        <f>IF(取引表!C$101=0,0,取引表!C94/取引表!C$101)</f>
        <v>8.9856521904907463E-2</v>
      </c>
      <c r="D94" s="239">
        <f>IF(取引表!D$101=0,0,取引表!D94/取引表!D$101)</f>
        <v>0.22823034741278328</v>
      </c>
      <c r="E94" s="239">
        <f>IF(取引表!E$101=0,0,取引表!E94/取引表!E$101)</f>
        <v>0.16657347346343615</v>
      </c>
      <c r="F94" s="239">
        <f>IF(取引表!F$101=0,0,取引表!F94/取引表!F$101)</f>
        <v>0.18096090204905754</v>
      </c>
      <c r="G94" s="239">
        <f>IF(取引表!G$101=0,0,取引表!G94/取引表!G$101)</f>
        <v>0.14431219373104809</v>
      </c>
      <c r="H94" s="239">
        <f>IF(取引表!H$101=0,0,取引表!H94/取引表!H$101)</f>
        <v>0.12667677334349708</v>
      </c>
      <c r="I94" s="239">
        <f>IF(取引表!I$101=0,0,取引表!I94/取引表!I$101)</f>
        <v>0</v>
      </c>
      <c r="J94" s="239">
        <f>IF(取引表!J$101=0,0,取引表!J94/取引表!J$101)</f>
        <v>8.9046280773910413E-2</v>
      </c>
      <c r="K94" s="239">
        <f>IF(取引表!K$101=0,0,取引表!K94/取引表!K$101)</f>
        <v>0.37581962723588053</v>
      </c>
      <c r="L94" s="239">
        <f>IF(取引表!L$101=0,0,取引表!L94/取引表!L$101)</f>
        <v>0.16470029244657999</v>
      </c>
      <c r="M94" s="239">
        <f>IF(取引表!M$101=0,0,取引表!M94/取引表!M$101)</f>
        <v>0.29438204083634006</v>
      </c>
      <c r="N94" s="239">
        <f>IF(取引表!N$101=0,0,取引表!N94/取引表!N$101)</f>
        <v>0.13777887454723403</v>
      </c>
      <c r="O94" s="239">
        <f>IF(取引表!O$101=0,0,取引表!O94/取引表!O$101)</f>
        <v>0.20452955607591736</v>
      </c>
      <c r="P94" s="239">
        <f>IF(取引表!P$101=0,0,取引表!P94/取引表!P$101)</f>
        <v>0</v>
      </c>
      <c r="Q94" s="239">
        <f>IF(取引表!Q$101=0,0,取引表!Q94/取引表!Q$101)</f>
        <v>0.22586996650030763</v>
      </c>
      <c r="R94" s="239">
        <f>IF(取引表!R$101=0,0,取引表!R94/取引表!R$101)</f>
        <v>0.19095081792223731</v>
      </c>
      <c r="S94" s="239">
        <f>IF(取引表!S$101=0,0,取引表!S94/取引表!S$101)</f>
        <v>0</v>
      </c>
      <c r="T94" s="239">
        <f>IF(取引表!T$101=0,0,取引表!T94/取引表!T$101)</f>
        <v>4.2732396510198369E-2</v>
      </c>
      <c r="U94" s="239">
        <f>IF(取引表!U$101=0,0,取引表!U94/取引表!U$101)</f>
        <v>0</v>
      </c>
      <c r="V94" s="239">
        <f>IF(取引表!V$101=0,0,取引表!V94/取引表!V$101)</f>
        <v>0.2032562970112145</v>
      </c>
      <c r="W94" s="239">
        <f>IF(取引表!W$101=0,0,取引表!W94/取引表!W$101)</f>
        <v>0.16172708075184558</v>
      </c>
      <c r="X94" s="239">
        <f>IF(取引表!X$101=0,0,取引表!X94/取引表!X$101)</f>
        <v>0</v>
      </c>
      <c r="Y94" s="239">
        <f>IF(取引表!Y$101=0,0,取引表!Y94/取引表!Y$101)</f>
        <v>0.124922599464351</v>
      </c>
      <c r="Z94" s="239">
        <f>IF(取引表!Z$101=0,0,取引表!Z94/取引表!Z$101)</f>
        <v>0</v>
      </c>
      <c r="AA94" s="239">
        <f>IF(取引表!AA$101=0,0,取引表!AA94/取引表!AA$101)</f>
        <v>0.1663454061210598</v>
      </c>
      <c r="AB94" s="239">
        <f>IF(取引表!AB$101=0,0,取引表!AB94/取引表!AB$101)</f>
        <v>0.10210786359370405</v>
      </c>
      <c r="AC94" s="239">
        <f>IF(取引表!AC$101=0,0,取引表!AC94/取引表!AC$101)</f>
        <v>0.11612943616785026</v>
      </c>
      <c r="AD94" s="239">
        <f>IF(取引表!AD$101=0,0,取引表!AD94/取引表!AD$101)</f>
        <v>0.18750108301345197</v>
      </c>
      <c r="AE94" s="239">
        <f>IF(取引表!AE$101=0,0,取引表!AE94/取引表!AE$101)</f>
        <v>0.16835248379184206</v>
      </c>
      <c r="AF94" s="239">
        <f>IF(取引表!AF$101=0,0,取引表!AF94/取引表!AF$101)</f>
        <v>0.1511508126267774</v>
      </c>
      <c r="AG94" s="239">
        <f>IF(取引表!AG$101=0,0,取引表!AG94/取引表!AG$101)</f>
        <v>0.18404153722547961</v>
      </c>
      <c r="AH94" s="239">
        <f>IF(取引表!AH$101=0,0,取引表!AH94/取引表!AH$101)</f>
        <v>0.13534001564218542</v>
      </c>
      <c r="AI94" s="239">
        <f>IF(取引表!AI$101=0,0,取引表!AI94/取引表!AI$101)</f>
        <v>8.5082976890191175E-2</v>
      </c>
      <c r="AJ94" s="239">
        <f>IF(取引表!AJ$101=0,0,取引表!AJ94/取引表!AJ$101)</f>
        <v>4.7923860060531072E-2</v>
      </c>
      <c r="AK94" s="239">
        <f>IF(取引表!AK$101=0,0,取引表!AK94/取引表!AK$101)</f>
        <v>0.12488334998591231</v>
      </c>
      <c r="AL94" s="239">
        <f>IF(取引表!AL$101=0,0,取引表!AL94/取引表!AL$101)</f>
        <v>0.13505076822632983</v>
      </c>
      <c r="AM94" s="239">
        <f>IF(取引表!AM$101=0,0,取引表!AM94/取引表!AM$101)</f>
        <v>0.14026122747047687</v>
      </c>
      <c r="AN94" s="239">
        <f>IF(取引表!AN$101=0,0,取引表!AN94/取引表!AN$101)</f>
        <v>6.0680373855980629E-2</v>
      </c>
      <c r="AO94" s="239">
        <f>IF(取引表!AO$101=0,0,取引表!AO94/取引表!AO$101)</f>
        <v>0.25585028805415344</v>
      </c>
      <c r="AP94" s="239">
        <f>IF(取引表!AP$101=0,0,取引表!AP94/取引表!AP$101)</f>
        <v>9.53822067304336E-2</v>
      </c>
      <c r="AQ94" s="239">
        <f>IF(取引表!AQ$101=0,0,取引表!AQ94/取引表!AQ$101)</f>
        <v>0.24332240578849845</v>
      </c>
      <c r="AR94" s="239">
        <f>IF(取引表!AR$101=0,0,取引表!AR94/取引表!AR$101)</f>
        <v>0.33602393925006185</v>
      </c>
      <c r="AS94" s="239">
        <f>IF(取引表!AS$101=0,0,取引表!AS94/取引表!AS$101)</f>
        <v>0.3323190167706313</v>
      </c>
      <c r="AT94" s="239">
        <f>IF(取引表!AT$101=0,0,取引表!AT94/取引表!AT$101)</f>
        <v>0.34127075020923769</v>
      </c>
      <c r="AU94" s="239">
        <f>IF(取引表!AU$101=0,0,取引表!AU94/取引表!AU$101)</f>
        <v>0.43134273109964605</v>
      </c>
      <c r="AV94" s="239">
        <f>IF(取引表!AV$101=0,0,取引表!AV94/取引表!AV$101)</f>
        <v>6.8119465668899412E-2</v>
      </c>
      <c r="AW94" s="239">
        <f>IF(取引表!AW$101=0,0,取引表!AW94/取引表!AW$101)</f>
        <v>7.4514221135357633E-2</v>
      </c>
      <c r="AX94" s="239">
        <f>IF(取引表!AX$101=0,0,取引表!AX94/取引表!AX$101)</f>
        <v>0.11426266670204452</v>
      </c>
      <c r="AY94" s="239">
        <f>IF(取引表!AY$101=0,0,取引表!AY94/取引表!AY$101)</f>
        <v>0.44475369832252781</v>
      </c>
      <c r="AZ94" s="239">
        <f>IF(取引表!AZ$101=0,0,取引表!AZ94/取引表!AZ$101)</f>
        <v>0.32748513333707974</v>
      </c>
      <c r="BA94" s="239">
        <f>IF(取引表!BA$101=0,0,取引表!BA94/取引表!BA$101)</f>
        <v>0.42490298255355996</v>
      </c>
      <c r="BB94" s="239">
        <f>IF(取引表!BB$101=0,0,取引表!BB94/取引表!BB$101)</f>
        <v>0.28015310085383127</v>
      </c>
      <c r="BC94" s="239">
        <f>IF(取引表!BC$101=0,0,取引表!BC94/取引表!BC$101)</f>
        <v>0.14359404480466964</v>
      </c>
      <c r="BD94" s="239">
        <f>IF(取引表!BD$101=0,0,取引表!BD94/取引表!BD$101)</f>
        <v>0.13040515186555993</v>
      </c>
      <c r="BE94" s="239">
        <f>IF(取引表!BE$101=0,0,取引表!BE94/取引表!BE$101)</f>
        <v>0</v>
      </c>
      <c r="BF94" s="239">
        <f>IF(取引表!BF$101=0,0,取引表!BF94/取引表!BF$101)</f>
        <v>0.26451860892062234</v>
      </c>
      <c r="BG94" s="239">
        <f>IF(取引表!BG$101=0,0,取引表!BG94/取引表!BG$101)</f>
        <v>0.49434389747402047</v>
      </c>
      <c r="BH94" s="239">
        <f>IF(取引表!BH$101=0,0,取引表!BH94/取引表!BH$101)</f>
        <v>0</v>
      </c>
      <c r="BI94" s="239">
        <f>IF(取引表!BI$101=0,0,取引表!BI94/取引表!BI$101)</f>
        <v>0.1700857190199824</v>
      </c>
      <c r="BJ94" s="239">
        <f>IF(取引表!BJ$101=0,0,取引表!BJ94/取引表!BJ$101)</f>
        <v>0</v>
      </c>
      <c r="BK94" s="239">
        <f>IF(取引表!BK$101=0,0,取引表!BK94/取引表!BK$101)</f>
        <v>0.31510721392870422</v>
      </c>
      <c r="BL94" s="239">
        <f>IF(取引表!BL$101=0,0,取引表!BL94/取引表!BL$101)</f>
        <v>0.24063311931357398</v>
      </c>
      <c r="BM94" s="239">
        <f>IF(取引表!BM$101=0,0,取引表!BM94/取引表!BM$101)</f>
        <v>0.23729142026800595</v>
      </c>
      <c r="BN94" s="239">
        <f>IF(取引表!BN$101=0,0,取引表!BN94/取引表!BN$101)</f>
        <v>0</v>
      </c>
      <c r="BO94" s="239">
        <f>IF(取引表!BO$101=0,0,取引表!BO94/取引表!BO$101)</f>
        <v>6.2133901558009338E-2</v>
      </c>
      <c r="BP94" s="239">
        <f>IF(取引表!BP$101=0,0,取引表!BP94/取引表!BP$101)</f>
        <v>0.11918467592072646</v>
      </c>
      <c r="BQ94" s="239">
        <f>IF(取引表!BQ$101=0,0,取引表!BQ94/取引表!BQ$101)</f>
        <v>0.3466443070186675</v>
      </c>
      <c r="BR94" s="239">
        <f>IF(取引表!BR$101=0,0,取引表!BR94/取引表!BR$101)</f>
        <v>0.1773499295605383</v>
      </c>
      <c r="BS94" s="239">
        <f>IF(取引表!BS$101=0,0,取引表!BS94/取引表!BS$101)</f>
        <v>0.23403058195215207</v>
      </c>
      <c r="BT94" s="239">
        <f>IF(取引表!BT$101=0,0,取引表!BT94/取引表!BT$101)</f>
        <v>0.41527116418918814</v>
      </c>
      <c r="BU94" s="239">
        <f>IF(取引表!BU$101=0,0,取引表!BU94/取引表!BU$101)</f>
        <v>0.6063684027150088</v>
      </c>
      <c r="BV94" s="239">
        <f>IF(取引表!BV$101=0,0,取引表!BV94/取引表!BV$101)</f>
        <v>0.42736964875383959</v>
      </c>
      <c r="BW94" s="239">
        <f>IF(取引表!BW$101=0,0,取引表!BW94/取引表!BW$101)</f>
        <v>0.45680894545796824</v>
      </c>
      <c r="BX94" s="239">
        <f>IF(取引表!BX$101=0,0,取引表!BX94/取引表!BX$101)</f>
        <v>0.52580895411522277</v>
      </c>
      <c r="BY94" s="239">
        <f>IF(取引表!BY$101=0,0,取引表!BY94/取引表!BY$101)</f>
        <v>0.62499689946934467</v>
      </c>
      <c r="BZ94" s="239">
        <f>IF(取引表!BZ$101=0,0,取引表!BZ94/取引表!BZ$101)</f>
        <v>0.62061418367458399</v>
      </c>
      <c r="CA94" s="239">
        <f>IF(取引表!CA$101=0,0,取引表!CA94/取引表!CA$101)</f>
        <v>0.53301642789057646</v>
      </c>
      <c r="CB94" s="239">
        <f>IF(取引表!CB$101=0,0,取引表!CB94/取引表!CB$101)</f>
        <v>0.11869392310183531</v>
      </c>
      <c r="CC94" s="239">
        <f>IF(取引表!CC$101=0,0,取引表!CC94/取引表!CC$101)</f>
        <v>0.14884938978303489</v>
      </c>
      <c r="CD94" s="239">
        <f>IF(取引表!CD$101=0,0,取引表!CD94/取引表!CD$101)</f>
        <v>0.28749230775657331</v>
      </c>
      <c r="CE94" s="239">
        <f>IF(取引表!CE$101=0,0,取引表!CE94/取引表!CE$101)</f>
        <v>0.42058625150619433</v>
      </c>
      <c r="CF94" s="239">
        <f>IF(取引表!CF$101=0,0,取引表!CF94/取引表!CF$101)</f>
        <v>0.23469866866222369</v>
      </c>
      <c r="CG94" s="239">
        <f>IF(取引表!CG$101=0,0,取引表!CG94/取引表!CG$101)</f>
        <v>0.29776271672529536</v>
      </c>
      <c r="CH94" s="239">
        <f>IF(取引表!CH$101=0,0,取引表!CH94/取引表!CH$101)</f>
        <v>0.23826837159743988</v>
      </c>
      <c r="CI94" s="239">
        <f>IF(取引表!CI$101=0,0,取引表!CI94/取引表!CI$101)</f>
        <v>0.20826579778550683</v>
      </c>
      <c r="CJ94" s="239">
        <f>IF(取引表!CJ$101=0,0,取引表!CJ94/取引表!CJ$101)</f>
        <v>0.25939509200823935</v>
      </c>
      <c r="CK94" s="239">
        <f>IF(取引表!CK$101=0,0,取引表!CK94/取引表!CK$101)</f>
        <v>0</v>
      </c>
      <c r="CL94" s="239">
        <f>IF(取引表!CL$101=0,0,取引表!CL94/取引表!CL$101)</f>
        <v>1.5496997505056761E-2</v>
      </c>
      <c r="CM94" s="239">
        <f>IF(取引表!CM$101=0,0,取引表!CM94/取引表!CM$101)</f>
        <v>0.23064610991164469</v>
      </c>
      <c r="CO94" s="238"/>
      <c r="CP94" s="242"/>
      <c r="CQ94" s="242"/>
      <c r="CR94" s="242"/>
    </row>
    <row r="95" spans="1:96">
      <c r="A95" s="238">
        <v>92</v>
      </c>
      <c r="B95" s="238" t="s">
        <v>1245</v>
      </c>
      <c r="C95" s="239">
        <f>IF(取引表!C$101=0,0,取引表!C95/取引表!C$101)</f>
        <v>0.34406001662066882</v>
      </c>
      <c r="D95" s="239">
        <f>IF(取引表!D$101=0,0,取引表!D95/取引表!D$101)</f>
        <v>0.2876451783254621</v>
      </c>
      <c r="E95" s="239">
        <f>IF(取引表!E$101=0,0,取引表!E95/取引表!E$101)</f>
        <v>0.25674466398829604</v>
      </c>
      <c r="F95" s="239">
        <f>IF(取引表!F$101=0,0,取引表!F95/取引表!F$101)</f>
        <v>8.2467745938770667E-2</v>
      </c>
      <c r="G95" s="239">
        <f>IF(取引表!G$101=0,0,取引表!G95/取引表!G$101)</f>
        <v>0.15011360230414561</v>
      </c>
      <c r="H95" s="239">
        <f>IF(取引表!H$101=0,0,取引表!H95/取引表!H$101)</f>
        <v>0.16368403315469826</v>
      </c>
      <c r="I95" s="239">
        <f>IF(取引表!I$101=0,0,取引表!I95/取引表!I$101)</f>
        <v>0</v>
      </c>
      <c r="J95" s="239">
        <f>IF(取引表!J$101=0,0,取引表!J95/取引表!J$101)</f>
        <v>-0.77439229070369431</v>
      </c>
      <c r="K95" s="239">
        <f>IF(取引表!K$101=0,0,取引表!K95/取引表!K$101)</f>
        <v>-2.0957309217079556E-2</v>
      </c>
      <c r="L95" s="239">
        <f>IF(取引表!L$101=0,0,取引表!L95/取引表!L$101)</f>
        <v>9.0848757876600475E-2</v>
      </c>
      <c r="M95" s="239">
        <f>IF(取引表!M$101=0,0,取引表!M95/取引表!M$101)</f>
        <v>0.1045046842003849</v>
      </c>
      <c r="N95" s="239">
        <f>IF(取引表!N$101=0,0,取引表!N95/取引表!N$101)</f>
        <v>0.15901292055553901</v>
      </c>
      <c r="O95" s="239">
        <f>IF(取引表!O$101=0,0,取引表!O95/取引表!O$101)</f>
        <v>8.9919550088494782E-2</v>
      </c>
      <c r="P95" s="239">
        <f>IF(取引表!P$101=0,0,取引表!P95/取引表!P$101)</f>
        <v>0</v>
      </c>
      <c r="Q95" s="239">
        <f>IF(取引表!Q$101=0,0,取引表!Q95/取引表!Q$101)</f>
        <v>0.10643234284379129</v>
      </c>
      <c r="R95" s="239">
        <f>IF(取引表!R$101=0,0,取引表!R95/取引表!R$101)</f>
        <v>-1.0536818652425839E-2</v>
      </c>
      <c r="S95" s="239">
        <f>IF(取引表!S$101=0,0,取引表!S95/取引表!S$101)</f>
        <v>0</v>
      </c>
      <c r="T95" s="239">
        <f>IF(取引表!T$101=0,0,取引表!T95/取引表!T$101)</f>
        <v>0.22824712234640554</v>
      </c>
      <c r="U95" s="239">
        <f>IF(取引表!U$101=0,0,取引表!U95/取引表!U$101)</f>
        <v>0</v>
      </c>
      <c r="V95" s="239">
        <f>IF(取引表!V$101=0,0,取引表!V95/取引表!V$101)</f>
        <v>3.8460558742887105E-2</v>
      </c>
      <c r="W95" s="239">
        <f>IF(取引表!W$101=0,0,取引表!W95/取引表!W$101)</f>
        <v>-2.3297964474935141E-2</v>
      </c>
      <c r="X95" s="239">
        <f>IF(取引表!X$101=0,0,取引表!X95/取引表!X$101)</f>
        <v>0</v>
      </c>
      <c r="Y95" s="239">
        <f>IF(取引表!Y$101=0,0,取引表!Y95/取引表!Y$101)</f>
        <v>0.21014084302185745</v>
      </c>
      <c r="Z95" s="239">
        <f>IF(取引表!Z$101=0,0,取引表!Z95/取引表!Z$101)</f>
        <v>0</v>
      </c>
      <c r="AA95" s="239">
        <f>IF(取引表!AA$101=0,0,取引表!AA95/取引表!AA$101)</f>
        <v>0.20233087469631808</v>
      </c>
      <c r="AB95" s="239">
        <f>IF(取引表!AB$101=0,0,取引表!AB95/取引表!AB$101)</f>
        <v>0.20381388290600003</v>
      </c>
      <c r="AC95" s="239">
        <f>IF(取引表!AC$101=0,0,取引表!AC95/取引表!AC$101)</f>
        <v>-0.13905261946230937</v>
      </c>
      <c r="AD95" s="239">
        <f>IF(取引表!AD$101=0,0,取引表!AD95/取引表!AD$101)</f>
        <v>8.7205102868325779E-2</v>
      </c>
      <c r="AE95" s="239">
        <f>IF(取引表!AE$101=0,0,取引表!AE95/取引表!AE$101)</f>
        <v>4.4585533773089762E-2</v>
      </c>
      <c r="AF95" s="239">
        <f>IF(取引表!AF$101=0,0,取引表!AF95/取引表!AF$101)</f>
        <v>0.20973467341033827</v>
      </c>
      <c r="AG95" s="239">
        <f>IF(取引表!AG$101=0,0,取引表!AG95/取引表!AG$101)</f>
        <v>0.13368000257734378</v>
      </c>
      <c r="AH95" s="239">
        <f>IF(取引表!AH$101=0,0,取引表!AH95/取引表!AH$101)</f>
        <v>8.7118751154883475E-2</v>
      </c>
      <c r="AI95" s="239">
        <f>IF(取引表!AI$101=0,0,取引表!AI95/取引表!AI$101)</f>
        <v>3.6850514497030343E-3</v>
      </c>
      <c r="AJ95" s="239">
        <f>IF(取引表!AJ$101=0,0,取引表!AJ95/取引表!AJ$101)</f>
        <v>1.9192026050567301E-2</v>
      </c>
      <c r="AK95" s="239">
        <f>IF(取引表!AK$101=0,0,取引表!AK95/取引表!AK$101)</f>
        <v>-0.71151475592817148</v>
      </c>
      <c r="AL95" s="239">
        <f>IF(取引表!AL$101=0,0,取引表!AL95/取引表!AL$101)</f>
        <v>7.5692663195248588E-2</v>
      </c>
      <c r="AM95" s="239">
        <f>IF(取引表!AM$101=0,0,取引表!AM95/取引表!AM$101)</f>
        <v>-9.8338900808705512E-3</v>
      </c>
      <c r="AN95" s="239">
        <f>IF(取引表!AN$101=0,0,取引表!AN95/取引表!AN$101)</f>
        <v>3.5004194146600241E-2</v>
      </c>
      <c r="AO95" s="239">
        <f>IF(取引表!AO$101=0,0,取引表!AO95/取引表!AO$101)</f>
        <v>3.1266508597906251E-2</v>
      </c>
      <c r="AP95" s="239">
        <f>IF(取引表!AP$101=0,0,取引表!AP95/取引表!AP$101)</f>
        <v>6.5397373966036385E-2</v>
      </c>
      <c r="AQ95" s="239">
        <f>IF(取引表!AQ$101=0,0,取引表!AQ95/取引表!AQ$101)</f>
        <v>-1.3364983210723765E-2</v>
      </c>
      <c r="AR95" s="239">
        <f>IF(取引表!AR$101=0,0,取引表!AR95/取引表!AR$101)</f>
        <v>5.0478774272133639E-2</v>
      </c>
      <c r="AS95" s="239">
        <f>IF(取引表!AS$101=0,0,取引表!AS95/取引表!AS$101)</f>
        <v>6.1811856284832219E-2</v>
      </c>
      <c r="AT95" s="239">
        <f>IF(取引表!AT$101=0,0,取引表!AT95/取引表!AT$101)</f>
        <v>1.5863520868098977E-2</v>
      </c>
      <c r="AU95" s="239">
        <f>IF(取引表!AU$101=0,0,取引表!AU95/取引表!AU$101)</f>
        <v>3.0465268465033345E-2</v>
      </c>
      <c r="AV95" s="239">
        <f>IF(取引表!AV$101=0,0,取引表!AV95/取引表!AV$101)</f>
        <v>9.9477753143585659E-3</v>
      </c>
      <c r="AW95" s="239">
        <f>IF(取引表!AW$101=0,0,取引表!AW95/取引表!AW$101)</f>
        <v>1.8792213642143538E-2</v>
      </c>
      <c r="AX95" s="239">
        <f>IF(取引表!AX$101=0,0,取引表!AX95/取引表!AX$101)</f>
        <v>0.13821453121629507</v>
      </c>
      <c r="AY95" s="239">
        <f>IF(取引表!AY$101=0,0,取引表!AY95/取引表!AY$101)</f>
        <v>0.13225514945993197</v>
      </c>
      <c r="AZ95" s="239">
        <f>IF(取引表!AZ$101=0,0,取引表!AZ95/取引表!AZ$101)</f>
        <v>0.31562218342645093</v>
      </c>
      <c r="BA95" s="239">
        <f>IF(取引表!BA$101=0,0,取引表!BA95/取引表!BA$101)</f>
        <v>0.11316409281894613</v>
      </c>
      <c r="BB95" s="239">
        <f>IF(取引表!BB$101=0,0,取引表!BB95/取引表!BB$101)</f>
        <v>0.29635584075517624</v>
      </c>
      <c r="BC95" s="239">
        <f>IF(取引表!BC$101=0,0,取引表!BC95/取引表!BC$101)</f>
        <v>0.24935054267926454</v>
      </c>
      <c r="BD95" s="239">
        <f>IF(取引表!BD$101=0,0,取引表!BD95/取引表!BD$101)</f>
        <v>0.37508032875531111</v>
      </c>
      <c r="BE95" s="239">
        <f>IF(取引表!BE$101=0,0,取引表!BE95/取引表!BE$101)</f>
        <v>0.62363548789366186</v>
      </c>
      <c r="BF95" s="239">
        <f>IF(取引表!BF$101=0,0,取引表!BF95/取引表!BF$101)</f>
        <v>4.0455573673619696E-2</v>
      </c>
      <c r="BG95" s="239">
        <f>IF(取引表!BG$101=0,0,取引表!BG95/取引表!BG$101)</f>
        <v>7.2945545401092118E-2</v>
      </c>
      <c r="BH95" s="239">
        <f>IF(取引表!BH$101=0,0,取引表!BH95/取引表!BH$101)</f>
        <v>0</v>
      </c>
      <c r="BI95" s="239">
        <f>IF(取引表!BI$101=0,0,取引表!BI95/取引表!BI$101)</f>
        <v>1.9572204565011936E-2</v>
      </c>
      <c r="BJ95" s="239">
        <f>IF(取引表!BJ$101=0,0,取引表!BJ95/取引表!BJ$101)</f>
        <v>0</v>
      </c>
      <c r="BK95" s="239">
        <f>IF(取引表!BK$101=0,0,取引表!BK95/取引表!BK$101)</f>
        <v>7.6974281438368028E-2</v>
      </c>
      <c r="BL95" s="239">
        <f>IF(取引表!BL$101=0,0,取引表!BL95/取引表!BL$101)</f>
        <v>5.0037584580434287E-2</v>
      </c>
      <c r="BM95" s="239">
        <f>IF(取引表!BM$101=0,0,取引表!BM95/取引表!BM$101)</f>
        <v>0.31373182580712139</v>
      </c>
      <c r="BN95" s="239">
        <f>IF(取引表!BN$101=0,0,取引表!BN95/取引表!BN$101)</f>
        <v>0</v>
      </c>
      <c r="BO95" s="239">
        <f>IF(取引表!BO$101=0,0,取引表!BO95/取引表!BO$101)</f>
        <v>0.33339909495177744</v>
      </c>
      <c r="BP95" s="239">
        <f>IF(取引表!BP$101=0,0,取引表!BP95/取引表!BP$101)</f>
        <v>0.19733405100567114</v>
      </c>
      <c r="BQ95" s="239">
        <f>IF(取引表!BQ$101=0,0,取引表!BQ95/取引表!BQ$101)</f>
        <v>0.14906385008305628</v>
      </c>
      <c r="BR95" s="239">
        <f>IF(取引表!BR$101=0,0,取引表!BR95/取引表!BR$101)</f>
        <v>3.4031482442639038E-2</v>
      </c>
      <c r="BS95" s="239">
        <f>IF(取引表!BS$101=0,0,取引表!BS95/取引表!BS$101)</f>
        <v>0.15372939284038081</v>
      </c>
      <c r="BT95" s="239">
        <f>IF(取引表!BT$101=0,0,取引表!BT95/取引表!BT$101)</f>
        <v>0</v>
      </c>
      <c r="BU95" s="239">
        <f>IF(取引表!BU$101=0,0,取引表!BU95/取引表!BU$101)</f>
        <v>7.3589966836337707E-3</v>
      </c>
      <c r="BV95" s="239">
        <f>IF(取引表!BV$101=0,0,取引表!BV95/取引表!BV$101)</f>
        <v>5.2308020828215993E-2</v>
      </c>
      <c r="BW95" s="239">
        <f>IF(取引表!BW$101=0,0,取引表!BW95/取引表!BW$101)</f>
        <v>6.7339882658497136E-2</v>
      </c>
      <c r="BX95" s="239">
        <f>IF(取引表!BX$101=0,0,取引表!BX95/取引表!BX$101)</f>
        <v>7.3762459120066445E-2</v>
      </c>
      <c r="BY95" s="239">
        <f>IF(取引表!BY$101=0,0,取引表!BY95/取引表!BY$101)</f>
        <v>5.1428112947985966E-2</v>
      </c>
      <c r="BZ95" s="239">
        <f>IF(取引表!BZ$101=0,0,取引表!BZ95/取引表!BZ$101)</f>
        <v>6.0027395840143737E-2</v>
      </c>
      <c r="CA95" s="239">
        <f>IF(取引表!CA$101=0,0,取引表!CA95/取引表!CA$101)</f>
        <v>-1.1220110024806581E-2</v>
      </c>
      <c r="CB95" s="239">
        <f>IF(取引表!CB$101=0,0,取引表!CB95/取引表!CB$101)</f>
        <v>0.12363538273893673</v>
      </c>
      <c r="CC95" s="239">
        <f>IF(取引表!CC$101=0,0,取引表!CC95/取引表!CC$101)</f>
        <v>3.3175821544013676E-2</v>
      </c>
      <c r="CD95" s="239">
        <f>IF(取引表!CD$101=0,0,取引表!CD95/取引表!CD$101)</f>
        <v>5.1692187514242309E-2</v>
      </c>
      <c r="CE95" s="239">
        <f>IF(取引表!CE$101=0,0,取引表!CE95/取引表!CE$101)</f>
        <v>0.16447783310125902</v>
      </c>
      <c r="CF95" s="239">
        <f>IF(取引表!CF$101=0,0,取引表!CF95/取引表!CF$101)</f>
        <v>9.0026506562155106E-2</v>
      </c>
      <c r="CG95" s="239">
        <f>IF(取引表!CG$101=0,0,取引表!CG95/取引表!CG$101)</f>
        <v>3.6780897185136781E-2</v>
      </c>
      <c r="CH95" s="239">
        <f>IF(取引表!CH$101=0,0,取引表!CH95/取引表!CH$101)</f>
        <v>0.28037206155066446</v>
      </c>
      <c r="CI95" s="239">
        <f>IF(取引表!CI$101=0,0,取引表!CI95/取引表!CI$101)</f>
        <v>0.32213434534096436</v>
      </c>
      <c r="CJ95" s="239">
        <f>IF(取引表!CJ$101=0,0,取引表!CJ95/取引表!CJ$101)</f>
        <v>0.22710553756031659</v>
      </c>
      <c r="CK95" s="239">
        <f>IF(取引表!CK$101=0,0,取引表!CK95/取引表!CK$101)</f>
        <v>0</v>
      </c>
      <c r="CL95" s="239">
        <f>IF(取引表!CL$101=0,0,取引表!CL95/取引表!CL$101)</f>
        <v>0.50195042180521432</v>
      </c>
      <c r="CM95" s="239">
        <f>IF(取引表!CM$101=0,0,取引表!CM95/取引表!CM$101)</f>
        <v>8.0516560229702785E-2</v>
      </c>
      <c r="CO95" s="238"/>
      <c r="CP95" s="242"/>
      <c r="CQ95" s="242"/>
      <c r="CR95" s="242"/>
    </row>
    <row r="96" spans="1:96">
      <c r="A96" s="238">
        <v>93</v>
      </c>
      <c r="B96" s="238" t="s">
        <v>1246</v>
      </c>
      <c r="C96" s="239">
        <f>IF(取引表!C$101=0,0,取引表!C96/取引表!C$101)</f>
        <v>0.16777164675188236</v>
      </c>
      <c r="D96" s="239">
        <f>IF(取引表!D$101=0,0,取引表!D96/取引表!D$101)</f>
        <v>6.3704004472372996E-2</v>
      </c>
      <c r="E96" s="239">
        <f>IF(取引表!E$101=0,0,取引表!E96/取引表!E$101)</f>
        <v>0.15189628309384073</v>
      </c>
      <c r="F96" s="239">
        <f>IF(取引表!F$101=0,0,取引表!F96/取引表!F$101)</f>
        <v>2.1323866297514576E-2</v>
      </c>
      <c r="G96" s="239">
        <f>IF(取引表!G$101=0,0,取引表!G96/取引表!G$101)</f>
        <v>5.7261284325079556E-2</v>
      </c>
      <c r="H96" s="239">
        <f>IF(取引表!H$101=0,0,取引表!H96/取引表!H$101)</f>
        <v>3.6161177417271428E-2</v>
      </c>
      <c r="I96" s="239">
        <f>IF(取引表!I$101=0,0,取引表!I96/取引表!I$101)</f>
        <v>0</v>
      </c>
      <c r="J96" s="239">
        <f>IF(取引表!J$101=0,0,取引表!J96/取引表!J$101)</f>
        <v>0.73049949069928244</v>
      </c>
      <c r="K96" s="239">
        <f>IF(取引表!K$101=0,0,取引表!K96/取引表!K$101)</f>
        <v>0.15675847694779835</v>
      </c>
      <c r="L96" s="239">
        <f>IF(取引表!L$101=0,0,取引表!L96/取引表!L$101)</f>
        <v>2.8440181319159995E-2</v>
      </c>
      <c r="M96" s="239">
        <f>IF(取引表!M$101=0,0,取引表!M96/取引表!M$101)</f>
        <v>4.4802481941908771E-2</v>
      </c>
      <c r="N96" s="239">
        <f>IF(取引表!N$101=0,0,取引表!N96/取引表!N$101)</f>
        <v>5.5846800208732505E-2</v>
      </c>
      <c r="O96" s="239">
        <f>IF(取引表!O$101=0,0,取引表!O96/取引表!O$101)</f>
        <v>7.2699882321922801E-2</v>
      </c>
      <c r="P96" s="239">
        <f>IF(取引表!P$101=0,0,取引表!P96/取引表!P$101)</f>
        <v>0</v>
      </c>
      <c r="Q96" s="239">
        <f>IF(取引表!Q$101=0,0,取引表!Q96/取引表!Q$101)</f>
        <v>6.9195004634244259E-2</v>
      </c>
      <c r="R96" s="239">
        <f>IF(取引表!R$101=0,0,取引表!R96/取引表!R$101)</f>
        <v>0.120722645318879</v>
      </c>
      <c r="S96" s="239">
        <f>IF(取引表!S$101=0,0,取引表!S96/取引表!S$101)</f>
        <v>0</v>
      </c>
      <c r="T96" s="239">
        <f>IF(取引表!T$101=0,0,取引表!T96/取引表!T$101)</f>
        <v>0.19368344486173644</v>
      </c>
      <c r="U96" s="239">
        <f>IF(取引表!U$101=0,0,取引表!U96/取引表!U$101)</f>
        <v>0</v>
      </c>
      <c r="V96" s="239">
        <f>IF(取引表!V$101=0,0,取引表!V96/取引表!V$101)</f>
        <v>7.0643169584631835E-2</v>
      </c>
      <c r="W96" s="239">
        <f>IF(取引表!W$101=0,0,取引表!W96/取引表!W$101)</f>
        <v>0.15198978322440732</v>
      </c>
      <c r="X96" s="239">
        <f>IF(取引表!X$101=0,0,取引表!X96/取引表!X$101)</f>
        <v>0</v>
      </c>
      <c r="Y96" s="239">
        <f>IF(取引表!Y$101=0,0,取引表!Y96/取引表!Y$101)</f>
        <v>0.12292586993328608</v>
      </c>
      <c r="Z96" s="239">
        <f>IF(取引表!Z$101=0,0,取引表!Z96/取引表!Z$101)</f>
        <v>0</v>
      </c>
      <c r="AA96" s="239">
        <f>IF(取引表!AA$101=0,0,取引表!AA96/取引表!AA$101)</f>
        <v>5.4751949314234931E-2</v>
      </c>
      <c r="AB96" s="239">
        <f>IF(取引表!AB$101=0,0,取引表!AB96/取引表!AB$101)</f>
        <v>1.6501742508667941E-2</v>
      </c>
      <c r="AC96" s="239">
        <f>IF(取引表!AC$101=0,0,取引表!AC96/取引表!AC$101)</f>
        <v>4.9826188785771691E-2</v>
      </c>
      <c r="AD96" s="239">
        <f>IF(取引表!AD$101=0,0,取引表!AD96/取引表!AD$101)</f>
        <v>9.4201167748770714E-2</v>
      </c>
      <c r="AE96" s="239">
        <f>IF(取引表!AE$101=0,0,取引表!AE96/取引表!AE$101)</f>
        <v>0.12920404429427815</v>
      </c>
      <c r="AF96" s="239">
        <f>IF(取引表!AF$101=0,0,取引表!AF96/取引表!AF$101)</f>
        <v>0.13610403175125393</v>
      </c>
      <c r="AG96" s="239">
        <f>IF(取引表!AG$101=0,0,取引表!AG96/取引表!AG$101)</f>
        <v>0.11083311239932539</v>
      </c>
      <c r="AH96" s="239">
        <f>IF(取引表!AH$101=0,0,取引表!AH96/取引表!AH$101)</f>
        <v>0.42816204294952037</v>
      </c>
      <c r="AI96" s="239">
        <f>IF(取引表!AI$101=0,0,取引表!AI96/取引表!AI$101)</f>
        <v>0.46473957960082224</v>
      </c>
      <c r="AJ96" s="239">
        <f>IF(取引表!AJ$101=0,0,取引表!AJ96/取引表!AJ$101)</f>
        <v>0.22849756096987775</v>
      </c>
      <c r="AK96" s="239">
        <f>IF(取引表!AK$101=0,0,取引表!AK96/取引表!AK$101)</f>
        <v>1.4057744632563793</v>
      </c>
      <c r="AL96" s="239">
        <f>IF(取引表!AL$101=0,0,取引表!AL96/取引表!AL$101)</f>
        <v>0.2455683757232954</v>
      </c>
      <c r="AM96" s="239">
        <f>IF(取引表!AM$101=0,0,取引表!AM96/取引表!AM$101)</f>
        <v>0.1773655233790421</v>
      </c>
      <c r="AN96" s="239">
        <f>IF(取引表!AN$101=0,0,取引表!AN96/取引表!AN$101)</f>
        <v>9.6811062519159732E-2</v>
      </c>
      <c r="AO96" s="239">
        <f>IF(取引表!AO$101=0,0,取引表!AO96/取引表!AO$101)</f>
        <v>0.2255906228474609</v>
      </c>
      <c r="AP96" s="239">
        <f>IF(取引表!AP$101=0,0,取引表!AP96/取引表!AP$101)</f>
        <v>0.2244454600373233</v>
      </c>
      <c r="AQ96" s="239">
        <f>IF(取引表!AQ$101=0,0,取引表!AQ96/取引表!AQ$101)</f>
        <v>3.4964875149338603E-2</v>
      </c>
      <c r="AR96" s="239">
        <f>IF(取引表!AR$101=0,0,取引表!AR96/取引表!AR$101)</f>
        <v>3.0478937079150788E-2</v>
      </c>
      <c r="AS96" s="239">
        <f>IF(取引表!AS$101=0,0,取引表!AS96/取引表!AS$101)</f>
        <v>2.7304470344883324E-2</v>
      </c>
      <c r="AT96" s="239">
        <f>IF(取引表!AT$101=0,0,取引表!AT96/取引表!AT$101)</f>
        <v>8.0813572350252563E-2</v>
      </c>
      <c r="AU96" s="239">
        <f>IF(取引表!AU$101=0,0,取引表!AU96/取引表!AU$101)</f>
        <v>4.914246100603141E-2</v>
      </c>
      <c r="AV96" s="239">
        <f>IF(取引表!AV$101=0,0,取引表!AV96/取引表!AV$101)</f>
        <v>0.24237469207043075</v>
      </c>
      <c r="AW96" s="239">
        <f>IF(取引表!AW$101=0,0,取引表!AW96/取引表!AW$101)</f>
        <v>0.17335143452154184</v>
      </c>
      <c r="AX96" s="239">
        <f>IF(取引表!AX$101=0,0,取引表!AX96/取引表!AX$101)</f>
        <v>0.20703383750755122</v>
      </c>
      <c r="AY96" s="239">
        <f>IF(取引表!AY$101=0,0,取引表!AY96/取引表!AY$101)</f>
        <v>5.4526098000786463E-2</v>
      </c>
      <c r="AZ96" s="239">
        <f>IF(取引表!AZ$101=0,0,取引表!AZ96/取引表!AZ$101)</f>
        <v>4.4046778794533656E-2</v>
      </c>
      <c r="BA96" s="239">
        <f>IF(取引表!BA$101=0,0,取引表!BA96/取引表!BA$101)</f>
        <v>9.4057900504771877E-2</v>
      </c>
      <c r="BB96" s="239">
        <f>IF(取引表!BB$101=0,0,取引表!BB96/取引表!BB$101)</f>
        <v>7.0378931504600797E-2</v>
      </c>
      <c r="BC96" s="239">
        <f>IF(取引表!BC$101=0,0,取引表!BC96/取引表!BC$101)</f>
        <v>0.28073922704329357</v>
      </c>
      <c r="BD96" s="239">
        <f>IF(取引表!BD$101=0,0,取引表!BD96/取引表!BD$101)</f>
        <v>0.23903540099790727</v>
      </c>
      <c r="BE96" s="239">
        <f>IF(取引表!BE$101=0,0,取引表!BE96/取引表!BE$101)</f>
        <v>0.26499525782606015</v>
      </c>
      <c r="BF96" s="239">
        <f>IF(取引表!BF$101=0,0,取引表!BF96/取引表!BF$101)</f>
        <v>0.34856603898766492</v>
      </c>
      <c r="BG96" s="239">
        <f>IF(取引表!BG$101=0,0,取引表!BG96/取引表!BG$101)</f>
        <v>8.0482093950392172E-2</v>
      </c>
      <c r="BH96" s="239">
        <f>IF(取引表!BH$101=0,0,取引表!BH96/取引表!BH$101)</f>
        <v>0</v>
      </c>
      <c r="BI96" s="239">
        <f>IF(取引表!BI$101=0,0,取引表!BI96/取引表!BI$101)</f>
        <v>0.15265192992027346</v>
      </c>
      <c r="BJ96" s="239">
        <f>IF(取引表!BJ$101=0,0,取引表!BJ96/取引表!BJ$101)</f>
        <v>0</v>
      </c>
      <c r="BK96" s="239">
        <f>IF(取引表!BK$101=0,0,取引表!BK96/取引表!BK$101)</f>
        <v>0.16805627366686571</v>
      </c>
      <c r="BL96" s="239">
        <f>IF(取引表!BL$101=0,0,取引表!BL96/取引表!BL$101)</f>
        <v>0.24810410611792127</v>
      </c>
      <c r="BM96" s="239">
        <f>IF(取引表!BM$101=0,0,取引表!BM96/取引表!BM$101)</f>
        <v>8.4836026790239188E-2</v>
      </c>
      <c r="BN96" s="239">
        <f>IF(取引表!BN$101=0,0,取引表!BN96/取引表!BN$101)</f>
        <v>0</v>
      </c>
      <c r="BO96" s="239">
        <f>IF(取引表!BO$101=0,0,取引表!BO96/取引表!BO$101)</f>
        <v>0.1508342778245759</v>
      </c>
      <c r="BP96" s="239">
        <f>IF(取引表!BP$101=0,0,取引表!BP96/取引表!BP$101)</f>
        <v>5.1448899925291697E-2</v>
      </c>
      <c r="BQ96" s="239">
        <f>IF(取引表!BQ$101=0,0,取引表!BQ96/取引表!BQ$101)</f>
        <v>8.8977498843478664E-2</v>
      </c>
      <c r="BR96" s="239">
        <f>IF(取引表!BR$101=0,0,取引表!BR96/取引表!BR$101)</f>
        <v>4.2438793004391052E-2</v>
      </c>
      <c r="BS96" s="239">
        <f>IF(取引表!BS$101=0,0,取引表!BS96/取引表!BS$101)</f>
        <v>6.703996239250648E-2</v>
      </c>
      <c r="BT96" s="239">
        <f>IF(取引表!BT$101=0,0,取引表!BT96/取引表!BT$101)</f>
        <v>0</v>
      </c>
      <c r="BU96" s="239">
        <f>IF(取引表!BU$101=0,0,取引表!BU96/取引表!BU$101)</f>
        <v>8.1950473904610299E-2</v>
      </c>
      <c r="BV96" s="239">
        <f>IF(取引表!BV$101=0,0,取引表!BV96/取引表!BV$101)</f>
        <v>7.4306834544054637E-2</v>
      </c>
      <c r="BW96" s="239">
        <f>IF(取引表!BW$101=0,0,取引表!BW96/取引表!BW$101)</f>
        <v>7.5291070674253252E-2</v>
      </c>
      <c r="BX96" s="239">
        <f>IF(取引表!BX$101=0,0,取引表!BX96/取引表!BX$101)</f>
        <v>3.828989368742302E-2</v>
      </c>
      <c r="BY96" s="239">
        <f>IF(取引表!BY$101=0,0,取引表!BY96/取引表!BY$101)</f>
        <v>2.0131970898601644E-2</v>
      </c>
      <c r="BZ96" s="239">
        <f>IF(取引表!BZ$101=0,0,取引表!BZ96/取引表!BZ$101)</f>
        <v>8.0112345716968597E-2</v>
      </c>
      <c r="CA96" s="239">
        <f>IF(取引表!CA$101=0,0,取引表!CA96/取引表!CA$101)</f>
        <v>4.944139698203711E-2</v>
      </c>
      <c r="CB96" s="239">
        <f>IF(取引表!CB$101=0,0,取引表!CB96/取引表!CB$101)</f>
        <v>0.39444863617937387</v>
      </c>
      <c r="CC96" s="239">
        <f>IF(取引表!CC$101=0,0,取引表!CC96/取引表!CC$101)</f>
        <v>9.5127137190684843E-2</v>
      </c>
      <c r="CD96" s="239">
        <f>IF(取引表!CD$101=0,0,取引表!CD96/取引表!CD$101)</f>
        <v>3.9755952892826428E-2</v>
      </c>
      <c r="CE96" s="239">
        <f>IF(取引表!CE$101=0,0,取引表!CE96/取引表!CE$101)</f>
        <v>9.3249143570034318E-2</v>
      </c>
      <c r="CF96" s="239">
        <f>IF(取引表!CF$101=0,0,取引表!CF96/取引表!CF$101)</f>
        <v>0.13828189770171942</v>
      </c>
      <c r="CG96" s="239">
        <f>IF(取引表!CG$101=0,0,取引表!CG96/取引表!CG$101)</f>
        <v>5.5926962018462194E-2</v>
      </c>
      <c r="CH96" s="239">
        <f>IF(取引表!CH$101=0,0,取引表!CH96/取引表!CH$101)</f>
        <v>0.1255211595996743</v>
      </c>
      <c r="CI96" s="239">
        <f>IF(取引表!CI$101=0,0,取引表!CI96/取引表!CI$101)</f>
        <v>0.12720669736249801</v>
      </c>
      <c r="CJ96" s="239">
        <f>IF(取引表!CJ$101=0,0,取引表!CJ96/取引表!CJ$101)</f>
        <v>0.14656834691127227</v>
      </c>
      <c r="CK96" s="239">
        <f>IF(取引表!CK$101=0,0,取引表!CK96/取引表!CK$101)</f>
        <v>0</v>
      </c>
      <c r="CL96" s="239">
        <f>IF(取引表!CL$101=0,0,取引表!CL96/取引表!CL$101)</f>
        <v>4.1515422860109723E-2</v>
      </c>
      <c r="CM96" s="239">
        <f>IF(取引表!CM$101=0,0,取引表!CM96/取引表!CM$101)</f>
        <v>0.18028873082676236</v>
      </c>
      <c r="CO96" s="238"/>
      <c r="CP96" s="242"/>
      <c r="CQ96" s="242"/>
      <c r="CR96" s="242"/>
    </row>
    <row r="97" spans="1:96">
      <c r="A97" s="238">
        <v>94</v>
      </c>
      <c r="B97" s="238" t="s">
        <v>1287</v>
      </c>
      <c r="C97" s="239">
        <f>IF(取引表!C$101=0,0,取引表!C97/取引表!C$101)</f>
        <v>0</v>
      </c>
      <c r="D97" s="239">
        <f>IF(取引表!D$101=0,0,取引表!D97/取引表!D$101)</f>
        <v>0</v>
      </c>
      <c r="E97" s="239">
        <f>IF(取引表!E$101=0,0,取引表!E97/取引表!E$101)</f>
        <v>0</v>
      </c>
      <c r="F97" s="239">
        <f>IF(取引表!F$101=0,0,取引表!F97/取引表!F$101)</f>
        <v>0</v>
      </c>
      <c r="G97" s="239">
        <f>IF(取引表!G$101=0,0,取引表!G97/取引表!G$101)</f>
        <v>0</v>
      </c>
      <c r="H97" s="239">
        <f>IF(取引表!H$101=0,0,取引表!H97/取引表!H$101)</f>
        <v>0</v>
      </c>
      <c r="I97" s="239">
        <f>IF(取引表!I$101=0,0,取引表!I97/取引表!I$101)</f>
        <v>0</v>
      </c>
      <c r="J97" s="239">
        <f>IF(取引表!J$101=0,0,取引表!J97/取引表!J$101)</f>
        <v>0</v>
      </c>
      <c r="K97" s="239">
        <f>IF(取引表!K$101=0,0,取引表!K97/取引表!K$101)</f>
        <v>0</v>
      </c>
      <c r="L97" s="239">
        <f>IF(取引表!L$101=0,0,取引表!L97/取引表!L$101)</f>
        <v>0</v>
      </c>
      <c r="M97" s="239">
        <f>IF(取引表!M$101=0,0,取引表!M97/取引表!M$101)</f>
        <v>0</v>
      </c>
      <c r="N97" s="239">
        <f>IF(取引表!N$101=0,0,取引表!N97/取引表!N$101)</f>
        <v>0</v>
      </c>
      <c r="O97" s="239">
        <f>IF(取引表!O$101=0,0,取引表!O97/取引表!O$101)</f>
        <v>0</v>
      </c>
      <c r="P97" s="239">
        <f>IF(取引表!P$101=0,0,取引表!P97/取引表!P$101)</f>
        <v>0</v>
      </c>
      <c r="Q97" s="239">
        <f>IF(取引表!Q$101=0,0,取引表!Q97/取引表!Q$101)</f>
        <v>0</v>
      </c>
      <c r="R97" s="239">
        <f>IF(取引表!R$101=0,0,取引表!R97/取引表!R$101)</f>
        <v>0</v>
      </c>
      <c r="S97" s="239">
        <f>IF(取引表!S$101=0,0,取引表!S97/取引表!S$101)</f>
        <v>0</v>
      </c>
      <c r="T97" s="239">
        <f>IF(取引表!T$101=0,0,取引表!T97/取引表!T$101)</f>
        <v>0</v>
      </c>
      <c r="U97" s="239">
        <f>IF(取引表!U$101=0,0,取引表!U97/取引表!U$101)</f>
        <v>0</v>
      </c>
      <c r="V97" s="239">
        <f>IF(取引表!V$101=0,0,取引表!V97/取引表!V$101)</f>
        <v>0</v>
      </c>
      <c r="W97" s="239">
        <f>IF(取引表!W$101=0,0,取引表!W97/取引表!W$101)</f>
        <v>0</v>
      </c>
      <c r="X97" s="239">
        <f>IF(取引表!X$101=0,0,取引表!X97/取引表!X$101)</f>
        <v>0</v>
      </c>
      <c r="Y97" s="239">
        <f>IF(取引表!Y$101=0,0,取引表!Y97/取引表!Y$101)</f>
        <v>0</v>
      </c>
      <c r="Z97" s="239">
        <f>IF(取引表!Z$101=0,0,取引表!Z97/取引表!Z$101)</f>
        <v>0</v>
      </c>
      <c r="AA97" s="239">
        <f>IF(取引表!AA$101=0,0,取引表!AA97/取引表!AA$101)</f>
        <v>0</v>
      </c>
      <c r="AB97" s="239">
        <f>IF(取引表!AB$101=0,0,取引表!AB97/取引表!AB$101)</f>
        <v>0</v>
      </c>
      <c r="AC97" s="239">
        <f>IF(取引表!AC$101=0,0,取引表!AC97/取引表!AC$101)</f>
        <v>0</v>
      </c>
      <c r="AD97" s="239">
        <f>IF(取引表!AD$101=0,0,取引表!AD97/取引表!AD$101)</f>
        <v>0</v>
      </c>
      <c r="AE97" s="239">
        <f>IF(取引表!AE$101=0,0,取引表!AE97/取引表!AE$101)</f>
        <v>0</v>
      </c>
      <c r="AF97" s="239">
        <f>IF(取引表!AF$101=0,0,取引表!AF97/取引表!AF$101)</f>
        <v>0</v>
      </c>
      <c r="AG97" s="239">
        <f>IF(取引表!AG$101=0,0,取引表!AG97/取引表!AG$101)</f>
        <v>0</v>
      </c>
      <c r="AH97" s="239">
        <f>IF(取引表!AH$101=0,0,取引表!AH97/取引表!AH$101)</f>
        <v>0</v>
      </c>
      <c r="AI97" s="239">
        <f>IF(取引表!AI$101=0,0,取引表!AI97/取引表!AI$101)</f>
        <v>0</v>
      </c>
      <c r="AJ97" s="239">
        <f>IF(取引表!AJ$101=0,0,取引表!AJ97/取引表!AJ$101)</f>
        <v>0</v>
      </c>
      <c r="AK97" s="239">
        <f>IF(取引表!AK$101=0,0,取引表!AK97/取引表!AK$101)</f>
        <v>0</v>
      </c>
      <c r="AL97" s="239">
        <f>IF(取引表!AL$101=0,0,取引表!AL97/取引表!AL$101)</f>
        <v>0</v>
      </c>
      <c r="AM97" s="239">
        <f>IF(取引表!AM$101=0,0,取引表!AM97/取引表!AM$101)</f>
        <v>0</v>
      </c>
      <c r="AN97" s="239">
        <f>IF(取引表!AN$101=0,0,取引表!AN97/取引表!AN$101)</f>
        <v>0</v>
      </c>
      <c r="AO97" s="239">
        <f>IF(取引表!AO$101=0,0,取引表!AO97/取引表!AO$101)</f>
        <v>0</v>
      </c>
      <c r="AP97" s="239">
        <f>IF(取引表!AP$101=0,0,取引表!AP97/取引表!AP$101)</f>
        <v>0</v>
      </c>
      <c r="AQ97" s="239">
        <f>IF(取引表!AQ$101=0,0,取引表!AQ97/取引表!AQ$101)</f>
        <v>0</v>
      </c>
      <c r="AR97" s="239">
        <f>IF(取引表!AR$101=0,0,取引表!AR97/取引表!AR$101)</f>
        <v>0</v>
      </c>
      <c r="AS97" s="239">
        <f>IF(取引表!AS$101=0,0,取引表!AS97/取引表!AS$101)</f>
        <v>0</v>
      </c>
      <c r="AT97" s="239">
        <f>IF(取引表!AT$101=0,0,取引表!AT97/取引表!AT$101)</f>
        <v>0</v>
      </c>
      <c r="AU97" s="239">
        <f>IF(取引表!AU$101=0,0,取引表!AU97/取引表!AU$101)</f>
        <v>0</v>
      </c>
      <c r="AV97" s="239">
        <f>IF(取引表!AV$101=0,0,取引表!AV97/取引表!AV$101)</f>
        <v>0</v>
      </c>
      <c r="AW97" s="239">
        <f>IF(取引表!AW$101=0,0,取引表!AW97/取引表!AW$101)</f>
        <v>0</v>
      </c>
      <c r="AX97" s="239">
        <f>IF(取引表!AX$101=0,0,取引表!AX97/取引表!AX$101)</f>
        <v>1.8872433838719622E-2</v>
      </c>
      <c r="AY97" s="239">
        <f>IF(取引表!AY$101=0,0,取引表!AY97/取引表!AY$101)</f>
        <v>2.2123553500674489E-2</v>
      </c>
      <c r="AZ97" s="239">
        <f>IF(取引表!AZ$101=0,0,取引表!AZ97/取引表!AZ$101)</f>
        <v>0</v>
      </c>
      <c r="BA97" s="239">
        <f>IF(取引表!BA$101=0,0,取引表!BA97/取引表!BA$101)</f>
        <v>0</v>
      </c>
      <c r="BB97" s="239">
        <f>IF(取引表!BB$101=0,0,取引表!BB97/取引表!BB$101)</f>
        <v>0</v>
      </c>
      <c r="BC97" s="239">
        <f>IF(取引表!BC$101=0,0,取引表!BC97/取引表!BC$101)</f>
        <v>0</v>
      </c>
      <c r="BD97" s="239">
        <f>IF(取引表!BD$101=0,0,取引表!BD97/取引表!BD$101)</f>
        <v>0</v>
      </c>
      <c r="BE97" s="239">
        <f>IF(取引表!BE$101=0,0,取引表!BE97/取引表!BE$101)</f>
        <v>0</v>
      </c>
      <c r="BF97" s="239">
        <f>IF(取引表!BF$101=0,0,取引表!BF97/取引表!BF$101)</f>
        <v>0</v>
      </c>
      <c r="BG97" s="239">
        <f>IF(取引表!BG$101=0,0,取引表!BG97/取引表!BG$101)</f>
        <v>0</v>
      </c>
      <c r="BH97" s="239">
        <f>IF(取引表!BH$101=0,0,取引表!BH97/取引表!BH$101)</f>
        <v>0</v>
      </c>
      <c r="BI97" s="239">
        <f>IF(取引表!BI$101=0,0,取引表!BI97/取引表!BI$101)</f>
        <v>0</v>
      </c>
      <c r="BJ97" s="239">
        <f>IF(取引表!BJ$101=0,0,取引表!BJ97/取引表!BJ$101)</f>
        <v>0</v>
      </c>
      <c r="BK97" s="239">
        <f>IF(取引表!BK$101=0,0,取引表!BK97/取引表!BK$101)</f>
        <v>0</v>
      </c>
      <c r="BL97" s="239">
        <f>IF(取引表!BL$101=0,0,取引表!BL97/取引表!BL$101)</f>
        <v>0</v>
      </c>
      <c r="BM97" s="239">
        <f>IF(取引表!BM$101=0,0,取引表!BM97/取引表!BM$101)</f>
        <v>1.7186386214849015E-3</v>
      </c>
      <c r="BN97" s="239">
        <f>IF(取引表!BN$101=0,0,取引表!BN97/取引表!BN$101)</f>
        <v>0</v>
      </c>
      <c r="BO97" s="239">
        <f>IF(取引表!BO$101=0,0,取引表!BO97/取引表!BO$101)</f>
        <v>0</v>
      </c>
      <c r="BP97" s="239">
        <f>IF(取引表!BP$101=0,0,取引表!BP97/取引表!BP$101)</f>
        <v>0</v>
      </c>
      <c r="BQ97" s="239">
        <f>IF(取引表!BQ$101=0,0,取引表!BQ97/取引表!BQ$101)</f>
        <v>0</v>
      </c>
      <c r="BR97" s="239">
        <f>IF(取引表!BR$101=0,0,取引表!BR97/取引表!BR$101)</f>
        <v>0</v>
      </c>
      <c r="BS97" s="239">
        <f>IF(取引表!BS$101=0,0,取引表!BS97/取引表!BS$101)</f>
        <v>0</v>
      </c>
      <c r="BT97" s="239">
        <f>IF(取引表!BT$101=0,0,取引表!BT97/取引表!BT$101)</f>
        <v>0.2419383149068183</v>
      </c>
      <c r="BU97" s="239">
        <f>IF(取引表!BU$101=0,0,取引表!BU97/取引表!BU$101)</f>
        <v>0.11924714032547219</v>
      </c>
      <c r="BV97" s="239">
        <f>IF(取引表!BV$101=0,0,取引表!BV97/取引表!BV$101)</f>
        <v>6.3316259827032095E-2</v>
      </c>
      <c r="BW97" s="239">
        <f>IF(取引表!BW$101=0,0,取引表!BW97/取引表!BW$101)</f>
        <v>0</v>
      </c>
      <c r="BX97" s="239">
        <f>IF(取引表!BX$101=0,0,取引表!BX97/取引表!BX$101)</f>
        <v>9.5652056812555472E-4</v>
      </c>
      <c r="BY97" s="239">
        <f>IF(取引表!BY$101=0,0,取引表!BY97/取引表!BY$101)</f>
        <v>3.2793441021781249E-3</v>
      </c>
      <c r="BZ97" s="239">
        <f>IF(取引表!BZ$101=0,0,取引表!BZ97/取引表!BZ$101)</f>
        <v>0</v>
      </c>
      <c r="CA97" s="239">
        <f>IF(取引表!CA$101=0,0,取引表!CA97/取引表!CA$101)</f>
        <v>0</v>
      </c>
      <c r="CB97" s="239">
        <f>IF(取引表!CB$101=0,0,取引表!CB97/取引表!CB$101)</f>
        <v>0</v>
      </c>
      <c r="CC97" s="239">
        <f>IF(取引表!CC$101=0,0,取引表!CC97/取引表!CC$101)</f>
        <v>0</v>
      </c>
      <c r="CD97" s="239">
        <f>IF(取引表!CD$101=0,0,取引表!CD97/取引表!CD$101)</f>
        <v>0</v>
      </c>
      <c r="CE97" s="239">
        <f>IF(取引表!CE$101=0,0,取引表!CE97/取引表!CE$101)</f>
        <v>0</v>
      </c>
      <c r="CF97" s="239">
        <f>IF(取引表!CF$101=0,0,取引表!CF97/取引表!CF$101)</f>
        <v>0</v>
      </c>
      <c r="CG97" s="239">
        <f>IF(取引表!CG$101=0,0,取引表!CG97/取引表!CG$101)</f>
        <v>0</v>
      </c>
      <c r="CH97" s="239">
        <f>IF(取引表!CH$101=0,0,取引表!CH97/取引表!CH$101)</f>
        <v>0</v>
      </c>
      <c r="CI97" s="239">
        <f>IF(取引表!CI$101=0,0,取引表!CI97/取引表!CI$101)</f>
        <v>0</v>
      </c>
      <c r="CJ97" s="239">
        <f>IF(取引表!CJ$101=0,0,取引表!CJ97/取引表!CJ$101)</f>
        <v>0</v>
      </c>
      <c r="CK97" s="239">
        <f>IF(取引表!CK$101=0,0,取引表!CK97/取引表!CK$101)</f>
        <v>0</v>
      </c>
      <c r="CL97" s="239">
        <f>IF(取引表!CL$101=0,0,取引表!CL97/取引表!CL$101)</f>
        <v>0</v>
      </c>
      <c r="CM97" s="239">
        <f>IF(取引表!CM$101=0,0,取引表!CM97/取引表!CM$101)</f>
        <v>1.1235159589504514E-2</v>
      </c>
      <c r="CO97" s="238"/>
      <c r="CP97" s="242"/>
      <c r="CQ97" s="242"/>
      <c r="CR97" s="242"/>
    </row>
    <row r="98" spans="1:96">
      <c r="A98" s="238">
        <v>95</v>
      </c>
      <c r="B98" s="238" t="s">
        <v>1288</v>
      </c>
      <c r="C98" s="239">
        <f>IF(取引表!C$101=0,0,取引表!C98/取引表!C$101)</f>
        <v>5.208660729011988E-2</v>
      </c>
      <c r="D98" s="239">
        <f>IF(取引表!D$101=0,0,取引表!D98/取引表!D$101)</f>
        <v>3.0114553986521034E-2</v>
      </c>
      <c r="E98" s="239">
        <f>IF(取引表!E$101=0,0,取引表!E98/取引表!E$101)</f>
        <v>3.9864235111268756E-2</v>
      </c>
      <c r="F98" s="239">
        <f>IF(取引表!F$101=0,0,取引表!F98/取引表!F$101)</f>
        <v>4.2211661538570734E-2</v>
      </c>
      <c r="G98" s="239">
        <f>IF(取引表!G$101=0,0,取引表!G98/取引表!G$101)</f>
        <v>2.3099329962176611E-2</v>
      </c>
      <c r="H98" s="239">
        <f>IF(取引表!H$101=0,0,取引表!H98/取引表!H$101)</f>
        <v>0.17289083162914212</v>
      </c>
      <c r="I98" s="239">
        <f>IF(取引表!I$101=0,0,取引表!I98/取引表!I$101)</f>
        <v>0</v>
      </c>
      <c r="J98" s="239">
        <f>IF(取引表!J$101=0,0,取引表!J98/取引表!J$101)</f>
        <v>0.22814974624369741</v>
      </c>
      <c r="K98" s="239">
        <f>IF(取引表!K$101=0,0,取引表!K98/取引表!K$101)</f>
        <v>6.5132863781672184E-2</v>
      </c>
      <c r="L98" s="239">
        <f>IF(取引表!L$101=0,0,取引表!L98/取引表!L$101)</f>
        <v>1.497412925914194E-2</v>
      </c>
      <c r="M98" s="239">
        <f>IF(取引表!M$101=0,0,取引表!M98/取引表!M$101)</f>
        <v>2.3952766198633884E-2</v>
      </c>
      <c r="N98" s="239">
        <f>IF(取引表!N$101=0,0,取引表!N98/取引表!N$101)</f>
        <v>2.5218627238991403E-2</v>
      </c>
      <c r="O98" s="239">
        <f>IF(取引表!O$101=0,0,取引表!O98/取引表!O$101)</f>
        <v>1.8215155484139836E-2</v>
      </c>
      <c r="P98" s="239">
        <f>IF(取引表!P$101=0,0,取引表!P98/取引表!P$101)</f>
        <v>0</v>
      </c>
      <c r="Q98" s="239">
        <f>IF(取引表!Q$101=0,0,取引表!Q98/取引表!Q$101)</f>
        <v>7.3547681364354422E-3</v>
      </c>
      <c r="R98" s="239">
        <f>IF(取引表!R$101=0,0,取引表!R98/取引表!R$101)</f>
        <v>2.4291681911073087E-2</v>
      </c>
      <c r="S98" s="239">
        <f>IF(取引表!S$101=0,0,取引表!S98/取引表!S$101)</f>
        <v>0</v>
      </c>
      <c r="T98" s="239">
        <f>IF(取引表!T$101=0,0,取引表!T98/取引表!T$101)</f>
        <v>4.0063083575055121E-2</v>
      </c>
      <c r="U98" s="239">
        <f>IF(取引表!U$101=0,0,取引表!U98/取引表!U$101)</f>
        <v>0</v>
      </c>
      <c r="V98" s="239">
        <f>IF(取引表!V$101=0,0,取引表!V98/取引表!V$101)</f>
        <v>7.3941428152648281E-3</v>
      </c>
      <c r="W98" s="239">
        <f>IF(取引表!W$101=0,0,取引表!W98/取引表!W$101)</f>
        <v>6.2250855489062396E-2</v>
      </c>
      <c r="X98" s="239">
        <f>IF(取引表!X$101=0,0,取引表!X98/取引表!X$101)</f>
        <v>0</v>
      </c>
      <c r="Y98" s="239">
        <f>IF(取引表!Y$101=0,0,取引表!Y98/取引表!Y$101)</f>
        <v>4.8589937349679667E-2</v>
      </c>
      <c r="Z98" s="239">
        <f>IF(取引表!Z$101=0,0,取引表!Z98/取引表!Z$101)</f>
        <v>0</v>
      </c>
      <c r="AA98" s="239">
        <f>IF(取引表!AA$101=0,0,取引表!AA98/取引表!AA$101)</f>
        <v>1.8112357834652728E-2</v>
      </c>
      <c r="AB98" s="239">
        <f>IF(取引表!AB$101=0,0,取引表!AB98/取引表!AB$101)</f>
        <v>1.7162909632307561E-2</v>
      </c>
      <c r="AC98" s="239">
        <f>IF(取引表!AC$101=0,0,取引表!AC98/取引表!AC$101)</f>
        <v>7.3817542255503448E-3</v>
      </c>
      <c r="AD98" s="239">
        <f>IF(取引表!AD$101=0,0,取引表!AD98/取引表!AD$101)</f>
        <v>3.5187984677227238E-2</v>
      </c>
      <c r="AE98" s="239">
        <f>IF(取引表!AE$101=0,0,取引表!AE98/取引表!AE$101)</f>
        <v>3.3832401760081461E-2</v>
      </c>
      <c r="AF98" s="239">
        <f>IF(取引表!AF$101=0,0,取引表!AF98/取引表!AF$101)</f>
        <v>1.2581365068721515E-2</v>
      </c>
      <c r="AG98" s="239">
        <f>IF(取引表!AG$101=0,0,取引表!AG98/取引表!AG$101)</f>
        <v>8.9590776457371072E-3</v>
      </c>
      <c r="AH98" s="239">
        <f>IF(取引表!AH$101=0,0,取引表!AH98/取引表!AH$101)</f>
        <v>2.6917998191890329E-2</v>
      </c>
      <c r="AI98" s="239">
        <f>IF(取引表!AI$101=0,0,取引表!AI98/取引表!AI$101)</f>
        <v>6.8755046541433672E-3</v>
      </c>
      <c r="AJ98" s="239">
        <f>IF(取引表!AJ$101=0,0,取引表!AJ98/取引表!AJ$101)</f>
        <v>1.0319130091778131E-2</v>
      </c>
      <c r="AK98" s="239">
        <f>IF(取引表!AK$101=0,0,取引表!AK98/取引表!AK$101)</f>
        <v>7.0501483835857179E-2</v>
      </c>
      <c r="AL98" s="239">
        <f>IF(取引表!AL$101=0,0,取引表!AL98/取引表!AL$101)</f>
        <v>-3.7392406595826697E-2</v>
      </c>
      <c r="AM98" s="239">
        <f>IF(取引表!AM$101=0,0,取引表!AM98/取引表!AM$101)</f>
        <v>-9.0164689871338711E-4</v>
      </c>
      <c r="AN98" s="239">
        <f>IF(取引表!AN$101=0,0,取引表!AN98/取引表!AN$101)</f>
        <v>1.8672266876855709E-2</v>
      </c>
      <c r="AO98" s="239">
        <f>IF(取引表!AO$101=0,0,取引表!AO98/取引表!AO$101)</f>
        <v>5.294418494165861E-2</v>
      </c>
      <c r="AP98" s="239">
        <f>IF(取引表!AP$101=0,0,取引表!AP98/取引表!AP$101)</f>
        <v>1.6810772146455356E-2</v>
      </c>
      <c r="AQ98" s="239">
        <f>IF(取引表!AQ$101=0,0,取引表!AQ98/取引表!AQ$101)</f>
        <v>7.815130656565504E-2</v>
      </c>
      <c r="AR98" s="239">
        <f>IF(取引表!AR$101=0,0,取引表!AR98/取引表!AR$101)</f>
        <v>4.011912260542197E-2</v>
      </c>
      <c r="AS98" s="239">
        <f>IF(取引表!AS$101=0,0,取引表!AS98/取引表!AS$101)</f>
        <v>3.6990260509512936E-2</v>
      </c>
      <c r="AT98" s="239">
        <f>IF(取引表!AT$101=0,0,取引表!AT98/取引表!AT$101)</f>
        <v>4.350445096859714E-2</v>
      </c>
      <c r="AU98" s="239">
        <f>IF(取引表!AU$101=0,0,取引表!AU98/取引表!AU$101)</f>
        <v>3.1513831580028198E-2</v>
      </c>
      <c r="AV98" s="239">
        <f>IF(取引表!AV$101=0,0,取引表!AV98/取引表!AV$101)</f>
        <v>4.4516636529533714E-2</v>
      </c>
      <c r="AW98" s="239">
        <f>IF(取引表!AW$101=0,0,取引表!AW98/取引表!AW$101)</f>
        <v>2.024374229296233E-2</v>
      </c>
      <c r="AX98" s="239">
        <f>IF(取引表!AX$101=0,0,取引表!AX98/取引表!AX$101)</f>
        <v>4.448082070335814E-2</v>
      </c>
      <c r="AY98" s="239">
        <f>IF(取引表!AY$101=0,0,取引表!AY98/取引表!AY$101)</f>
        <v>1.9336490356098805E-2</v>
      </c>
      <c r="AZ98" s="239">
        <f>IF(取引表!AZ$101=0,0,取引表!AZ98/取引表!AZ$101)</f>
        <v>4.3991811099461042E-2</v>
      </c>
      <c r="BA98" s="239">
        <f>IF(取引表!BA$101=0,0,取引表!BA98/取引表!BA$101)</f>
        <v>4.1409645601125519E-2</v>
      </c>
      <c r="BB98" s="239">
        <f>IF(取引表!BB$101=0,0,取引表!BB98/取引表!BB$101)</f>
        <v>2.2738800199508826E-2</v>
      </c>
      <c r="BC98" s="239">
        <f>IF(取引表!BC$101=0,0,取引表!BC98/取引表!BC$101)</f>
        <v>8.5588515268643861E-2</v>
      </c>
      <c r="BD98" s="239">
        <f>IF(取引表!BD$101=0,0,取引表!BD98/取引表!BD$101)</f>
        <v>4.0525640065397765E-2</v>
      </c>
      <c r="BE98" s="239">
        <f>IF(取引表!BE$101=0,0,取引表!BE98/取引表!BE$101)</f>
        <v>4.4753132257835858E-2</v>
      </c>
      <c r="BF98" s="239">
        <f>IF(取引表!BF$101=0,0,取引表!BF98/取引表!BF$101)</f>
        <v>4.1334747982519134E-2</v>
      </c>
      <c r="BG98" s="239">
        <f>IF(取引表!BG$101=0,0,取引表!BG98/取引表!BG$101)</f>
        <v>0.105443189194089</v>
      </c>
      <c r="BH98" s="239">
        <f>IF(取引表!BH$101=0,0,取引表!BH98/取引表!BH$101)</f>
        <v>0</v>
      </c>
      <c r="BI98" s="239">
        <f>IF(取引表!BI$101=0,0,取引表!BI98/取引表!BI$101)</f>
        <v>2.3395587477474923E-2</v>
      </c>
      <c r="BJ98" s="239">
        <f>IF(取引表!BJ$101=0,0,取引表!BJ98/取引表!BJ$101)</f>
        <v>0</v>
      </c>
      <c r="BK98" s="239">
        <f>IF(取引表!BK$101=0,0,取引表!BK98/取引表!BK$101)</f>
        <v>0.12642842921827185</v>
      </c>
      <c r="BL98" s="239">
        <f>IF(取引表!BL$101=0,0,取引表!BL98/取引表!BL$101)</f>
        <v>0.12687504468092356</v>
      </c>
      <c r="BM98" s="239">
        <f>IF(取引表!BM$101=0,0,取引表!BM98/取引表!BM$101)</f>
        <v>6.9302316652296025E-2</v>
      </c>
      <c r="BN98" s="239">
        <f>IF(取引表!BN$101=0,0,取引表!BN98/取引表!BN$101)</f>
        <v>0</v>
      </c>
      <c r="BO98" s="239">
        <f>IF(取引表!BO$101=0,0,取引表!BO98/取引表!BO$101)</f>
        <v>3.6861627023435171E-2</v>
      </c>
      <c r="BP98" s="239">
        <f>IF(取引表!BP$101=0,0,取引表!BP98/取引表!BP$101)</f>
        <v>3.7470282463176366E-2</v>
      </c>
      <c r="BQ98" s="239">
        <f>IF(取引表!BQ$101=0,0,取引表!BQ98/取引表!BQ$101)</f>
        <v>3.342002965817531E-2</v>
      </c>
      <c r="BR98" s="239">
        <f>IF(取引表!BR$101=0,0,取引表!BR98/取引表!BR$101)</f>
        <v>3.1907745957271062E-2</v>
      </c>
      <c r="BS98" s="239">
        <f>IF(取引表!BS$101=0,0,取引表!BS98/取引表!BS$101)</f>
        <v>2.0195512598659256E-2</v>
      </c>
      <c r="BT98" s="239">
        <f>IF(取引表!BT$101=0,0,取引表!BT98/取引表!BT$101)</f>
        <v>2.7926845143269614E-3</v>
      </c>
      <c r="BU98" s="239">
        <f>IF(取引表!BU$101=0,0,取引表!BU98/取引表!BU$101)</f>
        <v>9.7333208109753894E-3</v>
      </c>
      <c r="BV98" s="239">
        <f>IF(取引表!BV$101=0,0,取引表!BV98/取引表!BV$101)</f>
        <v>1.9217969144275336E-2</v>
      </c>
      <c r="BW98" s="239">
        <f>IF(取引表!BW$101=0,0,取引表!BW98/取引表!BW$101)</f>
        <v>1.7632889704951686E-2</v>
      </c>
      <c r="BX98" s="239">
        <f>IF(取引表!BX$101=0,0,取引表!BX98/取引表!BX$101)</f>
        <v>2.4101391007369105E-2</v>
      </c>
      <c r="BY98" s="239">
        <f>IF(取引表!BY$101=0,0,取引表!BY98/取引表!BY$101)</f>
        <v>5.4396967940361684E-3</v>
      </c>
      <c r="BZ98" s="239">
        <f>IF(取引表!BZ$101=0,0,取引表!BZ98/取引表!BZ$101)</f>
        <v>1.7500735979640542E-2</v>
      </c>
      <c r="CA98" s="239">
        <f>IF(取引表!CA$101=0,0,取引表!CA98/取引表!CA$101)</f>
        <v>3.414528835336126E-2</v>
      </c>
      <c r="CB98" s="239">
        <f>IF(取引表!CB$101=0,0,取引表!CB98/取引表!CB$101)</f>
        <v>1.8840449608696574E-2</v>
      </c>
      <c r="CC98" s="239">
        <f>IF(取引表!CC$101=0,0,取引表!CC98/取引表!CC$101)</f>
        <v>2.4798960635938481E-2</v>
      </c>
      <c r="CD98" s="239">
        <f>IF(取引表!CD$101=0,0,取引表!CD98/取引表!CD$101)</f>
        <v>2.5514393263574006E-2</v>
      </c>
      <c r="CE98" s="239">
        <f>IF(取引表!CE$101=0,0,取引表!CE98/取引表!CE$101)</f>
        <v>7.1019213390384917E-2</v>
      </c>
      <c r="CF98" s="239">
        <f>IF(取引表!CF$101=0,0,取引表!CF98/取引表!CF$101)</f>
        <v>2.8308336471241483E-2</v>
      </c>
      <c r="CG98" s="239">
        <f>IF(取引表!CG$101=0,0,取引表!CG98/取引表!CG$101)</f>
        <v>3.3525247606303467E-2</v>
      </c>
      <c r="CH98" s="239">
        <f>IF(取引表!CH$101=0,0,取引表!CH98/取引表!CH$101)</f>
        <v>5.5517582518337577E-2</v>
      </c>
      <c r="CI98" s="239">
        <f>IF(取引表!CI$101=0,0,取引表!CI98/取引表!CI$101)</f>
        <v>7.8207154537782805E-2</v>
      </c>
      <c r="CJ98" s="239">
        <f>IF(取引表!CJ$101=0,0,取引表!CJ98/取引表!CJ$101)</f>
        <v>0.10121100081395643</v>
      </c>
      <c r="CK98" s="239">
        <f>IF(取引表!CK$101=0,0,取引表!CK98/取引表!CK$101)</f>
        <v>0</v>
      </c>
      <c r="CL98" s="239">
        <f>IF(取引表!CL$101=0,0,取引表!CL98/取引表!CL$101)</f>
        <v>1.8346012934855781E-2</v>
      </c>
      <c r="CM98" s="239">
        <f>IF(取引表!CM$101=0,0,取引表!CM98/取引表!CM$101)</f>
        <v>2.7511405467549249E-2</v>
      </c>
      <c r="CO98" s="238"/>
      <c r="CP98" s="242"/>
      <c r="CQ98" s="242"/>
      <c r="CR98" s="242"/>
    </row>
    <row r="99" spans="1:96">
      <c r="A99" s="238">
        <v>96</v>
      </c>
      <c r="B99" s="238" t="s">
        <v>1247</v>
      </c>
      <c r="C99" s="239">
        <f>IF(取引表!C$101=0,0,取引表!C99/取引表!C$101)</f>
        <v>-0.11657261900162529</v>
      </c>
      <c r="D99" s="239">
        <f>IF(取引表!D$101=0,0,取引表!D99/取引表!D$101)</f>
        <v>-3.6836457339286408E-2</v>
      </c>
      <c r="E99" s="239">
        <f>IF(取引表!E$101=0,0,取引表!E99/取引表!E$101)</f>
        <v>-4.7189471311335124E-4</v>
      </c>
      <c r="F99" s="239">
        <f>IF(取引表!F$101=0,0,取引表!F99/取引表!F$101)</f>
        <v>0</v>
      </c>
      <c r="G99" s="239">
        <f>IF(取引表!G$101=0,0,取引表!G99/取引表!G$101)</f>
        <v>-3.9152012115253937E-3</v>
      </c>
      <c r="H99" s="239">
        <f>IF(取引表!H$101=0,0,取引表!H99/取引表!H$101)</f>
        <v>-3.8244005127599424E-5</v>
      </c>
      <c r="I99" s="239">
        <f>IF(取引表!I$101=0,0,取引表!I99/取引表!I$101)</f>
        <v>0</v>
      </c>
      <c r="J99" s="239">
        <f>IF(取引表!J$101=0,0,取引表!J99/取引表!J$101)</f>
        <v>0</v>
      </c>
      <c r="K99" s="239">
        <f>IF(取引表!K$101=0,0,取引表!K99/取引表!K$101)</f>
        <v>0</v>
      </c>
      <c r="L99" s="239">
        <f>IF(取引表!L$101=0,0,取引表!L99/取引表!L$101)</f>
        <v>-7.457622087020575E-6</v>
      </c>
      <c r="M99" s="239">
        <f>IF(取引表!M$101=0,0,取引表!M99/取引表!M$101)</f>
        <v>0</v>
      </c>
      <c r="N99" s="239">
        <f>IF(取引表!N$101=0,0,取引表!N99/取引表!N$101)</f>
        <v>0</v>
      </c>
      <c r="O99" s="239">
        <f>IF(取引表!O$101=0,0,取引表!O99/取引表!O$101)</f>
        <v>-6.3113980487170616E-6</v>
      </c>
      <c r="P99" s="239">
        <f>IF(取引表!P$101=0,0,取引表!P99/取引表!P$101)</f>
        <v>0</v>
      </c>
      <c r="Q99" s="239">
        <f>IF(取引表!Q$101=0,0,取引表!Q99/取引表!Q$101)</f>
        <v>0</v>
      </c>
      <c r="R99" s="239">
        <f>IF(取引表!R$101=0,0,取引表!R99/取引表!R$101)</f>
        <v>0</v>
      </c>
      <c r="S99" s="239">
        <f>IF(取引表!S$101=0,0,取引表!S99/取引表!S$101)</f>
        <v>0</v>
      </c>
      <c r="T99" s="239">
        <f>IF(取引表!T$101=0,0,取引表!T99/取引表!T$101)</f>
        <v>0</v>
      </c>
      <c r="U99" s="239">
        <f>IF(取引表!U$101=0,0,取引表!U99/取引表!U$101)</f>
        <v>0</v>
      </c>
      <c r="V99" s="239">
        <f>IF(取引表!V$101=0,0,取引表!V99/取引表!V$101)</f>
        <v>0</v>
      </c>
      <c r="W99" s="239">
        <f>IF(取引表!W$101=0,0,取引表!W99/取引表!W$101)</f>
        <v>-6.1043425262803972E-6</v>
      </c>
      <c r="X99" s="239">
        <f>IF(取引表!X$101=0,0,取引表!X99/取引表!X$101)</f>
        <v>0</v>
      </c>
      <c r="Y99" s="239">
        <f>IF(取引表!Y$101=0,0,取引表!Y99/取引表!Y$101)</f>
        <v>0</v>
      </c>
      <c r="Z99" s="239">
        <f>IF(取引表!Z$101=0,0,取引表!Z99/取引表!Z$101)</f>
        <v>0</v>
      </c>
      <c r="AA99" s="239">
        <f>IF(取引表!AA$101=0,0,取引表!AA99/取引表!AA$101)</f>
        <v>0</v>
      </c>
      <c r="AB99" s="239">
        <f>IF(取引表!AB$101=0,0,取引表!AB99/取引表!AB$101)</f>
        <v>-1.5529407951973899E-6</v>
      </c>
      <c r="AC99" s="239">
        <f>IF(取引表!AC$101=0,0,取引表!AC99/取引表!AC$101)</f>
        <v>-5.2610118987249728E-6</v>
      </c>
      <c r="AD99" s="239">
        <f>IF(取引表!AD$101=0,0,取引表!AD99/取引表!AD$101)</f>
        <v>0</v>
      </c>
      <c r="AE99" s="239">
        <f>IF(取引表!AE$101=0,0,取引表!AE99/取引表!AE$101)</f>
        <v>-5.7396254000756882E-6</v>
      </c>
      <c r="AF99" s="239">
        <f>IF(取引表!AF$101=0,0,取引表!AF99/取引表!AF$101)</f>
        <v>-4.1651169247701725E-6</v>
      </c>
      <c r="AG99" s="239">
        <f>IF(取引表!AG$101=0,0,取引表!AG99/取引表!AG$101)</f>
        <v>-4.0586949390869439E-6</v>
      </c>
      <c r="AH99" s="239">
        <f>IF(取引表!AH$101=0,0,取引表!AH99/取引表!AH$101)</f>
        <v>0</v>
      </c>
      <c r="AI99" s="239">
        <f>IF(取引表!AI$101=0,0,取引表!AI99/取引表!AI$101)</f>
        <v>-3.3535916523325241E-6</v>
      </c>
      <c r="AJ99" s="239">
        <f>IF(取引表!AJ$101=0,0,取引表!AJ99/取引表!AJ$101)</f>
        <v>-1.8638693862857404E-6</v>
      </c>
      <c r="AK99" s="239">
        <f>IF(取引表!AK$101=0,0,取引表!AK99/取引表!AK$101)</f>
        <v>-5.2308496349348356E-5</v>
      </c>
      <c r="AL99" s="239">
        <f>IF(取引表!AL$101=0,0,取引表!AL99/取引表!AL$101)</f>
        <v>-3.3668604058222286E-6</v>
      </c>
      <c r="AM99" s="239">
        <f>IF(取引表!AM$101=0,0,取引表!AM99/取引表!AM$101)</f>
        <v>-5.8833298720073827E-6</v>
      </c>
      <c r="AN99" s="239">
        <f>IF(取引表!AN$101=0,0,取引表!AN99/取引表!AN$101)</f>
        <v>-7.235537405691143E-6</v>
      </c>
      <c r="AO99" s="239">
        <f>IF(取引表!AO$101=0,0,取引表!AO99/取引表!AO$101)</f>
        <v>-1.2021591016669733E-4</v>
      </c>
      <c r="AP99" s="239">
        <f>IF(取引表!AP$101=0,0,取引表!AP99/取引表!AP$101)</f>
        <v>-2.1637330043879545E-5</v>
      </c>
      <c r="AQ99" s="239">
        <f>IF(取引表!AQ$101=0,0,取引表!AQ99/取引表!AQ$101)</f>
        <v>0</v>
      </c>
      <c r="AR99" s="239">
        <f>IF(取引表!AR$101=0,0,取引表!AR99/取引表!AR$101)</f>
        <v>-1.0880679478886936E-5</v>
      </c>
      <c r="AS99" s="239">
        <f>IF(取引表!AS$101=0,0,取引表!AS99/取引表!AS$101)</f>
        <v>-3.677729405588548E-5</v>
      </c>
      <c r="AT99" s="239">
        <f>IF(取引表!AT$101=0,0,取引表!AT99/取引表!AT$101)</f>
        <v>-2.7592389471456317E-3</v>
      </c>
      <c r="AU99" s="239">
        <f>IF(取引表!AU$101=0,0,取引表!AU99/取引表!AU$101)</f>
        <v>-3.1553624296788492E-2</v>
      </c>
      <c r="AV99" s="239">
        <f>IF(取引表!AV$101=0,0,取引表!AV99/取引表!AV$101)</f>
        <v>-1.6478488146718851E-5</v>
      </c>
      <c r="AW99" s="239">
        <f>IF(取引表!AW$101=0,0,取引表!AW99/取引表!AW$101)</f>
        <v>-1.6915484749044274E-3</v>
      </c>
      <c r="AX99" s="239">
        <f>IF(取引表!AX$101=0,0,取引表!AX99/取引表!AX$101)</f>
        <v>-4.6566209163429233E-2</v>
      </c>
      <c r="AY99" s="239">
        <f>IF(取引表!AY$101=0,0,取引表!AY99/取引表!AY$101)</f>
        <v>0</v>
      </c>
      <c r="AZ99" s="239">
        <f>IF(取引表!AZ$101=0,0,取引表!AZ99/取引表!AZ$101)</f>
        <v>-5.0620124277017252E-4</v>
      </c>
      <c r="BA99" s="239">
        <f>IF(取引表!BA$101=0,0,取引表!BA99/取引表!BA$101)</f>
        <v>-3.8275799069207987E-4</v>
      </c>
      <c r="BB99" s="239">
        <f>IF(取引表!BB$101=0,0,取引表!BB99/取引表!BB$101)</f>
        <v>-1.4822957339718832E-2</v>
      </c>
      <c r="BC99" s="239">
        <f>IF(取引表!BC$101=0,0,取引表!BC99/取引表!BC$101)</f>
        <v>-1.1658239148488021E-5</v>
      </c>
      <c r="BD99" s="239">
        <f>IF(取引表!BD$101=0,0,取引表!BD99/取引表!BD$101)</f>
        <v>-1.5288227112132315E-3</v>
      </c>
      <c r="BE99" s="239">
        <f>IF(取引表!BE$101=0,0,取引表!BE99/取引表!BE$101)</f>
        <v>0</v>
      </c>
      <c r="BF99" s="239">
        <f>IF(取引表!BF$101=0,0,取引表!BF99/取引表!BF$101)</f>
        <v>-7.1416812830902418E-3</v>
      </c>
      <c r="BG99" s="239">
        <f>IF(取引表!BG$101=0,0,取引表!BG99/取引表!BG$101)</f>
        <v>-2.1109858056491352E-3</v>
      </c>
      <c r="BH99" s="239">
        <f>IF(取引表!BH$101=0,0,取引表!BH99/取引表!BH$101)</f>
        <v>0</v>
      </c>
      <c r="BI99" s="239">
        <f>IF(取引表!BI$101=0,0,取引表!BI99/取引表!BI$101)</f>
        <v>-8.8384504349104664E-3</v>
      </c>
      <c r="BJ99" s="239">
        <f>IF(取引表!BJ$101=0,0,取引表!BJ99/取引表!BJ$101)</f>
        <v>0</v>
      </c>
      <c r="BK99" s="239">
        <f>IF(取引表!BK$101=0,0,取引表!BK99/取引表!BK$101)</f>
        <v>0</v>
      </c>
      <c r="BL99" s="239">
        <f>IF(取引表!BL$101=0,0,取引表!BL99/取引表!BL$101)</f>
        <v>-2.3736852889145316E-5</v>
      </c>
      <c r="BM99" s="239">
        <f>IF(取引表!BM$101=0,0,取引表!BM99/取引表!BM$101)</f>
        <v>-3.8318738069547712E-3</v>
      </c>
      <c r="BN99" s="239">
        <f>IF(取引表!BN$101=0,0,取引表!BN99/取引表!BN$101)</f>
        <v>0</v>
      </c>
      <c r="BO99" s="239">
        <f>IF(取引表!BO$101=0,0,取引表!BO99/取引表!BO$101)</f>
        <v>-4.3487178391919237E-6</v>
      </c>
      <c r="BP99" s="239">
        <f>IF(取引表!BP$101=0,0,取引表!BP99/取引表!BP$101)</f>
        <v>0</v>
      </c>
      <c r="BQ99" s="239">
        <f>IF(取引表!BQ$101=0,0,取引表!BQ99/取引表!BQ$101)</f>
        <v>-1.1637685549855748E-5</v>
      </c>
      <c r="BR99" s="239">
        <f>IF(取引表!BR$101=0,0,取引表!BR99/取引表!BR$101)</f>
        <v>0</v>
      </c>
      <c r="BS99" s="239">
        <f>IF(取引表!BS$101=0,0,取引表!BS99/取引表!BS$101)</f>
        <v>-3.3782622299194118E-5</v>
      </c>
      <c r="BT99" s="239">
        <f>IF(取引表!BT$101=0,0,取引表!BT99/取引表!BT$101)</f>
        <v>0</v>
      </c>
      <c r="BU99" s="239">
        <f>IF(取引表!BU$101=0,0,取引表!BU99/取引表!BU$101)</f>
        <v>-8.6185402152825054E-5</v>
      </c>
      <c r="BV99" s="239">
        <f>IF(取引表!BV$101=0,0,取引表!BV99/取引表!BV$101)</f>
        <v>-3.2870905862523738E-3</v>
      </c>
      <c r="BW99" s="239">
        <f>IF(取引表!BW$101=0,0,取引表!BW99/取引表!BW$101)</f>
        <v>-1.5263008596738792E-2</v>
      </c>
      <c r="BX99" s="239">
        <f>IF(取引表!BX$101=0,0,取引表!BX99/取引表!BX$101)</f>
        <v>0</v>
      </c>
      <c r="BY99" s="239">
        <f>IF(取引表!BY$101=0,0,取引表!BY99/取引表!BY$101)</f>
        <v>-6.0246362351618969E-6</v>
      </c>
      <c r="BZ99" s="239">
        <f>IF(取引表!BZ$101=0,0,取引表!BZ99/取引表!BZ$101)</f>
        <v>-3.7152169725952694E-3</v>
      </c>
      <c r="CA99" s="239">
        <f>IF(取引表!CA$101=0,0,取引表!CA99/取引表!CA$101)</f>
        <v>-2.0863558571218473E-2</v>
      </c>
      <c r="CB99" s="239">
        <f>IF(取引表!CB$101=0,0,取引表!CB99/取引表!CB$101)</f>
        <v>-4.5275425674916562E-6</v>
      </c>
      <c r="CC99" s="239">
        <f>IF(取引表!CC$101=0,0,取引表!CC99/取引表!CC$101)</f>
        <v>0</v>
      </c>
      <c r="CD99" s="239">
        <f>IF(取引表!CD$101=0,0,取引表!CD99/取引表!CD$101)</f>
        <v>-6.2169591119338076E-6</v>
      </c>
      <c r="CE99" s="239">
        <f>IF(取引表!CE$101=0,0,取引表!CE99/取引表!CE$101)</f>
        <v>-7.5886833887557162E-5</v>
      </c>
      <c r="CF99" s="239">
        <f>IF(取引表!CF$101=0,0,取引表!CF99/取引表!CF$101)</f>
        <v>-8.9353260842369185E-6</v>
      </c>
      <c r="CG99" s="239">
        <f>IF(取引表!CG$101=0,0,取引表!CG99/取引表!CG$101)</f>
        <v>-3.20453122296394E-6</v>
      </c>
      <c r="CH99" s="239">
        <f>IF(取引表!CH$101=0,0,取引表!CH99/取引表!CH$101)</f>
        <v>-5.2484944483678037E-6</v>
      </c>
      <c r="CI99" s="239">
        <f>IF(取引表!CI$101=0,0,取引表!CI99/取引表!CI$101)</f>
        <v>0</v>
      </c>
      <c r="CJ99" s="239">
        <f>IF(取引表!CJ$101=0,0,取引表!CJ99/取引表!CJ$101)</f>
        <v>-5.9935135151798161E-6</v>
      </c>
      <c r="CK99" s="239">
        <f>IF(取引表!CK$101=0,0,取引表!CK99/取引表!CK$101)</f>
        <v>0</v>
      </c>
      <c r="CL99" s="239">
        <f>IF(取引表!CL$101=0,0,取引表!CL99/取引表!CL$101)</f>
        <v>-3.6198381716486192E-3</v>
      </c>
      <c r="CM99" s="239">
        <f>IF(取引表!CM$101=0,0,取引表!CM99/取引表!CM$101)</f>
        <v>-2.3515081927395452E-3</v>
      </c>
      <c r="CO99" s="238"/>
      <c r="CP99" s="242"/>
      <c r="CQ99" s="242"/>
      <c r="CR99" s="242"/>
    </row>
    <row r="100" spans="1:96">
      <c r="A100" s="238">
        <v>97</v>
      </c>
      <c r="B100" s="238" t="s">
        <v>1248</v>
      </c>
      <c r="C100" s="239">
        <f>IF(取引表!C$101=0,0,取引表!C100/取引表!C$101)</f>
        <v>0.53953064060935285</v>
      </c>
      <c r="D100" s="239">
        <f>IF(取引表!D$101=0,0,取引表!D100/取引表!D$101)</f>
        <v>0.57526737348150125</v>
      </c>
      <c r="E100" s="239">
        <f>IF(取引表!E$101=0,0,取引表!E100/取引表!E$101)</f>
        <v>0.62147845492839171</v>
      </c>
      <c r="F100" s="239">
        <f>IF(取引表!F$101=0,0,取引表!F100/取引表!F$101)</f>
        <v>0.36707300419958666</v>
      </c>
      <c r="G100" s="239">
        <f>IF(取引表!G$101=0,0,取引表!G100/取引表!G$101)</f>
        <v>0.38241054342004982</v>
      </c>
      <c r="H100" s="239">
        <f>IF(取引表!H$101=0,0,取引表!H100/取引表!H$101)</f>
        <v>0.50811103640544908</v>
      </c>
      <c r="I100" s="239">
        <f>IF(取引表!I$101=0,0,取引表!I100/取引表!I$101)</f>
        <v>0</v>
      </c>
      <c r="J100" s="239">
        <f>IF(取引表!J$101=0,0,取引表!J100/取引表!J$101)</f>
        <v>0.33463074372262797</v>
      </c>
      <c r="K100" s="239">
        <f>IF(取引表!K$101=0,0,取引表!K100/取引表!K$101)</f>
        <v>0.59536235739659782</v>
      </c>
      <c r="L100" s="239">
        <f>IF(取引表!L$101=0,0,取引表!L100/取引表!L$101)</f>
        <v>0.30194942079516029</v>
      </c>
      <c r="M100" s="239">
        <f>IF(取引表!M$101=0,0,取引表!M100/取引表!M$101)</f>
        <v>0.48016001111415296</v>
      </c>
      <c r="N100" s="239">
        <f>IF(取引表!N$101=0,0,取引表!N100/取引表!N$101)</f>
        <v>0.39750271171600726</v>
      </c>
      <c r="O100" s="239">
        <f>IF(取引表!O$101=0,0,取引表!O100/取引表!O$101)</f>
        <v>0.39773193777115101</v>
      </c>
      <c r="P100" s="239">
        <f>IF(取引表!P$101=0,0,取引表!P100/取引表!P$101)</f>
        <v>0</v>
      </c>
      <c r="Q100" s="239">
        <f>IF(取引表!Q$101=0,0,取引表!Q100/取引表!Q$101)</f>
        <v>0.41333151022082454</v>
      </c>
      <c r="R100" s="239">
        <f>IF(取引表!R$101=0,0,取引表!R100/取引表!R$101)</f>
        <v>0.34201425026018734</v>
      </c>
      <c r="S100" s="239">
        <f>IF(取引表!S$101=0,0,取引表!S100/取引表!S$101)</f>
        <v>0</v>
      </c>
      <c r="T100" s="239">
        <f>IF(取引表!T$101=0,0,取引表!T100/取引表!T$101)</f>
        <v>0.53019132503325062</v>
      </c>
      <c r="U100" s="239">
        <f>IF(取引表!U$101=0,0,取引表!U100/取引表!U$101)</f>
        <v>0</v>
      </c>
      <c r="V100" s="239">
        <f>IF(取引表!V$101=0,0,取引表!V100/取引表!V$101)</f>
        <v>0.32740262056376745</v>
      </c>
      <c r="W100" s="239">
        <f>IF(取引表!W$101=0,0,取引表!W100/取引表!W$101)</f>
        <v>0.38509096620756511</v>
      </c>
      <c r="X100" s="239">
        <f>IF(取引表!X$101=0,0,取引表!X100/取引表!X$101)</f>
        <v>0</v>
      </c>
      <c r="Y100" s="239">
        <f>IF(取引表!Y$101=0,0,取引表!Y100/取引表!Y$101)</f>
        <v>0.52161619778727719</v>
      </c>
      <c r="Z100" s="239">
        <f>IF(取引表!Z$101=0,0,取引表!Z100/取引表!Z$101)</f>
        <v>0</v>
      </c>
      <c r="AA100" s="239">
        <f>IF(取引表!AA$101=0,0,取引表!AA100/取引表!AA$101)</f>
        <v>0.45765859439883161</v>
      </c>
      <c r="AB100" s="239">
        <f>IF(取引表!AB$101=0,0,取引表!AB100/取引表!AB$101)</f>
        <v>0.3427888738046313</v>
      </c>
      <c r="AC100" s="239">
        <f>IF(取引表!AC$101=0,0,取引表!AC100/取引表!AC$101)</f>
        <v>4.5635061259396856E-2</v>
      </c>
      <c r="AD100" s="239">
        <f>IF(取引表!AD$101=0,0,取引表!AD100/取引表!AD$101)</f>
        <v>0.43363707936699275</v>
      </c>
      <c r="AE100" s="239">
        <f>IF(取引表!AE$101=0,0,取引表!AE100/取引表!AE$101)</f>
        <v>0.39286646132970671</v>
      </c>
      <c r="AF100" s="239">
        <f>IF(取引表!AF$101=0,0,取引表!AF100/取引表!AF$101)</f>
        <v>0.53126291447212237</v>
      </c>
      <c r="AG100" s="239">
        <f>IF(取引表!AG$101=0,0,取引表!AG100/取引表!AG$101)</f>
        <v>0.45010897038527731</v>
      </c>
      <c r="AH100" s="239">
        <f>IF(取引表!AH$101=0,0,取引表!AH100/取引表!AH$101)</f>
        <v>0.74034937725317251</v>
      </c>
      <c r="AI100" s="239">
        <f>IF(取引表!AI$101=0,0,取引表!AI100/取引表!AI$101)</f>
        <v>0.56797552565018972</v>
      </c>
      <c r="AJ100" s="239">
        <f>IF(取引表!AJ$101=0,0,取引表!AJ100/取引表!AJ$101)</f>
        <v>0.32754818835611332</v>
      </c>
      <c r="AK100" s="239">
        <f>IF(取引表!AK$101=0,0,取引表!AK100/取引表!AK$101)</f>
        <v>0.98165882828712936</v>
      </c>
      <c r="AL100" s="239">
        <f>IF(取引表!AL$101=0,0,取引表!AL100/取引表!AL$101)</f>
        <v>0.43795630655545242</v>
      </c>
      <c r="AM100" s="239">
        <f>IF(取引表!AM$101=0,0,取引表!AM100/取引表!AM$101)</f>
        <v>0.31950842309733496</v>
      </c>
      <c r="AN100" s="239">
        <f>IF(取引表!AN$101=0,0,取引表!AN100/取引表!AN$101)</f>
        <v>0.22730981032021205</v>
      </c>
      <c r="AO100" s="239">
        <f>IF(取引表!AO$101=0,0,取引表!AO100/取引表!AO$101)</f>
        <v>0.61096580417860402</v>
      </c>
      <c r="AP100" s="239">
        <f>IF(取引表!AP$101=0,0,取引表!AP100/取引表!AP$101)</f>
        <v>0.44184583550940237</v>
      </c>
      <c r="AQ100" s="239">
        <f>IF(取引表!AQ$101=0,0,取引表!AQ100/取引表!AQ$101)</f>
        <v>0.35280202411166472</v>
      </c>
      <c r="AR100" s="239">
        <f>IF(取引表!AR$101=0,0,取引表!AR100/取引表!AR$101)</f>
        <v>0.48184072502778225</v>
      </c>
      <c r="AS100" s="239">
        <f>IF(取引表!AS$101=0,0,取引表!AS100/取引表!AS$101)</f>
        <v>0.47333229796356813</v>
      </c>
      <c r="AT100" s="239">
        <f>IF(取引表!AT$101=0,0,取引表!AT100/取引表!AT$101)</f>
        <v>0.49960219354282803</v>
      </c>
      <c r="AU100" s="239">
        <f>IF(取引表!AU$101=0,0,取引表!AU100/取引表!AU$101)</f>
        <v>0.52433015233507996</v>
      </c>
      <c r="AV100" s="239">
        <f>IF(取引表!AV$101=0,0,取引表!AV100/取引表!AV$101)</f>
        <v>0.37484835475645917</v>
      </c>
      <c r="AW100" s="239">
        <f>IF(取引表!AW$101=0,0,取引表!AW100/取引表!AW$101)</f>
        <v>0.29767851895685005</v>
      </c>
      <c r="AX100" s="239">
        <f>IF(取引表!AX$101=0,0,取引表!AX100/取引表!AX$101)</f>
        <v>0.49083266554279692</v>
      </c>
      <c r="AY100" s="239">
        <f>IF(取引表!AY$101=0,0,取引表!AY100/取引表!AY$101)</f>
        <v>0.69692839117591909</v>
      </c>
      <c r="AZ100" s="239">
        <f>IF(取引表!AZ$101=0,0,取引表!AZ100/取引表!AZ$101)</f>
        <v>0.75473901269291888</v>
      </c>
      <c r="BA100" s="239">
        <f>IF(取引表!BA$101=0,0,取引表!BA100/取引表!BA$101)</f>
        <v>0.6897330205476806</v>
      </c>
      <c r="BB100" s="239">
        <f>IF(取引表!BB$101=0,0,取引表!BB100/取引表!BB$101)</f>
        <v>0.67990948435476783</v>
      </c>
      <c r="BC100" s="239">
        <f>IF(取引表!BC$101=0,0,取引表!BC100/取引表!BC$101)</f>
        <v>0.76838919577247144</v>
      </c>
      <c r="BD100" s="239">
        <f>IF(取引表!BD$101=0,0,取引表!BD100/取引表!BD$101)</f>
        <v>0.79087059433987383</v>
      </c>
      <c r="BE100" s="239">
        <f>IF(取引表!BE$101=0,0,取引表!BE100/取引表!BE$101)</f>
        <v>0.93338387797755784</v>
      </c>
      <c r="BF100" s="239">
        <f>IF(取引表!BF$101=0,0,取引表!BF100/取引表!BF$101)</f>
        <v>0.70453461558143593</v>
      </c>
      <c r="BG100" s="239">
        <f>IF(取引表!BG$101=0,0,取引表!BG100/取引表!BG$101)</f>
        <v>0.76624173730074718</v>
      </c>
      <c r="BH100" s="239">
        <f>IF(取引表!BH$101=0,0,取引表!BH100/取引表!BH$101)</f>
        <v>0</v>
      </c>
      <c r="BI100" s="239">
        <f>IF(取引表!BI$101=0,0,取引表!BI100/取引表!BI$101)</f>
        <v>0.38614058675542645</v>
      </c>
      <c r="BJ100" s="239">
        <f>IF(取引表!BJ$101=0,0,取引表!BJ100/取引表!BJ$101)</f>
        <v>0</v>
      </c>
      <c r="BK100" s="239">
        <f>IF(取引表!BK$101=0,0,取引表!BK100/取引表!BK$101)</f>
        <v>0.71805177418850596</v>
      </c>
      <c r="BL100" s="239">
        <f>IF(取引表!BL$101=0,0,取引表!BL100/取引表!BL$101)</f>
        <v>0.68149150761778388</v>
      </c>
      <c r="BM100" s="239">
        <f>IF(取引表!BM$101=0,0,取引表!BM100/取引表!BM$101)</f>
        <v>0.72711315735579496</v>
      </c>
      <c r="BN100" s="239">
        <f>IF(取引表!BN$101=0,0,取引表!BN100/取引表!BN$101)</f>
        <v>0</v>
      </c>
      <c r="BO100" s="239">
        <f>IF(取引表!BO$101=0,0,取引表!BO100/取引表!BO$101)</f>
        <v>0.58937927719861682</v>
      </c>
      <c r="BP100" s="239">
        <f>IF(取引表!BP$101=0,0,取引表!BP100/取引表!BP$101)</f>
        <v>0.41895535006174567</v>
      </c>
      <c r="BQ100" s="239">
        <f>IF(取引表!BQ$101=0,0,取引表!BQ100/取引表!BQ$101)</f>
        <v>0.63805857626538409</v>
      </c>
      <c r="BR100" s="239">
        <f>IF(取引表!BR$101=0,0,取引表!BR100/取引表!BR$101)</f>
        <v>0.28763021126793936</v>
      </c>
      <c r="BS100" s="239">
        <f>IF(取引表!BS$101=0,0,取引表!BS100/取引表!BS$101)</f>
        <v>0.51826083233190556</v>
      </c>
      <c r="BT100" s="239">
        <f>IF(取引表!BT$101=0,0,取引表!BT100/取引表!BT$101)</f>
        <v>0.67387462720089086</v>
      </c>
      <c r="BU100" s="239">
        <f>IF(取引表!BU$101=0,0,取引表!BU100/取引表!BU$101)</f>
        <v>0.83061084395404905</v>
      </c>
      <c r="BV100" s="239">
        <f>IF(取引表!BV$101=0,0,取引表!BV100/取引表!BV$101)</f>
        <v>0.64934263854484187</v>
      </c>
      <c r="BW100" s="239">
        <f>IF(取引表!BW$101=0,0,取引表!BW100/取引表!BW$101)</f>
        <v>0.61086664941579905</v>
      </c>
      <c r="BX100" s="239">
        <f>IF(取引表!BX$101=0,0,取引表!BX100/取引表!BX$101)</f>
        <v>0.68012842039552801</v>
      </c>
      <c r="BY100" s="239">
        <f>IF(取引表!BY$101=0,0,取引表!BY100/取引表!BY$101)</f>
        <v>0.72742855058458356</v>
      </c>
      <c r="BZ100" s="239">
        <f>IF(取引表!BZ$101=0,0,取引表!BZ100/取引表!BZ$101)</f>
        <v>0.79489437089211801</v>
      </c>
      <c r="CA100" s="239">
        <f>IF(取引表!CA$101=0,0,取引表!CA100/取引表!CA$101)</f>
        <v>0.62277079197580132</v>
      </c>
      <c r="CB100" s="239">
        <f>IF(取引表!CB$101=0,0,取引表!CB100/取引表!CB$101)</f>
        <v>0.66141416064426961</v>
      </c>
      <c r="CC100" s="239">
        <f>IF(取引表!CC$101=0,0,取引表!CC100/取引表!CC$101)</f>
        <v>0.32553359503198109</v>
      </c>
      <c r="CD100" s="239">
        <f>IF(取引表!CD$101=0,0,取引表!CD100/取引表!CD$101)</f>
        <v>0.41670791454252881</v>
      </c>
      <c r="CE100" s="239">
        <f>IF(取引表!CE$101=0,0,取引表!CE100/取引表!CE$101)</f>
        <v>0.76876238207826442</v>
      </c>
      <c r="CF100" s="239">
        <f>IF(取引表!CF$101=0,0,取引表!CF100/取引表!CF$101)</f>
        <v>0.51322701160867112</v>
      </c>
      <c r="CG100" s="239">
        <f>IF(取引表!CG$101=0,0,取引表!CG100/取引表!CG$101)</f>
        <v>0.44578997145853805</v>
      </c>
      <c r="CH100" s="239">
        <f>IF(取引表!CH$101=0,0,取引表!CH100/取引表!CH$101)</f>
        <v>0.7382868792616708</v>
      </c>
      <c r="CI100" s="239">
        <f>IF(取引表!CI$101=0,0,取引表!CI100/取引表!CI$101)</f>
        <v>0.75704388068623274</v>
      </c>
      <c r="CJ100" s="239">
        <f>IF(取引表!CJ$101=0,0,取引表!CJ100/取引表!CJ$101)</f>
        <v>0.75451217158706019</v>
      </c>
      <c r="CK100" s="239">
        <f>IF(取引表!CK$101=0,0,取引表!CK100/取引表!CK$101)</f>
        <v>0</v>
      </c>
      <c r="CL100" s="239">
        <f>IF(取引表!CL$101=0,0,取引表!CL100/取引表!CL$101)</f>
        <v>0.57624681199096406</v>
      </c>
      <c r="CM100" s="239">
        <f>IF(取引表!CM$101=0,0,取引表!CM100/取引表!CM$101)</f>
        <v>0.54398565082940276</v>
      </c>
      <c r="CO100" s="238"/>
      <c r="CP100" s="242"/>
      <c r="CQ100" s="242"/>
      <c r="CR100" s="242"/>
    </row>
    <row r="101" spans="1:96">
      <c r="A101" s="238">
        <v>98</v>
      </c>
      <c r="B101" s="238" t="s">
        <v>1289</v>
      </c>
      <c r="C101" s="239">
        <f>IF(取引表!C$101=0,0,取引表!C101/取引表!C$101)</f>
        <v>1</v>
      </c>
      <c r="D101" s="239">
        <f>IF(取引表!D$101=0,0,取引表!D101/取引表!D$101)</f>
        <v>1</v>
      </c>
      <c r="E101" s="239">
        <f>IF(取引表!E$101=0,0,取引表!E101/取引表!E$101)</f>
        <v>1</v>
      </c>
      <c r="F101" s="239">
        <f>IF(取引表!F$101=0,0,取引表!F101/取引表!F$101)</f>
        <v>1</v>
      </c>
      <c r="G101" s="239">
        <f>IF(取引表!G$101=0,0,取引表!G101/取引表!G$101)</f>
        <v>1</v>
      </c>
      <c r="H101" s="239">
        <f>IF(取引表!H$101=0,0,取引表!H101/取引表!H$101)</f>
        <v>1</v>
      </c>
      <c r="I101" s="239">
        <f>IF(取引表!I$101=0,0,取引表!I101/取引表!I$101)</f>
        <v>0</v>
      </c>
      <c r="J101" s="239">
        <f>IF(取引表!J$101=0,0,取引表!J101/取引表!J$101)</f>
        <v>1</v>
      </c>
      <c r="K101" s="239">
        <f>IF(取引表!K$101=0,0,取引表!K101/取引表!K$101)</f>
        <v>1</v>
      </c>
      <c r="L101" s="239">
        <f>IF(取引表!L$101=0,0,取引表!L101/取引表!L$101)</f>
        <v>1</v>
      </c>
      <c r="M101" s="239">
        <f>IF(取引表!M$101=0,0,取引表!M101/取引表!M$101)</f>
        <v>1</v>
      </c>
      <c r="N101" s="239">
        <f>IF(取引表!N$101=0,0,取引表!N101/取引表!N$101)</f>
        <v>1</v>
      </c>
      <c r="O101" s="239">
        <f>IF(取引表!O$101=0,0,取引表!O101/取引表!O$101)</f>
        <v>1</v>
      </c>
      <c r="P101" s="239">
        <f>IF(取引表!P$101=0,0,取引表!P101/取引表!P$101)</f>
        <v>0</v>
      </c>
      <c r="Q101" s="239">
        <f>IF(取引表!Q$101=0,0,取引表!Q101/取引表!Q$101)</f>
        <v>1</v>
      </c>
      <c r="R101" s="239">
        <f>IF(取引表!R$101=0,0,取引表!R101/取引表!R$101)</f>
        <v>1</v>
      </c>
      <c r="S101" s="239">
        <f>IF(取引表!S$101=0,0,取引表!S101/取引表!S$101)</f>
        <v>0</v>
      </c>
      <c r="T101" s="239">
        <f>IF(取引表!T$101=0,0,取引表!T101/取引表!T$101)</f>
        <v>1</v>
      </c>
      <c r="U101" s="239">
        <f>IF(取引表!U$101=0,0,取引表!U101/取引表!U$101)</f>
        <v>0</v>
      </c>
      <c r="V101" s="239">
        <f>IF(取引表!V$101=0,0,取引表!V101/取引表!V$101)</f>
        <v>1</v>
      </c>
      <c r="W101" s="239">
        <f>IF(取引表!W$101=0,0,取引表!W101/取引表!W$101)</f>
        <v>1</v>
      </c>
      <c r="X101" s="239">
        <f>IF(取引表!X$101=0,0,取引表!X101/取引表!X$101)</f>
        <v>0</v>
      </c>
      <c r="Y101" s="239">
        <f>IF(取引表!Y$101=0,0,取引表!Y101/取引表!Y$101)</f>
        <v>1</v>
      </c>
      <c r="Z101" s="239">
        <f>IF(取引表!Z$101=0,0,取引表!Z101/取引表!Z$101)</f>
        <v>0</v>
      </c>
      <c r="AA101" s="239">
        <f>IF(取引表!AA$101=0,0,取引表!AA101/取引表!AA$101)</f>
        <v>1</v>
      </c>
      <c r="AB101" s="239">
        <f>IF(取引表!AB$101=0,0,取引表!AB101/取引表!AB$101)</f>
        <v>1</v>
      </c>
      <c r="AC101" s="239">
        <f>IF(取引表!AC$101=0,0,取引表!AC101/取引表!AC$101)</f>
        <v>1</v>
      </c>
      <c r="AD101" s="239">
        <f>IF(取引表!AD$101=0,0,取引表!AD101/取引表!AD$101)</f>
        <v>1</v>
      </c>
      <c r="AE101" s="239">
        <f>IF(取引表!AE$101=0,0,取引表!AE101/取引表!AE$101)</f>
        <v>1</v>
      </c>
      <c r="AF101" s="239">
        <f>IF(取引表!AF$101=0,0,取引表!AF101/取引表!AF$101)</f>
        <v>1</v>
      </c>
      <c r="AG101" s="239">
        <f>IF(取引表!AG$101=0,0,取引表!AG101/取引表!AG$101)</f>
        <v>1</v>
      </c>
      <c r="AH101" s="239">
        <f>IF(取引表!AH$101=0,0,取引表!AH101/取引表!AH$101)</f>
        <v>1</v>
      </c>
      <c r="AI101" s="239">
        <f>IF(取引表!AI$101=0,0,取引表!AI101/取引表!AI$101)</f>
        <v>1</v>
      </c>
      <c r="AJ101" s="239">
        <f>IF(取引表!AJ$101=0,0,取引表!AJ101/取引表!AJ$101)</f>
        <v>1</v>
      </c>
      <c r="AK101" s="239">
        <f>IF(取引表!AK$101=0,0,取引表!AK101/取引表!AK$101)</f>
        <v>1</v>
      </c>
      <c r="AL101" s="239">
        <f>IF(取引表!AL$101=0,0,取引表!AL101/取引表!AL$101)</f>
        <v>1</v>
      </c>
      <c r="AM101" s="239">
        <f>IF(取引表!AM$101=0,0,取引表!AM101/取引表!AM$101)</f>
        <v>1</v>
      </c>
      <c r="AN101" s="239">
        <f>IF(取引表!AN$101=0,0,取引表!AN101/取引表!AN$101)</f>
        <v>1</v>
      </c>
      <c r="AO101" s="239">
        <f>IF(取引表!AO$101=0,0,取引表!AO101/取引表!AO$101)</f>
        <v>1</v>
      </c>
      <c r="AP101" s="239">
        <f>IF(取引表!AP$101=0,0,取引表!AP101/取引表!AP$101)</f>
        <v>1</v>
      </c>
      <c r="AQ101" s="239">
        <f>IF(取引表!AQ$101=0,0,取引表!AQ101/取引表!AQ$101)</f>
        <v>1</v>
      </c>
      <c r="AR101" s="239">
        <f>IF(取引表!AR$101=0,0,取引表!AR101/取引表!AR$101)</f>
        <v>1</v>
      </c>
      <c r="AS101" s="239">
        <f>IF(取引表!AS$101=0,0,取引表!AS101/取引表!AS$101)</f>
        <v>1</v>
      </c>
      <c r="AT101" s="239">
        <f>IF(取引表!AT$101=0,0,取引表!AT101/取引表!AT$101)</f>
        <v>1</v>
      </c>
      <c r="AU101" s="239">
        <f>IF(取引表!AU$101=0,0,取引表!AU101/取引表!AU$101)</f>
        <v>1</v>
      </c>
      <c r="AV101" s="239">
        <f>IF(取引表!AV$101=0,0,取引表!AV101/取引表!AV$101)</f>
        <v>1</v>
      </c>
      <c r="AW101" s="239">
        <f>IF(取引表!AW$101=0,0,取引表!AW101/取引表!AW$101)</f>
        <v>1</v>
      </c>
      <c r="AX101" s="239">
        <f>IF(取引表!AX$101=0,0,取引表!AX101/取引表!AX$101)</f>
        <v>1</v>
      </c>
      <c r="AY101" s="239">
        <f>IF(取引表!AY$101=0,0,取引表!AY101/取引表!AY$101)</f>
        <v>1</v>
      </c>
      <c r="AZ101" s="239">
        <f>IF(取引表!AZ$101=0,0,取引表!AZ101/取引表!AZ$101)</f>
        <v>1</v>
      </c>
      <c r="BA101" s="239">
        <f>IF(取引表!BA$101=0,0,取引表!BA101/取引表!BA$101)</f>
        <v>1</v>
      </c>
      <c r="BB101" s="239">
        <f>IF(取引表!BB$101=0,0,取引表!BB101/取引表!BB$101)</f>
        <v>1</v>
      </c>
      <c r="BC101" s="239">
        <f>IF(取引表!BC$101=0,0,取引表!BC101/取引表!BC$101)</f>
        <v>1</v>
      </c>
      <c r="BD101" s="239">
        <f>IF(取引表!BD$101=0,0,取引表!BD101/取引表!BD$101)</f>
        <v>1</v>
      </c>
      <c r="BE101" s="239">
        <f>IF(取引表!BE$101=0,0,取引表!BE101/取引表!BE$101)</f>
        <v>1</v>
      </c>
      <c r="BF101" s="239">
        <f>IF(取引表!BF$101=0,0,取引表!BF101/取引表!BF$101)</f>
        <v>1</v>
      </c>
      <c r="BG101" s="239">
        <f>IF(取引表!BG$101=0,0,取引表!BG101/取引表!BG$101)</f>
        <v>1</v>
      </c>
      <c r="BH101" s="239">
        <f>IF(取引表!BH$101=0,0,取引表!BH101/取引表!BH$101)</f>
        <v>1</v>
      </c>
      <c r="BI101" s="239">
        <f>IF(取引表!BI$101=0,0,取引表!BI101/取引表!BI$101)</f>
        <v>1</v>
      </c>
      <c r="BJ101" s="239">
        <f>IF(取引表!BJ$101=0,0,取引表!BJ101/取引表!BJ$101)</f>
        <v>0</v>
      </c>
      <c r="BK101" s="239">
        <f>IF(取引表!BK$101=0,0,取引表!BK101/取引表!BK$101)</f>
        <v>1</v>
      </c>
      <c r="BL101" s="239">
        <f>IF(取引表!BL$101=0,0,取引表!BL101/取引表!BL$101)</f>
        <v>1</v>
      </c>
      <c r="BM101" s="239">
        <f>IF(取引表!BM$101=0,0,取引表!BM101/取引表!BM$101)</f>
        <v>1</v>
      </c>
      <c r="BN101" s="239">
        <f>IF(取引表!BN$101=0,0,取引表!BN101/取引表!BN$101)</f>
        <v>0</v>
      </c>
      <c r="BO101" s="239">
        <f>IF(取引表!BO$101=0,0,取引表!BO101/取引表!BO$101)</f>
        <v>1</v>
      </c>
      <c r="BP101" s="239">
        <f>IF(取引表!BP$101=0,0,取引表!BP101/取引表!BP$101)</f>
        <v>1</v>
      </c>
      <c r="BQ101" s="239">
        <f>IF(取引表!BQ$101=0,0,取引表!BQ101/取引表!BQ$101)</f>
        <v>1</v>
      </c>
      <c r="BR101" s="239">
        <f>IF(取引表!BR$101=0,0,取引表!BR101/取引表!BR$101)</f>
        <v>1</v>
      </c>
      <c r="BS101" s="239">
        <f>IF(取引表!BS$101=0,0,取引表!BS101/取引表!BS$101)</f>
        <v>1</v>
      </c>
      <c r="BT101" s="239">
        <f>IF(取引表!BT$101=0,0,取引表!BT101/取引表!BT$101)</f>
        <v>1</v>
      </c>
      <c r="BU101" s="239">
        <f>IF(取引表!BU$101=0,0,取引表!BU101/取引表!BU$101)</f>
        <v>1</v>
      </c>
      <c r="BV101" s="239">
        <f>IF(取引表!BV$101=0,0,取引表!BV101/取引表!BV$101)</f>
        <v>1</v>
      </c>
      <c r="BW101" s="239">
        <f>IF(取引表!BW$101=0,0,取引表!BW101/取引表!BW$101)</f>
        <v>1</v>
      </c>
      <c r="BX101" s="239">
        <f>IF(取引表!BX$101=0,0,取引表!BX101/取引表!BX$101)</f>
        <v>1</v>
      </c>
      <c r="BY101" s="239">
        <f>IF(取引表!BY$101=0,0,取引表!BY101/取引表!BY$101)</f>
        <v>1</v>
      </c>
      <c r="BZ101" s="239">
        <f>IF(取引表!BZ$101=0,0,取引表!BZ101/取引表!BZ$101)</f>
        <v>1</v>
      </c>
      <c r="CA101" s="239">
        <f>IF(取引表!CA$101=0,0,取引表!CA101/取引表!CA$101)</f>
        <v>1</v>
      </c>
      <c r="CB101" s="239">
        <f>IF(取引表!CB$101=0,0,取引表!CB101/取引表!CB$101)</f>
        <v>1</v>
      </c>
      <c r="CC101" s="239">
        <f>IF(取引表!CC$101=0,0,取引表!CC101/取引表!CC$101)</f>
        <v>1</v>
      </c>
      <c r="CD101" s="239">
        <f>IF(取引表!CD$101=0,0,取引表!CD101/取引表!CD$101)</f>
        <v>1</v>
      </c>
      <c r="CE101" s="239">
        <f>IF(取引表!CE$101=0,0,取引表!CE101/取引表!CE$101)</f>
        <v>1</v>
      </c>
      <c r="CF101" s="239">
        <f>IF(取引表!CF$101=0,0,取引表!CF101/取引表!CF$101)</f>
        <v>1</v>
      </c>
      <c r="CG101" s="239">
        <f>IF(取引表!CG$101=0,0,取引表!CG101/取引表!CG$101)</f>
        <v>1</v>
      </c>
      <c r="CH101" s="239">
        <f>IF(取引表!CH$101=0,0,取引表!CH101/取引表!CH$101)</f>
        <v>1</v>
      </c>
      <c r="CI101" s="239">
        <f>IF(取引表!CI$101=0,0,取引表!CI101/取引表!CI$101)</f>
        <v>1</v>
      </c>
      <c r="CJ101" s="239">
        <f>IF(取引表!CJ$101=0,0,取引表!CJ101/取引表!CJ$101)</f>
        <v>1</v>
      </c>
      <c r="CK101" s="239">
        <f>IF(取引表!CK$101=0,0,取引表!CK101/取引表!CK$101)</f>
        <v>1</v>
      </c>
      <c r="CL101" s="239">
        <f>IF(取引表!CL$101=0,0,取引表!CL101/取引表!CL$101)</f>
        <v>1</v>
      </c>
      <c r="CM101" s="239">
        <f>IF(取引表!CM$101=0,0,取引表!CM101/取引表!CM$101)</f>
        <v>1</v>
      </c>
      <c r="CO101" s="238"/>
      <c r="CP101" s="242"/>
      <c r="CQ101" s="242"/>
      <c r="CR101" s="242"/>
    </row>
    <row r="103" spans="1:96">
      <c r="A103" s="232" t="s">
        <v>40</v>
      </c>
    </row>
    <row r="104" spans="1:96" s="235" customFormat="1">
      <c r="A104" s="232"/>
      <c r="B104" s="232" t="s">
        <v>0</v>
      </c>
      <c r="C104" s="238">
        <v>1</v>
      </c>
      <c r="D104" s="238">
        <v>2</v>
      </c>
      <c r="E104" s="238">
        <v>3</v>
      </c>
      <c r="F104" s="238">
        <v>4</v>
      </c>
      <c r="G104" s="238">
        <v>5</v>
      </c>
      <c r="H104" s="238">
        <v>6</v>
      </c>
      <c r="I104" s="238">
        <v>7</v>
      </c>
      <c r="J104" s="238">
        <v>8</v>
      </c>
      <c r="K104" s="238">
        <v>9</v>
      </c>
      <c r="L104" s="238">
        <v>10</v>
      </c>
      <c r="M104" s="238">
        <v>11</v>
      </c>
      <c r="N104" s="238">
        <v>12</v>
      </c>
      <c r="O104" s="238">
        <v>13</v>
      </c>
      <c r="P104" s="238">
        <v>14</v>
      </c>
      <c r="Q104" s="238">
        <v>15</v>
      </c>
      <c r="R104" s="238">
        <v>16</v>
      </c>
      <c r="S104" s="238">
        <v>17</v>
      </c>
      <c r="T104" s="238">
        <v>18</v>
      </c>
      <c r="U104" s="238">
        <v>19</v>
      </c>
      <c r="V104" s="238">
        <v>20</v>
      </c>
      <c r="W104" s="238">
        <v>21</v>
      </c>
      <c r="X104" s="238">
        <v>22</v>
      </c>
      <c r="Y104" s="238">
        <v>23</v>
      </c>
      <c r="Z104" s="238">
        <v>24</v>
      </c>
      <c r="AA104" s="238">
        <v>25</v>
      </c>
      <c r="AB104" s="238">
        <v>26</v>
      </c>
      <c r="AC104" s="238">
        <v>27</v>
      </c>
      <c r="AD104" s="238">
        <v>28</v>
      </c>
      <c r="AE104" s="238">
        <v>29</v>
      </c>
      <c r="AF104" s="238">
        <v>30</v>
      </c>
      <c r="AG104" s="238">
        <v>31</v>
      </c>
      <c r="AH104" s="238">
        <v>32</v>
      </c>
      <c r="AI104" s="238">
        <v>33</v>
      </c>
      <c r="AJ104" s="238">
        <v>34</v>
      </c>
      <c r="AK104" s="238">
        <v>35</v>
      </c>
      <c r="AL104" s="238">
        <v>36</v>
      </c>
      <c r="AM104" s="238">
        <v>37</v>
      </c>
      <c r="AN104" s="238">
        <v>38</v>
      </c>
      <c r="AO104" s="238">
        <v>39</v>
      </c>
      <c r="AP104" s="238">
        <v>40</v>
      </c>
      <c r="AQ104" s="238">
        <v>41</v>
      </c>
      <c r="AR104" s="238">
        <v>42</v>
      </c>
      <c r="AS104" s="238">
        <v>43</v>
      </c>
      <c r="AT104" s="238">
        <v>44</v>
      </c>
      <c r="AU104" s="238">
        <v>45</v>
      </c>
      <c r="AV104" s="238">
        <v>46</v>
      </c>
      <c r="AW104" s="238">
        <v>47</v>
      </c>
      <c r="AX104" s="238">
        <v>48</v>
      </c>
      <c r="AY104" s="238">
        <v>49</v>
      </c>
      <c r="AZ104" s="238">
        <v>50</v>
      </c>
      <c r="BA104" s="238">
        <v>51</v>
      </c>
      <c r="BB104" s="238">
        <v>52</v>
      </c>
      <c r="BC104" s="238">
        <v>53</v>
      </c>
      <c r="BD104" s="238">
        <v>54</v>
      </c>
      <c r="BE104" s="238">
        <v>55</v>
      </c>
      <c r="BF104" s="238">
        <v>56</v>
      </c>
      <c r="BG104" s="238">
        <v>57</v>
      </c>
      <c r="BH104" s="238">
        <v>58</v>
      </c>
      <c r="BI104" s="238">
        <v>59</v>
      </c>
      <c r="BJ104" s="238">
        <v>60</v>
      </c>
      <c r="BK104" s="238">
        <v>61</v>
      </c>
      <c r="BL104" s="238">
        <v>62</v>
      </c>
      <c r="BM104" s="238">
        <v>63</v>
      </c>
      <c r="BN104" s="238">
        <v>64</v>
      </c>
      <c r="BO104" s="238">
        <v>65</v>
      </c>
      <c r="BP104" s="238">
        <v>66</v>
      </c>
      <c r="BQ104" s="238">
        <v>67</v>
      </c>
      <c r="BR104" s="238">
        <v>68</v>
      </c>
      <c r="BS104" s="238">
        <v>69</v>
      </c>
      <c r="BT104" s="238">
        <v>70</v>
      </c>
      <c r="BU104" s="238">
        <v>71</v>
      </c>
      <c r="BV104" s="238">
        <v>72</v>
      </c>
      <c r="BW104" s="238">
        <v>73</v>
      </c>
      <c r="BX104" s="238">
        <v>74</v>
      </c>
      <c r="BY104" s="238">
        <v>75</v>
      </c>
      <c r="BZ104" s="238">
        <v>76</v>
      </c>
      <c r="CA104" s="238">
        <v>77</v>
      </c>
      <c r="CB104" s="238">
        <v>78</v>
      </c>
      <c r="CC104" s="238">
        <v>79</v>
      </c>
      <c r="CD104" s="238">
        <v>80</v>
      </c>
      <c r="CE104" s="238">
        <v>81</v>
      </c>
      <c r="CF104" s="238">
        <v>82</v>
      </c>
      <c r="CG104" s="238">
        <v>83</v>
      </c>
      <c r="CH104" s="238">
        <v>84</v>
      </c>
      <c r="CI104" s="238">
        <v>85</v>
      </c>
      <c r="CJ104" s="238">
        <v>86</v>
      </c>
      <c r="CK104" s="238">
        <v>87</v>
      </c>
      <c r="CL104" s="238">
        <v>88</v>
      </c>
      <c r="CM104" s="234">
        <v>89</v>
      </c>
    </row>
    <row r="105" spans="1:96" s="246" customFormat="1">
      <c r="A105" s="246" t="s">
        <v>0</v>
      </c>
      <c r="B105" s="246" t="s">
        <v>1</v>
      </c>
      <c r="C105" s="238" t="s">
        <v>1978</v>
      </c>
      <c r="D105" s="238" t="s">
        <v>4</v>
      </c>
      <c r="E105" s="238" t="s">
        <v>5</v>
      </c>
      <c r="F105" s="238" t="s">
        <v>1979</v>
      </c>
      <c r="G105" s="238" t="s">
        <v>6</v>
      </c>
      <c r="H105" s="238" t="s">
        <v>7</v>
      </c>
      <c r="I105" s="238" t="s">
        <v>125</v>
      </c>
      <c r="J105" s="238" t="s">
        <v>126</v>
      </c>
      <c r="K105" s="238" t="s">
        <v>127</v>
      </c>
      <c r="L105" s="238" t="s">
        <v>87</v>
      </c>
      <c r="M105" s="238" t="s">
        <v>46</v>
      </c>
      <c r="N105" s="238" t="s">
        <v>128</v>
      </c>
      <c r="O105" s="238" t="s">
        <v>130</v>
      </c>
      <c r="P105" s="238" t="s">
        <v>131</v>
      </c>
      <c r="Q105" s="238" t="s">
        <v>117</v>
      </c>
      <c r="R105" s="238" t="s">
        <v>1980</v>
      </c>
      <c r="S105" s="238" t="s">
        <v>135</v>
      </c>
      <c r="T105" s="238" t="s">
        <v>136</v>
      </c>
      <c r="U105" s="238" t="s">
        <v>137</v>
      </c>
      <c r="V105" s="238" t="s">
        <v>138</v>
      </c>
      <c r="W105" s="238" t="s">
        <v>8</v>
      </c>
      <c r="X105" s="238" t="s">
        <v>140</v>
      </c>
      <c r="Y105" s="238" t="s">
        <v>141</v>
      </c>
      <c r="Z105" s="238" t="s">
        <v>142</v>
      </c>
      <c r="AA105" s="238" t="s">
        <v>143</v>
      </c>
      <c r="AB105" s="238" t="s">
        <v>1981</v>
      </c>
      <c r="AC105" s="238" t="s">
        <v>1982</v>
      </c>
      <c r="AD105" s="238" t="s">
        <v>1941</v>
      </c>
      <c r="AE105" s="238" t="s">
        <v>149</v>
      </c>
      <c r="AF105" s="238" t="s">
        <v>1163</v>
      </c>
      <c r="AG105" s="238" t="s">
        <v>1164</v>
      </c>
      <c r="AH105" s="238" t="s">
        <v>1165</v>
      </c>
      <c r="AI105" s="238" t="s">
        <v>1983</v>
      </c>
      <c r="AJ105" s="238" t="s">
        <v>1984</v>
      </c>
      <c r="AK105" s="238" t="s">
        <v>1985</v>
      </c>
      <c r="AL105" s="238" t="s">
        <v>1944</v>
      </c>
      <c r="AM105" s="238" t="s">
        <v>1168</v>
      </c>
      <c r="AN105" s="238" t="s">
        <v>157</v>
      </c>
      <c r="AO105" s="238" t="s">
        <v>158</v>
      </c>
      <c r="AP105" s="238" t="s">
        <v>159</v>
      </c>
      <c r="AQ105" s="238" t="s">
        <v>852</v>
      </c>
      <c r="AR105" s="238" t="s">
        <v>1234</v>
      </c>
      <c r="AS105" s="238" t="s">
        <v>865</v>
      </c>
      <c r="AT105" s="238" t="s">
        <v>868</v>
      </c>
      <c r="AU105" s="238" t="s">
        <v>161</v>
      </c>
      <c r="AV105" s="238" t="s">
        <v>162</v>
      </c>
      <c r="AW105" s="238" t="s">
        <v>163</v>
      </c>
      <c r="AX105" s="238" t="s">
        <v>10</v>
      </c>
      <c r="AY105" s="238" t="s">
        <v>11</v>
      </c>
      <c r="AZ105" s="238" t="s">
        <v>898</v>
      </c>
      <c r="BA105" s="238" t="s">
        <v>904</v>
      </c>
      <c r="BB105" s="238" t="s">
        <v>47</v>
      </c>
      <c r="BC105" s="238" t="s">
        <v>12</v>
      </c>
      <c r="BD105" s="238" t="s">
        <v>166</v>
      </c>
      <c r="BE105" s="238" t="s">
        <v>51</v>
      </c>
      <c r="BF105" s="238" t="s">
        <v>13</v>
      </c>
      <c r="BG105" s="238" t="s">
        <v>1926</v>
      </c>
      <c r="BH105" s="238" t="s">
        <v>59</v>
      </c>
      <c r="BI105" s="238" t="s">
        <v>14</v>
      </c>
      <c r="BJ105" s="238" t="s">
        <v>15</v>
      </c>
      <c r="BK105" s="238" t="s">
        <v>88</v>
      </c>
      <c r="BL105" s="238" t="s">
        <v>16</v>
      </c>
      <c r="BM105" s="238" t="s">
        <v>167</v>
      </c>
      <c r="BN105" s="238" t="s">
        <v>1286</v>
      </c>
      <c r="BO105" s="238" t="s">
        <v>1239</v>
      </c>
      <c r="BP105" s="238" t="s">
        <v>17</v>
      </c>
      <c r="BQ105" s="238" t="s">
        <v>89</v>
      </c>
      <c r="BR105" s="238" t="s">
        <v>169</v>
      </c>
      <c r="BS105" s="238" t="s">
        <v>170</v>
      </c>
      <c r="BT105" s="238" t="s">
        <v>18</v>
      </c>
      <c r="BU105" s="238" t="s">
        <v>19</v>
      </c>
      <c r="BV105" s="238" t="s">
        <v>20</v>
      </c>
      <c r="BW105" s="238" t="s">
        <v>1945</v>
      </c>
      <c r="BX105" s="238" t="s">
        <v>1946</v>
      </c>
      <c r="BY105" s="238" t="s">
        <v>1242</v>
      </c>
      <c r="BZ105" s="238" t="s">
        <v>52</v>
      </c>
      <c r="CA105" s="238" t="s">
        <v>1947</v>
      </c>
      <c r="CB105" s="238" t="s">
        <v>21</v>
      </c>
      <c r="CC105" s="238" t="s">
        <v>84</v>
      </c>
      <c r="CD105" s="238" t="s">
        <v>172</v>
      </c>
      <c r="CE105" s="238" t="s">
        <v>22</v>
      </c>
      <c r="CF105" s="238" t="s">
        <v>90</v>
      </c>
      <c r="CG105" s="238" t="s">
        <v>173</v>
      </c>
      <c r="CH105" s="238" t="s">
        <v>91</v>
      </c>
      <c r="CI105" s="238" t="s">
        <v>23</v>
      </c>
      <c r="CJ105" s="238" t="s">
        <v>92</v>
      </c>
      <c r="CK105" s="238" t="s">
        <v>24</v>
      </c>
      <c r="CL105" s="238" t="s">
        <v>25</v>
      </c>
      <c r="CM105" s="234" t="s">
        <v>1169</v>
      </c>
      <c r="CN105" s="246" t="s">
        <v>178</v>
      </c>
    </row>
    <row r="106" spans="1:96">
      <c r="B106" s="232" t="s">
        <v>116</v>
      </c>
      <c r="C106" s="254">
        <f>INDEX(波及計算!$C7:$C95,C104,0)</f>
        <v>0</v>
      </c>
      <c r="D106" s="254">
        <f>INDEX(波及計算!$C7:$C95,D104,0)</f>
        <v>0</v>
      </c>
      <c r="E106" s="254">
        <f>INDEX(波及計算!$C7:$C95,E104,0)</f>
        <v>0</v>
      </c>
      <c r="F106" s="254">
        <f>INDEX(波及計算!$C7:$C95,F104,0)</f>
        <v>0</v>
      </c>
      <c r="G106" s="254">
        <f>INDEX(波及計算!$C7:$C95,G104,0)</f>
        <v>0</v>
      </c>
      <c r="H106" s="254">
        <f>INDEX(波及計算!$C7:$C95,H104,0)</f>
        <v>0</v>
      </c>
      <c r="I106" s="254">
        <f>INDEX(波及計算!$C7:$C95,I104,0)</f>
        <v>0</v>
      </c>
      <c r="J106" s="254">
        <f>INDEX(波及計算!$C7:$C95,J104,0)</f>
        <v>0</v>
      </c>
      <c r="K106" s="254">
        <f>INDEX(波及計算!$C7:$C95,K104,0)</f>
        <v>0</v>
      </c>
      <c r="L106" s="254">
        <f>INDEX(波及計算!$C7:$C95,L104,0)</f>
        <v>0</v>
      </c>
      <c r="M106" s="254">
        <f>INDEX(波及計算!$C7:$C95,M104,0)</f>
        <v>0</v>
      </c>
      <c r="N106" s="254">
        <f>INDEX(波及計算!$C7:$C95,N104,0)</f>
        <v>0</v>
      </c>
      <c r="O106" s="254">
        <f>INDEX(波及計算!$C7:$C95,O104,0)</f>
        <v>0</v>
      </c>
      <c r="P106" s="254">
        <f>INDEX(波及計算!$C7:$C95,P104,0)</f>
        <v>0</v>
      </c>
      <c r="Q106" s="254">
        <f>INDEX(波及計算!$C7:$C95,Q104,0)</f>
        <v>0</v>
      </c>
      <c r="R106" s="254">
        <f>INDEX(波及計算!$C7:$C95,R104,0)</f>
        <v>0</v>
      </c>
      <c r="S106" s="254">
        <f>INDEX(波及計算!$C7:$C95,S104,0)</f>
        <v>0</v>
      </c>
      <c r="T106" s="254">
        <f>INDEX(波及計算!$C7:$C95,T104,0)</f>
        <v>0</v>
      </c>
      <c r="U106" s="254">
        <f>INDEX(波及計算!$C7:$C95,U104,0)</f>
        <v>0</v>
      </c>
      <c r="V106" s="254">
        <f>INDEX(波及計算!$C7:$C95,V104,0)</f>
        <v>0</v>
      </c>
      <c r="W106" s="254">
        <f>INDEX(波及計算!$C7:$C95,W104,0)</f>
        <v>0</v>
      </c>
      <c r="X106" s="254">
        <f>INDEX(波及計算!$C7:$C95,X104,0)</f>
        <v>0</v>
      </c>
      <c r="Y106" s="254">
        <f>INDEX(波及計算!$C7:$C95,Y104,0)</f>
        <v>0</v>
      </c>
      <c r="Z106" s="254">
        <f>INDEX(波及計算!$C7:$C95,Z104,0)</f>
        <v>0</v>
      </c>
      <c r="AA106" s="254">
        <f>INDEX(波及計算!$C7:$C95,AA104,0)</f>
        <v>0</v>
      </c>
      <c r="AB106" s="254">
        <f>INDEX(波及計算!$C7:$C95,AB104,0)</f>
        <v>0</v>
      </c>
      <c r="AC106" s="254">
        <f>INDEX(波及計算!$C7:$C95,AC104,0)</f>
        <v>0</v>
      </c>
      <c r="AD106" s="254">
        <f>INDEX(波及計算!$C7:$C95,AD104,0)</f>
        <v>0</v>
      </c>
      <c r="AE106" s="254">
        <f>INDEX(波及計算!$C7:$C95,AE104,0)</f>
        <v>0</v>
      </c>
      <c r="AF106" s="254">
        <f>INDEX(波及計算!$C7:$C95,AF104,0)</f>
        <v>0</v>
      </c>
      <c r="AG106" s="254">
        <f>INDEX(波及計算!$C7:$C95,AG104,0)</f>
        <v>0</v>
      </c>
      <c r="AH106" s="254">
        <f>INDEX(波及計算!$C7:$C95,AH104,0)</f>
        <v>0</v>
      </c>
      <c r="AI106" s="254">
        <f>INDEX(波及計算!$C7:$C95,AI104,0)</f>
        <v>0</v>
      </c>
      <c r="AJ106" s="254">
        <f>INDEX(波及計算!$C7:$C95,AJ104,0)</f>
        <v>0</v>
      </c>
      <c r="AK106" s="254">
        <f>INDEX(波及計算!$C7:$C95,AK104,0)</f>
        <v>0</v>
      </c>
      <c r="AL106" s="254">
        <f>INDEX(波及計算!$C7:$C95,AL104,0)</f>
        <v>0</v>
      </c>
      <c r="AM106" s="254">
        <f>INDEX(波及計算!$C7:$C95,AM104,0)</f>
        <v>0</v>
      </c>
      <c r="AN106" s="254">
        <f>INDEX(波及計算!$C7:$C95,AN104,0)</f>
        <v>0</v>
      </c>
      <c r="AO106" s="254">
        <f>INDEX(波及計算!$C7:$C95,AO104,0)</f>
        <v>0</v>
      </c>
      <c r="AP106" s="254">
        <f>INDEX(波及計算!$C7:$C95,AP104,0)</f>
        <v>0</v>
      </c>
      <c r="AQ106" s="254">
        <f>INDEX(波及計算!$C7:$C95,AQ104,0)</f>
        <v>0</v>
      </c>
      <c r="AR106" s="254">
        <f>INDEX(波及計算!$C7:$C95,AR104,0)</f>
        <v>0</v>
      </c>
      <c r="AS106" s="254">
        <f>INDEX(波及計算!$C7:$C95,AS104,0)</f>
        <v>0</v>
      </c>
      <c r="AT106" s="254">
        <f>INDEX(波及計算!$C7:$C95,AT104,0)</f>
        <v>0</v>
      </c>
      <c r="AU106" s="254">
        <f>INDEX(波及計算!$C7:$C95,AU104,0)</f>
        <v>0</v>
      </c>
      <c r="AV106" s="254">
        <f>INDEX(波及計算!$C7:$C95,AV104,0)</f>
        <v>0</v>
      </c>
      <c r="AW106" s="254">
        <f>INDEX(波及計算!$C7:$C95,AW104,0)</f>
        <v>0</v>
      </c>
      <c r="AX106" s="254">
        <f>INDEX(波及計算!$C7:$C95,AX104,0)</f>
        <v>0</v>
      </c>
      <c r="AY106" s="254">
        <f>INDEX(波及計算!$C7:$C95,AY104,0)</f>
        <v>0</v>
      </c>
      <c r="AZ106" s="254">
        <f>INDEX(波及計算!$C7:$C95,AZ104,0)</f>
        <v>0</v>
      </c>
      <c r="BA106" s="254">
        <f>INDEX(波及計算!$C7:$C95,BA104,0)</f>
        <v>0</v>
      </c>
      <c r="BB106" s="254">
        <f>INDEX(波及計算!$C7:$C95,BB104,0)</f>
        <v>0</v>
      </c>
      <c r="BC106" s="254">
        <f>INDEX(波及計算!$C7:$C95,BC104,0)</f>
        <v>0</v>
      </c>
      <c r="BD106" s="254">
        <f>INDEX(波及計算!$C7:$C95,BD104,0)</f>
        <v>0</v>
      </c>
      <c r="BE106" s="254">
        <f>INDEX(波及計算!$C7:$C95,BE104,0)</f>
        <v>0</v>
      </c>
      <c r="BF106" s="254">
        <f>INDEX(波及計算!$C7:$C95,BF104,0)</f>
        <v>0</v>
      </c>
      <c r="BG106" s="254">
        <f>INDEX(波及計算!$C7:$C95,BG104,0)</f>
        <v>0</v>
      </c>
      <c r="BH106" s="254">
        <f>INDEX(波及計算!$C7:$C95,BH104,0)</f>
        <v>0</v>
      </c>
      <c r="BI106" s="254">
        <f>INDEX(波及計算!$C7:$C95,BI104,0)</f>
        <v>0</v>
      </c>
      <c r="BJ106" s="254">
        <f>INDEX(波及計算!$C7:$C95,BJ104,0)</f>
        <v>0</v>
      </c>
      <c r="BK106" s="254">
        <f>INDEX(波及計算!$C7:$C95,BK104,0)</f>
        <v>0</v>
      </c>
      <c r="BL106" s="254">
        <f>INDEX(波及計算!$C7:$C95,BL104,0)</f>
        <v>0</v>
      </c>
      <c r="BM106" s="254">
        <f>INDEX(波及計算!$C7:$C95,BM104,0)</f>
        <v>0</v>
      </c>
      <c r="BN106" s="254">
        <f>INDEX(波及計算!$C7:$C95,BN104,0)</f>
        <v>0</v>
      </c>
      <c r="BO106" s="254">
        <f>INDEX(波及計算!$C7:$C95,BO104,0)</f>
        <v>0</v>
      </c>
      <c r="BP106" s="254">
        <f>INDEX(波及計算!$C7:$C95,BP104,0)</f>
        <v>0</v>
      </c>
      <c r="BQ106" s="254">
        <f>INDEX(波及計算!$C7:$C95,BQ104,0)</f>
        <v>0</v>
      </c>
      <c r="BR106" s="254">
        <f>INDEX(波及計算!$C7:$C95,BR104,0)</f>
        <v>0</v>
      </c>
      <c r="BS106" s="254">
        <f>INDEX(波及計算!$C7:$C95,BS104,0)</f>
        <v>0</v>
      </c>
      <c r="BT106" s="254">
        <f>INDEX(波及計算!$C7:$C95,BT104,0)</f>
        <v>0</v>
      </c>
      <c r="BU106" s="254">
        <f>INDEX(波及計算!$C7:$C95,BU104,0)</f>
        <v>0</v>
      </c>
      <c r="BV106" s="254">
        <f>INDEX(波及計算!$C7:$C95,BV104,0)</f>
        <v>0</v>
      </c>
      <c r="BW106" s="254">
        <f>INDEX(波及計算!$C7:$C95,BW104,0)</f>
        <v>0</v>
      </c>
      <c r="BX106" s="254">
        <f>INDEX(波及計算!$C7:$C95,BX104,0)</f>
        <v>0</v>
      </c>
      <c r="BY106" s="254">
        <f>INDEX(波及計算!$C7:$C95,BY104,0)</f>
        <v>0</v>
      </c>
      <c r="BZ106" s="254">
        <f>INDEX(波及計算!$C7:$C95,BZ104,0)</f>
        <v>0</v>
      </c>
      <c r="CA106" s="254">
        <f>INDEX(波及計算!$C7:$C95,CA104,0)</f>
        <v>0</v>
      </c>
      <c r="CB106" s="254">
        <f>INDEX(波及計算!$C7:$C95,CB104,0)</f>
        <v>0</v>
      </c>
      <c r="CC106" s="254">
        <f>INDEX(波及計算!$C7:$C95,CC104,0)</f>
        <v>0</v>
      </c>
      <c r="CD106" s="254">
        <f>INDEX(波及計算!$C7:$C95,CD104,0)</f>
        <v>0</v>
      </c>
      <c r="CE106" s="254">
        <f>INDEX(波及計算!$C7:$C95,CE104,0)</f>
        <v>0</v>
      </c>
      <c r="CF106" s="254">
        <f>INDEX(波及計算!$C7:$C95,CF104,0)</f>
        <v>0</v>
      </c>
      <c r="CG106" s="254">
        <f>INDEX(波及計算!$C7:$C95,CG104,0)</f>
        <v>0</v>
      </c>
      <c r="CH106" s="254">
        <f>INDEX(波及計算!$C7:$C95,CH104,0)</f>
        <v>0</v>
      </c>
      <c r="CI106" s="254">
        <f>INDEX(波及計算!$C7:$C95,CI104,0)</f>
        <v>0</v>
      </c>
      <c r="CJ106" s="254">
        <f>INDEX(波及計算!$C7:$C95,CJ104,0)</f>
        <v>0</v>
      </c>
      <c r="CK106" s="254">
        <f>INDEX(波及計算!$C7:$C95,CK104,0)</f>
        <v>0</v>
      </c>
      <c r="CL106" s="254">
        <f>INDEX(波及計算!$C7:$C95,CL104,0)</f>
        <v>0</v>
      </c>
      <c r="CM106" s="254">
        <f>SUM(C106:CL106)</f>
        <v>0</v>
      </c>
      <c r="CN106" s="232">
        <f>CM106-波及計算!C95</f>
        <v>0</v>
      </c>
      <c r="CP106" s="254"/>
    </row>
    <row r="108" spans="1:96">
      <c r="A108" s="232" t="s">
        <v>41</v>
      </c>
      <c r="C108" s="238">
        <v>1</v>
      </c>
      <c r="D108" s="238">
        <v>2</v>
      </c>
      <c r="E108" s="238">
        <v>3</v>
      </c>
      <c r="F108" s="238">
        <v>4</v>
      </c>
      <c r="G108" s="238">
        <v>5</v>
      </c>
      <c r="H108" s="238">
        <v>6</v>
      </c>
      <c r="I108" s="238">
        <v>7</v>
      </c>
      <c r="J108" s="238">
        <v>8</v>
      </c>
      <c r="K108" s="238">
        <v>9</v>
      </c>
      <c r="L108" s="238">
        <v>10</v>
      </c>
      <c r="M108" s="238">
        <v>11</v>
      </c>
      <c r="N108" s="238">
        <v>12</v>
      </c>
      <c r="O108" s="238">
        <v>13</v>
      </c>
      <c r="P108" s="238">
        <v>14</v>
      </c>
      <c r="Q108" s="238">
        <v>15</v>
      </c>
      <c r="R108" s="238">
        <v>16</v>
      </c>
      <c r="S108" s="238">
        <v>17</v>
      </c>
      <c r="T108" s="238">
        <v>18</v>
      </c>
      <c r="U108" s="238">
        <v>19</v>
      </c>
      <c r="V108" s="238">
        <v>20</v>
      </c>
      <c r="W108" s="238">
        <v>21</v>
      </c>
      <c r="X108" s="238">
        <v>22</v>
      </c>
      <c r="Y108" s="238">
        <v>23</v>
      </c>
      <c r="Z108" s="238">
        <v>24</v>
      </c>
      <c r="AA108" s="238">
        <v>25</v>
      </c>
      <c r="AB108" s="238">
        <v>26</v>
      </c>
      <c r="AC108" s="238">
        <v>27</v>
      </c>
      <c r="AD108" s="238">
        <v>28</v>
      </c>
      <c r="AE108" s="238">
        <v>29</v>
      </c>
      <c r="AF108" s="238">
        <v>30</v>
      </c>
      <c r="AG108" s="238">
        <v>31</v>
      </c>
      <c r="AH108" s="238">
        <v>32</v>
      </c>
      <c r="AI108" s="238">
        <v>33</v>
      </c>
      <c r="AJ108" s="238">
        <v>34</v>
      </c>
      <c r="AK108" s="238">
        <v>35</v>
      </c>
      <c r="AL108" s="238">
        <v>36</v>
      </c>
      <c r="AM108" s="238">
        <v>37</v>
      </c>
      <c r="AN108" s="238">
        <v>38</v>
      </c>
      <c r="AO108" s="238">
        <v>39</v>
      </c>
      <c r="AP108" s="238">
        <v>40</v>
      </c>
      <c r="AQ108" s="238">
        <v>41</v>
      </c>
      <c r="AR108" s="238">
        <v>42</v>
      </c>
      <c r="AS108" s="238">
        <v>43</v>
      </c>
      <c r="AT108" s="238">
        <v>44</v>
      </c>
      <c r="AU108" s="238">
        <v>45</v>
      </c>
      <c r="AV108" s="238">
        <v>46</v>
      </c>
      <c r="AW108" s="238">
        <v>47</v>
      </c>
      <c r="AX108" s="238">
        <v>48</v>
      </c>
      <c r="AY108" s="238">
        <v>49</v>
      </c>
      <c r="AZ108" s="238">
        <v>50</v>
      </c>
      <c r="BA108" s="238">
        <v>51</v>
      </c>
      <c r="BB108" s="238">
        <v>52</v>
      </c>
      <c r="BC108" s="238">
        <v>53</v>
      </c>
      <c r="BD108" s="238">
        <v>54</v>
      </c>
      <c r="BE108" s="238">
        <v>55</v>
      </c>
      <c r="BF108" s="238">
        <v>56</v>
      </c>
      <c r="BG108" s="238">
        <v>57</v>
      </c>
      <c r="BH108" s="238">
        <v>58</v>
      </c>
      <c r="BI108" s="238">
        <v>59</v>
      </c>
      <c r="BJ108" s="238">
        <v>60</v>
      </c>
      <c r="BK108" s="238">
        <v>61</v>
      </c>
      <c r="BL108" s="238">
        <v>62</v>
      </c>
      <c r="BM108" s="238">
        <v>63</v>
      </c>
      <c r="BN108" s="238">
        <v>64</v>
      </c>
      <c r="BO108" s="238">
        <v>65</v>
      </c>
      <c r="BP108" s="238">
        <v>66</v>
      </c>
      <c r="BQ108" s="238">
        <v>67</v>
      </c>
      <c r="BR108" s="238">
        <v>68</v>
      </c>
      <c r="BS108" s="238">
        <v>69</v>
      </c>
      <c r="BT108" s="238">
        <v>70</v>
      </c>
      <c r="BU108" s="238">
        <v>71</v>
      </c>
      <c r="BV108" s="238">
        <v>72</v>
      </c>
      <c r="BW108" s="238">
        <v>73</v>
      </c>
      <c r="BX108" s="238">
        <v>74</v>
      </c>
      <c r="BY108" s="238">
        <v>75</v>
      </c>
      <c r="BZ108" s="238">
        <v>76</v>
      </c>
      <c r="CA108" s="238">
        <v>77</v>
      </c>
      <c r="CB108" s="238">
        <v>78</v>
      </c>
      <c r="CC108" s="238">
        <v>79</v>
      </c>
      <c r="CD108" s="238">
        <v>80</v>
      </c>
      <c r="CE108" s="238">
        <v>81</v>
      </c>
      <c r="CF108" s="238">
        <v>82</v>
      </c>
      <c r="CG108" s="238">
        <v>83</v>
      </c>
      <c r="CH108" s="238">
        <v>84</v>
      </c>
      <c r="CI108" s="238">
        <v>85</v>
      </c>
      <c r="CJ108" s="238">
        <v>86</v>
      </c>
      <c r="CK108" s="238">
        <v>87</v>
      </c>
      <c r="CL108" s="238">
        <v>88</v>
      </c>
      <c r="CM108" s="234">
        <v>89</v>
      </c>
    </row>
    <row r="109" spans="1:96" s="246" customFormat="1">
      <c r="A109" s="246" t="s">
        <v>0</v>
      </c>
      <c r="B109" s="246" t="s">
        <v>1</v>
      </c>
      <c r="C109" s="238" t="s">
        <v>1978</v>
      </c>
      <c r="D109" s="238" t="s">
        <v>4</v>
      </c>
      <c r="E109" s="238" t="s">
        <v>5</v>
      </c>
      <c r="F109" s="238" t="s">
        <v>1979</v>
      </c>
      <c r="G109" s="238" t="s">
        <v>6</v>
      </c>
      <c r="H109" s="238" t="s">
        <v>7</v>
      </c>
      <c r="I109" s="238" t="s">
        <v>125</v>
      </c>
      <c r="J109" s="238" t="s">
        <v>126</v>
      </c>
      <c r="K109" s="238" t="s">
        <v>127</v>
      </c>
      <c r="L109" s="238" t="s">
        <v>87</v>
      </c>
      <c r="M109" s="238" t="s">
        <v>46</v>
      </c>
      <c r="N109" s="238" t="s">
        <v>128</v>
      </c>
      <c r="O109" s="238" t="s">
        <v>130</v>
      </c>
      <c r="P109" s="238" t="s">
        <v>131</v>
      </c>
      <c r="Q109" s="238" t="s">
        <v>117</v>
      </c>
      <c r="R109" s="238" t="s">
        <v>1980</v>
      </c>
      <c r="S109" s="238" t="s">
        <v>135</v>
      </c>
      <c r="T109" s="238" t="s">
        <v>136</v>
      </c>
      <c r="U109" s="238" t="s">
        <v>137</v>
      </c>
      <c r="V109" s="238" t="s">
        <v>138</v>
      </c>
      <c r="W109" s="238" t="s">
        <v>8</v>
      </c>
      <c r="X109" s="238" t="s">
        <v>140</v>
      </c>
      <c r="Y109" s="238" t="s">
        <v>141</v>
      </c>
      <c r="Z109" s="238" t="s">
        <v>142</v>
      </c>
      <c r="AA109" s="238" t="s">
        <v>143</v>
      </c>
      <c r="AB109" s="238" t="s">
        <v>1981</v>
      </c>
      <c r="AC109" s="238" t="s">
        <v>1982</v>
      </c>
      <c r="AD109" s="238" t="s">
        <v>1941</v>
      </c>
      <c r="AE109" s="238" t="s">
        <v>149</v>
      </c>
      <c r="AF109" s="238" t="s">
        <v>1163</v>
      </c>
      <c r="AG109" s="238" t="s">
        <v>1164</v>
      </c>
      <c r="AH109" s="238" t="s">
        <v>1165</v>
      </c>
      <c r="AI109" s="238" t="s">
        <v>1983</v>
      </c>
      <c r="AJ109" s="238" t="s">
        <v>1984</v>
      </c>
      <c r="AK109" s="238" t="s">
        <v>1985</v>
      </c>
      <c r="AL109" s="238" t="s">
        <v>1944</v>
      </c>
      <c r="AM109" s="238" t="s">
        <v>1168</v>
      </c>
      <c r="AN109" s="238" t="s">
        <v>157</v>
      </c>
      <c r="AO109" s="238" t="s">
        <v>158</v>
      </c>
      <c r="AP109" s="238" t="s">
        <v>159</v>
      </c>
      <c r="AQ109" s="238" t="s">
        <v>852</v>
      </c>
      <c r="AR109" s="238" t="s">
        <v>1234</v>
      </c>
      <c r="AS109" s="238" t="s">
        <v>865</v>
      </c>
      <c r="AT109" s="238" t="s">
        <v>868</v>
      </c>
      <c r="AU109" s="238" t="s">
        <v>161</v>
      </c>
      <c r="AV109" s="238" t="s">
        <v>162</v>
      </c>
      <c r="AW109" s="238" t="s">
        <v>163</v>
      </c>
      <c r="AX109" s="238" t="s">
        <v>10</v>
      </c>
      <c r="AY109" s="238" t="s">
        <v>11</v>
      </c>
      <c r="AZ109" s="238" t="s">
        <v>898</v>
      </c>
      <c r="BA109" s="238" t="s">
        <v>904</v>
      </c>
      <c r="BB109" s="238" t="s">
        <v>47</v>
      </c>
      <c r="BC109" s="238" t="s">
        <v>12</v>
      </c>
      <c r="BD109" s="238" t="s">
        <v>166</v>
      </c>
      <c r="BE109" s="238" t="s">
        <v>51</v>
      </c>
      <c r="BF109" s="238" t="s">
        <v>13</v>
      </c>
      <c r="BG109" s="238" t="s">
        <v>1926</v>
      </c>
      <c r="BH109" s="238" t="s">
        <v>59</v>
      </c>
      <c r="BI109" s="238" t="s">
        <v>14</v>
      </c>
      <c r="BJ109" s="238" t="s">
        <v>15</v>
      </c>
      <c r="BK109" s="238" t="s">
        <v>88</v>
      </c>
      <c r="BL109" s="238" t="s">
        <v>16</v>
      </c>
      <c r="BM109" s="238" t="s">
        <v>167</v>
      </c>
      <c r="BN109" s="238" t="s">
        <v>1286</v>
      </c>
      <c r="BO109" s="238" t="s">
        <v>1239</v>
      </c>
      <c r="BP109" s="238" t="s">
        <v>17</v>
      </c>
      <c r="BQ109" s="238" t="s">
        <v>89</v>
      </c>
      <c r="BR109" s="238" t="s">
        <v>169</v>
      </c>
      <c r="BS109" s="238" t="s">
        <v>170</v>
      </c>
      <c r="BT109" s="238" t="s">
        <v>18</v>
      </c>
      <c r="BU109" s="238" t="s">
        <v>19</v>
      </c>
      <c r="BV109" s="238" t="s">
        <v>20</v>
      </c>
      <c r="BW109" s="238" t="s">
        <v>1945</v>
      </c>
      <c r="BX109" s="238" t="s">
        <v>1946</v>
      </c>
      <c r="BY109" s="238" t="s">
        <v>1242</v>
      </c>
      <c r="BZ109" s="238" t="s">
        <v>52</v>
      </c>
      <c r="CA109" s="238" t="s">
        <v>1947</v>
      </c>
      <c r="CB109" s="238" t="s">
        <v>21</v>
      </c>
      <c r="CC109" s="238" t="s">
        <v>84</v>
      </c>
      <c r="CD109" s="238" t="s">
        <v>172</v>
      </c>
      <c r="CE109" s="238" t="s">
        <v>22</v>
      </c>
      <c r="CF109" s="238" t="s">
        <v>90</v>
      </c>
      <c r="CG109" s="238" t="s">
        <v>173</v>
      </c>
      <c r="CH109" s="238" t="s">
        <v>91</v>
      </c>
      <c r="CI109" s="238" t="s">
        <v>23</v>
      </c>
      <c r="CJ109" s="238" t="s">
        <v>92</v>
      </c>
      <c r="CK109" s="238" t="s">
        <v>24</v>
      </c>
      <c r="CL109" s="238" t="s">
        <v>25</v>
      </c>
      <c r="CM109" s="234" t="s">
        <v>1169</v>
      </c>
    </row>
    <row r="110" spans="1:96">
      <c r="A110" s="238">
        <v>1</v>
      </c>
      <c r="B110" s="238" t="s">
        <v>1978</v>
      </c>
      <c r="C110" s="232">
        <f t="shared" ref="C110:AH110" si="6">C$106*C4</f>
        <v>0</v>
      </c>
      <c r="D110" s="232">
        <f t="shared" si="6"/>
        <v>0</v>
      </c>
      <c r="E110" s="232">
        <f t="shared" si="6"/>
        <v>0</v>
      </c>
      <c r="F110" s="232">
        <f t="shared" si="6"/>
        <v>0</v>
      </c>
      <c r="G110" s="232">
        <f t="shared" si="6"/>
        <v>0</v>
      </c>
      <c r="H110" s="232">
        <f t="shared" si="6"/>
        <v>0</v>
      </c>
      <c r="I110" s="232">
        <f t="shared" si="6"/>
        <v>0</v>
      </c>
      <c r="J110" s="232">
        <f t="shared" si="6"/>
        <v>0</v>
      </c>
      <c r="K110" s="232">
        <f t="shared" si="6"/>
        <v>0</v>
      </c>
      <c r="L110" s="232">
        <f t="shared" si="6"/>
        <v>0</v>
      </c>
      <c r="M110" s="232">
        <f t="shared" si="6"/>
        <v>0</v>
      </c>
      <c r="N110" s="232">
        <f t="shared" si="6"/>
        <v>0</v>
      </c>
      <c r="O110" s="232">
        <f t="shared" si="6"/>
        <v>0</v>
      </c>
      <c r="P110" s="232">
        <f t="shared" si="6"/>
        <v>0</v>
      </c>
      <c r="Q110" s="232">
        <f t="shared" si="6"/>
        <v>0</v>
      </c>
      <c r="R110" s="232">
        <f t="shared" si="6"/>
        <v>0</v>
      </c>
      <c r="S110" s="232">
        <f t="shared" si="6"/>
        <v>0</v>
      </c>
      <c r="T110" s="232">
        <f t="shared" si="6"/>
        <v>0</v>
      </c>
      <c r="U110" s="232">
        <f t="shared" si="6"/>
        <v>0</v>
      </c>
      <c r="V110" s="232">
        <f t="shared" si="6"/>
        <v>0</v>
      </c>
      <c r="W110" s="232">
        <f t="shared" si="6"/>
        <v>0</v>
      </c>
      <c r="X110" s="232">
        <f t="shared" si="6"/>
        <v>0</v>
      </c>
      <c r="Y110" s="232">
        <f t="shared" si="6"/>
        <v>0</v>
      </c>
      <c r="Z110" s="232">
        <f t="shared" si="6"/>
        <v>0</v>
      </c>
      <c r="AA110" s="232">
        <f t="shared" si="6"/>
        <v>0</v>
      </c>
      <c r="AB110" s="232">
        <f t="shared" si="6"/>
        <v>0</v>
      </c>
      <c r="AC110" s="232">
        <f t="shared" si="6"/>
        <v>0</v>
      </c>
      <c r="AD110" s="232">
        <f t="shared" si="6"/>
        <v>0</v>
      </c>
      <c r="AE110" s="232">
        <f t="shared" si="6"/>
        <v>0</v>
      </c>
      <c r="AF110" s="232">
        <f t="shared" si="6"/>
        <v>0</v>
      </c>
      <c r="AG110" s="232">
        <f t="shared" si="6"/>
        <v>0</v>
      </c>
      <c r="AH110" s="232">
        <f t="shared" si="6"/>
        <v>0</v>
      </c>
      <c r="AI110" s="232">
        <f t="shared" ref="AI110:BN110" si="7">AI$106*AI4</f>
        <v>0</v>
      </c>
      <c r="AJ110" s="232">
        <f t="shared" si="7"/>
        <v>0</v>
      </c>
      <c r="AK110" s="232">
        <f t="shared" si="7"/>
        <v>0</v>
      </c>
      <c r="AL110" s="232">
        <f t="shared" si="7"/>
        <v>0</v>
      </c>
      <c r="AM110" s="232">
        <f t="shared" si="7"/>
        <v>0</v>
      </c>
      <c r="AN110" s="232">
        <f t="shared" si="7"/>
        <v>0</v>
      </c>
      <c r="AO110" s="232">
        <f t="shared" si="7"/>
        <v>0</v>
      </c>
      <c r="AP110" s="232">
        <f t="shared" si="7"/>
        <v>0</v>
      </c>
      <c r="AQ110" s="232">
        <f t="shared" si="7"/>
        <v>0</v>
      </c>
      <c r="AR110" s="232">
        <f t="shared" si="7"/>
        <v>0</v>
      </c>
      <c r="AS110" s="232">
        <f t="shared" si="7"/>
        <v>0</v>
      </c>
      <c r="AT110" s="232">
        <f t="shared" si="7"/>
        <v>0</v>
      </c>
      <c r="AU110" s="232">
        <f t="shared" si="7"/>
        <v>0</v>
      </c>
      <c r="AV110" s="232">
        <f t="shared" si="7"/>
        <v>0</v>
      </c>
      <c r="AW110" s="232">
        <f t="shared" si="7"/>
        <v>0</v>
      </c>
      <c r="AX110" s="232">
        <f t="shared" si="7"/>
        <v>0</v>
      </c>
      <c r="AY110" s="232">
        <f t="shared" si="7"/>
        <v>0</v>
      </c>
      <c r="AZ110" s="232">
        <f t="shared" si="7"/>
        <v>0</v>
      </c>
      <c r="BA110" s="232">
        <f t="shared" si="7"/>
        <v>0</v>
      </c>
      <c r="BB110" s="232">
        <f t="shared" si="7"/>
        <v>0</v>
      </c>
      <c r="BC110" s="232">
        <f t="shared" si="7"/>
        <v>0</v>
      </c>
      <c r="BD110" s="232">
        <f t="shared" si="7"/>
        <v>0</v>
      </c>
      <c r="BE110" s="232">
        <f t="shared" si="7"/>
        <v>0</v>
      </c>
      <c r="BF110" s="232">
        <f t="shared" si="7"/>
        <v>0</v>
      </c>
      <c r="BG110" s="232">
        <f t="shared" si="7"/>
        <v>0</v>
      </c>
      <c r="BH110" s="232">
        <f t="shared" si="7"/>
        <v>0</v>
      </c>
      <c r="BI110" s="232">
        <f t="shared" si="7"/>
        <v>0</v>
      </c>
      <c r="BJ110" s="232">
        <f t="shared" si="7"/>
        <v>0</v>
      </c>
      <c r="BK110" s="232">
        <f t="shared" si="7"/>
        <v>0</v>
      </c>
      <c r="BL110" s="232">
        <f t="shared" si="7"/>
        <v>0</v>
      </c>
      <c r="BM110" s="232">
        <f t="shared" si="7"/>
        <v>0</v>
      </c>
      <c r="BN110" s="232">
        <f t="shared" si="7"/>
        <v>0</v>
      </c>
      <c r="BO110" s="232">
        <f t="shared" ref="BO110:CL110" si="8">BO$106*BO4</f>
        <v>0</v>
      </c>
      <c r="BP110" s="232">
        <f t="shared" si="8"/>
        <v>0</v>
      </c>
      <c r="BQ110" s="232">
        <f t="shared" si="8"/>
        <v>0</v>
      </c>
      <c r="BR110" s="232">
        <f t="shared" si="8"/>
        <v>0</v>
      </c>
      <c r="BS110" s="232">
        <f t="shared" si="8"/>
        <v>0</v>
      </c>
      <c r="BT110" s="232">
        <f t="shared" si="8"/>
        <v>0</v>
      </c>
      <c r="BU110" s="232">
        <f t="shared" si="8"/>
        <v>0</v>
      </c>
      <c r="BV110" s="232">
        <f t="shared" si="8"/>
        <v>0</v>
      </c>
      <c r="BW110" s="232">
        <f t="shared" si="8"/>
        <v>0</v>
      </c>
      <c r="BX110" s="232">
        <f t="shared" si="8"/>
        <v>0</v>
      </c>
      <c r="BY110" s="232">
        <f t="shared" si="8"/>
        <v>0</v>
      </c>
      <c r="BZ110" s="232">
        <f t="shared" si="8"/>
        <v>0</v>
      </c>
      <c r="CA110" s="232">
        <f t="shared" si="8"/>
        <v>0</v>
      </c>
      <c r="CB110" s="232">
        <f t="shared" si="8"/>
        <v>0</v>
      </c>
      <c r="CC110" s="232">
        <f t="shared" si="8"/>
        <v>0</v>
      </c>
      <c r="CD110" s="232">
        <f t="shared" si="8"/>
        <v>0</v>
      </c>
      <c r="CE110" s="232">
        <f t="shared" si="8"/>
        <v>0</v>
      </c>
      <c r="CF110" s="232">
        <f t="shared" si="8"/>
        <v>0</v>
      </c>
      <c r="CG110" s="232">
        <f t="shared" si="8"/>
        <v>0</v>
      </c>
      <c r="CH110" s="232">
        <f t="shared" si="8"/>
        <v>0</v>
      </c>
      <c r="CI110" s="232">
        <f t="shared" si="8"/>
        <v>0</v>
      </c>
      <c r="CJ110" s="232">
        <f t="shared" si="8"/>
        <v>0</v>
      </c>
      <c r="CK110" s="232">
        <f t="shared" si="8"/>
        <v>0</v>
      </c>
      <c r="CL110" s="232">
        <f t="shared" si="8"/>
        <v>0</v>
      </c>
      <c r="CM110" s="254">
        <f t="shared" ref="CM110:CM141" si="9">SUM(C110:CL110)</f>
        <v>0</v>
      </c>
    </row>
    <row r="111" spans="1:96">
      <c r="A111" s="238">
        <v>2</v>
      </c>
      <c r="B111" s="238" t="s">
        <v>4</v>
      </c>
      <c r="C111" s="232">
        <f t="shared" ref="C111:AH111" si="10">C$106*C5</f>
        <v>0</v>
      </c>
      <c r="D111" s="232">
        <f t="shared" si="10"/>
        <v>0</v>
      </c>
      <c r="E111" s="232">
        <f t="shared" si="10"/>
        <v>0</v>
      </c>
      <c r="F111" s="232">
        <f t="shared" si="10"/>
        <v>0</v>
      </c>
      <c r="G111" s="232">
        <f t="shared" si="10"/>
        <v>0</v>
      </c>
      <c r="H111" s="232">
        <f t="shared" si="10"/>
        <v>0</v>
      </c>
      <c r="I111" s="232">
        <f t="shared" si="10"/>
        <v>0</v>
      </c>
      <c r="J111" s="232">
        <f t="shared" si="10"/>
        <v>0</v>
      </c>
      <c r="K111" s="232">
        <f t="shared" si="10"/>
        <v>0</v>
      </c>
      <c r="L111" s="232">
        <f t="shared" si="10"/>
        <v>0</v>
      </c>
      <c r="M111" s="232">
        <f t="shared" si="10"/>
        <v>0</v>
      </c>
      <c r="N111" s="232">
        <f t="shared" si="10"/>
        <v>0</v>
      </c>
      <c r="O111" s="232">
        <f t="shared" si="10"/>
        <v>0</v>
      </c>
      <c r="P111" s="232">
        <f t="shared" si="10"/>
        <v>0</v>
      </c>
      <c r="Q111" s="232">
        <f t="shared" si="10"/>
        <v>0</v>
      </c>
      <c r="R111" s="232">
        <f t="shared" si="10"/>
        <v>0</v>
      </c>
      <c r="S111" s="232">
        <f t="shared" si="10"/>
        <v>0</v>
      </c>
      <c r="T111" s="232">
        <f t="shared" si="10"/>
        <v>0</v>
      </c>
      <c r="U111" s="232">
        <f t="shared" si="10"/>
        <v>0</v>
      </c>
      <c r="V111" s="232">
        <f t="shared" si="10"/>
        <v>0</v>
      </c>
      <c r="W111" s="232">
        <f t="shared" si="10"/>
        <v>0</v>
      </c>
      <c r="X111" s="232">
        <f t="shared" si="10"/>
        <v>0</v>
      </c>
      <c r="Y111" s="232">
        <f t="shared" si="10"/>
        <v>0</v>
      </c>
      <c r="Z111" s="232">
        <f t="shared" si="10"/>
        <v>0</v>
      </c>
      <c r="AA111" s="232">
        <f t="shared" si="10"/>
        <v>0</v>
      </c>
      <c r="AB111" s="232">
        <f t="shared" si="10"/>
        <v>0</v>
      </c>
      <c r="AC111" s="232">
        <f t="shared" si="10"/>
        <v>0</v>
      </c>
      <c r="AD111" s="232">
        <f t="shared" si="10"/>
        <v>0</v>
      </c>
      <c r="AE111" s="232">
        <f t="shared" si="10"/>
        <v>0</v>
      </c>
      <c r="AF111" s="232">
        <f t="shared" si="10"/>
        <v>0</v>
      </c>
      <c r="AG111" s="232">
        <f t="shared" si="10"/>
        <v>0</v>
      </c>
      <c r="AH111" s="232">
        <f t="shared" si="10"/>
        <v>0</v>
      </c>
      <c r="AI111" s="232">
        <f t="shared" ref="AI111:BN111" si="11">AI$106*AI5</f>
        <v>0</v>
      </c>
      <c r="AJ111" s="232">
        <f t="shared" si="11"/>
        <v>0</v>
      </c>
      <c r="AK111" s="232">
        <f t="shared" si="11"/>
        <v>0</v>
      </c>
      <c r="AL111" s="232">
        <f t="shared" si="11"/>
        <v>0</v>
      </c>
      <c r="AM111" s="232">
        <f t="shared" si="11"/>
        <v>0</v>
      </c>
      <c r="AN111" s="232">
        <f t="shared" si="11"/>
        <v>0</v>
      </c>
      <c r="AO111" s="232">
        <f t="shared" si="11"/>
        <v>0</v>
      </c>
      <c r="AP111" s="232">
        <f t="shared" si="11"/>
        <v>0</v>
      </c>
      <c r="AQ111" s="232">
        <f t="shared" si="11"/>
        <v>0</v>
      </c>
      <c r="AR111" s="232">
        <f t="shared" si="11"/>
        <v>0</v>
      </c>
      <c r="AS111" s="232">
        <f t="shared" si="11"/>
        <v>0</v>
      </c>
      <c r="AT111" s="232">
        <f t="shared" si="11"/>
        <v>0</v>
      </c>
      <c r="AU111" s="232">
        <f t="shared" si="11"/>
        <v>0</v>
      </c>
      <c r="AV111" s="232">
        <f t="shared" si="11"/>
        <v>0</v>
      </c>
      <c r="AW111" s="232">
        <f t="shared" si="11"/>
        <v>0</v>
      </c>
      <c r="AX111" s="232">
        <f t="shared" si="11"/>
        <v>0</v>
      </c>
      <c r="AY111" s="232">
        <f t="shared" si="11"/>
        <v>0</v>
      </c>
      <c r="AZ111" s="232">
        <f t="shared" si="11"/>
        <v>0</v>
      </c>
      <c r="BA111" s="232">
        <f t="shared" si="11"/>
        <v>0</v>
      </c>
      <c r="BB111" s="232">
        <f t="shared" si="11"/>
        <v>0</v>
      </c>
      <c r="BC111" s="232">
        <f t="shared" si="11"/>
        <v>0</v>
      </c>
      <c r="BD111" s="232">
        <f t="shared" si="11"/>
        <v>0</v>
      </c>
      <c r="BE111" s="232">
        <f t="shared" si="11"/>
        <v>0</v>
      </c>
      <c r="BF111" s="232">
        <f t="shared" si="11"/>
        <v>0</v>
      </c>
      <c r="BG111" s="232">
        <f t="shared" si="11"/>
        <v>0</v>
      </c>
      <c r="BH111" s="232">
        <f t="shared" si="11"/>
        <v>0</v>
      </c>
      <c r="BI111" s="232">
        <f t="shared" si="11"/>
        <v>0</v>
      </c>
      <c r="BJ111" s="232">
        <f t="shared" si="11"/>
        <v>0</v>
      </c>
      <c r="BK111" s="232">
        <f t="shared" si="11"/>
        <v>0</v>
      </c>
      <c r="BL111" s="232">
        <f t="shared" si="11"/>
        <v>0</v>
      </c>
      <c r="BM111" s="232">
        <f t="shared" si="11"/>
        <v>0</v>
      </c>
      <c r="BN111" s="232">
        <f t="shared" si="11"/>
        <v>0</v>
      </c>
      <c r="BO111" s="232">
        <f t="shared" ref="BO111:CL111" si="12">BO$106*BO5</f>
        <v>0</v>
      </c>
      <c r="BP111" s="232">
        <f t="shared" si="12"/>
        <v>0</v>
      </c>
      <c r="BQ111" s="232">
        <f t="shared" si="12"/>
        <v>0</v>
      </c>
      <c r="BR111" s="232">
        <f t="shared" si="12"/>
        <v>0</v>
      </c>
      <c r="BS111" s="232">
        <f t="shared" si="12"/>
        <v>0</v>
      </c>
      <c r="BT111" s="232">
        <f t="shared" si="12"/>
        <v>0</v>
      </c>
      <c r="BU111" s="232">
        <f t="shared" si="12"/>
        <v>0</v>
      </c>
      <c r="BV111" s="232">
        <f t="shared" si="12"/>
        <v>0</v>
      </c>
      <c r="BW111" s="232">
        <f t="shared" si="12"/>
        <v>0</v>
      </c>
      <c r="BX111" s="232">
        <f t="shared" si="12"/>
        <v>0</v>
      </c>
      <c r="BY111" s="232">
        <f t="shared" si="12"/>
        <v>0</v>
      </c>
      <c r="BZ111" s="232">
        <f t="shared" si="12"/>
        <v>0</v>
      </c>
      <c r="CA111" s="232">
        <f t="shared" si="12"/>
        <v>0</v>
      </c>
      <c r="CB111" s="232">
        <f t="shared" si="12"/>
        <v>0</v>
      </c>
      <c r="CC111" s="232">
        <f t="shared" si="12"/>
        <v>0</v>
      </c>
      <c r="CD111" s="232">
        <f t="shared" si="12"/>
        <v>0</v>
      </c>
      <c r="CE111" s="232">
        <f t="shared" si="12"/>
        <v>0</v>
      </c>
      <c r="CF111" s="232">
        <f t="shared" si="12"/>
        <v>0</v>
      </c>
      <c r="CG111" s="232">
        <f t="shared" si="12"/>
        <v>0</v>
      </c>
      <c r="CH111" s="232">
        <f t="shared" si="12"/>
        <v>0</v>
      </c>
      <c r="CI111" s="232">
        <f t="shared" si="12"/>
        <v>0</v>
      </c>
      <c r="CJ111" s="232">
        <f t="shared" si="12"/>
        <v>0</v>
      </c>
      <c r="CK111" s="232">
        <f t="shared" si="12"/>
        <v>0</v>
      </c>
      <c r="CL111" s="232">
        <f t="shared" si="12"/>
        <v>0</v>
      </c>
      <c r="CM111" s="254">
        <f t="shared" si="9"/>
        <v>0</v>
      </c>
    </row>
    <row r="112" spans="1:96">
      <c r="A112" s="238">
        <v>3</v>
      </c>
      <c r="B112" s="238" t="s">
        <v>5</v>
      </c>
      <c r="C112" s="232">
        <f t="shared" ref="C112:AH112" si="13">C$106*C6</f>
        <v>0</v>
      </c>
      <c r="D112" s="232">
        <f t="shared" si="13"/>
        <v>0</v>
      </c>
      <c r="E112" s="232">
        <f t="shared" si="13"/>
        <v>0</v>
      </c>
      <c r="F112" s="232">
        <f t="shared" si="13"/>
        <v>0</v>
      </c>
      <c r="G112" s="232">
        <f t="shared" si="13"/>
        <v>0</v>
      </c>
      <c r="H112" s="232">
        <f t="shared" si="13"/>
        <v>0</v>
      </c>
      <c r="I112" s="232">
        <f t="shared" si="13"/>
        <v>0</v>
      </c>
      <c r="J112" s="232">
        <f t="shared" si="13"/>
        <v>0</v>
      </c>
      <c r="K112" s="232">
        <f t="shared" si="13"/>
        <v>0</v>
      </c>
      <c r="L112" s="232">
        <f t="shared" si="13"/>
        <v>0</v>
      </c>
      <c r="M112" s="232">
        <f t="shared" si="13"/>
        <v>0</v>
      </c>
      <c r="N112" s="232">
        <f t="shared" si="13"/>
        <v>0</v>
      </c>
      <c r="O112" s="232">
        <f t="shared" si="13"/>
        <v>0</v>
      </c>
      <c r="P112" s="232">
        <f t="shared" si="13"/>
        <v>0</v>
      </c>
      <c r="Q112" s="232">
        <f t="shared" si="13"/>
        <v>0</v>
      </c>
      <c r="R112" s="232">
        <f t="shared" si="13"/>
        <v>0</v>
      </c>
      <c r="S112" s="232">
        <f t="shared" si="13"/>
        <v>0</v>
      </c>
      <c r="T112" s="232">
        <f t="shared" si="13"/>
        <v>0</v>
      </c>
      <c r="U112" s="232">
        <f t="shared" si="13"/>
        <v>0</v>
      </c>
      <c r="V112" s="232">
        <f t="shared" si="13"/>
        <v>0</v>
      </c>
      <c r="W112" s="232">
        <f t="shared" si="13"/>
        <v>0</v>
      </c>
      <c r="X112" s="232">
        <f t="shared" si="13"/>
        <v>0</v>
      </c>
      <c r="Y112" s="232">
        <f t="shared" si="13"/>
        <v>0</v>
      </c>
      <c r="Z112" s="232">
        <f t="shared" si="13"/>
        <v>0</v>
      </c>
      <c r="AA112" s="232">
        <f t="shared" si="13"/>
        <v>0</v>
      </c>
      <c r="AB112" s="232">
        <f t="shared" si="13"/>
        <v>0</v>
      </c>
      <c r="AC112" s="232">
        <f t="shared" si="13"/>
        <v>0</v>
      </c>
      <c r="AD112" s="232">
        <f t="shared" si="13"/>
        <v>0</v>
      </c>
      <c r="AE112" s="232">
        <f t="shared" si="13"/>
        <v>0</v>
      </c>
      <c r="AF112" s="232">
        <f t="shared" si="13"/>
        <v>0</v>
      </c>
      <c r="AG112" s="232">
        <f t="shared" si="13"/>
        <v>0</v>
      </c>
      <c r="AH112" s="232">
        <f t="shared" si="13"/>
        <v>0</v>
      </c>
      <c r="AI112" s="232">
        <f t="shared" ref="AI112:BN112" si="14">AI$106*AI6</f>
        <v>0</v>
      </c>
      <c r="AJ112" s="232">
        <f t="shared" si="14"/>
        <v>0</v>
      </c>
      <c r="AK112" s="232">
        <f t="shared" si="14"/>
        <v>0</v>
      </c>
      <c r="AL112" s="232">
        <f t="shared" si="14"/>
        <v>0</v>
      </c>
      <c r="AM112" s="232">
        <f t="shared" si="14"/>
        <v>0</v>
      </c>
      <c r="AN112" s="232">
        <f t="shared" si="14"/>
        <v>0</v>
      </c>
      <c r="AO112" s="232">
        <f t="shared" si="14"/>
        <v>0</v>
      </c>
      <c r="AP112" s="232">
        <f t="shared" si="14"/>
        <v>0</v>
      </c>
      <c r="AQ112" s="232">
        <f t="shared" si="14"/>
        <v>0</v>
      </c>
      <c r="AR112" s="232">
        <f t="shared" si="14"/>
        <v>0</v>
      </c>
      <c r="AS112" s="232">
        <f t="shared" si="14"/>
        <v>0</v>
      </c>
      <c r="AT112" s="232">
        <f t="shared" si="14"/>
        <v>0</v>
      </c>
      <c r="AU112" s="232">
        <f t="shared" si="14"/>
        <v>0</v>
      </c>
      <c r="AV112" s="232">
        <f t="shared" si="14"/>
        <v>0</v>
      </c>
      <c r="AW112" s="232">
        <f t="shared" si="14"/>
        <v>0</v>
      </c>
      <c r="AX112" s="232">
        <f t="shared" si="14"/>
        <v>0</v>
      </c>
      <c r="AY112" s="232">
        <f t="shared" si="14"/>
        <v>0</v>
      </c>
      <c r="AZ112" s="232">
        <f t="shared" si="14"/>
        <v>0</v>
      </c>
      <c r="BA112" s="232">
        <f t="shared" si="14"/>
        <v>0</v>
      </c>
      <c r="BB112" s="232">
        <f t="shared" si="14"/>
        <v>0</v>
      </c>
      <c r="BC112" s="232">
        <f t="shared" si="14"/>
        <v>0</v>
      </c>
      <c r="BD112" s="232">
        <f t="shared" si="14"/>
        <v>0</v>
      </c>
      <c r="BE112" s="232">
        <f t="shared" si="14"/>
        <v>0</v>
      </c>
      <c r="BF112" s="232">
        <f t="shared" si="14"/>
        <v>0</v>
      </c>
      <c r="BG112" s="232">
        <f t="shared" si="14"/>
        <v>0</v>
      </c>
      <c r="BH112" s="232">
        <f t="shared" si="14"/>
        <v>0</v>
      </c>
      <c r="BI112" s="232">
        <f t="shared" si="14"/>
        <v>0</v>
      </c>
      <c r="BJ112" s="232">
        <f t="shared" si="14"/>
        <v>0</v>
      </c>
      <c r="BK112" s="232">
        <f t="shared" si="14"/>
        <v>0</v>
      </c>
      <c r="BL112" s="232">
        <f t="shared" si="14"/>
        <v>0</v>
      </c>
      <c r="BM112" s="232">
        <f t="shared" si="14"/>
        <v>0</v>
      </c>
      <c r="BN112" s="232">
        <f t="shared" si="14"/>
        <v>0</v>
      </c>
      <c r="BO112" s="232">
        <f t="shared" ref="BO112:CL112" si="15">BO$106*BO6</f>
        <v>0</v>
      </c>
      <c r="BP112" s="232">
        <f t="shared" si="15"/>
        <v>0</v>
      </c>
      <c r="BQ112" s="232">
        <f t="shared" si="15"/>
        <v>0</v>
      </c>
      <c r="BR112" s="232">
        <f t="shared" si="15"/>
        <v>0</v>
      </c>
      <c r="BS112" s="232">
        <f t="shared" si="15"/>
        <v>0</v>
      </c>
      <c r="BT112" s="232">
        <f t="shared" si="15"/>
        <v>0</v>
      </c>
      <c r="BU112" s="232">
        <f t="shared" si="15"/>
        <v>0</v>
      </c>
      <c r="BV112" s="232">
        <f t="shared" si="15"/>
        <v>0</v>
      </c>
      <c r="BW112" s="232">
        <f t="shared" si="15"/>
        <v>0</v>
      </c>
      <c r="BX112" s="232">
        <f t="shared" si="15"/>
        <v>0</v>
      </c>
      <c r="BY112" s="232">
        <f t="shared" si="15"/>
        <v>0</v>
      </c>
      <c r="BZ112" s="232">
        <f t="shared" si="15"/>
        <v>0</v>
      </c>
      <c r="CA112" s="232">
        <f t="shared" si="15"/>
        <v>0</v>
      </c>
      <c r="CB112" s="232">
        <f t="shared" si="15"/>
        <v>0</v>
      </c>
      <c r="CC112" s="232">
        <f t="shared" si="15"/>
        <v>0</v>
      </c>
      <c r="CD112" s="232">
        <f t="shared" si="15"/>
        <v>0</v>
      </c>
      <c r="CE112" s="232">
        <f t="shared" si="15"/>
        <v>0</v>
      </c>
      <c r="CF112" s="232">
        <f t="shared" si="15"/>
        <v>0</v>
      </c>
      <c r="CG112" s="232">
        <f t="shared" si="15"/>
        <v>0</v>
      </c>
      <c r="CH112" s="232">
        <f t="shared" si="15"/>
        <v>0</v>
      </c>
      <c r="CI112" s="232">
        <f t="shared" si="15"/>
        <v>0</v>
      </c>
      <c r="CJ112" s="232">
        <f t="shared" si="15"/>
        <v>0</v>
      </c>
      <c r="CK112" s="232">
        <f t="shared" si="15"/>
        <v>0</v>
      </c>
      <c r="CL112" s="232">
        <f t="shared" si="15"/>
        <v>0</v>
      </c>
      <c r="CM112" s="254">
        <f t="shared" si="9"/>
        <v>0</v>
      </c>
    </row>
    <row r="113" spans="1:91">
      <c r="A113" s="238">
        <v>4</v>
      </c>
      <c r="B113" s="238" t="s">
        <v>1979</v>
      </c>
      <c r="C113" s="232">
        <f t="shared" ref="C113:AH113" si="16">C$106*C7</f>
        <v>0</v>
      </c>
      <c r="D113" s="232">
        <f t="shared" si="16"/>
        <v>0</v>
      </c>
      <c r="E113" s="232">
        <f t="shared" si="16"/>
        <v>0</v>
      </c>
      <c r="F113" s="232">
        <f t="shared" si="16"/>
        <v>0</v>
      </c>
      <c r="G113" s="232">
        <f t="shared" si="16"/>
        <v>0</v>
      </c>
      <c r="H113" s="232">
        <f t="shared" si="16"/>
        <v>0</v>
      </c>
      <c r="I113" s="232">
        <f t="shared" si="16"/>
        <v>0</v>
      </c>
      <c r="J113" s="232">
        <f t="shared" si="16"/>
        <v>0</v>
      </c>
      <c r="K113" s="232">
        <f t="shared" si="16"/>
        <v>0</v>
      </c>
      <c r="L113" s="232">
        <f t="shared" si="16"/>
        <v>0</v>
      </c>
      <c r="M113" s="232">
        <f t="shared" si="16"/>
        <v>0</v>
      </c>
      <c r="N113" s="232">
        <f t="shared" si="16"/>
        <v>0</v>
      </c>
      <c r="O113" s="232">
        <f t="shared" si="16"/>
        <v>0</v>
      </c>
      <c r="P113" s="232">
        <f t="shared" si="16"/>
        <v>0</v>
      </c>
      <c r="Q113" s="232">
        <f t="shared" si="16"/>
        <v>0</v>
      </c>
      <c r="R113" s="232">
        <f t="shared" si="16"/>
        <v>0</v>
      </c>
      <c r="S113" s="232">
        <f t="shared" si="16"/>
        <v>0</v>
      </c>
      <c r="T113" s="232">
        <f t="shared" si="16"/>
        <v>0</v>
      </c>
      <c r="U113" s="232">
        <f t="shared" si="16"/>
        <v>0</v>
      </c>
      <c r="V113" s="232">
        <f t="shared" si="16"/>
        <v>0</v>
      </c>
      <c r="W113" s="232">
        <f t="shared" si="16"/>
        <v>0</v>
      </c>
      <c r="X113" s="232">
        <f t="shared" si="16"/>
        <v>0</v>
      </c>
      <c r="Y113" s="232">
        <f t="shared" si="16"/>
        <v>0</v>
      </c>
      <c r="Z113" s="232">
        <f t="shared" si="16"/>
        <v>0</v>
      </c>
      <c r="AA113" s="232">
        <f t="shared" si="16"/>
        <v>0</v>
      </c>
      <c r="AB113" s="232">
        <f t="shared" si="16"/>
        <v>0</v>
      </c>
      <c r="AC113" s="232">
        <f t="shared" si="16"/>
        <v>0</v>
      </c>
      <c r="AD113" s="232">
        <f t="shared" si="16"/>
        <v>0</v>
      </c>
      <c r="AE113" s="232">
        <f t="shared" si="16"/>
        <v>0</v>
      </c>
      <c r="AF113" s="232">
        <f t="shared" si="16"/>
        <v>0</v>
      </c>
      <c r="AG113" s="232">
        <f t="shared" si="16"/>
        <v>0</v>
      </c>
      <c r="AH113" s="232">
        <f t="shared" si="16"/>
        <v>0</v>
      </c>
      <c r="AI113" s="232">
        <f t="shared" ref="AI113:BN113" si="17">AI$106*AI7</f>
        <v>0</v>
      </c>
      <c r="AJ113" s="232">
        <f t="shared" si="17"/>
        <v>0</v>
      </c>
      <c r="AK113" s="232">
        <f t="shared" si="17"/>
        <v>0</v>
      </c>
      <c r="AL113" s="232">
        <f t="shared" si="17"/>
        <v>0</v>
      </c>
      <c r="AM113" s="232">
        <f t="shared" si="17"/>
        <v>0</v>
      </c>
      <c r="AN113" s="232">
        <f t="shared" si="17"/>
        <v>0</v>
      </c>
      <c r="AO113" s="232">
        <f t="shared" si="17"/>
        <v>0</v>
      </c>
      <c r="AP113" s="232">
        <f t="shared" si="17"/>
        <v>0</v>
      </c>
      <c r="AQ113" s="232">
        <f t="shared" si="17"/>
        <v>0</v>
      </c>
      <c r="AR113" s="232">
        <f t="shared" si="17"/>
        <v>0</v>
      </c>
      <c r="AS113" s="232">
        <f t="shared" si="17"/>
        <v>0</v>
      </c>
      <c r="AT113" s="232">
        <f t="shared" si="17"/>
        <v>0</v>
      </c>
      <c r="AU113" s="232">
        <f t="shared" si="17"/>
        <v>0</v>
      </c>
      <c r="AV113" s="232">
        <f t="shared" si="17"/>
        <v>0</v>
      </c>
      <c r="AW113" s="232">
        <f t="shared" si="17"/>
        <v>0</v>
      </c>
      <c r="AX113" s="232">
        <f t="shared" si="17"/>
        <v>0</v>
      </c>
      <c r="AY113" s="232">
        <f t="shared" si="17"/>
        <v>0</v>
      </c>
      <c r="AZ113" s="232">
        <f t="shared" si="17"/>
        <v>0</v>
      </c>
      <c r="BA113" s="232">
        <f t="shared" si="17"/>
        <v>0</v>
      </c>
      <c r="BB113" s="232">
        <f t="shared" si="17"/>
        <v>0</v>
      </c>
      <c r="BC113" s="232">
        <f t="shared" si="17"/>
        <v>0</v>
      </c>
      <c r="BD113" s="232">
        <f t="shared" si="17"/>
        <v>0</v>
      </c>
      <c r="BE113" s="232">
        <f t="shared" si="17"/>
        <v>0</v>
      </c>
      <c r="BF113" s="232">
        <f t="shared" si="17"/>
        <v>0</v>
      </c>
      <c r="BG113" s="232">
        <f t="shared" si="17"/>
        <v>0</v>
      </c>
      <c r="BH113" s="232">
        <f t="shared" si="17"/>
        <v>0</v>
      </c>
      <c r="BI113" s="232">
        <f t="shared" si="17"/>
        <v>0</v>
      </c>
      <c r="BJ113" s="232">
        <f t="shared" si="17"/>
        <v>0</v>
      </c>
      <c r="BK113" s="232">
        <f t="shared" si="17"/>
        <v>0</v>
      </c>
      <c r="BL113" s="232">
        <f t="shared" si="17"/>
        <v>0</v>
      </c>
      <c r="BM113" s="232">
        <f t="shared" si="17"/>
        <v>0</v>
      </c>
      <c r="BN113" s="232">
        <f t="shared" si="17"/>
        <v>0</v>
      </c>
      <c r="BO113" s="232">
        <f t="shared" ref="BO113:CL113" si="18">BO$106*BO7</f>
        <v>0</v>
      </c>
      <c r="BP113" s="232">
        <f t="shared" si="18"/>
        <v>0</v>
      </c>
      <c r="BQ113" s="232">
        <f t="shared" si="18"/>
        <v>0</v>
      </c>
      <c r="BR113" s="232">
        <f t="shared" si="18"/>
        <v>0</v>
      </c>
      <c r="BS113" s="232">
        <f t="shared" si="18"/>
        <v>0</v>
      </c>
      <c r="BT113" s="232">
        <f t="shared" si="18"/>
        <v>0</v>
      </c>
      <c r="BU113" s="232">
        <f t="shared" si="18"/>
        <v>0</v>
      </c>
      <c r="BV113" s="232">
        <f t="shared" si="18"/>
        <v>0</v>
      </c>
      <c r="BW113" s="232">
        <f t="shared" si="18"/>
        <v>0</v>
      </c>
      <c r="BX113" s="232">
        <f t="shared" si="18"/>
        <v>0</v>
      </c>
      <c r="BY113" s="232">
        <f t="shared" si="18"/>
        <v>0</v>
      </c>
      <c r="BZ113" s="232">
        <f t="shared" si="18"/>
        <v>0</v>
      </c>
      <c r="CA113" s="232">
        <f t="shared" si="18"/>
        <v>0</v>
      </c>
      <c r="CB113" s="232">
        <f t="shared" si="18"/>
        <v>0</v>
      </c>
      <c r="CC113" s="232">
        <f t="shared" si="18"/>
        <v>0</v>
      </c>
      <c r="CD113" s="232">
        <f t="shared" si="18"/>
        <v>0</v>
      </c>
      <c r="CE113" s="232">
        <f t="shared" si="18"/>
        <v>0</v>
      </c>
      <c r="CF113" s="232">
        <f t="shared" si="18"/>
        <v>0</v>
      </c>
      <c r="CG113" s="232">
        <f t="shared" si="18"/>
        <v>0</v>
      </c>
      <c r="CH113" s="232">
        <f t="shared" si="18"/>
        <v>0</v>
      </c>
      <c r="CI113" s="232">
        <f t="shared" si="18"/>
        <v>0</v>
      </c>
      <c r="CJ113" s="232">
        <f t="shared" si="18"/>
        <v>0</v>
      </c>
      <c r="CK113" s="232">
        <f t="shared" si="18"/>
        <v>0</v>
      </c>
      <c r="CL113" s="232">
        <f t="shared" si="18"/>
        <v>0</v>
      </c>
      <c r="CM113" s="254">
        <f t="shared" si="9"/>
        <v>0</v>
      </c>
    </row>
    <row r="114" spans="1:91">
      <c r="A114" s="238">
        <v>5</v>
      </c>
      <c r="B114" s="238" t="s">
        <v>6</v>
      </c>
      <c r="C114" s="232">
        <f t="shared" ref="C114:AH114" si="19">C$106*C8</f>
        <v>0</v>
      </c>
      <c r="D114" s="232">
        <f t="shared" si="19"/>
        <v>0</v>
      </c>
      <c r="E114" s="232">
        <f t="shared" si="19"/>
        <v>0</v>
      </c>
      <c r="F114" s="232">
        <f t="shared" si="19"/>
        <v>0</v>
      </c>
      <c r="G114" s="232">
        <f t="shared" si="19"/>
        <v>0</v>
      </c>
      <c r="H114" s="232">
        <f t="shared" si="19"/>
        <v>0</v>
      </c>
      <c r="I114" s="232">
        <f t="shared" si="19"/>
        <v>0</v>
      </c>
      <c r="J114" s="232">
        <f t="shared" si="19"/>
        <v>0</v>
      </c>
      <c r="K114" s="232">
        <f t="shared" si="19"/>
        <v>0</v>
      </c>
      <c r="L114" s="232">
        <f t="shared" si="19"/>
        <v>0</v>
      </c>
      <c r="M114" s="232">
        <f t="shared" si="19"/>
        <v>0</v>
      </c>
      <c r="N114" s="232">
        <f t="shared" si="19"/>
        <v>0</v>
      </c>
      <c r="O114" s="232">
        <f t="shared" si="19"/>
        <v>0</v>
      </c>
      <c r="P114" s="232">
        <f t="shared" si="19"/>
        <v>0</v>
      </c>
      <c r="Q114" s="232">
        <f t="shared" si="19"/>
        <v>0</v>
      </c>
      <c r="R114" s="232">
        <f t="shared" si="19"/>
        <v>0</v>
      </c>
      <c r="S114" s="232">
        <f t="shared" si="19"/>
        <v>0</v>
      </c>
      <c r="T114" s="232">
        <f t="shared" si="19"/>
        <v>0</v>
      </c>
      <c r="U114" s="232">
        <f t="shared" si="19"/>
        <v>0</v>
      </c>
      <c r="V114" s="232">
        <f t="shared" si="19"/>
        <v>0</v>
      </c>
      <c r="W114" s="232">
        <f t="shared" si="19"/>
        <v>0</v>
      </c>
      <c r="X114" s="232">
        <f t="shared" si="19"/>
        <v>0</v>
      </c>
      <c r="Y114" s="232">
        <f t="shared" si="19"/>
        <v>0</v>
      </c>
      <c r="Z114" s="232">
        <f t="shared" si="19"/>
        <v>0</v>
      </c>
      <c r="AA114" s="232">
        <f t="shared" si="19"/>
        <v>0</v>
      </c>
      <c r="AB114" s="232">
        <f t="shared" si="19"/>
        <v>0</v>
      </c>
      <c r="AC114" s="232">
        <f t="shared" si="19"/>
        <v>0</v>
      </c>
      <c r="AD114" s="232">
        <f t="shared" si="19"/>
        <v>0</v>
      </c>
      <c r="AE114" s="232">
        <f t="shared" si="19"/>
        <v>0</v>
      </c>
      <c r="AF114" s="232">
        <f t="shared" si="19"/>
        <v>0</v>
      </c>
      <c r="AG114" s="232">
        <f t="shared" si="19"/>
        <v>0</v>
      </c>
      <c r="AH114" s="232">
        <f t="shared" si="19"/>
        <v>0</v>
      </c>
      <c r="AI114" s="232">
        <f t="shared" ref="AI114:BN114" si="20">AI$106*AI8</f>
        <v>0</v>
      </c>
      <c r="AJ114" s="232">
        <f t="shared" si="20"/>
        <v>0</v>
      </c>
      <c r="AK114" s="232">
        <f t="shared" si="20"/>
        <v>0</v>
      </c>
      <c r="AL114" s="232">
        <f t="shared" si="20"/>
        <v>0</v>
      </c>
      <c r="AM114" s="232">
        <f t="shared" si="20"/>
        <v>0</v>
      </c>
      <c r="AN114" s="232">
        <f t="shared" si="20"/>
        <v>0</v>
      </c>
      <c r="AO114" s="232">
        <f t="shared" si="20"/>
        <v>0</v>
      </c>
      <c r="AP114" s="232">
        <f t="shared" si="20"/>
        <v>0</v>
      </c>
      <c r="AQ114" s="232">
        <f t="shared" si="20"/>
        <v>0</v>
      </c>
      <c r="AR114" s="232">
        <f t="shared" si="20"/>
        <v>0</v>
      </c>
      <c r="AS114" s="232">
        <f t="shared" si="20"/>
        <v>0</v>
      </c>
      <c r="AT114" s="232">
        <f t="shared" si="20"/>
        <v>0</v>
      </c>
      <c r="AU114" s="232">
        <f t="shared" si="20"/>
        <v>0</v>
      </c>
      <c r="AV114" s="232">
        <f t="shared" si="20"/>
        <v>0</v>
      </c>
      <c r="AW114" s="232">
        <f t="shared" si="20"/>
        <v>0</v>
      </c>
      <c r="AX114" s="232">
        <f t="shared" si="20"/>
        <v>0</v>
      </c>
      <c r="AY114" s="232">
        <f t="shared" si="20"/>
        <v>0</v>
      </c>
      <c r="AZ114" s="232">
        <f t="shared" si="20"/>
        <v>0</v>
      </c>
      <c r="BA114" s="232">
        <f t="shared" si="20"/>
        <v>0</v>
      </c>
      <c r="BB114" s="232">
        <f t="shared" si="20"/>
        <v>0</v>
      </c>
      <c r="BC114" s="232">
        <f t="shared" si="20"/>
        <v>0</v>
      </c>
      <c r="BD114" s="232">
        <f t="shared" si="20"/>
        <v>0</v>
      </c>
      <c r="BE114" s="232">
        <f t="shared" si="20"/>
        <v>0</v>
      </c>
      <c r="BF114" s="232">
        <f t="shared" si="20"/>
        <v>0</v>
      </c>
      <c r="BG114" s="232">
        <f t="shared" si="20"/>
        <v>0</v>
      </c>
      <c r="BH114" s="232">
        <f t="shared" si="20"/>
        <v>0</v>
      </c>
      <c r="BI114" s="232">
        <f t="shared" si="20"/>
        <v>0</v>
      </c>
      <c r="BJ114" s="232">
        <f t="shared" si="20"/>
        <v>0</v>
      </c>
      <c r="BK114" s="232">
        <f t="shared" si="20"/>
        <v>0</v>
      </c>
      <c r="BL114" s="232">
        <f t="shared" si="20"/>
        <v>0</v>
      </c>
      <c r="BM114" s="232">
        <f t="shared" si="20"/>
        <v>0</v>
      </c>
      <c r="BN114" s="232">
        <f t="shared" si="20"/>
        <v>0</v>
      </c>
      <c r="BO114" s="232">
        <f t="shared" ref="BO114:CL114" si="21">BO$106*BO8</f>
        <v>0</v>
      </c>
      <c r="BP114" s="232">
        <f t="shared" si="21"/>
        <v>0</v>
      </c>
      <c r="BQ114" s="232">
        <f t="shared" si="21"/>
        <v>0</v>
      </c>
      <c r="BR114" s="232">
        <f t="shared" si="21"/>
        <v>0</v>
      </c>
      <c r="BS114" s="232">
        <f t="shared" si="21"/>
        <v>0</v>
      </c>
      <c r="BT114" s="232">
        <f t="shared" si="21"/>
        <v>0</v>
      </c>
      <c r="BU114" s="232">
        <f t="shared" si="21"/>
        <v>0</v>
      </c>
      <c r="BV114" s="232">
        <f t="shared" si="21"/>
        <v>0</v>
      </c>
      <c r="BW114" s="232">
        <f t="shared" si="21"/>
        <v>0</v>
      </c>
      <c r="BX114" s="232">
        <f t="shared" si="21"/>
        <v>0</v>
      </c>
      <c r="BY114" s="232">
        <f t="shared" si="21"/>
        <v>0</v>
      </c>
      <c r="BZ114" s="232">
        <f t="shared" si="21"/>
        <v>0</v>
      </c>
      <c r="CA114" s="232">
        <f t="shared" si="21"/>
        <v>0</v>
      </c>
      <c r="CB114" s="232">
        <f t="shared" si="21"/>
        <v>0</v>
      </c>
      <c r="CC114" s="232">
        <f t="shared" si="21"/>
        <v>0</v>
      </c>
      <c r="CD114" s="232">
        <f t="shared" si="21"/>
        <v>0</v>
      </c>
      <c r="CE114" s="232">
        <f t="shared" si="21"/>
        <v>0</v>
      </c>
      <c r="CF114" s="232">
        <f t="shared" si="21"/>
        <v>0</v>
      </c>
      <c r="CG114" s="232">
        <f t="shared" si="21"/>
        <v>0</v>
      </c>
      <c r="CH114" s="232">
        <f t="shared" si="21"/>
        <v>0</v>
      </c>
      <c r="CI114" s="232">
        <f t="shared" si="21"/>
        <v>0</v>
      </c>
      <c r="CJ114" s="232">
        <f t="shared" si="21"/>
        <v>0</v>
      </c>
      <c r="CK114" s="232">
        <f t="shared" si="21"/>
        <v>0</v>
      </c>
      <c r="CL114" s="232">
        <f t="shared" si="21"/>
        <v>0</v>
      </c>
      <c r="CM114" s="254">
        <f t="shared" si="9"/>
        <v>0</v>
      </c>
    </row>
    <row r="115" spans="1:91">
      <c r="A115" s="238">
        <v>6</v>
      </c>
      <c r="B115" s="238" t="s">
        <v>7</v>
      </c>
      <c r="C115" s="232">
        <f t="shared" ref="C115:AH115" si="22">C$106*C9</f>
        <v>0</v>
      </c>
      <c r="D115" s="232">
        <f t="shared" si="22"/>
        <v>0</v>
      </c>
      <c r="E115" s="232">
        <f t="shared" si="22"/>
        <v>0</v>
      </c>
      <c r="F115" s="232">
        <f t="shared" si="22"/>
        <v>0</v>
      </c>
      <c r="G115" s="232">
        <f t="shared" si="22"/>
        <v>0</v>
      </c>
      <c r="H115" s="232">
        <f t="shared" si="22"/>
        <v>0</v>
      </c>
      <c r="I115" s="232">
        <f t="shared" si="22"/>
        <v>0</v>
      </c>
      <c r="J115" s="232">
        <f t="shared" si="22"/>
        <v>0</v>
      </c>
      <c r="K115" s="232">
        <f t="shared" si="22"/>
        <v>0</v>
      </c>
      <c r="L115" s="232">
        <f t="shared" si="22"/>
        <v>0</v>
      </c>
      <c r="M115" s="232">
        <f t="shared" si="22"/>
        <v>0</v>
      </c>
      <c r="N115" s="232">
        <f t="shared" si="22"/>
        <v>0</v>
      </c>
      <c r="O115" s="232">
        <f t="shared" si="22"/>
        <v>0</v>
      </c>
      <c r="P115" s="232">
        <f t="shared" si="22"/>
        <v>0</v>
      </c>
      <c r="Q115" s="232">
        <f t="shared" si="22"/>
        <v>0</v>
      </c>
      <c r="R115" s="232">
        <f t="shared" si="22"/>
        <v>0</v>
      </c>
      <c r="S115" s="232">
        <f t="shared" si="22"/>
        <v>0</v>
      </c>
      <c r="T115" s="232">
        <f t="shared" si="22"/>
        <v>0</v>
      </c>
      <c r="U115" s="232">
        <f t="shared" si="22"/>
        <v>0</v>
      </c>
      <c r="V115" s="232">
        <f t="shared" si="22"/>
        <v>0</v>
      </c>
      <c r="W115" s="232">
        <f t="shared" si="22"/>
        <v>0</v>
      </c>
      <c r="X115" s="232">
        <f t="shared" si="22"/>
        <v>0</v>
      </c>
      <c r="Y115" s="232">
        <f t="shared" si="22"/>
        <v>0</v>
      </c>
      <c r="Z115" s="232">
        <f t="shared" si="22"/>
        <v>0</v>
      </c>
      <c r="AA115" s="232">
        <f t="shared" si="22"/>
        <v>0</v>
      </c>
      <c r="AB115" s="232">
        <f t="shared" si="22"/>
        <v>0</v>
      </c>
      <c r="AC115" s="232">
        <f t="shared" si="22"/>
        <v>0</v>
      </c>
      <c r="AD115" s="232">
        <f t="shared" si="22"/>
        <v>0</v>
      </c>
      <c r="AE115" s="232">
        <f t="shared" si="22"/>
        <v>0</v>
      </c>
      <c r="AF115" s="232">
        <f t="shared" si="22"/>
        <v>0</v>
      </c>
      <c r="AG115" s="232">
        <f t="shared" si="22"/>
        <v>0</v>
      </c>
      <c r="AH115" s="232">
        <f t="shared" si="22"/>
        <v>0</v>
      </c>
      <c r="AI115" s="232">
        <f t="shared" ref="AI115:BN115" si="23">AI$106*AI9</f>
        <v>0</v>
      </c>
      <c r="AJ115" s="232">
        <f t="shared" si="23"/>
        <v>0</v>
      </c>
      <c r="AK115" s="232">
        <f t="shared" si="23"/>
        <v>0</v>
      </c>
      <c r="AL115" s="232">
        <f t="shared" si="23"/>
        <v>0</v>
      </c>
      <c r="AM115" s="232">
        <f t="shared" si="23"/>
        <v>0</v>
      </c>
      <c r="AN115" s="232">
        <f t="shared" si="23"/>
        <v>0</v>
      </c>
      <c r="AO115" s="232">
        <f t="shared" si="23"/>
        <v>0</v>
      </c>
      <c r="AP115" s="232">
        <f t="shared" si="23"/>
        <v>0</v>
      </c>
      <c r="AQ115" s="232">
        <f t="shared" si="23"/>
        <v>0</v>
      </c>
      <c r="AR115" s="232">
        <f t="shared" si="23"/>
        <v>0</v>
      </c>
      <c r="AS115" s="232">
        <f t="shared" si="23"/>
        <v>0</v>
      </c>
      <c r="AT115" s="232">
        <f t="shared" si="23"/>
        <v>0</v>
      </c>
      <c r="AU115" s="232">
        <f t="shared" si="23"/>
        <v>0</v>
      </c>
      <c r="AV115" s="232">
        <f t="shared" si="23"/>
        <v>0</v>
      </c>
      <c r="AW115" s="232">
        <f t="shared" si="23"/>
        <v>0</v>
      </c>
      <c r="AX115" s="232">
        <f t="shared" si="23"/>
        <v>0</v>
      </c>
      <c r="AY115" s="232">
        <f t="shared" si="23"/>
        <v>0</v>
      </c>
      <c r="AZ115" s="232">
        <f t="shared" si="23"/>
        <v>0</v>
      </c>
      <c r="BA115" s="232">
        <f t="shared" si="23"/>
        <v>0</v>
      </c>
      <c r="BB115" s="232">
        <f t="shared" si="23"/>
        <v>0</v>
      </c>
      <c r="BC115" s="232">
        <f t="shared" si="23"/>
        <v>0</v>
      </c>
      <c r="BD115" s="232">
        <f t="shared" si="23"/>
        <v>0</v>
      </c>
      <c r="BE115" s="232">
        <f t="shared" si="23"/>
        <v>0</v>
      </c>
      <c r="BF115" s="232">
        <f t="shared" si="23"/>
        <v>0</v>
      </c>
      <c r="BG115" s="232">
        <f t="shared" si="23"/>
        <v>0</v>
      </c>
      <c r="BH115" s="232">
        <f t="shared" si="23"/>
        <v>0</v>
      </c>
      <c r="BI115" s="232">
        <f t="shared" si="23"/>
        <v>0</v>
      </c>
      <c r="BJ115" s="232">
        <f t="shared" si="23"/>
        <v>0</v>
      </c>
      <c r="BK115" s="232">
        <f t="shared" si="23"/>
        <v>0</v>
      </c>
      <c r="BL115" s="232">
        <f t="shared" si="23"/>
        <v>0</v>
      </c>
      <c r="BM115" s="232">
        <f t="shared" si="23"/>
        <v>0</v>
      </c>
      <c r="BN115" s="232">
        <f t="shared" si="23"/>
        <v>0</v>
      </c>
      <c r="BO115" s="232">
        <f t="shared" ref="BO115:CL115" si="24">BO$106*BO9</f>
        <v>0</v>
      </c>
      <c r="BP115" s="232">
        <f t="shared" si="24"/>
        <v>0</v>
      </c>
      <c r="BQ115" s="232">
        <f t="shared" si="24"/>
        <v>0</v>
      </c>
      <c r="BR115" s="232">
        <f t="shared" si="24"/>
        <v>0</v>
      </c>
      <c r="BS115" s="232">
        <f t="shared" si="24"/>
        <v>0</v>
      </c>
      <c r="BT115" s="232">
        <f t="shared" si="24"/>
        <v>0</v>
      </c>
      <c r="BU115" s="232">
        <f t="shared" si="24"/>
        <v>0</v>
      </c>
      <c r="BV115" s="232">
        <f t="shared" si="24"/>
        <v>0</v>
      </c>
      <c r="BW115" s="232">
        <f t="shared" si="24"/>
        <v>0</v>
      </c>
      <c r="BX115" s="232">
        <f t="shared" si="24"/>
        <v>0</v>
      </c>
      <c r="BY115" s="232">
        <f t="shared" si="24"/>
        <v>0</v>
      </c>
      <c r="BZ115" s="232">
        <f t="shared" si="24"/>
        <v>0</v>
      </c>
      <c r="CA115" s="232">
        <f t="shared" si="24"/>
        <v>0</v>
      </c>
      <c r="CB115" s="232">
        <f t="shared" si="24"/>
        <v>0</v>
      </c>
      <c r="CC115" s="232">
        <f t="shared" si="24"/>
        <v>0</v>
      </c>
      <c r="CD115" s="232">
        <f t="shared" si="24"/>
        <v>0</v>
      </c>
      <c r="CE115" s="232">
        <f t="shared" si="24"/>
        <v>0</v>
      </c>
      <c r="CF115" s="232">
        <f t="shared" si="24"/>
        <v>0</v>
      </c>
      <c r="CG115" s="232">
        <f t="shared" si="24"/>
        <v>0</v>
      </c>
      <c r="CH115" s="232">
        <f t="shared" si="24"/>
        <v>0</v>
      </c>
      <c r="CI115" s="232">
        <f t="shared" si="24"/>
        <v>0</v>
      </c>
      <c r="CJ115" s="232">
        <f t="shared" si="24"/>
        <v>0</v>
      </c>
      <c r="CK115" s="232">
        <f t="shared" si="24"/>
        <v>0</v>
      </c>
      <c r="CL115" s="232">
        <f t="shared" si="24"/>
        <v>0</v>
      </c>
      <c r="CM115" s="254">
        <f t="shared" si="9"/>
        <v>0</v>
      </c>
    </row>
    <row r="116" spans="1:91">
      <c r="A116" s="238">
        <v>7</v>
      </c>
      <c r="B116" s="238" t="s">
        <v>125</v>
      </c>
      <c r="C116" s="232">
        <f t="shared" ref="C116:AH116" si="25">C$106*C10</f>
        <v>0</v>
      </c>
      <c r="D116" s="232">
        <f t="shared" si="25"/>
        <v>0</v>
      </c>
      <c r="E116" s="232">
        <f t="shared" si="25"/>
        <v>0</v>
      </c>
      <c r="F116" s="232">
        <f t="shared" si="25"/>
        <v>0</v>
      </c>
      <c r="G116" s="232">
        <f t="shared" si="25"/>
        <v>0</v>
      </c>
      <c r="H116" s="232">
        <f t="shared" si="25"/>
        <v>0</v>
      </c>
      <c r="I116" s="232">
        <f t="shared" si="25"/>
        <v>0</v>
      </c>
      <c r="J116" s="232">
        <f t="shared" si="25"/>
        <v>0</v>
      </c>
      <c r="K116" s="232">
        <f t="shared" si="25"/>
        <v>0</v>
      </c>
      <c r="L116" s="232">
        <f t="shared" si="25"/>
        <v>0</v>
      </c>
      <c r="M116" s="232">
        <f t="shared" si="25"/>
        <v>0</v>
      </c>
      <c r="N116" s="232">
        <f t="shared" si="25"/>
        <v>0</v>
      </c>
      <c r="O116" s="232">
        <f t="shared" si="25"/>
        <v>0</v>
      </c>
      <c r="P116" s="232">
        <f t="shared" si="25"/>
        <v>0</v>
      </c>
      <c r="Q116" s="232">
        <f t="shared" si="25"/>
        <v>0</v>
      </c>
      <c r="R116" s="232">
        <f t="shared" si="25"/>
        <v>0</v>
      </c>
      <c r="S116" s="232">
        <f t="shared" si="25"/>
        <v>0</v>
      </c>
      <c r="T116" s="232">
        <f t="shared" si="25"/>
        <v>0</v>
      </c>
      <c r="U116" s="232">
        <f t="shared" si="25"/>
        <v>0</v>
      </c>
      <c r="V116" s="232">
        <f t="shared" si="25"/>
        <v>0</v>
      </c>
      <c r="W116" s="232">
        <f t="shared" si="25"/>
        <v>0</v>
      </c>
      <c r="X116" s="232">
        <f t="shared" si="25"/>
        <v>0</v>
      </c>
      <c r="Y116" s="232">
        <f t="shared" si="25"/>
        <v>0</v>
      </c>
      <c r="Z116" s="232">
        <f t="shared" si="25"/>
        <v>0</v>
      </c>
      <c r="AA116" s="232">
        <f t="shared" si="25"/>
        <v>0</v>
      </c>
      <c r="AB116" s="232">
        <f t="shared" si="25"/>
        <v>0</v>
      </c>
      <c r="AC116" s="232">
        <f t="shared" si="25"/>
        <v>0</v>
      </c>
      <c r="AD116" s="232">
        <f t="shared" si="25"/>
        <v>0</v>
      </c>
      <c r="AE116" s="232">
        <f t="shared" si="25"/>
        <v>0</v>
      </c>
      <c r="AF116" s="232">
        <f t="shared" si="25"/>
        <v>0</v>
      </c>
      <c r="AG116" s="232">
        <f t="shared" si="25"/>
        <v>0</v>
      </c>
      <c r="AH116" s="232">
        <f t="shared" si="25"/>
        <v>0</v>
      </c>
      <c r="AI116" s="232">
        <f t="shared" ref="AI116:BN116" si="26">AI$106*AI10</f>
        <v>0</v>
      </c>
      <c r="AJ116" s="232">
        <f t="shared" si="26"/>
        <v>0</v>
      </c>
      <c r="AK116" s="232">
        <f t="shared" si="26"/>
        <v>0</v>
      </c>
      <c r="AL116" s="232">
        <f t="shared" si="26"/>
        <v>0</v>
      </c>
      <c r="AM116" s="232">
        <f t="shared" si="26"/>
        <v>0</v>
      </c>
      <c r="AN116" s="232">
        <f t="shared" si="26"/>
        <v>0</v>
      </c>
      <c r="AO116" s="232">
        <f t="shared" si="26"/>
        <v>0</v>
      </c>
      <c r="AP116" s="232">
        <f t="shared" si="26"/>
        <v>0</v>
      </c>
      <c r="AQ116" s="232">
        <f t="shared" si="26"/>
        <v>0</v>
      </c>
      <c r="AR116" s="232">
        <f t="shared" si="26"/>
        <v>0</v>
      </c>
      <c r="AS116" s="232">
        <f t="shared" si="26"/>
        <v>0</v>
      </c>
      <c r="AT116" s="232">
        <f t="shared" si="26"/>
        <v>0</v>
      </c>
      <c r="AU116" s="232">
        <f t="shared" si="26"/>
        <v>0</v>
      </c>
      <c r="AV116" s="232">
        <f t="shared" si="26"/>
        <v>0</v>
      </c>
      <c r="AW116" s="232">
        <f t="shared" si="26"/>
        <v>0</v>
      </c>
      <c r="AX116" s="232">
        <f t="shared" si="26"/>
        <v>0</v>
      </c>
      <c r="AY116" s="232">
        <f t="shared" si="26"/>
        <v>0</v>
      </c>
      <c r="AZ116" s="232">
        <f t="shared" si="26"/>
        <v>0</v>
      </c>
      <c r="BA116" s="232">
        <f t="shared" si="26"/>
        <v>0</v>
      </c>
      <c r="BB116" s="232">
        <f t="shared" si="26"/>
        <v>0</v>
      </c>
      <c r="BC116" s="232">
        <f t="shared" si="26"/>
        <v>0</v>
      </c>
      <c r="BD116" s="232">
        <f t="shared" si="26"/>
        <v>0</v>
      </c>
      <c r="BE116" s="232">
        <f t="shared" si="26"/>
        <v>0</v>
      </c>
      <c r="BF116" s="232">
        <f t="shared" si="26"/>
        <v>0</v>
      </c>
      <c r="BG116" s="232">
        <f t="shared" si="26"/>
        <v>0</v>
      </c>
      <c r="BH116" s="232">
        <f t="shared" si="26"/>
        <v>0</v>
      </c>
      <c r="BI116" s="232">
        <f t="shared" si="26"/>
        <v>0</v>
      </c>
      <c r="BJ116" s="232">
        <f t="shared" si="26"/>
        <v>0</v>
      </c>
      <c r="BK116" s="232">
        <f t="shared" si="26"/>
        <v>0</v>
      </c>
      <c r="BL116" s="232">
        <f t="shared" si="26"/>
        <v>0</v>
      </c>
      <c r="BM116" s="232">
        <f t="shared" si="26"/>
        <v>0</v>
      </c>
      <c r="BN116" s="232">
        <f t="shared" si="26"/>
        <v>0</v>
      </c>
      <c r="BO116" s="232">
        <f t="shared" ref="BO116:CL116" si="27">BO$106*BO10</f>
        <v>0</v>
      </c>
      <c r="BP116" s="232">
        <f t="shared" si="27"/>
        <v>0</v>
      </c>
      <c r="BQ116" s="232">
        <f t="shared" si="27"/>
        <v>0</v>
      </c>
      <c r="BR116" s="232">
        <f t="shared" si="27"/>
        <v>0</v>
      </c>
      <c r="BS116" s="232">
        <f t="shared" si="27"/>
        <v>0</v>
      </c>
      <c r="BT116" s="232">
        <f t="shared" si="27"/>
        <v>0</v>
      </c>
      <c r="BU116" s="232">
        <f t="shared" si="27"/>
        <v>0</v>
      </c>
      <c r="BV116" s="232">
        <f t="shared" si="27"/>
        <v>0</v>
      </c>
      <c r="BW116" s="232">
        <f t="shared" si="27"/>
        <v>0</v>
      </c>
      <c r="BX116" s="232">
        <f t="shared" si="27"/>
        <v>0</v>
      </c>
      <c r="BY116" s="232">
        <f t="shared" si="27"/>
        <v>0</v>
      </c>
      <c r="BZ116" s="232">
        <f t="shared" si="27"/>
        <v>0</v>
      </c>
      <c r="CA116" s="232">
        <f t="shared" si="27"/>
        <v>0</v>
      </c>
      <c r="CB116" s="232">
        <f t="shared" si="27"/>
        <v>0</v>
      </c>
      <c r="CC116" s="232">
        <f t="shared" si="27"/>
        <v>0</v>
      </c>
      <c r="CD116" s="232">
        <f t="shared" si="27"/>
        <v>0</v>
      </c>
      <c r="CE116" s="232">
        <f t="shared" si="27"/>
        <v>0</v>
      </c>
      <c r="CF116" s="232">
        <f t="shared" si="27"/>
        <v>0</v>
      </c>
      <c r="CG116" s="232">
        <f t="shared" si="27"/>
        <v>0</v>
      </c>
      <c r="CH116" s="232">
        <f t="shared" si="27"/>
        <v>0</v>
      </c>
      <c r="CI116" s="232">
        <f t="shared" si="27"/>
        <v>0</v>
      </c>
      <c r="CJ116" s="232">
        <f t="shared" si="27"/>
        <v>0</v>
      </c>
      <c r="CK116" s="232">
        <f t="shared" si="27"/>
        <v>0</v>
      </c>
      <c r="CL116" s="232">
        <f t="shared" si="27"/>
        <v>0</v>
      </c>
      <c r="CM116" s="254">
        <f t="shared" si="9"/>
        <v>0</v>
      </c>
    </row>
    <row r="117" spans="1:91">
      <c r="A117" s="238">
        <v>8</v>
      </c>
      <c r="B117" s="238" t="s">
        <v>126</v>
      </c>
      <c r="C117" s="232">
        <f t="shared" ref="C117:AH117" si="28">C$106*C11</f>
        <v>0</v>
      </c>
      <c r="D117" s="232">
        <f t="shared" si="28"/>
        <v>0</v>
      </c>
      <c r="E117" s="232">
        <f t="shared" si="28"/>
        <v>0</v>
      </c>
      <c r="F117" s="232">
        <f t="shared" si="28"/>
        <v>0</v>
      </c>
      <c r="G117" s="232">
        <f t="shared" si="28"/>
        <v>0</v>
      </c>
      <c r="H117" s="232">
        <f t="shared" si="28"/>
        <v>0</v>
      </c>
      <c r="I117" s="232">
        <f t="shared" si="28"/>
        <v>0</v>
      </c>
      <c r="J117" s="232">
        <f t="shared" si="28"/>
        <v>0</v>
      </c>
      <c r="K117" s="232">
        <f t="shared" si="28"/>
        <v>0</v>
      </c>
      <c r="L117" s="232">
        <f t="shared" si="28"/>
        <v>0</v>
      </c>
      <c r="M117" s="232">
        <f t="shared" si="28"/>
        <v>0</v>
      </c>
      <c r="N117" s="232">
        <f t="shared" si="28"/>
        <v>0</v>
      </c>
      <c r="O117" s="232">
        <f t="shared" si="28"/>
        <v>0</v>
      </c>
      <c r="P117" s="232">
        <f t="shared" si="28"/>
        <v>0</v>
      </c>
      <c r="Q117" s="232">
        <f t="shared" si="28"/>
        <v>0</v>
      </c>
      <c r="R117" s="232">
        <f t="shared" si="28"/>
        <v>0</v>
      </c>
      <c r="S117" s="232">
        <f t="shared" si="28"/>
        <v>0</v>
      </c>
      <c r="T117" s="232">
        <f t="shared" si="28"/>
        <v>0</v>
      </c>
      <c r="U117" s="232">
        <f t="shared" si="28"/>
        <v>0</v>
      </c>
      <c r="V117" s="232">
        <f t="shared" si="28"/>
        <v>0</v>
      </c>
      <c r="W117" s="232">
        <f t="shared" si="28"/>
        <v>0</v>
      </c>
      <c r="X117" s="232">
        <f t="shared" si="28"/>
        <v>0</v>
      </c>
      <c r="Y117" s="232">
        <f t="shared" si="28"/>
        <v>0</v>
      </c>
      <c r="Z117" s="232">
        <f t="shared" si="28"/>
        <v>0</v>
      </c>
      <c r="AA117" s="232">
        <f t="shared" si="28"/>
        <v>0</v>
      </c>
      <c r="AB117" s="232">
        <f t="shared" si="28"/>
        <v>0</v>
      </c>
      <c r="AC117" s="232">
        <f t="shared" si="28"/>
        <v>0</v>
      </c>
      <c r="AD117" s="232">
        <f t="shared" si="28"/>
        <v>0</v>
      </c>
      <c r="AE117" s="232">
        <f t="shared" si="28"/>
        <v>0</v>
      </c>
      <c r="AF117" s="232">
        <f t="shared" si="28"/>
        <v>0</v>
      </c>
      <c r="AG117" s="232">
        <f t="shared" si="28"/>
        <v>0</v>
      </c>
      <c r="AH117" s="232">
        <f t="shared" si="28"/>
        <v>0</v>
      </c>
      <c r="AI117" s="232">
        <f t="shared" ref="AI117:BN117" si="29">AI$106*AI11</f>
        <v>0</v>
      </c>
      <c r="AJ117" s="232">
        <f t="shared" si="29"/>
        <v>0</v>
      </c>
      <c r="AK117" s="232">
        <f t="shared" si="29"/>
        <v>0</v>
      </c>
      <c r="AL117" s="232">
        <f t="shared" si="29"/>
        <v>0</v>
      </c>
      <c r="AM117" s="232">
        <f t="shared" si="29"/>
        <v>0</v>
      </c>
      <c r="AN117" s="232">
        <f t="shared" si="29"/>
        <v>0</v>
      </c>
      <c r="AO117" s="232">
        <f t="shared" si="29"/>
        <v>0</v>
      </c>
      <c r="AP117" s="232">
        <f t="shared" si="29"/>
        <v>0</v>
      </c>
      <c r="AQ117" s="232">
        <f t="shared" si="29"/>
        <v>0</v>
      </c>
      <c r="AR117" s="232">
        <f t="shared" si="29"/>
        <v>0</v>
      </c>
      <c r="AS117" s="232">
        <f t="shared" si="29"/>
        <v>0</v>
      </c>
      <c r="AT117" s="232">
        <f t="shared" si="29"/>
        <v>0</v>
      </c>
      <c r="AU117" s="232">
        <f t="shared" si="29"/>
        <v>0</v>
      </c>
      <c r="AV117" s="232">
        <f t="shared" si="29"/>
        <v>0</v>
      </c>
      <c r="AW117" s="232">
        <f t="shared" si="29"/>
        <v>0</v>
      </c>
      <c r="AX117" s="232">
        <f t="shared" si="29"/>
        <v>0</v>
      </c>
      <c r="AY117" s="232">
        <f t="shared" si="29"/>
        <v>0</v>
      </c>
      <c r="AZ117" s="232">
        <f t="shared" si="29"/>
        <v>0</v>
      </c>
      <c r="BA117" s="232">
        <f t="shared" si="29"/>
        <v>0</v>
      </c>
      <c r="BB117" s="232">
        <f t="shared" si="29"/>
        <v>0</v>
      </c>
      <c r="BC117" s="232">
        <f t="shared" si="29"/>
        <v>0</v>
      </c>
      <c r="BD117" s="232">
        <f t="shared" si="29"/>
        <v>0</v>
      </c>
      <c r="BE117" s="232">
        <f t="shared" si="29"/>
        <v>0</v>
      </c>
      <c r="BF117" s="232">
        <f t="shared" si="29"/>
        <v>0</v>
      </c>
      <c r="BG117" s="232">
        <f t="shared" si="29"/>
        <v>0</v>
      </c>
      <c r="BH117" s="232">
        <f t="shared" si="29"/>
        <v>0</v>
      </c>
      <c r="BI117" s="232">
        <f t="shared" si="29"/>
        <v>0</v>
      </c>
      <c r="BJ117" s="232">
        <f t="shared" si="29"/>
        <v>0</v>
      </c>
      <c r="BK117" s="232">
        <f t="shared" si="29"/>
        <v>0</v>
      </c>
      <c r="BL117" s="232">
        <f t="shared" si="29"/>
        <v>0</v>
      </c>
      <c r="BM117" s="232">
        <f t="shared" si="29"/>
        <v>0</v>
      </c>
      <c r="BN117" s="232">
        <f t="shared" si="29"/>
        <v>0</v>
      </c>
      <c r="BO117" s="232">
        <f t="shared" ref="BO117:CL117" si="30">BO$106*BO11</f>
        <v>0</v>
      </c>
      <c r="BP117" s="232">
        <f t="shared" si="30"/>
        <v>0</v>
      </c>
      <c r="BQ117" s="232">
        <f t="shared" si="30"/>
        <v>0</v>
      </c>
      <c r="BR117" s="232">
        <f t="shared" si="30"/>
        <v>0</v>
      </c>
      <c r="BS117" s="232">
        <f t="shared" si="30"/>
        <v>0</v>
      </c>
      <c r="BT117" s="232">
        <f t="shared" si="30"/>
        <v>0</v>
      </c>
      <c r="BU117" s="232">
        <f t="shared" si="30"/>
        <v>0</v>
      </c>
      <c r="BV117" s="232">
        <f t="shared" si="30"/>
        <v>0</v>
      </c>
      <c r="BW117" s="232">
        <f t="shared" si="30"/>
        <v>0</v>
      </c>
      <c r="BX117" s="232">
        <f t="shared" si="30"/>
        <v>0</v>
      </c>
      <c r="BY117" s="232">
        <f t="shared" si="30"/>
        <v>0</v>
      </c>
      <c r="BZ117" s="232">
        <f t="shared" si="30"/>
        <v>0</v>
      </c>
      <c r="CA117" s="232">
        <f t="shared" si="30"/>
        <v>0</v>
      </c>
      <c r="CB117" s="232">
        <f t="shared" si="30"/>
        <v>0</v>
      </c>
      <c r="CC117" s="232">
        <f t="shared" si="30"/>
        <v>0</v>
      </c>
      <c r="CD117" s="232">
        <f t="shared" si="30"/>
        <v>0</v>
      </c>
      <c r="CE117" s="232">
        <f t="shared" si="30"/>
        <v>0</v>
      </c>
      <c r="CF117" s="232">
        <f t="shared" si="30"/>
        <v>0</v>
      </c>
      <c r="CG117" s="232">
        <f t="shared" si="30"/>
        <v>0</v>
      </c>
      <c r="CH117" s="232">
        <f t="shared" si="30"/>
        <v>0</v>
      </c>
      <c r="CI117" s="232">
        <f t="shared" si="30"/>
        <v>0</v>
      </c>
      <c r="CJ117" s="232">
        <f t="shared" si="30"/>
        <v>0</v>
      </c>
      <c r="CK117" s="232">
        <f t="shared" si="30"/>
        <v>0</v>
      </c>
      <c r="CL117" s="232">
        <f t="shared" si="30"/>
        <v>0</v>
      </c>
      <c r="CM117" s="254">
        <f t="shared" si="9"/>
        <v>0</v>
      </c>
    </row>
    <row r="118" spans="1:91">
      <c r="A118" s="238">
        <v>9</v>
      </c>
      <c r="B118" s="238" t="s">
        <v>127</v>
      </c>
      <c r="C118" s="232">
        <f t="shared" ref="C118:AH118" si="31">C$106*C12</f>
        <v>0</v>
      </c>
      <c r="D118" s="232">
        <f t="shared" si="31"/>
        <v>0</v>
      </c>
      <c r="E118" s="232">
        <f t="shared" si="31"/>
        <v>0</v>
      </c>
      <c r="F118" s="232">
        <f t="shared" si="31"/>
        <v>0</v>
      </c>
      <c r="G118" s="232">
        <f t="shared" si="31"/>
        <v>0</v>
      </c>
      <c r="H118" s="232">
        <f t="shared" si="31"/>
        <v>0</v>
      </c>
      <c r="I118" s="232">
        <f t="shared" si="31"/>
        <v>0</v>
      </c>
      <c r="J118" s="232">
        <f t="shared" si="31"/>
        <v>0</v>
      </c>
      <c r="K118" s="232">
        <f t="shared" si="31"/>
        <v>0</v>
      </c>
      <c r="L118" s="232">
        <f t="shared" si="31"/>
        <v>0</v>
      </c>
      <c r="M118" s="232">
        <f t="shared" si="31"/>
        <v>0</v>
      </c>
      <c r="N118" s="232">
        <f t="shared" si="31"/>
        <v>0</v>
      </c>
      <c r="O118" s="232">
        <f t="shared" si="31"/>
        <v>0</v>
      </c>
      <c r="P118" s="232">
        <f t="shared" si="31"/>
        <v>0</v>
      </c>
      <c r="Q118" s="232">
        <f t="shared" si="31"/>
        <v>0</v>
      </c>
      <c r="R118" s="232">
        <f t="shared" si="31"/>
        <v>0</v>
      </c>
      <c r="S118" s="232">
        <f t="shared" si="31"/>
        <v>0</v>
      </c>
      <c r="T118" s="232">
        <f t="shared" si="31"/>
        <v>0</v>
      </c>
      <c r="U118" s="232">
        <f t="shared" si="31"/>
        <v>0</v>
      </c>
      <c r="V118" s="232">
        <f t="shared" si="31"/>
        <v>0</v>
      </c>
      <c r="W118" s="232">
        <f t="shared" si="31"/>
        <v>0</v>
      </c>
      <c r="X118" s="232">
        <f t="shared" si="31"/>
        <v>0</v>
      </c>
      <c r="Y118" s="232">
        <f t="shared" si="31"/>
        <v>0</v>
      </c>
      <c r="Z118" s="232">
        <f t="shared" si="31"/>
        <v>0</v>
      </c>
      <c r="AA118" s="232">
        <f t="shared" si="31"/>
        <v>0</v>
      </c>
      <c r="AB118" s="232">
        <f t="shared" si="31"/>
        <v>0</v>
      </c>
      <c r="AC118" s="232">
        <f t="shared" si="31"/>
        <v>0</v>
      </c>
      <c r="AD118" s="232">
        <f t="shared" si="31"/>
        <v>0</v>
      </c>
      <c r="AE118" s="232">
        <f t="shared" si="31"/>
        <v>0</v>
      </c>
      <c r="AF118" s="232">
        <f t="shared" si="31"/>
        <v>0</v>
      </c>
      <c r="AG118" s="232">
        <f t="shared" si="31"/>
        <v>0</v>
      </c>
      <c r="AH118" s="232">
        <f t="shared" si="31"/>
        <v>0</v>
      </c>
      <c r="AI118" s="232">
        <f t="shared" ref="AI118:BN118" si="32">AI$106*AI12</f>
        <v>0</v>
      </c>
      <c r="AJ118" s="232">
        <f t="shared" si="32"/>
        <v>0</v>
      </c>
      <c r="AK118" s="232">
        <f t="shared" si="32"/>
        <v>0</v>
      </c>
      <c r="AL118" s="232">
        <f t="shared" si="32"/>
        <v>0</v>
      </c>
      <c r="AM118" s="232">
        <f t="shared" si="32"/>
        <v>0</v>
      </c>
      <c r="AN118" s="232">
        <f t="shared" si="32"/>
        <v>0</v>
      </c>
      <c r="AO118" s="232">
        <f t="shared" si="32"/>
        <v>0</v>
      </c>
      <c r="AP118" s="232">
        <f t="shared" si="32"/>
        <v>0</v>
      </c>
      <c r="AQ118" s="232">
        <f t="shared" si="32"/>
        <v>0</v>
      </c>
      <c r="AR118" s="232">
        <f t="shared" si="32"/>
        <v>0</v>
      </c>
      <c r="AS118" s="232">
        <f t="shared" si="32"/>
        <v>0</v>
      </c>
      <c r="AT118" s="232">
        <f t="shared" si="32"/>
        <v>0</v>
      </c>
      <c r="AU118" s="232">
        <f t="shared" si="32"/>
        <v>0</v>
      </c>
      <c r="AV118" s="232">
        <f t="shared" si="32"/>
        <v>0</v>
      </c>
      <c r="AW118" s="232">
        <f t="shared" si="32"/>
        <v>0</v>
      </c>
      <c r="AX118" s="232">
        <f t="shared" si="32"/>
        <v>0</v>
      </c>
      <c r="AY118" s="232">
        <f t="shared" si="32"/>
        <v>0</v>
      </c>
      <c r="AZ118" s="232">
        <f t="shared" si="32"/>
        <v>0</v>
      </c>
      <c r="BA118" s="232">
        <f t="shared" si="32"/>
        <v>0</v>
      </c>
      <c r="BB118" s="232">
        <f t="shared" si="32"/>
        <v>0</v>
      </c>
      <c r="BC118" s="232">
        <f t="shared" si="32"/>
        <v>0</v>
      </c>
      <c r="BD118" s="232">
        <f t="shared" si="32"/>
        <v>0</v>
      </c>
      <c r="BE118" s="232">
        <f t="shared" si="32"/>
        <v>0</v>
      </c>
      <c r="BF118" s="232">
        <f t="shared" si="32"/>
        <v>0</v>
      </c>
      <c r="BG118" s="232">
        <f t="shared" si="32"/>
        <v>0</v>
      </c>
      <c r="BH118" s="232">
        <f t="shared" si="32"/>
        <v>0</v>
      </c>
      <c r="BI118" s="232">
        <f t="shared" si="32"/>
        <v>0</v>
      </c>
      <c r="BJ118" s="232">
        <f t="shared" si="32"/>
        <v>0</v>
      </c>
      <c r="BK118" s="232">
        <f t="shared" si="32"/>
        <v>0</v>
      </c>
      <c r="BL118" s="232">
        <f t="shared" si="32"/>
        <v>0</v>
      </c>
      <c r="BM118" s="232">
        <f t="shared" si="32"/>
        <v>0</v>
      </c>
      <c r="BN118" s="232">
        <f t="shared" si="32"/>
        <v>0</v>
      </c>
      <c r="BO118" s="232">
        <f t="shared" ref="BO118:CL118" si="33">BO$106*BO12</f>
        <v>0</v>
      </c>
      <c r="BP118" s="232">
        <f t="shared" si="33"/>
        <v>0</v>
      </c>
      <c r="BQ118" s="232">
        <f t="shared" si="33"/>
        <v>0</v>
      </c>
      <c r="BR118" s="232">
        <f t="shared" si="33"/>
        <v>0</v>
      </c>
      <c r="BS118" s="232">
        <f t="shared" si="33"/>
        <v>0</v>
      </c>
      <c r="BT118" s="232">
        <f t="shared" si="33"/>
        <v>0</v>
      </c>
      <c r="BU118" s="232">
        <f t="shared" si="33"/>
        <v>0</v>
      </c>
      <c r="BV118" s="232">
        <f t="shared" si="33"/>
        <v>0</v>
      </c>
      <c r="BW118" s="232">
        <f t="shared" si="33"/>
        <v>0</v>
      </c>
      <c r="BX118" s="232">
        <f t="shared" si="33"/>
        <v>0</v>
      </c>
      <c r="BY118" s="232">
        <f t="shared" si="33"/>
        <v>0</v>
      </c>
      <c r="BZ118" s="232">
        <f t="shared" si="33"/>
        <v>0</v>
      </c>
      <c r="CA118" s="232">
        <f t="shared" si="33"/>
        <v>0</v>
      </c>
      <c r="CB118" s="232">
        <f t="shared" si="33"/>
        <v>0</v>
      </c>
      <c r="CC118" s="232">
        <f t="shared" si="33"/>
        <v>0</v>
      </c>
      <c r="CD118" s="232">
        <f t="shared" si="33"/>
        <v>0</v>
      </c>
      <c r="CE118" s="232">
        <f t="shared" si="33"/>
        <v>0</v>
      </c>
      <c r="CF118" s="232">
        <f t="shared" si="33"/>
        <v>0</v>
      </c>
      <c r="CG118" s="232">
        <f t="shared" si="33"/>
        <v>0</v>
      </c>
      <c r="CH118" s="232">
        <f t="shared" si="33"/>
        <v>0</v>
      </c>
      <c r="CI118" s="232">
        <f t="shared" si="33"/>
        <v>0</v>
      </c>
      <c r="CJ118" s="232">
        <f t="shared" si="33"/>
        <v>0</v>
      </c>
      <c r="CK118" s="232">
        <f t="shared" si="33"/>
        <v>0</v>
      </c>
      <c r="CL118" s="232">
        <f t="shared" si="33"/>
        <v>0</v>
      </c>
      <c r="CM118" s="254">
        <f t="shared" si="9"/>
        <v>0</v>
      </c>
    </row>
    <row r="119" spans="1:91">
      <c r="A119" s="238">
        <v>10</v>
      </c>
      <c r="B119" s="238" t="s">
        <v>87</v>
      </c>
      <c r="C119" s="232">
        <f t="shared" ref="C119:AH119" si="34">C$106*C13</f>
        <v>0</v>
      </c>
      <c r="D119" s="232">
        <f t="shared" si="34"/>
        <v>0</v>
      </c>
      <c r="E119" s="232">
        <f t="shared" si="34"/>
        <v>0</v>
      </c>
      <c r="F119" s="232">
        <f t="shared" si="34"/>
        <v>0</v>
      </c>
      <c r="G119" s="232">
        <f t="shared" si="34"/>
        <v>0</v>
      </c>
      <c r="H119" s="232">
        <f t="shared" si="34"/>
        <v>0</v>
      </c>
      <c r="I119" s="232">
        <f t="shared" si="34"/>
        <v>0</v>
      </c>
      <c r="J119" s="232">
        <f t="shared" si="34"/>
        <v>0</v>
      </c>
      <c r="K119" s="232">
        <f t="shared" si="34"/>
        <v>0</v>
      </c>
      <c r="L119" s="232">
        <f t="shared" si="34"/>
        <v>0</v>
      </c>
      <c r="M119" s="232">
        <f t="shared" si="34"/>
        <v>0</v>
      </c>
      <c r="N119" s="232">
        <f t="shared" si="34"/>
        <v>0</v>
      </c>
      <c r="O119" s="232">
        <f t="shared" si="34"/>
        <v>0</v>
      </c>
      <c r="P119" s="232">
        <f t="shared" si="34"/>
        <v>0</v>
      </c>
      <c r="Q119" s="232">
        <f t="shared" si="34"/>
        <v>0</v>
      </c>
      <c r="R119" s="232">
        <f t="shared" si="34"/>
        <v>0</v>
      </c>
      <c r="S119" s="232">
        <f t="shared" si="34"/>
        <v>0</v>
      </c>
      <c r="T119" s="232">
        <f t="shared" si="34"/>
        <v>0</v>
      </c>
      <c r="U119" s="232">
        <f t="shared" si="34"/>
        <v>0</v>
      </c>
      <c r="V119" s="232">
        <f t="shared" si="34"/>
        <v>0</v>
      </c>
      <c r="W119" s="232">
        <f t="shared" si="34"/>
        <v>0</v>
      </c>
      <c r="X119" s="232">
        <f t="shared" si="34"/>
        <v>0</v>
      </c>
      <c r="Y119" s="232">
        <f t="shared" si="34"/>
        <v>0</v>
      </c>
      <c r="Z119" s="232">
        <f t="shared" si="34"/>
        <v>0</v>
      </c>
      <c r="AA119" s="232">
        <f t="shared" si="34"/>
        <v>0</v>
      </c>
      <c r="AB119" s="232">
        <f t="shared" si="34"/>
        <v>0</v>
      </c>
      <c r="AC119" s="232">
        <f t="shared" si="34"/>
        <v>0</v>
      </c>
      <c r="AD119" s="232">
        <f t="shared" si="34"/>
        <v>0</v>
      </c>
      <c r="AE119" s="232">
        <f t="shared" si="34"/>
        <v>0</v>
      </c>
      <c r="AF119" s="232">
        <f t="shared" si="34"/>
        <v>0</v>
      </c>
      <c r="AG119" s="232">
        <f t="shared" si="34"/>
        <v>0</v>
      </c>
      <c r="AH119" s="232">
        <f t="shared" si="34"/>
        <v>0</v>
      </c>
      <c r="AI119" s="232">
        <f t="shared" ref="AI119:BN119" si="35">AI$106*AI13</f>
        <v>0</v>
      </c>
      <c r="AJ119" s="232">
        <f t="shared" si="35"/>
        <v>0</v>
      </c>
      <c r="AK119" s="232">
        <f t="shared" si="35"/>
        <v>0</v>
      </c>
      <c r="AL119" s="232">
        <f t="shared" si="35"/>
        <v>0</v>
      </c>
      <c r="AM119" s="232">
        <f t="shared" si="35"/>
        <v>0</v>
      </c>
      <c r="AN119" s="232">
        <f t="shared" si="35"/>
        <v>0</v>
      </c>
      <c r="AO119" s="232">
        <f t="shared" si="35"/>
        <v>0</v>
      </c>
      <c r="AP119" s="232">
        <f t="shared" si="35"/>
        <v>0</v>
      </c>
      <c r="AQ119" s="232">
        <f t="shared" si="35"/>
        <v>0</v>
      </c>
      <c r="AR119" s="232">
        <f t="shared" si="35"/>
        <v>0</v>
      </c>
      <c r="AS119" s="232">
        <f t="shared" si="35"/>
        <v>0</v>
      </c>
      <c r="AT119" s="232">
        <f t="shared" si="35"/>
        <v>0</v>
      </c>
      <c r="AU119" s="232">
        <f t="shared" si="35"/>
        <v>0</v>
      </c>
      <c r="AV119" s="232">
        <f t="shared" si="35"/>
        <v>0</v>
      </c>
      <c r="AW119" s="232">
        <f t="shared" si="35"/>
        <v>0</v>
      </c>
      <c r="AX119" s="232">
        <f t="shared" si="35"/>
        <v>0</v>
      </c>
      <c r="AY119" s="232">
        <f t="shared" si="35"/>
        <v>0</v>
      </c>
      <c r="AZ119" s="232">
        <f t="shared" si="35"/>
        <v>0</v>
      </c>
      <c r="BA119" s="232">
        <f t="shared" si="35"/>
        <v>0</v>
      </c>
      <c r="BB119" s="232">
        <f t="shared" si="35"/>
        <v>0</v>
      </c>
      <c r="BC119" s="232">
        <f t="shared" si="35"/>
        <v>0</v>
      </c>
      <c r="BD119" s="232">
        <f t="shared" si="35"/>
        <v>0</v>
      </c>
      <c r="BE119" s="232">
        <f t="shared" si="35"/>
        <v>0</v>
      </c>
      <c r="BF119" s="232">
        <f t="shared" si="35"/>
        <v>0</v>
      </c>
      <c r="BG119" s="232">
        <f t="shared" si="35"/>
        <v>0</v>
      </c>
      <c r="BH119" s="232">
        <f t="shared" si="35"/>
        <v>0</v>
      </c>
      <c r="BI119" s="232">
        <f t="shared" si="35"/>
        <v>0</v>
      </c>
      <c r="BJ119" s="232">
        <f t="shared" si="35"/>
        <v>0</v>
      </c>
      <c r="BK119" s="232">
        <f t="shared" si="35"/>
        <v>0</v>
      </c>
      <c r="BL119" s="232">
        <f t="shared" si="35"/>
        <v>0</v>
      </c>
      <c r="BM119" s="232">
        <f t="shared" si="35"/>
        <v>0</v>
      </c>
      <c r="BN119" s="232">
        <f t="shared" si="35"/>
        <v>0</v>
      </c>
      <c r="BO119" s="232">
        <f t="shared" ref="BO119:CL119" si="36">BO$106*BO13</f>
        <v>0</v>
      </c>
      <c r="BP119" s="232">
        <f t="shared" si="36"/>
        <v>0</v>
      </c>
      <c r="BQ119" s="232">
        <f t="shared" si="36"/>
        <v>0</v>
      </c>
      <c r="BR119" s="232">
        <f t="shared" si="36"/>
        <v>0</v>
      </c>
      <c r="BS119" s="232">
        <f t="shared" si="36"/>
        <v>0</v>
      </c>
      <c r="BT119" s="232">
        <f t="shared" si="36"/>
        <v>0</v>
      </c>
      <c r="BU119" s="232">
        <f t="shared" si="36"/>
        <v>0</v>
      </c>
      <c r="BV119" s="232">
        <f t="shared" si="36"/>
        <v>0</v>
      </c>
      <c r="BW119" s="232">
        <f t="shared" si="36"/>
        <v>0</v>
      </c>
      <c r="BX119" s="232">
        <f t="shared" si="36"/>
        <v>0</v>
      </c>
      <c r="BY119" s="232">
        <f t="shared" si="36"/>
        <v>0</v>
      </c>
      <c r="BZ119" s="232">
        <f t="shared" si="36"/>
        <v>0</v>
      </c>
      <c r="CA119" s="232">
        <f t="shared" si="36"/>
        <v>0</v>
      </c>
      <c r="CB119" s="232">
        <f t="shared" si="36"/>
        <v>0</v>
      </c>
      <c r="CC119" s="232">
        <f t="shared" si="36"/>
        <v>0</v>
      </c>
      <c r="CD119" s="232">
        <f t="shared" si="36"/>
        <v>0</v>
      </c>
      <c r="CE119" s="232">
        <f t="shared" si="36"/>
        <v>0</v>
      </c>
      <c r="CF119" s="232">
        <f t="shared" si="36"/>
        <v>0</v>
      </c>
      <c r="CG119" s="232">
        <f t="shared" si="36"/>
        <v>0</v>
      </c>
      <c r="CH119" s="232">
        <f t="shared" si="36"/>
        <v>0</v>
      </c>
      <c r="CI119" s="232">
        <f t="shared" si="36"/>
        <v>0</v>
      </c>
      <c r="CJ119" s="232">
        <f t="shared" si="36"/>
        <v>0</v>
      </c>
      <c r="CK119" s="232">
        <f t="shared" si="36"/>
        <v>0</v>
      </c>
      <c r="CL119" s="232">
        <f t="shared" si="36"/>
        <v>0</v>
      </c>
      <c r="CM119" s="254">
        <f t="shared" si="9"/>
        <v>0</v>
      </c>
    </row>
    <row r="120" spans="1:91">
      <c r="A120" s="238">
        <v>11</v>
      </c>
      <c r="B120" s="238" t="s">
        <v>46</v>
      </c>
      <c r="C120" s="232">
        <f t="shared" ref="C120:AH120" si="37">C$106*C14</f>
        <v>0</v>
      </c>
      <c r="D120" s="232">
        <f t="shared" si="37"/>
        <v>0</v>
      </c>
      <c r="E120" s="232">
        <f t="shared" si="37"/>
        <v>0</v>
      </c>
      <c r="F120" s="232">
        <f t="shared" si="37"/>
        <v>0</v>
      </c>
      <c r="G120" s="232">
        <f t="shared" si="37"/>
        <v>0</v>
      </c>
      <c r="H120" s="232">
        <f t="shared" si="37"/>
        <v>0</v>
      </c>
      <c r="I120" s="232">
        <f t="shared" si="37"/>
        <v>0</v>
      </c>
      <c r="J120" s="232">
        <f t="shared" si="37"/>
        <v>0</v>
      </c>
      <c r="K120" s="232">
        <f t="shared" si="37"/>
        <v>0</v>
      </c>
      <c r="L120" s="232">
        <f t="shared" si="37"/>
        <v>0</v>
      </c>
      <c r="M120" s="232">
        <f t="shared" si="37"/>
        <v>0</v>
      </c>
      <c r="N120" s="232">
        <f t="shared" si="37"/>
        <v>0</v>
      </c>
      <c r="O120" s="232">
        <f t="shared" si="37"/>
        <v>0</v>
      </c>
      <c r="P120" s="232">
        <f t="shared" si="37"/>
        <v>0</v>
      </c>
      <c r="Q120" s="232">
        <f t="shared" si="37"/>
        <v>0</v>
      </c>
      <c r="R120" s="232">
        <f t="shared" si="37"/>
        <v>0</v>
      </c>
      <c r="S120" s="232">
        <f t="shared" si="37"/>
        <v>0</v>
      </c>
      <c r="T120" s="232">
        <f t="shared" si="37"/>
        <v>0</v>
      </c>
      <c r="U120" s="232">
        <f t="shared" si="37"/>
        <v>0</v>
      </c>
      <c r="V120" s="232">
        <f t="shared" si="37"/>
        <v>0</v>
      </c>
      <c r="W120" s="232">
        <f t="shared" si="37"/>
        <v>0</v>
      </c>
      <c r="X120" s="232">
        <f t="shared" si="37"/>
        <v>0</v>
      </c>
      <c r="Y120" s="232">
        <f t="shared" si="37"/>
        <v>0</v>
      </c>
      <c r="Z120" s="232">
        <f t="shared" si="37"/>
        <v>0</v>
      </c>
      <c r="AA120" s="232">
        <f t="shared" si="37"/>
        <v>0</v>
      </c>
      <c r="AB120" s="232">
        <f t="shared" si="37"/>
        <v>0</v>
      </c>
      <c r="AC120" s="232">
        <f t="shared" si="37"/>
        <v>0</v>
      </c>
      <c r="AD120" s="232">
        <f t="shared" si="37"/>
        <v>0</v>
      </c>
      <c r="AE120" s="232">
        <f t="shared" si="37"/>
        <v>0</v>
      </c>
      <c r="AF120" s="232">
        <f t="shared" si="37"/>
        <v>0</v>
      </c>
      <c r="AG120" s="232">
        <f t="shared" si="37"/>
        <v>0</v>
      </c>
      <c r="AH120" s="232">
        <f t="shared" si="37"/>
        <v>0</v>
      </c>
      <c r="AI120" s="232">
        <f t="shared" ref="AI120:BN120" si="38">AI$106*AI14</f>
        <v>0</v>
      </c>
      <c r="AJ120" s="232">
        <f t="shared" si="38"/>
        <v>0</v>
      </c>
      <c r="AK120" s="232">
        <f t="shared" si="38"/>
        <v>0</v>
      </c>
      <c r="AL120" s="232">
        <f t="shared" si="38"/>
        <v>0</v>
      </c>
      <c r="AM120" s="232">
        <f t="shared" si="38"/>
        <v>0</v>
      </c>
      <c r="AN120" s="232">
        <f t="shared" si="38"/>
        <v>0</v>
      </c>
      <c r="AO120" s="232">
        <f t="shared" si="38"/>
        <v>0</v>
      </c>
      <c r="AP120" s="232">
        <f t="shared" si="38"/>
        <v>0</v>
      </c>
      <c r="AQ120" s="232">
        <f t="shared" si="38"/>
        <v>0</v>
      </c>
      <c r="AR120" s="232">
        <f t="shared" si="38"/>
        <v>0</v>
      </c>
      <c r="AS120" s="232">
        <f t="shared" si="38"/>
        <v>0</v>
      </c>
      <c r="AT120" s="232">
        <f t="shared" si="38"/>
        <v>0</v>
      </c>
      <c r="AU120" s="232">
        <f t="shared" si="38"/>
        <v>0</v>
      </c>
      <c r="AV120" s="232">
        <f t="shared" si="38"/>
        <v>0</v>
      </c>
      <c r="AW120" s="232">
        <f t="shared" si="38"/>
        <v>0</v>
      </c>
      <c r="AX120" s="232">
        <f t="shared" si="38"/>
        <v>0</v>
      </c>
      <c r="AY120" s="232">
        <f t="shared" si="38"/>
        <v>0</v>
      </c>
      <c r="AZ120" s="232">
        <f t="shared" si="38"/>
        <v>0</v>
      </c>
      <c r="BA120" s="232">
        <f t="shared" si="38"/>
        <v>0</v>
      </c>
      <c r="BB120" s="232">
        <f t="shared" si="38"/>
        <v>0</v>
      </c>
      <c r="BC120" s="232">
        <f t="shared" si="38"/>
        <v>0</v>
      </c>
      <c r="BD120" s="232">
        <f t="shared" si="38"/>
        <v>0</v>
      </c>
      <c r="BE120" s="232">
        <f t="shared" si="38"/>
        <v>0</v>
      </c>
      <c r="BF120" s="232">
        <f t="shared" si="38"/>
        <v>0</v>
      </c>
      <c r="BG120" s="232">
        <f t="shared" si="38"/>
        <v>0</v>
      </c>
      <c r="BH120" s="232">
        <f t="shared" si="38"/>
        <v>0</v>
      </c>
      <c r="BI120" s="232">
        <f t="shared" si="38"/>
        <v>0</v>
      </c>
      <c r="BJ120" s="232">
        <f t="shared" si="38"/>
        <v>0</v>
      </c>
      <c r="BK120" s="232">
        <f t="shared" si="38"/>
        <v>0</v>
      </c>
      <c r="BL120" s="232">
        <f t="shared" si="38"/>
        <v>0</v>
      </c>
      <c r="BM120" s="232">
        <f t="shared" si="38"/>
        <v>0</v>
      </c>
      <c r="BN120" s="232">
        <f t="shared" si="38"/>
        <v>0</v>
      </c>
      <c r="BO120" s="232">
        <f t="shared" ref="BO120:CL120" si="39">BO$106*BO14</f>
        <v>0</v>
      </c>
      <c r="BP120" s="232">
        <f t="shared" si="39"/>
        <v>0</v>
      </c>
      <c r="BQ120" s="232">
        <f t="shared" si="39"/>
        <v>0</v>
      </c>
      <c r="BR120" s="232">
        <f t="shared" si="39"/>
        <v>0</v>
      </c>
      <c r="BS120" s="232">
        <f t="shared" si="39"/>
        <v>0</v>
      </c>
      <c r="BT120" s="232">
        <f t="shared" si="39"/>
        <v>0</v>
      </c>
      <c r="BU120" s="232">
        <f t="shared" si="39"/>
        <v>0</v>
      </c>
      <c r="BV120" s="232">
        <f t="shared" si="39"/>
        <v>0</v>
      </c>
      <c r="BW120" s="232">
        <f t="shared" si="39"/>
        <v>0</v>
      </c>
      <c r="BX120" s="232">
        <f t="shared" si="39"/>
        <v>0</v>
      </c>
      <c r="BY120" s="232">
        <f t="shared" si="39"/>
        <v>0</v>
      </c>
      <c r="BZ120" s="232">
        <f t="shared" si="39"/>
        <v>0</v>
      </c>
      <c r="CA120" s="232">
        <f t="shared" si="39"/>
        <v>0</v>
      </c>
      <c r="CB120" s="232">
        <f t="shared" si="39"/>
        <v>0</v>
      </c>
      <c r="CC120" s="232">
        <f t="shared" si="39"/>
        <v>0</v>
      </c>
      <c r="CD120" s="232">
        <f t="shared" si="39"/>
        <v>0</v>
      </c>
      <c r="CE120" s="232">
        <f t="shared" si="39"/>
        <v>0</v>
      </c>
      <c r="CF120" s="232">
        <f t="shared" si="39"/>
        <v>0</v>
      </c>
      <c r="CG120" s="232">
        <f t="shared" si="39"/>
        <v>0</v>
      </c>
      <c r="CH120" s="232">
        <f t="shared" si="39"/>
        <v>0</v>
      </c>
      <c r="CI120" s="232">
        <f t="shared" si="39"/>
        <v>0</v>
      </c>
      <c r="CJ120" s="232">
        <f t="shared" si="39"/>
        <v>0</v>
      </c>
      <c r="CK120" s="232">
        <f t="shared" si="39"/>
        <v>0</v>
      </c>
      <c r="CL120" s="232">
        <f t="shared" si="39"/>
        <v>0</v>
      </c>
      <c r="CM120" s="254">
        <f t="shared" si="9"/>
        <v>0</v>
      </c>
    </row>
    <row r="121" spans="1:91">
      <c r="A121" s="238">
        <v>12</v>
      </c>
      <c r="B121" s="238" t="s">
        <v>128</v>
      </c>
      <c r="C121" s="232">
        <f t="shared" ref="C121:AH121" si="40">C$106*C15</f>
        <v>0</v>
      </c>
      <c r="D121" s="232">
        <f t="shared" si="40"/>
        <v>0</v>
      </c>
      <c r="E121" s="232">
        <f t="shared" si="40"/>
        <v>0</v>
      </c>
      <c r="F121" s="232">
        <f t="shared" si="40"/>
        <v>0</v>
      </c>
      <c r="G121" s="232">
        <f t="shared" si="40"/>
        <v>0</v>
      </c>
      <c r="H121" s="232">
        <f t="shared" si="40"/>
        <v>0</v>
      </c>
      <c r="I121" s="232">
        <f t="shared" si="40"/>
        <v>0</v>
      </c>
      <c r="J121" s="232">
        <f t="shared" si="40"/>
        <v>0</v>
      </c>
      <c r="K121" s="232">
        <f t="shared" si="40"/>
        <v>0</v>
      </c>
      <c r="L121" s="232">
        <f t="shared" si="40"/>
        <v>0</v>
      </c>
      <c r="M121" s="232">
        <f t="shared" si="40"/>
        <v>0</v>
      </c>
      <c r="N121" s="232">
        <f t="shared" si="40"/>
        <v>0</v>
      </c>
      <c r="O121" s="232">
        <f t="shared" si="40"/>
        <v>0</v>
      </c>
      <c r="P121" s="232">
        <f t="shared" si="40"/>
        <v>0</v>
      </c>
      <c r="Q121" s="232">
        <f t="shared" si="40"/>
        <v>0</v>
      </c>
      <c r="R121" s="232">
        <f t="shared" si="40"/>
        <v>0</v>
      </c>
      <c r="S121" s="232">
        <f t="shared" si="40"/>
        <v>0</v>
      </c>
      <c r="T121" s="232">
        <f t="shared" si="40"/>
        <v>0</v>
      </c>
      <c r="U121" s="232">
        <f t="shared" si="40"/>
        <v>0</v>
      </c>
      <c r="V121" s="232">
        <f t="shared" si="40"/>
        <v>0</v>
      </c>
      <c r="W121" s="232">
        <f t="shared" si="40"/>
        <v>0</v>
      </c>
      <c r="X121" s="232">
        <f t="shared" si="40"/>
        <v>0</v>
      </c>
      <c r="Y121" s="232">
        <f t="shared" si="40"/>
        <v>0</v>
      </c>
      <c r="Z121" s="232">
        <f t="shared" si="40"/>
        <v>0</v>
      </c>
      <c r="AA121" s="232">
        <f t="shared" si="40"/>
        <v>0</v>
      </c>
      <c r="AB121" s="232">
        <f t="shared" si="40"/>
        <v>0</v>
      </c>
      <c r="AC121" s="232">
        <f t="shared" si="40"/>
        <v>0</v>
      </c>
      <c r="AD121" s="232">
        <f t="shared" si="40"/>
        <v>0</v>
      </c>
      <c r="AE121" s="232">
        <f t="shared" si="40"/>
        <v>0</v>
      </c>
      <c r="AF121" s="232">
        <f t="shared" si="40"/>
        <v>0</v>
      </c>
      <c r="AG121" s="232">
        <f t="shared" si="40"/>
        <v>0</v>
      </c>
      <c r="AH121" s="232">
        <f t="shared" si="40"/>
        <v>0</v>
      </c>
      <c r="AI121" s="232">
        <f t="shared" ref="AI121:BN121" si="41">AI$106*AI15</f>
        <v>0</v>
      </c>
      <c r="AJ121" s="232">
        <f t="shared" si="41"/>
        <v>0</v>
      </c>
      <c r="AK121" s="232">
        <f t="shared" si="41"/>
        <v>0</v>
      </c>
      <c r="AL121" s="232">
        <f t="shared" si="41"/>
        <v>0</v>
      </c>
      <c r="AM121" s="232">
        <f t="shared" si="41"/>
        <v>0</v>
      </c>
      <c r="AN121" s="232">
        <f t="shared" si="41"/>
        <v>0</v>
      </c>
      <c r="AO121" s="232">
        <f t="shared" si="41"/>
        <v>0</v>
      </c>
      <c r="AP121" s="232">
        <f t="shared" si="41"/>
        <v>0</v>
      </c>
      <c r="AQ121" s="232">
        <f t="shared" si="41"/>
        <v>0</v>
      </c>
      <c r="AR121" s="232">
        <f t="shared" si="41"/>
        <v>0</v>
      </c>
      <c r="AS121" s="232">
        <f t="shared" si="41"/>
        <v>0</v>
      </c>
      <c r="AT121" s="232">
        <f t="shared" si="41"/>
        <v>0</v>
      </c>
      <c r="AU121" s="232">
        <f t="shared" si="41"/>
        <v>0</v>
      </c>
      <c r="AV121" s="232">
        <f t="shared" si="41"/>
        <v>0</v>
      </c>
      <c r="AW121" s="232">
        <f t="shared" si="41"/>
        <v>0</v>
      </c>
      <c r="AX121" s="232">
        <f t="shared" si="41"/>
        <v>0</v>
      </c>
      <c r="AY121" s="232">
        <f t="shared" si="41"/>
        <v>0</v>
      </c>
      <c r="AZ121" s="232">
        <f t="shared" si="41"/>
        <v>0</v>
      </c>
      <c r="BA121" s="232">
        <f t="shared" si="41"/>
        <v>0</v>
      </c>
      <c r="BB121" s="232">
        <f t="shared" si="41"/>
        <v>0</v>
      </c>
      <c r="BC121" s="232">
        <f t="shared" si="41"/>
        <v>0</v>
      </c>
      <c r="BD121" s="232">
        <f t="shared" si="41"/>
        <v>0</v>
      </c>
      <c r="BE121" s="232">
        <f t="shared" si="41"/>
        <v>0</v>
      </c>
      <c r="BF121" s="232">
        <f t="shared" si="41"/>
        <v>0</v>
      </c>
      <c r="BG121" s="232">
        <f t="shared" si="41"/>
        <v>0</v>
      </c>
      <c r="BH121" s="232">
        <f t="shared" si="41"/>
        <v>0</v>
      </c>
      <c r="BI121" s="232">
        <f t="shared" si="41"/>
        <v>0</v>
      </c>
      <c r="BJ121" s="232">
        <f t="shared" si="41"/>
        <v>0</v>
      </c>
      <c r="BK121" s="232">
        <f t="shared" si="41"/>
        <v>0</v>
      </c>
      <c r="BL121" s="232">
        <f t="shared" si="41"/>
        <v>0</v>
      </c>
      <c r="BM121" s="232">
        <f t="shared" si="41"/>
        <v>0</v>
      </c>
      <c r="BN121" s="232">
        <f t="shared" si="41"/>
        <v>0</v>
      </c>
      <c r="BO121" s="232">
        <f t="shared" ref="BO121:CL121" si="42">BO$106*BO15</f>
        <v>0</v>
      </c>
      <c r="BP121" s="232">
        <f t="shared" si="42"/>
        <v>0</v>
      </c>
      <c r="BQ121" s="232">
        <f t="shared" si="42"/>
        <v>0</v>
      </c>
      <c r="BR121" s="232">
        <f t="shared" si="42"/>
        <v>0</v>
      </c>
      <c r="BS121" s="232">
        <f t="shared" si="42"/>
        <v>0</v>
      </c>
      <c r="BT121" s="232">
        <f t="shared" si="42"/>
        <v>0</v>
      </c>
      <c r="BU121" s="232">
        <f t="shared" si="42"/>
        <v>0</v>
      </c>
      <c r="BV121" s="232">
        <f t="shared" si="42"/>
        <v>0</v>
      </c>
      <c r="BW121" s="232">
        <f t="shared" si="42"/>
        <v>0</v>
      </c>
      <c r="BX121" s="232">
        <f t="shared" si="42"/>
        <v>0</v>
      </c>
      <c r="BY121" s="232">
        <f t="shared" si="42"/>
        <v>0</v>
      </c>
      <c r="BZ121" s="232">
        <f t="shared" si="42"/>
        <v>0</v>
      </c>
      <c r="CA121" s="232">
        <f t="shared" si="42"/>
        <v>0</v>
      </c>
      <c r="CB121" s="232">
        <f t="shared" si="42"/>
        <v>0</v>
      </c>
      <c r="CC121" s="232">
        <f t="shared" si="42"/>
        <v>0</v>
      </c>
      <c r="CD121" s="232">
        <f t="shared" si="42"/>
        <v>0</v>
      </c>
      <c r="CE121" s="232">
        <f t="shared" si="42"/>
        <v>0</v>
      </c>
      <c r="CF121" s="232">
        <f t="shared" si="42"/>
        <v>0</v>
      </c>
      <c r="CG121" s="232">
        <f t="shared" si="42"/>
        <v>0</v>
      </c>
      <c r="CH121" s="232">
        <f t="shared" si="42"/>
        <v>0</v>
      </c>
      <c r="CI121" s="232">
        <f t="shared" si="42"/>
        <v>0</v>
      </c>
      <c r="CJ121" s="232">
        <f t="shared" si="42"/>
        <v>0</v>
      </c>
      <c r="CK121" s="232">
        <f t="shared" si="42"/>
        <v>0</v>
      </c>
      <c r="CL121" s="232">
        <f t="shared" si="42"/>
        <v>0</v>
      </c>
      <c r="CM121" s="254">
        <f t="shared" si="9"/>
        <v>0</v>
      </c>
    </row>
    <row r="122" spans="1:91">
      <c r="A122" s="238">
        <v>13</v>
      </c>
      <c r="B122" s="238" t="s">
        <v>130</v>
      </c>
      <c r="C122" s="232">
        <f t="shared" ref="C122:AH122" si="43">C$106*C16</f>
        <v>0</v>
      </c>
      <c r="D122" s="232">
        <f t="shared" si="43"/>
        <v>0</v>
      </c>
      <c r="E122" s="232">
        <f t="shared" si="43"/>
        <v>0</v>
      </c>
      <c r="F122" s="232">
        <f t="shared" si="43"/>
        <v>0</v>
      </c>
      <c r="G122" s="232">
        <f t="shared" si="43"/>
        <v>0</v>
      </c>
      <c r="H122" s="232">
        <f t="shared" si="43"/>
        <v>0</v>
      </c>
      <c r="I122" s="232">
        <f t="shared" si="43"/>
        <v>0</v>
      </c>
      <c r="J122" s="232">
        <f t="shared" si="43"/>
        <v>0</v>
      </c>
      <c r="K122" s="232">
        <f t="shared" si="43"/>
        <v>0</v>
      </c>
      <c r="L122" s="232">
        <f t="shared" si="43"/>
        <v>0</v>
      </c>
      <c r="M122" s="232">
        <f t="shared" si="43"/>
        <v>0</v>
      </c>
      <c r="N122" s="232">
        <f t="shared" si="43"/>
        <v>0</v>
      </c>
      <c r="O122" s="232">
        <f t="shared" si="43"/>
        <v>0</v>
      </c>
      <c r="P122" s="232">
        <f t="shared" si="43"/>
        <v>0</v>
      </c>
      <c r="Q122" s="232">
        <f t="shared" si="43"/>
        <v>0</v>
      </c>
      <c r="R122" s="232">
        <f t="shared" si="43"/>
        <v>0</v>
      </c>
      <c r="S122" s="232">
        <f t="shared" si="43"/>
        <v>0</v>
      </c>
      <c r="T122" s="232">
        <f t="shared" si="43"/>
        <v>0</v>
      </c>
      <c r="U122" s="232">
        <f t="shared" si="43"/>
        <v>0</v>
      </c>
      <c r="V122" s="232">
        <f t="shared" si="43"/>
        <v>0</v>
      </c>
      <c r="W122" s="232">
        <f t="shared" si="43"/>
        <v>0</v>
      </c>
      <c r="X122" s="232">
        <f t="shared" si="43"/>
        <v>0</v>
      </c>
      <c r="Y122" s="232">
        <f t="shared" si="43"/>
        <v>0</v>
      </c>
      <c r="Z122" s="232">
        <f t="shared" si="43"/>
        <v>0</v>
      </c>
      <c r="AA122" s="232">
        <f t="shared" si="43"/>
        <v>0</v>
      </c>
      <c r="AB122" s="232">
        <f t="shared" si="43"/>
        <v>0</v>
      </c>
      <c r="AC122" s="232">
        <f t="shared" si="43"/>
        <v>0</v>
      </c>
      <c r="AD122" s="232">
        <f t="shared" si="43"/>
        <v>0</v>
      </c>
      <c r="AE122" s="232">
        <f t="shared" si="43"/>
        <v>0</v>
      </c>
      <c r="AF122" s="232">
        <f t="shared" si="43"/>
        <v>0</v>
      </c>
      <c r="AG122" s="232">
        <f t="shared" si="43"/>
        <v>0</v>
      </c>
      <c r="AH122" s="232">
        <f t="shared" si="43"/>
        <v>0</v>
      </c>
      <c r="AI122" s="232">
        <f t="shared" ref="AI122:BN122" si="44">AI$106*AI16</f>
        <v>0</v>
      </c>
      <c r="AJ122" s="232">
        <f t="shared" si="44"/>
        <v>0</v>
      </c>
      <c r="AK122" s="232">
        <f t="shared" si="44"/>
        <v>0</v>
      </c>
      <c r="AL122" s="232">
        <f t="shared" si="44"/>
        <v>0</v>
      </c>
      <c r="AM122" s="232">
        <f t="shared" si="44"/>
        <v>0</v>
      </c>
      <c r="AN122" s="232">
        <f t="shared" si="44"/>
        <v>0</v>
      </c>
      <c r="AO122" s="232">
        <f t="shared" si="44"/>
        <v>0</v>
      </c>
      <c r="AP122" s="232">
        <f t="shared" si="44"/>
        <v>0</v>
      </c>
      <c r="AQ122" s="232">
        <f t="shared" si="44"/>
        <v>0</v>
      </c>
      <c r="AR122" s="232">
        <f t="shared" si="44"/>
        <v>0</v>
      </c>
      <c r="AS122" s="232">
        <f t="shared" si="44"/>
        <v>0</v>
      </c>
      <c r="AT122" s="232">
        <f t="shared" si="44"/>
        <v>0</v>
      </c>
      <c r="AU122" s="232">
        <f t="shared" si="44"/>
        <v>0</v>
      </c>
      <c r="AV122" s="232">
        <f t="shared" si="44"/>
        <v>0</v>
      </c>
      <c r="AW122" s="232">
        <f t="shared" si="44"/>
        <v>0</v>
      </c>
      <c r="AX122" s="232">
        <f t="shared" si="44"/>
        <v>0</v>
      </c>
      <c r="AY122" s="232">
        <f t="shared" si="44"/>
        <v>0</v>
      </c>
      <c r="AZ122" s="232">
        <f t="shared" si="44"/>
        <v>0</v>
      </c>
      <c r="BA122" s="232">
        <f t="shared" si="44"/>
        <v>0</v>
      </c>
      <c r="BB122" s="232">
        <f t="shared" si="44"/>
        <v>0</v>
      </c>
      <c r="BC122" s="232">
        <f t="shared" si="44"/>
        <v>0</v>
      </c>
      <c r="BD122" s="232">
        <f t="shared" si="44"/>
        <v>0</v>
      </c>
      <c r="BE122" s="232">
        <f t="shared" si="44"/>
        <v>0</v>
      </c>
      <c r="BF122" s="232">
        <f t="shared" si="44"/>
        <v>0</v>
      </c>
      <c r="BG122" s="232">
        <f t="shared" si="44"/>
        <v>0</v>
      </c>
      <c r="BH122" s="232">
        <f t="shared" si="44"/>
        <v>0</v>
      </c>
      <c r="BI122" s="232">
        <f t="shared" si="44"/>
        <v>0</v>
      </c>
      <c r="BJ122" s="232">
        <f t="shared" si="44"/>
        <v>0</v>
      </c>
      <c r="BK122" s="232">
        <f t="shared" si="44"/>
        <v>0</v>
      </c>
      <c r="BL122" s="232">
        <f t="shared" si="44"/>
        <v>0</v>
      </c>
      <c r="BM122" s="232">
        <f t="shared" si="44"/>
        <v>0</v>
      </c>
      <c r="BN122" s="232">
        <f t="shared" si="44"/>
        <v>0</v>
      </c>
      <c r="BO122" s="232">
        <f t="shared" ref="BO122:CL122" si="45">BO$106*BO16</f>
        <v>0</v>
      </c>
      <c r="BP122" s="232">
        <f t="shared" si="45"/>
        <v>0</v>
      </c>
      <c r="BQ122" s="232">
        <f t="shared" si="45"/>
        <v>0</v>
      </c>
      <c r="BR122" s="232">
        <f t="shared" si="45"/>
        <v>0</v>
      </c>
      <c r="BS122" s="232">
        <f t="shared" si="45"/>
        <v>0</v>
      </c>
      <c r="BT122" s="232">
        <f t="shared" si="45"/>
        <v>0</v>
      </c>
      <c r="BU122" s="232">
        <f t="shared" si="45"/>
        <v>0</v>
      </c>
      <c r="BV122" s="232">
        <f t="shared" si="45"/>
        <v>0</v>
      </c>
      <c r="BW122" s="232">
        <f t="shared" si="45"/>
        <v>0</v>
      </c>
      <c r="BX122" s="232">
        <f t="shared" si="45"/>
        <v>0</v>
      </c>
      <c r="BY122" s="232">
        <f t="shared" si="45"/>
        <v>0</v>
      </c>
      <c r="BZ122" s="232">
        <f t="shared" si="45"/>
        <v>0</v>
      </c>
      <c r="CA122" s="232">
        <f t="shared" si="45"/>
        <v>0</v>
      </c>
      <c r="CB122" s="232">
        <f t="shared" si="45"/>
        <v>0</v>
      </c>
      <c r="CC122" s="232">
        <f t="shared" si="45"/>
        <v>0</v>
      </c>
      <c r="CD122" s="232">
        <f t="shared" si="45"/>
        <v>0</v>
      </c>
      <c r="CE122" s="232">
        <f t="shared" si="45"/>
        <v>0</v>
      </c>
      <c r="CF122" s="232">
        <f t="shared" si="45"/>
        <v>0</v>
      </c>
      <c r="CG122" s="232">
        <f t="shared" si="45"/>
        <v>0</v>
      </c>
      <c r="CH122" s="232">
        <f t="shared" si="45"/>
        <v>0</v>
      </c>
      <c r="CI122" s="232">
        <f t="shared" si="45"/>
        <v>0</v>
      </c>
      <c r="CJ122" s="232">
        <f t="shared" si="45"/>
        <v>0</v>
      </c>
      <c r="CK122" s="232">
        <f t="shared" si="45"/>
        <v>0</v>
      </c>
      <c r="CL122" s="232">
        <f t="shared" si="45"/>
        <v>0</v>
      </c>
      <c r="CM122" s="254">
        <f t="shared" si="9"/>
        <v>0</v>
      </c>
    </row>
    <row r="123" spans="1:91">
      <c r="A123" s="238">
        <v>14</v>
      </c>
      <c r="B123" s="238" t="s">
        <v>131</v>
      </c>
      <c r="C123" s="232">
        <f t="shared" ref="C123:AH123" si="46">C$106*C17</f>
        <v>0</v>
      </c>
      <c r="D123" s="232">
        <f t="shared" si="46"/>
        <v>0</v>
      </c>
      <c r="E123" s="232">
        <f t="shared" si="46"/>
        <v>0</v>
      </c>
      <c r="F123" s="232">
        <f t="shared" si="46"/>
        <v>0</v>
      </c>
      <c r="G123" s="232">
        <f t="shared" si="46"/>
        <v>0</v>
      </c>
      <c r="H123" s="232">
        <f t="shared" si="46"/>
        <v>0</v>
      </c>
      <c r="I123" s="232">
        <f t="shared" si="46"/>
        <v>0</v>
      </c>
      <c r="J123" s="232">
        <f t="shared" si="46"/>
        <v>0</v>
      </c>
      <c r="K123" s="232">
        <f t="shared" si="46"/>
        <v>0</v>
      </c>
      <c r="L123" s="232">
        <f t="shared" si="46"/>
        <v>0</v>
      </c>
      <c r="M123" s="232">
        <f t="shared" si="46"/>
        <v>0</v>
      </c>
      <c r="N123" s="232">
        <f t="shared" si="46"/>
        <v>0</v>
      </c>
      <c r="O123" s="232">
        <f t="shared" si="46"/>
        <v>0</v>
      </c>
      <c r="P123" s="232">
        <f t="shared" si="46"/>
        <v>0</v>
      </c>
      <c r="Q123" s="232">
        <f t="shared" si="46"/>
        <v>0</v>
      </c>
      <c r="R123" s="232">
        <f t="shared" si="46"/>
        <v>0</v>
      </c>
      <c r="S123" s="232">
        <f t="shared" si="46"/>
        <v>0</v>
      </c>
      <c r="T123" s="232">
        <f t="shared" si="46"/>
        <v>0</v>
      </c>
      <c r="U123" s="232">
        <f t="shared" si="46"/>
        <v>0</v>
      </c>
      <c r="V123" s="232">
        <f t="shared" si="46"/>
        <v>0</v>
      </c>
      <c r="W123" s="232">
        <f t="shared" si="46"/>
        <v>0</v>
      </c>
      <c r="X123" s="232">
        <f t="shared" si="46"/>
        <v>0</v>
      </c>
      <c r="Y123" s="232">
        <f t="shared" si="46"/>
        <v>0</v>
      </c>
      <c r="Z123" s="232">
        <f t="shared" si="46"/>
        <v>0</v>
      </c>
      <c r="AA123" s="232">
        <f t="shared" si="46"/>
        <v>0</v>
      </c>
      <c r="AB123" s="232">
        <f t="shared" si="46"/>
        <v>0</v>
      </c>
      <c r="AC123" s="232">
        <f t="shared" si="46"/>
        <v>0</v>
      </c>
      <c r="AD123" s="232">
        <f t="shared" si="46"/>
        <v>0</v>
      </c>
      <c r="AE123" s="232">
        <f t="shared" si="46"/>
        <v>0</v>
      </c>
      <c r="AF123" s="232">
        <f t="shared" si="46"/>
        <v>0</v>
      </c>
      <c r="AG123" s="232">
        <f t="shared" si="46"/>
        <v>0</v>
      </c>
      <c r="AH123" s="232">
        <f t="shared" si="46"/>
        <v>0</v>
      </c>
      <c r="AI123" s="232">
        <f t="shared" ref="AI123:BN123" si="47">AI$106*AI17</f>
        <v>0</v>
      </c>
      <c r="AJ123" s="232">
        <f t="shared" si="47"/>
        <v>0</v>
      </c>
      <c r="AK123" s="232">
        <f t="shared" si="47"/>
        <v>0</v>
      </c>
      <c r="AL123" s="232">
        <f t="shared" si="47"/>
        <v>0</v>
      </c>
      <c r="AM123" s="232">
        <f t="shared" si="47"/>
        <v>0</v>
      </c>
      <c r="AN123" s="232">
        <f t="shared" si="47"/>
        <v>0</v>
      </c>
      <c r="AO123" s="232">
        <f t="shared" si="47"/>
        <v>0</v>
      </c>
      <c r="AP123" s="232">
        <f t="shared" si="47"/>
        <v>0</v>
      </c>
      <c r="AQ123" s="232">
        <f t="shared" si="47"/>
        <v>0</v>
      </c>
      <c r="AR123" s="232">
        <f t="shared" si="47"/>
        <v>0</v>
      </c>
      <c r="AS123" s="232">
        <f t="shared" si="47"/>
        <v>0</v>
      </c>
      <c r="AT123" s="232">
        <f t="shared" si="47"/>
        <v>0</v>
      </c>
      <c r="AU123" s="232">
        <f t="shared" si="47"/>
        <v>0</v>
      </c>
      <c r="AV123" s="232">
        <f t="shared" si="47"/>
        <v>0</v>
      </c>
      <c r="AW123" s="232">
        <f t="shared" si="47"/>
        <v>0</v>
      </c>
      <c r="AX123" s="232">
        <f t="shared" si="47"/>
        <v>0</v>
      </c>
      <c r="AY123" s="232">
        <f t="shared" si="47"/>
        <v>0</v>
      </c>
      <c r="AZ123" s="232">
        <f t="shared" si="47"/>
        <v>0</v>
      </c>
      <c r="BA123" s="232">
        <f t="shared" si="47"/>
        <v>0</v>
      </c>
      <c r="BB123" s="232">
        <f t="shared" si="47"/>
        <v>0</v>
      </c>
      <c r="BC123" s="232">
        <f t="shared" si="47"/>
        <v>0</v>
      </c>
      <c r="BD123" s="232">
        <f t="shared" si="47"/>
        <v>0</v>
      </c>
      <c r="BE123" s="232">
        <f t="shared" si="47"/>
        <v>0</v>
      </c>
      <c r="BF123" s="232">
        <f t="shared" si="47"/>
        <v>0</v>
      </c>
      <c r="BG123" s="232">
        <f t="shared" si="47"/>
        <v>0</v>
      </c>
      <c r="BH123" s="232">
        <f t="shared" si="47"/>
        <v>0</v>
      </c>
      <c r="BI123" s="232">
        <f t="shared" si="47"/>
        <v>0</v>
      </c>
      <c r="BJ123" s="232">
        <f t="shared" si="47"/>
        <v>0</v>
      </c>
      <c r="BK123" s="232">
        <f t="shared" si="47"/>
        <v>0</v>
      </c>
      <c r="BL123" s="232">
        <f t="shared" si="47"/>
        <v>0</v>
      </c>
      <c r="BM123" s="232">
        <f t="shared" si="47"/>
        <v>0</v>
      </c>
      <c r="BN123" s="232">
        <f t="shared" si="47"/>
        <v>0</v>
      </c>
      <c r="BO123" s="232">
        <f t="shared" ref="BO123:CL123" si="48">BO$106*BO17</f>
        <v>0</v>
      </c>
      <c r="BP123" s="232">
        <f t="shared" si="48"/>
        <v>0</v>
      </c>
      <c r="BQ123" s="232">
        <f t="shared" si="48"/>
        <v>0</v>
      </c>
      <c r="BR123" s="232">
        <f t="shared" si="48"/>
        <v>0</v>
      </c>
      <c r="BS123" s="232">
        <f t="shared" si="48"/>
        <v>0</v>
      </c>
      <c r="BT123" s="232">
        <f t="shared" si="48"/>
        <v>0</v>
      </c>
      <c r="BU123" s="232">
        <f t="shared" si="48"/>
        <v>0</v>
      </c>
      <c r="BV123" s="232">
        <f t="shared" si="48"/>
        <v>0</v>
      </c>
      <c r="BW123" s="232">
        <f t="shared" si="48"/>
        <v>0</v>
      </c>
      <c r="BX123" s="232">
        <f t="shared" si="48"/>
        <v>0</v>
      </c>
      <c r="BY123" s="232">
        <f t="shared" si="48"/>
        <v>0</v>
      </c>
      <c r="BZ123" s="232">
        <f t="shared" si="48"/>
        <v>0</v>
      </c>
      <c r="CA123" s="232">
        <f t="shared" si="48"/>
        <v>0</v>
      </c>
      <c r="CB123" s="232">
        <f t="shared" si="48"/>
        <v>0</v>
      </c>
      <c r="CC123" s="232">
        <f t="shared" si="48"/>
        <v>0</v>
      </c>
      <c r="CD123" s="232">
        <f t="shared" si="48"/>
        <v>0</v>
      </c>
      <c r="CE123" s="232">
        <f t="shared" si="48"/>
        <v>0</v>
      </c>
      <c r="CF123" s="232">
        <f t="shared" si="48"/>
        <v>0</v>
      </c>
      <c r="CG123" s="232">
        <f t="shared" si="48"/>
        <v>0</v>
      </c>
      <c r="CH123" s="232">
        <f t="shared" si="48"/>
        <v>0</v>
      </c>
      <c r="CI123" s="232">
        <f t="shared" si="48"/>
        <v>0</v>
      </c>
      <c r="CJ123" s="232">
        <f t="shared" si="48"/>
        <v>0</v>
      </c>
      <c r="CK123" s="232">
        <f t="shared" si="48"/>
        <v>0</v>
      </c>
      <c r="CL123" s="232">
        <f t="shared" si="48"/>
        <v>0</v>
      </c>
      <c r="CM123" s="254">
        <f t="shared" si="9"/>
        <v>0</v>
      </c>
    </row>
    <row r="124" spans="1:91">
      <c r="A124" s="238">
        <v>15</v>
      </c>
      <c r="B124" s="238" t="s">
        <v>117</v>
      </c>
      <c r="C124" s="232">
        <f t="shared" ref="C124:AH124" si="49">C$106*C18</f>
        <v>0</v>
      </c>
      <c r="D124" s="232">
        <f t="shared" si="49"/>
        <v>0</v>
      </c>
      <c r="E124" s="232">
        <f t="shared" si="49"/>
        <v>0</v>
      </c>
      <c r="F124" s="232">
        <f t="shared" si="49"/>
        <v>0</v>
      </c>
      <c r="G124" s="232">
        <f t="shared" si="49"/>
        <v>0</v>
      </c>
      <c r="H124" s="232">
        <f t="shared" si="49"/>
        <v>0</v>
      </c>
      <c r="I124" s="232">
        <f t="shared" si="49"/>
        <v>0</v>
      </c>
      <c r="J124" s="232">
        <f t="shared" si="49"/>
        <v>0</v>
      </c>
      <c r="K124" s="232">
        <f t="shared" si="49"/>
        <v>0</v>
      </c>
      <c r="L124" s="232">
        <f t="shared" si="49"/>
        <v>0</v>
      </c>
      <c r="M124" s="232">
        <f t="shared" si="49"/>
        <v>0</v>
      </c>
      <c r="N124" s="232">
        <f t="shared" si="49"/>
        <v>0</v>
      </c>
      <c r="O124" s="232">
        <f t="shared" si="49"/>
        <v>0</v>
      </c>
      <c r="P124" s="232">
        <f t="shared" si="49"/>
        <v>0</v>
      </c>
      <c r="Q124" s="232">
        <f t="shared" si="49"/>
        <v>0</v>
      </c>
      <c r="R124" s="232">
        <f t="shared" si="49"/>
        <v>0</v>
      </c>
      <c r="S124" s="232">
        <f t="shared" si="49"/>
        <v>0</v>
      </c>
      <c r="T124" s="232">
        <f t="shared" si="49"/>
        <v>0</v>
      </c>
      <c r="U124" s="232">
        <f t="shared" si="49"/>
        <v>0</v>
      </c>
      <c r="V124" s="232">
        <f t="shared" si="49"/>
        <v>0</v>
      </c>
      <c r="W124" s="232">
        <f t="shared" si="49"/>
        <v>0</v>
      </c>
      <c r="X124" s="232">
        <f t="shared" si="49"/>
        <v>0</v>
      </c>
      <c r="Y124" s="232">
        <f t="shared" si="49"/>
        <v>0</v>
      </c>
      <c r="Z124" s="232">
        <f t="shared" si="49"/>
        <v>0</v>
      </c>
      <c r="AA124" s="232">
        <f t="shared" si="49"/>
        <v>0</v>
      </c>
      <c r="AB124" s="232">
        <f t="shared" si="49"/>
        <v>0</v>
      </c>
      <c r="AC124" s="232">
        <f t="shared" si="49"/>
        <v>0</v>
      </c>
      <c r="AD124" s="232">
        <f t="shared" si="49"/>
        <v>0</v>
      </c>
      <c r="AE124" s="232">
        <f t="shared" si="49"/>
        <v>0</v>
      </c>
      <c r="AF124" s="232">
        <f t="shared" si="49"/>
        <v>0</v>
      </c>
      <c r="AG124" s="232">
        <f t="shared" si="49"/>
        <v>0</v>
      </c>
      <c r="AH124" s="232">
        <f t="shared" si="49"/>
        <v>0</v>
      </c>
      <c r="AI124" s="232">
        <f t="shared" ref="AI124:BN124" si="50">AI$106*AI18</f>
        <v>0</v>
      </c>
      <c r="AJ124" s="232">
        <f t="shared" si="50"/>
        <v>0</v>
      </c>
      <c r="AK124" s="232">
        <f t="shared" si="50"/>
        <v>0</v>
      </c>
      <c r="AL124" s="232">
        <f t="shared" si="50"/>
        <v>0</v>
      </c>
      <c r="AM124" s="232">
        <f t="shared" si="50"/>
        <v>0</v>
      </c>
      <c r="AN124" s="232">
        <f t="shared" si="50"/>
        <v>0</v>
      </c>
      <c r="AO124" s="232">
        <f t="shared" si="50"/>
        <v>0</v>
      </c>
      <c r="AP124" s="232">
        <f t="shared" si="50"/>
        <v>0</v>
      </c>
      <c r="AQ124" s="232">
        <f t="shared" si="50"/>
        <v>0</v>
      </c>
      <c r="AR124" s="232">
        <f t="shared" si="50"/>
        <v>0</v>
      </c>
      <c r="AS124" s="232">
        <f t="shared" si="50"/>
        <v>0</v>
      </c>
      <c r="AT124" s="232">
        <f t="shared" si="50"/>
        <v>0</v>
      </c>
      <c r="AU124" s="232">
        <f t="shared" si="50"/>
        <v>0</v>
      </c>
      <c r="AV124" s="232">
        <f t="shared" si="50"/>
        <v>0</v>
      </c>
      <c r="AW124" s="232">
        <f t="shared" si="50"/>
        <v>0</v>
      </c>
      <c r="AX124" s="232">
        <f t="shared" si="50"/>
        <v>0</v>
      </c>
      <c r="AY124" s="232">
        <f t="shared" si="50"/>
        <v>0</v>
      </c>
      <c r="AZ124" s="232">
        <f t="shared" si="50"/>
        <v>0</v>
      </c>
      <c r="BA124" s="232">
        <f t="shared" si="50"/>
        <v>0</v>
      </c>
      <c r="BB124" s="232">
        <f t="shared" si="50"/>
        <v>0</v>
      </c>
      <c r="BC124" s="232">
        <f t="shared" si="50"/>
        <v>0</v>
      </c>
      <c r="BD124" s="232">
        <f t="shared" si="50"/>
        <v>0</v>
      </c>
      <c r="BE124" s="232">
        <f t="shared" si="50"/>
        <v>0</v>
      </c>
      <c r="BF124" s="232">
        <f t="shared" si="50"/>
        <v>0</v>
      </c>
      <c r="BG124" s="232">
        <f t="shared" si="50"/>
        <v>0</v>
      </c>
      <c r="BH124" s="232">
        <f t="shared" si="50"/>
        <v>0</v>
      </c>
      <c r="BI124" s="232">
        <f t="shared" si="50"/>
        <v>0</v>
      </c>
      <c r="BJ124" s="232">
        <f t="shared" si="50"/>
        <v>0</v>
      </c>
      <c r="BK124" s="232">
        <f t="shared" si="50"/>
        <v>0</v>
      </c>
      <c r="BL124" s="232">
        <f t="shared" si="50"/>
        <v>0</v>
      </c>
      <c r="BM124" s="232">
        <f t="shared" si="50"/>
        <v>0</v>
      </c>
      <c r="BN124" s="232">
        <f t="shared" si="50"/>
        <v>0</v>
      </c>
      <c r="BO124" s="232">
        <f t="shared" ref="BO124:CL124" si="51">BO$106*BO18</f>
        <v>0</v>
      </c>
      <c r="BP124" s="232">
        <f t="shared" si="51"/>
        <v>0</v>
      </c>
      <c r="BQ124" s="232">
        <f t="shared" si="51"/>
        <v>0</v>
      </c>
      <c r="BR124" s="232">
        <f t="shared" si="51"/>
        <v>0</v>
      </c>
      <c r="BS124" s="232">
        <f t="shared" si="51"/>
        <v>0</v>
      </c>
      <c r="BT124" s="232">
        <f t="shared" si="51"/>
        <v>0</v>
      </c>
      <c r="BU124" s="232">
        <f t="shared" si="51"/>
        <v>0</v>
      </c>
      <c r="BV124" s="232">
        <f t="shared" si="51"/>
        <v>0</v>
      </c>
      <c r="BW124" s="232">
        <f t="shared" si="51"/>
        <v>0</v>
      </c>
      <c r="BX124" s="232">
        <f t="shared" si="51"/>
        <v>0</v>
      </c>
      <c r="BY124" s="232">
        <f t="shared" si="51"/>
        <v>0</v>
      </c>
      <c r="BZ124" s="232">
        <f t="shared" si="51"/>
        <v>0</v>
      </c>
      <c r="CA124" s="232">
        <f t="shared" si="51"/>
        <v>0</v>
      </c>
      <c r="CB124" s="232">
        <f t="shared" si="51"/>
        <v>0</v>
      </c>
      <c r="CC124" s="232">
        <f t="shared" si="51"/>
        <v>0</v>
      </c>
      <c r="CD124" s="232">
        <f t="shared" si="51"/>
        <v>0</v>
      </c>
      <c r="CE124" s="232">
        <f t="shared" si="51"/>
        <v>0</v>
      </c>
      <c r="CF124" s="232">
        <f t="shared" si="51"/>
        <v>0</v>
      </c>
      <c r="CG124" s="232">
        <f t="shared" si="51"/>
        <v>0</v>
      </c>
      <c r="CH124" s="232">
        <f t="shared" si="51"/>
        <v>0</v>
      </c>
      <c r="CI124" s="232">
        <f t="shared" si="51"/>
        <v>0</v>
      </c>
      <c r="CJ124" s="232">
        <f t="shared" si="51"/>
        <v>0</v>
      </c>
      <c r="CK124" s="232">
        <f t="shared" si="51"/>
        <v>0</v>
      </c>
      <c r="CL124" s="232">
        <f t="shared" si="51"/>
        <v>0</v>
      </c>
      <c r="CM124" s="254">
        <f t="shared" si="9"/>
        <v>0</v>
      </c>
    </row>
    <row r="125" spans="1:91">
      <c r="A125" s="238">
        <v>16</v>
      </c>
      <c r="B125" s="238" t="s">
        <v>1980</v>
      </c>
      <c r="C125" s="232">
        <f t="shared" ref="C125:AH125" si="52">C$106*C19</f>
        <v>0</v>
      </c>
      <c r="D125" s="232">
        <f t="shared" si="52"/>
        <v>0</v>
      </c>
      <c r="E125" s="232">
        <f t="shared" si="52"/>
        <v>0</v>
      </c>
      <c r="F125" s="232">
        <f t="shared" si="52"/>
        <v>0</v>
      </c>
      <c r="G125" s="232">
        <f t="shared" si="52"/>
        <v>0</v>
      </c>
      <c r="H125" s="232">
        <f t="shared" si="52"/>
        <v>0</v>
      </c>
      <c r="I125" s="232">
        <f t="shared" si="52"/>
        <v>0</v>
      </c>
      <c r="J125" s="232">
        <f t="shared" si="52"/>
        <v>0</v>
      </c>
      <c r="K125" s="232">
        <f t="shared" si="52"/>
        <v>0</v>
      </c>
      <c r="L125" s="232">
        <f t="shared" si="52"/>
        <v>0</v>
      </c>
      <c r="M125" s="232">
        <f t="shared" si="52"/>
        <v>0</v>
      </c>
      <c r="N125" s="232">
        <f t="shared" si="52"/>
        <v>0</v>
      </c>
      <c r="O125" s="232">
        <f t="shared" si="52"/>
        <v>0</v>
      </c>
      <c r="P125" s="232">
        <f t="shared" si="52"/>
        <v>0</v>
      </c>
      <c r="Q125" s="232">
        <f t="shared" si="52"/>
        <v>0</v>
      </c>
      <c r="R125" s="232">
        <f t="shared" si="52"/>
        <v>0</v>
      </c>
      <c r="S125" s="232">
        <f t="shared" si="52"/>
        <v>0</v>
      </c>
      <c r="T125" s="232">
        <f t="shared" si="52"/>
        <v>0</v>
      </c>
      <c r="U125" s="232">
        <f t="shared" si="52"/>
        <v>0</v>
      </c>
      <c r="V125" s="232">
        <f t="shared" si="52"/>
        <v>0</v>
      </c>
      <c r="W125" s="232">
        <f t="shared" si="52"/>
        <v>0</v>
      </c>
      <c r="X125" s="232">
        <f t="shared" si="52"/>
        <v>0</v>
      </c>
      <c r="Y125" s="232">
        <f t="shared" si="52"/>
        <v>0</v>
      </c>
      <c r="Z125" s="232">
        <f t="shared" si="52"/>
        <v>0</v>
      </c>
      <c r="AA125" s="232">
        <f t="shared" si="52"/>
        <v>0</v>
      </c>
      <c r="AB125" s="232">
        <f t="shared" si="52"/>
        <v>0</v>
      </c>
      <c r="AC125" s="232">
        <f t="shared" si="52"/>
        <v>0</v>
      </c>
      <c r="AD125" s="232">
        <f t="shared" si="52"/>
        <v>0</v>
      </c>
      <c r="AE125" s="232">
        <f t="shared" si="52"/>
        <v>0</v>
      </c>
      <c r="AF125" s="232">
        <f t="shared" si="52"/>
        <v>0</v>
      </c>
      <c r="AG125" s="232">
        <f t="shared" si="52"/>
        <v>0</v>
      </c>
      <c r="AH125" s="232">
        <f t="shared" si="52"/>
        <v>0</v>
      </c>
      <c r="AI125" s="232">
        <f t="shared" ref="AI125:BN125" si="53">AI$106*AI19</f>
        <v>0</v>
      </c>
      <c r="AJ125" s="232">
        <f t="shared" si="53"/>
        <v>0</v>
      </c>
      <c r="AK125" s="232">
        <f t="shared" si="53"/>
        <v>0</v>
      </c>
      <c r="AL125" s="232">
        <f t="shared" si="53"/>
        <v>0</v>
      </c>
      <c r="AM125" s="232">
        <f t="shared" si="53"/>
        <v>0</v>
      </c>
      <c r="AN125" s="232">
        <f t="shared" si="53"/>
        <v>0</v>
      </c>
      <c r="AO125" s="232">
        <f t="shared" si="53"/>
        <v>0</v>
      </c>
      <c r="AP125" s="232">
        <f t="shared" si="53"/>
        <v>0</v>
      </c>
      <c r="AQ125" s="232">
        <f t="shared" si="53"/>
        <v>0</v>
      </c>
      <c r="AR125" s="232">
        <f t="shared" si="53"/>
        <v>0</v>
      </c>
      <c r="AS125" s="232">
        <f t="shared" si="53"/>
        <v>0</v>
      </c>
      <c r="AT125" s="232">
        <f t="shared" si="53"/>
        <v>0</v>
      </c>
      <c r="AU125" s="232">
        <f t="shared" si="53"/>
        <v>0</v>
      </c>
      <c r="AV125" s="232">
        <f t="shared" si="53"/>
        <v>0</v>
      </c>
      <c r="AW125" s="232">
        <f t="shared" si="53"/>
        <v>0</v>
      </c>
      <c r="AX125" s="232">
        <f t="shared" si="53"/>
        <v>0</v>
      </c>
      <c r="AY125" s="232">
        <f t="shared" si="53"/>
        <v>0</v>
      </c>
      <c r="AZ125" s="232">
        <f t="shared" si="53"/>
        <v>0</v>
      </c>
      <c r="BA125" s="232">
        <f t="shared" si="53"/>
        <v>0</v>
      </c>
      <c r="BB125" s="232">
        <f t="shared" si="53"/>
        <v>0</v>
      </c>
      <c r="BC125" s="232">
        <f t="shared" si="53"/>
        <v>0</v>
      </c>
      <c r="BD125" s="232">
        <f t="shared" si="53"/>
        <v>0</v>
      </c>
      <c r="BE125" s="232">
        <f t="shared" si="53"/>
        <v>0</v>
      </c>
      <c r="BF125" s="232">
        <f t="shared" si="53"/>
        <v>0</v>
      </c>
      <c r="BG125" s="232">
        <f t="shared" si="53"/>
        <v>0</v>
      </c>
      <c r="BH125" s="232">
        <f t="shared" si="53"/>
        <v>0</v>
      </c>
      <c r="BI125" s="232">
        <f t="shared" si="53"/>
        <v>0</v>
      </c>
      <c r="BJ125" s="232">
        <f t="shared" si="53"/>
        <v>0</v>
      </c>
      <c r="BK125" s="232">
        <f t="shared" si="53"/>
        <v>0</v>
      </c>
      <c r="BL125" s="232">
        <f t="shared" si="53"/>
        <v>0</v>
      </c>
      <c r="BM125" s="232">
        <f t="shared" si="53"/>
        <v>0</v>
      </c>
      <c r="BN125" s="232">
        <f t="shared" si="53"/>
        <v>0</v>
      </c>
      <c r="BO125" s="232">
        <f t="shared" ref="BO125:CL125" si="54">BO$106*BO19</f>
        <v>0</v>
      </c>
      <c r="BP125" s="232">
        <f t="shared" si="54"/>
        <v>0</v>
      </c>
      <c r="BQ125" s="232">
        <f t="shared" si="54"/>
        <v>0</v>
      </c>
      <c r="BR125" s="232">
        <f t="shared" si="54"/>
        <v>0</v>
      </c>
      <c r="BS125" s="232">
        <f t="shared" si="54"/>
        <v>0</v>
      </c>
      <c r="BT125" s="232">
        <f t="shared" si="54"/>
        <v>0</v>
      </c>
      <c r="BU125" s="232">
        <f t="shared" si="54"/>
        <v>0</v>
      </c>
      <c r="BV125" s="232">
        <f t="shared" si="54"/>
        <v>0</v>
      </c>
      <c r="BW125" s="232">
        <f t="shared" si="54"/>
        <v>0</v>
      </c>
      <c r="BX125" s="232">
        <f t="shared" si="54"/>
        <v>0</v>
      </c>
      <c r="BY125" s="232">
        <f t="shared" si="54"/>
        <v>0</v>
      </c>
      <c r="BZ125" s="232">
        <f t="shared" si="54"/>
        <v>0</v>
      </c>
      <c r="CA125" s="232">
        <f t="shared" si="54"/>
        <v>0</v>
      </c>
      <c r="CB125" s="232">
        <f t="shared" si="54"/>
        <v>0</v>
      </c>
      <c r="CC125" s="232">
        <f t="shared" si="54"/>
        <v>0</v>
      </c>
      <c r="CD125" s="232">
        <f t="shared" si="54"/>
        <v>0</v>
      </c>
      <c r="CE125" s="232">
        <f t="shared" si="54"/>
        <v>0</v>
      </c>
      <c r="CF125" s="232">
        <f t="shared" si="54"/>
        <v>0</v>
      </c>
      <c r="CG125" s="232">
        <f t="shared" si="54"/>
        <v>0</v>
      </c>
      <c r="CH125" s="232">
        <f t="shared" si="54"/>
        <v>0</v>
      </c>
      <c r="CI125" s="232">
        <f t="shared" si="54"/>
        <v>0</v>
      </c>
      <c r="CJ125" s="232">
        <f t="shared" si="54"/>
        <v>0</v>
      </c>
      <c r="CK125" s="232">
        <f t="shared" si="54"/>
        <v>0</v>
      </c>
      <c r="CL125" s="232">
        <f t="shared" si="54"/>
        <v>0</v>
      </c>
      <c r="CM125" s="254">
        <f t="shared" si="9"/>
        <v>0</v>
      </c>
    </row>
    <row r="126" spans="1:91">
      <c r="A126" s="238">
        <v>17</v>
      </c>
      <c r="B126" s="238" t="s">
        <v>135</v>
      </c>
      <c r="C126" s="232">
        <f t="shared" ref="C126:AH126" si="55">C$106*C20</f>
        <v>0</v>
      </c>
      <c r="D126" s="232">
        <f t="shared" si="55"/>
        <v>0</v>
      </c>
      <c r="E126" s="232">
        <f t="shared" si="55"/>
        <v>0</v>
      </c>
      <c r="F126" s="232">
        <f t="shared" si="55"/>
        <v>0</v>
      </c>
      <c r="G126" s="232">
        <f t="shared" si="55"/>
        <v>0</v>
      </c>
      <c r="H126" s="232">
        <f t="shared" si="55"/>
        <v>0</v>
      </c>
      <c r="I126" s="232">
        <f t="shared" si="55"/>
        <v>0</v>
      </c>
      <c r="J126" s="232">
        <f t="shared" si="55"/>
        <v>0</v>
      </c>
      <c r="K126" s="232">
        <f t="shared" si="55"/>
        <v>0</v>
      </c>
      <c r="L126" s="232">
        <f t="shared" si="55"/>
        <v>0</v>
      </c>
      <c r="M126" s="232">
        <f t="shared" si="55"/>
        <v>0</v>
      </c>
      <c r="N126" s="232">
        <f t="shared" si="55"/>
        <v>0</v>
      </c>
      <c r="O126" s="232">
        <f t="shared" si="55"/>
        <v>0</v>
      </c>
      <c r="P126" s="232">
        <f t="shared" si="55"/>
        <v>0</v>
      </c>
      <c r="Q126" s="232">
        <f t="shared" si="55"/>
        <v>0</v>
      </c>
      <c r="R126" s="232">
        <f t="shared" si="55"/>
        <v>0</v>
      </c>
      <c r="S126" s="232">
        <f t="shared" si="55"/>
        <v>0</v>
      </c>
      <c r="T126" s="232">
        <f t="shared" si="55"/>
        <v>0</v>
      </c>
      <c r="U126" s="232">
        <f t="shared" si="55"/>
        <v>0</v>
      </c>
      <c r="V126" s="232">
        <f t="shared" si="55"/>
        <v>0</v>
      </c>
      <c r="W126" s="232">
        <f t="shared" si="55"/>
        <v>0</v>
      </c>
      <c r="X126" s="232">
        <f t="shared" si="55"/>
        <v>0</v>
      </c>
      <c r="Y126" s="232">
        <f t="shared" si="55"/>
        <v>0</v>
      </c>
      <c r="Z126" s="232">
        <f t="shared" si="55"/>
        <v>0</v>
      </c>
      <c r="AA126" s="232">
        <f t="shared" si="55"/>
        <v>0</v>
      </c>
      <c r="AB126" s="232">
        <f t="shared" si="55"/>
        <v>0</v>
      </c>
      <c r="AC126" s="232">
        <f t="shared" si="55"/>
        <v>0</v>
      </c>
      <c r="AD126" s="232">
        <f t="shared" si="55"/>
        <v>0</v>
      </c>
      <c r="AE126" s="232">
        <f t="shared" si="55"/>
        <v>0</v>
      </c>
      <c r="AF126" s="232">
        <f t="shared" si="55"/>
        <v>0</v>
      </c>
      <c r="AG126" s="232">
        <f t="shared" si="55"/>
        <v>0</v>
      </c>
      <c r="AH126" s="232">
        <f t="shared" si="55"/>
        <v>0</v>
      </c>
      <c r="AI126" s="232">
        <f t="shared" ref="AI126:BN126" si="56">AI$106*AI20</f>
        <v>0</v>
      </c>
      <c r="AJ126" s="232">
        <f t="shared" si="56"/>
        <v>0</v>
      </c>
      <c r="AK126" s="232">
        <f t="shared" si="56"/>
        <v>0</v>
      </c>
      <c r="AL126" s="232">
        <f t="shared" si="56"/>
        <v>0</v>
      </c>
      <c r="AM126" s="232">
        <f t="shared" si="56"/>
        <v>0</v>
      </c>
      <c r="AN126" s="232">
        <f t="shared" si="56"/>
        <v>0</v>
      </c>
      <c r="AO126" s="232">
        <f t="shared" si="56"/>
        <v>0</v>
      </c>
      <c r="AP126" s="232">
        <f t="shared" si="56"/>
        <v>0</v>
      </c>
      <c r="AQ126" s="232">
        <f t="shared" si="56"/>
        <v>0</v>
      </c>
      <c r="AR126" s="232">
        <f t="shared" si="56"/>
        <v>0</v>
      </c>
      <c r="AS126" s="232">
        <f t="shared" si="56"/>
        <v>0</v>
      </c>
      <c r="AT126" s="232">
        <f t="shared" si="56"/>
        <v>0</v>
      </c>
      <c r="AU126" s="232">
        <f t="shared" si="56"/>
        <v>0</v>
      </c>
      <c r="AV126" s="232">
        <f t="shared" si="56"/>
        <v>0</v>
      </c>
      <c r="AW126" s="232">
        <f t="shared" si="56"/>
        <v>0</v>
      </c>
      <c r="AX126" s="232">
        <f t="shared" si="56"/>
        <v>0</v>
      </c>
      <c r="AY126" s="232">
        <f t="shared" si="56"/>
        <v>0</v>
      </c>
      <c r="AZ126" s="232">
        <f t="shared" si="56"/>
        <v>0</v>
      </c>
      <c r="BA126" s="232">
        <f t="shared" si="56"/>
        <v>0</v>
      </c>
      <c r="BB126" s="232">
        <f t="shared" si="56"/>
        <v>0</v>
      </c>
      <c r="BC126" s="232">
        <f t="shared" si="56"/>
        <v>0</v>
      </c>
      <c r="BD126" s="232">
        <f t="shared" si="56"/>
        <v>0</v>
      </c>
      <c r="BE126" s="232">
        <f t="shared" si="56"/>
        <v>0</v>
      </c>
      <c r="BF126" s="232">
        <f t="shared" si="56"/>
        <v>0</v>
      </c>
      <c r="BG126" s="232">
        <f t="shared" si="56"/>
        <v>0</v>
      </c>
      <c r="BH126" s="232">
        <f t="shared" si="56"/>
        <v>0</v>
      </c>
      <c r="BI126" s="232">
        <f t="shared" si="56"/>
        <v>0</v>
      </c>
      <c r="BJ126" s="232">
        <f t="shared" si="56"/>
        <v>0</v>
      </c>
      <c r="BK126" s="232">
        <f t="shared" si="56"/>
        <v>0</v>
      </c>
      <c r="BL126" s="232">
        <f t="shared" si="56"/>
        <v>0</v>
      </c>
      <c r="BM126" s="232">
        <f t="shared" si="56"/>
        <v>0</v>
      </c>
      <c r="BN126" s="232">
        <f t="shared" si="56"/>
        <v>0</v>
      </c>
      <c r="BO126" s="232">
        <f t="shared" ref="BO126:CL126" si="57">BO$106*BO20</f>
        <v>0</v>
      </c>
      <c r="BP126" s="232">
        <f t="shared" si="57"/>
        <v>0</v>
      </c>
      <c r="BQ126" s="232">
        <f t="shared" si="57"/>
        <v>0</v>
      </c>
      <c r="BR126" s="232">
        <f t="shared" si="57"/>
        <v>0</v>
      </c>
      <c r="BS126" s="232">
        <f t="shared" si="57"/>
        <v>0</v>
      </c>
      <c r="BT126" s="232">
        <f t="shared" si="57"/>
        <v>0</v>
      </c>
      <c r="BU126" s="232">
        <f t="shared" si="57"/>
        <v>0</v>
      </c>
      <c r="BV126" s="232">
        <f t="shared" si="57"/>
        <v>0</v>
      </c>
      <c r="BW126" s="232">
        <f t="shared" si="57"/>
        <v>0</v>
      </c>
      <c r="BX126" s="232">
        <f t="shared" si="57"/>
        <v>0</v>
      </c>
      <c r="BY126" s="232">
        <f t="shared" si="57"/>
        <v>0</v>
      </c>
      <c r="BZ126" s="232">
        <f t="shared" si="57"/>
        <v>0</v>
      </c>
      <c r="CA126" s="232">
        <f t="shared" si="57"/>
        <v>0</v>
      </c>
      <c r="CB126" s="232">
        <f t="shared" si="57"/>
        <v>0</v>
      </c>
      <c r="CC126" s="232">
        <f t="shared" si="57"/>
        <v>0</v>
      </c>
      <c r="CD126" s="232">
        <f t="shared" si="57"/>
        <v>0</v>
      </c>
      <c r="CE126" s="232">
        <f t="shared" si="57"/>
        <v>0</v>
      </c>
      <c r="CF126" s="232">
        <f t="shared" si="57"/>
        <v>0</v>
      </c>
      <c r="CG126" s="232">
        <f t="shared" si="57"/>
        <v>0</v>
      </c>
      <c r="CH126" s="232">
        <f t="shared" si="57"/>
        <v>0</v>
      </c>
      <c r="CI126" s="232">
        <f t="shared" si="57"/>
        <v>0</v>
      </c>
      <c r="CJ126" s="232">
        <f t="shared" si="57"/>
        <v>0</v>
      </c>
      <c r="CK126" s="232">
        <f t="shared" si="57"/>
        <v>0</v>
      </c>
      <c r="CL126" s="232">
        <f t="shared" si="57"/>
        <v>0</v>
      </c>
      <c r="CM126" s="254">
        <f t="shared" si="9"/>
        <v>0</v>
      </c>
    </row>
    <row r="127" spans="1:91">
      <c r="A127" s="238">
        <v>18</v>
      </c>
      <c r="B127" s="238" t="s">
        <v>136</v>
      </c>
      <c r="C127" s="232">
        <f t="shared" ref="C127:AH127" si="58">C$106*C21</f>
        <v>0</v>
      </c>
      <c r="D127" s="232">
        <f t="shared" si="58"/>
        <v>0</v>
      </c>
      <c r="E127" s="232">
        <f t="shared" si="58"/>
        <v>0</v>
      </c>
      <c r="F127" s="232">
        <f t="shared" si="58"/>
        <v>0</v>
      </c>
      <c r="G127" s="232">
        <f t="shared" si="58"/>
        <v>0</v>
      </c>
      <c r="H127" s="232">
        <f t="shared" si="58"/>
        <v>0</v>
      </c>
      <c r="I127" s="232">
        <f t="shared" si="58"/>
        <v>0</v>
      </c>
      <c r="J127" s="232">
        <f t="shared" si="58"/>
        <v>0</v>
      </c>
      <c r="K127" s="232">
        <f t="shared" si="58"/>
        <v>0</v>
      </c>
      <c r="L127" s="232">
        <f t="shared" si="58"/>
        <v>0</v>
      </c>
      <c r="M127" s="232">
        <f t="shared" si="58"/>
        <v>0</v>
      </c>
      <c r="N127" s="232">
        <f t="shared" si="58"/>
        <v>0</v>
      </c>
      <c r="O127" s="232">
        <f t="shared" si="58"/>
        <v>0</v>
      </c>
      <c r="P127" s="232">
        <f t="shared" si="58"/>
        <v>0</v>
      </c>
      <c r="Q127" s="232">
        <f t="shared" si="58"/>
        <v>0</v>
      </c>
      <c r="R127" s="232">
        <f t="shared" si="58"/>
        <v>0</v>
      </c>
      <c r="S127" s="232">
        <f t="shared" si="58"/>
        <v>0</v>
      </c>
      <c r="T127" s="232">
        <f t="shared" si="58"/>
        <v>0</v>
      </c>
      <c r="U127" s="232">
        <f t="shared" si="58"/>
        <v>0</v>
      </c>
      <c r="V127" s="232">
        <f t="shared" si="58"/>
        <v>0</v>
      </c>
      <c r="W127" s="232">
        <f t="shared" si="58"/>
        <v>0</v>
      </c>
      <c r="X127" s="232">
        <f t="shared" si="58"/>
        <v>0</v>
      </c>
      <c r="Y127" s="232">
        <f t="shared" si="58"/>
        <v>0</v>
      </c>
      <c r="Z127" s="232">
        <f t="shared" si="58"/>
        <v>0</v>
      </c>
      <c r="AA127" s="232">
        <f t="shared" si="58"/>
        <v>0</v>
      </c>
      <c r="AB127" s="232">
        <f t="shared" si="58"/>
        <v>0</v>
      </c>
      <c r="AC127" s="232">
        <f t="shared" si="58"/>
        <v>0</v>
      </c>
      <c r="AD127" s="232">
        <f t="shared" si="58"/>
        <v>0</v>
      </c>
      <c r="AE127" s="232">
        <f t="shared" si="58"/>
        <v>0</v>
      </c>
      <c r="AF127" s="232">
        <f t="shared" si="58"/>
        <v>0</v>
      </c>
      <c r="AG127" s="232">
        <f t="shared" si="58"/>
        <v>0</v>
      </c>
      <c r="AH127" s="232">
        <f t="shared" si="58"/>
        <v>0</v>
      </c>
      <c r="AI127" s="232">
        <f t="shared" ref="AI127:BN127" si="59">AI$106*AI21</f>
        <v>0</v>
      </c>
      <c r="AJ127" s="232">
        <f t="shared" si="59"/>
        <v>0</v>
      </c>
      <c r="AK127" s="232">
        <f t="shared" si="59"/>
        <v>0</v>
      </c>
      <c r="AL127" s="232">
        <f t="shared" si="59"/>
        <v>0</v>
      </c>
      <c r="AM127" s="232">
        <f t="shared" si="59"/>
        <v>0</v>
      </c>
      <c r="AN127" s="232">
        <f t="shared" si="59"/>
        <v>0</v>
      </c>
      <c r="AO127" s="232">
        <f t="shared" si="59"/>
        <v>0</v>
      </c>
      <c r="AP127" s="232">
        <f t="shared" si="59"/>
        <v>0</v>
      </c>
      <c r="AQ127" s="232">
        <f t="shared" si="59"/>
        <v>0</v>
      </c>
      <c r="AR127" s="232">
        <f t="shared" si="59"/>
        <v>0</v>
      </c>
      <c r="AS127" s="232">
        <f t="shared" si="59"/>
        <v>0</v>
      </c>
      <c r="AT127" s="232">
        <f t="shared" si="59"/>
        <v>0</v>
      </c>
      <c r="AU127" s="232">
        <f t="shared" si="59"/>
        <v>0</v>
      </c>
      <c r="AV127" s="232">
        <f t="shared" si="59"/>
        <v>0</v>
      </c>
      <c r="AW127" s="232">
        <f t="shared" si="59"/>
        <v>0</v>
      </c>
      <c r="AX127" s="232">
        <f t="shared" si="59"/>
        <v>0</v>
      </c>
      <c r="AY127" s="232">
        <f t="shared" si="59"/>
        <v>0</v>
      </c>
      <c r="AZ127" s="232">
        <f t="shared" si="59"/>
        <v>0</v>
      </c>
      <c r="BA127" s="232">
        <f t="shared" si="59"/>
        <v>0</v>
      </c>
      <c r="BB127" s="232">
        <f t="shared" si="59"/>
        <v>0</v>
      </c>
      <c r="BC127" s="232">
        <f t="shared" si="59"/>
        <v>0</v>
      </c>
      <c r="BD127" s="232">
        <f t="shared" si="59"/>
        <v>0</v>
      </c>
      <c r="BE127" s="232">
        <f t="shared" si="59"/>
        <v>0</v>
      </c>
      <c r="BF127" s="232">
        <f t="shared" si="59"/>
        <v>0</v>
      </c>
      <c r="BG127" s="232">
        <f t="shared" si="59"/>
        <v>0</v>
      </c>
      <c r="BH127" s="232">
        <f t="shared" si="59"/>
        <v>0</v>
      </c>
      <c r="BI127" s="232">
        <f t="shared" si="59"/>
        <v>0</v>
      </c>
      <c r="BJ127" s="232">
        <f t="shared" si="59"/>
        <v>0</v>
      </c>
      <c r="BK127" s="232">
        <f t="shared" si="59"/>
        <v>0</v>
      </c>
      <c r="BL127" s="232">
        <f t="shared" si="59"/>
        <v>0</v>
      </c>
      <c r="BM127" s="232">
        <f t="shared" si="59"/>
        <v>0</v>
      </c>
      <c r="BN127" s="232">
        <f t="shared" si="59"/>
        <v>0</v>
      </c>
      <c r="BO127" s="232">
        <f t="shared" ref="BO127:CL127" si="60">BO$106*BO21</f>
        <v>0</v>
      </c>
      <c r="BP127" s="232">
        <f t="shared" si="60"/>
        <v>0</v>
      </c>
      <c r="BQ127" s="232">
        <f t="shared" si="60"/>
        <v>0</v>
      </c>
      <c r="BR127" s="232">
        <f t="shared" si="60"/>
        <v>0</v>
      </c>
      <c r="BS127" s="232">
        <f t="shared" si="60"/>
        <v>0</v>
      </c>
      <c r="BT127" s="232">
        <f t="shared" si="60"/>
        <v>0</v>
      </c>
      <c r="BU127" s="232">
        <f t="shared" si="60"/>
        <v>0</v>
      </c>
      <c r="BV127" s="232">
        <f t="shared" si="60"/>
        <v>0</v>
      </c>
      <c r="BW127" s="232">
        <f t="shared" si="60"/>
        <v>0</v>
      </c>
      <c r="BX127" s="232">
        <f t="shared" si="60"/>
        <v>0</v>
      </c>
      <c r="BY127" s="232">
        <f t="shared" si="60"/>
        <v>0</v>
      </c>
      <c r="BZ127" s="232">
        <f t="shared" si="60"/>
        <v>0</v>
      </c>
      <c r="CA127" s="232">
        <f t="shared" si="60"/>
        <v>0</v>
      </c>
      <c r="CB127" s="232">
        <f t="shared" si="60"/>
        <v>0</v>
      </c>
      <c r="CC127" s="232">
        <f t="shared" si="60"/>
        <v>0</v>
      </c>
      <c r="CD127" s="232">
        <f t="shared" si="60"/>
        <v>0</v>
      </c>
      <c r="CE127" s="232">
        <f t="shared" si="60"/>
        <v>0</v>
      </c>
      <c r="CF127" s="232">
        <f t="shared" si="60"/>
        <v>0</v>
      </c>
      <c r="CG127" s="232">
        <f t="shared" si="60"/>
        <v>0</v>
      </c>
      <c r="CH127" s="232">
        <f t="shared" si="60"/>
        <v>0</v>
      </c>
      <c r="CI127" s="232">
        <f t="shared" si="60"/>
        <v>0</v>
      </c>
      <c r="CJ127" s="232">
        <f t="shared" si="60"/>
        <v>0</v>
      </c>
      <c r="CK127" s="232">
        <f t="shared" si="60"/>
        <v>0</v>
      </c>
      <c r="CL127" s="232">
        <f t="shared" si="60"/>
        <v>0</v>
      </c>
      <c r="CM127" s="254">
        <f t="shared" si="9"/>
        <v>0</v>
      </c>
    </row>
    <row r="128" spans="1:91">
      <c r="A128" s="238">
        <v>19</v>
      </c>
      <c r="B128" s="238" t="s">
        <v>137</v>
      </c>
      <c r="C128" s="232">
        <f t="shared" ref="C128:AH128" si="61">C$106*C22</f>
        <v>0</v>
      </c>
      <c r="D128" s="232">
        <f t="shared" si="61"/>
        <v>0</v>
      </c>
      <c r="E128" s="232">
        <f t="shared" si="61"/>
        <v>0</v>
      </c>
      <c r="F128" s="232">
        <f t="shared" si="61"/>
        <v>0</v>
      </c>
      <c r="G128" s="232">
        <f t="shared" si="61"/>
        <v>0</v>
      </c>
      <c r="H128" s="232">
        <f t="shared" si="61"/>
        <v>0</v>
      </c>
      <c r="I128" s="232">
        <f t="shared" si="61"/>
        <v>0</v>
      </c>
      <c r="J128" s="232">
        <f t="shared" si="61"/>
        <v>0</v>
      </c>
      <c r="K128" s="232">
        <f t="shared" si="61"/>
        <v>0</v>
      </c>
      <c r="L128" s="232">
        <f t="shared" si="61"/>
        <v>0</v>
      </c>
      <c r="M128" s="232">
        <f t="shared" si="61"/>
        <v>0</v>
      </c>
      <c r="N128" s="232">
        <f t="shared" si="61"/>
        <v>0</v>
      </c>
      <c r="O128" s="232">
        <f t="shared" si="61"/>
        <v>0</v>
      </c>
      <c r="P128" s="232">
        <f t="shared" si="61"/>
        <v>0</v>
      </c>
      <c r="Q128" s="232">
        <f t="shared" si="61"/>
        <v>0</v>
      </c>
      <c r="R128" s="232">
        <f t="shared" si="61"/>
        <v>0</v>
      </c>
      <c r="S128" s="232">
        <f t="shared" si="61"/>
        <v>0</v>
      </c>
      <c r="T128" s="232">
        <f t="shared" si="61"/>
        <v>0</v>
      </c>
      <c r="U128" s="232">
        <f t="shared" si="61"/>
        <v>0</v>
      </c>
      <c r="V128" s="232">
        <f t="shared" si="61"/>
        <v>0</v>
      </c>
      <c r="W128" s="232">
        <f t="shared" si="61"/>
        <v>0</v>
      </c>
      <c r="X128" s="232">
        <f t="shared" si="61"/>
        <v>0</v>
      </c>
      <c r="Y128" s="232">
        <f t="shared" si="61"/>
        <v>0</v>
      </c>
      <c r="Z128" s="232">
        <f t="shared" si="61"/>
        <v>0</v>
      </c>
      <c r="AA128" s="232">
        <f t="shared" si="61"/>
        <v>0</v>
      </c>
      <c r="AB128" s="232">
        <f t="shared" si="61"/>
        <v>0</v>
      </c>
      <c r="AC128" s="232">
        <f t="shared" si="61"/>
        <v>0</v>
      </c>
      <c r="AD128" s="232">
        <f t="shared" si="61"/>
        <v>0</v>
      </c>
      <c r="AE128" s="232">
        <f t="shared" si="61"/>
        <v>0</v>
      </c>
      <c r="AF128" s="232">
        <f t="shared" si="61"/>
        <v>0</v>
      </c>
      <c r="AG128" s="232">
        <f t="shared" si="61"/>
        <v>0</v>
      </c>
      <c r="AH128" s="232">
        <f t="shared" si="61"/>
        <v>0</v>
      </c>
      <c r="AI128" s="232">
        <f t="shared" ref="AI128:BN128" si="62">AI$106*AI22</f>
        <v>0</v>
      </c>
      <c r="AJ128" s="232">
        <f t="shared" si="62"/>
        <v>0</v>
      </c>
      <c r="AK128" s="232">
        <f t="shared" si="62"/>
        <v>0</v>
      </c>
      <c r="AL128" s="232">
        <f t="shared" si="62"/>
        <v>0</v>
      </c>
      <c r="AM128" s="232">
        <f t="shared" si="62"/>
        <v>0</v>
      </c>
      <c r="AN128" s="232">
        <f t="shared" si="62"/>
        <v>0</v>
      </c>
      <c r="AO128" s="232">
        <f t="shared" si="62"/>
        <v>0</v>
      </c>
      <c r="AP128" s="232">
        <f t="shared" si="62"/>
        <v>0</v>
      </c>
      <c r="AQ128" s="232">
        <f t="shared" si="62"/>
        <v>0</v>
      </c>
      <c r="AR128" s="232">
        <f t="shared" si="62"/>
        <v>0</v>
      </c>
      <c r="AS128" s="232">
        <f t="shared" si="62"/>
        <v>0</v>
      </c>
      <c r="AT128" s="232">
        <f t="shared" si="62"/>
        <v>0</v>
      </c>
      <c r="AU128" s="232">
        <f t="shared" si="62"/>
        <v>0</v>
      </c>
      <c r="AV128" s="232">
        <f t="shared" si="62"/>
        <v>0</v>
      </c>
      <c r="AW128" s="232">
        <f t="shared" si="62"/>
        <v>0</v>
      </c>
      <c r="AX128" s="232">
        <f t="shared" si="62"/>
        <v>0</v>
      </c>
      <c r="AY128" s="232">
        <f t="shared" si="62"/>
        <v>0</v>
      </c>
      <c r="AZ128" s="232">
        <f t="shared" si="62"/>
        <v>0</v>
      </c>
      <c r="BA128" s="232">
        <f t="shared" si="62"/>
        <v>0</v>
      </c>
      <c r="BB128" s="232">
        <f t="shared" si="62"/>
        <v>0</v>
      </c>
      <c r="BC128" s="232">
        <f t="shared" si="62"/>
        <v>0</v>
      </c>
      <c r="BD128" s="232">
        <f t="shared" si="62"/>
        <v>0</v>
      </c>
      <c r="BE128" s="232">
        <f t="shared" si="62"/>
        <v>0</v>
      </c>
      <c r="BF128" s="232">
        <f t="shared" si="62"/>
        <v>0</v>
      </c>
      <c r="BG128" s="232">
        <f t="shared" si="62"/>
        <v>0</v>
      </c>
      <c r="BH128" s="232">
        <f t="shared" si="62"/>
        <v>0</v>
      </c>
      <c r="BI128" s="232">
        <f t="shared" si="62"/>
        <v>0</v>
      </c>
      <c r="BJ128" s="232">
        <f t="shared" si="62"/>
        <v>0</v>
      </c>
      <c r="BK128" s="232">
        <f t="shared" si="62"/>
        <v>0</v>
      </c>
      <c r="BL128" s="232">
        <f t="shared" si="62"/>
        <v>0</v>
      </c>
      <c r="BM128" s="232">
        <f t="shared" si="62"/>
        <v>0</v>
      </c>
      <c r="BN128" s="232">
        <f t="shared" si="62"/>
        <v>0</v>
      </c>
      <c r="BO128" s="232">
        <f t="shared" ref="BO128:CL128" si="63">BO$106*BO22</f>
        <v>0</v>
      </c>
      <c r="BP128" s="232">
        <f t="shared" si="63"/>
        <v>0</v>
      </c>
      <c r="BQ128" s="232">
        <f t="shared" si="63"/>
        <v>0</v>
      </c>
      <c r="BR128" s="232">
        <f t="shared" si="63"/>
        <v>0</v>
      </c>
      <c r="BS128" s="232">
        <f t="shared" si="63"/>
        <v>0</v>
      </c>
      <c r="BT128" s="232">
        <f t="shared" si="63"/>
        <v>0</v>
      </c>
      <c r="BU128" s="232">
        <f t="shared" si="63"/>
        <v>0</v>
      </c>
      <c r="BV128" s="232">
        <f t="shared" si="63"/>
        <v>0</v>
      </c>
      <c r="BW128" s="232">
        <f t="shared" si="63"/>
        <v>0</v>
      </c>
      <c r="BX128" s="232">
        <f t="shared" si="63"/>
        <v>0</v>
      </c>
      <c r="BY128" s="232">
        <f t="shared" si="63"/>
        <v>0</v>
      </c>
      <c r="BZ128" s="232">
        <f t="shared" si="63"/>
        <v>0</v>
      </c>
      <c r="CA128" s="232">
        <f t="shared" si="63"/>
        <v>0</v>
      </c>
      <c r="CB128" s="232">
        <f t="shared" si="63"/>
        <v>0</v>
      </c>
      <c r="CC128" s="232">
        <f t="shared" si="63"/>
        <v>0</v>
      </c>
      <c r="CD128" s="232">
        <f t="shared" si="63"/>
        <v>0</v>
      </c>
      <c r="CE128" s="232">
        <f t="shared" si="63"/>
        <v>0</v>
      </c>
      <c r="CF128" s="232">
        <f t="shared" si="63"/>
        <v>0</v>
      </c>
      <c r="CG128" s="232">
        <f t="shared" si="63"/>
        <v>0</v>
      </c>
      <c r="CH128" s="232">
        <f t="shared" si="63"/>
        <v>0</v>
      </c>
      <c r="CI128" s="232">
        <f t="shared" si="63"/>
        <v>0</v>
      </c>
      <c r="CJ128" s="232">
        <f t="shared" si="63"/>
        <v>0</v>
      </c>
      <c r="CK128" s="232">
        <f t="shared" si="63"/>
        <v>0</v>
      </c>
      <c r="CL128" s="232">
        <f t="shared" si="63"/>
        <v>0</v>
      </c>
      <c r="CM128" s="254">
        <f t="shared" si="9"/>
        <v>0</v>
      </c>
    </row>
    <row r="129" spans="1:91">
      <c r="A129" s="238">
        <v>20</v>
      </c>
      <c r="B129" s="238" t="s">
        <v>138</v>
      </c>
      <c r="C129" s="232">
        <f t="shared" ref="C129:AH129" si="64">C$106*C23</f>
        <v>0</v>
      </c>
      <c r="D129" s="232">
        <f t="shared" si="64"/>
        <v>0</v>
      </c>
      <c r="E129" s="232">
        <f t="shared" si="64"/>
        <v>0</v>
      </c>
      <c r="F129" s="232">
        <f t="shared" si="64"/>
        <v>0</v>
      </c>
      <c r="G129" s="232">
        <f t="shared" si="64"/>
        <v>0</v>
      </c>
      <c r="H129" s="232">
        <f t="shared" si="64"/>
        <v>0</v>
      </c>
      <c r="I129" s="232">
        <f t="shared" si="64"/>
        <v>0</v>
      </c>
      <c r="J129" s="232">
        <f t="shared" si="64"/>
        <v>0</v>
      </c>
      <c r="K129" s="232">
        <f t="shared" si="64"/>
        <v>0</v>
      </c>
      <c r="L129" s="232">
        <f t="shared" si="64"/>
        <v>0</v>
      </c>
      <c r="M129" s="232">
        <f t="shared" si="64"/>
        <v>0</v>
      </c>
      <c r="N129" s="232">
        <f t="shared" si="64"/>
        <v>0</v>
      </c>
      <c r="O129" s="232">
        <f t="shared" si="64"/>
        <v>0</v>
      </c>
      <c r="P129" s="232">
        <f t="shared" si="64"/>
        <v>0</v>
      </c>
      <c r="Q129" s="232">
        <f t="shared" si="64"/>
        <v>0</v>
      </c>
      <c r="R129" s="232">
        <f t="shared" si="64"/>
        <v>0</v>
      </c>
      <c r="S129" s="232">
        <f t="shared" si="64"/>
        <v>0</v>
      </c>
      <c r="T129" s="232">
        <f t="shared" si="64"/>
        <v>0</v>
      </c>
      <c r="U129" s="232">
        <f t="shared" si="64"/>
        <v>0</v>
      </c>
      <c r="V129" s="232">
        <f t="shared" si="64"/>
        <v>0</v>
      </c>
      <c r="W129" s="232">
        <f t="shared" si="64"/>
        <v>0</v>
      </c>
      <c r="X129" s="232">
        <f t="shared" si="64"/>
        <v>0</v>
      </c>
      <c r="Y129" s="232">
        <f t="shared" si="64"/>
        <v>0</v>
      </c>
      <c r="Z129" s="232">
        <f t="shared" si="64"/>
        <v>0</v>
      </c>
      <c r="AA129" s="232">
        <f t="shared" si="64"/>
        <v>0</v>
      </c>
      <c r="AB129" s="232">
        <f t="shared" si="64"/>
        <v>0</v>
      </c>
      <c r="AC129" s="232">
        <f t="shared" si="64"/>
        <v>0</v>
      </c>
      <c r="AD129" s="232">
        <f t="shared" si="64"/>
        <v>0</v>
      </c>
      <c r="AE129" s="232">
        <f t="shared" si="64"/>
        <v>0</v>
      </c>
      <c r="AF129" s="232">
        <f t="shared" si="64"/>
        <v>0</v>
      </c>
      <c r="AG129" s="232">
        <f t="shared" si="64"/>
        <v>0</v>
      </c>
      <c r="AH129" s="232">
        <f t="shared" si="64"/>
        <v>0</v>
      </c>
      <c r="AI129" s="232">
        <f t="shared" ref="AI129:BN129" si="65">AI$106*AI23</f>
        <v>0</v>
      </c>
      <c r="AJ129" s="232">
        <f t="shared" si="65"/>
        <v>0</v>
      </c>
      <c r="AK129" s="232">
        <f t="shared" si="65"/>
        <v>0</v>
      </c>
      <c r="AL129" s="232">
        <f t="shared" si="65"/>
        <v>0</v>
      </c>
      <c r="AM129" s="232">
        <f t="shared" si="65"/>
        <v>0</v>
      </c>
      <c r="AN129" s="232">
        <f t="shared" si="65"/>
        <v>0</v>
      </c>
      <c r="AO129" s="232">
        <f t="shared" si="65"/>
        <v>0</v>
      </c>
      <c r="AP129" s="232">
        <f t="shared" si="65"/>
        <v>0</v>
      </c>
      <c r="AQ129" s="232">
        <f t="shared" si="65"/>
        <v>0</v>
      </c>
      <c r="AR129" s="232">
        <f t="shared" si="65"/>
        <v>0</v>
      </c>
      <c r="AS129" s="232">
        <f t="shared" si="65"/>
        <v>0</v>
      </c>
      <c r="AT129" s="232">
        <f t="shared" si="65"/>
        <v>0</v>
      </c>
      <c r="AU129" s="232">
        <f t="shared" si="65"/>
        <v>0</v>
      </c>
      <c r="AV129" s="232">
        <f t="shared" si="65"/>
        <v>0</v>
      </c>
      <c r="AW129" s="232">
        <f t="shared" si="65"/>
        <v>0</v>
      </c>
      <c r="AX129" s="232">
        <f t="shared" si="65"/>
        <v>0</v>
      </c>
      <c r="AY129" s="232">
        <f t="shared" si="65"/>
        <v>0</v>
      </c>
      <c r="AZ129" s="232">
        <f t="shared" si="65"/>
        <v>0</v>
      </c>
      <c r="BA129" s="232">
        <f t="shared" si="65"/>
        <v>0</v>
      </c>
      <c r="BB129" s="232">
        <f t="shared" si="65"/>
        <v>0</v>
      </c>
      <c r="BC129" s="232">
        <f t="shared" si="65"/>
        <v>0</v>
      </c>
      <c r="BD129" s="232">
        <f t="shared" si="65"/>
        <v>0</v>
      </c>
      <c r="BE129" s="232">
        <f t="shared" si="65"/>
        <v>0</v>
      </c>
      <c r="BF129" s="232">
        <f t="shared" si="65"/>
        <v>0</v>
      </c>
      <c r="BG129" s="232">
        <f t="shared" si="65"/>
        <v>0</v>
      </c>
      <c r="BH129" s="232">
        <f t="shared" si="65"/>
        <v>0</v>
      </c>
      <c r="BI129" s="232">
        <f t="shared" si="65"/>
        <v>0</v>
      </c>
      <c r="BJ129" s="232">
        <f t="shared" si="65"/>
        <v>0</v>
      </c>
      <c r="BK129" s="232">
        <f t="shared" si="65"/>
        <v>0</v>
      </c>
      <c r="BL129" s="232">
        <f t="shared" si="65"/>
        <v>0</v>
      </c>
      <c r="BM129" s="232">
        <f t="shared" si="65"/>
        <v>0</v>
      </c>
      <c r="BN129" s="232">
        <f t="shared" si="65"/>
        <v>0</v>
      </c>
      <c r="BO129" s="232">
        <f t="shared" ref="BO129:CL129" si="66">BO$106*BO23</f>
        <v>0</v>
      </c>
      <c r="BP129" s="232">
        <f t="shared" si="66"/>
        <v>0</v>
      </c>
      <c r="BQ129" s="232">
        <f t="shared" si="66"/>
        <v>0</v>
      </c>
      <c r="BR129" s="232">
        <f t="shared" si="66"/>
        <v>0</v>
      </c>
      <c r="BS129" s="232">
        <f t="shared" si="66"/>
        <v>0</v>
      </c>
      <c r="BT129" s="232">
        <f t="shared" si="66"/>
        <v>0</v>
      </c>
      <c r="BU129" s="232">
        <f t="shared" si="66"/>
        <v>0</v>
      </c>
      <c r="BV129" s="232">
        <f t="shared" si="66"/>
        <v>0</v>
      </c>
      <c r="BW129" s="232">
        <f t="shared" si="66"/>
        <v>0</v>
      </c>
      <c r="BX129" s="232">
        <f t="shared" si="66"/>
        <v>0</v>
      </c>
      <c r="BY129" s="232">
        <f t="shared" si="66"/>
        <v>0</v>
      </c>
      <c r="BZ129" s="232">
        <f t="shared" si="66"/>
        <v>0</v>
      </c>
      <c r="CA129" s="232">
        <f t="shared" si="66"/>
        <v>0</v>
      </c>
      <c r="CB129" s="232">
        <f t="shared" si="66"/>
        <v>0</v>
      </c>
      <c r="CC129" s="232">
        <f t="shared" si="66"/>
        <v>0</v>
      </c>
      <c r="CD129" s="232">
        <f t="shared" si="66"/>
        <v>0</v>
      </c>
      <c r="CE129" s="232">
        <f t="shared" si="66"/>
        <v>0</v>
      </c>
      <c r="CF129" s="232">
        <f t="shared" si="66"/>
        <v>0</v>
      </c>
      <c r="CG129" s="232">
        <f t="shared" si="66"/>
        <v>0</v>
      </c>
      <c r="CH129" s="232">
        <f t="shared" si="66"/>
        <v>0</v>
      </c>
      <c r="CI129" s="232">
        <f t="shared" si="66"/>
        <v>0</v>
      </c>
      <c r="CJ129" s="232">
        <f t="shared" si="66"/>
        <v>0</v>
      </c>
      <c r="CK129" s="232">
        <f t="shared" si="66"/>
        <v>0</v>
      </c>
      <c r="CL129" s="232">
        <f t="shared" si="66"/>
        <v>0</v>
      </c>
      <c r="CM129" s="254">
        <f t="shared" si="9"/>
        <v>0</v>
      </c>
    </row>
    <row r="130" spans="1:91">
      <c r="A130" s="238">
        <v>21</v>
      </c>
      <c r="B130" s="238" t="s">
        <v>8</v>
      </c>
      <c r="C130" s="232">
        <f t="shared" ref="C130:AH130" si="67">C$106*C24</f>
        <v>0</v>
      </c>
      <c r="D130" s="232">
        <f t="shared" si="67"/>
        <v>0</v>
      </c>
      <c r="E130" s="232">
        <f t="shared" si="67"/>
        <v>0</v>
      </c>
      <c r="F130" s="232">
        <f t="shared" si="67"/>
        <v>0</v>
      </c>
      <c r="G130" s="232">
        <f t="shared" si="67"/>
        <v>0</v>
      </c>
      <c r="H130" s="232">
        <f t="shared" si="67"/>
        <v>0</v>
      </c>
      <c r="I130" s="232">
        <f t="shared" si="67"/>
        <v>0</v>
      </c>
      <c r="J130" s="232">
        <f t="shared" si="67"/>
        <v>0</v>
      </c>
      <c r="K130" s="232">
        <f t="shared" si="67"/>
        <v>0</v>
      </c>
      <c r="L130" s="232">
        <f t="shared" si="67"/>
        <v>0</v>
      </c>
      <c r="M130" s="232">
        <f t="shared" si="67"/>
        <v>0</v>
      </c>
      <c r="N130" s="232">
        <f t="shared" si="67"/>
        <v>0</v>
      </c>
      <c r="O130" s="232">
        <f t="shared" si="67"/>
        <v>0</v>
      </c>
      <c r="P130" s="232">
        <f t="shared" si="67"/>
        <v>0</v>
      </c>
      <c r="Q130" s="232">
        <f t="shared" si="67"/>
        <v>0</v>
      </c>
      <c r="R130" s="232">
        <f t="shared" si="67"/>
        <v>0</v>
      </c>
      <c r="S130" s="232">
        <f t="shared" si="67"/>
        <v>0</v>
      </c>
      <c r="T130" s="232">
        <f t="shared" si="67"/>
        <v>0</v>
      </c>
      <c r="U130" s="232">
        <f t="shared" si="67"/>
        <v>0</v>
      </c>
      <c r="V130" s="232">
        <f t="shared" si="67"/>
        <v>0</v>
      </c>
      <c r="W130" s="232">
        <f t="shared" si="67"/>
        <v>0</v>
      </c>
      <c r="X130" s="232">
        <f t="shared" si="67"/>
        <v>0</v>
      </c>
      <c r="Y130" s="232">
        <f t="shared" si="67"/>
        <v>0</v>
      </c>
      <c r="Z130" s="232">
        <f t="shared" si="67"/>
        <v>0</v>
      </c>
      <c r="AA130" s="232">
        <f t="shared" si="67"/>
        <v>0</v>
      </c>
      <c r="AB130" s="232">
        <f t="shared" si="67"/>
        <v>0</v>
      </c>
      <c r="AC130" s="232">
        <f t="shared" si="67"/>
        <v>0</v>
      </c>
      <c r="AD130" s="232">
        <f t="shared" si="67"/>
        <v>0</v>
      </c>
      <c r="AE130" s="232">
        <f t="shared" si="67"/>
        <v>0</v>
      </c>
      <c r="AF130" s="232">
        <f t="shared" si="67"/>
        <v>0</v>
      </c>
      <c r="AG130" s="232">
        <f t="shared" si="67"/>
        <v>0</v>
      </c>
      <c r="AH130" s="232">
        <f t="shared" si="67"/>
        <v>0</v>
      </c>
      <c r="AI130" s="232">
        <f t="shared" ref="AI130:BN130" si="68">AI$106*AI24</f>
        <v>0</v>
      </c>
      <c r="AJ130" s="232">
        <f t="shared" si="68"/>
        <v>0</v>
      </c>
      <c r="AK130" s="232">
        <f t="shared" si="68"/>
        <v>0</v>
      </c>
      <c r="AL130" s="232">
        <f t="shared" si="68"/>
        <v>0</v>
      </c>
      <c r="AM130" s="232">
        <f t="shared" si="68"/>
        <v>0</v>
      </c>
      <c r="AN130" s="232">
        <f t="shared" si="68"/>
        <v>0</v>
      </c>
      <c r="AO130" s="232">
        <f t="shared" si="68"/>
        <v>0</v>
      </c>
      <c r="AP130" s="232">
        <f t="shared" si="68"/>
        <v>0</v>
      </c>
      <c r="AQ130" s="232">
        <f t="shared" si="68"/>
        <v>0</v>
      </c>
      <c r="AR130" s="232">
        <f t="shared" si="68"/>
        <v>0</v>
      </c>
      <c r="AS130" s="232">
        <f t="shared" si="68"/>
        <v>0</v>
      </c>
      <c r="AT130" s="232">
        <f t="shared" si="68"/>
        <v>0</v>
      </c>
      <c r="AU130" s="232">
        <f t="shared" si="68"/>
        <v>0</v>
      </c>
      <c r="AV130" s="232">
        <f t="shared" si="68"/>
        <v>0</v>
      </c>
      <c r="AW130" s="232">
        <f t="shared" si="68"/>
        <v>0</v>
      </c>
      <c r="AX130" s="232">
        <f t="shared" si="68"/>
        <v>0</v>
      </c>
      <c r="AY130" s="232">
        <f t="shared" si="68"/>
        <v>0</v>
      </c>
      <c r="AZ130" s="232">
        <f t="shared" si="68"/>
        <v>0</v>
      </c>
      <c r="BA130" s="232">
        <f t="shared" si="68"/>
        <v>0</v>
      </c>
      <c r="BB130" s="232">
        <f t="shared" si="68"/>
        <v>0</v>
      </c>
      <c r="BC130" s="232">
        <f t="shared" si="68"/>
        <v>0</v>
      </c>
      <c r="BD130" s="232">
        <f t="shared" si="68"/>
        <v>0</v>
      </c>
      <c r="BE130" s="232">
        <f t="shared" si="68"/>
        <v>0</v>
      </c>
      <c r="BF130" s="232">
        <f t="shared" si="68"/>
        <v>0</v>
      </c>
      <c r="BG130" s="232">
        <f t="shared" si="68"/>
        <v>0</v>
      </c>
      <c r="BH130" s="232">
        <f t="shared" si="68"/>
        <v>0</v>
      </c>
      <c r="BI130" s="232">
        <f t="shared" si="68"/>
        <v>0</v>
      </c>
      <c r="BJ130" s="232">
        <f t="shared" si="68"/>
        <v>0</v>
      </c>
      <c r="BK130" s="232">
        <f t="shared" si="68"/>
        <v>0</v>
      </c>
      <c r="BL130" s="232">
        <f t="shared" si="68"/>
        <v>0</v>
      </c>
      <c r="BM130" s="232">
        <f t="shared" si="68"/>
        <v>0</v>
      </c>
      <c r="BN130" s="232">
        <f t="shared" si="68"/>
        <v>0</v>
      </c>
      <c r="BO130" s="232">
        <f t="shared" ref="BO130:CL130" si="69">BO$106*BO24</f>
        <v>0</v>
      </c>
      <c r="BP130" s="232">
        <f t="shared" si="69"/>
        <v>0</v>
      </c>
      <c r="BQ130" s="232">
        <f t="shared" si="69"/>
        <v>0</v>
      </c>
      <c r="BR130" s="232">
        <f t="shared" si="69"/>
        <v>0</v>
      </c>
      <c r="BS130" s="232">
        <f t="shared" si="69"/>
        <v>0</v>
      </c>
      <c r="BT130" s="232">
        <f t="shared" si="69"/>
        <v>0</v>
      </c>
      <c r="BU130" s="232">
        <f t="shared" si="69"/>
        <v>0</v>
      </c>
      <c r="BV130" s="232">
        <f t="shared" si="69"/>
        <v>0</v>
      </c>
      <c r="BW130" s="232">
        <f t="shared" si="69"/>
        <v>0</v>
      </c>
      <c r="BX130" s="232">
        <f t="shared" si="69"/>
        <v>0</v>
      </c>
      <c r="BY130" s="232">
        <f t="shared" si="69"/>
        <v>0</v>
      </c>
      <c r="BZ130" s="232">
        <f t="shared" si="69"/>
        <v>0</v>
      </c>
      <c r="CA130" s="232">
        <f t="shared" si="69"/>
        <v>0</v>
      </c>
      <c r="CB130" s="232">
        <f t="shared" si="69"/>
        <v>0</v>
      </c>
      <c r="CC130" s="232">
        <f t="shared" si="69"/>
        <v>0</v>
      </c>
      <c r="CD130" s="232">
        <f t="shared" si="69"/>
        <v>0</v>
      </c>
      <c r="CE130" s="232">
        <f t="shared" si="69"/>
        <v>0</v>
      </c>
      <c r="CF130" s="232">
        <f t="shared" si="69"/>
        <v>0</v>
      </c>
      <c r="CG130" s="232">
        <f t="shared" si="69"/>
        <v>0</v>
      </c>
      <c r="CH130" s="232">
        <f t="shared" si="69"/>
        <v>0</v>
      </c>
      <c r="CI130" s="232">
        <f t="shared" si="69"/>
        <v>0</v>
      </c>
      <c r="CJ130" s="232">
        <f t="shared" si="69"/>
        <v>0</v>
      </c>
      <c r="CK130" s="232">
        <f t="shared" si="69"/>
        <v>0</v>
      </c>
      <c r="CL130" s="232">
        <f t="shared" si="69"/>
        <v>0</v>
      </c>
      <c r="CM130" s="254">
        <f t="shared" si="9"/>
        <v>0</v>
      </c>
    </row>
    <row r="131" spans="1:91">
      <c r="A131" s="238">
        <v>22</v>
      </c>
      <c r="B131" s="238" t="s">
        <v>140</v>
      </c>
      <c r="C131" s="232">
        <f t="shared" ref="C131:AH131" si="70">C$106*C25</f>
        <v>0</v>
      </c>
      <c r="D131" s="232">
        <f t="shared" si="70"/>
        <v>0</v>
      </c>
      <c r="E131" s="232">
        <f t="shared" si="70"/>
        <v>0</v>
      </c>
      <c r="F131" s="232">
        <f t="shared" si="70"/>
        <v>0</v>
      </c>
      <c r="G131" s="232">
        <f t="shared" si="70"/>
        <v>0</v>
      </c>
      <c r="H131" s="232">
        <f t="shared" si="70"/>
        <v>0</v>
      </c>
      <c r="I131" s="232">
        <f t="shared" si="70"/>
        <v>0</v>
      </c>
      <c r="J131" s="232">
        <f t="shared" si="70"/>
        <v>0</v>
      </c>
      <c r="K131" s="232">
        <f t="shared" si="70"/>
        <v>0</v>
      </c>
      <c r="L131" s="232">
        <f t="shared" si="70"/>
        <v>0</v>
      </c>
      <c r="M131" s="232">
        <f t="shared" si="70"/>
        <v>0</v>
      </c>
      <c r="N131" s="232">
        <f t="shared" si="70"/>
        <v>0</v>
      </c>
      <c r="O131" s="232">
        <f t="shared" si="70"/>
        <v>0</v>
      </c>
      <c r="P131" s="232">
        <f t="shared" si="70"/>
        <v>0</v>
      </c>
      <c r="Q131" s="232">
        <f t="shared" si="70"/>
        <v>0</v>
      </c>
      <c r="R131" s="232">
        <f t="shared" si="70"/>
        <v>0</v>
      </c>
      <c r="S131" s="232">
        <f t="shared" si="70"/>
        <v>0</v>
      </c>
      <c r="T131" s="232">
        <f t="shared" si="70"/>
        <v>0</v>
      </c>
      <c r="U131" s="232">
        <f t="shared" si="70"/>
        <v>0</v>
      </c>
      <c r="V131" s="232">
        <f t="shared" si="70"/>
        <v>0</v>
      </c>
      <c r="W131" s="232">
        <f t="shared" si="70"/>
        <v>0</v>
      </c>
      <c r="X131" s="232">
        <f t="shared" si="70"/>
        <v>0</v>
      </c>
      <c r="Y131" s="232">
        <f t="shared" si="70"/>
        <v>0</v>
      </c>
      <c r="Z131" s="232">
        <f t="shared" si="70"/>
        <v>0</v>
      </c>
      <c r="AA131" s="232">
        <f t="shared" si="70"/>
        <v>0</v>
      </c>
      <c r="AB131" s="232">
        <f t="shared" si="70"/>
        <v>0</v>
      </c>
      <c r="AC131" s="232">
        <f t="shared" si="70"/>
        <v>0</v>
      </c>
      <c r="AD131" s="232">
        <f t="shared" si="70"/>
        <v>0</v>
      </c>
      <c r="AE131" s="232">
        <f t="shared" si="70"/>
        <v>0</v>
      </c>
      <c r="AF131" s="232">
        <f t="shared" si="70"/>
        <v>0</v>
      </c>
      <c r="AG131" s="232">
        <f t="shared" si="70"/>
        <v>0</v>
      </c>
      <c r="AH131" s="232">
        <f t="shared" si="70"/>
        <v>0</v>
      </c>
      <c r="AI131" s="232">
        <f t="shared" ref="AI131:BN131" si="71">AI$106*AI25</f>
        <v>0</v>
      </c>
      <c r="AJ131" s="232">
        <f t="shared" si="71"/>
        <v>0</v>
      </c>
      <c r="AK131" s="232">
        <f t="shared" si="71"/>
        <v>0</v>
      </c>
      <c r="AL131" s="232">
        <f t="shared" si="71"/>
        <v>0</v>
      </c>
      <c r="AM131" s="232">
        <f t="shared" si="71"/>
        <v>0</v>
      </c>
      <c r="AN131" s="232">
        <f t="shared" si="71"/>
        <v>0</v>
      </c>
      <c r="AO131" s="232">
        <f t="shared" si="71"/>
        <v>0</v>
      </c>
      <c r="AP131" s="232">
        <f t="shared" si="71"/>
        <v>0</v>
      </c>
      <c r="AQ131" s="232">
        <f t="shared" si="71"/>
        <v>0</v>
      </c>
      <c r="AR131" s="232">
        <f t="shared" si="71"/>
        <v>0</v>
      </c>
      <c r="AS131" s="232">
        <f t="shared" si="71"/>
        <v>0</v>
      </c>
      <c r="AT131" s="232">
        <f t="shared" si="71"/>
        <v>0</v>
      </c>
      <c r="AU131" s="232">
        <f t="shared" si="71"/>
        <v>0</v>
      </c>
      <c r="AV131" s="232">
        <f t="shared" si="71"/>
        <v>0</v>
      </c>
      <c r="AW131" s="232">
        <f t="shared" si="71"/>
        <v>0</v>
      </c>
      <c r="AX131" s="232">
        <f t="shared" si="71"/>
        <v>0</v>
      </c>
      <c r="AY131" s="232">
        <f t="shared" si="71"/>
        <v>0</v>
      </c>
      <c r="AZ131" s="232">
        <f t="shared" si="71"/>
        <v>0</v>
      </c>
      <c r="BA131" s="232">
        <f t="shared" si="71"/>
        <v>0</v>
      </c>
      <c r="BB131" s="232">
        <f t="shared" si="71"/>
        <v>0</v>
      </c>
      <c r="BC131" s="232">
        <f t="shared" si="71"/>
        <v>0</v>
      </c>
      <c r="BD131" s="232">
        <f t="shared" si="71"/>
        <v>0</v>
      </c>
      <c r="BE131" s="232">
        <f t="shared" si="71"/>
        <v>0</v>
      </c>
      <c r="BF131" s="232">
        <f t="shared" si="71"/>
        <v>0</v>
      </c>
      <c r="BG131" s="232">
        <f t="shared" si="71"/>
        <v>0</v>
      </c>
      <c r="BH131" s="232">
        <f t="shared" si="71"/>
        <v>0</v>
      </c>
      <c r="BI131" s="232">
        <f t="shared" si="71"/>
        <v>0</v>
      </c>
      <c r="BJ131" s="232">
        <f t="shared" si="71"/>
        <v>0</v>
      </c>
      <c r="BK131" s="232">
        <f t="shared" si="71"/>
        <v>0</v>
      </c>
      <c r="BL131" s="232">
        <f t="shared" si="71"/>
        <v>0</v>
      </c>
      <c r="BM131" s="232">
        <f t="shared" si="71"/>
        <v>0</v>
      </c>
      <c r="BN131" s="232">
        <f t="shared" si="71"/>
        <v>0</v>
      </c>
      <c r="BO131" s="232">
        <f t="shared" ref="BO131:CL131" si="72">BO$106*BO25</f>
        <v>0</v>
      </c>
      <c r="BP131" s="232">
        <f t="shared" si="72"/>
        <v>0</v>
      </c>
      <c r="BQ131" s="232">
        <f t="shared" si="72"/>
        <v>0</v>
      </c>
      <c r="BR131" s="232">
        <f t="shared" si="72"/>
        <v>0</v>
      </c>
      <c r="BS131" s="232">
        <f t="shared" si="72"/>
        <v>0</v>
      </c>
      <c r="BT131" s="232">
        <f t="shared" si="72"/>
        <v>0</v>
      </c>
      <c r="BU131" s="232">
        <f t="shared" si="72"/>
        <v>0</v>
      </c>
      <c r="BV131" s="232">
        <f t="shared" si="72"/>
        <v>0</v>
      </c>
      <c r="BW131" s="232">
        <f t="shared" si="72"/>
        <v>0</v>
      </c>
      <c r="BX131" s="232">
        <f t="shared" si="72"/>
        <v>0</v>
      </c>
      <c r="BY131" s="232">
        <f t="shared" si="72"/>
        <v>0</v>
      </c>
      <c r="BZ131" s="232">
        <f t="shared" si="72"/>
        <v>0</v>
      </c>
      <c r="CA131" s="232">
        <f t="shared" si="72"/>
        <v>0</v>
      </c>
      <c r="CB131" s="232">
        <f t="shared" si="72"/>
        <v>0</v>
      </c>
      <c r="CC131" s="232">
        <f t="shared" si="72"/>
        <v>0</v>
      </c>
      <c r="CD131" s="232">
        <f t="shared" si="72"/>
        <v>0</v>
      </c>
      <c r="CE131" s="232">
        <f t="shared" si="72"/>
        <v>0</v>
      </c>
      <c r="CF131" s="232">
        <f t="shared" si="72"/>
        <v>0</v>
      </c>
      <c r="CG131" s="232">
        <f t="shared" si="72"/>
        <v>0</v>
      </c>
      <c r="CH131" s="232">
        <f t="shared" si="72"/>
        <v>0</v>
      </c>
      <c r="CI131" s="232">
        <f t="shared" si="72"/>
        <v>0</v>
      </c>
      <c r="CJ131" s="232">
        <f t="shared" si="72"/>
        <v>0</v>
      </c>
      <c r="CK131" s="232">
        <f t="shared" si="72"/>
        <v>0</v>
      </c>
      <c r="CL131" s="232">
        <f t="shared" si="72"/>
        <v>0</v>
      </c>
      <c r="CM131" s="254">
        <f t="shared" si="9"/>
        <v>0</v>
      </c>
    </row>
    <row r="132" spans="1:91">
      <c r="A132" s="238">
        <v>23</v>
      </c>
      <c r="B132" s="238" t="s">
        <v>141</v>
      </c>
      <c r="C132" s="232">
        <f t="shared" ref="C132:AH132" si="73">C$106*C26</f>
        <v>0</v>
      </c>
      <c r="D132" s="232">
        <f t="shared" si="73"/>
        <v>0</v>
      </c>
      <c r="E132" s="232">
        <f t="shared" si="73"/>
        <v>0</v>
      </c>
      <c r="F132" s="232">
        <f t="shared" si="73"/>
        <v>0</v>
      </c>
      <c r="G132" s="232">
        <f t="shared" si="73"/>
        <v>0</v>
      </c>
      <c r="H132" s="232">
        <f t="shared" si="73"/>
        <v>0</v>
      </c>
      <c r="I132" s="232">
        <f t="shared" si="73"/>
        <v>0</v>
      </c>
      <c r="J132" s="232">
        <f t="shared" si="73"/>
        <v>0</v>
      </c>
      <c r="K132" s="232">
        <f t="shared" si="73"/>
        <v>0</v>
      </c>
      <c r="L132" s="232">
        <f t="shared" si="73"/>
        <v>0</v>
      </c>
      <c r="M132" s="232">
        <f t="shared" si="73"/>
        <v>0</v>
      </c>
      <c r="N132" s="232">
        <f t="shared" si="73"/>
        <v>0</v>
      </c>
      <c r="O132" s="232">
        <f t="shared" si="73"/>
        <v>0</v>
      </c>
      <c r="P132" s="232">
        <f t="shared" si="73"/>
        <v>0</v>
      </c>
      <c r="Q132" s="232">
        <f t="shared" si="73"/>
        <v>0</v>
      </c>
      <c r="R132" s="232">
        <f t="shared" si="73"/>
        <v>0</v>
      </c>
      <c r="S132" s="232">
        <f t="shared" si="73"/>
        <v>0</v>
      </c>
      <c r="T132" s="232">
        <f t="shared" si="73"/>
        <v>0</v>
      </c>
      <c r="U132" s="232">
        <f t="shared" si="73"/>
        <v>0</v>
      </c>
      <c r="V132" s="232">
        <f t="shared" si="73"/>
        <v>0</v>
      </c>
      <c r="W132" s="232">
        <f t="shared" si="73"/>
        <v>0</v>
      </c>
      <c r="X132" s="232">
        <f t="shared" si="73"/>
        <v>0</v>
      </c>
      <c r="Y132" s="232">
        <f t="shared" si="73"/>
        <v>0</v>
      </c>
      <c r="Z132" s="232">
        <f t="shared" si="73"/>
        <v>0</v>
      </c>
      <c r="AA132" s="232">
        <f t="shared" si="73"/>
        <v>0</v>
      </c>
      <c r="AB132" s="232">
        <f t="shared" si="73"/>
        <v>0</v>
      </c>
      <c r="AC132" s="232">
        <f t="shared" si="73"/>
        <v>0</v>
      </c>
      <c r="AD132" s="232">
        <f t="shared" si="73"/>
        <v>0</v>
      </c>
      <c r="AE132" s="232">
        <f t="shared" si="73"/>
        <v>0</v>
      </c>
      <c r="AF132" s="232">
        <f t="shared" si="73"/>
        <v>0</v>
      </c>
      <c r="AG132" s="232">
        <f t="shared" si="73"/>
        <v>0</v>
      </c>
      <c r="AH132" s="232">
        <f t="shared" si="73"/>
        <v>0</v>
      </c>
      <c r="AI132" s="232">
        <f t="shared" ref="AI132:BN132" si="74">AI$106*AI26</f>
        <v>0</v>
      </c>
      <c r="AJ132" s="232">
        <f t="shared" si="74"/>
        <v>0</v>
      </c>
      <c r="AK132" s="232">
        <f t="shared" si="74"/>
        <v>0</v>
      </c>
      <c r="AL132" s="232">
        <f t="shared" si="74"/>
        <v>0</v>
      </c>
      <c r="AM132" s="232">
        <f t="shared" si="74"/>
        <v>0</v>
      </c>
      <c r="AN132" s="232">
        <f t="shared" si="74"/>
        <v>0</v>
      </c>
      <c r="AO132" s="232">
        <f t="shared" si="74"/>
        <v>0</v>
      </c>
      <c r="AP132" s="232">
        <f t="shared" si="74"/>
        <v>0</v>
      </c>
      <c r="AQ132" s="232">
        <f t="shared" si="74"/>
        <v>0</v>
      </c>
      <c r="AR132" s="232">
        <f t="shared" si="74"/>
        <v>0</v>
      </c>
      <c r="AS132" s="232">
        <f t="shared" si="74"/>
        <v>0</v>
      </c>
      <c r="AT132" s="232">
        <f t="shared" si="74"/>
        <v>0</v>
      </c>
      <c r="AU132" s="232">
        <f t="shared" si="74"/>
        <v>0</v>
      </c>
      <c r="AV132" s="232">
        <f t="shared" si="74"/>
        <v>0</v>
      </c>
      <c r="AW132" s="232">
        <f t="shared" si="74"/>
        <v>0</v>
      </c>
      <c r="AX132" s="232">
        <f t="shared" si="74"/>
        <v>0</v>
      </c>
      <c r="AY132" s="232">
        <f t="shared" si="74"/>
        <v>0</v>
      </c>
      <c r="AZ132" s="232">
        <f t="shared" si="74"/>
        <v>0</v>
      </c>
      <c r="BA132" s="232">
        <f t="shared" si="74"/>
        <v>0</v>
      </c>
      <c r="BB132" s="232">
        <f t="shared" si="74"/>
        <v>0</v>
      </c>
      <c r="BC132" s="232">
        <f t="shared" si="74"/>
        <v>0</v>
      </c>
      <c r="BD132" s="232">
        <f t="shared" si="74"/>
        <v>0</v>
      </c>
      <c r="BE132" s="232">
        <f t="shared" si="74"/>
        <v>0</v>
      </c>
      <c r="BF132" s="232">
        <f t="shared" si="74"/>
        <v>0</v>
      </c>
      <c r="BG132" s="232">
        <f t="shared" si="74"/>
        <v>0</v>
      </c>
      <c r="BH132" s="232">
        <f t="shared" si="74"/>
        <v>0</v>
      </c>
      <c r="BI132" s="232">
        <f t="shared" si="74"/>
        <v>0</v>
      </c>
      <c r="BJ132" s="232">
        <f t="shared" si="74"/>
        <v>0</v>
      </c>
      <c r="BK132" s="232">
        <f t="shared" si="74"/>
        <v>0</v>
      </c>
      <c r="BL132" s="232">
        <f t="shared" si="74"/>
        <v>0</v>
      </c>
      <c r="BM132" s="232">
        <f t="shared" si="74"/>
        <v>0</v>
      </c>
      <c r="BN132" s="232">
        <f t="shared" si="74"/>
        <v>0</v>
      </c>
      <c r="BO132" s="232">
        <f t="shared" ref="BO132:CL132" si="75">BO$106*BO26</f>
        <v>0</v>
      </c>
      <c r="BP132" s="232">
        <f t="shared" si="75"/>
        <v>0</v>
      </c>
      <c r="BQ132" s="232">
        <f t="shared" si="75"/>
        <v>0</v>
      </c>
      <c r="BR132" s="232">
        <f t="shared" si="75"/>
        <v>0</v>
      </c>
      <c r="BS132" s="232">
        <f t="shared" si="75"/>
        <v>0</v>
      </c>
      <c r="BT132" s="232">
        <f t="shared" si="75"/>
        <v>0</v>
      </c>
      <c r="BU132" s="232">
        <f t="shared" si="75"/>
        <v>0</v>
      </c>
      <c r="BV132" s="232">
        <f t="shared" si="75"/>
        <v>0</v>
      </c>
      <c r="BW132" s="232">
        <f t="shared" si="75"/>
        <v>0</v>
      </c>
      <c r="BX132" s="232">
        <f t="shared" si="75"/>
        <v>0</v>
      </c>
      <c r="BY132" s="232">
        <f t="shared" si="75"/>
        <v>0</v>
      </c>
      <c r="BZ132" s="232">
        <f t="shared" si="75"/>
        <v>0</v>
      </c>
      <c r="CA132" s="232">
        <f t="shared" si="75"/>
        <v>0</v>
      </c>
      <c r="CB132" s="232">
        <f t="shared" si="75"/>
        <v>0</v>
      </c>
      <c r="CC132" s="232">
        <f t="shared" si="75"/>
        <v>0</v>
      </c>
      <c r="CD132" s="232">
        <f t="shared" si="75"/>
        <v>0</v>
      </c>
      <c r="CE132" s="232">
        <f t="shared" si="75"/>
        <v>0</v>
      </c>
      <c r="CF132" s="232">
        <f t="shared" si="75"/>
        <v>0</v>
      </c>
      <c r="CG132" s="232">
        <f t="shared" si="75"/>
        <v>0</v>
      </c>
      <c r="CH132" s="232">
        <f t="shared" si="75"/>
        <v>0</v>
      </c>
      <c r="CI132" s="232">
        <f t="shared" si="75"/>
        <v>0</v>
      </c>
      <c r="CJ132" s="232">
        <f t="shared" si="75"/>
        <v>0</v>
      </c>
      <c r="CK132" s="232">
        <f t="shared" si="75"/>
        <v>0</v>
      </c>
      <c r="CL132" s="232">
        <f t="shared" si="75"/>
        <v>0</v>
      </c>
      <c r="CM132" s="254">
        <f t="shared" si="9"/>
        <v>0</v>
      </c>
    </row>
    <row r="133" spans="1:91">
      <c r="A133" s="238">
        <v>24</v>
      </c>
      <c r="B133" s="238" t="s">
        <v>142</v>
      </c>
      <c r="C133" s="232">
        <f t="shared" ref="C133:AH133" si="76">C$106*C27</f>
        <v>0</v>
      </c>
      <c r="D133" s="232">
        <f t="shared" si="76"/>
        <v>0</v>
      </c>
      <c r="E133" s="232">
        <f t="shared" si="76"/>
        <v>0</v>
      </c>
      <c r="F133" s="232">
        <f t="shared" si="76"/>
        <v>0</v>
      </c>
      <c r="G133" s="232">
        <f t="shared" si="76"/>
        <v>0</v>
      </c>
      <c r="H133" s="232">
        <f t="shared" si="76"/>
        <v>0</v>
      </c>
      <c r="I133" s="232">
        <f t="shared" si="76"/>
        <v>0</v>
      </c>
      <c r="J133" s="232">
        <f t="shared" si="76"/>
        <v>0</v>
      </c>
      <c r="K133" s="232">
        <f t="shared" si="76"/>
        <v>0</v>
      </c>
      <c r="L133" s="232">
        <f t="shared" si="76"/>
        <v>0</v>
      </c>
      <c r="M133" s="232">
        <f t="shared" si="76"/>
        <v>0</v>
      </c>
      <c r="N133" s="232">
        <f t="shared" si="76"/>
        <v>0</v>
      </c>
      <c r="O133" s="232">
        <f t="shared" si="76"/>
        <v>0</v>
      </c>
      <c r="P133" s="232">
        <f t="shared" si="76"/>
        <v>0</v>
      </c>
      <c r="Q133" s="232">
        <f t="shared" si="76"/>
        <v>0</v>
      </c>
      <c r="R133" s="232">
        <f t="shared" si="76"/>
        <v>0</v>
      </c>
      <c r="S133" s="232">
        <f t="shared" si="76"/>
        <v>0</v>
      </c>
      <c r="T133" s="232">
        <f t="shared" si="76"/>
        <v>0</v>
      </c>
      <c r="U133" s="232">
        <f t="shared" si="76"/>
        <v>0</v>
      </c>
      <c r="V133" s="232">
        <f t="shared" si="76"/>
        <v>0</v>
      </c>
      <c r="W133" s="232">
        <f t="shared" si="76"/>
        <v>0</v>
      </c>
      <c r="X133" s="232">
        <f t="shared" si="76"/>
        <v>0</v>
      </c>
      <c r="Y133" s="232">
        <f t="shared" si="76"/>
        <v>0</v>
      </c>
      <c r="Z133" s="232">
        <f t="shared" si="76"/>
        <v>0</v>
      </c>
      <c r="AA133" s="232">
        <f t="shared" si="76"/>
        <v>0</v>
      </c>
      <c r="AB133" s="232">
        <f t="shared" si="76"/>
        <v>0</v>
      </c>
      <c r="AC133" s="232">
        <f t="shared" si="76"/>
        <v>0</v>
      </c>
      <c r="AD133" s="232">
        <f t="shared" si="76"/>
        <v>0</v>
      </c>
      <c r="AE133" s="232">
        <f t="shared" si="76"/>
        <v>0</v>
      </c>
      <c r="AF133" s="232">
        <f t="shared" si="76"/>
        <v>0</v>
      </c>
      <c r="AG133" s="232">
        <f t="shared" si="76"/>
        <v>0</v>
      </c>
      <c r="AH133" s="232">
        <f t="shared" si="76"/>
        <v>0</v>
      </c>
      <c r="AI133" s="232">
        <f t="shared" ref="AI133:BN133" si="77">AI$106*AI27</f>
        <v>0</v>
      </c>
      <c r="AJ133" s="232">
        <f t="shared" si="77"/>
        <v>0</v>
      </c>
      <c r="AK133" s="232">
        <f t="shared" si="77"/>
        <v>0</v>
      </c>
      <c r="AL133" s="232">
        <f t="shared" si="77"/>
        <v>0</v>
      </c>
      <c r="AM133" s="232">
        <f t="shared" si="77"/>
        <v>0</v>
      </c>
      <c r="AN133" s="232">
        <f t="shared" si="77"/>
        <v>0</v>
      </c>
      <c r="AO133" s="232">
        <f t="shared" si="77"/>
        <v>0</v>
      </c>
      <c r="AP133" s="232">
        <f t="shared" si="77"/>
        <v>0</v>
      </c>
      <c r="AQ133" s="232">
        <f t="shared" si="77"/>
        <v>0</v>
      </c>
      <c r="AR133" s="232">
        <f t="shared" si="77"/>
        <v>0</v>
      </c>
      <c r="AS133" s="232">
        <f t="shared" si="77"/>
        <v>0</v>
      </c>
      <c r="AT133" s="232">
        <f t="shared" si="77"/>
        <v>0</v>
      </c>
      <c r="AU133" s="232">
        <f t="shared" si="77"/>
        <v>0</v>
      </c>
      <c r="AV133" s="232">
        <f t="shared" si="77"/>
        <v>0</v>
      </c>
      <c r="AW133" s="232">
        <f t="shared" si="77"/>
        <v>0</v>
      </c>
      <c r="AX133" s="232">
        <f t="shared" si="77"/>
        <v>0</v>
      </c>
      <c r="AY133" s="232">
        <f t="shared" si="77"/>
        <v>0</v>
      </c>
      <c r="AZ133" s="232">
        <f t="shared" si="77"/>
        <v>0</v>
      </c>
      <c r="BA133" s="232">
        <f t="shared" si="77"/>
        <v>0</v>
      </c>
      <c r="BB133" s="232">
        <f t="shared" si="77"/>
        <v>0</v>
      </c>
      <c r="BC133" s="232">
        <f t="shared" si="77"/>
        <v>0</v>
      </c>
      <c r="BD133" s="232">
        <f t="shared" si="77"/>
        <v>0</v>
      </c>
      <c r="BE133" s="232">
        <f t="shared" si="77"/>
        <v>0</v>
      </c>
      <c r="BF133" s="232">
        <f t="shared" si="77"/>
        <v>0</v>
      </c>
      <c r="BG133" s="232">
        <f t="shared" si="77"/>
        <v>0</v>
      </c>
      <c r="BH133" s="232">
        <f t="shared" si="77"/>
        <v>0</v>
      </c>
      <c r="BI133" s="232">
        <f t="shared" si="77"/>
        <v>0</v>
      </c>
      <c r="BJ133" s="232">
        <f t="shared" si="77"/>
        <v>0</v>
      </c>
      <c r="BK133" s="232">
        <f t="shared" si="77"/>
        <v>0</v>
      </c>
      <c r="BL133" s="232">
        <f t="shared" si="77"/>
        <v>0</v>
      </c>
      <c r="BM133" s="232">
        <f t="shared" si="77"/>
        <v>0</v>
      </c>
      <c r="BN133" s="232">
        <f t="shared" si="77"/>
        <v>0</v>
      </c>
      <c r="BO133" s="232">
        <f t="shared" ref="BO133:CL133" si="78">BO$106*BO27</f>
        <v>0</v>
      </c>
      <c r="BP133" s="232">
        <f t="shared" si="78"/>
        <v>0</v>
      </c>
      <c r="BQ133" s="232">
        <f t="shared" si="78"/>
        <v>0</v>
      </c>
      <c r="BR133" s="232">
        <f t="shared" si="78"/>
        <v>0</v>
      </c>
      <c r="BS133" s="232">
        <f t="shared" si="78"/>
        <v>0</v>
      </c>
      <c r="BT133" s="232">
        <f t="shared" si="78"/>
        <v>0</v>
      </c>
      <c r="BU133" s="232">
        <f t="shared" si="78"/>
        <v>0</v>
      </c>
      <c r="BV133" s="232">
        <f t="shared" si="78"/>
        <v>0</v>
      </c>
      <c r="BW133" s="232">
        <f t="shared" si="78"/>
        <v>0</v>
      </c>
      <c r="BX133" s="232">
        <f t="shared" si="78"/>
        <v>0</v>
      </c>
      <c r="BY133" s="232">
        <f t="shared" si="78"/>
        <v>0</v>
      </c>
      <c r="BZ133" s="232">
        <f t="shared" si="78"/>
        <v>0</v>
      </c>
      <c r="CA133" s="232">
        <f t="shared" si="78"/>
        <v>0</v>
      </c>
      <c r="CB133" s="232">
        <f t="shared" si="78"/>
        <v>0</v>
      </c>
      <c r="CC133" s="232">
        <f t="shared" si="78"/>
        <v>0</v>
      </c>
      <c r="CD133" s="232">
        <f t="shared" si="78"/>
        <v>0</v>
      </c>
      <c r="CE133" s="232">
        <f t="shared" si="78"/>
        <v>0</v>
      </c>
      <c r="CF133" s="232">
        <f t="shared" si="78"/>
        <v>0</v>
      </c>
      <c r="CG133" s="232">
        <f t="shared" si="78"/>
        <v>0</v>
      </c>
      <c r="CH133" s="232">
        <f t="shared" si="78"/>
        <v>0</v>
      </c>
      <c r="CI133" s="232">
        <f t="shared" si="78"/>
        <v>0</v>
      </c>
      <c r="CJ133" s="232">
        <f t="shared" si="78"/>
        <v>0</v>
      </c>
      <c r="CK133" s="232">
        <f t="shared" si="78"/>
        <v>0</v>
      </c>
      <c r="CL133" s="232">
        <f t="shared" si="78"/>
        <v>0</v>
      </c>
      <c r="CM133" s="254">
        <f t="shared" si="9"/>
        <v>0</v>
      </c>
    </row>
    <row r="134" spans="1:91">
      <c r="A134" s="238">
        <v>25</v>
      </c>
      <c r="B134" s="238" t="s">
        <v>143</v>
      </c>
      <c r="C134" s="232">
        <f t="shared" ref="C134:AH134" si="79">C$106*C28</f>
        <v>0</v>
      </c>
      <c r="D134" s="232">
        <f t="shared" si="79"/>
        <v>0</v>
      </c>
      <c r="E134" s="232">
        <f t="shared" si="79"/>
        <v>0</v>
      </c>
      <c r="F134" s="232">
        <f t="shared" si="79"/>
        <v>0</v>
      </c>
      <c r="G134" s="232">
        <f t="shared" si="79"/>
        <v>0</v>
      </c>
      <c r="H134" s="232">
        <f t="shared" si="79"/>
        <v>0</v>
      </c>
      <c r="I134" s="232">
        <f t="shared" si="79"/>
        <v>0</v>
      </c>
      <c r="J134" s="232">
        <f t="shared" si="79"/>
        <v>0</v>
      </c>
      <c r="K134" s="232">
        <f t="shared" si="79"/>
        <v>0</v>
      </c>
      <c r="L134" s="232">
        <f t="shared" si="79"/>
        <v>0</v>
      </c>
      <c r="M134" s="232">
        <f t="shared" si="79"/>
        <v>0</v>
      </c>
      <c r="N134" s="232">
        <f t="shared" si="79"/>
        <v>0</v>
      </c>
      <c r="O134" s="232">
        <f t="shared" si="79"/>
        <v>0</v>
      </c>
      <c r="P134" s="232">
        <f t="shared" si="79"/>
        <v>0</v>
      </c>
      <c r="Q134" s="232">
        <f t="shared" si="79"/>
        <v>0</v>
      </c>
      <c r="R134" s="232">
        <f t="shared" si="79"/>
        <v>0</v>
      </c>
      <c r="S134" s="232">
        <f t="shared" si="79"/>
        <v>0</v>
      </c>
      <c r="T134" s="232">
        <f t="shared" si="79"/>
        <v>0</v>
      </c>
      <c r="U134" s="232">
        <f t="shared" si="79"/>
        <v>0</v>
      </c>
      <c r="V134" s="232">
        <f t="shared" si="79"/>
        <v>0</v>
      </c>
      <c r="W134" s="232">
        <f t="shared" si="79"/>
        <v>0</v>
      </c>
      <c r="X134" s="232">
        <f t="shared" si="79"/>
        <v>0</v>
      </c>
      <c r="Y134" s="232">
        <f t="shared" si="79"/>
        <v>0</v>
      </c>
      <c r="Z134" s="232">
        <f t="shared" si="79"/>
        <v>0</v>
      </c>
      <c r="AA134" s="232">
        <f t="shared" si="79"/>
        <v>0</v>
      </c>
      <c r="AB134" s="232">
        <f t="shared" si="79"/>
        <v>0</v>
      </c>
      <c r="AC134" s="232">
        <f t="shared" si="79"/>
        <v>0</v>
      </c>
      <c r="AD134" s="232">
        <f t="shared" si="79"/>
        <v>0</v>
      </c>
      <c r="AE134" s="232">
        <f t="shared" si="79"/>
        <v>0</v>
      </c>
      <c r="AF134" s="232">
        <f t="shared" si="79"/>
        <v>0</v>
      </c>
      <c r="AG134" s="232">
        <f t="shared" si="79"/>
        <v>0</v>
      </c>
      <c r="AH134" s="232">
        <f t="shared" si="79"/>
        <v>0</v>
      </c>
      <c r="AI134" s="232">
        <f t="shared" ref="AI134:BN134" si="80">AI$106*AI28</f>
        <v>0</v>
      </c>
      <c r="AJ134" s="232">
        <f t="shared" si="80"/>
        <v>0</v>
      </c>
      <c r="AK134" s="232">
        <f t="shared" si="80"/>
        <v>0</v>
      </c>
      <c r="AL134" s="232">
        <f t="shared" si="80"/>
        <v>0</v>
      </c>
      <c r="AM134" s="232">
        <f t="shared" si="80"/>
        <v>0</v>
      </c>
      <c r="AN134" s="232">
        <f t="shared" si="80"/>
        <v>0</v>
      </c>
      <c r="AO134" s="232">
        <f t="shared" si="80"/>
        <v>0</v>
      </c>
      <c r="AP134" s="232">
        <f t="shared" si="80"/>
        <v>0</v>
      </c>
      <c r="AQ134" s="232">
        <f t="shared" si="80"/>
        <v>0</v>
      </c>
      <c r="AR134" s="232">
        <f t="shared" si="80"/>
        <v>0</v>
      </c>
      <c r="AS134" s="232">
        <f t="shared" si="80"/>
        <v>0</v>
      </c>
      <c r="AT134" s="232">
        <f t="shared" si="80"/>
        <v>0</v>
      </c>
      <c r="AU134" s="232">
        <f t="shared" si="80"/>
        <v>0</v>
      </c>
      <c r="AV134" s="232">
        <f t="shared" si="80"/>
        <v>0</v>
      </c>
      <c r="AW134" s="232">
        <f t="shared" si="80"/>
        <v>0</v>
      </c>
      <c r="AX134" s="232">
        <f t="shared" si="80"/>
        <v>0</v>
      </c>
      <c r="AY134" s="232">
        <f t="shared" si="80"/>
        <v>0</v>
      </c>
      <c r="AZ134" s="232">
        <f t="shared" si="80"/>
        <v>0</v>
      </c>
      <c r="BA134" s="232">
        <f t="shared" si="80"/>
        <v>0</v>
      </c>
      <c r="BB134" s="232">
        <f t="shared" si="80"/>
        <v>0</v>
      </c>
      <c r="BC134" s="232">
        <f t="shared" si="80"/>
        <v>0</v>
      </c>
      <c r="BD134" s="232">
        <f t="shared" si="80"/>
        <v>0</v>
      </c>
      <c r="BE134" s="232">
        <f t="shared" si="80"/>
        <v>0</v>
      </c>
      <c r="BF134" s="232">
        <f t="shared" si="80"/>
        <v>0</v>
      </c>
      <c r="BG134" s="232">
        <f t="shared" si="80"/>
        <v>0</v>
      </c>
      <c r="BH134" s="232">
        <f t="shared" si="80"/>
        <v>0</v>
      </c>
      <c r="BI134" s="232">
        <f t="shared" si="80"/>
        <v>0</v>
      </c>
      <c r="BJ134" s="232">
        <f t="shared" si="80"/>
        <v>0</v>
      </c>
      <c r="BK134" s="232">
        <f t="shared" si="80"/>
        <v>0</v>
      </c>
      <c r="BL134" s="232">
        <f t="shared" si="80"/>
        <v>0</v>
      </c>
      <c r="BM134" s="232">
        <f t="shared" si="80"/>
        <v>0</v>
      </c>
      <c r="BN134" s="232">
        <f t="shared" si="80"/>
        <v>0</v>
      </c>
      <c r="BO134" s="232">
        <f t="shared" ref="BO134:CL134" si="81">BO$106*BO28</f>
        <v>0</v>
      </c>
      <c r="BP134" s="232">
        <f t="shared" si="81"/>
        <v>0</v>
      </c>
      <c r="BQ134" s="232">
        <f t="shared" si="81"/>
        <v>0</v>
      </c>
      <c r="BR134" s="232">
        <f t="shared" si="81"/>
        <v>0</v>
      </c>
      <c r="BS134" s="232">
        <f t="shared" si="81"/>
        <v>0</v>
      </c>
      <c r="BT134" s="232">
        <f t="shared" si="81"/>
        <v>0</v>
      </c>
      <c r="BU134" s="232">
        <f t="shared" si="81"/>
        <v>0</v>
      </c>
      <c r="BV134" s="232">
        <f t="shared" si="81"/>
        <v>0</v>
      </c>
      <c r="BW134" s="232">
        <f t="shared" si="81"/>
        <v>0</v>
      </c>
      <c r="BX134" s="232">
        <f t="shared" si="81"/>
        <v>0</v>
      </c>
      <c r="BY134" s="232">
        <f t="shared" si="81"/>
        <v>0</v>
      </c>
      <c r="BZ134" s="232">
        <f t="shared" si="81"/>
        <v>0</v>
      </c>
      <c r="CA134" s="232">
        <f t="shared" si="81"/>
        <v>0</v>
      </c>
      <c r="CB134" s="232">
        <f t="shared" si="81"/>
        <v>0</v>
      </c>
      <c r="CC134" s="232">
        <f t="shared" si="81"/>
        <v>0</v>
      </c>
      <c r="CD134" s="232">
        <f t="shared" si="81"/>
        <v>0</v>
      </c>
      <c r="CE134" s="232">
        <f t="shared" si="81"/>
        <v>0</v>
      </c>
      <c r="CF134" s="232">
        <f t="shared" si="81"/>
        <v>0</v>
      </c>
      <c r="CG134" s="232">
        <f t="shared" si="81"/>
        <v>0</v>
      </c>
      <c r="CH134" s="232">
        <f t="shared" si="81"/>
        <v>0</v>
      </c>
      <c r="CI134" s="232">
        <f t="shared" si="81"/>
        <v>0</v>
      </c>
      <c r="CJ134" s="232">
        <f t="shared" si="81"/>
        <v>0</v>
      </c>
      <c r="CK134" s="232">
        <f t="shared" si="81"/>
        <v>0</v>
      </c>
      <c r="CL134" s="232">
        <f t="shared" si="81"/>
        <v>0</v>
      </c>
      <c r="CM134" s="254">
        <f t="shared" si="9"/>
        <v>0</v>
      </c>
    </row>
    <row r="135" spans="1:91">
      <c r="A135" s="238">
        <v>26</v>
      </c>
      <c r="B135" s="238" t="s">
        <v>1981</v>
      </c>
      <c r="C135" s="232">
        <f t="shared" ref="C135:AH135" si="82">C$106*C29</f>
        <v>0</v>
      </c>
      <c r="D135" s="232">
        <f t="shared" si="82"/>
        <v>0</v>
      </c>
      <c r="E135" s="232">
        <f t="shared" si="82"/>
        <v>0</v>
      </c>
      <c r="F135" s="232">
        <f t="shared" si="82"/>
        <v>0</v>
      </c>
      <c r="G135" s="232">
        <f t="shared" si="82"/>
        <v>0</v>
      </c>
      <c r="H135" s="232">
        <f t="shared" si="82"/>
        <v>0</v>
      </c>
      <c r="I135" s="232">
        <f t="shared" si="82"/>
        <v>0</v>
      </c>
      <c r="J135" s="232">
        <f t="shared" si="82"/>
        <v>0</v>
      </c>
      <c r="K135" s="232">
        <f t="shared" si="82"/>
        <v>0</v>
      </c>
      <c r="L135" s="232">
        <f t="shared" si="82"/>
        <v>0</v>
      </c>
      <c r="M135" s="232">
        <f t="shared" si="82"/>
        <v>0</v>
      </c>
      <c r="N135" s="232">
        <f t="shared" si="82"/>
        <v>0</v>
      </c>
      <c r="O135" s="232">
        <f t="shared" si="82"/>
        <v>0</v>
      </c>
      <c r="P135" s="232">
        <f t="shared" si="82"/>
        <v>0</v>
      </c>
      <c r="Q135" s="232">
        <f t="shared" si="82"/>
        <v>0</v>
      </c>
      <c r="R135" s="232">
        <f t="shared" si="82"/>
        <v>0</v>
      </c>
      <c r="S135" s="232">
        <f t="shared" si="82"/>
        <v>0</v>
      </c>
      <c r="T135" s="232">
        <f t="shared" si="82"/>
        <v>0</v>
      </c>
      <c r="U135" s="232">
        <f t="shared" si="82"/>
        <v>0</v>
      </c>
      <c r="V135" s="232">
        <f t="shared" si="82"/>
        <v>0</v>
      </c>
      <c r="W135" s="232">
        <f t="shared" si="82"/>
        <v>0</v>
      </c>
      <c r="X135" s="232">
        <f t="shared" si="82"/>
        <v>0</v>
      </c>
      <c r="Y135" s="232">
        <f t="shared" si="82"/>
        <v>0</v>
      </c>
      <c r="Z135" s="232">
        <f t="shared" si="82"/>
        <v>0</v>
      </c>
      <c r="AA135" s="232">
        <f t="shared" si="82"/>
        <v>0</v>
      </c>
      <c r="AB135" s="232">
        <f t="shared" si="82"/>
        <v>0</v>
      </c>
      <c r="AC135" s="232">
        <f t="shared" si="82"/>
        <v>0</v>
      </c>
      <c r="AD135" s="232">
        <f t="shared" si="82"/>
        <v>0</v>
      </c>
      <c r="AE135" s="232">
        <f t="shared" si="82"/>
        <v>0</v>
      </c>
      <c r="AF135" s="232">
        <f t="shared" si="82"/>
        <v>0</v>
      </c>
      <c r="AG135" s="232">
        <f t="shared" si="82"/>
        <v>0</v>
      </c>
      <c r="AH135" s="232">
        <f t="shared" si="82"/>
        <v>0</v>
      </c>
      <c r="AI135" s="232">
        <f t="shared" ref="AI135:BN135" si="83">AI$106*AI29</f>
        <v>0</v>
      </c>
      <c r="AJ135" s="232">
        <f t="shared" si="83"/>
        <v>0</v>
      </c>
      <c r="AK135" s="232">
        <f t="shared" si="83"/>
        <v>0</v>
      </c>
      <c r="AL135" s="232">
        <f t="shared" si="83"/>
        <v>0</v>
      </c>
      <c r="AM135" s="232">
        <f t="shared" si="83"/>
        <v>0</v>
      </c>
      <c r="AN135" s="232">
        <f t="shared" si="83"/>
        <v>0</v>
      </c>
      <c r="AO135" s="232">
        <f t="shared" si="83"/>
        <v>0</v>
      </c>
      <c r="AP135" s="232">
        <f t="shared" si="83"/>
        <v>0</v>
      </c>
      <c r="AQ135" s="232">
        <f t="shared" si="83"/>
        <v>0</v>
      </c>
      <c r="AR135" s="232">
        <f t="shared" si="83"/>
        <v>0</v>
      </c>
      <c r="AS135" s="232">
        <f t="shared" si="83"/>
        <v>0</v>
      </c>
      <c r="AT135" s="232">
        <f t="shared" si="83"/>
        <v>0</v>
      </c>
      <c r="AU135" s="232">
        <f t="shared" si="83"/>
        <v>0</v>
      </c>
      <c r="AV135" s="232">
        <f t="shared" si="83"/>
        <v>0</v>
      </c>
      <c r="AW135" s="232">
        <f t="shared" si="83"/>
        <v>0</v>
      </c>
      <c r="AX135" s="232">
        <f t="shared" si="83"/>
        <v>0</v>
      </c>
      <c r="AY135" s="232">
        <f t="shared" si="83"/>
        <v>0</v>
      </c>
      <c r="AZ135" s="232">
        <f t="shared" si="83"/>
        <v>0</v>
      </c>
      <c r="BA135" s="232">
        <f t="shared" si="83"/>
        <v>0</v>
      </c>
      <c r="BB135" s="232">
        <f t="shared" si="83"/>
        <v>0</v>
      </c>
      <c r="BC135" s="232">
        <f t="shared" si="83"/>
        <v>0</v>
      </c>
      <c r="BD135" s="232">
        <f t="shared" si="83"/>
        <v>0</v>
      </c>
      <c r="BE135" s="232">
        <f t="shared" si="83"/>
        <v>0</v>
      </c>
      <c r="BF135" s="232">
        <f t="shared" si="83"/>
        <v>0</v>
      </c>
      <c r="BG135" s="232">
        <f t="shared" si="83"/>
        <v>0</v>
      </c>
      <c r="BH135" s="232">
        <f t="shared" si="83"/>
        <v>0</v>
      </c>
      <c r="BI135" s="232">
        <f t="shared" si="83"/>
        <v>0</v>
      </c>
      <c r="BJ135" s="232">
        <f t="shared" si="83"/>
        <v>0</v>
      </c>
      <c r="BK135" s="232">
        <f t="shared" si="83"/>
        <v>0</v>
      </c>
      <c r="BL135" s="232">
        <f t="shared" si="83"/>
        <v>0</v>
      </c>
      <c r="BM135" s="232">
        <f t="shared" si="83"/>
        <v>0</v>
      </c>
      <c r="BN135" s="232">
        <f t="shared" si="83"/>
        <v>0</v>
      </c>
      <c r="BO135" s="232">
        <f t="shared" ref="BO135:CL135" si="84">BO$106*BO29</f>
        <v>0</v>
      </c>
      <c r="BP135" s="232">
        <f t="shared" si="84"/>
        <v>0</v>
      </c>
      <c r="BQ135" s="232">
        <f t="shared" si="84"/>
        <v>0</v>
      </c>
      <c r="BR135" s="232">
        <f t="shared" si="84"/>
        <v>0</v>
      </c>
      <c r="BS135" s="232">
        <f t="shared" si="84"/>
        <v>0</v>
      </c>
      <c r="BT135" s="232">
        <f t="shared" si="84"/>
        <v>0</v>
      </c>
      <c r="BU135" s="232">
        <f t="shared" si="84"/>
        <v>0</v>
      </c>
      <c r="BV135" s="232">
        <f t="shared" si="84"/>
        <v>0</v>
      </c>
      <c r="BW135" s="232">
        <f t="shared" si="84"/>
        <v>0</v>
      </c>
      <c r="BX135" s="232">
        <f t="shared" si="84"/>
        <v>0</v>
      </c>
      <c r="BY135" s="232">
        <f t="shared" si="84"/>
        <v>0</v>
      </c>
      <c r="BZ135" s="232">
        <f t="shared" si="84"/>
        <v>0</v>
      </c>
      <c r="CA135" s="232">
        <f t="shared" si="84"/>
        <v>0</v>
      </c>
      <c r="CB135" s="232">
        <f t="shared" si="84"/>
        <v>0</v>
      </c>
      <c r="CC135" s="232">
        <f t="shared" si="84"/>
        <v>0</v>
      </c>
      <c r="CD135" s="232">
        <f t="shared" si="84"/>
        <v>0</v>
      </c>
      <c r="CE135" s="232">
        <f t="shared" si="84"/>
        <v>0</v>
      </c>
      <c r="CF135" s="232">
        <f t="shared" si="84"/>
        <v>0</v>
      </c>
      <c r="CG135" s="232">
        <f t="shared" si="84"/>
        <v>0</v>
      </c>
      <c r="CH135" s="232">
        <f t="shared" si="84"/>
        <v>0</v>
      </c>
      <c r="CI135" s="232">
        <f t="shared" si="84"/>
        <v>0</v>
      </c>
      <c r="CJ135" s="232">
        <f t="shared" si="84"/>
        <v>0</v>
      </c>
      <c r="CK135" s="232">
        <f t="shared" si="84"/>
        <v>0</v>
      </c>
      <c r="CL135" s="232">
        <f t="shared" si="84"/>
        <v>0</v>
      </c>
      <c r="CM135" s="254">
        <f t="shared" si="9"/>
        <v>0</v>
      </c>
    </row>
    <row r="136" spans="1:91">
      <c r="A136" s="238">
        <v>27</v>
      </c>
      <c r="B136" s="238" t="s">
        <v>1982</v>
      </c>
      <c r="C136" s="232">
        <f t="shared" ref="C136:AH136" si="85">C$106*C30</f>
        <v>0</v>
      </c>
      <c r="D136" s="232">
        <f t="shared" si="85"/>
        <v>0</v>
      </c>
      <c r="E136" s="232">
        <f t="shared" si="85"/>
        <v>0</v>
      </c>
      <c r="F136" s="232">
        <f t="shared" si="85"/>
        <v>0</v>
      </c>
      <c r="G136" s="232">
        <f t="shared" si="85"/>
        <v>0</v>
      </c>
      <c r="H136" s="232">
        <f t="shared" si="85"/>
        <v>0</v>
      </c>
      <c r="I136" s="232">
        <f t="shared" si="85"/>
        <v>0</v>
      </c>
      <c r="J136" s="232">
        <f t="shared" si="85"/>
        <v>0</v>
      </c>
      <c r="K136" s="232">
        <f t="shared" si="85"/>
        <v>0</v>
      </c>
      <c r="L136" s="232">
        <f t="shared" si="85"/>
        <v>0</v>
      </c>
      <c r="M136" s="232">
        <f t="shared" si="85"/>
        <v>0</v>
      </c>
      <c r="N136" s="232">
        <f t="shared" si="85"/>
        <v>0</v>
      </c>
      <c r="O136" s="232">
        <f t="shared" si="85"/>
        <v>0</v>
      </c>
      <c r="P136" s="232">
        <f t="shared" si="85"/>
        <v>0</v>
      </c>
      <c r="Q136" s="232">
        <f t="shared" si="85"/>
        <v>0</v>
      </c>
      <c r="R136" s="232">
        <f t="shared" si="85"/>
        <v>0</v>
      </c>
      <c r="S136" s="232">
        <f t="shared" si="85"/>
        <v>0</v>
      </c>
      <c r="T136" s="232">
        <f t="shared" si="85"/>
        <v>0</v>
      </c>
      <c r="U136" s="232">
        <f t="shared" si="85"/>
        <v>0</v>
      </c>
      <c r="V136" s="232">
        <f t="shared" si="85"/>
        <v>0</v>
      </c>
      <c r="W136" s="232">
        <f t="shared" si="85"/>
        <v>0</v>
      </c>
      <c r="X136" s="232">
        <f t="shared" si="85"/>
        <v>0</v>
      </c>
      <c r="Y136" s="232">
        <f t="shared" si="85"/>
        <v>0</v>
      </c>
      <c r="Z136" s="232">
        <f t="shared" si="85"/>
        <v>0</v>
      </c>
      <c r="AA136" s="232">
        <f t="shared" si="85"/>
        <v>0</v>
      </c>
      <c r="AB136" s="232">
        <f t="shared" si="85"/>
        <v>0</v>
      </c>
      <c r="AC136" s="232">
        <f t="shared" si="85"/>
        <v>0</v>
      </c>
      <c r="AD136" s="232">
        <f t="shared" si="85"/>
        <v>0</v>
      </c>
      <c r="AE136" s="232">
        <f t="shared" si="85"/>
        <v>0</v>
      </c>
      <c r="AF136" s="232">
        <f t="shared" si="85"/>
        <v>0</v>
      </c>
      <c r="AG136" s="232">
        <f t="shared" si="85"/>
        <v>0</v>
      </c>
      <c r="AH136" s="232">
        <f t="shared" si="85"/>
        <v>0</v>
      </c>
      <c r="AI136" s="232">
        <f t="shared" ref="AI136:BN136" si="86">AI$106*AI30</f>
        <v>0</v>
      </c>
      <c r="AJ136" s="232">
        <f t="shared" si="86"/>
        <v>0</v>
      </c>
      <c r="AK136" s="232">
        <f t="shared" si="86"/>
        <v>0</v>
      </c>
      <c r="AL136" s="232">
        <f t="shared" si="86"/>
        <v>0</v>
      </c>
      <c r="AM136" s="232">
        <f t="shared" si="86"/>
        <v>0</v>
      </c>
      <c r="AN136" s="232">
        <f t="shared" si="86"/>
        <v>0</v>
      </c>
      <c r="AO136" s="232">
        <f t="shared" si="86"/>
        <v>0</v>
      </c>
      <c r="AP136" s="232">
        <f t="shared" si="86"/>
        <v>0</v>
      </c>
      <c r="AQ136" s="232">
        <f t="shared" si="86"/>
        <v>0</v>
      </c>
      <c r="AR136" s="232">
        <f t="shared" si="86"/>
        <v>0</v>
      </c>
      <c r="AS136" s="232">
        <f t="shared" si="86"/>
        <v>0</v>
      </c>
      <c r="AT136" s="232">
        <f t="shared" si="86"/>
        <v>0</v>
      </c>
      <c r="AU136" s="232">
        <f t="shared" si="86"/>
        <v>0</v>
      </c>
      <c r="AV136" s="232">
        <f t="shared" si="86"/>
        <v>0</v>
      </c>
      <c r="AW136" s="232">
        <f t="shared" si="86"/>
        <v>0</v>
      </c>
      <c r="AX136" s="232">
        <f t="shared" si="86"/>
        <v>0</v>
      </c>
      <c r="AY136" s="232">
        <f t="shared" si="86"/>
        <v>0</v>
      </c>
      <c r="AZ136" s="232">
        <f t="shared" si="86"/>
        <v>0</v>
      </c>
      <c r="BA136" s="232">
        <f t="shared" si="86"/>
        <v>0</v>
      </c>
      <c r="BB136" s="232">
        <f t="shared" si="86"/>
        <v>0</v>
      </c>
      <c r="BC136" s="232">
        <f t="shared" si="86"/>
        <v>0</v>
      </c>
      <c r="BD136" s="232">
        <f t="shared" si="86"/>
        <v>0</v>
      </c>
      <c r="BE136" s="232">
        <f t="shared" si="86"/>
        <v>0</v>
      </c>
      <c r="BF136" s="232">
        <f t="shared" si="86"/>
        <v>0</v>
      </c>
      <c r="BG136" s="232">
        <f t="shared" si="86"/>
        <v>0</v>
      </c>
      <c r="BH136" s="232">
        <f t="shared" si="86"/>
        <v>0</v>
      </c>
      <c r="BI136" s="232">
        <f t="shared" si="86"/>
        <v>0</v>
      </c>
      <c r="BJ136" s="232">
        <f t="shared" si="86"/>
        <v>0</v>
      </c>
      <c r="BK136" s="232">
        <f t="shared" si="86"/>
        <v>0</v>
      </c>
      <c r="BL136" s="232">
        <f t="shared" si="86"/>
        <v>0</v>
      </c>
      <c r="BM136" s="232">
        <f t="shared" si="86"/>
        <v>0</v>
      </c>
      <c r="BN136" s="232">
        <f t="shared" si="86"/>
        <v>0</v>
      </c>
      <c r="BO136" s="232">
        <f t="shared" ref="BO136:CL136" si="87">BO$106*BO30</f>
        <v>0</v>
      </c>
      <c r="BP136" s="232">
        <f t="shared" si="87"/>
        <v>0</v>
      </c>
      <c r="BQ136" s="232">
        <f t="shared" si="87"/>
        <v>0</v>
      </c>
      <c r="BR136" s="232">
        <f t="shared" si="87"/>
        <v>0</v>
      </c>
      <c r="BS136" s="232">
        <f t="shared" si="87"/>
        <v>0</v>
      </c>
      <c r="BT136" s="232">
        <f t="shared" si="87"/>
        <v>0</v>
      </c>
      <c r="BU136" s="232">
        <f t="shared" si="87"/>
        <v>0</v>
      </c>
      <c r="BV136" s="232">
        <f t="shared" si="87"/>
        <v>0</v>
      </c>
      <c r="BW136" s="232">
        <f t="shared" si="87"/>
        <v>0</v>
      </c>
      <c r="BX136" s="232">
        <f t="shared" si="87"/>
        <v>0</v>
      </c>
      <c r="BY136" s="232">
        <f t="shared" si="87"/>
        <v>0</v>
      </c>
      <c r="BZ136" s="232">
        <f t="shared" si="87"/>
        <v>0</v>
      </c>
      <c r="CA136" s="232">
        <f t="shared" si="87"/>
        <v>0</v>
      </c>
      <c r="CB136" s="232">
        <f t="shared" si="87"/>
        <v>0</v>
      </c>
      <c r="CC136" s="232">
        <f t="shared" si="87"/>
        <v>0</v>
      </c>
      <c r="CD136" s="232">
        <f t="shared" si="87"/>
        <v>0</v>
      </c>
      <c r="CE136" s="232">
        <f t="shared" si="87"/>
        <v>0</v>
      </c>
      <c r="CF136" s="232">
        <f t="shared" si="87"/>
        <v>0</v>
      </c>
      <c r="CG136" s="232">
        <f t="shared" si="87"/>
        <v>0</v>
      </c>
      <c r="CH136" s="232">
        <f t="shared" si="87"/>
        <v>0</v>
      </c>
      <c r="CI136" s="232">
        <f t="shared" si="87"/>
        <v>0</v>
      </c>
      <c r="CJ136" s="232">
        <f t="shared" si="87"/>
        <v>0</v>
      </c>
      <c r="CK136" s="232">
        <f t="shared" si="87"/>
        <v>0</v>
      </c>
      <c r="CL136" s="232">
        <f t="shared" si="87"/>
        <v>0</v>
      </c>
      <c r="CM136" s="254">
        <f t="shared" si="9"/>
        <v>0</v>
      </c>
    </row>
    <row r="137" spans="1:91">
      <c r="A137" s="238">
        <v>28</v>
      </c>
      <c r="B137" s="238" t="s">
        <v>1941</v>
      </c>
      <c r="C137" s="232">
        <f t="shared" ref="C137:AH137" si="88">C$106*C31</f>
        <v>0</v>
      </c>
      <c r="D137" s="232">
        <f t="shared" si="88"/>
        <v>0</v>
      </c>
      <c r="E137" s="232">
        <f t="shared" si="88"/>
        <v>0</v>
      </c>
      <c r="F137" s="232">
        <f t="shared" si="88"/>
        <v>0</v>
      </c>
      <c r="G137" s="232">
        <f t="shared" si="88"/>
        <v>0</v>
      </c>
      <c r="H137" s="232">
        <f t="shared" si="88"/>
        <v>0</v>
      </c>
      <c r="I137" s="232">
        <f t="shared" si="88"/>
        <v>0</v>
      </c>
      <c r="J137" s="232">
        <f t="shared" si="88"/>
        <v>0</v>
      </c>
      <c r="K137" s="232">
        <f t="shared" si="88"/>
        <v>0</v>
      </c>
      <c r="L137" s="232">
        <f t="shared" si="88"/>
        <v>0</v>
      </c>
      <c r="M137" s="232">
        <f t="shared" si="88"/>
        <v>0</v>
      </c>
      <c r="N137" s="232">
        <f t="shared" si="88"/>
        <v>0</v>
      </c>
      <c r="O137" s="232">
        <f t="shared" si="88"/>
        <v>0</v>
      </c>
      <c r="P137" s="232">
        <f t="shared" si="88"/>
        <v>0</v>
      </c>
      <c r="Q137" s="232">
        <f t="shared" si="88"/>
        <v>0</v>
      </c>
      <c r="R137" s="232">
        <f t="shared" si="88"/>
        <v>0</v>
      </c>
      <c r="S137" s="232">
        <f t="shared" si="88"/>
        <v>0</v>
      </c>
      <c r="T137" s="232">
        <f t="shared" si="88"/>
        <v>0</v>
      </c>
      <c r="U137" s="232">
        <f t="shared" si="88"/>
        <v>0</v>
      </c>
      <c r="V137" s="232">
        <f t="shared" si="88"/>
        <v>0</v>
      </c>
      <c r="W137" s="232">
        <f t="shared" si="88"/>
        <v>0</v>
      </c>
      <c r="X137" s="232">
        <f t="shared" si="88"/>
        <v>0</v>
      </c>
      <c r="Y137" s="232">
        <f t="shared" si="88"/>
        <v>0</v>
      </c>
      <c r="Z137" s="232">
        <f t="shared" si="88"/>
        <v>0</v>
      </c>
      <c r="AA137" s="232">
        <f t="shared" si="88"/>
        <v>0</v>
      </c>
      <c r="AB137" s="232">
        <f t="shared" si="88"/>
        <v>0</v>
      </c>
      <c r="AC137" s="232">
        <f t="shared" si="88"/>
        <v>0</v>
      </c>
      <c r="AD137" s="232">
        <f t="shared" si="88"/>
        <v>0</v>
      </c>
      <c r="AE137" s="232">
        <f t="shared" si="88"/>
        <v>0</v>
      </c>
      <c r="AF137" s="232">
        <f t="shared" si="88"/>
        <v>0</v>
      </c>
      <c r="AG137" s="232">
        <f t="shared" si="88"/>
        <v>0</v>
      </c>
      <c r="AH137" s="232">
        <f t="shared" si="88"/>
        <v>0</v>
      </c>
      <c r="AI137" s="232">
        <f t="shared" ref="AI137:BN137" si="89">AI$106*AI31</f>
        <v>0</v>
      </c>
      <c r="AJ137" s="232">
        <f t="shared" si="89"/>
        <v>0</v>
      </c>
      <c r="AK137" s="232">
        <f t="shared" si="89"/>
        <v>0</v>
      </c>
      <c r="AL137" s="232">
        <f t="shared" si="89"/>
        <v>0</v>
      </c>
      <c r="AM137" s="232">
        <f t="shared" si="89"/>
        <v>0</v>
      </c>
      <c r="AN137" s="232">
        <f t="shared" si="89"/>
        <v>0</v>
      </c>
      <c r="AO137" s="232">
        <f t="shared" si="89"/>
        <v>0</v>
      </c>
      <c r="AP137" s="232">
        <f t="shared" si="89"/>
        <v>0</v>
      </c>
      <c r="AQ137" s="232">
        <f t="shared" si="89"/>
        <v>0</v>
      </c>
      <c r="AR137" s="232">
        <f t="shared" si="89"/>
        <v>0</v>
      </c>
      <c r="AS137" s="232">
        <f t="shared" si="89"/>
        <v>0</v>
      </c>
      <c r="AT137" s="232">
        <f t="shared" si="89"/>
        <v>0</v>
      </c>
      <c r="AU137" s="232">
        <f t="shared" si="89"/>
        <v>0</v>
      </c>
      <c r="AV137" s="232">
        <f t="shared" si="89"/>
        <v>0</v>
      </c>
      <c r="AW137" s="232">
        <f t="shared" si="89"/>
        <v>0</v>
      </c>
      <c r="AX137" s="232">
        <f t="shared" si="89"/>
        <v>0</v>
      </c>
      <c r="AY137" s="232">
        <f t="shared" si="89"/>
        <v>0</v>
      </c>
      <c r="AZ137" s="232">
        <f t="shared" si="89"/>
        <v>0</v>
      </c>
      <c r="BA137" s="232">
        <f t="shared" si="89"/>
        <v>0</v>
      </c>
      <c r="BB137" s="232">
        <f t="shared" si="89"/>
        <v>0</v>
      </c>
      <c r="BC137" s="232">
        <f t="shared" si="89"/>
        <v>0</v>
      </c>
      <c r="BD137" s="232">
        <f t="shared" si="89"/>
        <v>0</v>
      </c>
      <c r="BE137" s="232">
        <f t="shared" si="89"/>
        <v>0</v>
      </c>
      <c r="BF137" s="232">
        <f t="shared" si="89"/>
        <v>0</v>
      </c>
      <c r="BG137" s="232">
        <f t="shared" si="89"/>
        <v>0</v>
      </c>
      <c r="BH137" s="232">
        <f t="shared" si="89"/>
        <v>0</v>
      </c>
      <c r="BI137" s="232">
        <f t="shared" si="89"/>
        <v>0</v>
      </c>
      <c r="BJ137" s="232">
        <f t="shared" si="89"/>
        <v>0</v>
      </c>
      <c r="BK137" s="232">
        <f t="shared" si="89"/>
        <v>0</v>
      </c>
      <c r="BL137" s="232">
        <f t="shared" si="89"/>
        <v>0</v>
      </c>
      <c r="BM137" s="232">
        <f t="shared" si="89"/>
        <v>0</v>
      </c>
      <c r="BN137" s="232">
        <f t="shared" si="89"/>
        <v>0</v>
      </c>
      <c r="BO137" s="232">
        <f t="shared" ref="BO137:CL137" si="90">BO$106*BO31</f>
        <v>0</v>
      </c>
      <c r="BP137" s="232">
        <f t="shared" si="90"/>
        <v>0</v>
      </c>
      <c r="BQ137" s="232">
        <f t="shared" si="90"/>
        <v>0</v>
      </c>
      <c r="BR137" s="232">
        <f t="shared" si="90"/>
        <v>0</v>
      </c>
      <c r="BS137" s="232">
        <f t="shared" si="90"/>
        <v>0</v>
      </c>
      <c r="BT137" s="232">
        <f t="shared" si="90"/>
        <v>0</v>
      </c>
      <c r="BU137" s="232">
        <f t="shared" si="90"/>
        <v>0</v>
      </c>
      <c r="BV137" s="232">
        <f t="shared" si="90"/>
        <v>0</v>
      </c>
      <c r="BW137" s="232">
        <f t="shared" si="90"/>
        <v>0</v>
      </c>
      <c r="BX137" s="232">
        <f t="shared" si="90"/>
        <v>0</v>
      </c>
      <c r="BY137" s="232">
        <f t="shared" si="90"/>
        <v>0</v>
      </c>
      <c r="BZ137" s="232">
        <f t="shared" si="90"/>
        <v>0</v>
      </c>
      <c r="CA137" s="232">
        <f t="shared" si="90"/>
        <v>0</v>
      </c>
      <c r="CB137" s="232">
        <f t="shared" si="90"/>
        <v>0</v>
      </c>
      <c r="CC137" s="232">
        <f t="shared" si="90"/>
        <v>0</v>
      </c>
      <c r="CD137" s="232">
        <f t="shared" si="90"/>
        <v>0</v>
      </c>
      <c r="CE137" s="232">
        <f t="shared" si="90"/>
        <v>0</v>
      </c>
      <c r="CF137" s="232">
        <f t="shared" si="90"/>
        <v>0</v>
      </c>
      <c r="CG137" s="232">
        <f t="shared" si="90"/>
        <v>0</v>
      </c>
      <c r="CH137" s="232">
        <f t="shared" si="90"/>
        <v>0</v>
      </c>
      <c r="CI137" s="232">
        <f t="shared" si="90"/>
        <v>0</v>
      </c>
      <c r="CJ137" s="232">
        <f t="shared" si="90"/>
        <v>0</v>
      </c>
      <c r="CK137" s="232">
        <f t="shared" si="90"/>
        <v>0</v>
      </c>
      <c r="CL137" s="232">
        <f t="shared" si="90"/>
        <v>0</v>
      </c>
      <c r="CM137" s="254">
        <f t="shared" si="9"/>
        <v>0</v>
      </c>
    </row>
    <row r="138" spans="1:91">
      <c r="A138" s="238">
        <v>29</v>
      </c>
      <c r="B138" s="238" t="s">
        <v>149</v>
      </c>
      <c r="C138" s="232">
        <f t="shared" ref="C138:AH138" si="91">C$106*C32</f>
        <v>0</v>
      </c>
      <c r="D138" s="232">
        <f t="shared" si="91"/>
        <v>0</v>
      </c>
      <c r="E138" s="232">
        <f t="shared" si="91"/>
        <v>0</v>
      </c>
      <c r="F138" s="232">
        <f t="shared" si="91"/>
        <v>0</v>
      </c>
      <c r="G138" s="232">
        <f t="shared" si="91"/>
        <v>0</v>
      </c>
      <c r="H138" s="232">
        <f t="shared" si="91"/>
        <v>0</v>
      </c>
      <c r="I138" s="232">
        <f t="shared" si="91"/>
        <v>0</v>
      </c>
      <c r="J138" s="232">
        <f t="shared" si="91"/>
        <v>0</v>
      </c>
      <c r="K138" s="232">
        <f t="shared" si="91"/>
        <v>0</v>
      </c>
      <c r="L138" s="232">
        <f t="shared" si="91"/>
        <v>0</v>
      </c>
      <c r="M138" s="232">
        <f t="shared" si="91"/>
        <v>0</v>
      </c>
      <c r="N138" s="232">
        <f t="shared" si="91"/>
        <v>0</v>
      </c>
      <c r="O138" s="232">
        <f t="shared" si="91"/>
        <v>0</v>
      </c>
      <c r="P138" s="232">
        <f t="shared" si="91"/>
        <v>0</v>
      </c>
      <c r="Q138" s="232">
        <f t="shared" si="91"/>
        <v>0</v>
      </c>
      <c r="R138" s="232">
        <f t="shared" si="91"/>
        <v>0</v>
      </c>
      <c r="S138" s="232">
        <f t="shared" si="91"/>
        <v>0</v>
      </c>
      <c r="T138" s="232">
        <f t="shared" si="91"/>
        <v>0</v>
      </c>
      <c r="U138" s="232">
        <f t="shared" si="91"/>
        <v>0</v>
      </c>
      <c r="V138" s="232">
        <f t="shared" si="91"/>
        <v>0</v>
      </c>
      <c r="W138" s="232">
        <f t="shared" si="91"/>
        <v>0</v>
      </c>
      <c r="X138" s="232">
        <f t="shared" si="91"/>
        <v>0</v>
      </c>
      <c r="Y138" s="232">
        <f t="shared" si="91"/>
        <v>0</v>
      </c>
      <c r="Z138" s="232">
        <f t="shared" si="91"/>
        <v>0</v>
      </c>
      <c r="AA138" s="232">
        <f t="shared" si="91"/>
        <v>0</v>
      </c>
      <c r="AB138" s="232">
        <f t="shared" si="91"/>
        <v>0</v>
      </c>
      <c r="AC138" s="232">
        <f t="shared" si="91"/>
        <v>0</v>
      </c>
      <c r="AD138" s="232">
        <f t="shared" si="91"/>
        <v>0</v>
      </c>
      <c r="AE138" s="232">
        <f t="shared" si="91"/>
        <v>0</v>
      </c>
      <c r="AF138" s="232">
        <f t="shared" si="91"/>
        <v>0</v>
      </c>
      <c r="AG138" s="232">
        <f t="shared" si="91"/>
        <v>0</v>
      </c>
      <c r="AH138" s="232">
        <f t="shared" si="91"/>
        <v>0</v>
      </c>
      <c r="AI138" s="232">
        <f t="shared" ref="AI138:BN138" si="92">AI$106*AI32</f>
        <v>0</v>
      </c>
      <c r="AJ138" s="232">
        <f t="shared" si="92"/>
        <v>0</v>
      </c>
      <c r="AK138" s="232">
        <f t="shared" si="92"/>
        <v>0</v>
      </c>
      <c r="AL138" s="232">
        <f t="shared" si="92"/>
        <v>0</v>
      </c>
      <c r="AM138" s="232">
        <f t="shared" si="92"/>
        <v>0</v>
      </c>
      <c r="AN138" s="232">
        <f t="shared" si="92"/>
        <v>0</v>
      </c>
      <c r="AO138" s="232">
        <f t="shared" si="92"/>
        <v>0</v>
      </c>
      <c r="AP138" s="232">
        <f t="shared" si="92"/>
        <v>0</v>
      </c>
      <c r="AQ138" s="232">
        <f t="shared" si="92"/>
        <v>0</v>
      </c>
      <c r="AR138" s="232">
        <f t="shared" si="92"/>
        <v>0</v>
      </c>
      <c r="AS138" s="232">
        <f t="shared" si="92"/>
        <v>0</v>
      </c>
      <c r="AT138" s="232">
        <f t="shared" si="92"/>
        <v>0</v>
      </c>
      <c r="AU138" s="232">
        <f t="shared" si="92"/>
        <v>0</v>
      </c>
      <c r="AV138" s="232">
        <f t="shared" si="92"/>
        <v>0</v>
      </c>
      <c r="AW138" s="232">
        <f t="shared" si="92"/>
        <v>0</v>
      </c>
      <c r="AX138" s="232">
        <f t="shared" si="92"/>
        <v>0</v>
      </c>
      <c r="AY138" s="232">
        <f t="shared" si="92"/>
        <v>0</v>
      </c>
      <c r="AZ138" s="232">
        <f t="shared" si="92"/>
        <v>0</v>
      </c>
      <c r="BA138" s="232">
        <f t="shared" si="92"/>
        <v>0</v>
      </c>
      <c r="BB138" s="232">
        <f t="shared" si="92"/>
        <v>0</v>
      </c>
      <c r="BC138" s="232">
        <f t="shared" si="92"/>
        <v>0</v>
      </c>
      <c r="BD138" s="232">
        <f t="shared" si="92"/>
        <v>0</v>
      </c>
      <c r="BE138" s="232">
        <f t="shared" si="92"/>
        <v>0</v>
      </c>
      <c r="BF138" s="232">
        <f t="shared" si="92"/>
        <v>0</v>
      </c>
      <c r="BG138" s="232">
        <f t="shared" si="92"/>
        <v>0</v>
      </c>
      <c r="BH138" s="232">
        <f t="shared" si="92"/>
        <v>0</v>
      </c>
      <c r="BI138" s="232">
        <f t="shared" si="92"/>
        <v>0</v>
      </c>
      <c r="BJ138" s="232">
        <f t="shared" si="92"/>
        <v>0</v>
      </c>
      <c r="BK138" s="232">
        <f t="shared" si="92"/>
        <v>0</v>
      </c>
      <c r="BL138" s="232">
        <f t="shared" si="92"/>
        <v>0</v>
      </c>
      <c r="BM138" s="232">
        <f t="shared" si="92"/>
        <v>0</v>
      </c>
      <c r="BN138" s="232">
        <f t="shared" si="92"/>
        <v>0</v>
      </c>
      <c r="BO138" s="232">
        <f t="shared" ref="BO138:CL138" si="93">BO$106*BO32</f>
        <v>0</v>
      </c>
      <c r="BP138" s="232">
        <f t="shared" si="93"/>
        <v>0</v>
      </c>
      <c r="BQ138" s="232">
        <f t="shared" si="93"/>
        <v>0</v>
      </c>
      <c r="BR138" s="232">
        <f t="shared" si="93"/>
        <v>0</v>
      </c>
      <c r="BS138" s="232">
        <f t="shared" si="93"/>
        <v>0</v>
      </c>
      <c r="BT138" s="232">
        <f t="shared" si="93"/>
        <v>0</v>
      </c>
      <c r="BU138" s="232">
        <f t="shared" si="93"/>
        <v>0</v>
      </c>
      <c r="BV138" s="232">
        <f t="shared" si="93"/>
        <v>0</v>
      </c>
      <c r="BW138" s="232">
        <f t="shared" si="93"/>
        <v>0</v>
      </c>
      <c r="BX138" s="232">
        <f t="shared" si="93"/>
        <v>0</v>
      </c>
      <c r="BY138" s="232">
        <f t="shared" si="93"/>
        <v>0</v>
      </c>
      <c r="BZ138" s="232">
        <f t="shared" si="93"/>
        <v>0</v>
      </c>
      <c r="CA138" s="232">
        <f t="shared" si="93"/>
        <v>0</v>
      </c>
      <c r="CB138" s="232">
        <f t="shared" si="93"/>
        <v>0</v>
      </c>
      <c r="CC138" s="232">
        <f t="shared" si="93"/>
        <v>0</v>
      </c>
      <c r="CD138" s="232">
        <f t="shared" si="93"/>
        <v>0</v>
      </c>
      <c r="CE138" s="232">
        <f t="shared" si="93"/>
        <v>0</v>
      </c>
      <c r="CF138" s="232">
        <f t="shared" si="93"/>
        <v>0</v>
      </c>
      <c r="CG138" s="232">
        <f t="shared" si="93"/>
        <v>0</v>
      </c>
      <c r="CH138" s="232">
        <f t="shared" si="93"/>
        <v>0</v>
      </c>
      <c r="CI138" s="232">
        <f t="shared" si="93"/>
        <v>0</v>
      </c>
      <c r="CJ138" s="232">
        <f t="shared" si="93"/>
        <v>0</v>
      </c>
      <c r="CK138" s="232">
        <f t="shared" si="93"/>
        <v>0</v>
      </c>
      <c r="CL138" s="232">
        <f t="shared" si="93"/>
        <v>0</v>
      </c>
      <c r="CM138" s="254">
        <f t="shared" si="9"/>
        <v>0</v>
      </c>
    </row>
    <row r="139" spans="1:91">
      <c r="A139" s="238">
        <v>30</v>
      </c>
      <c r="B139" s="238" t="s">
        <v>1163</v>
      </c>
      <c r="C139" s="232">
        <f t="shared" ref="C139:AH139" si="94">C$106*C33</f>
        <v>0</v>
      </c>
      <c r="D139" s="232">
        <f t="shared" si="94"/>
        <v>0</v>
      </c>
      <c r="E139" s="232">
        <f t="shared" si="94"/>
        <v>0</v>
      </c>
      <c r="F139" s="232">
        <f t="shared" si="94"/>
        <v>0</v>
      </c>
      <c r="G139" s="232">
        <f t="shared" si="94"/>
        <v>0</v>
      </c>
      <c r="H139" s="232">
        <f t="shared" si="94"/>
        <v>0</v>
      </c>
      <c r="I139" s="232">
        <f t="shared" si="94"/>
        <v>0</v>
      </c>
      <c r="J139" s="232">
        <f t="shared" si="94"/>
        <v>0</v>
      </c>
      <c r="K139" s="232">
        <f t="shared" si="94"/>
        <v>0</v>
      </c>
      <c r="L139" s="232">
        <f t="shared" si="94"/>
        <v>0</v>
      </c>
      <c r="M139" s="232">
        <f t="shared" si="94"/>
        <v>0</v>
      </c>
      <c r="N139" s="232">
        <f t="shared" si="94"/>
        <v>0</v>
      </c>
      <c r="O139" s="232">
        <f t="shared" si="94"/>
        <v>0</v>
      </c>
      <c r="P139" s="232">
        <f t="shared" si="94"/>
        <v>0</v>
      </c>
      <c r="Q139" s="232">
        <f t="shared" si="94"/>
        <v>0</v>
      </c>
      <c r="R139" s="232">
        <f t="shared" si="94"/>
        <v>0</v>
      </c>
      <c r="S139" s="232">
        <f t="shared" si="94"/>
        <v>0</v>
      </c>
      <c r="T139" s="232">
        <f t="shared" si="94"/>
        <v>0</v>
      </c>
      <c r="U139" s="232">
        <f t="shared" si="94"/>
        <v>0</v>
      </c>
      <c r="V139" s="232">
        <f t="shared" si="94"/>
        <v>0</v>
      </c>
      <c r="W139" s="232">
        <f t="shared" si="94"/>
        <v>0</v>
      </c>
      <c r="X139" s="232">
        <f t="shared" si="94"/>
        <v>0</v>
      </c>
      <c r="Y139" s="232">
        <f t="shared" si="94"/>
        <v>0</v>
      </c>
      <c r="Z139" s="232">
        <f t="shared" si="94"/>
        <v>0</v>
      </c>
      <c r="AA139" s="232">
        <f t="shared" si="94"/>
        <v>0</v>
      </c>
      <c r="AB139" s="232">
        <f t="shared" si="94"/>
        <v>0</v>
      </c>
      <c r="AC139" s="232">
        <f t="shared" si="94"/>
        <v>0</v>
      </c>
      <c r="AD139" s="232">
        <f t="shared" si="94"/>
        <v>0</v>
      </c>
      <c r="AE139" s="232">
        <f t="shared" si="94"/>
        <v>0</v>
      </c>
      <c r="AF139" s="232">
        <f t="shared" si="94"/>
        <v>0</v>
      </c>
      <c r="AG139" s="232">
        <f t="shared" si="94"/>
        <v>0</v>
      </c>
      <c r="AH139" s="232">
        <f t="shared" si="94"/>
        <v>0</v>
      </c>
      <c r="AI139" s="232">
        <f t="shared" ref="AI139:BN139" si="95">AI$106*AI33</f>
        <v>0</v>
      </c>
      <c r="AJ139" s="232">
        <f t="shared" si="95"/>
        <v>0</v>
      </c>
      <c r="AK139" s="232">
        <f t="shared" si="95"/>
        <v>0</v>
      </c>
      <c r="AL139" s="232">
        <f t="shared" si="95"/>
        <v>0</v>
      </c>
      <c r="AM139" s="232">
        <f t="shared" si="95"/>
        <v>0</v>
      </c>
      <c r="AN139" s="232">
        <f t="shared" si="95"/>
        <v>0</v>
      </c>
      <c r="AO139" s="232">
        <f t="shared" si="95"/>
        <v>0</v>
      </c>
      <c r="AP139" s="232">
        <f t="shared" si="95"/>
        <v>0</v>
      </c>
      <c r="AQ139" s="232">
        <f t="shared" si="95"/>
        <v>0</v>
      </c>
      <c r="AR139" s="232">
        <f t="shared" si="95"/>
        <v>0</v>
      </c>
      <c r="AS139" s="232">
        <f t="shared" si="95"/>
        <v>0</v>
      </c>
      <c r="AT139" s="232">
        <f t="shared" si="95"/>
        <v>0</v>
      </c>
      <c r="AU139" s="232">
        <f t="shared" si="95"/>
        <v>0</v>
      </c>
      <c r="AV139" s="232">
        <f t="shared" si="95"/>
        <v>0</v>
      </c>
      <c r="AW139" s="232">
        <f t="shared" si="95"/>
        <v>0</v>
      </c>
      <c r="AX139" s="232">
        <f t="shared" si="95"/>
        <v>0</v>
      </c>
      <c r="AY139" s="232">
        <f t="shared" si="95"/>
        <v>0</v>
      </c>
      <c r="AZ139" s="232">
        <f t="shared" si="95"/>
        <v>0</v>
      </c>
      <c r="BA139" s="232">
        <f t="shared" si="95"/>
        <v>0</v>
      </c>
      <c r="BB139" s="232">
        <f t="shared" si="95"/>
        <v>0</v>
      </c>
      <c r="BC139" s="232">
        <f t="shared" si="95"/>
        <v>0</v>
      </c>
      <c r="BD139" s="232">
        <f t="shared" si="95"/>
        <v>0</v>
      </c>
      <c r="BE139" s="232">
        <f t="shared" si="95"/>
        <v>0</v>
      </c>
      <c r="BF139" s="232">
        <f t="shared" si="95"/>
        <v>0</v>
      </c>
      <c r="BG139" s="232">
        <f t="shared" si="95"/>
        <v>0</v>
      </c>
      <c r="BH139" s="232">
        <f t="shared" si="95"/>
        <v>0</v>
      </c>
      <c r="BI139" s="232">
        <f t="shared" si="95"/>
        <v>0</v>
      </c>
      <c r="BJ139" s="232">
        <f t="shared" si="95"/>
        <v>0</v>
      </c>
      <c r="BK139" s="232">
        <f t="shared" si="95"/>
        <v>0</v>
      </c>
      <c r="BL139" s="232">
        <f t="shared" si="95"/>
        <v>0</v>
      </c>
      <c r="BM139" s="232">
        <f t="shared" si="95"/>
        <v>0</v>
      </c>
      <c r="BN139" s="232">
        <f t="shared" si="95"/>
        <v>0</v>
      </c>
      <c r="BO139" s="232">
        <f t="shared" ref="BO139:CL139" si="96">BO$106*BO33</f>
        <v>0</v>
      </c>
      <c r="BP139" s="232">
        <f t="shared" si="96"/>
        <v>0</v>
      </c>
      <c r="BQ139" s="232">
        <f t="shared" si="96"/>
        <v>0</v>
      </c>
      <c r="BR139" s="232">
        <f t="shared" si="96"/>
        <v>0</v>
      </c>
      <c r="BS139" s="232">
        <f t="shared" si="96"/>
        <v>0</v>
      </c>
      <c r="BT139" s="232">
        <f t="shared" si="96"/>
        <v>0</v>
      </c>
      <c r="BU139" s="232">
        <f t="shared" si="96"/>
        <v>0</v>
      </c>
      <c r="BV139" s="232">
        <f t="shared" si="96"/>
        <v>0</v>
      </c>
      <c r="BW139" s="232">
        <f t="shared" si="96"/>
        <v>0</v>
      </c>
      <c r="BX139" s="232">
        <f t="shared" si="96"/>
        <v>0</v>
      </c>
      <c r="BY139" s="232">
        <f t="shared" si="96"/>
        <v>0</v>
      </c>
      <c r="BZ139" s="232">
        <f t="shared" si="96"/>
        <v>0</v>
      </c>
      <c r="CA139" s="232">
        <f t="shared" si="96"/>
        <v>0</v>
      </c>
      <c r="CB139" s="232">
        <f t="shared" si="96"/>
        <v>0</v>
      </c>
      <c r="CC139" s="232">
        <f t="shared" si="96"/>
        <v>0</v>
      </c>
      <c r="CD139" s="232">
        <f t="shared" si="96"/>
        <v>0</v>
      </c>
      <c r="CE139" s="232">
        <f t="shared" si="96"/>
        <v>0</v>
      </c>
      <c r="CF139" s="232">
        <f t="shared" si="96"/>
        <v>0</v>
      </c>
      <c r="CG139" s="232">
        <f t="shared" si="96"/>
        <v>0</v>
      </c>
      <c r="CH139" s="232">
        <f t="shared" si="96"/>
        <v>0</v>
      </c>
      <c r="CI139" s="232">
        <f t="shared" si="96"/>
        <v>0</v>
      </c>
      <c r="CJ139" s="232">
        <f t="shared" si="96"/>
        <v>0</v>
      </c>
      <c r="CK139" s="232">
        <f t="shared" si="96"/>
        <v>0</v>
      </c>
      <c r="CL139" s="232">
        <f t="shared" si="96"/>
        <v>0</v>
      </c>
      <c r="CM139" s="254">
        <f t="shared" si="9"/>
        <v>0</v>
      </c>
    </row>
    <row r="140" spans="1:91">
      <c r="A140" s="238">
        <v>31</v>
      </c>
      <c r="B140" s="238" t="s">
        <v>1164</v>
      </c>
      <c r="C140" s="232">
        <f t="shared" ref="C140:AH140" si="97">C$106*C34</f>
        <v>0</v>
      </c>
      <c r="D140" s="232">
        <f t="shared" si="97"/>
        <v>0</v>
      </c>
      <c r="E140" s="232">
        <f t="shared" si="97"/>
        <v>0</v>
      </c>
      <c r="F140" s="232">
        <f t="shared" si="97"/>
        <v>0</v>
      </c>
      <c r="G140" s="232">
        <f t="shared" si="97"/>
        <v>0</v>
      </c>
      <c r="H140" s="232">
        <f t="shared" si="97"/>
        <v>0</v>
      </c>
      <c r="I140" s="232">
        <f t="shared" si="97"/>
        <v>0</v>
      </c>
      <c r="J140" s="232">
        <f t="shared" si="97"/>
        <v>0</v>
      </c>
      <c r="K140" s="232">
        <f t="shared" si="97"/>
        <v>0</v>
      </c>
      <c r="L140" s="232">
        <f t="shared" si="97"/>
        <v>0</v>
      </c>
      <c r="M140" s="232">
        <f t="shared" si="97"/>
        <v>0</v>
      </c>
      <c r="N140" s="232">
        <f t="shared" si="97"/>
        <v>0</v>
      </c>
      <c r="O140" s="232">
        <f t="shared" si="97"/>
        <v>0</v>
      </c>
      <c r="P140" s="232">
        <f t="shared" si="97"/>
        <v>0</v>
      </c>
      <c r="Q140" s="232">
        <f t="shared" si="97"/>
        <v>0</v>
      </c>
      <c r="R140" s="232">
        <f t="shared" si="97"/>
        <v>0</v>
      </c>
      <c r="S140" s="232">
        <f t="shared" si="97"/>
        <v>0</v>
      </c>
      <c r="T140" s="232">
        <f t="shared" si="97"/>
        <v>0</v>
      </c>
      <c r="U140" s="232">
        <f t="shared" si="97"/>
        <v>0</v>
      </c>
      <c r="V140" s="232">
        <f t="shared" si="97"/>
        <v>0</v>
      </c>
      <c r="W140" s="232">
        <f t="shared" si="97"/>
        <v>0</v>
      </c>
      <c r="X140" s="232">
        <f t="shared" si="97"/>
        <v>0</v>
      </c>
      <c r="Y140" s="232">
        <f t="shared" si="97"/>
        <v>0</v>
      </c>
      <c r="Z140" s="232">
        <f t="shared" si="97"/>
        <v>0</v>
      </c>
      <c r="AA140" s="232">
        <f t="shared" si="97"/>
        <v>0</v>
      </c>
      <c r="AB140" s="232">
        <f t="shared" si="97"/>
        <v>0</v>
      </c>
      <c r="AC140" s="232">
        <f t="shared" si="97"/>
        <v>0</v>
      </c>
      <c r="AD140" s="232">
        <f t="shared" si="97"/>
        <v>0</v>
      </c>
      <c r="AE140" s="232">
        <f t="shared" si="97"/>
        <v>0</v>
      </c>
      <c r="AF140" s="232">
        <f t="shared" si="97"/>
        <v>0</v>
      </c>
      <c r="AG140" s="232">
        <f t="shared" si="97"/>
        <v>0</v>
      </c>
      <c r="AH140" s="232">
        <f t="shared" si="97"/>
        <v>0</v>
      </c>
      <c r="AI140" s="232">
        <f t="shared" ref="AI140:BN140" si="98">AI$106*AI34</f>
        <v>0</v>
      </c>
      <c r="AJ140" s="232">
        <f t="shared" si="98"/>
        <v>0</v>
      </c>
      <c r="AK140" s="232">
        <f t="shared" si="98"/>
        <v>0</v>
      </c>
      <c r="AL140" s="232">
        <f t="shared" si="98"/>
        <v>0</v>
      </c>
      <c r="AM140" s="232">
        <f t="shared" si="98"/>
        <v>0</v>
      </c>
      <c r="AN140" s="232">
        <f t="shared" si="98"/>
        <v>0</v>
      </c>
      <c r="AO140" s="232">
        <f t="shared" si="98"/>
        <v>0</v>
      </c>
      <c r="AP140" s="232">
        <f t="shared" si="98"/>
        <v>0</v>
      </c>
      <c r="AQ140" s="232">
        <f t="shared" si="98"/>
        <v>0</v>
      </c>
      <c r="AR140" s="232">
        <f t="shared" si="98"/>
        <v>0</v>
      </c>
      <c r="AS140" s="232">
        <f t="shared" si="98"/>
        <v>0</v>
      </c>
      <c r="AT140" s="232">
        <f t="shared" si="98"/>
        <v>0</v>
      </c>
      <c r="AU140" s="232">
        <f t="shared" si="98"/>
        <v>0</v>
      </c>
      <c r="AV140" s="232">
        <f t="shared" si="98"/>
        <v>0</v>
      </c>
      <c r="AW140" s="232">
        <f t="shared" si="98"/>
        <v>0</v>
      </c>
      <c r="AX140" s="232">
        <f t="shared" si="98"/>
        <v>0</v>
      </c>
      <c r="AY140" s="232">
        <f t="shared" si="98"/>
        <v>0</v>
      </c>
      <c r="AZ140" s="232">
        <f t="shared" si="98"/>
        <v>0</v>
      </c>
      <c r="BA140" s="232">
        <f t="shared" si="98"/>
        <v>0</v>
      </c>
      <c r="BB140" s="232">
        <f t="shared" si="98"/>
        <v>0</v>
      </c>
      <c r="BC140" s="232">
        <f t="shared" si="98"/>
        <v>0</v>
      </c>
      <c r="BD140" s="232">
        <f t="shared" si="98"/>
        <v>0</v>
      </c>
      <c r="BE140" s="232">
        <f t="shared" si="98"/>
        <v>0</v>
      </c>
      <c r="BF140" s="232">
        <f t="shared" si="98"/>
        <v>0</v>
      </c>
      <c r="BG140" s="232">
        <f t="shared" si="98"/>
        <v>0</v>
      </c>
      <c r="BH140" s="232">
        <f t="shared" si="98"/>
        <v>0</v>
      </c>
      <c r="BI140" s="232">
        <f t="shared" si="98"/>
        <v>0</v>
      </c>
      <c r="BJ140" s="232">
        <f t="shared" si="98"/>
        <v>0</v>
      </c>
      <c r="BK140" s="232">
        <f t="shared" si="98"/>
        <v>0</v>
      </c>
      <c r="BL140" s="232">
        <f t="shared" si="98"/>
        <v>0</v>
      </c>
      <c r="BM140" s="232">
        <f t="shared" si="98"/>
        <v>0</v>
      </c>
      <c r="BN140" s="232">
        <f t="shared" si="98"/>
        <v>0</v>
      </c>
      <c r="BO140" s="232">
        <f t="shared" ref="BO140:CL140" si="99">BO$106*BO34</f>
        <v>0</v>
      </c>
      <c r="BP140" s="232">
        <f t="shared" si="99"/>
        <v>0</v>
      </c>
      <c r="BQ140" s="232">
        <f t="shared" si="99"/>
        <v>0</v>
      </c>
      <c r="BR140" s="232">
        <f t="shared" si="99"/>
        <v>0</v>
      </c>
      <c r="BS140" s="232">
        <f t="shared" si="99"/>
        <v>0</v>
      </c>
      <c r="BT140" s="232">
        <f t="shared" si="99"/>
        <v>0</v>
      </c>
      <c r="BU140" s="232">
        <f t="shared" si="99"/>
        <v>0</v>
      </c>
      <c r="BV140" s="232">
        <f t="shared" si="99"/>
        <v>0</v>
      </c>
      <c r="BW140" s="232">
        <f t="shared" si="99"/>
        <v>0</v>
      </c>
      <c r="BX140" s="232">
        <f t="shared" si="99"/>
        <v>0</v>
      </c>
      <c r="BY140" s="232">
        <f t="shared" si="99"/>
        <v>0</v>
      </c>
      <c r="BZ140" s="232">
        <f t="shared" si="99"/>
        <v>0</v>
      </c>
      <c r="CA140" s="232">
        <f t="shared" si="99"/>
        <v>0</v>
      </c>
      <c r="CB140" s="232">
        <f t="shared" si="99"/>
        <v>0</v>
      </c>
      <c r="CC140" s="232">
        <f t="shared" si="99"/>
        <v>0</v>
      </c>
      <c r="CD140" s="232">
        <f t="shared" si="99"/>
        <v>0</v>
      </c>
      <c r="CE140" s="232">
        <f t="shared" si="99"/>
        <v>0</v>
      </c>
      <c r="CF140" s="232">
        <f t="shared" si="99"/>
        <v>0</v>
      </c>
      <c r="CG140" s="232">
        <f t="shared" si="99"/>
        <v>0</v>
      </c>
      <c r="CH140" s="232">
        <f t="shared" si="99"/>
        <v>0</v>
      </c>
      <c r="CI140" s="232">
        <f t="shared" si="99"/>
        <v>0</v>
      </c>
      <c r="CJ140" s="232">
        <f t="shared" si="99"/>
        <v>0</v>
      </c>
      <c r="CK140" s="232">
        <f t="shared" si="99"/>
        <v>0</v>
      </c>
      <c r="CL140" s="232">
        <f t="shared" si="99"/>
        <v>0</v>
      </c>
      <c r="CM140" s="254">
        <f t="shared" si="9"/>
        <v>0</v>
      </c>
    </row>
    <row r="141" spans="1:91">
      <c r="A141" s="238">
        <v>32</v>
      </c>
      <c r="B141" s="238" t="s">
        <v>1165</v>
      </c>
      <c r="C141" s="232">
        <f t="shared" ref="C141:AH141" si="100">C$106*C35</f>
        <v>0</v>
      </c>
      <c r="D141" s="232">
        <f t="shared" si="100"/>
        <v>0</v>
      </c>
      <c r="E141" s="232">
        <f t="shared" si="100"/>
        <v>0</v>
      </c>
      <c r="F141" s="232">
        <f t="shared" si="100"/>
        <v>0</v>
      </c>
      <c r="G141" s="232">
        <f t="shared" si="100"/>
        <v>0</v>
      </c>
      <c r="H141" s="232">
        <f t="shared" si="100"/>
        <v>0</v>
      </c>
      <c r="I141" s="232">
        <f t="shared" si="100"/>
        <v>0</v>
      </c>
      <c r="J141" s="232">
        <f t="shared" si="100"/>
        <v>0</v>
      </c>
      <c r="K141" s="232">
        <f t="shared" si="100"/>
        <v>0</v>
      </c>
      <c r="L141" s="232">
        <f t="shared" si="100"/>
        <v>0</v>
      </c>
      <c r="M141" s="232">
        <f t="shared" si="100"/>
        <v>0</v>
      </c>
      <c r="N141" s="232">
        <f t="shared" si="100"/>
        <v>0</v>
      </c>
      <c r="O141" s="232">
        <f t="shared" si="100"/>
        <v>0</v>
      </c>
      <c r="P141" s="232">
        <f t="shared" si="100"/>
        <v>0</v>
      </c>
      <c r="Q141" s="232">
        <f t="shared" si="100"/>
        <v>0</v>
      </c>
      <c r="R141" s="232">
        <f t="shared" si="100"/>
        <v>0</v>
      </c>
      <c r="S141" s="232">
        <f t="shared" si="100"/>
        <v>0</v>
      </c>
      <c r="T141" s="232">
        <f t="shared" si="100"/>
        <v>0</v>
      </c>
      <c r="U141" s="232">
        <f t="shared" si="100"/>
        <v>0</v>
      </c>
      <c r="V141" s="232">
        <f t="shared" si="100"/>
        <v>0</v>
      </c>
      <c r="W141" s="232">
        <f t="shared" si="100"/>
        <v>0</v>
      </c>
      <c r="X141" s="232">
        <f t="shared" si="100"/>
        <v>0</v>
      </c>
      <c r="Y141" s="232">
        <f t="shared" si="100"/>
        <v>0</v>
      </c>
      <c r="Z141" s="232">
        <f t="shared" si="100"/>
        <v>0</v>
      </c>
      <c r="AA141" s="232">
        <f t="shared" si="100"/>
        <v>0</v>
      </c>
      <c r="AB141" s="232">
        <f t="shared" si="100"/>
        <v>0</v>
      </c>
      <c r="AC141" s="232">
        <f t="shared" si="100"/>
        <v>0</v>
      </c>
      <c r="AD141" s="232">
        <f t="shared" si="100"/>
        <v>0</v>
      </c>
      <c r="AE141" s="232">
        <f t="shared" si="100"/>
        <v>0</v>
      </c>
      <c r="AF141" s="232">
        <f t="shared" si="100"/>
        <v>0</v>
      </c>
      <c r="AG141" s="232">
        <f t="shared" si="100"/>
        <v>0</v>
      </c>
      <c r="AH141" s="232">
        <f t="shared" si="100"/>
        <v>0</v>
      </c>
      <c r="AI141" s="232">
        <f t="shared" ref="AI141:BN141" si="101">AI$106*AI35</f>
        <v>0</v>
      </c>
      <c r="AJ141" s="232">
        <f t="shared" si="101"/>
        <v>0</v>
      </c>
      <c r="AK141" s="232">
        <f t="shared" si="101"/>
        <v>0</v>
      </c>
      <c r="AL141" s="232">
        <f t="shared" si="101"/>
        <v>0</v>
      </c>
      <c r="AM141" s="232">
        <f t="shared" si="101"/>
        <v>0</v>
      </c>
      <c r="AN141" s="232">
        <f t="shared" si="101"/>
        <v>0</v>
      </c>
      <c r="AO141" s="232">
        <f t="shared" si="101"/>
        <v>0</v>
      </c>
      <c r="AP141" s="232">
        <f t="shared" si="101"/>
        <v>0</v>
      </c>
      <c r="AQ141" s="232">
        <f t="shared" si="101"/>
        <v>0</v>
      </c>
      <c r="AR141" s="232">
        <f t="shared" si="101"/>
        <v>0</v>
      </c>
      <c r="AS141" s="232">
        <f t="shared" si="101"/>
        <v>0</v>
      </c>
      <c r="AT141" s="232">
        <f t="shared" si="101"/>
        <v>0</v>
      </c>
      <c r="AU141" s="232">
        <f t="shared" si="101"/>
        <v>0</v>
      </c>
      <c r="AV141" s="232">
        <f t="shared" si="101"/>
        <v>0</v>
      </c>
      <c r="AW141" s="232">
        <f t="shared" si="101"/>
        <v>0</v>
      </c>
      <c r="AX141" s="232">
        <f t="shared" si="101"/>
        <v>0</v>
      </c>
      <c r="AY141" s="232">
        <f t="shared" si="101"/>
        <v>0</v>
      </c>
      <c r="AZ141" s="232">
        <f t="shared" si="101"/>
        <v>0</v>
      </c>
      <c r="BA141" s="232">
        <f t="shared" si="101"/>
        <v>0</v>
      </c>
      <c r="BB141" s="232">
        <f t="shared" si="101"/>
        <v>0</v>
      </c>
      <c r="BC141" s="232">
        <f t="shared" si="101"/>
        <v>0</v>
      </c>
      <c r="BD141" s="232">
        <f t="shared" si="101"/>
        <v>0</v>
      </c>
      <c r="BE141" s="232">
        <f t="shared" si="101"/>
        <v>0</v>
      </c>
      <c r="BF141" s="232">
        <f t="shared" si="101"/>
        <v>0</v>
      </c>
      <c r="BG141" s="232">
        <f t="shared" si="101"/>
        <v>0</v>
      </c>
      <c r="BH141" s="232">
        <f t="shared" si="101"/>
        <v>0</v>
      </c>
      <c r="BI141" s="232">
        <f t="shared" si="101"/>
        <v>0</v>
      </c>
      <c r="BJ141" s="232">
        <f t="shared" si="101"/>
        <v>0</v>
      </c>
      <c r="BK141" s="232">
        <f t="shared" si="101"/>
        <v>0</v>
      </c>
      <c r="BL141" s="232">
        <f t="shared" si="101"/>
        <v>0</v>
      </c>
      <c r="BM141" s="232">
        <f t="shared" si="101"/>
        <v>0</v>
      </c>
      <c r="BN141" s="232">
        <f t="shared" si="101"/>
        <v>0</v>
      </c>
      <c r="BO141" s="232">
        <f t="shared" ref="BO141:CL141" si="102">BO$106*BO35</f>
        <v>0</v>
      </c>
      <c r="BP141" s="232">
        <f t="shared" si="102"/>
        <v>0</v>
      </c>
      <c r="BQ141" s="232">
        <f t="shared" si="102"/>
        <v>0</v>
      </c>
      <c r="BR141" s="232">
        <f t="shared" si="102"/>
        <v>0</v>
      </c>
      <c r="BS141" s="232">
        <f t="shared" si="102"/>
        <v>0</v>
      </c>
      <c r="BT141" s="232">
        <f t="shared" si="102"/>
        <v>0</v>
      </c>
      <c r="BU141" s="232">
        <f t="shared" si="102"/>
        <v>0</v>
      </c>
      <c r="BV141" s="232">
        <f t="shared" si="102"/>
        <v>0</v>
      </c>
      <c r="BW141" s="232">
        <f t="shared" si="102"/>
        <v>0</v>
      </c>
      <c r="BX141" s="232">
        <f t="shared" si="102"/>
        <v>0</v>
      </c>
      <c r="BY141" s="232">
        <f t="shared" si="102"/>
        <v>0</v>
      </c>
      <c r="BZ141" s="232">
        <f t="shared" si="102"/>
        <v>0</v>
      </c>
      <c r="CA141" s="232">
        <f t="shared" si="102"/>
        <v>0</v>
      </c>
      <c r="CB141" s="232">
        <f t="shared" si="102"/>
        <v>0</v>
      </c>
      <c r="CC141" s="232">
        <f t="shared" si="102"/>
        <v>0</v>
      </c>
      <c r="CD141" s="232">
        <f t="shared" si="102"/>
        <v>0</v>
      </c>
      <c r="CE141" s="232">
        <f t="shared" si="102"/>
        <v>0</v>
      </c>
      <c r="CF141" s="232">
        <f t="shared" si="102"/>
        <v>0</v>
      </c>
      <c r="CG141" s="232">
        <f t="shared" si="102"/>
        <v>0</v>
      </c>
      <c r="CH141" s="232">
        <f t="shared" si="102"/>
        <v>0</v>
      </c>
      <c r="CI141" s="232">
        <f t="shared" si="102"/>
        <v>0</v>
      </c>
      <c r="CJ141" s="232">
        <f t="shared" si="102"/>
        <v>0</v>
      </c>
      <c r="CK141" s="232">
        <f t="shared" si="102"/>
        <v>0</v>
      </c>
      <c r="CL141" s="232">
        <f t="shared" si="102"/>
        <v>0</v>
      </c>
      <c r="CM141" s="254">
        <f t="shared" si="9"/>
        <v>0</v>
      </c>
    </row>
    <row r="142" spans="1:91">
      <c r="A142" s="238">
        <v>33</v>
      </c>
      <c r="B142" s="238" t="s">
        <v>1983</v>
      </c>
      <c r="C142" s="232">
        <f t="shared" ref="C142:AH142" si="103">C$106*C36</f>
        <v>0</v>
      </c>
      <c r="D142" s="232">
        <f t="shared" si="103"/>
        <v>0</v>
      </c>
      <c r="E142" s="232">
        <f t="shared" si="103"/>
        <v>0</v>
      </c>
      <c r="F142" s="232">
        <f t="shared" si="103"/>
        <v>0</v>
      </c>
      <c r="G142" s="232">
        <f t="shared" si="103"/>
        <v>0</v>
      </c>
      <c r="H142" s="232">
        <f t="shared" si="103"/>
        <v>0</v>
      </c>
      <c r="I142" s="232">
        <f t="shared" si="103"/>
        <v>0</v>
      </c>
      <c r="J142" s="232">
        <f t="shared" si="103"/>
        <v>0</v>
      </c>
      <c r="K142" s="232">
        <f t="shared" si="103"/>
        <v>0</v>
      </c>
      <c r="L142" s="232">
        <f t="shared" si="103"/>
        <v>0</v>
      </c>
      <c r="M142" s="232">
        <f t="shared" si="103"/>
        <v>0</v>
      </c>
      <c r="N142" s="232">
        <f t="shared" si="103"/>
        <v>0</v>
      </c>
      <c r="O142" s="232">
        <f t="shared" si="103"/>
        <v>0</v>
      </c>
      <c r="P142" s="232">
        <f t="shared" si="103"/>
        <v>0</v>
      </c>
      <c r="Q142" s="232">
        <f t="shared" si="103"/>
        <v>0</v>
      </c>
      <c r="R142" s="232">
        <f t="shared" si="103"/>
        <v>0</v>
      </c>
      <c r="S142" s="232">
        <f t="shared" si="103"/>
        <v>0</v>
      </c>
      <c r="T142" s="232">
        <f t="shared" si="103"/>
        <v>0</v>
      </c>
      <c r="U142" s="232">
        <f t="shared" si="103"/>
        <v>0</v>
      </c>
      <c r="V142" s="232">
        <f t="shared" si="103"/>
        <v>0</v>
      </c>
      <c r="W142" s="232">
        <f t="shared" si="103"/>
        <v>0</v>
      </c>
      <c r="X142" s="232">
        <f t="shared" si="103"/>
        <v>0</v>
      </c>
      <c r="Y142" s="232">
        <f t="shared" si="103"/>
        <v>0</v>
      </c>
      <c r="Z142" s="232">
        <f t="shared" si="103"/>
        <v>0</v>
      </c>
      <c r="AA142" s="232">
        <f t="shared" si="103"/>
        <v>0</v>
      </c>
      <c r="AB142" s="232">
        <f t="shared" si="103"/>
        <v>0</v>
      </c>
      <c r="AC142" s="232">
        <f t="shared" si="103"/>
        <v>0</v>
      </c>
      <c r="AD142" s="232">
        <f t="shared" si="103"/>
        <v>0</v>
      </c>
      <c r="AE142" s="232">
        <f t="shared" si="103"/>
        <v>0</v>
      </c>
      <c r="AF142" s="232">
        <f t="shared" si="103"/>
        <v>0</v>
      </c>
      <c r="AG142" s="232">
        <f t="shared" si="103"/>
        <v>0</v>
      </c>
      <c r="AH142" s="232">
        <f t="shared" si="103"/>
        <v>0</v>
      </c>
      <c r="AI142" s="232">
        <f t="shared" ref="AI142:BN142" si="104">AI$106*AI36</f>
        <v>0</v>
      </c>
      <c r="AJ142" s="232">
        <f t="shared" si="104"/>
        <v>0</v>
      </c>
      <c r="AK142" s="232">
        <f t="shared" si="104"/>
        <v>0</v>
      </c>
      <c r="AL142" s="232">
        <f t="shared" si="104"/>
        <v>0</v>
      </c>
      <c r="AM142" s="232">
        <f t="shared" si="104"/>
        <v>0</v>
      </c>
      <c r="AN142" s="232">
        <f t="shared" si="104"/>
        <v>0</v>
      </c>
      <c r="AO142" s="232">
        <f t="shared" si="104"/>
        <v>0</v>
      </c>
      <c r="AP142" s="232">
        <f t="shared" si="104"/>
        <v>0</v>
      </c>
      <c r="AQ142" s="232">
        <f t="shared" si="104"/>
        <v>0</v>
      </c>
      <c r="AR142" s="232">
        <f t="shared" si="104"/>
        <v>0</v>
      </c>
      <c r="AS142" s="232">
        <f t="shared" si="104"/>
        <v>0</v>
      </c>
      <c r="AT142" s="232">
        <f t="shared" si="104"/>
        <v>0</v>
      </c>
      <c r="AU142" s="232">
        <f t="shared" si="104"/>
        <v>0</v>
      </c>
      <c r="AV142" s="232">
        <f t="shared" si="104"/>
        <v>0</v>
      </c>
      <c r="AW142" s="232">
        <f t="shared" si="104"/>
        <v>0</v>
      </c>
      <c r="AX142" s="232">
        <f t="shared" si="104"/>
        <v>0</v>
      </c>
      <c r="AY142" s="232">
        <f t="shared" si="104"/>
        <v>0</v>
      </c>
      <c r="AZ142" s="232">
        <f t="shared" si="104"/>
        <v>0</v>
      </c>
      <c r="BA142" s="232">
        <f t="shared" si="104"/>
        <v>0</v>
      </c>
      <c r="BB142" s="232">
        <f t="shared" si="104"/>
        <v>0</v>
      </c>
      <c r="BC142" s="232">
        <f t="shared" si="104"/>
        <v>0</v>
      </c>
      <c r="BD142" s="232">
        <f t="shared" si="104"/>
        <v>0</v>
      </c>
      <c r="BE142" s="232">
        <f t="shared" si="104"/>
        <v>0</v>
      </c>
      <c r="BF142" s="232">
        <f t="shared" si="104"/>
        <v>0</v>
      </c>
      <c r="BG142" s="232">
        <f t="shared" si="104"/>
        <v>0</v>
      </c>
      <c r="BH142" s="232">
        <f t="shared" si="104"/>
        <v>0</v>
      </c>
      <c r="BI142" s="232">
        <f t="shared" si="104"/>
        <v>0</v>
      </c>
      <c r="BJ142" s="232">
        <f t="shared" si="104"/>
        <v>0</v>
      </c>
      <c r="BK142" s="232">
        <f t="shared" si="104"/>
        <v>0</v>
      </c>
      <c r="BL142" s="232">
        <f t="shared" si="104"/>
        <v>0</v>
      </c>
      <c r="BM142" s="232">
        <f t="shared" si="104"/>
        <v>0</v>
      </c>
      <c r="BN142" s="232">
        <f t="shared" si="104"/>
        <v>0</v>
      </c>
      <c r="BO142" s="232">
        <f t="shared" ref="BO142:CL142" si="105">BO$106*BO36</f>
        <v>0</v>
      </c>
      <c r="BP142" s="232">
        <f t="shared" si="105"/>
        <v>0</v>
      </c>
      <c r="BQ142" s="232">
        <f t="shared" si="105"/>
        <v>0</v>
      </c>
      <c r="BR142" s="232">
        <f t="shared" si="105"/>
        <v>0</v>
      </c>
      <c r="BS142" s="232">
        <f t="shared" si="105"/>
        <v>0</v>
      </c>
      <c r="BT142" s="232">
        <f t="shared" si="105"/>
        <v>0</v>
      </c>
      <c r="BU142" s="232">
        <f t="shared" si="105"/>
        <v>0</v>
      </c>
      <c r="BV142" s="232">
        <f t="shared" si="105"/>
        <v>0</v>
      </c>
      <c r="BW142" s="232">
        <f t="shared" si="105"/>
        <v>0</v>
      </c>
      <c r="BX142" s="232">
        <f t="shared" si="105"/>
        <v>0</v>
      </c>
      <c r="BY142" s="232">
        <f t="shared" si="105"/>
        <v>0</v>
      </c>
      <c r="BZ142" s="232">
        <f t="shared" si="105"/>
        <v>0</v>
      </c>
      <c r="CA142" s="232">
        <f t="shared" si="105"/>
        <v>0</v>
      </c>
      <c r="CB142" s="232">
        <f t="shared" si="105"/>
        <v>0</v>
      </c>
      <c r="CC142" s="232">
        <f t="shared" si="105"/>
        <v>0</v>
      </c>
      <c r="CD142" s="232">
        <f t="shared" si="105"/>
        <v>0</v>
      </c>
      <c r="CE142" s="232">
        <f t="shared" si="105"/>
        <v>0</v>
      </c>
      <c r="CF142" s="232">
        <f t="shared" si="105"/>
        <v>0</v>
      </c>
      <c r="CG142" s="232">
        <f t="shared" si="105"/>
        <v>0</v>
      </c>
      <c r="CH142" s="232">
        <f t="shared" si="105"/>
        <v>0</v>
      </c>
      <c r="CI142" s="232">
        <f t="shared" si="105"/>
        <v>0</v>
      </c>
      <c r="CJ142" s="232">
        <f t="shared" si="105"/>
        <v>0</v>
      </c>
      <c r="CK142" s="232">
        <f t="shared" si="105"/>
        <v>0</v>
      </c>
      <c r="CL142" s="232">
        <f t="shared" si="105"/>
        <v>0</v>
      </c>
      <c r="CM142" s="254">
        <f t="shared" ref="CM142:CM173" si="106">SUM(C142:CL142)</f>
        <v>0</v>
      </c>
    </row>
    <row r="143" spans="1:91">
      <c r="A143" s="238">
        <v>34</v>
      </c>
      <c r="B143" s="238" t="s">
        <v>1984</v>
      </c>
      <c r="C143" s="232">
        <f t="shared" ref="C143:AH143" si="107">C$106*C37</f>
        <v>0</v>
      </c>
      <c r="D143" s="232">
        <f t="shared" si="107"/>
        <v>0</v>
      </c>
      <c r="E143" s="232">
        <f t="shared" si="107"/>
        <v>0</v>
      </c>
      <c r="F143" s="232">
        <f t="shared" si="107"/>
        <v>0</v>
      </c>
      <c r="G143" s="232">
        <f t="shared" si="107"/>
        <v>0</v>
      </c>
      <c r="H143" s="232">
        <f t="shared" si="107"/>
        <v>0</v>
      </c>
      <c r="I143" s="232">
        <f t="shared" si="107"/>
        <v>0</v>
      </c>
      <c r="J143" s="232">
        <f t="shared" si="107"/>
        <v>0</v>
      </c>
      <c r="K143" s="232">
        <f t="shared" si="107"/>
        <v>0</v>
      </c>
      <c r="L143" s="232">
        <f t="shared" si="107"/>
        <v>0</v>
      </c>
      <c r="M143" s="232">
        <f t="shared" si="107"/>
        <v>0</v>
      </c>
      <c r="N143" s="232">
        <f t="shared" si="107"/>
        <v>0</v>
      </c>
      <c r="O143" s="232">
        <f t="shared" si="107"/>
        <v>0</v>
      </c>
      <c r="P143" s="232">
        <f t="shared" si="107"/>
        <v>0</v>
      </c>
      <c r="Q143" s="232">
        <f t="shared" si="107"/>
        <v>0</v>
      </c>
      <c r="R143" s="232">
        <f t="shared" si="107"/>
        <v>0</v>
      </c>
      <c r="S143" s="232">
        <f t="shared" si="107"/>
        <v>0</v>
      </c>
      <c r="T143" s="232">
        <f t="shared" si="107"/>
        <v>0</v>
      </c>
      <c r="U143" s="232">
        <f t="shared" si="107"/>
        <v>0</v>
      </c>
      <c r="V143" s="232">
        <f t="shared" si="107"/>
        <v>0</v>
      </c>
      <c r="W143" s="232">
        <f t="shared" si="107"/>
        <v>0</v>
      </c>
      <c r="X143" s="232">
        <f t="shared" si="107"/>
        <v>0</v>
      </c>
      <c r="Y143" s="232">
        <f t="shared" si="107"/>
        <v>0</v>
      </c>
      <c r="Z143" s="232">
        <f t="shared" si="107"/>
        <v>0</v>
      </c>
      <c r="AA143" s="232">
        <f t="shared" si="107"/>
        <v>0</v>
      </c>
      <c r="AB143" s="232">
        <f t="shared" si="107"/>
        <v>0</v>
      </c>
      <c r="AC143" s="232">
        <f t="shared" si="107"/>
        <v>0</v>
      </c>
      <c r="AD143" s="232">
        <f t="shared" si="107"/>
        <v>0</v>
      </c>
      <c r="AE143" s="232">
        <f t="shared" si="107"/>
        <v>0</v>
      </c>
      <c r="AF143" s="232">
        <f t="shared" si="107"/>
        <v>0</v>
      </c>
      <c r="AG143" s="232">
        <f t="shared" si="107"/>
        <v>0</v>
      </c>
      <c r="AH143" s="232">
        <f t="shared" si="107"/>
        <v>0</v>
      </c>
      <c r="AI143" s="232">
        <f t="shared" ref="AI143:BN143" si="108">AI$106*AI37</f>
        <v>0</v>
      </c>
      <c r="AJ143" s="232">
        <f t="shared" si="108"/>
        <v>0</v>
      </c>
      <c r="AK143" s="232">
        <f t="shared" si="108"/>
        <v>0</v>
      </c>
      <c r="AL143" s="232">
        <f t="shared" si="108"/>
        <v>0</v>
      </c>
      <c r="AM143" s="232">
        <f t="shared" si="108"/>
        <v>0</v>
      </c>
      <c r="AN143" s="232">
        <f t="shared" si="108"/>
        <v>0</v>
      </c>
      <c r="AO143" s="232">
        <f t="shared" si="108"/>
        <v>0</v>
      </c>
      <c r="AP143" s="232">
        <f t="shared" si="108"/>
        <v>0</v>
      </c>
      <c r="AQ143" s="232">
        <f t="shared" si="108"/>
        <v>0</v>
      </c>
      <c r="AR143" s="232">
        <f t="shared" si="108"/>
        <v>0</v>
      </c>
      <c r="AS143" s="232">
        <f t="shared" si="108"/>
        <v>0</v>
      </c>
      <c r="AT143" s="232">
        <f t="shared" si="108"/>
        <v>0</v>
      </c>
      <c r="AU143" s="232">
        <f t="shared" si="108"/>
        <v>0</v>
      </c>
      <c r="AV143" s="232">
        <f t="shared" si="108"/>
        <v>0</v>
      </c>
      <c r="AW143" s="232">
        <f t="shared" si="108"/>
        <v>0</v>
      </c>
      <c r="AX143" s="232">
        <f t="shared" si="108"/>
        <v>0</v>
      </c>
      <c r="AY143" s="232">
        <f t="shared" si="108"/>
        <v>0</v>
      </c>
      <c r="AZ143" s="232">
        <f t="shared" si="108"/>
        <v>0</v>
      </c>
      <c r="BA143" s="232">
        <f t="shared" si="108"/>
        <v>0</v>
      </c>
      <c r="BB143" s="232">
        <f t="shared" si="108"/>
        <v>0</v>
      </c>
      <c r="BC143" s="232">
        <f t="shared" si="108"/>
        <v>0</v>
      </c>
      <c r="BD143" s="232">
        <f t="shared" si="108"/>
        <v>0</v>
      </c>
      <c r="BE143" s="232">
        <f t="shared" si="108"/>
        <v>0</v>
      </c>
      <c r="BF143" s="232">
        <f t="shared" si="108"/>
        <v>0</v>
      </c>
      <c r="BG143" s="232">
        <f t="shared" si="108"/>
        <v>0</v>
      </c>
      <c r="BH143" s="232">
        <f t="shared" si="108"/>
        <v>0</v>
      </c>
      <c r="BI143" s="232">
        <f t="shared" si="108"/>
        <v>0</v>
      </c>
      <c r="BJ143" s="232">
        <f t="shared" si="108"/>
        <v>0</v>
      </c>
      <c r="BK143" s="232">
        <f t="shared" si="108"/>
        <v>0</v>
      </c>
      <c r="BL143" s="232">
        <f t="shared" si="108"/>
        <v>0</v>
      </c>
      <c r="BM143" s="232">
        <f t="shared" si="108"/>
        <v>0</v>
      </c>
      <c r="BN143" s="232">
        <f t="shared" si="108"/>
        <v>0</v>
      </c>
      <c r="BO143" s="232">
        <f t="shared" ref="BO143:CL143" si="109">BO$106*BO37</f>
        <v>0</v>
      </c>
      <c r="BP143" s="232">
        <f t="shared" si="109"/>
        <v>0</v>
      </c>
      <c r="BQ143" s="232">
        <f t="shared" si="109"/>
        <v>0</v>
      </c>
      <c r="BR143" s="232">
        <f t="shared" si="109"/>
        <v>0</v>
      </c>
      <c r="BS143" s="232">
        <f t="shared" si="109"/>
        <v>0</v>
      </c>
      <c r="BT143" s="232">
        <f t="shared" si="109"/>
        <v>0</v>
      </c>
      <c r="BU143" s="232">
        <f t="shared" si="109"/>
        <v>0</v>
      </c>
      <c r="BV143" s="232">
        <f t="shared" si="109"/>
        <v>0</v>
      </c>
      <c r="BW143" s="232">
        <f t="shared" si="109"/>
        <v>0</v>
      </c>
      <c r="BX143" s="232">
        <f t="shared" si="109"/>
        <v>0</v>
      </c>
      <c r="BY143" s="232">
        <f t="shared" si="109"/>
        <v>0</v>
      </c>
      <c r="BZ143" s="232">
        <f t="shared" si="109"/>
        <v>0</v>
      </c>
      <c r="CA143" s="232">
        <f t="shared" si="109"/>
        <v>0</v>
      </c>
      <c r="CB143" s="232">
        <f t="shared" si="109"/>
        <v>0</v>
      </c>
      <c r="CC143" s="232">
        <f t="shared" si="109"/>
        <v>0</v>
      </c>
      <c r="CD143" s="232">
        <f t="shared" si="109"/>
        <v>0</v>
      </c>
      <c r="CE143" s="232">
        <f t="shared" si="109"/>
        <v>0</v>
      </c>
      <c r="CF143" s="232">
        <f t="shared" si="109"/>
        <v>0</v>
      </c>
      <c r="CG143" s="232">
        <f t="shared" si="109"/>
        <v>0</v>
      </c>
      <c r="CH143" s="232">
        <f t="shared" si="109"/>
        <v>0</v>
      </c>
      <c r="CI143" s="232">
        <f t="shared" si="109"/>
        <v>0</v>
      </c>
      <c r="CJ143" s="232">
        <f t="shared" si="109"/>
        <v>0</v>
      </c>
      <c r="CK143" s="232">
        <f t="shared" si="109"/>
        <v>0</v>
      </c>
      <c r="CL143" s="232">
        <f t="shared" si="109"/>
        <v>0</v>
      </c>
      <c r="CM143" s="254">
        <f t="shared" si="106"/>
        <v>0</v>
      </c>
    </row>
    <row r="144" spans="1:91">
      <c r="A144" s="238">
        <v>35</v>
      </c>
      <c r="B144" s="238" t="s">
        <v>1985</v>
      </c>
      <c r="C144" s="232">
        <f t="shared" ref="C144:AH144" si="110">C$106*C38</f>
        <v>0</v>
      </c>
      <c r="D144" s="232">
        <f t="shared" si="110"/>
        <v>0</v>
      </c>
      <c r="E144" s="232">
        <f t="shared" si="110"/>
        <v>0</v>
      </c>
      <c r="F144" s="232">
        <f t="shared" si="110"/>
        <v>0</v>
      </c>
      <c r="G144" s="232">
        <f t="shared" si="110"/>
        <v>0</v>
      </c>
      <c r="H144" s="232">
        <f t="shared" si="110"/>
        <v>0</v>
      </c>
      <c r="I144" s="232">
        <f t="shared" si="110"/>
        <v>0</v>
      </c>
      <c r="J144" s="232">
        <f t="shared" si="110"/>
        <v>0</v>
      </c>
      <c r="K144" s="232">
        <f t="shared" si="110"/>
        <v>0</v>
      </c>
      <c r="L144" s="232">
        <f t="shared" si="110"/>
        <v>0</v>
      </c>
      <c r="M144" s="232">
        <f t="shared" si="110"/>
        <v>0</v>
      </c>
      <c r="N144" s="232">
        <f t="shared" si="110"/>
        <v>0</v>
      </c>
      <c r="O144" s="232">
        <f t="shared" si="110"/>
        <v>0</v>
      </c>
      <c r="P144" s="232">
        <f t="shared" si="110"/>
        <v>0</v>
      </c>
      <c r="Q144" s="232">
        <f t="shared" si="110"/>
        <v>0</v>
      </c>
      <c r="R144" s="232">
        <f t="shared" si="110"/>
        <v>0</v>
      </c>
      <c r="S144" s="232">
        <f t="shared" si="110"/>
        <v>0</v>
      </c>
      <c r="T144" s="232">
        <f t="shared" si="110"/>
        <v>0</v>
      </c>
      <c r="U144" s="232">
        <f t="shared" si="110"/>
        <v>0</v>
      </c>
      <c r="V144" s="232">
        <f t="shared" si="110"/>
        <v>0</v>
      </c>
      <c r="W144" s="232">
        <f t="shared" si="110"/>
        <v>0</v>
      </c>
      <c r="X144" s="232">
        <f t="shared" si="110"/>
        <v>0</v>
      </c>
      <c r="Y144" s="232">
        <f t="shared" si="110"/>
        <v>0</v>
      </c>
      <c r="Z144" s="232">
        <f t="shared" si="110"/>
        <v>0</v>
      </c>
      <c r="AA144" s="232">
        <f t="shared" si="110"/>
        <v>0</v>
      </c>
      <c r="AB144" s="232">
        <f t="shared" si="110"/>
        <v>0</v>
      </c>
      <c r="AC144" s="232">
        <f t="shared" si="110"/>
        <v>0</v>
      </c>
      <c r="AD144" s="232">
        <f t="shared" si="110"/>
        <v>0</v>
      </c>
      <c r="AE144" s="232">
        <f t="shared" si="110"/>
        <v>0</v>
      </c>
      <c r="AF144" s="232">
        <f t="shared" si="110"/>
        <v>0</v>
      </c>
      <c r="AG144" s="232">
        <f t="shared" si="110"/>
        <v>0</v>
      </c>
      <c r="AH144" s="232">
        <f t="shared" si="110"/>
        <v>0</v>
      </c>
      <c r="AI144" s="232">
        <f t="shared" ref="AI144:BN144" si="111">AI$106*AI38</f>
        <v>0</v>
      </c>
      <c r="AJ144" s="232">
        <f t="shared" si="111"/>
        <v>0</v>
      </c>
      <c r="AK144" s="232">
        <f t="shared" si="111"/>
        <v>0</v>
      </c>
      <c r="AL144" s="232">
        <f t="shared" si="111"/>
        <v>0</v>
      </c>
      <c r="AM144" s="232">
        <f t="shared" si="111"/>
        <v>0</v>
      </c>
      <c r="AN144" s="232">
        <f t="shared" si="111"/>
        <v>0</v>
      </c>
      <c r="AO144" s="232">
        <f t="shared" si="111"/>
        <v>0</v>
      </c>
      <c r="AP144" s="232">
        <f t="shared" si="111"/>
        <v>0</v>
      </c>
      <c r="AQ144" s="232">
        <f t="shared" si="111"/>
        <v>0</v>
      </c>
      <c r="AR144" s="232">
        <f t="shared" si="111"/>
        <v>0</v>
      </c>
      <c r="AS144" s="232">
        <f t="shared" si="111"/>
        <v>0</v>
      </c>
      <c r="AT144" s="232">
        <f t="shared" si="111"/>
        <v>0</v>
      </c>
      <c r="AU144" s="232">
        <f t="shared" si="111"/>
        <v>0</v>
      </c>
      <c r="AV144" s="232">
        <f t="shared" si="111"/>
        <v>0</v>
      </c>
      <c r="AW144" s="232">
        <f t="shared" si="111"/>
        <v>0</v>
      </c>
      <c r="AX144" s="232">
        <f t="shared" si="111"/>
        <v>0</v>
      </c>
      <c r="AY144" s="232">
        <f t="shared" si="111"/>
        <v>0</v>
      </c>
      <c r="AZ144" s="232">
        <f t="shared" si="111"/>
        <v>0</v>
      </c>
      <c r="BA144" s="232">
        <f t="shared" si="111"/>
        <v>0</v>
      </c>
      <c r="BB144" s="232">
        <f t="shared" si="111"/>
        <v>0</v>
      </c>
      <c r="BC144" s="232">
        <f t="shared" si="111"/>
        <v>0</v>
      </c>
      <c r="BD144" s="232">
        <f t="shared" si="111"/>
        <v>0</v>
      </c>
      <c r="BE144" s="232">
        <f t="shared" si="111"/>
        <v>0</v>
      </c>
      <c r="BF144" s="232">
        <f t="shared" si="111"/>
        <v>0</v>
      </c>
      <c r="BG144" s="232">
        <f t="shared" si="111"/>
        <v>0</v>
      </c>
      <c r="BH144" s="232">
        <f t="shared" si="111"/>
        <v>0</v>
      </c>
      <c r="BI144" s="232">
        <f t="shared" si="111"/>
        <v>0</v>
      </c>
      <c r="BJ144" s="232">
        <f t="shared" si="111"/>
        <v>0</v>
      </c>
      <c r="BK144" s="232">
        <f t="shared" si="111"/>
        <v>0</v>
      </c>
      <c r="BL144" s="232">
        <f t="shared" si="111"/>
        <v>0</v>
      </c>
      <c r="BM144" s="232">
        <f t="shared" si="111"/>
        <v>0</v>
      </c>
      <c r="BN144" s="232">
        <f t="shared" si="111"/>
        <v>0</v>
      </c>
      <c r="BO144" s="232">
        <f t="shared" ref="BO144:CL144" si="112">BO$106*BO38</f>
        <v>0</v>
      </c>
      <c r="BP144" s="232">
        <f t="shared" si="112"/>
        <v>0</v>
      </c>
      <c r="BQ144" s="232">
        <f t="shared" si="112"/>
        <v>0</v>
      </c>
      <c r="BR144" s="232">
        <f t="shared" si="112"/>
        <v>0</v>
      </c>
      <c r="BS144" s="232">
        <f t="shared" si="112"/>
        <v>0</v>
      </c>
      <c r="BT144" s="232">
        <f t="shared" si="112"/>
        <v>0</v>
      </c>
      <c r="BU144" s="232">
        <f t="shared" si="112"/>
        <v>0</v>
      </c>
      <c r="BV144" s="232">
        <f t="shared" si="112"/>
        <v>0</v>
      </c>
      <c r="BW144" s="232">
        <f t="shared" si="112"/>
        <v>0</v>
      </c>
      <c r="BX144" s="232">
        <f t="shared" si="112"/>
        <v>0</v>
      </c>
      <c r="BY144" s="232">
        <f t="shared" si="112"/>
        <v>0</v>
      </c>
      <c r="BZ144" s="232">
        <f t="shared" si="112"/>
        <v>0</v>
      </c>
      <c r="CA144" s="232">
        <f t="shared" si="112"/>
        <v>0</v>
      </c>
      <c r="CB144" s="232">
        <f t="shared" si="112"/>
        <v>0</v>
      </c>
      <c r="CC144" s="232">
        <f t="shared" si="112"/>
        <v>0</v>
      </c>
      <c r="CD144" s="232">
        <f t="shared" si="112"/>
        <v>0</v>
      </c>
      <c r="CE144" s="232">
        <f t="shared" si="112"/>
        <v>0</v>
      </c>
      <c r="CF144" s="232">
        <f t="shared" si="112"/>
        <v>0</v>
      </c>
      <c r="CG144" s="232">
        <f t="shared" si="112"/>
        <v>0</v>
      </c>
      <c r="CH144" s="232">
        <f t="shared" si="112"/>
        <v>0</v>
      </c>
      <c r="CI144" s="232">
        <f t="shared" si="112"/>
        <v>0</v>
      </c>
      <c r="CJ144" s="232">
        <f t="shared" si="112"/>
        <v>0</v>
      </c>
      <c r="CK144" s="232">
        <f t="shared" si="112"/>
        <v>0</v>
      </c>
      <c r="CL144" s="232">
        <f t="shared" si="112"/>
        <v>0</v>
      </c>
      <c r="CM144" s="254">
        <f t="shared" si="106"/>
        <v>0</v>
      </c>
    </row>
    <row r="145" spans="1:91">
      <c r="A145" s="238">
        <v>36</v>
      </c>
      <c r="B145" s="238" t="s">
        <v>1944</v>
      </c>
      <c r="C145" s="232">
        <f t="shared" ref="C145:AH145" si="113">C$106*C39</f>
        <v>0</v>
      </c>
      <c r="D145" s="232">
        <f t="shared" si="113"/>
        <v>0</v>
      </c>
      <c r="E145" s="232">
        <f t="shared" si="113"/>
        <v>0</v>
      </c>
      <c r="F145" s="232">
        <f t="shared" si="113"/>
        <v>0</v>
      </c>
      <c r="G145" s="232">
        <f t="shared" si="113"/>
        <v>0</v>
      </c>
      <c r="H145" s="232">
        <f t="shared" si="113"/>
        <v>0</v>
      </c>
      <c r="I145" s="232">
        <f t="shared" si="113"/>
        <v>0</v>
      </c>
      <c r="J145" s="232">
        <f t="shared" si="113"/>
        <v>0</v>
      </c>
      <c r="K145" s="232">
        <f t="shared" si="113"/>
        <v>0</v>
      </c>
      <c r="L145" s="232">
        <f t="shared" si="113"/>
        <v>0</v>
      </c>
      <c r="M145" s="232">
        <f t="shared" si="113"/>
        <v>0</v>
      </c>
      <c r="N145" s="232">
        <f t="shared" si="113"/>
        <v>0</v>
      </c>
      <c r="O145" s="232">
        <f t="shared" si="113"/>
        <v>0</v>
      </c>
      <c r="P145" s="232">
        <f t="shared" si="113"/>
        <v>0</v>
      </c>
      <c r="Q145" s="232">
        <f t="shared" si="113"/>
        <v>0</v>
      </c>
      <c r="R145" s="232">
        <f t="shared" si="113"/>
        <v>0</v>
      </c>
      <c r="S145" s="232">
        <f t="shared" si="113"/>
        <v>0</v>
      </c>
      <c r="T145" s="232">
        <f t="shared" si="113"/>
        <v>0</v>
      </c>
      <c r="U145" s="232">
        <f t="shared" si="113"/>
        <v>0</v>
      </c>
      <c r="V145" s="232">
        <f t="shared" si="113"/>
        <v>0</v>
      </c>
      <c r="W145" s="232">
        <f t="shared" si="113"/>
        <v>0</v>
      </c>
      <c r="X145" s="232">
        <f t="shared" si="113"/>
        <v>0</v>
      </c>
      <c r="Y145" s="232">
        <f t="shared" si="113"/>
        <v>0</v>
      </c>
      <c r="Z145" s="232">
        <f t="shared" si="113"/>
        <v>0</v>
      </c>
      <c r="AA145" s="232">
        <f t="shared" si="113"/>
        <v>0</v>
      </c>
      <c r="AB145" s="232">
        <f t="shared" si="113"/>
        <v>0</v>
      </c>
      <c r="AC145" s="232">
        <f t="shared" si="113"/>
        <v>0</v>
      </c>
      <c r="AD145" s="232">
        <f t="shared" si="113"/>
        <v>0</v>
      </c>
      <c r="AE145" s="232">
        <f t="shared" si="113"/>
        <v>0</v>
      </c>
      <c r="AF145" s="232">
        <f t="shared" si="113"/>
        <v>0</v>
      </c>
      <c r="AG145" s="232">
        <f t="shared" si="113"/>
        <v>0</v>
      </c>
      <c r="AH145" s="232">
        <f t="shared" si="113"/>
        <v>0</v>
      </c>
      <c r="AI145" s="232">
        <f t="shared" ref="AI145:BN145" si="114">AI$106*AI39</f>
        <v>0</v>
      </c>
      <c r="AJ145" s="232">
        <f t="shared" si="114"/>
        <v>0</v>
      </c>
      <c r="AK145" s="232">
        <f t="shared" si="114"/>
        <v>0</v>
      </c>
      <c r="AL145" s="232">
        <f t="shared" si="114"/>
        <v>0</v>
      </c>
      <c r="AM145" s="232">
        <f t="shared" si="114"/>
        <v>0</v>
      </c>
      <c r="AN145" s="232">
        <f t="shared" si="114"/>
        <v>0</v>
      </c>
      <c r="AO145" s="232">
        <f t="shared" si="114"/>
        <v>0</v>
      </c>
      <c r="AP145" s="232">
        <f t="shared" si="114"/>
        <v>0</v>
      </c>
      <c r="AQ145" s="232">
        <f t="shared" si="114"/>
        <v>0</v>
      </c>
      <c r="AR145" s="232">
        <f t="shared" si="114"/>
        <v>0</v>
      </c>
      <c r="AS145" s="232">
        <f t="shared" si="114"/>
        <v>0</v>
      </c>
      <c r="AT145" s="232">
        <f t="shared" si="114"/>
        <v>0</v>
      </c>
      <c r="AU145" s="232">
        <f t="shared" si="114"/>
        <v>0</v>
      </c>
      <c r="AV145" s="232">
        <f t="shared" si="114"/>
        <v>0</v>
      </c>
      <c r="AW145" s="232">
        <f t="shared" si="114"/>
        <v>0</v>
      </c>
      <c r="AX145" s="232">
        <f t="shared" si="114"/>
        <v>0</v>
      </c>
      <c r="AY145" s="232">
        <f t="shared" si="114"/>
        <v>0</v>
      </c>
      <c r="AZ145" s="232">
        <f t="shared" si="114"/>
        <v>0</v>
      </c>
      <c r="BA145" s="232">
        <f t="shared" si="114"/>
        <v>0</v>
      </c>
      <c r="BB145" s="232">
        <f t="shared" si="114"/>
        <v>0</v>
      </c>
      <c r="BC145" s="232">
        <f t="shared" si="114"/>
        <v>0</v>
      </c>
      <c r="BD145" s="232">
        <f t="shared" si="114"/>
        <v>0</v>
      </c>
      <c r="BE145" s="232">
        <f t="shared" si="114"/>
        <v>0</v>
      </c>
      <c r="BF145" s="232">
        <f t="shared" si="114"/>
        <v>0</v>
      </c>
      <c r="BG145" s="232">
        <f t="shared" si="114"/>
        <v>0</v>
      </c>
      <c r="BH145" s="232">
        <f t="shared" si="114"/>
        <v>0</v>
      </c>
      <c r="BI145" s="232">
        <f t="shared" si="114"/>
        <v>0</v>
      </c>
      <c r="BJ145" s="232">
        <f t="shared" si="114"/>
        <v>0</v>
      </c>
      <c r="BK145" s="232">
        <f t="shared" si="114"/>
        <v>0</v>
      </c>
      <c r="BL145" s="232">
        <f t="shared" si="114"/>
        <v>0</v>
      </c>
      <c r="BM145" s="232">
        <f t="shared" si="114"/>
        <v>0</v>
      </c>
      <c r="BN145" s="232">
        <f t="shared" si="114"/>
        <v>0</v>
      </c>
      <c r="BO145" s="232">
        <f t="shared" ref="BO145:CL145" si="115">BO$106*BO39</f>
        <v>0</v>
      </c>
      <c r="BP145" s="232">
        <f t="shared" si="115"/>
        <v>0</v>
      </c>
      <c r="BQ145" s="232">
        <f t="shared" si="115"/>
        <v>0</v>
      </c>
      <c r="BR145" s="232">
        <f t="shared" si="115"/>
        <v>0</v>
      </c>
      <c r="BS145" s="232">
        <f t="shared" si="115"/>
        <v>0</v>
      </c>
      <c r="BT145" s="232">
        <f t="shared" si="115"/>
        <v>0</v>
      </c>
      <c r="BU145" s="232">
        <f t="shared" si="115"/>
        <v>0</v>
      </c>
      <c r="BV145" s="232">
        <f t="shared" si="115"/>
        <v>0</v>
      </c>
      <c r="BW145" s="232">
        <f t="shared" si="115"/>
        <v>0</v>
      </c>
      <c r="BX145" s="232">
        <f t="shared" si="115"/>
        <v>0</v>
      </c>
      <c r="BY145" s="232">
        <f t="shared" si="115"/>
        <v>0</v>
      </c>
      <c r="BZ145" s="232">
        <f t="shared" si="115"/>
        <v>0</v>
      </c>
      <c r="CA145" s="232">
        <f t="shared" si="115"/>
        <v>0</v>
      </c>
      <c r="CB145" s="232">
        <f t="shared" si="115"/>
        <v>0</v>
      </c>
      <c r="CC145" s="232">
        <f t="shared" si="115"/>
        <v>0</v>
      </c>
      <c r="CD145" s="232">
        <f t="shared" si="115"/>
        <v>0</v>
      </c>
      <c r="CE145" s="232">
        <f t="shared" si="115"/>
        <v>0</v>
      </c>
      <c r="CF145" s="232">
        <f t="shared" si="115"/>
        <v>0</v>
      </c>
      <c r="CG145" s="232">
        <f t="shared" si="115"/>
        <v>0</v>
      </c>
      <c r="CH145" s="232">
        <f t="shared" si="115"/>
        <v>0</v>
      </c>
      <c r="CI145" s="232">
        <f t="shared" si="115"/>
        <v>0</v>
      </c>
      <c r="CJ145" s="232">
        <f t="shared" si="115"/>
        <v>0</v>
      </c>
      <c r="CK145" s="232">
        <f t="shared" si="115"/>
        <v>0</v>
      </c>
      <c r="CL145" s="232">
        <f t="shared" si="115"/>
        <v>0</v>
      </c>
      <c r="CM145" s="254">
        <f t="shared" si="106"/>
        <v>0</v>
      </c>
    </row>
    <row r="146" spans="1:91">
      <c r="A146" s="238">
        <v>37</v>
      </c>
      <c r="B146" s="238" t="s">
        <v>1168</v>
      </c>
      <c r="C146" s="232">
        <f t="shared" ref="C146:AH146" si="116">C$106*C40</f>
        <v>0</v>
      </c>
      <c r="D146" s="232">
        <f t="shared" si="116"/>
        <v>0</v>
      </c>
      <c r="E146" s="232">
        <f t="shared" si="116"/>
        <v>0</v>
      </c>
      <c r="F146" s="232">
        <f t="shared" si="116"/>
        <v>0</v>
      </c>
      <c r="G146" s="232">
        <f t="shared" si="116"/>
        <v>0</v>
      </c>
      <c r="H146" s="232">
        <f t="shared" si="116"/>
        <v>0</v>
      </c>
      <c r="I146" s="232">
        <f t="shared" si="116"/>
        <v>0</v>
      </c>
      <c r="J146" s="232">
        <f t="shared" si="116"/>
        <v>0</v>
      </c>
      <c r="K146" s="232">
        <f t="shared" si="116"/>
        <v>0</v>
      </c>
      <c r="L146" s="232">
        <f t="shared" si="116"/>
        <v>0</v>
      </c>
      <c r="M146" s="232">
        <f t="shared" si="116"/>
        <v>0</v>
      </c>
      <c r="N146" s="232">
        <f t="shared" si="116"/>
        <v>0</v>
      </c>
      <c r="O146" s="232">
        <f t="shared" si="116"/>
        <v>0</v>
      </c>
      <c r="P146" s="232">
        <f t="shared" si="116"/>
        <v>0</v>
      </c>
      <c r="Q146" s="232">
        <f t="shared" si="116"/>
        <v>0</v>
      </c>
      <c r="R146" s="232">
        <f t="shared" si="116"/>
        <v>0</v>
      </c>
      <c r="S146" s="232">
        <f t="shared" si="116"/>
        <v>0</v>
      </c>
      <c r="T146" s="232">
        <f t="shared" si="116"/>
        <v>0</v>
      </c>
      <c r="U146" s="232">
        <f t="shared" si="116"/>
        <v>0</v>
      </c>
      <c r="V146" s="232">
        <f t="shared" si="116"/>
        <v>0</v>
      </c>
      <c r="W146" s="232">
        <f t="shared" si="116"/>
        <v>0</v>
      </c>
      <c r="X146" s="232">
        <f t="shared" si="116"/>
        <v>0</v>
      </c>
      <c r="Y146" s="232">
        <f t="shared" si="116"/>
        <v>0</v>
      </c>
      <c r="Z146" s="232">
        <f t="shared" si="116"/>
        <v>0</v>
      </c>
      <c r="AA146" s="232">
        <f t="shared" si="116"/>
        <v>0</v>
      </c>
      <c r="AB146" s="232">
        <f t="shared" si="116"/>
        <v>0</v>
      </c>
      <c r="AC146" s="232">
        <f t="shared" si="116"/>
        <v>0</v>
      </c>
      <c r="AD146" s="232">
        <f t="shared" si="116"/>
        <v>0</v>
      </c>
      <c r="AE146" s="232">
        <f t="shared" si="116"/>
        <v>0</v>
      </c>
      <c r="AF146" s="232">
        <f t="shared" si="116"/>
        <v>0</v>
      </c>
      <c r="AG146" s="232">
        <f t="shared" si="116"/>
        <v>0</v>
      </c>
      <c r="AH146" s="232">
        <f t="shared" si="116"/>
        <v>0</v>
      </c>
      <c r="AI146" s="232">
        <f t="shared" ref="AI146:BN146" si="117">AI$106*AI40</f>
        <v>0</v>
      </c>
      <c r="AJ146" s="232">
        <f t="shared" si="117"/>
        <v>0</v>
      </c>
      <c r="AK146" s="232">
        <f t="shared" si="117"/>
        <v>0</v>
      </c>
      <c r="AL146" s="232">
        <f t="shared" si="117"/>
        <v>0</v>
      </c>
      <c r="AM146" s="232">
        <f t="shared" si="117"/>
        <v>0</v>
      </c>
      <c r="AN146" s="232">
        <f t="shared" si="117"/>
        <v>0</v>
      </c>
      <c r="AO146" s="232">
        <f t="shared" si="117"/>
        <v>0</v>
      </c>
      <c r="AP146" s="232">
        <f t="shared" si="117"/>
        <v>0</v>
      </c>
      <c r="AQ146" s="232">
        <f t="shared" si="117"/>
        <v>0</v>
      </c>
      <c r="AR146" s="232">
        <f t="shared" si="117"/>
        <v>0</v>
      </c>
      <c r="AS146" s="232">
        <f t="shared" si="117"/>
        <v>0</v>
      </c>
      <c r="AT146" s="232">
        <f t="shared" si="117"/>
        <v>0</v>
      </c>
      <c r="AU146" s="232">
        <f t="shared" si="117"/>
        <v>0</v>
      </c>
      <c r="AV146" s="232">
        <f t="shared" si="117"/>
        <v>0</v>
      </c>
      <c r="AW146" s="232">
        <f t="shared" si="117"/>
        <v>0</v>
      </c>
      <c r="AX146" s="232">
        <f t="shared" si="117"/>
        <v>0</v>
      </c>
      <c r="AY146" s="232">
        <f t="shared" si="117"/>
        <v>0</v>
      </c>
      <c r="AZ146" s="232">
        <f t="shared" si="117"/>
        <v>0</v>
      </c>
      <c r="BA146" s="232">
        <f t="shared" si="117"/>
        <v>0</v>
      </c>
      <c r="BB146" s="232">
        <f t="shared" si="117"/>
        <v>0</v>
      </c>
      <c r="BC146" s="232">
        <f t="shared" si="117"/>
        <v>0</v>
      </c>
      <c r="BD146" s="232">
        <f t="shared" si="117"/>
        <v>0</v>
      </c>
      <c r="BE146" s="232">
        <f t="shared" si="117"/>
        <v>0</v>
      </c>
      <c r="BF146" s="232">
        <f t="shared" si="117"/>
        <v>0</v>
      </c>
      <c r="BG146" s="232">
        <f t="shared" si="117"/>
        <v>0</v>
      </c>
      <c r="BH146" s="232">
        <f t="shared" si="117"/>
        <v>0</v>
      </c>
      <c r="BI146" s="232">
        <f t="shared" si="117"/>
        <v>0</v>
      </c>
      <c r="BJ146" s="232">
        <f t="shared" si="117"/>
        <v>0</v>
      </c>
      <c r="BK146" s="232">
        <f t="shared" si="117"/>
        <v>0</v>
      </c>
      <c r="BL146" s="232">
        <f t="shared" si="117"/>
        <v>0</v>
      </c>
      <c r="BM146" s="232">
        <f t="shared" si="117"/>
        <v>0</v>
      </c>
      <c r="BN146" s="232">
        <f t="shared" si="117"/>
        <v>0</v>
      </c>
      <c r="BO146" s="232">
        <f t="shared" ref="BO146:CL146" si="118">BO$106*BO40</f>
        <v>0</v>
      </c>
      <c r="BP146" s="232">
        <f t="shared" si="118"/>
        <v>0</v>
      </c>
      <c r="BQ146" s="232">
        <f t="shared" si="118"/>
        <v>0</v>
      </c>
      <c r="BR146" s="232">
        <f t="shared" si="118"/>
        <v>0</v>
      </c>
      <c r="BS146" s="232">
        <f t="shared" si="118"/>
        <v>0</v>
      </c>
      <c r="BT146" s="232">
        <f t="shared" si="118"/>
        <v>0</v>
      </c>
      <c r="BU146" s="232">
        <f t="shared" si="118"/>
        <v>0</v>
      </c>
      <c r="BV146" s="232">
        <f t="shared" si="118"/>
        <v>0</v>
      </c>
      <c r="BW146" s="232">
        <f t="shared" si="118"/>
        <v>0</v>
      </c>
      <c r="BX146" s="232">
        <f t="shared" si="118"/>
        <v>0</v>
      </c>
      <c r="BY146" s="232">
        <f t="shared" si="118"/>
        <v>0</v>
      </c>
      <c r="BZ146" s="232">
        <f t="shared" si="118"/>
        <v>0</v>
      </c>
      <c r="CA146" s="232">
        <f t="shared" si="118"/>
        <v>0</v>
      </c>
      <c r="CB146" s="232">
        <f t="shared" si="118"/>
        <v>0</v>
      </c>
      <c r="CC146" s="232">
        <f t="shared" si="118"/>
        <v>0</v>
      </c>
      <c r="CD146" s="232">
        <f t="shared" si="118"/>
        <v>0</v>
      </c>
      <c r="CE146" s="232">
        <f t="shared" si="118"/>
        <v>0</v>
      </c>
      <c r="CF146" s="232">
        <f t="shared" si="118"/>
        <v>0</v>
      </c>
      <c r="CG146" s="232">
        <f t="shared" si="118"/>
        <v>0</v>
      </c>
      <c r="CH146" s="232">
        <f t="shared" si="118"/>
        <v>0</v>
      </c>
      <c r="CI146" s="232">
        <f t="shared" si="118"/>
        <v>0</v>
      </c>
      <c r="CJ146" s="232">
        <f t="shared" si="118"/>
        <v>0</v>
      </c>
      <c r="CK146" s="232">
        <f t="shared" si="118"/>
        <v>0</v>
      </c>
      <c r="CL146" s="232">
        <f t="shared" si="118"/>
        <v>0</v>
      </c>
      <c r="CM146" s="254">
        <f t="shared" si="106"/>
        <v>0</v>
      </c>
    </row>
    <row r="147" spans="1:91">
      <c r="A147" s="238">
        <v>38</v>
      </c>
      <c r="B147" s="238" t="s">
        <v>157</v>
      </c>
      <c r="C147" s="232">
        <f t="shared" ref="C147:AH147" si="119">C$106*C41</f>
        <v>0</v>
      </c>
      <c r="D147" s="232">
        <f t="shared" si="119"/>
        <v>0</v>
      </c>
      <c r="E147" s="232">
        <f t="shared" si="119"/>
        <v>0</v>
      </c>
      <c r="F147" s="232">
        <f t="shared" si="119"/>
        <v>0</v>
      </c>
      <c r="G147" s="232">
        <f t="shared" si="119"/>
        <v>0</v>
      </c>
      <c r="H147" s="232">
        <f t="shared" si="119"/>
        <v>0</v>
      </c>
      <c r="I147" s="232">
        <f t="shared" si="119"/>
        <v>0</v>
      </c>
      <c r="J147" s="232">
        <f t="shared" si="119"/>
        <v>0</v>
      </c>
      <c r="K147" s="232">
        <f t="shared" si="119"/>
        <v>0</v>
      </c>
      <c r="L147" s="232">
        <f t="shared" si="119"/>
        <v>0</v>
      </c>
      <c r="M147" s="232">
        <f t="shared" si="119"/>
        <v>0</v>
      </c>
      <c r="N147" s="232">
        <f t="shared" si="119"/>
        <v>0</v>
      </c>
      <c r="O147" s="232">
        <f t="shared" si="119"/>
        <v>0</v>
      </c>
      <c r="P147" s="232">
        <f t="shared" si="119"/>
        <v>0</v>
      </c>
      <c r="Q147" s="232">
        <f t="shared" si="119"/>
        <v>0</v>
      </c>
      <c r="R147" s="232">
        <f t="shared" si="119"/>
        <v>0</v>
      </c>
      <c r="S147" s="232">
        <f t="shared" si="119"/>
        <v>0</v>
      </c>
      <c r="T147" s="232">
        <f t="shared" si="119"/>
        <v>0</v>
      </c>
      <c r="U147" s="232">
        <f t="shared" si="119"/>
        <v>0</v>
      </c>
      <c r="V147" s="232">
        <f t="shared" si="119"/>
        <v>0</v>
      </c>
      <c r="W147" s="232">
        <f t="shared" si="119"/>
        <v>0</v>
      </c>
      <c r="X147" s="232">
        <f t="shared" si="119"/>
        <v>0</v>
      </c>
      <c r="Y147" s="232">
        <f t="shared" si="119"/>
        <v>0</v>
      </c>
      <c r="Z147" s="232">
        <f t="shared" si="119"/>
        <v>0</v>
      </c>
      <c r="AA147" s="232">
        <f t="shared" si="119"/>
        <v>0</v>
      </c>
      <c r="AB147" s="232">
        <f t="shared" si="119"/>
        <v>0</v>
      </c>
      <c r="AC147" s="232">
        <f t="shared" si="119"/>
        <v>0</v>
      </c>
      <c r="AD147" s="232">
        <f t="shared" si="119"/>
        <v>0</v>
      </c>
      <c r="AE147" s="232">
        <f t="shared" si="119"/>
        <v>0</v>
      </c>
      <c r="AF147" s="232">
        <f t="shared" si="119"/>
        <v>0</v>
      </c>
      <c r="AG147" s="232">
        <f t="shared" si="119"/>
        <v>0</v>
      </c>
      <c r="AH147" s="232">
        <f t="shared" si="119"/>
        <v>0</v>
      </c>
      <c r="AI147" s="232">
        <f t="shared" ref="AI147:BN147" si="120">AI$106*AI41</f>
        <v>0</v>
      </c>
      <c r="AJ147" s="232">
        <f t="shared" si="120"/>
        <v>0</v>
      </c>
      <c r="AK147" s="232">
        <f t="shared" si="120"/>
        <v>0</v>
      </c>
      <c r="AL147" s="232">
        <f t="shared" si="120"/>
        <v>0</v>
      </c>
      <c r="AM147" s="232">
        <f t="shared" si="120"/>
        <v>0</v>
      </c>
      <c r="AN147" s="232">
        <f t="shared" si="120"/>
        <v>0</v>
      </c>
      <c r="AO147" s="232">
        <f t="shared" si="120"/>
        <v>0</v>
      </c>
      <c r="AP147" s="232">
        <f t="shared" si="120"/>
        <v>0</v>
      </c>
      <c r="AQ147" s="232">
        <f t="shared" si="120"/>
        <v>0</v>
      </c>
      <c r="AR147" s="232">
        <f t="shared" si="120"/>
        <v>0</v>
      </c>
      <c r="AS147" s="232">
        <f t="shared" si="120"/>
        <v>0</v>
      </c>
      <c r="AT147" s="232">
        <f t="shared" si="120"/>
        <v>0</v>
      </c>
      <c r="AU147" s="232">
        <f t="shared" si="120"/>
        <v>0</v>
      </c>
      <c r="AV147" s="232">
        <f t="shared" si="120"/>
        <v>0</v>
      </c>
      <c r="AW147" s="232">
        <f t="shared" si="120"/>
        <v>0</v>
      </c>
      <c r="AX147" s="232">
        <f t="shared" si="120"/>
        <v>0</v>
      </c>
      <c r="AY147" s="232">
        <f t="shared" si="120"/>
        <v>0</v>
      </c>
      <c r="AZ147" s="232">
        <f t="shared" si="120"/>
        <v>0</v>
      </c>
      <c r="BA147" s="232">
        <f t="shared" si="120"/>
        <v>0</v>
      </c>
      <c r="BB147" s="232">
        <f t="shared" si="120"/>
        <v>0</v>
      </c>
      <c r="BC147" s="232">
        <f t="shared" si="120"/>
        <v>0</v>
      </c>
      <c r="BD147" s="232">
        <f t="shared" si="120"/>
        <v>0</v>
      </c>
      <c r="BE147" s="232">
        <f t="shared" si="120"/>
        <v>0</v>
      </c>
      <c r="BF147" s="232">
        <f t="shared" si="120"/>
        <v>0</v>
      </c>
      <c r="BG147" s="232">
        <f t="shared" si="120"/>
        <v>0</v>
      </c>
      <c r="BH147" s="232">
        <f t="shared" si="120"/>
        <v>0</v>
      </c>
      <c r="BI147" s="232">
        <f t="shared" si="120"/>
        <v>0</v>
      </c>
      <c r="BJ147" s="232">
        <f t="shared" si="120"/>
        <v>0</v>
      </c>
      <c r="BK147" s="232">
        <f t="shared" si="120"/>
        <v>0</v>
      </c>
      <c r="BL147" s="232">
        <f t="shared" si="120"/>
        <v>0</v>
      </c>
      <c r="BM147" s="232">
        <f t="shared" si="120"/>
        <v>0</v>
      </c>
      <c r="BN147" s="232">
        <f t="shared" si="120"/>
        <v>0</v>
      </c>
      <c r="BO147" s="232">
        <f t="shared" ref="BO147:CL147" si="121">BO$106*BO41</f>
        <v>0</v>
      </c>
      <c r="BP147" s="232">
        <f t="shared" si="121"/>
        <v>0</v>
      </c>
      <c r="BQ147" s="232">
        <f t="shared" si="121"/>
        <v>0</v>
      </c>
      <c r="BR147" s="232">
        <f t="shared" si="121"/>
        <v>0</v>
      </c>
      <c r="BS147" s="232">
        <f t="shared" si="121"/>
        <v>0</v>
      </c>
      <c r="BT147" s="232">
        <f t="shared" si="121"/>
        <v>0</v>
      </c>
      <c r="BU147" s="232">
        <f t="shared" si="121"/>
        <v>0</v>
      </c>
      <c r="BV147" s="232">
        <f t="shared" si="121"/>
        <v>0</v>
      </c>
      <c r="BW147" s="232">
        <f t="shared" si="121"/>
        <v>0</v>
      </c>
      <c r="BX147" s="232">
        <f t="shared" si="121"/>
        <v>0</v>
      </c>
      <c r="BY147" s="232">
        <f t="shared" si="121"/>
        <v>0</v>
      </c>
      <c r="BZ147" s="232">
        <f t="shared" si="121"/>
        <v>0</v>
      </c>
      <c r="CA147" s="232">
        <f t="shared" si="121"/>
        <v>0</v>
      </c>
      <c r="CB147" s="232">
        <f t="shared" si="121"/>
        <v>0</v>
      </c>
      <c r="CC147" s="232">
        <f t="shared" si="121"/>
        <v>0</v>
      </c>
      <c r="CD147" s="232">
        <f t="shared" si="121"/>
        <v>0</v>
      </c>
      <c r="CE147" s="232">
        <f t="shared" si="121"/>
        <v>0</v>
      </c>
      <c r="CF147" s="232">
        <f t="shared" si="121"/>
        <v>0</v>
      </c>
      <c r="CG147" s="232">
        <f t="shared" si="121"/>
        <v>0</v>
      </c>
      <c r="CH147" s="232">
        <f t="shared" si="121"/>
        <v>0</v>
      </c>
      <c r="CI147" s="232">
        <f t="shared" si="121"/>
        <v>0</v>
      </c>
      <c r="CJ147" s="232">
        <f t="shared" si="121"/>
        <v>0</v>
      </c>
      <c r="CK147" s="232">
        <f t="shared" si="121"/>
        <v>0</v>
      </c>
      <c r="CL147" s="232">
        <f t="shared" si="121"/>
        <v>0</v>
      </c>
      <c r="CM147" s="254">
        <f t="shared" si="106"/>
        <v>0</v>
      </c>
    </row>
    <row r="148" spans="1:91">
      <c r="A148" s="238">
        <v>39</v>
      </c>
      <c r="B148" s="238" t="s">
        <v>158</v>
      </c>
      <c r="C148" s="232">
        <f t="shared" ref="C148:AH148" si="122">C$106*C42</f>
        <v>0</v>
      </c>
      <c r="D148" s="232">
        <f t="shared" si="122"/>
        <v>0</v>
      </c>
      <c r="E148" s="232">
        <f t="shared" si="122"/>
        <v>0</v>
      </c>
      <c r="F148" s="232">
        <f t="shared" si="122"/>
        <v>0</v>
      </c>
      <c r="G148" s="232">
        <f t="shared" si="122"/>
        <v>0</v>
      </c>
      <c r="H148" s="232">
        <f t="shared" si="122"/>
        <v>0</v>
      </c>
      <c r="I148" s="232">
        <f t="shared" si="122"/>
        <v>0</v>
      </c>
      <c r="J148" s="232">
        <f t="shared" si="122"/>
        <v>0</v>
      </c>
      <c r="K148" s="232">
        <f t="shared" si="122"/>
        <v>0</v>
      </c>
      <c r="L148" s="232">
        <f t="shared" si="122"/>
        <v>0</v>
      </c>
      <c r="M148" s="232">
        <f t="shared" si="122"/>
        <v>0</v>
      </c>
      <c r="N148" s="232">
        <f t="shared" si="122"/>
        <v>0</v>
      </c>
      <c r="O148" s="232">
        <f t="shared" si="122"/>
        <v>0</v>
      </c>
      <c r="P148" s="232">
        <f t="shared" si="122"/>
        <v>0</v>
      </c>
      <c r="Q148" s="232">
        <f t="shared" si="122"/>
        <v>0</v>
      </c>
      <c r="R148" s="232">
        <f t="shared" si="122"/>
        <v>0</v>
      </c>
      <c r="S148" s="232">
        <f t="shared" si="122"/>
        <v>0</v>
      </c>
      <c r="T148" s="232">
        <f t="shared" si="122"/>
        <v>0</v>
      </c>
      <c r="U148" s="232">
        <f t="shared" si="122"/>
        <v>0</v>
      </c>
      <c r="V148" s="232">
        <f t="shared" si="122"/>
        <v>0</v>
      </c>
      <c r="W148" s="232">
        <f t="shared" si="122"/>
        <v>0</v>
      </c>
      <c r="X148" s="232">
        <f t="shared" si="122"/>
        <v>0</v>
      </c>
      <c r="Y148" s="232">
        <f t="shared" si="122"/>
        <v>0</v>
      </c>
      <c r="Z148" s="232">
        <f t="shared" si="122"/>
        <v>0</v>
      </c>
      <c r="AA148" s="232">
        <f t="shared" si="122"/>
        <v>0</v>
      </c>
      <c r="AB148" s="232">
        <f t="shared" si="122"/>
        <v>0</v>
      </c>
      <c r="AC148" s="232">
        <f t="shared" si="122"/>
        <v>0</v>
      </c>
      <c r="AD148" s="232">
        <f t="shared" si="122"/>
        <v>0</v>
      </c>
      <c r="AE148" s="232">
        <f t="shared" si="122"/>
        <v>0</v>
      </c>
      <c r="AF148" s="232">
        <f t="shared" si="122"/>
        <v>0</v>
      </c>
      <c r="AG148" s="232">
        <f t="shared" si="122"/>
        <v>0</v>
      </c>
      <c r="AH148" s="232">
        <f t="shared" si="122"/>
        <v>0</v>
      </c>
      <c r="AI148" s="232">
        <f t="shared" ref="AI148:BN148" si="123">AI$106*AI42</f>
        <v>0</v>
      </c>
      <c r="AJ148" s="232">
        <f t="shared" si="123"/>
        <v>0</v>
      </c>
      <c r="AK148" s="232">
        <f t="shared" si="123"/>
        <v>0</v>
      </c>
      <c r="AL148" s="232">
        <f t="shared" si="123"/>
        <v>0</v>
      </c>
      <c r="AM148" s="232">
        <f t="shared" si="123"/>
        <v>0</v>
      </c>
      <c r="AN148" s="232">
        <f t="shared" si="123"/>
        <v>0</v>
      </c>
      <c r="AO148" s="232">
        <f t="shared" si="123"/>
        <v>0</v>
      </c>
      <c r="AP148" s="232">
        <f t="shared" si="123"/>
        <v>0</v>
      </c>
      <c r="AQ148" s="232">
        <f t="shared" si="123"/>
        <v>0</v>
      </c>
      <c r="AR148" s="232">
        <f t="shared" si="123"/>
        <v>0</v>
      </c>
      <c r="AS148" s="232">
        <f t="shared" si="123"/>
        <v>0</v>
      </c>
      <c r="AT148" s="232">
        <f t="shared" si="123"/>
        <v>0</v>
      </c>
      <c r="AU148" s="232">
        <f t="shared" si="123"/>
        <v>0</v>
      </c>
      <c r="AV148" s="232">
        <f t="shared" si="123"/>
        <v>0</v>
      </c>
      <c r="AW148" s="232">
        <f t="shared" si="123"/>
        <v>0</v>
      </c>
      <c r="AX148" s="232">
        <f t="shared" si="123"/>
        <v>0</v>
      </c>
      <c r="AY148" s="232">
        <f t="shared" si="123"/>
        <v>0</v>
      </c>
      <c r="AZ148" s="232">
        <f t="shared" si="123"/>
        <v>0</v>
      </c>
      <c r="BA148" s="232">
        <f t="shared" si="123"/>
        <v>0</v>
      </c>
      <c r="BB148" s="232">
        <f t="shared" si="123"/>
        <v>0</v>
      </c>
      <c r="BC148" s="232">
        <f t="shared" si="123"/>
        <v>0</v>
      </c>
      <c r="BD148" s="232">
        <f t="shared" si="123"/>
        <v>0</v>
      </c>
      <c r="BE148" s="232">
        <f t="shared" si="123"/>
        <v>0</v>
      </c>
      <c r="BF148" s="232">
        <f t="shared" si="123"/>
        <v>0</v>
      </c>
      <c r="BG148" s="232">
        <f t="shared" si="123"/>
        <v>0</v>
      </c>
      <c r="BH148" s="232">
        <f t="shared" si="123"/>
        <v>0</v>
      </c>
      <c r="BI148" s="232">
        <f t="shared" si="123"/>
        <v>0</v>
      </c>
      <c r="BJ148" s="232">
        <f t="shared" si="123"/>
        <v>0</v>
      </c>
      <c r="BK148" s="232">
        <f t="shared" si="123"/>
        <v>0</v>
      </c>
      <c r="BL148" s="232">
        <f t="shared" si="123"/>
        <v>0</v>
      </c>
      <c r="BM148" s="232">
        <f t="shared" si="123"/>
        <v>0</v>
      </c>
      <c r="BN148" s="232">
        <f t="shared" si="123"/>
        <v>0</v>
      </c>
      <c r="BO148" s="232">
        <f t="shared" ref="BO148:CL148" si="124">BO$106*BO42</f>
        <v>0</v>
      </c>
      <c r="BP148" s="232">
        <f t="shared" si="124"/>
        <v>0</v>
      </c>
      <c r="BQ148" s="232">
        <f t="shared" si="124"/>
        <v>0</v>
      </c>
      <c r="BR148" s="232">
        <f t="shared" si="124"/>
        <v>0</v>
      </c>
      <c r="BS148" s="232">
        <f t="shared" si="124"/>
        <v>0</v>
      </c>
      <c r="BT148" s="232">
        <f t="shared" si="124"/>
        <v>0</v>
      </c>
      <c r="BU148" s="232">
        <f t="shared" si="124"/>
        <v>0</v>
      </c>
      <c r="BV148" s="232">
        <f t="shared" si="124"/>
        <v>0</v>
      </c>
      <c r="BW148" s="232">
        <f t="shared" si="124"/>
        <v>0</v>
      </c>
      <c r="BX148" s="232">
        <f t="shared" si="124"/>
        <v>0</v>
      </c>
      <c r="BY148" s="232">
        <f t="shared" si="124"/>
        <v>0</v>
      </c>
      <c r="BZ148" s="232">
        <f t="shared" si="124"/>
        <v>0</v>
      </c>
      <c r="CA148" s="232">
        <f t="shared" si="124"/>
        <v>0</v>
      </c>
      <c r="CB148" s="232">
        <f t="shared" si="124"/>
        <v>0</v>
      </c>
      <c r="CC148" s="232">
        <f t="shared" si="124"/>
        <v>0</v>
      </c>
      <c r="CD148" s="232">
        <f t="shared" si="124"/>
        <v>0</v>
      </c>
      <c r="CE148" s="232">
        <f t="shared" si="124"/>
        <v>0</v>
      </c>
      <c r="CF148" s="232">
        <f t="shared" si="124"/>
        <v>0</v>
      </c>
      <c r="CG148" s="232">
        <f t="shared" si="124"/>
        <v>0</v>
      </c>
      <c r="CH148" s="232">
        <f t="shared" si="124"/>
        <v>0</v>
      </c>
      <c r="CI148" s="232">
        <f t="shared" si="124"/>
        <v>0</v>
      </c>
      <c r="CJ148" s="232">
        <f t="shared" si="124"/>
        <v>0</v>
      </c>
      <c r="CK148" s="232">
        <f t="shared" si="124"/>
        <v>0</v>
      </c>
      <c r="CL148" s="232">
        <f t="shared" si="124"/>
        <v>0</v>
      </c>
      <c r="CM148" s="254">
        <f t="shared" si="106"/>
        <v>0</v>
      </c>
    </row>
    <row r="149" spans="1:91">
      <c r="A149" s="238">
        <v>40</v>
      </c>
      <c r="B149" s="238" t="s">
        <v>159</v>
      </c>
      <c r="C149" s="232">
        <f t="shared" ref="C149:AH149" si="125">C$106*C43</f>
        <v>0</v>
      </c>
      <c r="D149" s="232">
        <f t="shared" si="125"/>
        <v>0</v>
      </c>
      <c r="E149" s="232">
        <f t="shared" si="125"/>
        <v>0</v>
      </c>
      <c r="F149" s="232">
        <f t="shared" si="125"/>
        <v>0</v>
      </c>
      <c r="G149" s="232">
        <f t="shared" si="125"/>
        <v>0</v>
      </c>
      <c r="H149" s="232">
        <f t="shared" si="125"/>
        <v>0</v>
      </c>
      <c r="I149" s="232">
        <f t="shared" si="125"/>
        <v>0</v>
      </c>
      <c r="J149" s="232">
        <f t="shared" si="125"/>
        <v>0</v>
      </c>
      <c r="K149" s="232">
        <f t="shared" si="125"/>
        <v>0</v>
      </c>
      <c r="L149" s="232">
        <f t="shared" si="125"/>
        <v>0</v>
      </c>
      <c r="M149" s="232">
        <f t="shared" si="125"/>
        <v>0</v>
      </c>
      <c r="N149" s="232">
        <f t="shared" si="125"/>
        <v>0</v>
      </c>
      <c r="O149" s="232">
        <f t="shared" si="125"/>
        <v>0</v>
      </c>
      <c r="P149" s="232">
        <f t="shared" si="125"/>
        <v>0</v>
      </c>
      <c r="Q149" s="232">
        <f t="shared" si="125"/>
        <v>0</v>
      </c>
      <c r="R149" s="232">
        <f t="shared" si="125"/>
        <v>0</v>
      </c>
      <c r="S149" s="232">
        <f t="shared" si="125"/>
        <v>0</v>
      </c>
      <c r="T149" s="232">
        <f t="shared" si="125"/>
        <v>0</v>
      </c>
      <c r="U149" s="232">
        <f t="shared" si="125"/>
        <v>0</v>
      </c>
      <c r="V149" s="232">
        <f t="shared" si="125"/>
        <v>0</v>
      </c>
      <c r="W149" s="232">
        <f t="shared" si="125"/>
        <v>0</v>
      </c>
      <c r="X149" s="232">
        <f t="shared" si="125"/>
        <v>0</v>
      </c>
      <c r="Y149" s="232">
        <f t="shared" si="125"/>
        <v>0</v>
      </c>
      <c r="Z149" s="232">
        <f t="shared" si="125"/>
        <v>0</v>
      </c>
      <c r="AA149" s="232">
        <f t="shared" si="125"/>
        <v>0</v>
      </c>
      <c r="AB149" s="232">
        <f t="shared" si="125"/>
        <v>0</v>
      </c>
      <c r="AC149" s="232">
        <f t="shared" si="125"/>
        <v>0</v>
      </c>
      <c r="AD149" s="232">
        <f t="shared" si="125"/>
        <v>0</v>
      </c>
      <c r="AE149" s="232">
        <f t="shared" si="125"/>
        <v>0</v>
      </c>
      <c r="AF149" s="232">
        <f t="shared" si="125"/>
        <v>0</v>
      </c>
      <c r="AG149" s="232">
        <f t="shared" si="125"/>
        <v>0</v>
      </c>
      <c r="AH149" s="232">
        <f t="shared" si="125"/>
        <v>0</v>
      </c>
      <c r="AI149" s="232">
        <f t="shared" ref="AI149:BN149" si="126">AI$106*AI43</f>
        <v>0</v>
      </c>
      <c r="AJ149" s="232">
        <f t="shared" si="126"/>
        <v>0</v>
      </c>
      <c r="AK149" s="232">
        <f t="shared" si="126"/>
        <v>0</v>
      </c>
      <c r="AL149" s="232">
        <f t="shared" si="126"/>
        <v>0</v>
      </c>
      <c r="AM149" s="232">
        <f t="shared" si="126"/>
        <v>0</v>
      </c>
      <c r="AN149" s="232">
        <f t="shared" si="126"/>
        <v>0</v>
      </c>
      <c r="AO149" s="232">
        <f t="shared" si="126"/>
        <v>0</v>
      </c>
      <c r="AP149" s="232">
        <f t="shared" si="126"/>
        <v>0</v>
      </c>
      <c r="AQ149" s="232">
        <f t="shared" si="126"/>
        <v>0</v>
      </c>
      <c r="AR149" s="232">
        <f t="shared" si="126"/>
        <v>0</v>
      </c>
      <c r="AS149" s="232">
        <f t="shared" si="126"/>
        <v>0</v>
      </c>
      <c r="AT149" s="232">
        <f t="shared" si="126"/>
        <v>0</v>
      </c>
      <c r="AU149" s="232">
        <f t="shared" si="126"/>
        <v>0</v>
      </c>
      <c r="AV149" s="232">
        <f t="shared" si="126"/>
        <v>0</v>
      </c>
      <c r="AW149" s="232">
        <f t="shared" si="126"/>
        <v>0</v>
      </c>
      <c r="AX149" s="232">
        <f t="shared" si="126"/>
        <v>0</v>
      </c>
      <c r="AY149" s="232">
        <f t="shared" si="126"/>
        <v>0</v>
      </c>
      <c r="AZ149" s="232">
        <f t="shared" si="126"/>
        <v>0</v>
      </c>
      <c r="BA149" s="232">
        <f t="shared" si="126"/>
        <v>0</v>
      </c>
      <c r="BB149" s="232">
        <f t="shared" si="126"/>
        <v>0</v>
      </c>
      <c r="BC149" s="232">
        <f t="shared" si="126"/>
        <v>0</v>
      </c>
      <c r="BD149" s="232">
        <f t="shared" si="126"/>
        <v>0</v>
      </c>
      <c r="BE149" s="232">
        <f t="shared" si="126"/>
        <v>0</v>
      </c>
      <c r="BF149" s="232">
        <f t="shared" si="126"/>
        <v>0</v>
      </c>
      <c r="BG149" s="232">
        <f t="shared" si="126"/>
        <v>0</v>
      </c>
      <c r="BH149" s="232">
        <f t="shared" si="126"/>
        <v>0</v>
      </c>
      <c r="BI149" s="232">
        <f t="shared" si="126"/>
        <v>0</v>
      </c>
      <c r="BJ149" s="232">
        <f t="shared" si="126"/>
        <v>0</v>
      </c>
      <c r="BK149" s="232">
        <f t="shared" si="126"/>
        <v>0</v>
      </c>
      <c r="BL149" s="232">
        <f t="shared" si="126"/>
        <v>0</v>
      </c>
      <c r="BM149" s="232">
        <f t="shared" si="126"/>
        <v>0</v>
      </c>
      <c r="BN149" s="232">
        <f t="shared" si="126"/>
        <v>0</v>
      </c>
      <c r="BO149" s="232">
        <f t="shared" ref="BO149:CL149" si="127">BO$106*BO43</f>
        <v>0</v>
      </c>
      <c r="BP149" s="232">
        <f t="shared" si="127"/>
        <v>0</v>
      </c>
      <c r="BQ149" s="232">
        <f t="shared" si="127"/>
        <v>0</v>
      </c>
      <c r="BR149" s="232">
        <f t="shared" si="127"/>
        <v>0</v>
      </c>
      <c r="BS149" s="232">
        <f t="shared" si="127"/>
        <v>0</v>
      </c>
      <c r="BT149" s="232">
        <f t="shared" si="127"/>
        <v>0</v>
      </c>
      <c r="BU149" s="232">
        <f t="shared" si="127"/>
        <v>0</v>
      </c>
      <c r="BV149" s="232">
        <f t="shared" si="127"/>
        <v>0</v>
      </c>
      <c r="BW149" s="232">
        <f t="shared" si="127"/>
        <v>0</v>
      </c>
      <c r="BX149" s="232">
        <f t="shared" si="127"/>
        <v>0</v>
      </c>
      <c r="BY149" s="232">
        <f t="shared" si="127"/>
        <v>0</v>
      </c>
      <c r="BZ149" s="232">
        <f t="shared" si="127"/>
        <v>0</v>
      </c>
      <c r="CA149" s="232">
        <f t="shared" si="127"/>
        <v>0</v>
      </c>
      <c r="CB149" s="232">
        <f t="shared" si="127"/>
        <v>0</v>
      </c>
      <c r="CC149" s="232">
        <f t="shared" si="127"/>
        <v>0</v>
      </c>
      <c r="CD149" s="232">
        <f t="shared" si="127"/>
        <v>0</v>
      </c>
      <c r="CE149" s="232">
        <f t="shared" si="127"/>
        <v>0</v>
      </c>
      <c r="CF149" s="232">
        <f t="shared" si="127"/>
        <v>0</v>
      </c>
      <c r="CG149" s="232">
        <f t="shared" si="127"/>
        <v>0</v>
      </c>
      <c r="CH149" s="232">
        <f t="shared" si="127"/>
        <v>0</v>
      </c>
      <c r="CI149" s="232">
        <f t="shared" si="127"/>
        <v>0</v>
      </c>
      <c r="CJ149" s="232">
        <f t="shared" si="127"/>
        <v>0</v>
      </c>
      <c r="CK149" s="232">
        <f t="shared" si="127"/>
        <v>0</v>
      </c>
      <c r="CL149" s="232">
        <f t="shared" si="127"/>
        <v>0</v>
      </c>
      <c r="CM149" s="254">
        <f t="shared" si="106"/>
        <v>0</v>
      </c>
    </row>
    <row r="150" spans="1:91">
      <c r="A150" s="238">
        <v>41</v>
      </c>
      <c r="B150" s="238" t="s">
        <v>852</v>
      </c>
      <c r="C150" s="232">
        <f t="shared" ref="C150:AH150" si="128">C$106*C44</f>
        <v>0</v>
      </c>
      <c r="D150" s="232">
        <f t="shared" si="128"/>
        <v>0</v>
      </c>
      <c r="E150" s="232">
        <f t="shared" si="128"/>
        <v>0</v>
      </c>
      <c r="F150" s="232">
        <f t="shared" si="128"/>
        <v>0</v>
      </c>
      <c r="G150" s="232">
        <f t="shared" si="128"/>
        <v>0</v>
      </c>
      <c r="H150" s="232">
        <f t="shared" si="128"/>
        <v>0</v>
      </c>
      <c r="I150" s="232">
        <f t="shared" si="128"/>
        <v>0</v>
      </c>
      <c r="J150" s="232">
        <f t="shared" si="128"/>
        <v>0</v>
      </c>
      <c r="K150" s="232">
        <f t="shared" si="128"/>
        <v>0</v>
      </c>
      <c r="L150" s="232">
        <f t="shared" si="128"/>
        <v>0</v>
      </c>
      <c r="M150" s="232">
        <f t="shared" si="128"/>
        <v>0</v>
      </c>
      <c r="N150" s="232">
        <f t="shared" si="128"/>
        <v>0</v>
      </c>
      <c r="O150" s="232">
        <f t="shared" si="128"/>
        <v>0</v>
      </c>
      <c r="P150" s="232">
        <f t="shared" si="128"/>
        <v>0</v>
      </c>
      <c r="Q150" s="232">
        <f t="shared" si="128"/>
        <v>0</v>
      </c>
      <c r="R150" s="232">
        <f t="shared" si="128"/>
        <v>0</v>
      </c>
      <c r="S150" s="232">
        <f t="shared" si="128"/>
        <v>0</v>
      </c>
      <c r="T150" s="232">
        <f t="shared" si="128"/>
        <v>0</v>
      </c>
      <c r="U150" s="232">
        <f t="shared" si="128"/>
        <v>0</v>
      </c>
      <c r="V150" s="232">
        <f t="shared" si="128"/>
        <v>0</v>
      </c>
      <c r="W150" s="232">
        <f t="shared" si="128"/>
        <v>0</v>
      </c>
      <c r="X150" s="232">
        <f t="shared" si="128"/>
        <v>0</v>
      </c>
      <c r="Y150" s="232">
        <f t="shared" si="128"/>
        <v>0</v>
      </c>
      <c r="Z150" s="232">
        <f t="shared" si="128"/>
        <v>0</v>
      </c>
      <c r="AA150" s="232">
        <f t="shared" si="128"/>
        <v>0</v>
      </c>
      <c r="AB150" s="232">
        <f t="shared" si="128"/>
        <v>0</v>
      </c>
      <c r="AC150" s="232">
        <f t="shared" si="128"/>
        <v>0</v>
      </c>
      <c r="AD150" s="232">
        <f t="shared" si="128"/>
        <v>0</v>
      </c>
      <c r="AE150" s="232">
        <f t="shared" si="128"/>
        <v>0</v>
      </c>
      <c r="AF150" s="232">
        <f t="shared" si="128"/>
        <v>0</v>
      </c>
      <c r="AG150" s="232">
        <f t="shared" si="128"/>
        <v>0</v>
      </c>
      <c r="AH150" s="232">
        <f t="shared" si="128"/>
        <v>0</v>
      </c>
      <c r="AI150" s="232">
        <f t="shared" ref="AI150:BN150" si="129">AI$106*AI44</f>
        <v>0</v>
      </c>
      <c r="AJ150" s="232">
        <f t="shared" si="129"/>
        <v>0</v>
      </c>
      <c r="AK150" s="232">
        <f t="shared" si="129"/>
        <v>0</v>
      </c>
      <c r="AL150" s="232">
        <f t="shared" si="129"/>
        <v>0</v>
      </c>
      <c r="AM150" s="232">
        <f t="shared" si="129"/>
        <v>0</v>
      </c>
      <c r="AN150" s="232">
        <f t="shared" si="129"/>
        <v>0</v>
      </c>
      <c r="AO150" s="232">
        <f t="shared" si="129"/>
        <v>0</v>
      </c>
      <c r="AP150" s="232">
        <f t="shared" si="129"/>
        <v>0</v>
      </c>
      <c r="AQ150" s="232">
        <f t="shared" si="129"/>
        <v>0</v>
      </c>
      <c r="AR150" s="232">
        <f t="shared" si="129"/>
        <v>0</v>
      </c>
      <c r="AS150" s="232">
        <f t="shared" si="129"/>
        <v>0</v>
      </c>
      <c r="AT150" s="232">
        <f t="shared" si="129"/>
        <v>0</v>
      </c>
      <c r="AU150" s="232">
        <f t="shared" si="129"/>
        <v>0</v>
      </c>
      <c r="AV150" s="232">
        <f t="shared" si="129"/>
        <v>0</v>
      </c>
      <c r="AW150" s="232">
        <f t="shared" si="129"/>
        <v>0</v>
      </c>
      <c r="AX150" s="232">
        <f t="shared" si="129"/>
        <v>0</v>
      </c>
      <c r="AY150" s="232">
        <f t="shared" si="129"/>
        <v>0</v>
      </c>
      <c r="AZ150" s="232">
        <f t="shared" si="129"/>
        <v>0</v>
      </c>
      <c r="BA150" s="232">
        <f t="shared" si="129"/>
        <v>0</v>
      </c>
      <c r="BB150" s="232">
        <f t="shared" si="129"/>
        <v>0</v>
      </c>
      <c r="BC150" s="232">
        <f t="shared" si="129"/>
        <v>0</v>
      </c>
      <c r="BD150" s="232">
        <f t="shared" si="129"/>
        <v>0</v>
      </c>
      <c r="BE150" s="232">
        <f t="shared" si="129"/>
        <v>0</v>
      </c>
      <c r="BF150" s="232">
        <f t="shared" si="129"/>
        <v>0</v>
      </c>
      <c r="BG150" s="232">
        <f t="shared" si="129"/>
        <v>0</v>
      </c>
      <c r="BH150" s="232">
        <f t="shared" si="129"/>
        <v>0</v>
      </c>
      <c r="BI150" s="232">
        <f t="shared" si="129"/>
        <v>0</v>
      </c>
      <c r="BJ150" s="232">
        <f t="shared" si="129"/>
        <v>0</v>
      </c>
      <c r="BK150" s="232">
        <f t="shared" si="129"/>
        <v>0</v>
      </c>
      <c r="BL150" s="232">
        <f t="shared" si="129"/>
        <v>0</v>
      </c>
      <c r="BM150" s="232">
        <f t="shared" si="129"/>
        <v>0</v>
      </c>
      <c r="BN150" s="232">
        <f t="shared" si="129"/>
        <v>0</v>
      </c>
      <c r="BO150" s="232">
        <f t="shared" ref="BO150:CL150" si="130">BO$106*BO44</f>
        <v>0</v>
      </c>
      <c r="BP150" s="232">
        <f t="shared" si="130"/>
        <v>0</v>
      </c>
      <c r="BQ150" s="232">
        <f t="shared" si="130"/>
        <v>0</v>
      </c>
      <c r="BR150" s="232">
        <f t="shared" si="130"/>
        <v>0</v>
      </c>
      <c r="BS150" s="232">
        <f t="shared" si="130"/>
        <v>0</v>
      </c>
      <c r="BT150" s="232">
        <f t="shared" si="130"/>
        <v>0</v>
      </c>
      <c r="BU150" s="232">
        <f t="shared" si="130"/>
        <v>0</v>
      </c>
      <c r="BV150" s="232">
        <f t="shared" si="130"/>
        <v>0</v>
      </c>
      <c r="BW150" s="232">
        <f t="shared" si="130"/>
        <v>0</v>
      </c>
      <c r="BX150" s="232">
        <f t="shared" si="130"/>
        <v>0</v>
      </c>
      <c r="BY150" s="232">
        <f t="shared" si="130"/>
        <v>0</v>
      </c>
      <c r="BZ150" s="232">
        <f t="shared" si="130"/>
        <v>0</v>
      </c>
      <c r="CA150" s="232">
        <f t="shared" si="130"/>
        <v>0</v>
      </c>
      <c r="CB150" s="232">
        <f t="shared" si="130"/>
        <v>0</v>
      </c>
      <c r="CC150" s="232">
        <f t="shared" si="130"/>
        <v>0</v>
      </c>
      <c r="CD150" s="232">
        <f t="shared" si="130"/>
        <v>0</v>
      </c>
      <c r="CE150" s="232">
        <f t="shared" si="130"/>
        <v>0</v>
      </c>
      <c r="CF150" s="232">
        <f t="shared" si="130"/>
        <v>0</v>
      </c>
      <c r="CG150" s="232">
        <f t="shared" si="130"/>
        <v>0</v>
      </c>
      <c r="CH150" s="232">
        <f t="shared" si="130"/>
        <v>0</v>
      </c>
      <c r="CI150" s="232">
        <f t="shared" si="130"/>
        <v>0</v>
      </c>
      <c r="CJ150" s="232">
        <f t="shared" si="130"/>
        <v>0</v>
      </c>
      <c r="CK150" s="232">
        <f t="shared" si="130"/>
        <v>0</v>
      </c>
      <c r="CL150" s="232">
        <f t="shared" si="130"/>
        <v>0</v>
      </c>
      <c r="CM150" s="254">
        <f t="shared" si="106"/>
        <v>0</v>
      </c>
    </row>
    <row r="151" spans="1:91">
      <c r="A151" s="238">
        <v>42</v>
      </c>
      <c r="B151" s="238" t="s">
        <v>1234</v>
      </c>
      <c r="C151" s="232">
        <f t="shared" ref="C151:AH151" si="131">C$106*C45</f>
        <v>0</v>
      </c>
      <c r="D151" s="232">
        <f t="shared" si="131"/>
        <v>0</v>
      </c>
      <c r="E151" s="232">
        <f t="shared" si="131"/>
        <v>0</v>
      </c>
      <c r="F151" s="232">
        <f t="shared" si="131"/>
        <v>0</v>
      </c>
      <c r="G151" s="232">
        <f t="shared" si="131"/>
        <v>0</v>
      </c>
      <c r="H151" s="232">
        <f t="shared" si="131"/>
        <v>0</v>
      </c>
      <c r="I151" s="232">
        <f t="shared" si="131"/>
        <v>0</v>
      </c>
      <c r="J151" s="232">
        <f t="shared" si="131"/>
        <v>0</v>
      </c>
      <c r="K151" s="232">
        <f t="shared" si="131"/>
        <v>0</v>
      </c>
      <c r="L151" s="232">
        <f t="shared" si="131"/>
        <v>0</v>
      </c>
      <c r="M151" s="232">
        <f t="shared" si="131"/>
        <v>0</v>
      </c>
      <c r="N151" s="232">
        <f t="shared" si="131"/>
        <v>0</v>
      </c>
      <c r="O151" s="232">
        <f t="shared" si="131"/>
        <v>0</v>
      </c>
      <c r="P151" s="232">
        <f t="shared" si="131"/>
        <v>0</v>
      </c>
      <c r="Q151" s="232">
        <f t="shared" si="131"/>
        <v>0</v>
      </c>
      <c r="R151" s="232">
        <f t="shared" si="131"/>
        <v>0</v>
      </c>
      <c r="S151" s="232">
        <f t="shared" si="131"/>
        <v>0</v>
      </c>
      <c r="T151" s="232">
        <f t="shared" si="131"/>
        <v>0</v>
      </c>
      <c r="U151" s="232">
        <f t="shared" si="131"/>
        <v>0</v>
      </c>
      <c r="V151" s="232">
        <f t="shared" si="131"/>
        <v>0</v>
      </c>
      <c r="W151" s="232">
        <f t="shared" si="131"/>
        <v>0</v>
      </c>
      <c r="X151" s="232">
        <f t="shared" si="131"/>
        <v>0</v>
      </c>
      <c r="Y151" s="232">
        <f t="shared" si="131"/>
        <v>0</v>
      </c>
      <c r="Z151" s="232">
        <f t="shared" si="131"/>
        <v>0</v>
      </c>
      <c r="AA151" s="232">
        <f t="shared" si="131"/>
        <v>0</v>
      </c>
      <c r="AB151" s="232">
        <f t="shared" si="131"/>
        <v>0</v>
      </c>
      <c r="AC151" s="232">
        <f t="shared" si="131"/>
        <v>0</v>
      </c>
      <c r="AD151" s="232">
        <f t="shared" si="131"/>
        <v>0</v>
      </c>
      <c r="AE151" s="232">
        <f t="shared" si="131"/>
        <v>0</v>
      </c>
      <c r="AF151" s="232">
        <f t="shared" si="131"/>
        <v>0</v>
      </c>
      <c r="AG151" s="232">
        <f t="shared" si="131"/>
        <v>0</v>
      </c>
      <c r="AH151" s="232">
        <f t="shared" si="131"/>
        <v>0</v>
      </c>
      <c r="AI151" s="232">
        <f t="shared" ref="AI151:BN151" si="132">AI$106*AI45</f>
        <v>0</v>
      </c>
      <c r="AJ151" s="232">
        <f t="shared" si="132"/>
        <v>0</v>
      </c>
      <c r="AK151" s="232">
        <f t="shared" si="132"/>
        <v>0</v>
      </c>
      <c r="AL151" s="232">
        <f t="shared" si="132"/>
        <v>0</v>
      </c>
      <c r="AM151" s="232">
        <f t="shared" si="132"/>
        <v>0</v>
      </c>
      <c r="AN151" s="232">
        <f t="shared" si="132"/>
        <v>0</v>
      </c>
      <c r="AO151" s="232">
        <f t="shared" si="132"/>
        <v>0</v>
      </c>
      <c r="AP151" s="232">
        <f t="shared" si="132"/>
        <v>0</v>
      </c>
      <c r="AQ151" s="232">
        <f t="shared" si="132"/>
        <v>0</v>
      </c>
      <c r="AR151" s="232">
        <f t="shared" si="132"/>
        <v>0</v>
      </c>
      <c r="AS151" s="232">
        <f t="shared" si="132"/>
        <v>0</v>
      </c>
      <c r="AT151" s="232">
        <f t="shared" si="132"/>
        <v>0</v>
      </c>
      <c r="AU151" s="232">
        <f t="shared" si="132"/>
        <v>0</v>
      </c>
      <c r="AV151" s="232">
        <f t="shared" si="132"/>
        <v>0</v>
      </c>
      <c r="AW151" s="232">
        <f t="shared" si="132"/>
        <v>0</v>
      </c>
      <c r="AX151" s="232">
        <f t="shared" si="132"/>
        <v>0</v>
      </c>
      <c r="AY151" s="232">
        <f t="shared" si="132"/>
        <v>0</v>
      </c>
      <c r="AZ151" s="232">
        <f t="shared" si="132"/>
        <v>0</v>
      </c>
      <c r="BA151" s="232">
        <f t="shared" si="132"/>
        <v>0</v>
      </c>
      <c r="BB151" s="232">
        <f t="shared" si="132"/>
        <v>0</v>
      </c>
      <c r="BC151" s="232">
        <f t="shared" si="132"/>
        <v>0</v>
      </c>
      <c r="BD151" s="232">
        <f t="shared" si="132"/>
        <v>0</v>
      </c>
      <c r="BE151" s="232">
        <f t="shared" si="132"/>
        <v>0</v>
      </c>
      <c r="BF151" s="232">
        <f t="shared" si="132"/>
        <v>0</v>
      </c>
      <c r="BG151" s="232">
        <f t="shared" si="132"/>
        <v>0</v>
      </c>
      <c r="BH151" s="232">
        <f t="shared" si="132"/>
        <v>0</v>
      </c>
      <c r="BI151" s="232">
        <f t="shared" si="132"/>
        <v>0</v>
      </c>
      <c r="BJ151" s="232">
        <f t="shared" si="132"/>
        <v>0</v>
      </c>
      <c r="BK151" s="232">
        <f t="shared" si="132"/>
        <v>0</v>
      </c>
      <c r="BL151" s="232">
        <f t="shared" si="132"/>
        <v>0</v>
      </c>
      <c r="BM151" s="232">
        <f t="shared" si="132"/>
        <v>0</v>
      </c>
      <c r="BN151" s="232">
        <f t="shared" si="132"/>
        <v>0</v>
      </c>
      <c r="BO151" s="232">
        <f t="shared" ref="BO151:CL151" si="133">BO$106*BO45</f>
        <v>0</v>
      </c>
      <c r="BP151" s="232">
        <f t="shared" si="133"/>
        <v>0</v>
      </c>
      <c r="BQ151" s="232">
        <f t="shared" si="133"/>
        <v>0</v>
      </c>
      <c r="BR151" s="232">
        <f t="shared" si="133"/>
        <v>0</v>
      </c>
      <c r="BS151" s="232">
        <f t="shared" si="133"/>
        <v>0</v>
      </c>
      <c r="BT151" s="232">
        <f t="shared" si="133"/>
        <v>0</v>
      </c>
      <c r="BU151" s="232">
        <f t="shared" si="133"/>
        <v>0</v>
      </c>
      <c r="BV151" s="232">
        <f t="shared" si="133"/>
        <v>0</v>
      </c>
      <c r="BW151" s="232">
        <f t="shared" si="133"/>
        <v>0</v>
      </c>
      <c r="BX151" s="232">
        <f t="shared" si="133"/>
        <v>0</v>
      </c>
      <c r="BY151" s="232">
        <f t="shared" si="133"/>
        <v>0</v>
      </c>
      <c r="BZ151" s="232">
        <f t="shared" si="133"/>
        <v>0</v>
      </c>
      <c r="CA151" s="232">
        <f t="shared" si="133"/>
        <v>0</v>
      </c>
      <c r="CB151" s="232">
        <f t="shared" si="133"/>
        <v>0</v>
      </c>
      <c r="CC151" s="232">
        <f t="shared" si="133"/>
        <v>0</v>
      </c>
      <c r="CD151" s="232">
        <f t="shared" si="133"/>
        <v>0</v>
      </c>
      <c r="CE151" s="232">
        <f t="shared" si="133"/>
        <v>0</v>
      </c>
      <c r="CF151" s="232">
        <f t="shared" si="133"/>
        <v>0</v>
      </c>
      <c r="CG151" s="232">
        <f t="shared" si="133"/>
        <v>0</v>
      </c>
      <c r="CH151" s="232">
        <f t="shared" si="133"/>
        <v>0</v>
      </c>
      <c r="CI151" s="232">
        <f t="shared" si="133"/>
        <v>0</v>
      </c>
      <c r="CJ151" s="232">
        <f t="shared" si="133"/>
        <v>0</v>
      </c>
      <c r="CK151" s="232">
        <f t="shared" si="133"/>
        <v>0</v>
      </c>
      <c r="CL151" s="232">
        <f t="shared" si="133"/>
        <v>0</v>
      </c>
      <c r="CM151" s="254">
        <f t="shared" si="106"/>
        <v>0</v>
      </c>
    </row>
    <row r="152" spans="1:91">
      <c r="A152" s="238">
        <v>43</v>
      </c>
      <c r="B152" s="238" t="s">
        <v>865</v>
      </c>
      <c r="C152" s="232">
        <f t="shared" ref="C152:AH152" si="134">C$106*C46</f>
        <v>0</v>
      </c>
      <c r="D152" s="232">
        <f t="shared" si="134"/>
        <v>0</v>
      </c>
      <c r="E152" s="232">
        <f t="shared" si="134"/>
        <v>0</v>
      </c>
      <c r="F152" s="232">
        <f t="shared" si="134"/>
        <v>0</v>
      </c>
      <c r="G152" s="232">
        <f t="shared" si="134"/>
        <v>0</v>
      </c>
      <c r="H152" s="232">
        <f t="shared" si="134"/>
        <v>0</v>
      </c>
      <c r="I152" s="232">
        <f t="shared" si="134"/>
        <v>0</v>
      </c>
      <c r="J152" s="232">
        <f t="shared" si="134"/>
        <v>0</v>
      </c>
      <c r="K152" s="232">
        <f t="shared" si="134"/>
        <v>0</v>
      </c>
      <c r="L152" s="232">
        <f t="shared" si="134"/>
        <v>0</v>
      </c>
      <c r="M152" s="232">
        <f t="shared" si="134"/>
        <v>0</v>
      </c>
      <c r="N152" s="232">
        <f t="shared" si="134"/>
        <v>0</v>
      </c>
      <c r="O152" s="232">
        <f t="shared" si="134"/>
        <v>0</v>
      </c>
      <c r="P152" s="232">
        <f t="shared" si="134"/>
        <v>0</v>
      </c>
      <c r="Q152" s="232">
        <f t="shared" si="134"/>
        <v>0</v>
      </c>
      <c r="R152" s="232">
        <f t="shared" si="134"/>
        <v>0</v>
      </c>
      <c r="S152" s="232">
        <f t="shared" si="134"/>
        <v>0</v>
      </c>
      <c r="T152" s="232">
        <f t="shared" si="134"/>
        <v>0</v>
      </c>
      <c r="U152" s="232">
        <f t="shared" si="134"/>
        <v>0</v>
      </c>
      <c r="V152" s="232">
        <f t="shared" si="134"/>
        <v>0</v>
      </c>
      <c r="W152" s="232">
        <f t="shared" si="134"/>
        <v>0</v>
      </c>
      <c r="X152" s="232">
        <f t="shared" si="134"/>
        <v>0</v>
      </c>
      <c r="Y152" s="232">
        <f t="shared" si="134"/>
        <v>0</v>
      </c>
      <c r="Z152" s="232">
        <f t="shared" si="134"/>
        <v>0</v>
      </c>
      <c r="AA152" s="232">
        <f t="shared" si="134"/>
        <v>0</v>
      </c>
      <c r="AB152" s="232">
        <f t="shared" si="134"/>
        <v>0</v>
      </c>
      <c r="AC152" s="232">
        <f t="shared" si="134"/>
        <v>0</v>
      </c>
      <c r="AD152" s="232">
        <f t="shared" si="134"/>
        <v>0</v>
      </c>
      <c r="AE152" s="232">
        <f t="shared" si="134"/>
        <v>0</v>
      </c>
      <c r="AF152" s="232">
        <f t="shared" si="134"/>
        <v>0</v>
      </c>
      <c r="AG152" s="232">
        <f t="shared" si="134"/>
        <v>0</v>
      </c>
      <c r="AH152" s="232">
        <f t="shared" si="134"/>
        <v>0</v>
      </c>
      <c r="AI152" s="232">
        <f t="shared" ref="AI152:BN152" si="135">AI$106*AI46</f>
        <v>0</v>
      </c>
      <c r="AJ152" s="232">
        <f t="shared" si="135"/>
        <v>0</v>
      </c>
      <c r="AK152" s="232">
        <f t="shared" si="135"/>
        <v>0</v>
      </c>
      <c r="AL152" s="232">
        <f t="shared" si="135"/>
        <v>0</v>
      </c>
      <c r="AM152" s="232">
        <f t="shared" si="135"/>
        <v>0</v>
      </c>
      <c r="AN152" s="232">
        <f t="shared" si="135"/>
        <v>0</v>
      </c>
      <c r="AO152" s="232">
        <f t="shared" si="135"/>
        <v>0</v>
      </c>
      <c r="AP152" s="232">
        <f t="shared" si="135"/>
        <v>0</v>
      </c>
      <c r="AQ152" s="232">
        <f t="shared" si="135"/>
        <v>0</v>
      </c>
      <c r="AR152" s="232">
        <f t="shared" si="135"/>
        <v>0</v>
      </c>
      <c r="AS152" s="232">
        <f t="shared" si="135"/>
        <v>0</v>
      </c>
      <c r="AT152" s="232">
        <f t="shared" si="135"/>
        <v>0</v>
      </c>
      <c r="AU152" s="232">
        <f t="shared" si="135"/>
        <v>0</v>
      </c>
      <c r="AV152" s="232">
        <f t="shared" si="135"/>
        <v>0</v>
      </c>
      <c r="AW152" s="232">
        <f t="shared" si="135"/>
        <v>0</v>
      </c>
      <c r="AX152" s="232">
        <f t="shared" si="135"/>
        <v>0</v>
      </c>
      <c r="AY152" s="232">
        <f t="shared" si="135"/>
        <v>0</v>
      </c>
      <c r="AZ152" s="232">
        <f t="shared" si="135"/>
        <v>0</v>
      </c>
      <c r="BA152" s="232">
        <f t="shared" si="135"/>
        <v>0</v>
      </c>
      <c r="BB152" s="232">
        <f t="shared" si="135"/>
        <v>0</v>
      </c>
      <c r="BC152" s="232">
        <f t="shared" si="135"/>
        <v>0</v>
      </c>
      <c r="BD152" s="232">
        <f t="shared" si="135"/>
        <v>0</v>
      </c>
      <c r="BE152" s="232">
        <f t="shared" si="135"/>
        <v>0</v>
      </c>
      <c r="BF152" s="232">
        <f t="shared" si="135"/>
        <v>0</v>
      </c>
      <c r="BG152" s="232">
        <f t="shared" si="135"/>
        <v>0</v>
      </c>
      <c r="BH152" s="232">
        <f t="shared" si="135"/>
        <v>0</v>
      </c>
      <c r="BI152" s="232">
        <f t="shared" si="135"/>
        <v>0</v>
      </c>
      <c r="BJ152" s="232">
        <f t="shared" si="135"/>
        <v>0</v>
      </c>
      <c r="BK152" s="232">
        <f t="shared" si="135"/>
        <v>0</v>
      </c>
      <c r="BL152" s="232">
        <f t="shared" si="135"/>
        <v>0</v>
      </c>
      <c r="BM152" s="232">
        <f t="shared" si="135"/>
        <v>0</v>
      </c>
      <c r="BN152" s="232">
        <f t="shared" si="135"/>
        <v>0</v>
      </c>
      <c r="BO152" s="232">
        <f t="shared" ref="BO152:CL152" si="136">BO$106*BO46</f>
        <v>0</v>
      </c>
      <c r="BP152" s="232">
        <f t="shared" si="136"/>
        <v>0</v>
      </c>
      <c r="BQ152" s="232">
        <f t="shared" si="136"/>
        <v>0</v>
      </c>
      <c r="BR152" s="232">
        <f t="shared" si="136"/>
        <v>0</v>
      </c>
      <c r="BS152" s="232">
        <f t="shared" si="136"/>
        <v>0</v>
      </c>
      <c r="BT152" s="232">
        <f t="shared" si="136"/>
        <v>0</v>
      </c>
      <c r="BU152" s="232">
        <f t="shared" si="136"/>
        <v>0</v>
      </c>
      <c r="BV152" s="232">
        <f t="shared" si="136"/>
        <v>0</v>
      </c>
      <c r="BW152" s="232">
        <f t="shared" si="136"/>
        <v>0</v>
      </c>
      <c r="BX152" s="232">
        <f t="shared" si="136"/>
        <v>0</v>
      </c>
      <c r="BY152" s="232">
        <f t="shared" si="136"/>
        <v>0</v>
      </c>
      <c r="BZ152" s="232">
        <f t="shared" si="136"/>
        <v>0</v>
      </c>
      <c r="CA152" s="232">
        <f t="shared" si="136"/>
        <v>0</v>
      </c>
      <c r="CB152" s="232">
        <f t="shared" si="136"/>
        <v>0</v>
      </c>
      <c r="CC152" s="232">
        <f t="shared" si="136"/>
        <v>0</v>
      </c>
      <c r="CD152" s="232">
        <f t="shared" si="136"/>
        <v>0</v>
      </c>
      <c r="CE152" s="232">
        <f t="shared" si="136"/>
        <v>0</v>
      </c>
      <c r="CF152" s="232">
        <f t="shared" si="136"/>
        <v>0</v>
      </c>
      <c r="CG152" s="232">
        <f t="shared" si="136"/>
        <v>0</v>
      </c>
      <c r="CH152" s="232">
        <f t="shared" si="136"/>
        <v>0</v>
      </c>
      <c r="CI152" s="232">
        <f t="shared" si="136"/>
        <v>0</v>
      </c>
      <c r="CJ152" s="232">
        <f t="shared" si="136"/>
        <v>0</v>
      </c>
      <c r="CK152" s="232">
        <f t="shared" si="136"/>
        <v>0</v>
      </c>
      <c r="CL152" s="232">
        <f t="shared" si="136"/>
        <v>0</v>
      </c>
      <c r="CM152" s="254">
        <f t="shared" si="106"/>
        <v>0</v>
      </c>
    </row>
    <row r="153" spans="1:91">
      <c r="A153" s="238">
        <v>44</v>
      </c>
      <c r="B153" s="238" t="s">
        <v>868</v>
      </c>
      <c r="C153" s="232">
        <f t="shared" ref="C153:AH153" si="137">C$106*C47</f>
        <v>0</v>
      </c>
      <c r="D153" s="232">
        <f t="shared" si="137"/>
        <v>0</v>
      </c>
      <c r="E153" s="232">
        <f t="shared" si="137"/>
        <v>0</v>
      </c>
      <c r="F153" s="232">
        <f t="shared" si="137"/>
        <v>0</v>
      </c>
      <c r="G153" s="232">
        <f t="shared" si="137"/>
        <v>0</v>
      </c>
      <c r="H153" s="232">
        <f t="shared" si="137"/>
        <v>0</v>
      </c>
      <c r="I153" s="232">
        <f t="shared" si="137"/>
        <v>0</v>
      </c>
      <c r="J153" s="232">
        <f t="shared" si="137"/>
        <v>0</v>
      </c>
      <c r="K153" s="232">
        <f t="shared" si="137"/>
        <v>0</v>
      </c>
      <c r="L153" s="232">
        <f t="shared" si="137"/>
        <v>0</v>
      </c>
      <c r="M153" s="232">
        <f t="shared" si="137"/>
        <v>0</v>
      </c>
      <c r="N153" s="232">
        <f t="shared" si="137"/>
        <v>0</v>
      </c>
      <c r="O153" s="232">
        <f t="shared" si="137"/>
        <v>0</v>
      </c>
      <c r="P153" s="232">
        <f t="shared" si="137"/>
        <v>0</v>
      </c>
      <c r="Q153" s="232">
        <f t="shared" si="137"/>
        <v>0</v>
      </c>
      <c r="R153" s="232">
        <f t="shared" si="137"/>
        <v>0</v>
      </c>
      <c r="S153" s="232">
        <f t="shared" si="137"/>
        <v>0</v>
      </c>
      <c r="T153" s="232">
        <f t="shared" si="137"/>
        <v>0</v>
      </c>
      <c r="U153" s="232">
        <f t="shared" si="137"/>
        <v>0</v>
      </c>
      <c r="V153" s="232">
        <f t="shared" si="137"/>
        <v>0</v>
      </c>
      <c r="W153" s="232">
        <f t="shared" si="137"/>
        <v>0</v>
      </c>
      <c r="X153" s="232">
        <f t="shared" si="137"/>
        <v>0</v>
      </c>
      <c r="Y153" s="232">
        <f t="shared" si="137"/>
        <v>0</v>
      </c>
      <c r="Z153" s="232">
        <f t="shared" si="137"/>
        <v>0</v>
      </c>
      <c r="AA153" s="232">
        <f t="shared" si="137"/>
        <v>0</v>
      </c>
      <c r="AB153" s="232">
        <f t="shared" si="137"/>
        <v>0</v>
      </c>
      <c r="AC153" s="232">
        <f t="shared" si="137"/>
        <v>0</v>
      </c>
      <c r="AD153" s="232">
        <f t="shared" si="137"/>
        <v>0</v>
      </c>
      <c r="AE153" s="232">
        <f t="shared" si="137"/>
        <v>0</v>
      </c>
      <c r="AF153" s="232">
        <f t="shared" si="137"/>
        <v>0</v>
      </c>
      <c r="AG153" s="232">
        <f t="shared" si="137"/>
        <v>0</v>
      </c>
      <c r="AH153" s="232">
        <f t="shared" si="137"/>
        <v>0</v>
      </c>
      <c r="AI153" s="232">
        <f t="shared" ref="AI153:BN153" si="138">AI$106*AI47</f>
        <v>0</v>
      </c>
      <c r="AJ153" s="232">
        <f t="shared" si="138"/>
        <v>0</v>
      </c>
      <c r="AK153" s="232">
        <f t="shared" si="138"/>
        <v>0</v>
      </c>
      <c r="AL153" s="232">
        <f t="shared" si="138"/>
        <v>0</v>
      </c>
      <c r="AM153" s="232">
        <f t="shared" si="138"/>
        <v>0</v>
      </c>
      <c r="AN153" s="232">
        <f t="shared" si="138"/>
        <v>0</v>
      </c>
      <c r="AO153" s="232">
        <f t="shared" si="138"/>
        <v>0</v>
      </c>
      <c r="AP153" s="232">
        <f t="shared" si="138"/>
        <v>0</v>
      </c>
      <c r="AQ153" s="232">
        <f t="shared" si="138"/>
        <v>0</v>
      </c>
      <c r="AR153" s="232">
        <f t="shared" si="138"/>
        <v>0</v>
      </c>
      <c r="AS153" s="232">
        <f t="shared" si="138"/>
        <v>0</v>
      </c>
      <c r="AT153" s="232">
        <f t="shared" si="138"/>
        <v>0</v>
      </c>
      <c r="AU153" s="232">
        <f t="shared" si="138"/>
        <v>0</v>
      </c>
      <c r="AV153" s="232">
        <f t="shared" si="138"/>
        <v>0</v>
      </c>
      <c r="AW153" s="232">
        <f t="shared" si="138"/>
        <v>0</v>
      </c>
      <c r="AX153" s="232">
        <f t="shared" si="138"/>
        <v>0</v>
      </c>
      <c r="AY153" s="232">
        <f t="shared" si="138"/>
        <v>0</v>
      </c>
      <c r="AZ153" s="232">
        <f t="shared" si="138"/>
        <v>0</v>
      </c>
      <c r="BA153" s="232">
        <f t="shared" si="138"/>
        <v>0</v>
      </c>
      <c r="BB153" s="232">
        <f t="shared" si="138"/>
        <v>0</v>
      </c>
      <c r="BC153" s="232">
        <f t="shared" si="138"/>
        <v>0</v>
      </c>
      <c r="BD153" s="232">
        <f t="shared" si="138"/>
        <v>0</v>
      </c>
      <c r="BE153" s="232">
        <f t="shared" si="138"/>
        <v>0</v>
      </c>
      <c r="BF153" s="232">
        <f t="shared" si="138"/>
        <v>0</v>
      </c>
      <c r="BG153" s="232">
        <f t="shared" si="138"/>
        <v>0</v>
      </c>
      <c r="BH153" s="232">
        <f t="shared" si="138"/>
        <v>0</v>
      </c>
      <c r="BI153" s="232">
        <f t="shared" si="138"/>
        <v>0</v>
      </c>
      <c r="BJ153" s="232">
        <f t="shared" si="138"/>
        <v>0</v>
      </c>
      <c r="BK153" s="232">
        <f t="shared" si="138"/>
        <v>0</v>
      </c>
      <c r="BL153" s="232">
        <f t="shared" si="138"/>
        <v>0</v>
      </c>
      <c r="BM153" s="232">
        <f t="shared" si="138"/>
        <v>0</v>
      </c>
      <c r="BN153" s="232">
        <f t="shared" si="138"/>
        <v>0</v>
      </c>
      <c r="BO153" s="232">
        <f t="shared" ref="BO153:CL153" si="139">BO$106*BO47</f>
        <v>0</v>
      </c>
      <c r="BP153" s="232">
        <f t="shared" si="139"/>
        <v>0</v>
      </c>
      <c r="BQ153" s="232">
        <f t="shared" si="139"/>
        <v>0</v>
      </c>
      <c r="BR153" s="232">
        <f t="shared" si="139"/>
        <v>0</v>
      </c>
      <c r="BS153" s="232">
        <f t="shared" si="139"/>
        <v>0</v>
      </c>
      <c r="BT153" s="232">
        <f t="shared" si="139"/>
        <v>0</v>
      </c>
      <c r="BU153" s="232">
        <f t="shared" si="139"/>
        <v>0</v>
      </c>
      <c r="BV153" s="232">
        <f t="shared" si="139"/>
        <v>0</v>
      </c>
      <c r="BW153" s="232">
        <f t="shared" si="139"/>
        <v>0</v>
      </c>
      <c r="BX153" s="232">
        <f t="shared" si="139"/>
        <v>0</v>
      </c>
      <c r="BY153" s="232">
        <f t="shared" si="139"/>
        <v>0</v>
      </c>
      <c r="BZ153" s="232">
        <f t="shared" si="139"/>
        <v>0</v>
      </c>
      <c r="CA153" s="232">
        <f t="shared" si="139"/>
        <v>0</v>
      </c>
      <c r="CB153" s="232">
        <f t="shared" si="139"/>
        <v>0</v>
      </c>
      <c r="CC153" s="232">
        <f t="shared" si="139"/>
        <v>0</v>
      </c>
      <c r="CD153" s="232">
        <f t="shared" si="139"/>
        <v>0</v>
      </c>
      <c r="CE153" s="232">
        <f t="shared" si="139"/>
        <v>0</v>
      </c>
      <c r="CF153" s="232">
        <f t="shared" si="139"/>
        <v>0</v>
      </c>
      <c r="CG153" s="232">
        <f t="shared" si="139"/>
        <v>0</v>
      </c>
      <c r="CH153" s="232">
        <f t="shared" si="139"/>
        <v>0</v>
      </c>
      <c r="CI153" s="232">
        <f t="shared" si="139"/>
        <v>0</v>
      </c>
      <c r="CJ153" s="232">
        <f t="shared" si="139"/>
        <v>0</v>
      </c>
      <c r="CK153" s="232">
        <f t="shared" si="139"/>
        <v>0</v>
      </c>
      <c r="CL153" s="232">
        <f t="shared" si="139"/>
        <v>0</v>
      </c>
      <c r="CM153" s="254">
        <f t="shared" si="106"/>
        <v>0</v>
      </c>
    </row>
    <row r="154" spans="1:91">
      <c r="A154" s="238">
        <v>45</v>
      </c>
      <c r="B154" s="238" t="s">
        <v>161</v>
      </c>
      <c r="C154" s="232">
        <f t="shared" ref="C154:AH154" si="140">C$106*C48</f>
        <v>0</v>
      </c>
      <c r="D154" s="232">
        <f t="shared" si="140"/>
        <v>0</v>
      </c>
      <c r="E154" s="232">
        <f t="shared" si="140"/>
        <v>0</v>
      </c>
      <c r="F154" s="232">
        <f t="shared" si="140"/>
        <v>0</v>
      </c>
      <c r="G154" s="232">
        <f t="shared" si="140"/>
        <v>0</v>
      </c>
      <c r="H154" s="232">
        <f t="shared" si="140"/>
        <v>0</v>
      </c>
      <c r="I154" s="232">
        <f t="shared" si="140"/>
        <v>0</v>
      </c>
      <c r="J154" s="232">
        <f t="shared" si="140"/>
        <v>0</v>
      </c>
      <c r="K154" s="232">
        <f t="shared" si="140"/>
        <v>0</v>
      </c>
      <c r="L154" s="232">
        <f t="shared" si="140"/>
        <v>0</v>
      </c>
      <c r="M154" s="232">
        <f t="shared" si="140"/>
        <v>0</v>
      </c>
      <c r="N154" s="232">
        <f t="shared" si="140"/>
        <v>0</v>
      </c>
      <c r="O154" s="232">
        <f t="shared" si="140"/>
        <v>0</v>
      </c>
      <c r="P154" s="232">
        <f t="shared" si="140"/>
        <v>0</v>
      </c>
      <c r="Q154" s="232">
        <f t="shared" si="140"/>
        <v>0</v>
      </c>
      <c r="R154" s="232">
        <f t="shared" si="140"/>
        <v>0</v>
      </c>
      <c r="S154" s="232">
        <f t="shared" si="140"/>
        <v>0</v>
      </c>
      <c r="T154" s="232">
        <f t="shared" si="140"/>
        <v>0</v>
      </c>
      <c r="U154" s="232">
        <f t="shared" si="140"/>
        <v>0</v>
      </c>
      <c r="V154" s="232">
        <f t="shared" si="140"/>
        <v>0</v>
      </c>
      <c r="W154" s="232">
        <f t="shared" si="140"/>
        <v>0</v>
      </c>
      <c r="X154" s="232">
        <f t="shared" si="140"/>
        <v>0</v>
      </c>
      <c r="Y154" s="232">
        <f t="shared" si="140"/>
        <v>0</v>
      </c>
      <c r="Z154" s="232">
        <f t="shared" si="140"/>
        <v>0</v>
      </c>
      <c r="AA154" s="232">
        <f t="shared" si="140"/>
        <v>0</v>
      </c>
      <c r="AB154" s="232">
        <f t="shared" si="140"/>
        <v>0</v>
      </c>
      <c r="AC154" s="232">
        <f t="shared" si="140"/>
        <v>0</v>
      </c>
      <c r="AD154" s="232">
        <f t="shared" si="140"/>
        <v>0</v>
      </c>
      <c r="AE154" s="232">
        <f t="shared" si="140"/>
        <v>0</v>
      </c>
      <c r="AF154" s="232">
        <f t="shared" si="140"/>
        <v>0</v>
      </c>
      <c r="AG154" s="232">
        <f t="shared" si="140"/>
        <v>0</v>
      </c>
      <c r="AH154" s="232">
        <f t="shared" si="140"/>
        <v>0</v>
      </c>
      <c r="AI154" s="232">
        <f t="shared" ref="AI154:BN154" si="141">AI$106*AI48</f>
        <v>0</v>
      </c>
      <c r="AJ154" s="232">
        <f t="shared" si="141"/>
        <v>0</v>
      </c>
      <c r="AK154" s="232">
        <f t="shared" si="141"/>
        <v>0</v>
      </c>
      <c r="AL154" s="232">
        <f t="shared" si="141"/>
        <v>0</v>
      </c>
      <c r="AM154" s="232">
        <f t="shared" si="141"/>
        <v>0</v>
      </c>
      <c r="AN154" s="232">
        <f t="shared" si="141"/>
        <v>0</v>
      </c>
      <c r="AO154" s="232">
        <f t="shared" si="141"/>
        <v>0</v>
      </c>
      <c r="AP154" s="232">
        <f t="shared" si="141"/>
        <v>0</v>
      </c>
      <c r="AQ154" s="232">
        <f t="shared" si="141"/>
        <v>0</v>
      </c>
      <c r="AR154" s="232">
        <f t="shared" si="141"/>
        <v>0</v>
      </c>
      <c r="AS154" s="232">
        <f t="shared" si="141"/>
        <v>0</v>
      </c>
      <c r="AT154" s="232">
        <f t="shared" si="141"/>
        <v>0</v>
      </c>
      <c r="AU154" s="232">
        <f t="shared" si="141"/>
        <v>0</v>
      </c>
      <c r="AV154" s="232">
        <f t="shared" si="141"/>
        <v>0</v>
      </c>
      <c r="AW154" s="232">
        <f t="shared" si="141"/>
        <v>0</v>
      </c>
      <c r="AX154" s="232">
        <f t="shared" si="141"/>
        <v>0</v>
      </c>
      <c r="AY154" s="232">
        <f t="shared" si="141"/>
        <v>0</v>
      </c>
      <c r="AZ154" s="232">
        <f t="shared" si="141"/>
        <v>0</v>
      </c>
      <c r="BA154" s="232">
        <f t="shared" si="141"/>
        <v>0</v>
      </c>
      <c r="BB154" s="232">
        <f t="shared" si="141"/>
        <v>0</v>
      </c>
      <c r="BC154" s="232">
        <f t="shared" si="141"/>
        <v>0</v>
      </c>
      <c r="BD154" s="232">
        <f t="shared" si="141"/>
        <v>0</v>
      </c>
      <c r="BE154" s="232">
        <f t="shared" si="141"/>
        <v>0</v>
      </c>
      <c r="BF154" s="232">
        <f t="shared" si="141"/>
        <v>0</v>
      </c>
      <c r="BG154" s="232">
        <f t="shared" si="141"/>
        <v>0</v>
      </c>
      <c r="BH154" s="232">
        <f t="shared" si="141"/>
        <v>0</v>
      </c>
      <c r="BI154" s="232">
        <f t="shared" si="141"/>
        <v>0</v>
      </c>
      <c r="BJ154" s="232">
        <f t="shared" si="141"/>
        <v>0</v>
      </c>
      <c r="BK154" s="232">
        <f t="shared" si="141"/>
        <v>0</v>
      </c>
      <c r="BL154" s="232">
        <f t="shared" si="141"/>
        <v>0</v>
      </c>
      <c r="BM154" s="232">
        <f t="shared" si="141"/>
        <v>0</v>
      </c>
      <c r="BN154" s="232">
        <f t="shared" si="141"/>
        <v>0</v>
      </c>
      <c r="BO154" s="232">
        <f t="shared" ref="BO154:CL154" si="142">BO$106*BO48</f>
        <v>0</v>
      </c>
      <c r="BP154" s="232">
        <f t="shared" si="142"/>
        <v>0</v>
      </c>
      <c r="BQ154" s="232">
        <f t="shared" si="142"/>
        <v>0</v>
      </c>
      <c r="BR154" s="232">
        <f t="shared" si="142"/>
        <v>0</v>
      </c>
      <c r="BS154" s="232">
        <f t="shared" si="142"/>
        <v>0</v>
      </c>
      <c r="BT154" s="232">
        <f t="shared" si="142"/>
        <v>0</v>
      </c>
      <c r="BU154" s="232">
        <f t="shared" si="142"/>
        <v>0</v>
      </c>
      <c r="BV154" s="232">
        <f t="shared" si="142"/>
        <v>0</v>
      </c>
      <c r="BW154" s="232">
        <f t="shared" si="142"/>
        <v>0</v>
      </c>
      <c r="BX154" s="232">
        <f t="shared" si="142"/>
        <v>0</v>
      </c>
      <c r="BY154" s="232">
        <f t="shared" si="142"/>
        <v>0</v>
      </c>
      <c r="BZ154" s="232">
        <f t="shared" si="142"/>
        <v>0</v>
      </c>
      <c r="CA154" s="232">
        <f t="shared" si="142"/>
        <v>0</v>
      </c>
      <c r="CB154" s="232">
        <f t="shared" si="142"/>
        <v>0</v>
      </c>
      <c r="CC154" s="232">
        <f t="shared" si="142"/>
        <v>0</v>
      </c>
      <c r="CD154" s="232">
        <f t="shared" si="142"/>
        <v>0</v>
      </c>
      <c r="CE154" s="232">
        <f t="shared" si="142"/>
        <v>0</v>
      </c>
      <c r="CF154" s="232">
        <f t="shared" si="142"/>
        <v>0</v>
      </c>
      <c r="CG154" s="232">
        <f t="shared" si="142"/>
        <v>0</v>
      </c>
      <c r="CH154" s="232">
        <f t="shared" si="142"/>
        <v>0</v>
      </c>
      <c r="CI154" s="232">
        <f t="shared" si="142"/>
        <v>0</v>
      </c>
      <c r="CJ154" s="232">
        <f t="shared" si="142"/>
        <v>0</v>
      </c>
      <c r="CK154" s="232">
        <f t="shared" si="142"/>
        <v>0</v>
      </c>
      <c r="CL154" s="232">
        <f t="shared" si="142"/>
        <v>0</v>
      </c>
      <c r="CM154" s="254">
        <f t="shared" si="106"/>
        <v>0</v>
      </c>
    </row>
    <row r="155" spans="1:91">
      <c r="A155" s="238">
        <v>46</v>
      </c>
      <c r="B155" s="238" t="s">
        <v>162</v>
      </c>
      <c r="C155" s="232">
        <f t="shared" ref="C155:AH155" si="143">C$106*C49</f>
        <v>0</v>
      </c>
      <c r="D155" s="232">
        <f t="shared" si="143"/>
        <v>0</v>
      </c>
      <c r="E155" s="232">
        <f t="shared" si="143"/>
        <v>0</v>
      </c>
      <c r="F155" s="232">
        <f t="shared" si="143"/>
        <v>0</v>
      </c>
      <c r="G155" s="232">
        <f t="shared" si="143"/>
        <v>0</v>
      </c>
      <c r="H155" s="232">
        <f t="shared" si="143"/>
        <v>0</v>
      </c>
      <c r="I155" s="232">
        <f t="shared" si="143"/>
        <v>0</v>
      </c>
      <c r="J155" s="232">
        <f t="shared" si="143"/>
        <v>0</v>
      </c>
      <c r="K155" s="232">
        <f t="shared" si="143"/>
        <v>0</v>
      </c>
      <c r="L155" s="232">
        <f t="shared" si="143"/>
        <v>0</v>
      </c>
      <c r="M155" s="232">
        <f t="shared" si="143"/>
        <v>0</v>
      </c>
      <c r="N155" s="232">
        <f t="shared" si="143"/>
        <v>0</v>
      </c>
      <c r="O155" s="232">
        <f t="shared" si="143"/>
        <v>0</v>
      </c>
      <c r="P155" s="232">
        <f t="shared" si="143"/>
        <v>0</v>
      </c>
      <c r="Q155" s="232">
        <f t="shared" si="143"/>
        <v>0</v>
      </c>
      <c r="R155" s="232">
        <f t="shared" si="143"/>
        <v>0</v>
      </c>
      <c r="S155" s="232">
        <f t="shared" si="143"/>
        <v>0</v>
      </c>
      <c r="T155" s="232">
        <f t="shared" si="143"/>
        <v>0</v>
      </c>
      <c r="U155" s="232">
        <f t="shared" si="143"/>
        <v>0</v>
      </c>
      <c r="V155" s="232">
        <f t="shared" si="143"/>
        <v>0</v>
      </c>
      <c r="W155" s="232">
        <f t="shared" si="143"/>
        <v>0</v>
      </c>
      <c r="X155" s="232">
        <f t="shared" si="143"/>
        <v>0</v>
      </c>
      <c r="Y155" s="232">
        <f t="shared" si="143"/>
        <v>0</v>
      </c>
      <c r="Z155" s="232">
        <f t="shared" si="143"/>
        <v>0</v>
      </c>
      <c r="AA155" s="232">
        <f t="shared" si="143"/>
        <v>0</v>
      </c>
      <c r="AB155" s="232">
        <f t="shared" si="143"/>
        <v>0</v>
      </c>
      <c r="AC155" s="232">
        <f t="shared" si="143"/>
        <v>0</v>
      </c>
      <c r="AD155" s="232">
        <f t="shared" si="143"/>
        <v>0</v>
      </c>
      <c r="AE155" s="232">
        <f t="shared" si="143"/>
        <v>0</v>
      </c>
      <c r="AF155" s="232">
        <f t="shared" si="143"/>
        <v>0</v>
      </c>
      <c r="AG155" s="232">
        <f t="shared" si="143"/>
        <v>0</v>
      </c>
      <c r="AH155" s="232">
        <f t="shared" si="143"/>
        <v>0</v>
      </c>
      <c r="AI155" s="232">
        <f t="shared" ref="AI155:BN155" si="144">AI$106*AI49</f>
        <v>0</v>
      </c>
      <c r="AJ155" s="232">
        <f t="shared" si="144"/>
        <v>0</v>
      </c>
      <c r="AK155" s="232">
        <f t="shared" si="144"/>
        <v>0</v>
      </c>
      <c r="AL155" s="232">
        <f t="shared" si="144"/>
        <v>0</v>
      </c>
      <c r="AM155" s="232">
        <f t="shared" si="144"/>
        <v>0</v>
      </c>
      <c r="AN155" s="232">
        <f t="shared" si="144"/>
        <v>0</v>
      </c>
      <c r="AO155" s="232">
        <f t="shared" si="144"/>
        <v>0</v>
      </c>
      <c r="AP155" s="232">
        <f t="shared" si="144"/>
        <v>0</v>
      </c>
      <c r="AQ155" s="232">
        <f t="shared" si="144"/>
        <v>0</v>
      </c>
      <c r="AR155" s="232">
        <f t="shared" si="144"/>
        <v>0</v>
      </c>
      <c r="AS155" s="232">
        <f t="shared" si="144"/>
        <v>0</v>
      </c>
      <c r="AT155" s="232">
        <f t="shared" si="144"/>
        <v>0</v>
      </c>
      <c r="AU155" s="232">
        <f t="shared" si="144"/>
        <v>0</v>
      </c>
      <c r="AV155" s="232">
        <f t="shared" si="144"/>
        <v>0</v>
      </c>
      <c r="AW155" s="232">
        <f t="shared" si="144"/>
        <v>0</v>
      </c>
      <c r="AX155" s="232">
        <f t="shared" si="144"/>
        <v>0</v>
      </c>
      <c r="AY155" s="232">
        <f t="shared" si="144"/>
        <v>0</v>
      </c>
      <c r="AZ155" s="232">
        <f t="shared" si="144"/>
        <v>0</v>
      </c>
      <c r="BA155" s="232">
        <f t="shared" si="144"/>
        <v>0</v>
      </c>
      <c r="BB155" s="232">
        <f t="shared" si="144"/>
        <v>0</v>
      </c>
      <c r="BC155" s="232">
        <f t="shared" si="144"/>
        <v>0</v>
      </c>
      <c r="BD155" s="232">
        <f t="shared" si="144"/>
        <v>0</v>
      </c>
      <c r="BE155" s="232">
        <f t="shared" si="144"/>
        <v>0</v>
      </c>
      <c r="BF155" s="232">
        <f t="shared" si="144"/>
        <v>0</v>
      </c>
      <c r="BG155" s="232">
        <f t="shared" si="144"/>
        <v>0</v>
      </c>
      <c r="BH155" s="232">
        <f t="shared" si="144"/>
        <v>0</v>
      </c>
      <c r="BI155" s="232">
        <f t="shared" si="144"/>
        <v>0</v>
      </c>
      <c r="BJ155" s="232">
        <f t="shared" si="144"/>
        <v>0</v>
      </c>
      <c r="BK155" s="232">
        <f t="shared" si="144"/>
        <v>0</v>
      </c>
      <c r="BL155" s="232">
        <f t="shared" si="144"/>
        <v>0</v>
      </c>
      <c r="BM155" s="232">
        <f t="shared" si="144"/>
        <v>0</v>
      </c>
      <c r="BN155" s="232">
        <f t="shared" si="144"/>
        <v>0</v>
      </c>
      <c r="BO155" s="232">
        <f t="shared" ref="BO155:CL155" si="145">BO$106*BO49</f>
        <v>0</v>
      </c>
      <c r="BP155" s="232">
        <f t="shared" si="145"/>
        <v>0</v>
      </c>
      <c r="BQ155" s="232">
        <f t="shared" si="145"/>
        <v>0</v>
      </c>
      <c r="BR155" s="232">
        <f t="shared" si="145"/>
        <v>0</v>
      </c>
      <c r="BS155" s="232">
        <f t="shared" si="145"/>
        <v>0</v>
      </c>
      <c r="BT155" s="232">
        <f t="shared" si="145"/>
        <v>0</v>
      </c>
      <c r="BU155" s="232">
        <f t="shared" si="145"/>
        <v>0</v>
      </c>
      <c r="BV155" s="232">
        <f t="shared" si="145"/>
        <v>0</v>
      </c>
      <c r="BW155" s="232">
        <f t="shared" si="145"/>
        <v>0</v>
      </c>
      <c r="BX155" s="232">
        <f t="shared" si="145"/>
        <v>0</v>
      </c>
      <c r="BY155" s="232">
        <f t="shared" si="145"/>
        <v>0</v>
      </c>
      <c r="BZ155" s="232">
        <f t="shared" si="145"/>
        <v>0</v>
      </c>
      <c r="CA155" s="232">
        <f t="shared" si="145"/>
        <v>0</v>
      </c>
      <c r="CB155" s="232">
        <f t="shared" si="145"/>
        <v>0</v>
      </c>
      <c r="CC155" s="232">
        <f t="shared" si="145"/>
        <v>0</v>
      </c>
      <c r="CD155" s="232">
        <f t="shared" si="145"/>
        <v>0</v>
      </c>
      <c r="CE155" s="232">
        <f t="shared" si="145"/>
        <v>0</v>
      </c>
      <c r="CF155" s="232">
        <f t="shared" si="145"/>
        <v>0</v>
      </c>
      <c r="CG155" s="232">
        <f t="shared" si="145"/>
        <v>0</v>
      </c>
      <c r="CH155" s="232">
        <f t="shared" si="145"/>
        <v>0</v>
      </c>
      <c r="CI155" s="232">
        <f t="shared" si="145"/>
        <v>0</v>
      </c>
      <c r="CJ155" s="232">
        <f t="shared" si="145"/>
        <v>0</v>
      </c>
      <c r="CK155" s="232">
        <f t="shared" si="145"/>
        <v>0</v>
      </c>
      <c r="CL155" s="232">
        <f t="shared" si="145"/>
        <v>0</v>
      </c>
      <c r="CM155" s="254">
        <f t="shared" si="106"/>
        <v>0</v>
      </c>
    </row>
    <row r="156" spans="1:91">
      <c r="A156" s="238">
        <v>47</v>
      </c>
      <c r="B156" s="238" t="s">
        <v>163</v>
      </c>
      <c r="C156" s="232">
        <f t="shared" ref="C156:AH156" si="146">C$106*C50</f>
        <v>0</v>
      </c>
      <c r="D156" s="232">
        <f t="shared" si="146"/>
        <v>0</v>
      </c>
      <c r="E156" s="232">
        <f t="shared" si="146"/>
        <v>0</v>
      </c>
      <c r="F156" s="232">
        <f t="shared" si="146"/>
        <v>0</v>
      </c>
      <c r="G156" s="232">
        <f t="shared" si="146"/>
        <v>0</v>
      </c>
      <c r="H156" s="232">
        <f t="shared" si="146"/>
        <v>0</v>
      </c>
      <c r="I156" s="232">
        <f t="shared" si="146"/>
        <v>0</v>
      </c>
      <c r="J156" s="232">
        <f t="shared" si="146"/>
        <v>0</v>
      </c>
      <c r="K156" s="232">
        <f t="shared" si="146"/>
        <v>0</v>
      </c>
      <c r="L156" s="232">
        <f t="shared" si="146"/>
        <v>0</v>
      </c>
      <c r="M156" s="232">
        <f t="shared" si="146"/>
        <v>0</v>
      </c>
      <c r="N156" s="232">
        <f t="shared" si="146"/>
        <v>0</v>
      </c>
      <c r="O156" s="232">
        <f t="shared" si="146"/>
        <v>0</v>
      </c>
      <c r="P156" s="232">
        <f t="shared" si="146"/>
        <v>0</v>
      </c>
      <c r="Q156" s="232">
        <f t="shared" si="146"/>
        <v>0</v>
      </c>
      <c r="R156" s="232">
        <f t="shared" si="146"/>
        <v>0</v>
      </c>
      <c r="S156" s="232">
        <f t="shared" si="146"/>
        <v>0</v>
      </c>
      <c r="T156" s="232">
        <f t="shared" si="146"/>
        <v>0</v>
      </c>
      <c r="U156" s="232">
        <f t="shared" si="146"/>
        <v>0</v>
      </c>
      <c r="V156" s="232">
        <f t="shared" si="146"/>
        <v>0</v>
      </c>
      <c r="W156" s="232">
        <f t="shared" si="146"/>
        <v>0</v>
      </c>
      <c r="X156" s="232">
        <f t="shared" si="146"/>
        <v>0</v>
      </c>
      <c r="Y156" s="232">
        <f t="shared" si="146"/>
        <v>0</v>
      </c>
      <c r="Z156" s="232">
        <f t="shared" si="146"/>
        <v>0</v>
      </c>
      <c r="AA156" s="232">
        <f t="shared" si="146"/>
        <v>0</v>
      </c>
      <c r="AB156" s="232">
        <f t="shared" si="146"/>
        <v>0</v>
      </c>
      <c r="AC156" s="232">
        <f t="shared" si="146"/>
        <v>0</v>
      </c>
      <c r="AD156" s="232">
        <f t="shared" si="146"/>
        <v>0</v>
      </c>
      <c r="AE156" s="232">
        <f t="shared" si="146"/>
        <v>0</v>
      </c>
      <c r="AF156" s="232">
        <f t="shared" si="146"/>
        <v>0</v>
      </c>
      <c r="AG156" s="232">
        <f t="shared" si="146"/>
        <v>0</v>
      </c>
      <c r="AH156" s="232">
        <f t="shared" si="146"/>
        <v>0</v>
      </c>
      <c r="AI156" s="232">
        <f t="shared" ref="AI156:BN156" si="147">AI$106*AI50</f>
        <v>0</v>
      </c>
      <c r="AJ156" s="232">
        <f t="shared" si="147"/>
        <v>0</v>
      </c>
      <c r="AK156" s="232">
        <f t="shared" si="147"/>
        <v>0</v>
      </c>
      <c r="AL156" s="232">
        <f t="shared" si="147"/>
        <v>0</v>
      </c>
      <c r="AM156" s="232">
        <f t="shared" si="147"/>
        <v>0</v>
      </c>
      <c r="AN156" s="232">
        <f t="shared" si="147"/>
        <v>0</v>
      </c>
      <c r="AO156" s="232">
        <f t="shared" si="147"/>
        <v>0</v>
      </c>
      <c r="AP156" s="232">
        <f t="shared" si="147"/>
        <v>0</v>
      </c>
      <c r="AQ156" s="232">
        <f t="shared" si="147"/>
        <v>0</v>
      </c>
      <c r="AR156" s="232">
        <f t="shared" si="147"/>
        <v>0</v>
      </c>
      <c r="AS156" s="232">
        <f t="shared" si="147"/>
        <v>0</v>
      </c>
      <c r="AT156" s="232">
        <f t="shared" si="147"/>
        <v>0</v>
      </c>
      <c r="AU156" s="232">
        <f t="shared" si="147"/>
        <v>0</v>
      </c>
      <c r="AV156" s="232">
        <f t="shared" si="147"/>
        <v>0</v>
      </c>
      <c r="AW156" s="232">
        <f t="shared" si="147"/>
        <v>0</v>
      </c>
      <c r="AX156" s="232">
        <f t="shared" si="147"/>
        <v>0</v>
      </c>
      <c r="AY156" s="232">
        <f t="shared" si="147"/>
        <v>0</v>
      </c>
      <c r="AZ156" s="232">
        <f t="shared" si="147"/>
        <v>0</v>
      </c>
      <c r="BA156" s="232">
        <f t="shared" si="147"/>
        <v>0</v>
      </c>
      <c r="BB156" s="232">
        <f t="shared" si="147"/>
        <v>0</v>
      </c>
      <c r="BC156" s="232">
        <f t="shared" si="147"/>
        <v>0</v>
      </c>
      <c r="BD156" s="232">
        <f t="shared" si="147"/>
        <v>0</v>
      </c>
      <c r="BE156" s="232">
        <f t="shared" si="147"/>
        <v>0</v>
      </c>
      <c r="BF156" s="232">
        <f t="shared" si="147"/>
        <v>0</v>
      </c>
      <c r="BG156" s="232">
        <f t="shared" si="147"/>
        <v>0</v>
      </c>
      <c r="BH156" s="232">
        <f t="shared" si="147"/>
        <v>0</v>
      </c>
      <c r="BI156" s="232">
        <f t="shared" si="147"/>
        <v>0</v>
      </c>
      <c r="BJ156" s="232">
        <f t="shared" si="147"/>
        <v>0</v>
      </c>
      <c r="BK156" s="232">
        <f t="shared" si="147"/>
        <v>0</v>
      </c>
      <c r="BL156" s="232">
        <f t="shared" si="147"/>
        <v>0</v>
      </c>
      <c r="BM156" s="232">
        <f t="shared" si="147"/>
        <v>0</v>
      </c>
      <c r="BN156" s="232">
        <f t="shared" si="147"/>
        <v>0</v>
      </c>
      <c r="BO156" s="232">
        <f t="shared" ref="BO156:CL156" si="148">BO$106*BO50</f>
        <v>0</v>
      </c>
      <c r="BP156" s="232">
        <f t="shared" si="148"/>
        <v>0</v>
      </c>
      <c r="BQ156" s="232">
        <f t="shared" si="148"/>
        <v>0</v>
      </c>
      <c r="BR156" s="232">
        <f t="shared" si="148"/>
        <v>0</v>
      </c>
      <c r="BS156" s="232">
        <f t="shared" si="148"/>
        <v>0</v>
      </c>
      <c r="BT156" s="232">
        <f t="shared" si="148"/>
        <v>0</v>
      </c>
      <c r="BU156" s="232">
        <f t="shared" si="148"/>
        <v>0</v>
      </c>
      <c r="BV156" s="232">
        <f t="shared" si="148"/>
        <v>0</v>
      </c>
      <c r="BW156" s="232">
        <f t="shared" si="148"/>
        <v>0</v>
      </c>
      <c r="BX156" s="232">
        <f t="shared" si="148"/>
        <v>0</v>
      </c>
      <c r="BY156" s="232">
        <f t="shared" si="148"/>
        <v>0</v>
      </c>
      <c r="BZ156" s="232">
        <f t="shared" si="148"/>
        <v>0</v>
      </c>
      <c r="CA156" s="232">
        <f t="shared" si="148"/>
        <v>0</v>
      </c>
      <c r="CB156" s="232">
        <f t="shared" si="148"/>
        <v>0</v>
      </c>
      <c r="CC156" s="232">
        <f t="shared" si="148"/>
        <v>0</v>
      </c>
      <c r="CD156" s="232">
        <f t="shared" si="148"/>
        <v>0</v>
      </c>
      <c r="CE156" s="232">
        <f t="shared" si="148"/>
        <v>0</v>
      </c>
      <c r="CF156" s="232">
        <f t="shared" si="148"/>
        <v>0</v>
      </c>
      <c r="CG156" s="232">
        <f t="shared" si="148"/>
        <v>0</v>
      </c>
      <c r="CH156" s="232">
        <f t="shared" si="148"/>
        <v>0</v>
      </c>
      <c r="CI156" s="232">
        <f t="shared" si="148"/>
        <v>0</v>
      </c>
      <c r="CJ156" s="232">
        <f t="shared" si="148"/>
        <v>0</v>
      </c>
      <c r="CK156" s="232">
        <f t="shared" si="148"/>
        <v>0</v>
      </c>
      <c r="CL156" s="232">
        <f t="shared" si="148"/>
        <v>0</v>
      </c>
      <c r="CM156" s="254">
        <f t="shared" si="106"/>
        <v>0</v>
      </c>
    </row>
    <row r="157" spans="1:91">
      <c r="A157" s="238">
        <v>48</v>
      </c>
      <c r="B157" s="238" t="s">
        <v>10</v>
      </c>
      <c r="C157" s="232">
        <f t="shared" ref="C157:AH157" si="149">C$106*C51</f>
        <v>0</v>
      </c>
      <c r="D157" s="232">
        <f t="shared" si="149"/>
        <v>0</v>
      </c>
      <c r="E157" s="232">
        <f t="shared" si="149"/>
        <v>0</v>
      </c>
      <c r="F157" s="232">
        <f t="shared" si="149"/>
        <v>0</v>
      </c>
      <c r="G157" s="232">
        <f t="shared" si="149"/>
        <v>0</v>
      </c>
      <c r="H157" s="232">
        <f t="shared" si="149"/>
        <v>0</v>
      </c>
      <c r="I157" s="232">
        <f t="shared" si="149"/>
        <v>0</v>
      </c>
      <c r="J157" s="232">
        <f t="shared" si="149"/>
        <v>0</v>
      </c>
      <c r="K157" s="232">
        <f t="shared" si="149"/>
        <v>0</v>
      </c>
      <c r="L157" s="232">
        <f t="shared" si="149"/>
        <v>0</v>
      </c>
      <c r="M157" s="232">
        <f t="shared" si="149"/>
        <v>0</v>
      </c>
      <c r="N157" s="232">
        <f t="shared" si="149"/>
        <v>0</v>
      </c>
      <c r="O157" s="232">
        <f t="shared" si="149"/>
        <v>0</v>
      </c>
      <c r="P157" s="232">
        <f t="shared" si="149"/>
        <v>0</v>
      </c>
      <c r="Q157" s="232">
        <f t="shared" si="149"/>
        <v>0</v>
      </c>
      <c r="R157" s="232">
        <f t="shared" si="149"/>
        <v>0</v>
      </c>
      <c r="S157" s="232">
        <f t="shared" si="149"/>
        <v>0</v>
      </c>
      <c r="T157" s="232">
        <f t="shared" si="149"/>
        <v>0</v>
      </c>
      <c r="U157" s="232">
        <f t="shared" si="149"/>
        <v>0</v>
      </c>
      <c r="V157" s="232">
        <f t="shared" si="149"/>
        <v>0</v>
      </c>
      <c r="W157" s="232">
        <f t="shared" si="149"/>
        <v>0</v>
      </c>
      <c r="X157" s="232">
        <f t="shared" si="149"/>
        <v>0</v>
      </c>
      <c r="Y157" s="232">
        <f t="shared" si="149"/>
        <v>0</v>
      </c>
      <c r="Z157" s="232">
        <f t="shared" si="149"/>
        <v>0</v>
      </c>
      <c r="AA157" s="232">
        <f t="shared" si="149"/>
        <v>0</v>
      </c>
      <c r="AB157" s="232">
        <f t="shared" si="149"/>
        <v>0</v>
      </c>
      <c r="AC157" s="232">
        <f t="shared" si="149"/>
        <v>0</v>
      </c>
      <c r="AD157" s="232">
        <f t="shared" si="149"/>
        <v>0</v>
      </c>
      <c r="AE157" s="232">
        <f t="shared" si="149"/>
        <v>0</v>
      </c>
      <c r="AF157" s="232">
        <f t="shared" si="149"/>
        <v>0</v>
      </c>
      <c r="AG157" s="232">
        <f t="shared" si="149"/>
        <v>0</v>
      </c>
      <c r="AH157" s="232">
        <f t="shared" si="149"/>
        <v>0</v>
      </c>
      <c r="AI157" s="232">
        <f t="shared" ref="AI157:BN157" si="150">AI$106*AI51</f>
        <v>0</v>
      </c>
      <c r="AJ157" s="232">
        <f t="shared" si="150"/>
        <v>0</v>
      </c>
      <c r="AK157" s="232">
        <f t="shared" si="150"/>
        <v>0</v>
      </c>
      <c r="AL157" s="232">
        <f t="shared" si="150"/>
        <v>0</v>
      </c>
      <c r="AM157" s="232">
        <f t="shared" si="150"/>
        <v>0</v>
      </c>
      <c r="AN157" s="232">
        <f t="shared" si="150"/>
        <v>0</v>
      </c>
      <c r="AO157" s="232">
        <f t="shared" si="150"/>
        <v>0</v>
      </c>
      <c r="AP157" s="232">
        <f t="shared" si="150"/>
        <v>0</v>
      </c>
      <c r="AQ157" s="232">
        <f t="shared" si="150"/>
        <v>0</v>
      </c>
      <c r="AR157" s="232">
        <f t="shared" si="150"/>
        <v>0</v>
      </c>
      <c r="AS157" s="232">
        <f t="shared" si="150"/>
        <v>0</v>
      </c>
      <c r="AT157" s="232">
        <f t="shared" si="150"/>
        <v>0</v>
      </c>
      <c r="AU157" s="232">
        <f t="shared" si="150"/>
        <v>0</v>
      </c>
      <c r="AV157" s="232">
        <f t="shared" si="150"/>
        <v>0</v>
      </c>
      <c r="AW157" s="232">
        <f t="shared" si="150"/>
        <v>0</v>
      </c>
      <c r="AX157" s="232">
        <f t="shared" si="150"/>
        <v>0</v>
      </c>
      <c r="AY157" s="232">
        <f t="shared" si="150"/>
        <v>0</v>
      </c>
      <c r="AZ157" s="232">
        <f t="shared" si="150"/>
        <v>0</v>
      </c>
      <c r="BA157" s="232">
        <f t="shared" si="150"/>
        <v>0</v>
      </c>
      <c r="BB157" s="232">
        <f t="shared" si="150"/>
        <v>0</v>
      </c>
      <c r="BC157" s="232">
        <f t="shared" si="150"/>
        <v>0</v>
      </c>
      <c r="BD157" s="232">
        <f t="shared" si="150"/>
        <v>0</v>
      </c>
      <c r="BE157" s="232">
        <f t="shared" si="150"/>
        <v>0</v>
      </c>
      <c r="BF157" s="232">
        <f t="shared" si="150"/>
        <v>0</v>
      </c>
      <c r="BG157" s="232">
        <f t="shared" si="150"/>
        <v>0</v>
      </c>
      <c r="BH157" s="232">
        <f t="shared" si="150"/>
        <v>0</v>
      </c>
      <c r="BI157" s="232">
        <f t="shared" si="150"/>
        <v>0</v>
      </c>
      <c r="BJ157" s="232">
        <f t="shared" si="150"/>
        <v>0</v>
      </c>
      <c r="BK157" s="232">
        <f t="shared" si="150"/>
        <v>0</v>
      </c>
      <c r="BL157" s="232">
        <f t="shared" si="150"/>
        <v>0</v>
      </c>
      <c r="BM157" s="232">
        <f t="shared" si="150"/>
        <v>0</v>
      </c>
      <c r="BN157" s="232">
        <f t="shared" si="150"/>
        <v>0</v>
      </c>
      <c r="BO157" s="232">
        <f t="shared" ref="BO157:CL157" si="151">BO$106*BO51</f>
        <v>0</v>
      </c>
      <c r="BP157" s="232">
        <f t="shared" si="151"/>
        <v>0</v>
      </c>
      <c r="BQ157" s="232">
        <f t="shared" si="151"/>
        <v>0</v>
      </c>
      <c r="BR157" s="232">
        <f t="shared" si="151"/>
        <v>0</v>
      </c>
      <c r="BS157" s="232">
        <f t="shared" si="151"/>
        <v>0</v>
      </c>
      <c r="BT157" s="232">
        <f t="shared" si="151"/>
        <v>0</v>
      </c>
      <c r="BU157" s="232">
        <f t="shared" si="151"/>
        <v>0</v>
      </c>
      <c r="BV157" s="232">
        <f t="shared" si="151"/>
        <v>0</v>
      </c>
      <c r="BW157" s="232">
        <f t="shared" si="151"/>
        <v>0</v>
      </c>
      <c r="BX157" s="232">
        <f t="shared" si="151"/>
        <v>0</v>
      </c>
      <c r="BY157" s="232">
        <f t="shared" si="151"/>
        <v>0</v>
      </c>
      <c r="BZ157" s="232">
        <f t="shared" si="151"/>
        <v>0</v>
      </c>
      <c r="CA157" s="232">
        <f t="shared" si="151"/>
        <v>0</v>
      </c>
      <c r="CB157" s="232">
        <f t="shared" si="151"/>
        <v>0</v>
      </c>
      <c r="CC157" s="232">
        <f t="shared" si="151"/>
        <v>0</v>
      </c>
      <c r="CD157" s="232">
        <f t="shared" si="151"/>
        <v>0</v>
      </c>
      <c r="CE157" s="232">
        <f t="shared" si="151"/>
        <v>0</v>
      </c>
      <c r="CF157" s="232">
        <f t="shared" si="151"/>
        <v>0</v>
      </c>
      <c r="CG157" s="232">
        <f t="shared" si="151"/>
        <v>0</v>
      </c>
      <c r="CH157" s="232">
        <f t="shared" si="151"/>
        <v>0</v>
      </c>
      <c r="CI157" s="232">
        <f t="shared" si="151"/>
        <v>0</v>
      </c>
      <c r="CJ157" s="232">
        <f t="shared" si="151"/>
        <v>0</v>
      </c>
      <c r="CK157" s="232">
        <f t="shared" si="151"/>
        <v>0</v>
      </c>
      <c r="CL157" s="232">
        <f t="shared" si="151"/>
        <v>0</v>
      </c>
      <c r="CM157" s="254">
        <f t="shared" si="106"/>
        <v>0</v>
      </c>
    </row>
    <row r="158" spans="1:91">
      <c r="A158" s="238">
        <v>49</v>
      </c>
      <c r="B158" s="238" t="s">
        <v>11</v>
      </c>
      <c r="C158" s="232">
        <f t="shared" ref="C158:AH158" si="152">C$106*C52</f>
        <v>0</v>
      </c>
      <c r="D158" s="232">
        <f t="shared" si="152"/>
        <v>0</v>
      </c>
      <c r="E158" s="232">
        <f t="shared" si="152"/>
        <v>0</v>
      </c>
      <c r="F158" s="232">
        <f t="shared" si="152"/>
        <v>0</v>
      </c>
      <c r="G158" s="232">
        <f t="shared" si="152"/>
        <v>0</v>
      </c>
      <c r="H158" s="232">
        <f t="shared" si="152"/>
        <v>0</v>
      </c>
      <c r="I158" s="232">
        <f t="shared" si="152"/>
        <v>0</v>
      </c>
      <c r="J158" s="232">
        <f t="shared" si="152"/>
        <v>0</v>
      </c>
      <c r="K158" s="232">
        <f t="shared" si="152"/>
        <v>0</v>
      </c>
      <c r="L158" s="232">
        <f t="shared" si="152"/>
        <v>0</v>
      </c>
      <c r="M158" s="232">
        <f t="shared" si="152"/>
        <v>0</v>
      </c>
      <c r="N158" s="232">
        <f t="shared" si="152"/>
        <v>0</v>
      </c>
      <c r="O158" s="232">
        <f t="shared" si="152"/>
        <v>0</v>
      </c>
      <c r="P158" s="232">
        <f t="shared" si="152"/>
        <v>0</v>
      </c>
      <c r="Q158" s="232">
        <f t="shared" si="152"/>
        <v>0</v>
      </c>
      <c r="R158" s="232">
        <f t="shared" si="152"/>
        <v>0</v>
      </c>
      <c r="S158" s="232">
        <f t="shared" si="152"/>
        <v>0</v>
      </c>
      <c r="T158" s="232">
        <f t="shared" si="152"/>
        <v>0</v>
      </c>
      <c r="U158" s="232">
        <f t="shared" si="152"/>
        <v>0</v>
      </c>
      <c r="V158" s="232">
        <f t="shared" si="152"/>
        <v>0</v>
      </c>
      <c r="W158" s="232">
        <f t="shared" si="152"/>
        <v>0</v>
      </c>
      <c r="X158" s="232">
        <f t="shared" si="152"/>
        <v>0</v>
      </c>
      <c r="Y158" s="232">
        <f t="shared" si="152"/>
        <v>0</v>
      </c>
      <c r="Z158" s="232">
        <f t="shared" si="152"/>
        <v>0</v>
      </c>
      <c r="AA158" s="232">
        <f t="shared" si="152"/>
        <v>0</v>
      </c>
      <c r="AB158" s="232">
        <f t="shared" si="152"/>
        <v>0</v>
      </c>
      <c r="AC158" s="232">
        <f t="shared" si="152"/>
        <v>0</v>
      </c>
      <c r="AD158" s="232">
        <f t="shared" si="152"/>
        <v>0</v>
      </c>
      <c r="AE158" s="232">
        <f t="shared" si="152"/>
        <v>0</v>
      </c>
      <c r="AF158" s="232">
        <f t="shared" si="152"/>
        <v>0</v>
      </c>
      <c r="AG158" s="232">
        <f t="shared" si="152"/>
        <v>0</v>
      </c>
      <c r="AH158" s="232">
        <f t="shared" si="152"/>
        <v>0</v>
      </c>
      <c r="AI158" s="232">
        <f t="shared" ref="AI158:BN158" si="153">AI$106*AI52</f>
        <v>0</v>
      </c>
      <c r="AJ158" s="232">
        <f t="shared" si="153"/>
        <v>0</v>
      </c>
      <c r="AK158" s="232">
        <f t="shared" si="153"/>
        <v>0</v>
      </c>
      <c r="AL158" s="232">
        <f t="shared" si="153"/>
        <v>0</v>
      </c>
      <c r="AM158" s="232">
        <f t="shared" si="153"/>
        <v>0</v>
      </c>
      <c r="AN158" s="232">
        <f t="shared" si="153"/>
        <v>0</v>
      </c>
      <c r="AO158" s="232">
        <f t="shared" si="153"/>
        <v>0</v>
      </c>
      <c r="AP158" s="232">
        <f t="shared" si="153"/>
        <v>0</v>
      </c>
      <c r="AQ158" s="232">
        <f t="shared" si="153"/>
        <v>0</v>
      </c>
      <c r="AR158" s="232">
        <f t="shared" si="153"/>
        <v>0</v>
      </c>
      <c r="AS158" s="232">
        <f t="shared" si="153"/>
        <v>0</v>
      </c>
      <c r="AT158" s="232">
        <f t="shared" si="153"/>
        <v>0</v>
      </c>
      <c r="AU158" s="232">
        <f t="shared" si="153"/>
        <v>0</v>
      </c>
      <c r="AV158" s="232">
        <f t="shared" si="153"/>
        <v>0</v>
      </c>
      <c r="AW158" s="232">
        <f t="shared" si="153"/>
        <v>0</v>
      </c>
      <c r="AX158" s="232">
        <f t="shared" si="153"/>
        <v>0</v>
      </c>
      <c r="AY158" s="232">
        <f t="shared" si="153"/>
        <v>0</v>
      </c>
      <c r="AZ158" s="232">
        <f t="shared" si="153"/>
        <v>0</v>
      </c>
      <c r="BA158" s="232">
        <f t="shared" si="153"/>
        <v>0</v>
      </c>
      <c r="BB158" s="232">
        <f t="shared" si="153"/>
        <v>0</v>
      </c>
      <c r="BC158" s="232">
        <f t="shared" si="153"/>
        <v>0</v>
      </c>
      <c r="BD158" s="232">
        <f t="shared" si="153"/>
        <v>0</v>
      </c>
      <c r="BE158" s="232">
        <f t="shared" si="153"/>
        <v>0</v>
      </c>
      <c r="BF158" s="232">
        <f t="shared" si="153"/>
        <v>0</v>
      </c>
      <c r="BG158" s="232">
        <f t="shared" si="153"/>
        <v>0</v>
      </c>
      <c r="BH158" s="232">
        <f t="shared" si="153"/>
        <v>0</v>
      </c>
      <c r="BI158" s="232">
        <f t="shared" si="153"/>
        <v>0</v>
      </c>
      <c r="BJ158" s="232">
        <f t="shared" si="153"/>
        <v>0</v>
      </c>
      <c r="BK158" s="232">
        <f t="shared" si="153"/>
        <v>0</v>
      </c>
      <c r="BL158" s="232">
        <f t="shared" si="153"/>
        <v>0</v>
      </c>
      <c r="BM158" s="232">
        <f t="shared" si="153"/>
        <v>0</v>
      </c>
      <c r="BN158" s="232">
        <f t="shared" si="153"/>
        <v>0</v>
      </c>
      <c r="BO158" s="232">
        <f t="shared" ref="BO158:CL158" si="154">BO$106*BO52</f>
        <v>0</v>
      </c>
      <c r="BP158" s="232">
        <f t="shared" si="154"/>
        <v>0</v>
      </c>
      <c r="BQ158" s="232">
        <f t="shared" si="154"/>
        <v>0</v>
      </c>
      <c r="BR158" s="232">
        <f t="shared" si="154"/>
        <v>0</v>
      </c>
      <c r="BS158" s="232">
        <f t="shared" si="154"/>
        <v>0</v>
      </c>
      <c r="BT158" s="232">
        <f t="shared" si="154"/>
        <v>0</v>
      </c>
      <c r="BU158" s="232">
        <f t="shared" si="154"/>
        <v>0</v>
      </c>
      <c r="BV158" s="232">
        <f t="shared" si="154"/>
        <v>0</v>
      </c>
      <c r="BW158" s="232">
        <f t="shared" si="154"/>
        <v>0</v>
      </c>
      <c r="BX158" s="232">
        <f t="shared" si="154"/>
        <v>0</v>
      </c>
      <c r="BY158" s="232">
        <f t="shared" si="154"/>
        <v>0</v>
      </c>
      <c r="BZ158" s="232">
        <f t="shared" si="154"/>
        <v>0</v>
      </c>
      <c r="CA158" s="232">
        <f t="shared" si="154"/>
        <v>0</v>
      </c>
      <c r="CB158" s="232">
        <f t="shared" si="154"/>
        <v>0</v>
      </c>
      <c r="CC158" s="232">
        <f t="shared" si="154"/>
        <v>0</v>
      </c>
      <c r="CD158" s="232">
        <f t="shared" si="154"/>
        <v>0</v>
      </c>
      <c r="CE158" s="232">
        <f t="shared" si="154"/>
        <v>0</v>
      </c>
      <c r="CF158" s="232">
        <f t="shared" si="154"/>
        <v>0</v>
      </c>
      <c r="CG158" s="232">
        <f t="shared" si="154"/>
        <v>0</v>
      </c>
      <c r="CH158" s="232">
        <f t="shared" si="154"/>
        <v>0</v>
      </c>
      <c r="CI158" s="232">
        <f t="shared" si="154"/>
        <v>0</v>
      </c>
      <c r="CJ158" s="232">
        <f t="shared" si="154"/>
        <v>0</v>
      </c>
      <c r="CK158" s="232">
        <f t="shared" si="154"/>
        <v>0</v>
      </c>
      <c r="CL158" s="232">
        <f t="shared" si="154"/>
        <v>0</v>
      </c>
      <c r="CM158" s="254">
        <f t="shared" si="106"/>
        <v>0</v>
      </c>
    </row>
    <row r="159" spans="1:91">
      <c r="A159" s="238">
        <v>50</v>
      </c>
      <c r="B159" s="238" t="s">
        <v>898</v>
      </c>
      <c r="C159" s="232">
        <f t="shared" ref="C159:AH159" si="155">C$106*C53</f>
        <v>0</v>
      </c>
      <c r="D159" s="232">
        <f t="shared" si="155"/>
        <v>0</v>
      </c>
      <c r="E159" s="232">
        <f t="shared" si="155"/>
        <v>0</v>
      </c>
      <c r="F159" s="232">
        <f t="shared" si="155"/>
        <v>0</v>
      </c>
      <c r="G159" s="232">
        <f t="shared" si="155"/>
        <v>0</v>
      </c>
      <c r="H159" s="232">
        <f t="shared" si="155"/>
        <v>0</v>
      </c>
      <c r="I159" s="232">
        <f t="shared" si="155"/>
        <v>0</v>
      </c>
      <c r="J159" s="232">
        <f t="shared" si="155"/>
        <v>0</v>
      </c>
      <c r="K159" s="232">
        <f t="shared" si="155"/>
        <v>0</v>
      </c>
      <c r="L159" s="232">
        <f t="shared" si="155"/>
        <v>0</v>
      </c>
      <c r="M159" s="232">
        <f t="shared" si="155"/>
        <v>0</v>
      </c>
      <c r="N159" s="232">
        <f t="shared" si="155"/>
        <v>0</v>
      </c>
      <c r="O159" s="232">
        <f t="shared" si="155"/>
        <v>0</v>
      </c>
      <c r="P159" s="232">
        <f t="shared" si="155"/>
        <v>0</v>
      </c>
      <c r="Q159" s="232">
        <f t="shared" si="155"/>
        <v>0</v>
      </c>
      <c r="R159" s="232">
        <f t="shared" si="155"/>
        <v>0</v>
      </c>
      <c r="S159" s="232">
        <f t="shared" si="155"/>
        <v>0</v>
      </c>
      <c r="T159" s="232">
        <f t="shared" si="155"/>
        <v>0</v>
      </c>
      <c r="U159" s="232">
        <f t="shared" si="155"/>
        <v>0</v>
      </c>
      <c r="V159" s="232">
        <f t="shared" si="155"/>
        <v>0</v>
      </c>
      <c r="W159" s="232">
        <f t="shared" si="155"/>
        <v>0</v>
      </c>
      <c r="X159" s="232">
        <f t="shared" si="155"/>
        <v>0</v>
      </c>
      <c r="Y159" s="232">
        <f t="shared" si="155"/>
        <v>0</v>
      </c>
      <c r="Z159" s="232">
        <f t="shared" si="155"/>
        <v>0</v>
      </c>
      <c r="AA159" s="232">
        <f t="shared" si="155"/>
        <v>0</v>
      </c>
      <c r="AB159" s="232">
        <f t="shared" si="155"/>
        <v>0</v>
      </c>
      <c r="AC159" s="232">
        <f t="shared" si="155"/>
        <v>0</v>
      </c>
      <c r="AD159" s="232">
        <f t="shared" si="155"/>
        <v>0</v>
      </c>
      <c r="AE159" s="232">
        <f t="shared" si="155"/>
        <v>0</v>
      </c>
      <c r="AF159" s="232">
        <f t="shared" si="155"/>
        <v>0</v>
      </c>
      <c r="AG159" s="232">
        <f t="shared" si="155"/>
        <v>0</v>
      </c>
      <c r="AH159" s="232">
        <f t="shared" si="155"/>
        <v>0</v>
      </c>
      <c r="AI159" s="232">
        <f t="shared" ref="AI159:BN159" si="156">AI$106*AI53</f>
        <v>0</v>
      </c>
      <c r="AJ159" s="232">
        <f t="shared" si="156"/>
        <v>0</v>
      </c>
      <c r="AK159" s="232">
        <f t="shared" si="156"/>
        <v>0</v>
      </c>
      <c r="AL159" s="232">
        <f t="shared" si="156"/>
        <v>0</v>
      </c>
      <c r="AM159" s="232">
        <f t="shared" si="156"/>
        <v>0</v>
      </c>
      <c r="AN159" s="232">
        <f t="shared" si="156"/>
        <v>0</v>
      </c>
      <c r="AO159" s="232">
        <f t="shared" si="156"/>
        <v>0</v>
      </c>
      <c r="AP159" s="232">
        <f t="shared" si="156"/>
        <v>0</v>
      </c>
      <c r="AQ159" s="232">
        <f t="shared" si="156"/>
        <v>0</v>
      </c>
      <c r="AR159" s="232">
        <f t="shared" si="156"/>
        <v>0</v>
      </c>
      <c r="AS159" s="232">
        <f t="shared" si="156"/>
        <v>0</v>
      </c>
      <c r="AT159" s="232">
        <f t="shared" si="156"/>
        <v>0</v>
      </c>
      <c r="AU159" s="232">
        <f t="shared" si="156"/>
        <v>0</v>
      </c>
      <c r="AV159" s="232">
        <f t="shared" si="156"/>
        <v>0</v>
      </c>
      <c r="AW159" s="232">
        <f t="shared" si="156"/>
        <v>0</v>
      </c>
      <c r="AX159" s="232">
        <f t="shared" si="156"/>
        <v>0</v>
      </c>
      <c r="AY159" s="232">
        <f t="shared" si="156"/>
        <v>0</v>
      </c>
      <c r="AZ159" s="232">
        <f t="shared" si="156"/>
        <v>0</v>
      </c>
      <c r="BA159" s="232">
        <f t="shared" si="156"/>
        <v>0</v>
      </c>
      <c r="BB159" s="232">
        <f t="shared" si="156"/>
        <v>0</v>
      </c>
      <c r="BC159" s="232">
        <f t="shared" si="156"/>
        <v>0</v>
      </c>
      <c r="BD159" s="232">
        <f t="shared" si="156"/>
        <v>0</v>
      </c>
      <c r="BE159" s="232">
        <f t="shared" si="156"/>
        <v>0</v>
      </c>
      <c r="BF159" s="232">
        <f t="shared" si="156"/>
        <v>0</v>
      </c>
      <c r="BG159" s="232">
        <f t="shared" si="156"/>
        <v>0</v>
      </c>
      <c r="BH159" s="232">
        <f t="shared" si="156"/>
        <v>0</v>
      </c>
      <c r="BI159" s="232">
        <f t="shared" si="156"/>
        <v>0</v>
      </c>
      <c r="BJ159" s="232">
        <f t="shared" si="156"/>
        <v>0</v>
      </c>
      <c r="BK159" s="232">
        <f t="shared" si="156"/>
        <v>0</v>
      </c>
      <c r="BL159" s="232">
        <f t="shared" si="156"/>
        <v>0</v>
      </c>
      <c r="BM159" s="232">
        <f t="shared" si="156"/>
        <v>0</v>
      </c>
      <c r="BN159" s="232">
        <f t="shared" si="156"/>
        <v>0</v>
      </c>
      <c r="BO159" s="232">
        <f t="shared" ref="BO159:CL159" si="157">BO$106*BO53</f>
        <v>0</v>
      </c>
      <c r="BP159" s="232">
        <f t="shared" si="157"/>
        <v>0</v>
      </c>
      <c r="BQ159" s="232">
        <f t="shared" si="157"/>
        <v>0</v>
      </c>
      <c r="BR159" s="232">
        <f t="shared" si="157"/>
        <v>0</v>
      </c>
      <c r="BS159" s="232">
        <f t="shared" si="157"/>
        <v>0</v>
      </c>
      <c r="BT159" s="232">
        <f t="shared" si="157"/>
        <v>0</v>
      </c>
      <c r="BU159" s="232">
        <f t="shared" si="157"/>
        <v>0</v>
      </c>
      <c r="BV159" s="232">
        <f t="shared" si="157"/>
        <v>0</v>
      </c>
      <c r="BW159" s="232">
        <f t="shared" si="157"/>
        <v>0</v>
      </c>
      <c r="BX159" s="232">
        <f t="shared" si="157"/>
        <v>0</v>
      </c>
      <c r="BY159" s="232">
        <f t="shared" si="157"/>
        <v>0</v>
      </c>
      <c r="BZ159" s="232">
        <f t="shared" si="157"/>
        <v>0</v>
      </c>
      <c r="CA159" s="232">
        <f t="shared" si="157"/>
        <v>0</v>
      </c>
      <c r="CB159" s="232">
        <f t="shared" si="157"/>
        <v>0</v>
      </c>
      <c r="CC159" s="232">
        <f t="shared" si="157"/>
        <v>0</v>
      </c>
      <c r="CD159" s="232">
        <f t="shared" si="157"/>
        <v>0</v>
      </c>
      <c r="CE159" s="232">
        <f t="shared" si="157"/>
        <v>0</v>
      </c>
      <c r="CF159" s="232">
        <f t="shared" si="157"/>
        <v>0</v>
      </c>
      <c r="CG159" s="232">
        <f t="shared" si="157"/>
        <v>0</v>
      </c>
      <c r="CH159" s="232">
        <f t="shared" si="157"/>
        <v>0</v>
      </c>
      <c r="CI159" s="232">
        <f t="shared" si="157"/>
        <v>0</v>
      </c>
      <c r="CJ159" s="232">
        <f t="shared" si="157"/>
        <v>0</v>
      </c>
      <c r="CK159" s="232">
        <f t="shared" si="157"/>
        <v>0</v>
      </c>
      <c r="CL159" s="232">
        <f t="shared" si="157"/>
        <v>0</v>
      </c>
      <c r="CM159" s="254">
        <f t="shared" si="106"/>
        <v>0</v>
      </c>
    </row>
    <row r="160" spans="1:91">
      <c r="A160" s="238">
        <v>51</v>
      </c>
      <c r="B160" s="238" t="s">
        <v>904</v>
      </c>
      <c r="C160" s="232">
        <f t="shared" ref="C160:AH160" si="158">C$106*C54</f>
        <v>0</v>
      </c>
      <c r="D160" s="232">
        <f t="shared" si="158"/>
        <v>0</v>
      </c>
      <c r="E160" s="232">
        <f t="shared" si="158"/>
        <v>0</v>
      </c>
      <c r="F160" s="232">
        <f t="shared" si="158"/>
        <v>0</v>
      </c>
      <c r="G160" s="232">
        <f t="shared" si="158"/>
        <v>0</v>
      </c>
      <c r="H160" s="232">
        <f t="shared" si="158"/>
        <v>0</v>
      </c>
      <c r="I160" s="232">
        <f t="shared" si="158"/>
        <v>0</v>
      </c>
      <c r="J160" s="232">
        <f t="shared" si="158"/>
        <v>0</v>
      </c>
      <c r="K160" s="232">
        <f t="shared" si="158"/>
        <v>0</v>
      </c>
      <c r="L160" s="232">
        <f t="shared" si="158"/>
        <v>0</v>
      </c>
      <c r="M160" s="232">
        <f t="shared" si="158"/>
        <v>0</v>
      </c>
      <c r="N160" s="232">
        <f t="shared" si="158"/>
        <v>0</v>
      </c>
      <c r="O160" s="232">
        <f t="shared" si="158"/>
        <v>0</v>
      </c>
      <c r="P160" s="232">
        <f t="shared" si="158"/>
        <v>0</v>
      </c>
      <c r="Q160" s="232">
        <f t="shared" si="158"/>
        <v>0</v>
      </c>
      <c r="R160" s="232">
        <f t="shared" si="158"/>
        <v>0</v>
      </c>
      <c r="S160" s="232">
        <f t="shared" si="158"/>
        <v>0</v>
      </c>
      <c r="T160" s="232">
        <f t="shared" si="158"/>
        <v>0</v>
      </c>
      <c r="U160" s="232">
        <f t="shared" si="158"/>
        <v>0</v>
      </c>
      <c r="V160" s="232">
        <f t="shared" si="158"/>
        <v>0</v>
      </c>
      <c r="W160" s="232">
        <f t="shared" si="158"/>
        <v>0</v>
      </c>
      <c r="X160" s="232">
        <f t="shared" si="158"/>
        <v>0</v>
      </c>
      <c r="Y160" s="232">
        <f t="shared" si="158"/>
        <v>0</v>
      </c>
      <c r="Z160" s="232">
        <f t="shared" si="158"/>
        <v>0</v>
      </c>
      <c r="AA160" s="232">
        <f t="shared" si="158"/>
        <v>0</v>
      </c>
      <c r="AB160" s="232">
        <f t="shared" si="158"/>
        <v>0</v>
      </c>
      <c r="AC160" s="232">
        <f t="shared" si="158"/>
        <v>0</v>
      </c>
      <c r="AD160" s="232">
        <f t="shared" si="158"/>
        <v>0</v>
      </c>
      <c r="AE160" s="232">
        <f t="shared" si="158"/>
        <v>0</v>
      </c>
      <c r="AF160" s="232">
        <f t="shared" si="158"/>
        <v>0</v>
      </c>
      <c r="AG160" s="232">
        <f t="shared" si="158"/>
        <v>0</v>
      </c>
      <c r="AH160" s="232">
        <f t="shared" si="158"/>
        <v>0</v>
      </c>
      <c r="AI160" s="232">
        <f t="shared" ref="AI160:BN160" si="159">AI$106*AI54</f>
        <v>0</v>
      </c>
      <c r="AJ160" s="232">
        <f t="shared" si="159"/>
        <v>0</v>
      </c>
      <c r="AK160" s="232">
        <f t="shared" si="159"/>
        <v>0</v>
      </c>
      <c r="AL160" s="232">
        <f t="shared" si="159"/>
        <v>0</v>
      </c>
      <c r="AM160" s="232">
        <f t="shared" si="159"/>
        <v>0</v>
      </c>
      <c r="AN160" s="232">
        <f t="shared" si="159"/>
        <v>0</v>
      </c>
      <c r="AO160" s="232">
        <f t="shared" si="159"/>
        <v>0</v>
      </c>
      <c r="AP160" s="232">
        <f t="shared" si="159"/>
        <v>0</v>
      </c>
      <c r="AQ160" s="232">
        <f t="shared" si="159"/>
        <v>0</v>
      </c>
      <c r="AR160" s="232">
        <f t="shared" si="159"/>
        <v>0</v>
      </c>
      <c r="AS160" s="232">
        <f t="shared" si="159"/>
        <v>0</v>
      </c>
      <c r="AT160" s="232">
        <f t="shared" si="159"/>
        <v>0</v>
      </c>
      <c r="AU160" s="232">
        <f t="shared" si="159"/>
        <v>0</v>
      </c>
      <c r="AV160" s="232">
        <f t="shared" si="159"/>
        <v>0</v>
      </c>
      <c r="AW160" s="232">
        <f t="shared" si="159"/>
        <v>0</v>
      </c>
      <c r="AX160" s="232">
        <f t="shared" si="159"/>
        <v>0</v>
      </c>
      <c r="AY160" s="232">
        <f t="shared" si="159"/>
        <v>0</v>
      </c>
      <c r="AZ160" s="232">
        <f t="shared" si="159"/>
        <v>0</v>
      </c>
      <c r="BA160" s="232">
        <f t="shared" si="159"/>
        <v>0</v>
      </c>
      <c r="BB160" s="232">
        <f t="shared" si="159"/>
        <v>0</v>
      </c>
      <c r="BC160" s="232">
        <f t="shared" si="159"/>
        <v>0</v>
      </c>
      <c r="BD160" s="232">
        <f t="shared" si="159"/>
        <v>0</v>
      </c>
      <c r="BE160" s="232">
        <f t="shared" si="159"/>
        <v>0</v>
      </c>
      <c r="BF160" s="232">
        <f t="shared" si="159"/>
        <v>0</v>
      </c>
      <c r="BG160" s="232">
        <f t="shared" si="159"/>
        <v>0</v>
      </c>
      <c r="BH160" s="232">
        <f t="shared" si="159"/>
        <v>0</v>
      </c>
      <c r="BI160" s="232">
        <f t="shared" si="159"/>
        <v>0</v>
      </c>
      <c r="BJ160" s="232">
        <f t="shared" si="159"/>
        <v>0</v>
      </c>
      <c r="BK160" s="232">
        <f t="shared" si="159"/>
        <v>0</v>
      </c>
      <c r="BL160" s="232">
        <f t="shared" si="159"/>
        <v>0</v>
      </c>
      <c r="BM160" s="232">
        <f t="shared" si="159"/>
        <v>0</v>
      </c>
      <c r="BN160" s="232">
        <f t="shared" si="159"/>
        <v>0</v>
      </c>
      <c r="BO160" s="232">
        <f t="shared" ref="BO160:CL160" si="160">BO$106*BO54</f>
        <v>0</v>
      </c>
      <c r="BP160" s="232">
        <f t="shared" si="160"/>
        <v>0</v>
      </c>
      <c r="BQ160" s="232">
        <f t="shared" si="160"/>
        <v>0</v>
      </c>
      <c r="BR160" s="232">
        <f t="shared" si="160"/>
        <v>0</v>
      </c>
      <c r="BS160" s="232">
        <f t="shared" si="160"/>
        <v>0</v>
      </c>
      <c r="BT160" s="232">
        <f t="shared" si="160"/>
        <v>0</v>
      </c>
      <c r="BU160" s="232">
        <f t="shared" si="160"/>
        <v>0</v>
      </c>
      <c r="BV160" s="232">
        <f t="shared" si="160"/>
        <v>0</v>
      </c>
      <c r="BW160" s="232">
        <f t="shared" si="160"/>
        <v>0</v>
      </c>
      <c r="BX160" s="232">
        <f t="shared" si="160"/>
        <v>0</v>
      </c>
      <c r="BY160" s="232">
        <f t="shared" si="160"/>
        <v>0</v>
      </c>
      <c r="BZ160" s="232">
        <f t="shared" si="160"/>
        <v>0</v>
      </c>
      <c r="CA160" s="232">
        <f t="shared" si="160"/>
        <v>0</v>
      </c>
      <c r="CB160" s="232">
        <f t="shared" si="160"/>
        <v>0</v>
      </c>
      <c r="CC160" s="232">
        <f t="shared" si="160"/>
        <v>0</v>
      </c>
      <c r="CD160" s="232">
        <f t="shared" si="160"/>
        <v>0</v>
      </c>
      <c r="CE160" s="232">
        <f t="shared" si="160"/>
        <v>0</v>
      </c>
      <c r="CF160" s="232">
        <f t="shared" si="160"/>
        <v>0</v>
      </c>
      <c r="CG160" s="232">
        <f t="shared" si="160"/>
        <v>0</v>
      </c>
      <c r="CH160" s="232">
        <f t="shared" si="160"/>
        <v>0</v>
      </c>
      <c r="CI160" s="232">
        <f t="shared" si="160"/>
        <v>0</v>
      </c>
      <c r="CJ160" s="232">
        <f t="shared" si="160"/>
        <v>0</v>
      </c>
      <c r="CK160" s="232">
        <f t="shared" si="160"/>
        <v>0</v>
      </c>
      <c r="CL160" s="232">
        <f t="shared" si="160"/>
        <v>0</v>
      </c>
      <c r="CM160" s="254">
        <f t="shared" si="106"/>
        <v>0</v>
      </c>
    </row>
    <row r="161" spans="1:91">
      <c r="A161" s="238">
        <v>52</v>
      </c>
      <c r="B161" s="238" t="s">
        <v>47</v>
      </c>
      <c r="C161" s="232">
        <f t="shared" ref="C161:AH161" si="161">C$106*C55</f>
        <v>0</v>
      </c>
      <c r="D161" s="232">
        <f t="shared" si="161"/>
        <v>0</v>
      </c>
      <c r="E161" s="232">
        <f t="shared" si="161"/>
        <v>0</v>
      </c>
      <c r="F161" s="232">
        <f t="shared" si="161"/>
        <v>0</v>
      </c>
      <c r="G161" s="232">
        <f t="shared" si="161"/>
        <v>0</v>
      </c>
      <c r="H161" s="232">
        <f t="shared" si="161"/>
        <v>0</v>
      </c>
      <c r="I161" s="232">
        <f t="shared" si="161"/>
        <v>0</v>
      </c>
      <c r="J161" s="232">
        <f t="shared" si="161"/>
        <v>0</v>
      </c>
      <c r="K161" s="232">
        <f t="shared" si="161"/>
        <v>0</v>
      </c>
      <c r="L161" s="232">
        <f t="shared" si="161"/>
        <v>0</v>
      </c>
      <c r="M161" s="232">
        <f t="shared" si="161"/>
        <v>0</v>
      </c>
      <c r="N161" s="232">
        <f t="shared" si="161"/>
        <v>0</v>
      </c>
      <c r="O161" s="232">
        <f t="shared" si="161"/>
        <v>0</v>
      </c>
      <c r="P161" s="232">
        <f t="shared" si="161"/>
        <v>0</v>
      </c>
      <c r="Q161" s="232">
        <f t="shared" si="161"/>
        <v>0</v>
      </c>
      <c r="R161" s="232">
        <f t="shared" si="161"/>
        <v>0</v>
      </c>
      <c r="S161" s="232">
        <f t="shared" si="161"/>
        <v>0</v>
      </c>
      <c r="T161" s="232">
        <f t="shared" si="161"/>
        <v>0</v>
      </c>
      <c r="U161" s="232">
        <f t="shared" si="161"/>
        <v>0</v>
      </c>
      <c r="V161" s="232">
        <f t="shared" si="161"/>
        <v>0</v>
      </c>
      <c r="W161" s="232">
        <f t="shared" si="161"/>
        <v>0</v>
      </c>
      <c r="X161" s="232">
        <f t="shared" si="161"/>
        <v>0</v>
      </c>
      <c r="Y161" s="232">
        <f t="shared" si="161"/>
        <v>0</v>
      </c>
      <c r="Z161" s="232">
        <f t="shared" si="161"/>
        <v>0</v>
      </c>
      <c r="AA161" s="232">
        <f t="shared" si="161"/>
        <v>0</v>
      </c>
      <c r="AB161" s="232">
        <f t="shared" si="161"/>
        <v>0</v>
      </c>
      <c r="AC161" s="232">
        <f t="shared" si="161"/>
        <v>0</v>
      </c>
      <c r="AD161" s="232">
        <f t="shared" si="161"/>
        <v>0</v>
      </c>
      <c r="AE161" s="232">
        <f t="shared" si="161"/>
        <v>0</v>
      </c>
      <c r="AF161" s="232">
        <f t="shared" si="161"/>
        <v>0</v>
      </c>
      <c r="AG161" s="232">
        <f t="shared" si="161"/>
        <v>0</v>
      </c>
      <c r="AH161" s="232">
        <f t="shared" si="161"/>
        <v>0</v>
      </c>
      <c r="AI161" s="232">
        <f t="shared" ref="AI161:BN161" si="162">AI$106*AI55</f>
        <v>0</v>
      </c>
      <c r="AJ161" s="232">
        <f t="shared" si="162"/>
        <v>0</v>
      </c>
      <c r="AK161" s="232">
        <f t="shared" si="162"/>
        <v>0</v>
      </c>
      <c r="AL161" s="232">
        <f t="shared" si="162"/>
        <v>0</v>
      </c>
      <c r="AM161" s="232">
        <f t="shared" si="162"/>
        <v>0</v>
      </c>
      <c r="AN161" s="232">
        <f t="shared" si="162"/>
        <v>0</v>
      </c>
      <c r="AO161" s="232">
        <f t="shared" si="162"/>
        <v>0</v>
      </c>
      <c r="AP161" s="232">
        <f t="shared" si="162"/>
        <v>0</v>
      </c>
      <c r="AQ161" s="232">
        <f t="shared" si="162"/>
        <v>0</v>
      </c>
      <c r="AR161" s="232">
        <f t="shared" si="162"/>
        <v>0</v>
      </c>
      <c r="AS161" s="232">
        <f t="shared" si="162"/>
        <v>0</v>
      </c>
      <c r="AT161" s="232">
        <f t="shared" si="162"/>
        <v>0</v>
      </c>
      <c r="AU161" s="232">
        <f t="shared" si="162"/>
        <v>0</v>
      </c>
      <c r="AV161" s="232">
        <f t="shared" si="162"/>
        <v>0</v>
      </c>
      <c r="AW161" s="232">
        <f t="shared" si="162"/>
        <v>0</v>
      </c>
      <c r="AX161" s="232">
        <f t="shared" si="162"/>
        <v>0</v>
      </c>
      <c r="AY161" s="232">
        <f t="shared" si="162"/>
        <v>0</v>
      </c>
      <c r="AZ161" s="232">
        <f t="shared" si="162"/>
        <v>0</v>
      </c>
      <c r="BA161" s="232">
        <f t="shared" si="162"/>
        <v>0</v>
      </c>
      <c r="BB161" s="232">
        <f t="shared" si="162"/>
        <v>0</v>
      </c>
      <c r="BC161" s="232">
        <f t="shared" si="162"/>
        <v>0</v>
      </c>
      <c r="BD161" s="232">
        <f t="shared" si="162"/>
        <v>0</v>
      </c>
      <c r="BE161" s="232">
        <f t="shared" si="162"/>
        <v>0</v>
      </c>
      <c r="BF161" s="232">
        <f t="shared" si="162"/>
        <v>0</v>
      </c>
      <c r="BG161" s="232">
        <f t="shared" si="162"/>
        <v>0</v>
      </c>
      <c r="BH161" s="232">
        <f t="shared" si="162"/>
        <v>0</v>
      </c>
      <c r="BI161" s="232">
        <f t="shared" si="162"/>
        <v>0</v>
      </c>
      <c r="BJ161" s="232">
        <f t="shared" si="162"/>
        <v>0</v>
      </c>
      <c r="BK161" s="232">
        <f t="shared" si="162"/>
        <v>0</v>
      </c>
      <c r="BL161" s="232">
        <f t="shared" si="162"/>
        <v>0</v>
      </c>
      <c r="BM161" s="232">
        <f t="shared" si="162"/>
        <v>0</v>
      </c>
      <c r="BN161" s="232">
        <f t="shared" si="162"/>
        <v>0</v>
      </c>
      <c r="BO161" s="232">
        <f t="shared" ref="BO161:CL161" si="163">BO$106*BO55</f>
        <v>0</v>
      </c>
      <c r="BP161" s="232">
        <f t="shared" si="163"/>
        <v>0</v>
      </c>
      <c r="BQ161" s="232">
        <f t="shared" si="163"/>
        <v>0</v>
      </c>
      <c r="BR161" s="232">
        <f t="shared" si="163"/>
        <v>0</v>
      </c>
      <c r="BS161" s="232">
        <f t="shared" si="163"/>
        <v>0</v>
      </c>
      <c r="BT161" s="232">
        <f t="shared" si="163"/>
        <v>0</v>
      </c>
      <c r="BU161" s="232">
        <f t="shared" si="163"/>
        <v>0</v>
      </c>
      <c r="BV161" s="232">
        <f t="shared" si="163"/>
        <v>0</v>
      </c>
      <c r="BW161" s="232">
        <f t="shared" si="163"/>
        <v>0</v>
      </c>
      <c r="BX161" s="232">
        <f t="shared" si="163"/>
        <v>0</v>
      </c>
      <c r="BY161" s="232">
        <f t="shared" si="163"/>
        <v>0</v>
      </c>
      <c r="BZ161" s="232">
        <f t="shared" si="163"/>
        <v>0</v>
      </c>
      <c r="CA161" s="232">
        <f t="shared" si="163"/>
        <v>0</v>
      </c>
      <c r="CB161" s="232">
        <f t="shared" si="163"/>
        <v>0</v>
      </c>
      <c r="CC161" s="232">
        <f t="shared" si="163"/>
        <v>0</v>
      </c>
      <c r="CD161" s="232">
        <f t="shared" si="163"/>
        <v>0</v>
      </c>
      <c r="CE161" s="232">
        <f t="shared" si="163"/>
        <v>0</v>
      </c>
      <c r="CF161" s="232">
        <f t="shared" si="163"/>
        <v>0</v>
      </c>
      <c r="CG161" s="232">
        <f t="shared" si="163"/>
        <v>0</v>
      </c>
      <c r="CH161" s="232">
        <f t="shared" si="163"/>
        <v>0</v>
      </c>
      <c r="CI161" s="232">
        <f t="shared" si="163"/>
        <v>0</v>
      </c>
      <c r="CJ161" s="232">
        <f t="shared" si="163"/>
        <v>0</v>
      </c>
      <c r="CK161" s="232">
        <f t="shared" si="163"/>
        <v>0</v>
      </c>
      <c r="CL161" s="232">
        <f t="shared" si="163"/>
        <v>0</v>
      </c>
      <c r="CM161" s="254">
        <f t="shared" si="106"/>
        <v>0</v>
      </c>
    </row>
    <row r="162" spans="1:91">
      <c r="A162" s="238">
        <v>53</v>
      </c>
      <c r="B162" s="238" t="s">
        <v>12</v>
      </c>
      <c r="C162" s="232">
        <f t="shared" ref="C162:AH162" si="164">C$106*C56</f>
        <v>0</v>
      </c>
      <c r="D162" s="232">
        <f t="shared" si="164"/>
        <v>0</v>
      </c>
      <c r="E162" s="232">
        <f t="shared" si="164"/>
        <v>0</v>
      </c>
      <c r="F162" s="232">
        <f t="shared" si="164"/>
        <v>0</v>
      </c>
      <c r="G162" s="232">
        <f t="shared" si="164"/>
        <v>0</v>
      </c>
      <c r="H162" s="232">
        <f t="shared" si="164"/>
        <v>0</v>
      </c>
      <c r="I162" s="232">
        <f t="shared" si="164"/>
        <v>0</v>
      </c>
      <c r="J162" s="232">
        <f t="shared" si="164"/>
        <v>0</v>
      </c>
      <c r="K162" s="232">
        <f t="shared" si="164"/>
        <v>0</v>
      </c>
      <c r="L162" s="232">
        <f t="shared" si="164"/>
        <v>0</v>
      </c>
      <c r="M162" s="232">
        <f t="shared" si="164"/>
        <v>0</v>
      </c>
      <c r="N162" s="232">
        <f t="shared" si="164"/>
        <v>0</v>
      </c>
      <c r="O162" s="232">
        <f t="shared" si="164"/>
        <v>0</v>
      </c>
      <c r="P162" s="232">
        <f t="shared" si="164"/>
        <v>0</v>
      </c>
      <c r="Q162" s="232">
        <f t="shared" si="164"/>
        <v>0</v>
      </c>
      <c r="R162" s="232">
        <f t="shared" si="164"/>
        <v>0</v>
      </c>
      <c r="S162" s="232">
        <f t="shared" si="164"/>
        <v>0</v>
      </c>
      <c r="T162" s="232">
        <f t="shared" si="164"/>
        <v>0</v>
      </c>
      <c r="U162" s="232">
        <f t="shared" si="164"/>
        <v>0</v>
      </c>
      <c r="V162" s="232">
        <f t="shared" si="164"/>
        <v>0</v>
      </c>
      <c r="W162" s="232">
        <f t="shared" si="164"/>
        <v>0</v>
      </c>
      <c r="X162" s="232">
        <f t="shared" si="164"/>
        <v>0</v>
      </c>
      <c r="Y162" s="232">
        <f t="shared" si="164"/>
        <v>0</v>
      </c>
      <c r="Z162" s="232">
        <f t="shared" si="164"/>
        <v>0</v>
      </c>
      <c r="AA162" s="232">
        <f t="shared" si="164"/>
        <v>0</v>
      </c>
      <c r="AB162" s="232">
        <f t="shared" si="164"/>
        <v>0</v>
      </c>
      <c r="AC162" s="232">
        <f t="shared" si="164"/>
        <v>0</v>
      </c>
      <c r="AD162" s="232">
        <f t="shared" si="164"/>
        <v>0</v>
      </c>
      <c r="AE162" s="232">
        <f t="shared" si="164"/>
        <v>0</v>
      </c>
      <c r="AF162" s="232">
        <f t="shared" si="164"/>
        <v>0</v>
      </c>
      <c r="AG162" s="232">
        <f t="shared" si="164"/>
        <v>0</v>
      </c>
      <c r="AH162" s="232">
        <f t="shared" si="164"/>
        <v>0</v>
      </c>
      <c r="AI162" s="232">
        <f t="shared" ref="AI162:BN162" si="165">AI$106*AI56</f>
        <v>0</v>
      </c>
      <c r="AJ162" s="232">
        <f t="shared" si="165"/>
        <v>0</v>
      </c>
      <c r="AK162" s="232">
        <f t="shared" si="165"/>
        <v>0</v>
      </c>
      <c r="AL162" s="232">
        <f t="shared" si="165"/>
        <v>0</v>
      </c>
      <c r="AM162" s="232">
        <f t="shared" si="165"/>
        <v>0</v>
      </c>
      <c r="AN162" s="232">
        <f t="shared" si="165"/>
        <v>0</v>
      </c>
      <c r="AO162" s="232">
        <f t="shared" si="165"/>
        <v>0</v>
      </c>
      <c r="AP162" s="232">
        <f t="shared" si="165"/>
        <v>0</v>
      </c>
      <c r="AQ162" s="232">
        <f t="shared" si="165"/>
        <v>0</v>
      </c>
      <c r="AR162" s="232">
        <f t="shared" si="165"/>
        <v>0</v>
      </c>
      <c r="AS162" s="232">
        <f t="shared" si="165"/>
        <v>0</v>
      </c>
      <c r="AT162" s="232">
        <f t="shared" si="165"/>
        <v>0</v>
      </c>
      <c r="AU162" s="232">
        <f t="shared" si="165"/>
        <v>0</v>
      </c>
      <c r="AV162" s="232">
        <f t="shared" si="165"/>
        <v>0</v>
      </c>
      <c r="AW162" s="232">
        <f t="shared" si="165"/>
        <v>0</v>
      </c>
      <c r="AX162" s="232">
        <f t="shared" si="165"/>
        <v>0</v>
      </c>
      <c r="AY162" s="232">
        <f t="shared" si="165"/>
        <v>0</v>
      </c>
      <c r="AZ162" s="232">
        <f t="shared" si="165"/>
        <v>0</v>
      </c>
      <c r="BA162" s="232">
        <f t="shared" si="165"/>
        <v>0</v>
      </c>
      <c r="BB162" s="232">
        <f t="shared" si="165"/>
        <v>0</v>
      </c>
      <c r="BC162" s="232">
        <f t="shared" si="165"/>
        <v>0</v>
      </c>
      <c r="BD162" s="232">
        <f t="shared" si="165"/>
        <v>0</v>
      </c>
      <c r="BE162" s="232">
        <f t="shared" si="165"/>
        <v>0</v>
      </c>
      <c r="BF162" s="232">
        <f t="shared" si="165"/>
        <v>0</v>
      </c>
      <c r="BG162" s="232">
        <f t="shared" si="165"/>
        <v>0</v>
      </c>
      <c r="BH162" s="232">
        <f t="shared" si="165"/>
        <v>0</v>
      </c>
      <c r="BI162" s="232">
        <f t="shared" si="165"/>
        <v>0</v>
      </c>
      <c r="BJ162" s="232">
        <f t="shared" si="165"/>
        <v>0</v>
      </c>
      <c r="BK162" s="232">
        <f t="shared" si="165"/>
        <v>0</v>
      </c>
      <c r="BL162" s="232">
        <f t="shared" si="165"/>
        <v>0</v>
      </c>
      <c r="BM162" s="232">
        <f t="shared" si="165"/>
        <v>0</v>
      </c>
      <c r="BN162" s="232">
        <f t="shared" si="165"/>
        <v>0</v>
      </c>
      <c r="BO162" s="232">
        <f t="shared" ref="BO162:CL162" si="166">BO$106*BO56</f>
        <v>0</v>
      </c>
      <c r="BP162" s="232">
        <f t="shared" si="166"/>
        <v>0</v>
      </c>
      <c r="BQ162" s="232">
        <f t="shared" si="166"/>
        <v>0</v>
      </c>
      <c r="BR162" s="232">
        <f t="shared" si="166"/>
        <v>0</v>
      </c>
      <c r="BS162" s="232">
        <f t="shared" si="166"/>
        <v>0</v>
      </c>
      <c r="BT162" s="232">
        <f t="shared" si="166"/>
        <v>0</v>
      </c>
      <c r="BU162" s="232">
        <f t="shared" si="166"/>
        <v>0</v>
      </c>
      <c r="BV162" s="232">
        <f t="shared" si="166"/>
        <v>0</v>
      </c>
      <c r="BW162" s="232">
        <f t="shared" si="166"/>
        <v>0</v>
      </c>
      <c r="BX162" s="232">
        <f t="shared" si="166"/>
        <v>0</v>
      </c>
      <c r="BY162" s="232">
        <f t="shared" si="166"/>
        <v>0</v>
      </c>
      <c r="BZ162" s="232">
        <f t="shared" si="166"/>
        <v>0</v>
      </c>
      <c r="CA162" s="232">
        <f t="shared" si="166"/>
        <v>0</v>
      </c>
      <c r="CB162" s="232">
        <f t="shared" si="166"/>
        <v>0</v>
      </c>
      <c r="CC162" s="232">
        <f t="shared" si="166"/>
        <v>0</v>
      </c>
      <c r="CD162" s="232">
        <f t="shared" si="166"/>
        <v>0</v>
      </c>
      <c r="CE162" s="232">
        <f t="shared" si="166"/>
        <v>0</v>
      </c>
      <c r="CF162" s="232">
        <f t="shared" si="166"/>
        <v>0</v>
      </c>
      <c r="CG162" s="232">
        <f t="shared" si="166"/>
        <v>0</v>
      </c>
      <c r="CH162" s="232">
        <f t="shared" si="166"/>
        <v>0</v>
      </c>
      <c r="CI162" s="232">
        <f t="shared" si="166"/>
        <v>0</v>
      </c>
      <c r="CJ162" s="232">
        <f t="shared" si="166"/>
        <v>0</v>
      </c>
      <c r="CK162" s="232">
        <f t="shared" si="166"/>
        <v>0</v>
      </c>
      <c r="CL162" s="232">
        <f t="shared" si="166"/>
        <v>0</v>
      </c>
      <c r="CM162" s="254">
        <f t="shared" si="106"/>
        <v>0</v>
      </c>
    </row>
    <row r="163" spans="1:91">
      <c r="A163" s="238">
        <v>54</v>
      </c>
      <c r="B163" s="238" t="s">
        <v>166</v>
      </c>
      <c r="C163" s="232">
        <f t="shared" ref="C163:AH163" si="167">C$106*C57</f>
        <v>0</v>
      </c>
      <c r="D163" s="232">
        <f t="shared" si="167"/>
        <v>0</v>
      </c>
      <c r="E163" s="232">
        <f t="shared" si="167"/>
        <v>0</v>
      </c>
      <c r="F163" s="232">
        <f t="shared" si="167"/>
        <v>0</v>
      </c>
      <c r="G163" s="232">
        <f t="shared" si="167"/>
        <v>0</v>
      </c>
      <c r="H163" s="232">
        <f t="shared" si="167"/>
        <v>0</v>
      </c>
      <c r="I163" s="232">
        <f t="shared" si="167"/>
        <v>0</v>
      </c>
      <c r="J163" s="232">
        <f t="shared" si="167"/>
        <v>0</v>
      </c>
      <c r="K163" s="232">
        <f t="shared" si="167"/>
        <v>0</v>
      </c>
      <c r="L163" s="232">
        <f t="shared" si="167"/>
        <v>0</v>
      </c>
      <c r="M163" s="232">
        <f t="shared" si="167"/>
        <v>0</v>
      </c>
      <c r="N163" s="232">
        <f t="shared" si="167"/>
        <v>0</v>
      </c>
      <c r="O163" s="232">
        <f t="shared" si="167"/>
        <v>0</v>
      </c>
      <c r="P163" s="232">
        <f t="shared" si="167"/>
        <v>0</v>
      </c>
      <c r="Q163" s="232">
        <f t="shared" si="167"/>
        <v>0</v>
      </c>
      <c r="R163" s="232">
        <f t="shared" si="167"/>
        <v>0</v>
      </c>
      <c r="S163" s="232">
        <f t="shared" si="167"/>
        <v>0</v>
      </c>
      <c r="T163" s="232">
        <f t="shared" si="167"/>
        <v>0</v>
      </c>
      <c r="U163" s="232">
        <f t="shared" si="167"/>
        <v>0</v>
      </c>
      <c r="V163" s="232">
        <f t="shared" si="167"/>
        <v>0</v>
      </c>
      <c r="W163" s="232">
        <f t="shared" si="167"/>
        <v>0</v>
      </c>
      <c r="X163" s="232">
        <f t="shared" si="167"/>
        <v>0</v>
      </c>
      <c r="Y163" s="232">
        <f t="shared" si="167"/>
        <v>0</v>
      </c>
      <c r="Z163" s="232">
        <f t="shared" si="167"/>
        <v>0</v>
      </c>
      <c r="AA163" s="232">
        <f t="shared" si="167"/>
        <v>0</v>
      </c>
      <c r="AB163" s="232">
        <f t="shared" si="167"/>
        <v>0</v>
      </c>
      <c r="AC163" s="232">
        <f t="shared" si="167"/>
        <v>0</v>
      </c>
      <c r="AD163" s="232">
        <f t="shared" si="167"/>
        <v>0</v>
      </c>
      <c r="AE163" s="232">
        <f t="shared" si="167"/>
        <v>0</v>
      </c>
      <c r="AF163" s="232">
        <f t="shared" si="167"/>
        <v>0</v>
      </c>
      <c r="AG163" s="232">
        <f t="shared" si="167"/>
        <v>0</v>
      </c>
      <c r="AH163" s="232">
        <f t="shared" si="167"/>
        <v>0</v>
      </c>
      <c r="AI163" s="232">
        <f t="shared" ref="AI163:BN163" si="168">AI$106*AI57</f>
        <v>0</v>
      </c>
      <c r="AJ163" s="232">
        <f t="shared" si="168"/>
        <v>0</v>
      </c>
      <c r="AK163" s="232">
        <f t="shared" si="168"/>
        <v>0</v>
      </c>
      <c r="AL163" s="232">
        <f t="shared" si="168"/>
        <v>0</v>
      </c>
      <c r="AM163" s="232">
        <f t="shared" si="168"/>
        <v>0</v>
      </c>
      <c r="AN163" s="232">
        <f t="shared" si="168"/>
        <v>0</v>
      </c>
      <c r="AO163" s="232">
        <f t="shared" si="168"/>
        <v>0</v>
      </c>
      <c r="AP163" s="232">
        <f t="shared" si="168"/>
        <v>0</v>
      </c>
      <c r="AQ163" s="232">
        <f t="shared" si="168"/>
        <v>0</v>
      </c>
      <c r="AR163" s="232">
        <f t="shared" si="168"/>
        <v>0</v>
      </c>
      <c r="AS163" s="232">
        <f t="shared" si="168"/>
        <v>0</v>
      </c>
      <c r="AT163" s="232">
        <f t="shared" si="168"/>
        <v>0</v>
      </c>
      <c r="AU163" s="232">
        <f t="shared" si="168"/>
        <v>0</v>
      </c>
      <c r="AV163" s="232">
        <f t="shared" si="168"/>
        <v>0</v>
      </c>
      <c r="AW163" s="232">
        <f t="shared" si="168"/>
        <v>0</v>
      </c>
      <c r="AX163" s="232">
        <f t="shared" si="168"/>
        <v>0</v>
      </c>
      <c r="AY163" s="232">
        <f t="shared" si="168"/>
        <v>0</v>
      </c>
      <c r="AZ163" s="232">
        <f t="shared" si="168"/>
        <v>0</v>
      </c>
      <c r="BA163" s="232">
        <f t="shared" si="168"/>
        <v>0</v>
      </c>
      <c r="BB163" s="232">
        <f t="shared" si="168"/>
        <v>0</v>
      </c>
      <c r="BC163" s="232">
        <f t="shared" si="168"/>
        <v>0</v>
      </c>
      <c r="BD163" s="232">
        <f t="shared" si="168"/>
        <v>0</v>
      </c>
      <c r="BE163" s="232">
        <f t="shared" si="168"/>
        <v>0</v>
      </c>
      <c r="BF163" s="232">
        <f t="shared" si="168"/>
        <v>0</v>
      </c>
      <c r="BG163" s="232">
        <f t="shared" si="168"/>
        <v>0</v>
      </c>
      <c r="BH163" s="232">
        <f t="shared" si="168"/>
        <v>0</v>
      </c>
      <c r="BI163" s="232">
        <f t="shared" si="168"/>
        <v>0</v>
      </c>
      <c r="BJ163" s="232">
        <f t="shared" si="168"/>
        <v>0</v>
      </c>
      <c r="BK163" s="232">
        <f t="shared" si="168"/>
        <v>0</v>
      </c>
      <c r="BL163" s="232">
        <f t="shared" si="168"/>
        <v>0</v>
      </c>
      <c r="BM163" s="232">
        <f t="shared" si="168"/>
        <v>0</v>
      </c>
      <c r="BN163" s="232">
        <f t="shared" si="168"/>
        <v>0</v>
      </c>
      <c r="BO163" s="232">
        <f t="shared" ref="BO163:CL163" si="169">BO$106*BO57</f>
        <v>0</v>
      </c>
      <c r="BP163" s="232">
        <f t="shared" si="169"/>
        <v>0</v>
      </c>
      <c r="BQ163" s="232">
        <f t="shared" si="169"/>
        <v>0</v>
      </c>
      <c r="BR163" s="232">
        <f t="shared" si="169"/>
        <v>0</v>
      </c>
      <c r="BS163" s="232">
        <f t="shared" si="169"/>
        <v>0</v>
      </c>
      <c r="BT163" s="232">
        <f t="shared" si="169"/>
        <v>0</v>
      </c>
      <c r="BU163" s="232">
        <f t="shared" si="169"/>
        <v>0</v>
      </c>
      <c r="BV163" s="232">
        <f t="shared" si="169"/>
        <v>0</v>
      </c>
      <c r="BW163" s="232">
        <f t="shared" si="169"/>
        <v>0</v>
      </c>
      <c r="BX163" s="232">
        <f t="shared" si="169"/>
        <v>0</v>
      </c>
      <c r="BY163" s="232">
        <f t="shared" si="169"/>
        <v>0</v>
      </c>
      <c r="BZ163" s="232">
        <f t="shared" si="169"/>
        <v>0</v>
      </c>
      <c r="CA163" s="232">
        <f t="shared" si="169"/>
        <v>0</v>
      </c>
      <c r="CB163" s="232">
        <f t="shared" si="169"/>
        <v>0</v>
      </c>
      <c r="CC163" s="232">
        <f t="shared" si="169"/>
        <v>0</v>
      </c>
      <c r="CD163" s="232">
        <f t="shared" si="169"/>
        <v>0</v>
      </c>
      <c r="CE163" s="232">
        <f t="shared" si="169"/>
        <v>0</v>
      </c>
      <c r="CF163" s="232">
        <f t="shared" si="169"/>
        <v>0</v>
      </c>
      <c r="CG163" s="232">
        <f t="shared" si="169"/>
        <v>0</v>
      </c>
      <c r="CH163" s="232">
        <f t="shared" si="169"/>
        <v>0</v>
      </c>
      <c r="CI163" s="232">
        <f t="shared" si="169"/>
        <v>0</v>
      </c>
      <c r="CJ163" s="232">
        <f t="shared" si="169"/>
        <v>0</v>
      </c>
      <c r="CK163" s="232">
        <f t="shared" si="169"/>
        <v>0</v>
      </c>
      <c r="CL163" s="232">
        <f t="shared" si="169"/>
        <v>0</v>
      </c>
      <c r="CM163" s="254">
        <f t="shared" si="106"/>
        <v>0</v>
      </c>
    </row>
    <row r="164" spans="1:91">
      <c r="A164" s="238">
        <v>55</v>
      </c>
      <c r="B164" s="238" t="s">
        <v>51</v>
      </c>
      <c r="C164" s="232">
        <f t="shared" ref="C164:AH164" si="170">C$106*C58</f>
        <v>0</v>
      </c>
      <c r="D164" s="232">
        <f t="shared" si="170"/>
        <v>0</v>
      </c>
      <c r="E164" s="232">
        <f t="shared" si="170"/>
        <v>0</v>
      </c>
      <c r="F164" s="232">
        <f t="shared" si="170"/>
        <v>0</v>
      </c>
      <c r="G164" s="232">
        <f t="shared" si="170"/>
        <v>0</v>
      </c>
      <c r="H164" s="232">
        <f t="shared" si="170"/>
        <v>0</v>
      </c>
      <c r="I164" s="232">
        <f t="shared" si="170"/>
        <v>0</v>
      </c>
      <c r="J164" s="232">
        <f t="shared" si="170"/>
        <v>0</v>
      </c>
      <c r="K164" s="232">
        <f t="shared" si="170"/>
        <v>0</v>
      </c>
      <c r="L164" s="232">
        <f t="shared" si="170"/>
        <v>0</v>
      </c>
      <c r="M164" s="232">
        <f t="shared" si="170"/>
        <v>0</v>
      </c>
      <c r="N164" s="232">
        <f t="shared" si="170"/>
        <v>0</v>
      </c>
      <c r="O164" s="232">
        <f t="shared" si="170"/>
        <v>0</v>
      </c>
      <c r="P164" s="232">
        <f t="shared" si="170"/>
        <v>0</v>
      </c>
      <c r="Q164" s="232">
        <f t="shared" si="170"/>
        <v>0</v>
      </c>
      <c r="R164" s="232">
        <f t="shared" si="170"/>
        <v>0</v>
      </c>
      <c r="S164" s="232">
        <f t="shared" si="170"/>
        <v>0</v>
      </c>
      <c r="T164" s="232">
        <f t="shared" si="170"/>
        <v>0</v>
      </c>
      <c r="U164" s="232">
        <f t="shared" si="170"/>
        <v>0</v>
      </c>
      <c r="V164" s="232">
        <f t="shared" si="170"/>
        <v>0</v>
      </c>
      <c r="W164" s="232">
        <f t="shared" si="170"/>
        <v>0</v>
      </c>
      <c r="X164" s="232">
        <f t="shared" si="170"/>
        <v>0</v>
      </c>
      <c r="Y164" s="232">
        <f t="shared" si="170"/>
        <v>0</v>
      </c>
      <c r="Z164" s="232">
        <f t="shared" si="170"/>
        <v>0</v>
      </c>
      <c r="AA164" s="232">
        <f t="shared" si="170"/>
        <v>0</v>
      </c>
      <c r="AB164" s="232">
        <f t="shared" si="170"/>
        <v>0</v>
      </c>
      <c r="AC164" s="232">
        <f t="shared" si="170"/>
        <v>0</v>
      </c>
      <c r="AD164" s="232">
        <f t="shared" si="170"/>
        <v>0</v>
      </c>
      <c r="AE164" s="232">
        <f t="shared" si="170"/>
        <v>0</v>
      </c>
      <c r="AF164" s="232">
        <f t="shared" si="170"/>
        <v>0</v>
      </c>
      <c r="AG164" s="232">
        <f t="shared" si="170"/>
        <v>0</v>
      </c>
      <c r="AH164" s="232">
        <f t="shared" si="170"/>
        <v>0</v>
      </c>
      <c r="AI164" s="232">
        <f t="shared" ref="AI164:BN164" si="171">AI$106*AI58</f>
        <v>0</v>
      </c>
      <c r="AJ164" s="232">
        <f t="shared" si="171"/>
        <v>0</v>
      </c>
      <c r="AK164" s="232">
        <f t="shared" si="171"/>
        <v>0</v>
      </c>
      <c r="AL164" s="232">
        <f t="shared" si="171"/>
        <v>0</v>
      </c>
      <c r="AM164" s="232">
        <f t="shared" si="171"/>
        <v>0</v>
      </c>
      <c r="AN164" s="232">
        <f t="shared" si="171"/>
        <v>0</v>
      </c>
      <c r="AO164" s="232">
        <f t="shared" si="171"/>
        <v>0</v>
      </c>
      <c r="AP164" s="232">
        <f t="shared" si="171"/>
        <v>0</v>
      </c>
      <c r="AQ164" s="232">
        <f t="shared" si="171"/>
        <v>0</v>
      </c>
      <c r="AR164" s="232">
        <f t="shared" si="171"/>
        <v>0</v>
      </c>
      <c r="AS164" s="232">
        <f t="shared" si="171"/>
        <v>0</v>
      </c>
      <c r="AT164" s="232">
        <f t="shared" si="171"/>
        <v>0</v>
      </c>
      <c r="AU164" s="232">
        <f t="shared" si="171"/>
        <v>0</v>
      </c>
      <c r="AV164" s="232">
        <f t="shared" si="171"/>
        <v>0</v>
      </c>
      <c r="AW164" s="232">
        <f t="shared" si="171"/>
        <v>0</v>
      </c>
      <c r="AX164" s="232">
        <f t="shared" si="171"/>
        <v>0</v>
      </c>
      <c r="AY164" s="232">
        <f t="shared" si="171"/>
        <v>0</v>
      </c>
      <c r="AZ164" s="232">
        <f t="shared" si="171"/>
        <v>0</v>
      </c>
      <c r="BA164" s="232">
        <f t="shared" si="171"/>
        <v>0</v>
      </c>
      <c r="BB164" s="232">
        <f t="shared" si="171"/>
        <v>0</v>
      </c>
      <c r="BC164" s="232">
        <f t="shared" si="171"/>
        <v>0</v>
      </c>
      <c r="BD164" s="232">
        <f t="shared" si="171"/>
        <v>0</v>
      </c>
      <c r="BE164" s="232">
        <f t="shared" si="171"/>
        <v>0</v>
      </c>
      <c r="BF164" s="232">
        <f t="shared" si="171"/>
        <v>0</v>
      </c>
      <c r="BG164" s="232">
        <f t="shared" si="171"/>
        <v>0</v>
      </c>
      <c r="BH164" s="232">
        <f t="shared" si="171"/>
        <v>0</v>
      </c>
      <c r="BI164" s="232">
        <f t="shared" si="171"/>
        <v>0</v>
      </c>
      <c r="BJ164" s="232">
        <f t="shared" si="171"/>
        <v>0</v>
      </c>
      <c r="BK164" s="232">
        <f t="shared" si="171"/>
        <v>0</v>
      </c>
      <c r="BL164" s="232">
        <f t="shared" si="171"/>
        <v>0</v>
      </c>
      <c r="BM164" s="232">
        <f t="shared" si="171"/>
        <v>0</v>
      </c>
      <c r="BN164" s="232">
        <f t="shared" si="171"/>
        <v>0</v>
      </c>
      <c r="BO164" s="232">
        <f t="shared" ref="BO164:CL164" si="172">BO$106*BO58</f>
        <v>0</v>
      </c>
      <c r="BP164" s="232">
        <f t="shared" si="172"/>
        <v>0</v>
      </c>
      <c r="BQ164" s="232">
        <f t="shared" si="172"/>
        <v>0</v>
      </c>
      <c r="BR164" s="232">
        <f t="shared" si="172"/>
        <v>0</v>
      </c>
      <c r="BS164" s="232">
        <f t="shared" si="172"/>
        <v>0</v>
      </c>
      <c r="BT164" s="232">
        <f t="shared" si="172"/>
        <v>0</v>
      </c>
      <c r="BU164" s="232">
        <f t="shared" si="172"/>
        <v>0</v>
      </c>
      <c r="BV164" s="232">
        <f t="shared" si="172"/>
        <v>0</v>
      </c>
      <c r="BW164" s="232">
        <f t="shared" si="172"/>
        <v>0</v>
      </c>
      <c r="BX164" s="232">
        <f t="shared" si="172"/>
        <v>0</v>
      </c>
      <c r="BY164" s="232">
        <f t="shared" si="172"/>
        <v>0</v>
      </c>
      <c r="BZ164" s="232">
        <f t="shared" si="172"/>
        <v>0</v>
      </c>
      <c r="CA164" s="232">
        <f t="shared" si="172"/>
        <v>0</v>
      </c>
      <c r="CB164" s="232">
        <f t="shared" si="172"/>
        <v>0</v>
      </c>
      <c r="CC164" s="232">
        <f t="shared" si="172"/>
        <v>0</v>
      </c>
      <c r="CD164" s="232">
        <f t="shared" si="172"/>
        <v>0</v>
      </c>
      <c r="CE164" s="232">
        <f t="shared" si="172"/>
        <v>0</v>
      </c>
      <c r="CF164" s="232">
        <f t="shared" si="172"/>
        <v>0</v>
      </c>
      <c r="CG164" s="232">
        <f t="shared" si="172"/>
        <v>0</v>
      </c>
      <c r="CH164" s="232">
        <f t="shared" si="172"/>
        <v>0</v>
      </c>
      <c r="CI164" s="232">
        <f t="shared" si="172"/>
        <v>0</v>
      </c>
      <c r="CJ164" s="232">
        <f t="shared" si="172"/>
        <v>0</v>
      </c>
      <c r="CK164" s="232">
        <f t="shared" si="172"/>
        <v>0</v>
      </c>
      <c r="CL164" s="232">
        <f t="shared" si="172"/>
        <v>0</v>
      </c>
      <c r="CM164" s="254">
        <f t="shared" si="106"/>
        <v>0</v>
      </c>
    </row>
    <row r="165" spans="1:91">
      <c r="A165" s="238">
        <v>56</v>
      </c>
      <c r="B165" s="238" t="s">
        <v>13</v>
      </c>
      <c r="C165" s="232">
        <f t="shared" ref="C165:AH165" si="173">C$106*C59</f>
        <v>0</v>
      </c>
      <c r="D165" s="232">
        <f t="shared" si="173"/>
        <v>0</v>
      </c>
      <c r="E165" s="232">
        <f t="shared" si="173"/>
        <v>0</v>
      </c>
      <c r="F165" s="232">
        <f t="shared" si="173"/>
        <v>0</v>
      </c>
      <c r="G165" s="232">
        <f t="shared" si="173"/>
        <v>0</v>
      </c>
      <c r="H165" s="232">
        <f t="shared" si="173"/>
        <v>0</v>
      </c>
      <c r="I165" s="232">
        <f t="shared" si="173"/>
        <v>0</v>
      </c>
      <c r="J165" s="232">
        <f t="shared" si="173"/>
        <v>0</v>
      </c>
      <c r="K165" s="232">
        <f t="shared" si="173"/>
        <v>0</v>
      </c>
      <c r="L165" s="232">
        <f t="shared" si="173"/>
        <v>0</v>
      </c>
      <c r="M165" s="232">
        <f t="shared" si="173"/>
        <v>0</v>
      </c>
      <c r="N165" s="232">
        <f t="shared" si="173"/>
        <v>0</v>
      </c>
      <c r="O165" s="232">
        <f t="shared" si="173"/>
        <v>0</v>
      </c>
      <c r="P165" s="232">
        <f t="shared" si="173"/>
        <v>0</v>
      </c>
      <c r="Q165" s="232">
        <f t="shared" si="173"/>
        <v>0</v>
      </c>
      <c r="R165" s="232">
        <f t="shared" si="173"/>
        <v>0</v>
      </c>
      <c r="S165" s="232">
        <f t="shared" si="173"/>
        <v>0</v>
      </c>
      <c r="T165" s="232">
        <f t="shared" si="173"/>
        <v>0</v>
      </c>
      <c r="U165" s="232">
        <f t="shared" si="173"/>
        <v>0</v>
      </c>
      <c r="V165" s="232">
        <f t="shared" si="173"/>
        <v>0</v>
      </c>
      <c r="W165" s="232">
        <f t="shared" si="173"/>
        <v>0</v>
      </c>
      <c r="X165" s="232">
        <f t="shared" si="173"/>
        <v>0</v>
      </c>
      <c r="Y165" s="232">
        <f t="shared" si="173"/>
        <v>0</v>
      </c>
      <c r="Z165" s="232">
        <f t="shared" si="173"/>
        <v>0</v>
      </c>
      <c r="AA165" s="232">
        <f t="shared" si="173"/>
        <v>0</v>
      </c>
      <c r="AB165" s="232">
        <f t="shared" si="173"/>
        <v>0</v>
      </c>
      <c r="AC165" s="232">
        <f t="shared" si="173"/>
        <v>0</v>
      </c>
      <c r="AD165" s="232">
        <f t="shared" si="173"/>
        <v>0</v>
      </c>
      <c r="AE165" s="232">
        <f t="shared" si="173"/>
        <v>0</v>
      </c>
      <c r="AF165" s="232">
        <f t="shared" si="173"/>
        <v>0</v>
      </c>
      <c r="AG165" s="232">
        <f t="shared" si="173"/>
        <v>0</v>
      </c>
      <c r="AH165" s="232">
        <f t="shared" si="173"/>
        <v>0</v>
      </c>
      <c r="AI165" s="232">
        <f t="shared" ref="AI165:BN165" si="174">AI$106*AI59</f>
        <v>0</v>
      </c>
      <c r="AJ165" s="232">
        <f t="shared" si="174"/>
        <v>0</v>
      </c>
      <c r="AK165" s="232">
        <f t="shared" si="174"/>
        <v>0</v>
      </c>
      <c r="AL165" s="232">
        <f t="shared" si="174"/>
        <v>0</v>
      </c>
      <c r="AM165" s="232">
        <f t="shared" si="174"/>
        <v>0</v>
      </c>
      <c r="AN165" s="232">
        <f t="shared" si="174"/>
        <v>0</v>
      </c>
      <c r="AO165" s="232">
        <f t="shared" si="174"/>
        <v>0</v>
      </c>
      <c r="AP165" s="232">
        <f t="shared" si="174"/>
        <v>0</v>
      </c>
      <c r="AQ165" s="232">
        <f t="shared" si="174"/>
        <v>0</v>
      </c>
      <c r="AR165" s="232">
        <f t="shared" si="174"/>
        <v>0</v>
      </c>
      <c r="AS165" s="232">
        <f t="shared" si="174"/>
        <v>0</v>
      </c>
      <c r="AT165" s="232">
        <f t="shared" si="174"/>
        <v>0</v>
      </c>
      <c r="AU165" s="232">
        <f t="shared" si="174"/>
        <v>0</v>
      </c>
      <c r="AV165" s="232">
        <f t="shared" si="174"/>
        <v>0</v>
      </c>
      <c r="AW165" s="232">
        <f t="shared" si="174"/>
        <v>0</v>
      </c>
      <c r="AX165" s="232">
        <f t="shared" si="174"/>
        <v>0</v>
      </c>
      <c r="AY165" s="232">
        <f t="shared" si="174"/>
        <v>0</v>
      </c>
      <c r="AZ165" s="232">
        <f t="shared" si="174"/>
        <v>0</v>
      </c>
      <c r="BA165" s="232">
        <f t="shared" si="174"/>
        <v>0</v>
      </c>
      <c r="BB165" s="232">
        <f t="shared" si="174"/>
        <v>0</v>
      </c>
      <c r="BC165" s="232">
        <f t="shared" si="174"/>
        <v>0</v>
      </c>
      <c r="BD165" s="232">
        <f t="shared" si="174"/>
        <v>0</v>
      </c>
      <c r="BE165" s="232">
        <f t="shared" si="174"/>
        <v>0</v>
      </c>
      <c r="BF165" s="232">
        <f t="shared" si="174"/>
        <v>0</v>
      </c>
      <c r="BG165" s="232">
        <f t="shared" si="174"/>
        <v>0</v>
      </c>
      <c r="BH165" s="232">
        <f t="shared" si="174"/>
        <v>0</v>
      </c>
      <c r="BI165" s="232">
        <f t="shared" si="174"/>
        <v>0</v>
      </c>
      <c r="BJ165" s="232">
        <f t="shared" si="174"/>
        <v>0</v>
      </c>
      <c r="BK165" s="232">
        <f t="shared" si="174"/>
        <v>0</v>
      </c>
      <c r="BL165" s="232">
        <f t="shared" si="174"/>
        <v>0</v>
      </c>
      <c r="BM165" s="232">
        <f t="shared" si="174"/>
        <v>0</v>
      </c>
      <c r="BN165" s="232">
        <f t="shared" si="174"/>
        <v>0</v>
      </c>
      <c r="BO165" s="232">
        <f t="shared" ref="BO165:CL165" si="175">BO$106*BO59</f>
        <v>0</v>
      </c>
      <c r="BP165" s="232">
        <f t="shared" si="175"/>
        <v>0</v>
      </c>
      <c r="BQ165" s="232">
        <f t="shared" si="175"/>
        <v>0</v>
      </c>
      <c r="BR165" s="232">
        <f t="shared" si="175"/>
        <v>0</v>
      </c>
      <c r="BS165" s="232">
        <f t="shared" si="175"/>
        <v>0</v>
      </c>
      <c r="BT165" s="232">
        <f t="shared" si="175"/>
        <v>0</v>
      </c>
      <c r="BU165" s="232">
        <f t="shared" si="175"/>
        <v>0</v>
      </c>
      <c r="BV165" s="232">
        <f t="shared" si="175"/>
        <v>0</v>
      </c>
      <c r="BW165" s="232">
        <f t="shared" si="175"/>
        <v>0</v>
      </c>
      <c r="BX165" s="232">
        <f t="shared" si="175"/>
        <v>0</v>
      </c>
      <c r="BY165" s="232">
        <f t="shared" si="175"/>
        <v>0</v>
      </c>
      <c r="BZ165" s="232">
        <f t="shared" si="175"/>
        <v>0</v>
      </c>
      <c r="CA165" s="232">
        <f t="shared" si="175"/>
        <v>0</v>
      </c>
      <c r="CB165" s="232">
        <f t="shared" si="175"/>
        <v>0</v>
      </c>
      <c r="CC165" s="232">
        <f t="shared" si="175"/>
        <v>0</v>
      </c>
      <c r="CD165" s="232">
        <f t="shared" si="175"/>
        <v>0</v>
      </c>
      <c r="CE165" s="232">
        <f t="shared" si="175"/>
        <v>0</v>
      </c>
      <c r="CF165" s="232">
        <f t="shared" si="175"/>
        <v>0</v>
      </c>
      <c r="CG165" s="232">
        <f t="shared" si="175"/>
        <v>0</v>
      </c>
      <c r="CH165" s="232">
        <f t="shared" si="175"/>
        <v>0</v>
      </c>
      <c r="CI165" s="232">
        <f t="shared" si="175"/>
        <v>0</v>
      </c>
      <c r="CJ165" s="232">
        <f t="shared" si="175"/>
        <v>0</v>
      </c>
      <c r="CK165" s="232">
        <f t="shared" si="175"/>
        <v>0</v>
      </c>
      <c r="CL165" s="232">
        <f t="shared" si="175"/>
        <v>0</v>
      </c>
      <c r="CM165" s="254">
        <f t="shared" si="106"/>
        <v>0</v>
      </c>
    </row>
    <row r="166" spans="1:91">
      <c r="A166" s="238">
        <v>57</v>
      </c>
      <c r="B166" s="238" t="s">
        <v>1926</v>
      </c>
      <c r="C166" s="232">
        <f t="shared" ref="C166:AH166" si="176">C$106*C60</f>
        <v>0</v>
      </c>
      <c r="D166" s="232">
        <f t="shared" si="176"/>
        <v>0</v>
      </c>
      <c r="E166" s="232">
        <f t="shared" si="176"/>
        <v>0</v>
      </c>
      <c r="F166" s="232">
        <f t="shared" si="176"/>
        <v>0</v>
      </c>
      <c r="G166" s="232">
        <f t="shared" si="176"/>
        <v>0</v>
      </c>
      <c r="H166" s="232">
        <f t="shared" si="176"/>
        <v>0</v>
      </c>
      <c r="I166" s="232">
        <f t="shared" si="176"/>
        <v>0</v>
      </c>
      <c r="J166" s="232">
        <f t="shared" si="176"/>
        <v>0</v>
      </c>
      <c r="K166" s="232">
        <f t="shared" si="176"/>
        <v>0</v>
      </c>
      <c r="L166" s="232">
        <f t="shared" si="176"/>
        <v>0</v>
      </c>
      <c r="M166" s="232">
        <f t="shared" si="176"/>
        <v>0</v>
      </c>
      <c r="N166" s="232">
        <f t="shared" si="176"/>
        <v>0</v>
      </c>
      <c r="O166" s="232">
        <f t="shared" si="176"/>
        <v>0</v>
      </c>
      <c r="P166" s="232">
        <f t="shared" si="176"/>
        <v>0</v>
      </c>
      <c r="Q166" s="232">
        <f t="shared" si="176"/>
        <v>0</v>
      </c>
      <c r="R166" s="232">
        <f t="shared" si="176"/>
        <v>0</v>
      </c>
      <c r="S166" s="232">
        <f t="shared" si="176"/>
        <v>0</v>
      </c>
      <c r="T166" s="232">
        <f t="shared" si="176"/>
        <v>0</v>
      </c>
      <c r="U166" s="232">
        <f t="shared" si="176"/>
        <v>0</v>
      </c>
      <c r="V166" s="232">
        <f t="shared" si="176"/>
        <v>0</v>
      </c>
      <c r="W166" s="232">
        <f t="shared" si="176"/>
        <v>0</v>
      </c>
      <c r="X166" s="232">
        <f t="shared" si="176"/>
        <v>0</v>
      </c>
      <c r="Y166" s="232">
        <f t="shared" si="176"/>
        <v>0</v>
      </c>
      <c r="Z166" s="232">
        <f t="shared" si="176"/>
        <v>0</v>
      </c>
      <c r="AA166" s="232">
        <f t="shared" si="176"/>
        <v>0</v>
      </c>
      <c r="AB166" s="232">
        <f t="shared" si="176"/>
        <v>0</v>
      </c>
      <c r="AC166" s="232">
        <f t="shared" si="176"/>
        <v>0</v>
      </c>
      <c r="AD166" s="232">
        <f t="shared" si="176"/>
        <v>0</v>
      </c>
      <c r="AE166" s="232">
        <f t="shared" si="176"/>
        <v>0</v>
      </c>
      <c r="AF166" s="232">
        <f t="shared" si="176"/>
        <v>0</v>
      </c>
      <c r="AG166" s="232">
        <f t="shared" si="176"/>
        <v>0</v>
      </c>
      <c r="AH166" s="232">
        <f t="shared" si="176"/>
        <v>0</v>
      </c>
      <c r="AI166" s="232">
        <f t="shared" ref="AI166:BN166" si="177">AI$106*AI60</f>
        <v>0</v>
      </c>
      <c r="AJ166" s="232">
        <f t="shared" si="177"/>
        <v>0</v>
      </c>
      <c r="AK166" s="232">
        <f t="shared" si="177"/>
        <v>0</v>
      </c>
      <c r="AL166" s="232">
        <f t="shared" si="177"/>
        <v>0</v>
      </c>
      <c r="AM166" s="232">
        <f t="shared" si="177"/>
        <v>0</v>
      </c>
      <c r="AN166" s="232">
        <f t="shared" si="177"/>
        <v>0</v>
      </c>
      <c r="AO166" s="232">
        <f t="shared" si="177"/>
        <v>0</v>
      </c>
      <c r="AP166" s="232">
        <f t="shared" si="177"/>
        <v>0</v>
      </c>
      <c r="AQ166" s="232">
        <f t="shared" si="177"/>
        <v>0</v>
      </c>
      <c r="AR166" s="232">
        <f t="shared" si="177"/>
        <v>0</v>
      </c>
      <c r="AS166" s="232">
        <f t="shared" si="177"/>
        <v>0</v>
      </c>
      <c r="AT166" s="232">
        <f t="shared" si="177"/>
        <v>0</v>
      </c>
      <c r="AU166" s="232">
        <f t="shared" si="177"/>
        <v>0</v>
      </c>
      <c r="AV166" s="232">
        <f t="shared" si="177"/>
        <v>0</v>
      </c>
      <c r="AW166" s="232">
        <f t="shared" si="177"/>
        <v>0</v>
      </c>
      <c r="AX166" s="232">
        <f t="shared" si="177"/>
        <v>0</v>
      </c>
      <c r="AY166" s="232">
        <f t="shared" si="177"/>
        <v>0</v>
      </c>
      <c r="AZ166" s="232">
        <f t="shared" si="177"/>
        <v>0</v>
      </c>
      <c r="BA166" s="232">
        <f t="shared" si="177"/>
        <v>0</v>
      </c>
      <c r="BB166" s="232">
        <f t="shared" si="177"/>
        <v>0</v>
      </c>
      <c r="BC166" s="232">
        <f t="shared" si="177"/>
        <v>0</v>
      </c>
      <c r="BD166" s="232">
        <f t="shared" si="177"/>
        <v>0</v>
      </c>
      <c r="BE166" s="232">
        <f t="shared" si="177"/>
        <v>0</v>
      </c>
      <c r="BF166" s="232">
        <f t="shared" si="177"/>
        <v>0</v>
      </c>
      <c r="BG166" s="232">
        <f t="shared" si="177"/>
        <v>0</v>
      </c>
      <c r="BH166" s="232">
        <f t="shared" si="177"/>
        <v>0</v>
      </c>
      <c r="BI166" s="232">
        <f t="shared" si="177"/>
        <v>0</v>
      </c>
      <c r="BJ166" s="232">
        <f t="shared" si="177"/>
        <v>0</v>
      </c>
      <c r="BK166" s="232">
        <f t="shared" si="177"/>
        <v>0</v>
      </c>
      <c r="BL166" s="232">
        <f t="shared" si="177"/>
        <v>0</v>
      </c>
      <c r="BM166" s="232">
        <f t="shared" si="177"/>
        <v>0</v>
      </c>
      <c r="BN166" s="232">
        <f t="shared" si="177"/>
        <v>0</v>
      </c>
      <c r="BO166" s="232">
        <f t="shared" ref="BO166:CL166" si="178">BO$106*BO60</f>
        <v>0</v>
      </c>
      <c r="BP166" s="232">
        <f t="shared" si="178"/>
        <v>0</v>
      </c>
      <c r="BQ166" s="232">
        <f t="shared" si="178"/>
        <v>0</v>
      </c>
      <c r="BR166" s="232">
        <f t="shared" si="178"/>
        <v>0</v>
      </c>
      <c r="BS166" s="232">
        <f t="shared" si="178"/>
        <v>0</v>
      </c>
      <c r="BT166" s="232">
        <f t="shared" si="178"/>
        <v>0</v>
      </c>
      <c r="BU166" s="232">
        <f t="shared" si="178"/>
        <v>0</v>
      </c>
      <c r="BV166" s="232">
        <f t="shared" si="178"/>
        <v>0</v>
      </c>
      <c r="BW166" s="232">
        <f t="shared" si="178"/>
        <v>0</v>
      </c>
      <c r="BX166" s="232">
        <f t="shared" si="178"/>
        <v>0</v>
      </c>
      <c r="BY166" s="232">
        <f t="shared" si="178"/>
        <v>0</v>
      </c>
      <c r="BZ166" s="232">
        <f t="shared" si="178"/>
        <v>0</v>
      </c>
      <c r="CA166" s="232">
        <f t="shared" si="178"/>
        <v>0</v>
      </c>
      <c r="CB166" s="232">
        <f t="shared" si="178"/>
        <v>0</v>
      </c>
      <c r="CC166" s="232">
        <f t="shared" si="178"/>
        <v>0</v>
      </c>
      <c r="CD166" s="232">
        <f t="shared" si="178"/>
        <v>0</v>
      </c>
      <c r="CE166" s="232">
        <f t="shared" si="178"/>
        <v>0</v>
      </c>
      <c r="CF166" s="232">
        <f t="shared" si="178"/>
        <v>0</v>
      </c>
      <c r="CG166" s="232">
        <f t="shared" si="178"/>
        <v>0</v>
      </c>
      <c r="CH166" s="232">
        <f t="shared" si="178"/>
        <v>0</v>
      </c>
      <c r="CI166" s="232">
        <f t="shared" si="178"/>
        <v>0</v>
      </c>
      <c r="CJ166" s="232">
        <f t="shared" si="178"/>
        <v>0</v>
      </c>
      <c r="CK166" s="232">
        <f t="shared" si="178"/>
        <v>0</v>
      </c>
      <c r="CL166" s="232">
        <f t="shared" si="178"/>
        <v>0</v>
      </c>
      <c r="CM166" s="254">
        <f t="shared" si="106"/>
        <v>0</v>
      </c>
    </row>
    <row r="167" spans="1:91">
      <c r="A167" s="238">
        <v>58</v>
      </c>
      <c r="B167" s="238" t="s">
        <v>59</v>
      </c>
      <c r="C167" s="232">
        <f t="shared" ref="C167:AH167" si="179">C$106*C61</f>
        <v>0</v>
      </c>
      <c r="D167" s="232">
        <f t="shared" si="179"/>
        <v>0</v>
      </c>
      <c r="E167" s="232">
        <f t="shared" si="179"/>
        <v>0</v>
      </c>
      <c r="F167" s="232">
        <f t="shared" si="179"/>
        <v>0</v>
      </c>
      <c r="G167" s="232">
        <f t="shared" si="179"/>
        <v>0</v>
      </c>
      <c r="H167" s="232">
        <f t="shared" si="179"/>
        <v>0</v>
      </c>
      <c r="I167" s="232">
        <f t="shared" si="179"/>
        <v>0</v>
      </c>
      <c r="J167" s="232">
        <f t="shared" si="179"/>
        <v>0</v>
      </c>
      <c r="K167" s="232">
        <f t="shared" si="179"/>
        <v>0</v>
      </c>
      <c r="L167" s="232">
        <f t="shared" si="179"/>
        <v>0</v>
      </c>
      <c r="M167" s="232">
        <f t="shared" si="179"/>
        <v>0</v>
      </c>
      <c r="N167" s="232">
        <f t="shared" si="179"/>
        <v>0</v>
      </c>
      <c r="O167" s="232">
        <f t="shared" si="179"/>
        <v>0</v>
      </c>
      <c r="P167" s="232">
        <f t="shared" si="179"/>
        <v>0</v>
      </c>
      <c r="Q167" s="232">
        <f t="shared" si="179"/>
        <v>0</v>
      </c>
      <c r="R167" s="232">
        <f t="shared" si="179"/>
        <v>0</v>
      </c>
      <c r="S167" s="232">
        <f t="shared" si="179"/>
        <v>0</v>
      </c>
      <c r="T167" s="232">
        <f t="shared" si="179"/>
        <v>0</v>
      </c>
      <c r="U167" s="232">
        <f t="shared" si="179"/>
        <v>0</v>
      </c>
      <c r="V167" s="232">
        <f t="shared" si="179"/>
        <v>0</v>
      </c>
      <c r="W167" s="232">
        <f t="shared" si="179"/>
        <v>0</v>
      </c>
      <c r="X167" s="232">
        <f t="shared" si="179"/>
        <v>0</v>
      </c>
      <c r="Y167" s="232">
        <f t="shared" si="179"/>
        <v>0</v>
      </c>
      <c r="Z167" s="232">
        <f t="shared" si="179"/>
        <v>0</v>
      </c>
      <c r="AA167" s="232">
        <f t="shared" si="179"/>
        <v>0</v>
      </c>
      <c r="AB167" s="232">
        <f t="shared" si="179"/>
        <v>0</v>
      </c>
      <c r="AC167" s="232">
        <f t="shared" si="179"/>
        <v>0</v>
      </c>
      <c r="AD167" s="232">
        <f t="shared" si="179"/>
        <v>0</v>
      </c>
      <c r="AE167" s="232">
        <f t="shared" si="179"/>
        <v>0</v>
      </c>
      <c r="AF167" s="232">
        <f t="shared" si="179"/>
        <v>0</v>
      </c>
      <c r="AG167" s="232">
        <f t="shared" si="179"/>
        <v>0</v>
      </c>
      <c r="AH167" s="232">
        <f t="shared" si="179"/>
        <v>0</v>
      </c>
      <c r="AI167" s="232">
        <f t="shared" ref="AI167:BN167" si="180">AI$106*AI61</f>
        <v>0</v>
      </c>
      <c r="AJ167" s="232">
        <f t="shared" si="180"/>
        <v>0</v>
      </c>
      <c r="AK167" s="232">
        <f t="shared" si="180"/>
        <v>0</v>
      </c>
      <c r="AL167" s="232">
        <f t="shared" si="180"/>
        <v>0</v>
      </c>
      <c r="AM167" s="232">
        <f t="shared" si="180"/>
        <v>0</v>
      </c>
      <c r="AN167" s="232">
        <f t="shared" si="180"/>
        <v>0</v>
      </c>
      <c r="AO167" s="232">
        <f t="shared" si="180"/>
        <v>0</v>
      </c>
      <c r="AP167" s="232">
        <f t="shared" si="180"/>
        <v>0</v>
      </c>
      <c r="AQ167" s="232">
        <f t="shared" si="180"/>
        <v>0</v>
      </c>
      <c r="AR167" s="232">
        <f t="shared" si="180"/>
        <v>0</v>
      </c>
      <c r="AS167" s="232">
        <f t="shared" si="180"/>
        <v>0</v>
      </c>
      <c r="AT167" s="232">
        <f t="shared" si="180"/>
        <v>0</v>
      </c>
      <c r="AU167" s="232">
        <f t="shared" si="180"/>
        <v>0</v>
      </c>
      <c r="AV167" s="232">
        <f t="shared" si="180"/>
        <v>0</v>
      </c>
      <c r="AW167" s="232">
        <f t="shared" si="180"/>
        <v>0</v>
      </c>
      <c r="AX167" s="232">
        <f t="shared" si="180"/>
        <v>0</v>
      </c>
      <c r="AY167" s="232">
        <f t="shared" si="180"/>
        <v>0</v>
      </c>
      <c r="AZ167" s="232">
        <f t="shared" si="180"/>
        <v>0</v>
      </c>
      <c r="BA167" s="232">
        <f t="shared" si="180"/>
        <v>0</v>
      </c>
      <c r="BB167" s="232">
        <f t="shared" si="180"/>
        <v>0</v>
      </c>
      <c r="BC167" s="232">
        <f t="shared" si="180"/>
        <v>0</v>
      </c>
      <c r="BD167" s="232">
        <f t="shared" si="180"/>
        <v>0</v>
      </c>
      <c r="BE167" s="232">
        <f t="shared" si="180"/>
        <v>0</v>
      </c>
      <c r="BF167" s="232">
        <f t="shared" si="180"/>
        <v>0</v>
      </c>
      <c r="BG167" s="232">
        <f t="shared" si="180"/>
        <v>0</v>
      </c>
      <c r="BH167" s="232">
        <f t="shared" si="180"/>
        <v>0</v>
      </c>
      <c r="BI167" s="232">
        <f t="shared" si="180"/>
        <v>0</v>
      </c>
      <c r="BJ167" s="232">
        <f t="shared" si="180"/>
        <v>0</v>
      </c>
      <c r="BK167" s="232">
        <f t="shared" si="180"/>
        <v>0</v>
      </c>
      <c r="BL167" s="232">
        <f t="shared" si="180"/>
        <v>0</v>
      </c>
      <c r="BM167" s="232">
        <f t="shared" si="180"/>
        <v>0</v>
      </c>
      <c r="BN167" s="232">
        <f t="shared" si="180"/>
        <v>0</v>
      </c>
      <c r="BO167" s="232">
        <f t="shared" ref="BO167:CL167" si="181">BO$106*BO61</f>
        <v>0</v>
      </c>
      <c r="BP167" s="232">
        <f t="shared" si="181"/>
        <v>0</v>
      </c>
      <c r="BQ167" s="232">
        <f t="shared" si="181"/>
        <v>0</v>
      </c>
      <c r="BR167" s="232">
        <f t="shared" si="181"/>
        <v>0</v>
      </c>
      <c r="BS167" s="232">
        <f t="shared" si="181"/>
        <v>0</v>
      </c>
      <c r="BT167" s="232">
        <f t="shared" si="181"/>
        <v>0</v>
      </c>
      <c r="BU167" s="232">
        <f t="shared" si="181"/>
        <v>0</v>
      </c>
      <c r="BV167" s="232">
        <f t="shared" si="181"/>
        <v>0</v>
      </c>
      <c r="BW167" s="232">
        <f t="shared" si="181"/>
        <v>0</v>
      </c>
      <c r="BX167" s="232">
        <f t="shared" si="181"/>
        <v>0</v>
      </c>
      <c r="BY167" s="232">
        <f t="shared" si="181"/>
        <v>0</v>
      </c>
      <c r="BZ167" s="232">
        <f t="shared" si="181"/>
        <v>0</v>
      </c>
      <c r="CA167" s="232">
        <f t="shared" si="181"/>
        <v>0</v>
      </c>
      <c r="CB167" s="232">
        <f t="shared" si="181"/>
        <v>0</v>
      </c>
      <c r="CC167" s="232">
        <f t="shared" si="181"/>
        <v>0</v>
      </c>
      <c r="CD167" s="232">
        <f t="shared" si="181"/>
        <v>0</v>
      </c>
      <c r="CE167" s="232">
        <f t="shared" si="181"/>
        <v>0</v>
      </c>
      <c r="CF167" s="232">
        <f t="shared" si="181"/>
        <v>0</v>
      </c>
      <c r="CG167" s="232">
        <f t="shared" si="181"/>
        <v>0</v>
      </c>
      <c r="CH167" s="232">
        <f t="shared" si="181"/>
        <v>0</v>
      </c>
      <c r="CI167" s="232">
        <f t="shared" si="181"/>
        <v>0</v>
      </c>
      <c r="CJ167" s="232">
        <f t="shared" si="181"/>
        <v>0</v>
      </c>
      <c r="CK167" s="232">
        <f t="shared" si="181"/>
        <v>0</v>
      </c>
      <c r="CL167" s="232">
        <f t="shared" si="181"/>
        <v>0</v>
      </c>
      <c r="CM167" s="254">
        <f t="shared" si="106"/>
        <v>0</v>
      </c>
    </row>
    <row r="168" spans="1:91">
      <c r="A168" s="238">
        <v>59</v>
      </c>
      <c r="B168" s="238" t="s">
        <v>14</v>
      </c>
      <c r="C168" s="232">
        <f t="shared" ref="C168:AH168" si="182">C$106*C62</f>
        <v>0</v>
      </c>
      <c r="D168" s="232">
        <f t="shared" si="182"/>
        <v>0</v>
      </c>
      <c r="E168" s="232">
        <f t="shared" si="182"/>
        <v>0</v>
      </c>
      <c r="F168" s="232">
        <f t="shared" si="182"/>
        <v>0</v>
      </c>
      <c r="G168" s="232">
        <f t="shared" si="182"/>
        <v>0</v>
      </c>
      <c r="H168" s="232">
        <f t="shared" si="182"/>
        <v>0</v>
      </c>
      <c r="I168" s="232">
        <f t="shared" si="182"/>
        <v>0</v>
      </c>
      <c r="J168" s="232">
        <f t="shared" si="182"/>
        <v>0</v>
      </c>
      <c r="K168" s="232">
        <f t="shared" si="182"/>
        <v>0</v>
      </c>
      <c r="L168" s="232">
        <f t="shared" si="182"/>
        <v>0</v>
      </c>
      <c r="M168" s="232">
        <f t="shared" si="182"/>
        <v>0</v>
      </c>
      <c r="N168" s="232">
        <f t="shared" si="182"/>
        <v>0</v>
      </c>
      <c r="O168" s="232">
        <f t="shared" si="182"/>
        <v>0</v>
      </c>
      <c r="P168" s="232">
        <f t="shared" si="182"/>
        <v>0</v>
      </c>
      <c r="Q168" s="232">
        <f t="shared" si="182"/>
        <v>0</v>
      </c>
      <c r="R168" s="232">
        <f t="shared" si="182"/>
        <v>0</v>
      </c>
      <c r="S168" s="232">
        <f t="shared" si="182"/>
        <v>0</v>
      </c>
      <c r="T168" s="232">
        <f t="shared" si="182"/>
        <v>0</v>
      </c>
      <c r="U168" s="232">
        <f t="shared" si="182"/>
        <v>0</v>
      </c>
      <c r="V168" s="232">
        <f t="shared" si="182"/>
        <v>0</v>
      </c>
      <c r="W168" s="232">
        <f t="shared" si="182"/>
        <v>0</v>
      </c>
      <c r="X168" s="232">
        <f t="shared" si="182"/>
        <v>0</v>
      </c>
      <c r="Y168" s="232">
        <f t="shared" si="182"/>
        <v>0</v>
      </c>
      <c r="Z168" s="232">
        <f t="shared" si="182"/>
        <v>0</v>
      </c>
      <c r="AA168" s="232">
        <f t="shared" si="182"/>
        <v>0</v>
      </c>
      <c r="AB168" s="232">
        <f t="shared" si="182"/>
        <v>0</v>
      </c>
      <c r="AC168" s="232">
        <f t="shared" si="182"/>
        <v>0</v>
      </c>
      <c r="AD168" s="232">
        <f t="shared" si="182"/>
        <v>0</v>
      </c>
      <c r="AE168" s="232">
        <f t="shared" si="182"/>
        <v>0</v>
      </c>
      <c r="AF168" s="232">
        <f t="shared" si="182"/>
        <v>0</v>
      </c>
      <c r="AG168" s="232">
        <f t="shared" si="182"/>
        <v>0</v>
      </c>
      <c r="AH168" s="232">
        <f t="shared" si="182"/>
        <v>0</v>
      </c>
      <c r="AI168" s="232">
        <f t="shared" ref="AI168:BN168" si="183">AI$106*AI62</f>
        <v>0</v>
      </c>
      <c r="AJ168" s="232">
        <f t="shared" si="183"/>
        <v>0</v>
      </c>
      <c r="AK168" s="232">
        <f t="shared" si="183"/>
        <v>0</v>
      </c>
      <c r="AL168" s="232">
        <f t="shared" si="183"/>
        <v>0</v>
      </c>
      <c r="AM168" s="232">
        <f t="shared" si="183"/>
        <v>0</v>
      </c>
      <c r="AN168" s="232">
        <f t="shared" si="183"/>
        <v>0</v>
      </c>
      <c r="AO168" s="232">
        <f t="shared" si="183"/>
        <v>0</v>
      </c>
      <c r="AP168" s="232">
        <f t="shared" si="183"/>
        <v>0</v>
      </c>
      <c r="AQ168" s="232">
        <f t="shared" si="183"/>
        <v>0</v>
      </c>
      <c r="AR168" s="232">
        <f t="shared" si="183"/>
        <v>0</v>
      </c>
      <c r="AS168" s="232">
        <f t="shared" si="183"/>
        <v>0</v>
      </c>
      <c r="AT168" s="232">
        <f t="shared" si="183"/>
        <v>0</v>
      </c>
      <c r="AU168" s="232">
        <f t="shared" si="183"/>
        <v>0</v>
      </c>
      <c r="AV168" s="232">
        <f t="shared" si="183"/>
        <v>0</v>
      </c>
      <c r="AW168" s="232">
        <f t="shared" si="183"/>
        <v>0</v>
      </c>
      <c r="AX168" s="232">
        <f t="shared" si="183"/>
        <v>0</v>
      </c>
      <c r="AY168" s="232">
        <f t="shared" si="183"/>
        <v>0</v>
      </c>
      <c r="AZ168" s="232">
        <f t="shared" si="183"/>
        <v>0</v>
      </c>
      <c r="BA168" s="232">
        <f t="shared" si="183"/>
        <v>0</v>
      </c>
      <c r="BB168" s="232">
        <f t="shared" si="183"/>
        <v>0</v>
      </c>
      <c r="BC168" s="232">
        <f t="shared" si="183"/>
        <v>0</v>
      </c>
      <c r="BD168" s="232">
        <f t="shared" si="183"/>
        <v>0</v>
      </c>
      <c r="BE168" s="232">
        <f t="shared" si="183"/>
        <v>0</v>
      </c>
      <c r="BF168" s="232">
        <f t="shared" si="183"/>
        <v>0</v>
      </c>
      <c r="BG168" s="232">
        <f t="shared" si="183"/>
        <v>0</v>
      </c>
      <c r="BH168" s="232">
        <f t="shared" si="183"/>
        <v>0</v>
      </c>
      <c r="BI168" s="232">
        <f t="shared" si="183"/>
        <v>0</v>
      </c>
      <c r="BJ168" s="232">
        <f t="shared" si="183"/>
        <v>0</v>
      </c>
      <c r="BK168" s="232">
        <f t="shared" si="183"/>
        <v>0</v>
      </c>
      <c r="BL168" s="232">
        <f t="shared" si="183"/>
        <v>0</v>
      </c>
      <c r="BM168" s="232">
        <f t="shared" si="183"/>
        <v>0</v>
      </c>
      <c r="BN168" s="232">
        <f t="shared" si="183"/>
        <v>0</v>
      </c>
      <c r="BO168" s="232">
        <f t="shared" ref="BO168:CL168" si="184">BO$106*BO62</f>
        <v>0</v>
      </c>
      <c r="BP168" s="232">
        <f t="shared" si="184"/>
        <v>0</v>
      </c>
      <c r="BQ168" s="232">
        <f t="shared" si="184"/>
        <v>0</v>
      </c>
      <c r="BR168" s="232">
        <f t="shared" si="184"/>
        <v>0</v>
      </c>
      <c r="BS168" s="232">
        <f t="shared" si="184"/>
        <v>0</v>
      </c>
      <c r="BT168" s="232">
        <f t="shared" si="184"/>
        <v>0</v>
      </c>
      <c r="BU168" s="232">
        <f t="shared" si="184"/>
        <v>0</v>
      </c>
      <c r="BV168" s="232">
        <f t="shared" si="184"/>
        <v>0</v>
      </c>
      <c r="BW168" s="232">
        <f t="shared" si="184"/>
        <v>0</v>
      </c>
      <c r="BX168" s="232">
        <f t="shared" si="184"/>
        <v>0</v>
      </c>
      <c r="BY168" s="232">
        <f t="shared" si="184"/>
        <v>0</v>
      </c>
      <c r="BZ168" s="232">
        <f t="shared" si="184"/>
        <v>0</v>
      </c>
      <c r="CA168" s="232">
        <f t="shared" si="184"/>
        <v>0</v>
      </c>
      <c r="CB168" s="232">
        <f t="shared" si="184"/>
        <v>0</v>
      </c>
      <c r="CC168" s="232">
        <f t="shared" si="184"/>
        <v>0</v>
      </c>
      <c r="CD168" s="232">
        <f t="shared" si="184"/>
        <v>0</v>
      </c>
      <c r="CE168" s="232">
        <f t="shared" si="184"/>
        <v>0</v>
      </c>
      <c r="CF168" s="232">
        <f t="shared" si="184"/>
        <v>0</v>
      </c>
      <c r="CG168" s="232">
        <f t="shared" si="184"/>
        <v>0</v>
      </c>
      <c r="CH168" s="232">
        <f t="shared" si="184"/>
        <v>0</v>
      </c>
      <c r="CI168" s="232">
        <f t="shared" si="184"/>
        <v>0</v>
      </c>
      <c r="CJ168" s="232">
        <f t="shared" si="184"/>
        <v>0</v>
      </c>
      <c r="CK168" s="232">
        <f t="shared" si="184"/>
        <v>0</v>
      </c>
      <c r="CL168" s="232">
        <f t="shared" si="184"/>
        <v>0</v>
      </c>
      <c r="CM168" s="254">
        <f t="shared" si="106"/>
        <v>0</v>
      </c>
    </row>
    <row r="169" spans="1:91">
      <c r="A169" s="238">
        <v>60</v>
      </c>
      <c r="B169" s="238" t="s">
        <v>15</v>
      </c>
      <c r="C169" s="232">
        <f t="shared" ref="C169:AH169" si="185">C$106*C63</f>
        <v>0</v>
      </c>
      <c r="D169" s="232">
        <f t="shared" si="185"/>
        <v>0</v>
      </c>
      <c r="E169" s="232">
        <f t="shared" si="185"/>
        <v>0</v>
      </c>
      <c r="F169" s="232">
        <f t="shared" si="185"/>
        <v>0</v>
      </c>
      <c r="G169" s="232">
        <f t="shared" si="185"/>
        <v>0</v>
      </c>
      <c r="H169" s="232">
        <f t="shared" si="185"/>
        <v>0</v>
      </c>
      <c r="I169" s="232">
        <f t="shared" si="185"/>
        <v>0</v>
      </c>
      <c r="J169" s="232">
        <f t="shared" si="185"/>
        <v>0</v>
      </c>
      <c r="K169" s="232">
        <f t="shared" si="185"/>
        <v>0</v>
      </c>
      <c r="L169" s="232">
        <f t="shared" si="185"/>
        <v>0</v>
      </c>
      <c r="M169" s="232">
        <f t="shared" si="185"/>
        <v>0</v>
      </c>
      <c r="N169" s="232">
        <f t="shared" si="185"/>
        <v>0</v>
      </c>
      <c r="O169" s="232">
        <f t="shared" si="185"/>
        <v>0</v>
      </c>
      <c r="P169" s="232">
        <f t="shared" si="185"/>
        <v>0</v>
      </c>
      <c r="Q169" s="232">
        <f t="shared" si="185"/>
        <v>0</v>
      </c>
      <c r="R169" s="232">
        <f t="shared" si="185"/>
        <v>0</v>
      </c>
      <c r="S169" s="232">
        <f t="shared" si="185"/>
        <v>0</v>
      </c>
      <c r="T169" s="232">
        <f t="shared" si="185"/>
        <v>0</v>
      </c>
      <c r="U169" s="232">
        <f t="shared" si="185"/>
        <v>0</v>
      </c>
      <c r="V169" s="232">
        <f t="shared" si="185"/>
        <v>0</v>
      </c>
      <c r="W169" s="232">
        <f t="shared" si="185"/>
        <v>0</v>
      </c>
      <c r="X169" s="232">
        <f t="shared" si="185"/>
        <v>0</v>
      </c>
      <c r="Y169" s="232">
        <f t="shared" si="185"/>
        <v>0</v>
      </c>
      <c r="Z169" s="232">
        <f t="shared" si="185"/>
        <v>0</v>
      </c>
      <c r="AA169" s="232">
        <f t="shared" si="185"/>
        <v>0</v>
      </c>
      <c r="AB169" s="232">
        <f t="shared" si="185"/>
        <v>0</v>
      </c>
      <c r="AC169" s="232">
        <f t="shared" si="185"/>
        <v>0</v>
      </c>
      <c r="AD169" s="232">
        <f t="shared" si="185"/>
        <v>0</v>
      </c>
      <c r="AE169" s="232">
        <f t="shared" si="185"/>
        <v>0</v>
      </c>
      <c r="AF169" s="232">
        <f t="shared" si="185"/>
        <v>0</v>
      </c>
      <c r="AG169" s="232">
        <f t="shared" si="185"/>
        <v>0</v>
      </c>
      <c r="AH169" s="232">
        <f t="shared" si="185"/>
        <v>0</v>
      </c>
      <c r="AI169" s="232">
        <f t="shared" ref="AI169:BN169" si="186">AI$106*AI63</f>
        <v>0</v>
      </c>
      <c r="AJ169" s="232">
        <f t="shared" si="186"/>
        <v>0</v>
      </c>
      <c r="AK169" s="232">
        <f t="shared" si="186"/>
        <v>0</v>
      </c>
      <c r="AL169" s="232">
        <f t="shared" si="186"/>
        <v>0</v>
      </c>
      <c r="AM169" s="232">
        <f t="shared" si="186"/>
        <v>0</v>
      </c>
      <c r="AN169" s="232">
        <f t="shared" si="186"/>
        <v>0</v>
      </c>
      <c r="AO169" s="232">
        <f t="shared" si="186"/>
        <v>0</v>
      </c>
      <c r="AP169" s="232">
        <f t="shared" si="186"/>
        <v>0</v>
      </c>
      <c r="AQ169" s="232">
        <f t="shared" si="186"/>
        <v>0</v>
      </c>
      <c r="AR169" s="232">
        <f t="shared" si="186"/>
        <v>0</v>
      </c>
      <c r="AS169" s="232">
        <f t="shared" si="186"/>
        <v>0</v>
      </c>
      <c r="AT169" s="232">
        <f t="shared" si="186"/>
        <v>0</v>
      </c>
      <c r="AU169" s="232">
        <f t="shared" si="186"/>
        <v>0</v>
      </c>
      <c r="AV169" s="232">
        <f t="shared" si="186"/>
        <v>0</v>
      </c>
      <c r="AW169" s="232">
        <f t="shared" si="186"/>
        <v>0</v>
      </c>
      <c r="AX169" s="232">
        <f t="shared" si="186"/>
        <v>0</v>
      </c>
      <c r="AY169" s="232">
        <f t="shared" si="186"/>
        <v>0</v>
      </c>
      <c r="AZ169" s="232">
        <f t="shared" si="186"/>
        <v>0</v>
      </c>
      <c r="BA169" s="232">
        <f t="shared" si="186"/>
        <v>0</v>
      </c>
      <c r="BB169" s="232">
        <f t="shared" si="186"/>
        <v>0</v>
      </c>
      <c r="BC169" s="232">
        <f t="shared" si="186"/>
        <v>0</v>
      </c>
      <c r="BD169" s="232">
        <f t="shared" si="186"/>
        <v>0</v>
      </c>
      <c r="BE169" s="232">
        <f t="shared" si="186"/>
        <v>0</v>
      </c>
      <c r="BF169" s="232">
        <f t="shared" si="186"/>
        <v>0</v>
      </c>
      <c r="BG169" s="232">
        <f t="shared" si="186"/>
        <v>0</v>
      </c>
      <c r="BH169" s="232">
        <f t="shared" si="186"/>
        <v>0</v>
      </c>
      <c r="BI169" s="232">
        <f t="shared" si="186"/>
        <v>0</v>
      </c>
      <c r="BJ169" s="232">
        <f t="shared" si="186"/>
        <v>0</v>
      </c>
      <c r="BK169" s="232">
        <f t="shared" si="186"/>
        <v>0</v>
      </c>
      <c r="BL169" s="232">
        <f t="shared" si="186"/>
        <v>0</v>
      </c>
      <c r="BM169" s="232">
        <f t="shared" si="186"/>
        <v>0</v>
      </c>
      <c r="BN169" s="232">
        <f t="shared" si="186"/>
        <v>0</v>
      </c>
      <c r="BO169" s="232">
        <f t="shared" ref="BO169:CL169" si="187">BO$106*BO63</f>
        <v>0</v>
      </c>
      <c r="BP169" s="232">
        <f t="shared" si="187"/>
        <v>0</v>
      </c>
      <c r="BQ169" s="232">
        <f t="shared" si="187"/>
        <v>0</v>
      </c>
      <c r="BR169" s="232">
        <f t="shared" si="187"/>
        <v>0</v>
      </c>
      <c r="BS169" s="232">
        <f t="shared" si="187"/>
        <v>0</v>
      </c>
      <c r="BT169" s="232">
        <f t="shared" si="187"/>
        <v>0</v>
      </c>
      <c r="BU169" s="232">
        <f t="shared" si="187"/>
        <v>0</v>
      </c>
      <c r="BV169" s="232">
        <f t="shared" si="187"/>
        <v>0</v>
      </c>
      <c r="BW169" s="232">
        <f t="shared" si="187"/>
        <v>0</v>
      </c>
      <c r="BX169" s="232">
        <f t="shared" si="187"/>
        <v>0</v>
      </c>
      <c r="BY169" s="232">
        <f t="shared" si="187"/>
        <v>0</v>
      </c>
      <c r="BZ169" s="232">
        <f t="shared" si="187"/>
        <v>0</v>
      </c>
      <c r="CA169" s="232">
        <f t="shared" si="187"/>
        <v>0</v>
      </c>
      <c r="CB169" s="232">
        <f t="shared" si="187"/>
        <v>0</v>
      </c>
      <c r="CC169" s="232">
        <f t="shared" si="187"/>
        <v>0</v>
      </c>
      <c r="CD169" s="232">
        <f t="shared" si="187"/>
        <v>0</v>
      </c>
      <c r="CE169" s="232">
        <f t="shared" si="187"/>
        <v>0</v>
      </c>
      <c r="CF169" s="232">
        <f t="shared" si="187"/>
        <v>0</v>
      </c>
      <c r="CG169" s="232">
        <f t="shared" si="187"/>
        <v>0</v>
      </c>
      <c r="CH169" s="232">
        <f t="shared" si="187"/>
        <v>0</v>
      </c>
      <c r="CI169" s="232">
        <f t="shared" si="187"/>
        <v>0</v>
      </c>
      <c r="CJ169" s="232">
        <f t="shared" si="187"/>
        <v>0</v>
      </c>
      <c r="CK169" s="232">
        <f t="shared" si="187"/>
        <v>0</v>
      </c>
      <c r="CL169" s="232">
        <f t="shared" si="187"/>
        <v>0</v>
      </c>
      <c r="CM169" s="254">
        <f t="shared" si="106"/>
        <v>0</v>
      </c>
    </row>
    <row r="170" spans="1:91">
      <c r="A170" s="238">
        <v>61</v>
      </c>
      <c r="B170" s="238" t="s">
        <v>88</v>
      </c>
      <c r="C170" s="232">
        <f t="shared" ref="C170:AH170" si="188">C$106*C64</f>
        <v>0</v>
      </c>
      <c r="D170" s="232">
        <f t="shared" si="188"/>
        <v>0</v>
      </c>
      <c r="E170" s="232">
        <f t="shared" si="188"/>
        <v>0</v>
      </c>
      <c r="F170" s="232">
        <f t="shared" si="188"/>
        <v>0</v>
      </c>
      <c r="G170" s="232">
        <f t="shared" si="188"/>
        <v>0</v>
      </c>
      <c r="H170" s="232">
        <f t="shared" si="188"/>
        <v>0</v>
      </c>
      <c r="I170" s="232">
        <f t="shared" si="188"/>
        <v>0</v>
      </c>
      <c r="J170" s="232">
        <f t="shared" si="188"/>
        <v>0</v>
      </c>
      <c r="K170" s="232">
        <f t="shared" si="188"/>
        <v>0</v>
      </c>
      <c r="L170" s="232">
        <f t="shared" si="188"/>
        <v>0</v>
      </c>
      <c r="M170" s="232">
        <f t="shared" si="188"/>
        <v>0</v>
      </c>
      <c r="N170" s="232">
        <f t="shared" si="188"/>
        <v>0</v>
      </c>
      <c r="O170" s="232">
        <f t="shared" si="188"/>
        <v>0</v>
      </c>
      <c r="P170" s="232">
        <f t="shared" si="188"/>
        <v>0</v>
      </c>
      <c r="Q170" s="232">
        <f t="shared" si="188"/>
        <v>0</v>
      </c>
      <c r="R170" s="232">
        <f t="shared" si="188"/>
        <v>0</v>
      </c>
      <c r="S170" s="232">
        <f t="shared" si="188"/>
        <v>0</v>
      </c>
      <c r="T170" s="232">
        <f t="shared" si="188"/>
        <v>0</v>
      </c>
      <c r="U170" s="232">
        <f t="shared" si="188"/>
        <v>0</v>
      </c>
      <c r="V170" s="232">
        <f t="shared" si="188"/>
        <v>0</v>
      </c>
      <c r="W170" s="232">
        <f t="shared" si="188"/>
        <v>0</v>
      </c>
      <c r="X170" s="232">
        <f t="shared" si="188"/>
        <v>0</v>
      </c>
      <c r="Y170" s="232">
        <f t="shared" si="188"/>
        <v>0</v>
      </c>
      <c r="Z170" s="232">
        <f t="shared" si="188"/>
        <v>0</v>
      </c>
      <c r="AA170" s="232">
        <f t="shared" si="188"/>
        <v>0</v>
      </c>
      <c r="AB170" s="232">
        <f t="shared" si="188"/>
        <v>0</v>
      </c>
      <c r="AC170" s="232">
        <f t="shared" si="188"/>
        <v>0</v>
      </c>
      <c r="AD170" s="232">
        <f t="shared" si="188"/>
        <v>0</v>
      </c>
      <c r="AE170" s="232">
        <f t="shared" si="188"/>
        <v>0</v>
      </c>
      <c r="AF170" s="232">
        <f t="shared" si="188"/>
        <v>0</v>
      </c>
      <c r="AG170" s="232">
        <f t="shared" si="188"/>
        <v>0</v>
      </c>
      <c r="AH170" s="232">
        <f t="shared" si="188"/>
        <v>0</v>
      </c>
      <c r="AI170" s="232">
        <f t="shared" ref="AI170:BN170" si="189">AI$106*AI64</f>
        <v>0</v>
      </c>
      <c r="AJ170" s="232">
        <f t="shared" si="189"/>
        <v>0</v>
      </c>
      <c r="AK170" s="232">
        <f t="shared" si="189"/>
        <v>0</v>
      </c>
      <c r="AL170" s="232">
        <f t="shared" si="189"/>
        <v>0</v>
      </c>
      <c r="AM170" s="232">
        <f t="shared" si="189"/>
        <v>0</v>
      </c>
      <c r="AN170" s="232">
        <f t="shared" si="189"/>
        <v>0</v>
      </c>
      <c r="AO170" s="232">
        <f t="shared" si="189"/>
        <v>0</v>
      </c>
      <c r="AP170" s="232">
        <f t="shared" si="189"/>
        <v>0</v>
      </c>
      <c r="AQ170" s="232">
        <f t="shared" si="189"/>
        <v>0</v>
      </c>
      <c r="AR170" s="232">
        <f t="shared" si="189"/>
        <v>0</v>
      </c>
      <c r="AS170" s="232">
        <f t="shared" si="189"/>
        <v>0</v>
      </c>
      <c r="AT170" s="232">
        <f t="shared" si="189"/>
        <v>0</v>
      </c>
      <c r="AU170" s="232">
        <f t="shared" si="189"/>
        <v>0</v>
      </c>
      <c r="AV170" s="232">
        <f t="shared" si="189"/>
        <v>0</v>
      </c>
      <c r="AW170" s="232">
        <f t="shared" si="189"/>
        <v>0</v>
      </c>
      <c r="AX170" s="232">
        <f t="shared" si="189"/>
        <v>0</v>
      </c>
      <c r="AY170" s="232">
        <f t="shared" si="189"/>
        <v>0</v>
      </c>
      <c r="AZ170" s="232">
        <f t="shared" si="189"/>
        <v>0</v>
      </c>
      <c r="BA170" s="232">
        <f t="shared" si="189"/>
        <v>0</v>
      </c>
      <c r="BB170" s="232">
        <f t="shared" si="189"/>
        <v>0</v>
      </c>
      <c r="BC170" s="232">
        <f t="shared" si="189"/>
        <v>0</v>
      </c>
      <c r="BD170" s="232">
        <f t="shared" si="189"/>
        <v>0</v>
      </c>
      <c r="BE170" s="232">
        <f t="shared" si="189"/>
        <v>0</v>
      </c>
      <c r="BF170" s="232">
        <f t="shared" si="189"/>
        <v>0</v>
      </c>
      <c r="BG170" s="232">
        <f t="shared" si="189"/>
        <v>0</v>
      </c>
      <c r="BH170" s="232">
        <f t="shared" si="189"/>
        <v>0</v>
      </c>
      <c r="BI170" s="232">
        <f t="shared" si="189"/>
        <v>0</v>
      </c>
      <c r="BJ170" s="232">
        <f t="shared" si="189"/>
        <v>0</v>
      </c>
      <c r="BK170" s="232">
        <f t="shared" si="189"/>
        <v>0</v>
      </c>
      <c r="BL170" s="232">
        <f t="shared" si="189"/>
        <v>0</v>
      </c>
      <c r="BM170" s="232">
        <f t="shared" si="189"/>
        <v>0</v>
      </c>
      <c r="BN170" s="232">
        <f t="shared" si="189"/>
        <v>0</v>
      </c>
      <c r="BO170" s="232">
        <f t="shared" ref="BO170:CL170" si="190">BO$106*BO64</f>
        <v>0</v>
      </c>
      <c r="BP170" s="232">
        <f t="shared" si="190"/>
        <v>0</v>
      </c>
      <c r="BQ170" s="232">
        <f t="shared" si="190"/>
        <v>0</v>
      </c>
      <c r="BR170" s="232">
        <f t="shared" si="190"/>
        <v>0</v>
      </c>
      <c r="BS170" s="232">
        <f t="shared" si="190"/>
        <v>0</v>
      </c>
      <c r="BT170" s="232">
        <f t="shared" si="190"/>
        <v>0</v>
      </c>
      <c r="BU170" s="232">
        <f t="shared" si="190"/>
        <v>0</v>
      </c>
      <c r="BV170" s="232">
        <f t="shared" si="190"/>
        <v>0</v>
      </c>
      <c r="BW170" s="232">
        <f t="shared" si="190"/>
        <v>0</v>
      </c>
      <c r="BX170" s="232">
        <f t="shared" si="190"/>
        <v>0</v>
      </c>
      <c r="BY170" s="232">
        <f t="shared" si="190"/>
        <v>0</v>
      </c>
      <c r="BZ170" s="232">
        <f t="shared" si="190"/>
        <v>0</v>
      </c>
      <c r="CA170" s="232">
        <f t="shared" si="190"/>
        <v>0</v>
      </c>
      <c r="CB170" s="232">
        <f t="shared" si="190"/>
        <v>0</v>
      </c>
      <c r="CC170" s="232">
        <f t="shared" si="190"/>
        <v>0</v>
      </c>
      <c r="CD170" s="232">
        <f t="shared" si="190"/>
        <v>0</v>
      </c>
      <c r="CE170" s="232">
        <f t="shared" si="190"/>
        <v>0</v>
      </c>
      <c r="CF170" s="232">
        <f t="shared" si="190"/>
        <v>0</v>
      </c>
      <c r="CG170" s="232">
        <f t="shared" si="190"/>
        <v>0</v>
      </c>
      <c r="CH170" s="232">
        <f t="shared" si="190"/>
        <v>0</v>
      </c>
      <c r="CI170" s="232">
        <f t="shared" si="190"/>
        <v>0</v>
      </c>
      <c r="CJ170" s="232">
        <f t="shared" si="190"/>
        <v>0</v>
      </c>
      <c r="CK170" s="232">
        <f t="shared" si="190"/>
        <v>0</v>
      </c>
      <c r="CL170" s="232">
        <f t="shared" si="190"/>
        <v>0</v>
      </c>
      <c r="CM170" s="254">
        <f t="shared" si="106"/>
        <v>0</v>
      </c>
    </row>
    <row r="171" spans="1:91">
      <c r="A171" s="238">
        <v>62</v>
      </c>
      <c r="B171" s="238" t="s">
        <v>16</v>
      </c>
      <c r="C171" s="232">
        <f t="shared" ref="C171:AH171" si="191">C$106*C65</f>
        <v>0</v>
      </c>
      <c r="D171" s="232">
        <f t="shared" si="191"/>
        <v>0</v>
      </c>
      <c r="E171" s="232">
        <f t="shared" si="191"/>
        <v>0</v>
      </c>
      <c r="F171" s="232">
        <f t="shared" si="191"/>
        <v>0</v>
      </c>
      <c r="G171" s="232">
        <f t="shared" si="191"/>
        <v>0</v>
      </c>
      <c r="H171" s="232">
        <f t="shared" si="191"/>
        <v>0</v>
      </c>
      <c r="I171" s="232">
        <f t="shared" si="191"/>
        <v>0</v>
      </c>
      <c r="J171" s="232">
        <f t="shared" si="191"/>
        <v>0</v>
      </c>
      <c r="K171" s="232">
        <f t="shared" si="191"/>
        <v>0</v>
      </c>
      <c r="L171" s="232">
        <f t="shared" si="191"/>
        <v>0</v>
      </c>
      <c r="M171" s="232">
        <f t="shared" si="191"/>
        <v>0</v>
      </c>
      <c r="N171" s="232">
        <f t="shared" si="191"/>
        <v>0</v>
      </c>
      <c r="O171" s="232">
        <f t="shared" si="191"/>
        <v>0</v>
      </c>
      <c r="P171" s="232">
        <f t="shared" si="191"/>
        <v>0</v>
      </c>
      <c r="Q171" s="232">
        <f t="shared" si="191"/>
        <v>0</v>
      </c>
      <c r="R171" s="232">
        <f t="shared" si="191"/>
        <v>0</v>
      </c>
      <c r="S171" s="232">
        <f t="shared" si="191"/>
        <v>0</v>
      </c>
      <c r="T171" s="232">
        <f t="shared" si="191"/>
        <v>0</v>
      </c>
      <c r="U171" s="232">
        <f t="shared" si="191"/>
        <v>0</v>
      </c>
      <c r="V171" s="232">
        <f t="shared" si="191"/>
        <v>0</v>
      </c>
      <c r="W171" s="232">
        <f t="shared" si="191"/>
        <v>0</v>
      </c>
      <c r="X171" s="232">
        <f t="shared" si="191"/>
        <v>0</v>
      </c>
      <c r="Y171" s="232">
        <f t="shared" si="191"/>
        <v>0</v>
      </c>
      <c r="Z171" s="232">
        <f t="shared" si="191"/>
        <v>0</v>
      </c>
      <c r="AA171" s="232">
        <f t="shared" si="191"/>
        <v>0</v>
      </c>
      <c r="AB171" s="232">
        <f t="shared" si="191"/>
        <v>0</v>
      </c>
      <c r="AC171" s="232">
        <f t="shared" si="191"/>
        <v>0</v>
      </c>
      <c r="AD171" s="232">
        <f t="shared" si="191"/>
        <v>0</v>
      </c>
      <c r="AE171" s="232">
        <f t="shared" si="191"/>
        <v>0</v>
      </c>
      <c r="AF171" s="232">
        <f t="shared" si="191"/>
        <v>0</v>
      </c>
      <c r="AG171" s="232">
        <f t="shared" si="191"/>
        <v>0</v>
      </c>
      <c r="AH171" s="232">
        <f t="shared" si="191"/>
        <v>0</v>
      </c>
      <c r="AI171" s="232">
        <f t="shared" ref="AI171:BN171" si="192">AI$106*AI65</f>
        <v>0</v>
      </c>
      <c r="AJ171" s="232">
        <f t="shared" si="192"/>
        <v>0</v>
      </c>
      <c r="AK171" s="232">
        <f t="shared" si="192"/>
        <v>0</v>
      </c>
      <c r="AL171" s="232">
        <f t="shared" si="192"/>
        <v>0</v>
      </c>
      <c r="AM171" s="232">
        <f t="shared" si="192"/>
        <v>0</v>
      </c>
      <c r="AN171" s="232">
        <f t="shared" si="192"/>
        <v>0</v>
      </c>
      <c r="AO171" s="232">
        <f t="shared" si="192"/>
        <v>0</v>
      </c>
      <c r="AP171" s="232">
        <f t="shared" si="192"/>
        <v>0</v>
      </c>
      <c r="AQ171" s="232">
        <f t="shared" si="192"/>
        <v>0</v>
      </c>
      <c r="AR171" s="232">
        <f t="shared" si="192"/>
        <v>0</v>
      </c>
      <c r="AS171" s="232">
        <f t="shared" si="192"/>
        <v>0</v>
      </c>
      <c r="AT171" s="232">
        <f t="shared" si="192"/>
        <v>0</v>
      </c>
      <c r="AU171" s="232">
        <f t="shared" si="192"/>
        <v>0</v>
      </c>
      <c r="AV171" s="232">
        <f t="shared" si="192"/>
        <v>0</v>
      </c>
      <c r="AW171" s="232">
        <f t="shared" si="192"/>
        <v>0</v>
      </c>
      <c r="AX171" s="232">
        <f t="shared" si="192"/>
        <v>0</v>
      </c>
      <c r="AY171" s="232">
        <f t="shared" si="192"/>
        <v>0</v>
      </c>
      <c r="AZ171" s="232">
        <f t="shared" si="192"/>
        <v>0</v>
      </c>
      <c r="BA171" s="232">
        <f t="shared" si="192"/>
        <v>0</v>
      </c>
      <c r="BB171" s="232">
        <f t="shared" si="192"/>
        <v>0</v>
      </c>
      <c r="BC171" s="232">
        <f t="shared" si="192"/>
        <v>0</v>
      </c>
      <c r="BD171" s="232">
        <f t="shared" si="192"/>
        <v>0</v>
      </c>
      <c r="BE171" s="232">
        <f t="shared" si="192"/>
        <v>0</v>
      </c>
      <c r="BF171" s="232">
        <f t="shared" si="192"/>
        <v>0</v>
      </c>
      <c r="BG171" s="232">
        <f t="shared" si="192"/>
        <v>0</v>
      </c>
      <c r="BH171" s="232">
        <f t="shared" si="192"/>
        <v>0</v>
      </c>
      <c r="BI171" s="232">
        <f t="shared" si="192"/>
        <v>0</v>
      </c>
      <c r="BJ171" s="232">
        <f t="shared" si="192"/>
        <v>0</v>
      </c>
      <c r="BK171" s="232">
        <f t="shared" si="192"/>
        <v>0</v>
      </c>
      <c r="BL171" s="232">
        <f t="shared" si="192"/>
        <v>0</v>
      </c>
      <c r="BM171" s="232">
        <f t="shared" si="192"/>
        <v>0</v>
      </c>
      <c r="BN171" s="232">
        <f t="shared" si="192"/>
        <v>0</v>
      </c>
      <c r="BO171" s="232">
        <f t="shared" ref="BO171:CL171" si="193">BO$106*BO65</f>
        <v>0</v>
      </c>
      <c r="BP171" s="232">
        <f t="shared" si="193"/>
        <v>0</v>
      </c>
      <c r="BQ171" s="232">
        <f t="shared" si="193"/>
        <v>0</v>
      </c>
      <c r="BR171" s="232">
        <f t="shared" si="193"/>
        <v>0</v>
      </c>
      <c r="BS171" s="232">
        <f t="shared" si="193"/>
        <v>0</v>
      </c>
      <c r="BT171" s="232">
        <f t="shared" si="193"/>
        <v>0</v>
      </c>
      <c r="BU171" s="232">
        <f t="shared" si="193"/>
        <v>0</v>
      </c>
      <c r="BV171" s="232">
        <f t="shared" si="193"/>
        <v>0</v>
      </c>
      <c r="BW171" s="232">
        <f t="shared" si="193"/>
        <v>0</v>
      </c>
      <c r="BX171" s="232">
        <f t="shared" si="193"/>
        <v>0</v>
      </c>
      <c r="BY171" s="232">
        <f t="shared" si="193"/>
        <v>0</v>
      </c>
      <c r="BZ171" s="232">
        <f t="shared" si="193"/>
        <v>0</v>
      </c>
      <c r="CA171" s="232">
        <f t="shared" si="193"/>
        <v>0</v>
      </c>
      <c r="CB171" s="232">
        <f t="shared" si="193"/>
        <v>0</v>
      </c>
      <c r="CC171" s="232">
        <f t="shared" si="193"/>
        <v>0</v>
      </c>
      <c r="CD171" s="232">
        <f t="shared" si="193"/>
        <v>0</v>
      </c>
      <c r="CE171" s="232">
        <f t="shared" si="193"/>
        <v>0</v>
      </c>
      <c r="CF171" s="232">
        <f t="shared" si="193"/>
        <v>0</v>
      </c>
      <c r="CG171" s="232">
        <f t="shared" si="193"/>
        <v>0</v>
      </c>
      <c r="CH171" s="232">
        <f t="shared" si="193"/>
        <v>0</v>
      </c>
      <c r="CI171" s="232">
        <f t="shared" si="193"/>
        <v>0</v>
      </c>
      <c r="CJ171" s="232">
        <f t="shared" si="193"/>
        <v>0</v>
      </c>
      <c r="CK171" s="232">
        <f t="shared" si="193"/>
        <v>0</v>
      </c>
      <c r="CL171" s="232">
        <f t="shared" si="193"/>
        <v>0</v>
      </c>
      <c r="CM171" s="254">
        <f t="shared" si="106"/>
        <v>0</v>
      </c>
    </row>
    <row r="172" spans="1:91">
      <c r="A172" s="238">
        <v>63</v>
      </c>
      <c r="B172" s="238" t="s">
        <v>167</v>
      </c>
      <c r="C172" s="232">
        <f t="shared" ref="C172:AH172" si="194">C$106*C66</f>
        <v>0</v>
      </c>
      <c r="D172" s="232">
        <f t="shared" si="194"/>
        <v>0</v>
      </c>
      <c r="E172" s="232">
        <f t="shared" si="194"/>
        <v>0</v>
      </c>
      <c r="F172" s="232">
        <f t="shared" si="194"/>
        <v>0</v>
      </c>
      <c r="G172" s="232">
        <f t="shared" si="194"/>
        <v>0</v>
      </c>
      <c r="H172" s="232">
        <f t="shared" si="194"/>
        <v>0</v>
      </c>
      <c r="I172" s="232">
        <f t="shared" si="194"/>
        <v>0</v>
      </c>
      <c r="J172" s="232">
        <f t="shared" si="194"/>
        <v>0</v>
      </c>
      <c r="K172" s="232">
        <f t="shared" si="194"/>
        <v>0</v>
      </c>
      <c r="L172" s="232">
        <f t="shared" si="194"/>
        <v>0</v>
      </c>
      <c r="M172" s="232">
        <f t="shared" si="194"/>
        <v>0</v>
      </c>
      <c r="N172" s="232">
        <f t="shared" si="194"/>
        <v>0</v>
      </c>
      <c r="O172" s="232">
        <f t="shared" si="194"/>
        <v>0</v>
      </c>
      <c r="P172" s="232">
        <f t="shared" si="194"/>
        <v>0</v>
      </c>
      <c r="Q172" s="232">
        <f t="shared" si="194"/>
        <v>0</v>
      </c>
      <c r="R172" s="232">
        <f t="shared" si="194"/>
        <v>0</v>
      </c>
      <c r="S172" s="232">
        <f t="shared" si="194"/>
        <v>0</v>
      </c>
      <c r="T172" s="232">
        <f t="shared" si="194"/>
        <v>0</v>
      </c>
      <c r="U172" s="232">
        <f t="shared" si="194"/>
        <v>0</v>
      </c>
      <c r="V172" s="232">
        <f t="shared" si="194"/>
        <v>0</v>
      </c>
      <c r="W172" s="232">
        <f t="shared" si="194"/>
        <v>0</v>
      </c>
      <c r="X172" s="232">
        <f t="shared" si="194"/>
        <v>0</v>
      </c>
      <c r="Y172" s="232">
        <f t="shared" si="194"/>
        <v>0</v>
      </c>
      <c r="Z172" s="232">
        <f t="shared" si="194"/>
        <v>0</v>
      </c>
      <c r="AA172" s="232">
        <f t="shared" si="194"/>
        <v>0</v>
      </c>
      <c r="AB172" s="232">
        <f t="shared" si="194"/>
        <v>0</v>
      </c>
      <c r="AC172" s="232">
        <f t="shared" si="194"/>
        <v>0</v>
      </c>
      <c r="AD172" s="232">
        <f t="shared" si="194"/>
        <v>0</v>
      </c>
      <c r="AE172" s="232">
        <f t="shared" si="194"/>
        <v>0</v>
      </c>
      <c r="AF172" s="232">
        <f t="shared" si="194"/>
        <v>0</v>
      </c>
      <c r="AG172" s="232">
        <f t="shared" si="194"/>
        <v>0</v>
      </c>
      <c r="AH172" s="232">
        <f t="shared" si="194"/>
        <v>0</v>
      </c>
      <c r="AI172" s="232">
        <f t="shared" ref="AI172:BN172" si="195">AI$106*AI66</f>
        <v>0</v>
      </c>
      <c r="AJ172" s="232">
        <f t="shared" si="195"/>
        <v>0</v>
      </c>
      <c r="AK172" s="232">
        <f t="shared" si="195"/>
        <v>0</v>
      </c>
      <c r="AL172" s="232">
        <f t="shared" si="195"/>
        <v>0</v>
      </c>
      <c r="AM172" s="232">
        <f t="shared" si="195"/>
        <v>0</v>
      </c>
      <c r="AN172" s="232">
        <f t="shared" si="195"/>
        <v>0</v>
      </c>
      <c r="AO172" s="232">
        <f t="shared" si="195"/>
        <v>0</v>
      </c>
      <c r="AP172" s="232">
        <f t="shared" si="195"/>
        <v>0</v>
      </c>
      <c r="AQ172" s="232">
        <f t="shared" si="195"/>
        <v>0</v>
      </c>
      <c r="AR172" s="232">
        <f t="shared" si="195"/>
        <v>0</v>
      </c>
      <c r="AS172" s="232">
        <f t="shared" si="195"/>
        <v>0</v>
      </c>
      <c r="AT172" s="232">
        <f t="shared" si="195"/>
        <v>0</v>
      </c>
      <c r="AU172" s="232">
        <f t="shared" si="195"/>
        <v>0</v>
      </c>
      <c r="AV172" s="232">
        <f t="shared" si="195"/>
        <v>0</v>
      </c>
      <c r="AW172" s="232">
        <f t="shared" si="195"/>
        <v>0</v>
      </c>
      <c r="AX172" s="232">
        <f t="shared" si="195"/>
        <v>0</v>
      </c>
      <c r="AY172" s="232">
        <f t="shared" si="195"/>
        <v>0</v>
      </c>
      <c r="AZ172" s="232">
        <f t="shared" si="195"/>
        <v>0</v>
      </c>
      <c r="BA172" s="232">
        <f t="shared" si="195"/>
        <v>0</v>
      </c>
      <c r="BB172" s="232">
        <f t="shared" si="195"/>
        <v>0</v>
      </c>
      <c r="BC172" s="232">
        <f t="shared" si="195"/>
        <v>0</v>
      </c>
      <c r="BD172" s="232">
        <f t="shared" si="195"/>
        <v>0</v>
      </c>
      <c r="BE172" s="232">
        <f t="shared" si="195"/>
        <v>0</v>
      </c>
      <c r="BF172" s="232">
        <f t="shared" si="195"/>
        <v>0</v>
      </c>
      <c r="BG172" s="232">
        <f t="shared" si="195"/>
        <v>0</v>
      </c>
      <c r="BH172" s="232">
        <f t="shared" si="195"/>
        <v>0</v>
      </c>
      <c r="BI172" s="232">
        <f t="shared" si="195"/>
        <v>0</v>
      </c>
      <c r="BJ172" s="232">
        <f t="shared" si="195"/>
        <v>0</v>
      </c>
      <c r="BK172" s="232">
        <f t="shared" si="195"/>
        <v>0</v>
      </c>
      <c r="BL172" s="232">
        <f t="shared" si="195"/>
        <v>0</v>
      </c>
      <c r="BM172" s="232">
        <f t="shared" si="195"/>
        <v>0</v>
      </c>
      <c r="BN172" s="232">
        <f t="shared" si="195"/>
        <v>0</v>
      </c>
      <c r="BO172" s="232">
        <f t="shared" ref="BO172:CL172" si="196">BO$106*BO66</f>
        <v>0</v>
      </c>
      <c r="BP172" s="232">
        <f t="shared" si="196"/>
        <v>0</v>
      </c>
      <c r="BQ172" s="232">
        <f t="shared" si="196"/>
        <v>0</v>
      </c>
      <c r="BR172" s="232">
        <f t="shared" si="196"/>
        <v>0</v>
      </c>
      <c r="BS172" s="232">
        <f t="shared" si="196"/>
        <v>0</v>
      </c>
      <c r="BT172" s="232">
        <f t="shared" si="196"/>
        <v>0</v>
      </c>
      <c r="BU172" s="232">
        <f t="shared" si="196"/>
        <v>0</v>
      </c>
      <c r="BV172" s="232">
        <f t="shared" si="196"/>
        <v>0</v>
      </c>
      <c r="BW172" s="232">
        <f t="shared" si="196"/>
        <v>0</v>
      </c>
      <c r="BX172" s="232">
        <f t="shared" si="196"/>
        <v>0</v>
      </c>
      <c r="BY172" s="232">
        <f t="shared" si="196"/>
        <v>0</v>
      </c>
      <c r="BZ172" s="232">
        <f t="shared" si="196"/>
        <v>0</v>
      </c>
      <c r="CA172" s="232">
        <f t="shared" si="196"/>
        <v>0</v>
      </c>
      <c r="CB172" s="232">
        <f t="shared" si="196"/>
        <v>0</v>
      </c>
      <c r="CC172" s="232">
        <f t="shared" si="196"/>
        <v>0</v>
      </c>
      <c r="CD172" s="232">
        <f t="shared" si="196"/>
        <v>0</v>
      </c>
      <c r="CE172" s="232">
        <f t="shared" si="196"/>
        <v>0</v>
      </c>
      <c r="CF172" s="232">
        <f t="shared" si="196"/>
        <v>0</v>
      </c>
      <c r="CG172" s="232">
        <f t="shared" si="196"/>
        <v>0</v>
      </c>
      <c r="CH172" s="232">
        <f t="shared" si="196"/>
        <v>0</v>
      </c>
      <c r="CI172" s="232">
        <f t="shared" si="196"/>
        <v>0</v>
      </c>
      <c r="CJ172" s="232">
        <f t="shared" si="196"/>
        <v>0</v>
      </c>
      <c r="CK172" s="232">
        <f t="shared" si="196"/>
        <v>0</v>
      </c>
      <c r="CL172" s="232">
        <f t="shared" si="196"/>
        <v>0</v>
      </c>
      <c r="CM172" s="254">
        <f t="shared" si="106"/>
        <v>0</v>
      </c>
    </row>
    <row r="173" spans="1:91">
      <c r="A173" s="238">
        <v>64</v>
      </c>
      <c r="B173" s="238" t="s">
        <v>1286</v>
      </c>
      <c r="C173" s="232">
        <f t="shared" ref="C173:AH173" si="197">C$106*C67</f>
        <v>0</v>
      </c>
      <c r="D173" s="232">
        <f t="shared" si="197"/>
        <v>0</v>
      </c>
      <c r="E173" s="232">
        <f t="shared" si="197"/>
        <v>0</v>
      </c>
      <c r="F173" s="232">
        <f t="shared" si="197"/>
        <v>0</v>
      </c>
      <c r="G173" s="232">
        <f t="shared" si="197"/>
        <v>0</v>
      </c>
      <c r="H173" s="232">
        <f t="shared" si="197"/>
        <v>0</v>
      </c>
      <c r="I173" s="232">
        <f t="shared" si="197"/>
        <v>0</v>
      </c>
      <c r="J173" s="232">
        <f t="shared" si="197"/>
        <v>0</v>
      </c>
      <c r="K173" s="232">
        <f t="shared" si="197"/>
        <v>0</v>
      </c>
      <c r="L173" s="232">
        <f t="shared" si="197"/>
        <v>0</v>
      </c>
      <c r="M173" s="232">
        <f t="shared" si="197"/>
        <v>0</v>
      </c>
      <c r="N173" s="232">
        <f t="shared" si="197"/>
        <v>0</v>
      </c>
      <c r="O173" s="232">
        <f t="shared" si="197"/>
        <v>0</v>
      </c>
      <c r="P173" s="232">
        <f t="shared" si="197"/>
        <v>0</v>
      </c>
      <c r="Q173" s="232">
        <f t="shared" si="197"/>
        <v>0</v>
      </c>
      <c r="R173" s="232">
        <f t="shared" si="197"/>
        <v>0</v>
      </c>
      <c r="S173" s="232">
        <f t="shared" si="197"/>
        <v>0</v>
      </c>
      <c r="T173" s="232">
        <f t="shared" si="197"/>
        <v>0</v>
      </c>
      <c r="U173" s="232">
        <f t="shared" si="197"/>
        <v>0</v>
      </c>
      <c r="V173" s="232">
        <f t="shared" si="197"/>
        <v>0</v>
      </c>
      <c r="W173" s="232">
        <f t="shared" si="197"/>
        <v>0</v>
      </c>
      <c r="X173" s="232">
        <f t="shared" si="197"/>
        <v>0</v>
      </c>
      <c r="Y173" s="232">
        <f t="shared" si="197"/>
        <v>0</v>
      </c>
      <c r="Z173" s="232">
        <f t="shared" si="197"/>
        <v>0</v>
      </c>
      <c r="AA173" s="232">
        <f t="shared" si="197"/>
        <v>0</v>
      </c>
      <c r="AB173" s="232">
        <f t="shared" si="197"/>
        <v>0</v>
      </c>
      <c r="AC173" s="232">
        <f t="shared" si="197"/>
        <v>0</v>
      </c>
      <c r="AD173" s="232">
        <f t="shared" si="197"/>
        <v>0</v>
      </c>
      <c r="AE173" s="232">
        <f t="shared" si="197"/>
        <v>0</v>
      </c>
      <c r="AF173" s="232">
        <f t="shared" si="197"/>
        <v>0</v>
      </c>
      <c r="AG173" s="232">
        <f t="shared" si="197"/>
        <v>0</v>
      </c>
      <c r="AH173" s="232">
        <f t="shared" si="197"/>
        <v>0</v>
      </c>
      <c r="AI173" s="232">
        <f t="shared" ref="AI173:BN173" si="198">AI$106*AI67</f>
        <v>0</v>
      </c>
      <c r="AJ173" s="232">
        <f t="shared" si="198"/>
        <v>0</v>
      </c>
      <c r="AK173" s="232">
        <f t="shared" si="198"/>
        <v>0</v>
      </c>
      <c r="AL173" s="232">
        <f t="shared" si="198"/>
        <v>0</v>
      </c>
      <c r="AM173" s="232">
        <f t="shared" si="198"/>
        <v>0</v>
      </c>
      <c r="AN173" s="232">
        <f t="shared" si="198"/>
        <v>0</v>
      </c>
      <c r="AO173" s="232">
        <f t="shared" si="198"/>
        <v>0</v>
      </c>
      <c r="AP173" s="232">
        <f t="shared" si="198"/>
        <v>0</v>
      </c>
      <c r="AQ173" s="232">
        <f t="shared" si="198"/>
        <v>0</v>
      </c>
      <c r="AR173" s="232">
        <f t="shared" si="198"/>
        <v>0</v>
      </c>
      <c r="AS173" s="232">
        <f t="shared" si="198"/>
        <v>0</v>
      </c>
      <c r="AT173" s="232">
        <f t="shared" si="198"/>
        <v>0</v>
      </c>
      <c r="AU173" s="232">
        <f t="shared" si="198"/>
        <v>0</v>
      </c>
      <c r="AV173" s="232">
        <f t="shared" si="198"/>
        <v>0</v>
      </c>
      <c r="AW173" s="232">
        <f t="shared" si="198"/>
        <v>0</v>
      </c>
      <c r="AX173" s="232">
        <f t="shared" si="198"/>
        <v>0</v>
      </c>
      <c r="AY173" s="232">
        <f t="shared" si="198"/>
        <v>0</v>
      </c>
      <c r="AZ173" s="232">
        <f t="shared" si="198"/>
        <v>0</v>
      </c>
      <c r="BA173" s="232">
        <f t="shared" si="198"/>
        <v>0</v>
      </c>
      <c r="BB173" s="232">
        <f t="shared" si="198"/>
        <v>0</v>
      </c>
      <c r="BC173" s="232">
        <f t="shared" si="198"/>
        <v>0</v>
      </c>
      <c r="BD173" s="232">
        <f t="shared" si="198"/>
        <v>0</v>
      </c>
      <c r="BE173" s="232">
        <f t="shared" si="198"/>
        <v>0</v>
      </c>
      <c r="BF173" s="232">
        <f t="shared" si="198"/>
        <v>0</v>
      </c>
      <c r="BG173" s="232">
        <f t="shared" si="198"/>
        <v>0</v>
      </c>
      <c r="BH173" s="232">
        <f t="shared" si="198"/>
        <v>0</v>
      </c>
      <c r="BI173" s="232">
        <f t="shared" si="198"/>
        <v>0</v>
      </c>
      <c r="BJ173" s="232">
        <f t="shared" si="198"/>
        <v>0</v>
      </c>
      <c r="BK173" s="232">
        <f t="shared" si="198"/>
        <v>0</v>
      </c>
      <c r="BL173" s="232">
        <f t="shared" si="198"/>
        <v>0</v>
      </c>
      <c r="BM173" s="232">
        <f t="shared" si="198"/>
        <v>0</v>
      </c>
      <c r="BN173" s="232">
        <f t="shared" si="198"/>
        <v>0</v>
      </c>
      <c r="BO173" s="232">
        <f t="shared" ref="BO173:CL173" si="199">BO$106*BO67</f>
        <v>0</v>
      </c>
      <c r="BP173" s="232">
        <f t="shared" si="199"/>
        <v>0</v>
      </c>
      <c r="BQ173" s="232">
        <f t="shared" si="199"/>
        <v>0</v>
      </c>
      <c r="BR173" s="232">
        <f t="shared" si="199"/>
        <v>0</v>
      </c>
      <c r="BS173" s="232">
        <f t="shared" si="199"/>
        <v>0</v>
      </c>
      <c r="BT173" s="232">
        <f t="shared" si="199"/>
        <v>0</v>
      </c>
      <c r="BU173" s="232">
        <f t="shared" si="199"/>
        <v>0</v>
      </c>
      <c r="BV173" s="232">
        <f t="shared" si="199"/>
        <v>0</v>
      </c>
      <c r="BW173" s="232">
        <f t="shared" si="199"/>
        <v>0</v>
      </c>
      <c r="BX173" s="232">
        <f t="shared" si="199"/>
        <v>0</v>
      </c>
      <c r="BY173" s="232">
        <f t="shared" si="199"/>
        <v>0</v>
      </c>
      <c r="BZ173" s="232">
        <f t="shared" si="199"/>
        <v>0</v>
      </c>
      <c r="CA173" s="232">
        <f t="shared" si="199"/>
        <v>0</v>
      </c>
      <c r="CB173" s="232">
        <f t="shared" si="199"/>
        <v>0</v>
      </c>
      <c r="CC173" s="232">
        <f t="shared" si="199"/>
        <v>0</v>
      </c>
      <c r="CD173" s="232">
        <f t="shared" si="199"/>
        <v>0</v>
      </c>
      <c r="CE173" s="232">
        <f t="shared" si="199"/>
        <v>0</v>
      </c>
      <c r="CF173" s="232">
        <f t="shared" si="199"/>
        <v>0</v>
      </c>
      <c r="CG173" s="232">
        <f t="shared" si="199"/>
        <v>0</v>
      </c>
      <c r="CH173" s="232">
        <f t="shared" si="199"/>
        <v>0</v>
      </c>
      <c r="CI173" s="232">
        <f t="shared" si="199"/>
        <v>0</v>
      </c>
      <c r="CJ173" s="232">
        <f t="shared" si="199"/>
        <v>0</v>
      </c>
      <c r="CK173" s="232">
        <f t="shared" si="199"/>
        <v>0</v>
      </c>
      <c r="CL173" s="232">
        <f t="shared" si="199"/>
        <v>0</v>
      </c>
      <c r="CM173" s="254">
        <f t="shared" si="106"/>
        <v>0</v>
      </c>
    </row>
    <row r="174" spans="1:91">
      <c r="A174" s="238">
        <v>65</v>
      </c>
      <c r="B174" s="238" t="s">
        <v>1239</v>
      </c>
      <c r="C174" s="232">
        <f t="shared" ref="C174:AH174" si="200">C$106*C68</f>
        <v>0</v>
      </c>
      <c r="D174" s="232">
        <f t="shared" si="200"/>
        <v>0</v>
      </c>
      <c r="E174" s="232">
        <f t="shared" si="200"/>
        <v>0</v>
      </c>
      <c r="F174" s="232">
        <f t="shared" si="200"/>
        <v>0</v>
      </c>
      <c r="G174" s="232">
        <f t="shared" si="200"/>
        <v>0</v>
      </c>
      <c r="H174" s="232">
        <f t="shared" si="200"/>
        <v>0</v>
      </c>
      <c r="I174" s="232">
        <f t="shared" si="200"/>
        <v>0</v>
      </c>
      <c r="J174" s="232">
        <f t="shared" si="200"/>
        <v>0</v>
      </c>
      <c r="K174" s="232">
        <f t="shared" si="200"/>
        <v>0</v>
      </c>
      <c r="L174" s="232">
        <f t="shared" si="200"/>
        <v>0</v>
      </c>
      <c r="M174" s="232">
        <f t="shared" si="200"/>
        <v>0</v>
      </c>
      <c r="N174" s="232">
        <f t="shared" si="200"/>
        <v>0</v>
      </c>
      <c r="O174" s="232">
        <f t="shared" si="200"/>
        <v>0</v>
      </c>
      <c r="P174" s="232">
        <f t="shared" si="200"/>
        <v>0</v>
      </c>
      <c r="Q174" s="232">
        <f t="shared" si="200"/>
        <v>0</v>
      </c>
      <c r="R174" s="232">
        <f t="shared" si="200"/>
        <v>0</v>
      </c>
      <c r="S174" s="232">
        <f t="shared" si="200"/>
        <v>0</v>
      </c>
      <c r="T174" s="232">
        <f t="shared" si="200"/>
        <v>0</v>
      </c>
      <c r="U174" s="232">
        <f t="shared" si="200"/>
        <v>0</v>
      </c>
      <c r="V174" s="232">
        <f t="shared" si="200"/>
        <v>0</v>
      </c>
      <c r="W174" s="232">
        <f t="shared" si="200"/>
        <v>0</v>
      </c>
      <c r="X174" s="232">
        <f t="shared" si="200"/>
        <v>0</v>
      </c>
      <c r="Y174" s="232">
        <f t="shared" si="200"/>
        <v>0</v>
      </c>
      <c r="Z174" s="232">
        <f t="shared" si="200"/>
        <v>0</v>
      </c>
      <c r="AA174" s="232">
        <f t="shared" si="200"/>
        <v>0</v>
      </c>
      <c r="AB174" s="232">
        <f t="shared" si="200"/>
        <v>0</v>
      </c>
      <c r="AC174" s="232">
        <f t="shared" si="200"/>
        <v>0</v>
      </c>
      <c r="AD174" s="232">
        <f t="shared" si="200"/>
        <v>0</v>
      </c>
      <c r="AE174" s="232">
        <f t="shared" si="200"/>
        <v>0</v>
      </c>
      <c r="AF174" s="232">
        <f t="shared" si="200"/>
        <v>0</v>
      </c>
      <c r="AG174" s="232">
        <f t="shared" si="200"/>
        <v>0</v>
      </c>
      <c r="AH174" s="232">
        <f t="shared" si="200"/>
        <v>0</v>
      </c>
      <c r="AI174" s="232">
        <f t="shared" ref="AI174:BN174" si="201">AI$106*AI68</f>
        <v>0</v>
      </c>
      <c r="AJ174" s="232">
        <f t="shared" si="201"/>
        <v>0</v>
      </c>
      <c r="AK174" s="232">
        <f t="shared" si="201"/>
        <v>0</v>
      </c>
      <c r="AL174" s="232">
        <f t="shared" si="201"/>
        <v>0</v>
      </c>
      <c r="AM174" s="232">
        <f t="shared" si="201"/>
        <v>0</v>
      </c>
      <c r="AN174" s="232">
        <f t="shared" si="201"/>
        <v>0</v>
      </c>
      <c r="AO174" s="232">
        <f t="shared" si="201"/>
        <v>0</v>
      </c>
      <c r="AP174" s="232">
        <f t="shared" si="201"/>
        <v>0</v>
      </c>
      <c r="AQ174" s="232">
        <f t="shared" si="201"/>
        <v>0</v>
      </c>
      <c r="AR174" s="232">
        <f t="shared" si="201"/>
        <v>0</v>
      </c>
      <c r="AS174" s="232">
        <f t="shared" si="201"/>
        <v>0</v>
      </c>
      <c r="AT174" s="232">
        <f t="shared" si="201"/>
        <v>0</v>
      </c>
      <c r="AU174" s="232">
        <f t="shared" si="201"/>
        <v>0</v>
      </c>
      <c r="AV174" s="232">
        <f t="shared" si="201"/>
        <v>0</v>
      </c>
      <c r="AW174" s="232">
        <f t="shared" si="201"/>
        <v>0</v>
      </c>
      <c r="AX174" s="232">
        <f t="shared" si="201"/>
        <v>0</v>
      </c>
      <c r="AY174" s="232">
        <f t="shared" si="201"/>
        <v>0</v>
      </c>
      <c r="AZ174" s="232">
        <f t="shared" si="201"/>
        <v>0</v>
      </c>
      <c r="BA174" s="232">
        <f t="shared" si="201"/>
        <v>0</v>
      </c>
      <c r="BB174" s="232">
        <f t="shared" si="201"/>
        <v>0</v>
      </c>
      <c r="BC174" s="232">
        <f t="shared" si="201"/>
        <v>0</v>
      </c>
      <c r="BD174" s="232">
        <f t="shared" si="201"/>
        <v>0</v>
      </c>
      <c r="BE174" s="232">
        <f t="shared" si="201"/>
        <v>0</v>
      </c>
      <c r="BF174" s="232">
        <f t="shared" si="201"/>
        <v>0</v>
      </c>
      <c r="BG174" s="232">
        <f t="shared" si="201"/>
        <v>0</v>
      </c>
      <c r="BH174" s="232">
        <f t="shared" si="201"/>
        <v>0</v>
      </c>
      <c r="BI174" s="232">
        <f t="shared" si="201"/>
        <v>0</v>
      </c>
      <c r="BJ174" s="232">
        <f t="shared" si="201"/>
        <v>0</v>
      </c>
      <c r="BK174" s="232">
        <f t="shared" si="201"/>
        <v>0</v>
      </c>
      <c r="BL174" s="232">
        <f t="shared" si="201"/>
        <v>0</v>
      </c>
      <c r="BM174" s="232">
        <f t="shared" si="201"/>
        <v>0</v>
      </c>
      <c r="BN174" s="232">
        <f t="shared" si="201"/>
        <v>0</v>
      </c>
      <c r="BO174" s="232">
        <f t="shared" ref="BO174:CL174" si="202">BO$106*BO68</f>
        <v>0</v>
      </c>
      <c r="BP174" s="232">
        <f t="shared" si="202"/>
        <v>0</v>
      </c>
      <c r="BQ174" s="232">
        <f t="shared" si="202"/>
        <v>0</v>
      </c>
      <c r="BR174" s="232">
        <f t="shared" si="202"/>
        <v>0</v>
      </c>
      <c r="BS174" s="232">
        <f t="shared" si="202"/>
        <v>0</v>
      </c>
      <c r="BT174" s="232">
        <f t="shared" si="202"/>
        <v>0</v>
      </c>
      <c r="BU174" s="232">
        <f t="shared" si="202"/>
        <v>0</v>
      </c>
      <c r="BV174" s="232">
        <f t="shared" si="202"/>
        <v>0</v>
      </c>
      <c r="BW174" s="232">
        <f t="shared" si="202"/>
        <v>0</v>
      </c>
      <c r="BX174" s="232">
        <f t="shared" si="202"/>
        <v>0</v>
      </c>
      <c r="BY174" s="232">
        <f t="shared" si="202"/>
        <v>0</v>
      </c>
      <c r="BZ174" s="232">
        <f t="shared" si="202"/>
        <v>0</v>
      </c>
      <c r="CA174" s="232">
        <f t="shared" si="202"/>
        <v>0</v>
      </c>
      <c r="CB174" s="232">
        <f t="shared" si="202"/>
        <v>0</v>
      </c>
      <c r="CC174" s="232">
        <f t="shared" si="202"/>
        <v>0</v>
      </c>
      <c r="CD174" s="232">
        <f t="shared" si="202"/>
        <v>0</v>
      </c>
      <c r="CE174" s="232">
        <f t="shared" si="202"/>
        <v>0</v>
      </c>
      <c r="CF174" s="232">
        <f t="shared" si="202"/>
        <v>0</v>
      </c>
      <c r="CG174" s="232">
        <f t="shared" si="202"/>
        <v>0</v>
      </c>
      <c r="CH174" s="232">
        <f t="shared" si="202"/>
        <v>0</v>
      </c>
      <c r="CI174" s="232">
        <f t="shared" si="202"/>
        <v>0</v>
      </c>
      <c r="CJ174" s="232">
        <f t="shared" si="202"/>
        <v>0</v>
      </c>
      <c r="CK174" s="232">
        <f t="shared" si="202"/>
        <v>0</v>
      </c>
      <c r="CL174" s="232">
        <f t="shared" si="202"/>
        <v>0</v>
      </c>
      <c r="CM174" s="254">
        <f t="shared" ref="CM174:CM205" si="203">SUM(C174:CL174)</f>
        <v>0</v>
      </c>
    </row>
    <row r="175" spans="1:91">
      <c r="A175" s="238">
        <v>66</v>
      </c>
      <c r="B175" s="238" t="s">
        <v>17</v>
      </c>
      <c r="C175" s="232">
        <f t="shared" ref="C175:AH175" si="204">C$106*C69</f>
        <v>0</v>
      </c>
      <c r="D175" s="232">
        <f t="shared" si="204"/>
        <v>0</v>
      </c>
      <c r="E175" s="232">
        <f t="shared" si="204"/>
        <v>0</v>
      </c>
      <c r="F175" s="232">
        <f t="shared" si="204"/>
        <v>0</v>
      </c>
      <c r="G175" s="232">
        <f t="shared" si="204"/>
        <v>0</v>
      </c>
      <c r="H175" s="232">
        <f t="shared" si="204"/>
        <v>0</v>
      </c>
      <c r="I175" s="232">
        <f t="shared" si="204"/>
        <v>0</v>
      </c>
      <c r="J175" s="232">
        <f t="shared" si="204"/>
        <v>0</v>
      </c>
      <c r="K175" s="232">
        <f t="shared" si="204"/>
        <v>0</v>
      </c>
      <c r="L175" s="232">
        <f t="shared" si="204"/>
        <v>0</v>
      </c>
      <c r="M175" s="232">
        <f t="shared" si="204"/>
        <v>0</v>
      </c>
      <c r="N175" s="232">
        <f t="shared" si="204"/>
        <v>0</v>
      </c>
      <c r="O175" s="232">
        <f t="shared" si="204"/>
        <v>0</v>
      </c>
      <c r="P175" s="232">
        <f t="shared" si="204"/>
        <v>0</v>
      </c>
      <c r="Q175" s="232">
        <f t="shared" si="204"/>
        <v>0</v>
      </c>
      <c r="R175" s="232">
        <f t="shared" si="204"/>
        <v>0</v>
      </c>
      <c r="S175" s="232">
        <f t="shared" si="204"/>
        <v>0</v>
      </c>
      <c r="T175" s="232">
        <f t="shared" si="204"/>
        <v>0</v>
      </c>
      <c r="U175" s="232">
        <f t="shared" si="204"/>
        <v>0</v>
      </c>
      <c r="V175" s="232">
        <f t="shared" si="204"/>
        <v>0</v>
      </c>
      <c r="W175" s="232">
        <f t="shared" si="204"/>
        <v>0</v>
      </c>
      <c r="X175" s="232">
        <f t="shared" si="204"/>
        <v>0</v>
      </c>
      <c r="Y175" s="232">
        <f t="shared" si="204"/>
        <v>0</v>
      </c>
      <c r="Z175" s="232">
        <f t="shared" si="204"/>
        <v>0</v>
      </c>
      <c r="AA175" s="232">
        <f t="shared" si="204"/>
        <v>0</v>
      </c>
      <c r="AB175" s="232">
        <f t="shared" si="204"/>
        <v>0</v>
      </c>
      <c r="AC175" s="232">
        <f t="shared" si="204"/>
        <v>0</v>
      </c>
      <c r="AD175" s="232">
        <f t="shared" si="204"/>
        <v>0</v>
      </c>
      <c r="AE175" s="232">
        <f t="shared" si="204"/>
        <v>0</v>
      </c>
      <c r="AF175" s="232">
        <f t="shared" si="204"/>
        <v>0</v>
      </c>
      <c r="AG175" s="232">
        <f t="shared" si="204"/>
        <v>0</v>
      </c>
      <c r="AH175" s="232">
        <f t="shared" si="204"/>
        <v>0</v>
      </c>
      <c r="AI175" s="232">
        <f t="shared" ref="AI175:BN175" si="205">AI$106*AI69</f>
        <v>0</v>
      </c>
      <c r="AJ175" s="232">
        <f t="shared" si="205"/>
        <v>0</v>
      </c>
      <c r="AK175" s="232">
        <f t="shared" si="205"/>
        <v>0</v>
      </c>
      <c r="AL175" s="232">
        <f t="shared" si="205"/>
        <v>0</v>
      </c>
      <c r="AM175" s="232">
        <f t="shared" si="205"/>
        <v>0</v>
      </c>
      <c r="AN175" s="232">
        <f t="shared" si="205"/>
        <v>0</v>
      </c>
      <c r="AO175" s="232">
        <f t="shared" si="205"/>
        <v>0</v>
      </c>
      <c r="AP175" s="232">
        <f t="shared" si="205"/>
        <v>0</v>
      </c>
      <c r="AQ175" s="232">
        <f t="shared" si="205"/>
        <v>0</v>
      </c>
      <c r="AR175" s="232">
        <f t="shared" si="205"/>
        <v>0</v>
      </c>
      <c r="AS175" s="232">
        <f t="shared" si="205"/>
        <v>0</v>
      </c>
      <c r="AT175" s="232">
        <f t="shared" si="205"/>
        <v>0</v>
      </c>
      <c r="AU175" s="232">
        <f t="shared" si="205"/>
        <v>0</v>
      </c>
      <c r="AV175" s="232">
        <f t="shared" si="205"/>
        <v>0</v>
      </c>
      <c r="AW175" s="232">
        <f t="shared" si="205"/>
        <v>0</v>
      </c>
      <c r="AX175" s="232">
        <f t="shared" si="205"/>
        <v>0</v>
      </c>
      <c r="AY175" s="232">
        <f t="shared" si="205"/>
        <v>0</v>
      </c>
      <c r="AZ175" s="232">
        <f t="shared" si="205"/>
        <v>0</v>
      </c>
      <c r="BA175" s="232">
        <f t="shared" si="205"/>
        <v>0</v>
      </c>
      <c r="BB175" s="232">
        <f t="shared" si="205"/>
        <v>0</v>
      </c>
      <c r="BC175" s="232">
        <f t="shared" si="205"/>
        <v>0</v>
      </c>
      <c r="BD175" s="232">
        <f t="shared" si="205"/>
        <v>0</v>
      </c>
      <c r="BE175" s="232">
        <f t="shared" si="205"/>
        <v>0</v>
      </c>
      <c r="BF175" s="232">
        <f t="shared" si="205"/>
        <v>0</v>
      </c>
      <c r="BG175" s="232">
        <f t="shared" si="205"/>
        <v>0</v>
      </c>
      <c r="BH175" s="232">
        <f t="shared" si="205"/>
        <v>0</v>
      </c>
      <c r="BI175" s="232">
        <f t="shared" si="205"/>
        <v>0</v>
      </c>
      <c r="BJ175" s="232">
        <f t="shared" si="205"/>
        <v>0</v>
      </c>
      <c r="BK175" s="232">
        <f t="shared" si="205"/>
        <v>0</v>
      </c>
      <c r="BL175" s="232">
        <f t="shared" si="205"/>
        <v>0</v>
      </c>
      <c r="BM175" s="232">
        <f t="shared" si="205"/>
        <v>0</v>
      </c>
      <c r="BN175" s="232">
        <f t="shared" si="205"/>
        <v>0</v>
      </c>
      <c r="BO175" s="232">
        <f t="shared" ref="BO175:CL175" si="206">BO$106*BO69</f>
        <v>0</v>
      </c>
      <c r="BP175" s="232">
        <f t="shared" si="206"/>
        <v>0</v>
      </c>
      <c r="BQ175" s="232">
        <f t="shared" si="206"/>
        <v>0</v>
      </c>
      <c r="BR175" s="232">
        <f t="shared" si="206"/>
        <v>0</v>
      </c>
      <c r="BS175" s="232">
        <f t="shared" si="206"/>
        <v>0</v>
      </c>
      <c r="BT175" s="232">
        <f t="shared" si="206"/>
        <v>0</v>
      </c>
      <c r="BU175" s="232">
        <f t="shared" si="206"/>
        <v>0</v>
      </c>
      <c r="BV175" s="232">
        <f t="shared" si="206"/>
        <v>0</v>
      </c>
      <c r="BW175" s="232">
        <f t="shared" si="206"/>
        <v>0</v>
      </c>
      <c r="BX175" s="232">
        <f t="shared" si="206"/>
        <v>0</v>
      </c>
      <c r="BY175" s="232">
        <f t="shared" si="206"/>
        <v>0</v>
      </c>
      <c r="BZ175" s="232">
        <f t="shared" si="206"/>
        <v>0</v>
      </c>
      <c r="CA175" s="232">
        <f t="shared" si="206"/>
        <v>0</v>
      </c>
      <c r="CB175" s="232">
        <f t="shared" si="206"/>
        <v>0</v>
      </c>
      <c r="CC175" s="232">
        <f t="shared" si="206"/>
        <v>0</v>
      </c>
      <c r="CD175" s="232">
        <f t="shared" si="206"/>
        <v>0</v>
      </c>
      <c r="CE175" s="232">
        <f t="shared" si="206"/>
        <v>0</v>
      </c>
      <c r="CF175" s="232">
        <f t="shared" si="206"/>
        <v>0</v>
      </c>
      <c r="CG175" s="232">
        <f t="shared" si="206"/>
        <v>0</v>
      </c>
      <c r="CH175" s="232">
        <f t="shared" si="206"/>
        <v>0</v>
      </c>
      <c r="CI175" s="232">
        <f t="shared" si="206"/>
        <v>0</v>
      </c>
      <c r="CJ175" s="232">
        <f t="shared" si="206"/>
        <v>0</v>
      </c>
      <c r="CK175" s="232">
        <f t="shared" si="206"/>
        <v>0</v>
      </c>
      <c r="CL175" s="232">
        <f t="shared" si="206"/>
        <v>0</v>
      </c>
      <c r="CM175" s="254">
        <f t="shared" si="203"/>
        <v>0</v>
      </c>
    </row>
    <row r="176" spans="1:91">
      <c r="A176" s="238">
        <v>67</v>
      </c>
      <c r="B176" s="238" t="s">
        <v>89</v>
      </c>
      <c r="C176" s="232">
        <f t="shared" ref="C176:AH176" si="207">C$106*C70</f>
        <v>0</v>
      </c>
      <c r="D176" s="232">
        <f t="shared" si="207"/>
        <v>0</v>
      </c>
      <c r="E176" s="232">
        <f t="shared" si="207"/>
        <v>0</v>
      </c>
      <c r="F176" s="232">
        <f t="shared" si="207"/>
        <v>0</v>
      </c>
      <c r="G176" s="232">
        <f t="shared" si="207"/>
        <v>0</v>
      </c>
      <c r="H176" s="232">
        <f t="shared" si="207"/>
        <v>0</v>
      </c>
      <c r="I176" s="232">
        <f t="shared" si="207"/>
        <v>0</v>
      </c>
      <c r="J176" s="232">
        <f t="shared" si="207"/>
        <v>0</v>
      </c>
      <c r="K176" s="232">
        <f t="shared" si="207"/>
        <v>0</v>
      </c>
      <c r="L176" s="232">
        <f t="shared" si="207"/>
        <v>0</v>
      </c>
      <c r="M176" s="232">
        <f t="shared" si="207"/>
        <v>0</v>
      </c>
      <c r="N176" s="232">
        <f t="shared" si="207"/>
        <v>0</v>
      </c>
      <c r="O176" s="232">
        <f t="shared" si="207"/>
        <v>0</v>
      </c>
      <c r="P176" s="232">
        <f t="shared" si="207"/>
        <v>0</v>
      </c>
      <c r="Q176" s="232">
        <f t="shared" si="207"/>
        <v>0</v>
      </c>
      <c r="R176" s="232">
        <f t="shared" si="207"/>
        <v>0</v>
      </c>
      <c r="S176" s="232">
        <f t="shared" si="207"/>
        <v>0</v>
      </c>
      <c r="T176" s="232">
        <f t="shared" si="207"/>
        <v>0</v>
      </c>
      <c r="U176" s="232">
        <f t="shared" si="207"/>
        <v>0</v>
      </c>
      <c r="V176" s="232">
        <f t="shared" si="207"/>
        <v>0</v>
      </c>
      <c r="W176" s="232">
        <f t="shared" si="207"/>
        <v>0</v>
      </c>
      <c r="X176" s="232">
        <f t="shared" si="207"/>
        <v>0</v>
      </c>
      <c r="Y176" s="232">
        <f t="shared" si="207"/>
        <v>0</v>
      </c>
      <c r="Z176" s="232">
        <f t="shared" si="207"/>
        <v>0</v>
      </c>
      <c r="AA176" s="232">
        <f t="shared" si="207"/>
        <v>0</v>
      </c>
      <c r="AB176" s="232">
        <f t="shared" si="207"/>
        <v>0</v>
      </c>
      <c r="AC176" s="232">
        <f t="shared" si="207"/>
        <v>0</v>
      </c>
      <c r="AD176" s="232">
        <f t="shared" si="207"/>
        <v>0</v>
      </c>
      <c r="AE176" s="232">
        <f t="shared" si="207"/>
        <v>0</v>
      </c>
      <c r="AF176" s="232">
        <f t="shared" si="207"/>
        <v>0</v>
      </c>
      <c r="AG176" s="232">
        <f t="shared" si="207"/>
        <v>0</v>
      </c>
      <c r="AH176" s="232">
        <f t="shared" si="207"/>
        <v>0</v>
      </c>
      <c r="AI176" s="232">
        <f t="shared" ref="AI176:BN176" si="208">AI$106*AI70</f>
        <v>0</v>
      </c>
      <c r="AJ176" s="232">
        <f t="shared" si="208"/>
        <v>0</v>
      </c>
      <c r="AK176" s="232">
        <f t="shared" si="208"/>
        <v>0</v>
      </c>
      <c r="AL176" s="232">
        <f t="shared" si="208"/>
        <v>0</v>
      </c>
      <c r="AM176" s="232">
        <f t="shared" si="208"/>
        <v>0</v>
      </c>
      <c r="AN176" s="232">
        <f t="shared" si="208"/>
        <v>0</v>
      </c>
      <c r="AO176" s="232">
        <f t="shared" si="208"/>
        <v>0</v>
      </c>
      <c r="AP176" s="232">
        <f t="shared" si="208"/>
        <v>0</v>
      </c>
      <c r="AQ176" s="232">
        <f t="shared" si="208"/>
        <v>0</v>
      </c>
      <c r="AR176" s="232">
        <f t="shared" si="208"/>
        <v>0</v>
      </c>
      <c r="AS176" s="232">
        <f t="shared" si="208"/>
        <v>0</v>
      </c>
      <c r="AT176" s="232">
        <f t="shared" si="208"/>
        <v>0</v>
      </c>
      <c r="AU176" s="232">
        <f t="shared" si="208"/>
        <v>0</v>
      </c>
      <c r="AV176" s="232">
        <f t="shared" si="208"/>
        <v>0</v>
      </c>
      <c r="AW176" s="232">
        <f t="shared" si="208"/>
        <v>0</v>
      </c>
      <c r="AX176" s="232">
        <f t="shared" si="208"/>
        <v>0</v>
      </c>
      <c r="AY176" s="232">
        <f t="shared" si="208"/>
        <v>0</v>
      </c>
      <c r="AZ176" s="232">
        <f t="shared" si="208"/>
        <v>0</v>
      </c>
      <c r="BA176" s="232">
        <f t="shared" si="208"/>
        <v>0</v>
      </c>
      <c r="BB176" s="232">
        <f t="shared" si="208"/>
        <v>0</v>
      </c>
      <c r="BC176" s="232">
        <f t="shared" si="208"/>
        <v>0</v>
      </c>
      <c r="BD176" s="232">
        <f t="shared" si="208"/>
        <v>0</v>
      </c>
      <c r="BE176" s="232">
        <f t="shared" si="208"/>
        <v>0</v>
      </c>
      <c r="BF176" s="232">
        <f t="shared" si="208"/>
        <v>0</v>
      </c>
      <c r="BG176" s="232">
        <f t="shared" si="208"/>
        <v>0</v>
      </c>
      <c r="BH176" s="232">
        <f t="shared" si="208"/>
        <v>0</v>
      </c>
      <c r="BI176" s="232">
        <f t="shared" si="208"/>
        <v>0</v>
      </c>
      <c r="BJ176" s="232">
        <f t="shared" si="208"/>
        <v>0</v>
      </c>
      <c r="BK176" s="232">
        <f t="shared" si="208"/>
        <v>0</v>
      </c>
      <c r="BL176" s="232">
        <f t="shared" si="208"/>
        <v>0</v>
      </c>
      <c r="BM176" s="232">
        <f t="shared" si="208"/>
        <v>0</v>
      </c>
      <c r="BN176" s="232">
        <f t="shared" si="208"/>
        <v>0</v>
      </c>
      <c r="BO176" s="232">
        <f t="shared" ref="BO176:CL176" si="209">BO$106*BO70</f>
        <v>0</v>
      </c>
      <c r="BP176" s="232">
        <f t="shared" si="209"/>
        <v>0</v>
      </c>
      <c r="BQ176" s="232">
        <f t="shared" si="209"/>
        <v>0</v>
      </c>
      <c r="BR176" s="232">
        <f t="shared" si="209"/>
        <v>0</v>
      </c>
      <c r="BS176" s="232">
        <f t="shared" si="209"/>
        <v>0</v>
      </c>
      <c r="BT176" s="232">
        <f t="shared" si="209"/>
        <v>0</v>
      </c>
      <c r="BU176" s="232">
        <f t="shared" si="209"/>
        <v>0</v>
      </c>
      <c r="BV176" s="232">
        <f t="shared" si="209"/>
        <v>0</v>
      </c>
      <c r="BW176" s="232">
        <f t="shared" si="209"/>
        <v>0</v>
      </c>
      <c r="BX176" s="232">
        <f t="shared" si="209"/>
        <v>0</v>
      </c>
      <c r="BY176" s="232">
        <f t="shared" si="209"/>
        <v>0</v>
      </c>
      <c r="BZ176" s="232">
        <f t="shared" si="209"/>
        <v>0</v>
      </c>
      <c r="CA176" s="232">
        <f t="shared" si="209"/>
        <v>0</v>
      </c>
      <c r="CB176" s="232">
        <f t="shared" si="209"/>
        <v>0</v>
      </c>
      <c r="CC176" s="232">
        <f t="shared" si="209"/>
        <v>0</v>
      </c>
      <c r="CD176" s="232">
        <f t="shared" si="209"/>
        <v>0</v>
      </c>
      <c r="CE176" s="232">
        <f t="shared" si="209"/>
        <v>0</v>
      </c>
      <c r="CF176" s="232">
        <f t="shared" si="209"/>
        <v>0</v>
      </c>
      <c r="CG176" s="232">
        <f t="shared" si="209"/>
        <v>0</v>
      </c>
      <c r="CH176" s="232">
        <f t="shared" si="209"/>
        <v>0</v>
      </c>
      <c r="CI176" s="232">
        <f t="shared" si="209"/>
        <v>0</v>
      </c>
      <c r="CJ176" s="232">
        <f t="shared" si="209"/>
        <v>0</v>
      </c>
      <c r="CK176" s="232">
        <f t="shared" si="209"/>
        <v>0</v>
      </c>
      <c r="CL176" s="232">
        <f t="shared" si="209"/>
        <v>0</v>
      </c>
      <c r="CM176" s="254">
        <f t="shared" si="203"/>
        <v>0</v>
      </c>
    </row>
    <row r="177" spans="1:91">
      <c r="A177" s="238">
        <v>68</v>
      </c>
      <c r="B177" s="238" t="s">
        <v>169</v>
      </c>
      <c r="C177" s="232">
        <f t="shared" ref="C177:AH177" si="210">C$106*C71</f>
        <v>0</v>
      </c>
      <c r="D177" s="232">
        <f t="shared" si="210"/>
        <v>0</v>
      </c>
      <c r="E177" s="232">
        <f t="shared" si="210"/>
        <v>0</v>
      </c>
      <c r="F177" s="232">
        <f t="shared" si="210"/>
        <v>0</v>
      </c>
      <c r="G177" s="232">
        <f t="shared" si="210"/>
        <v>0</v>
      </c>
      <c r="H177" s="232">
        <f t="shared" si="210"/>
        <v>0</v>
      </c>
      <c r="I177" s="232">
        <f t="shared" si="210"/>
        <v>0</v>
      </c>
      <c r="J177" s="232">
        <f t="shared" si="210"/>
        <v>0</v>
      </c>
      <c r="K177" s="232">
        <f t="shared" si="210"/>
        <v>0</v>
      </c>
      <c r="L177" s="232">
        <f t="shared" si="210"/>
        <v>0</v>
      </c>
      <c r="M177" s="232">
        <f t="shared" si="210"/>
        <v>0</v>
      </c>
      <c r="N177" s="232">
        <f t="shared" si="210"/>
        <v>0</v>
      </c>
      <c r="O177" s="232">
        <f t="shared" si="210"/>
        <v>0</v>
      </c>
      <c r="P177" s="232">
        <f t="shared" si="210"/>
        <v>0</v>
      </c>
      <c r="Q177" s="232">
        <f t="shared" si="210"/>
        <v>0</v>
      </c>
      <c r="R177" s="232">
        <f t="shared" si="210"/>
        <v>0</v>
      </c>
      <c r="S177" s="232">
        <f t="shared" si="210"/>
        <v>0</v>
      </c>
      <c r="T177" s="232">
        <f t="shared" si="210"/>
        <v>0</v>
      </c>
      <c r="U177" s="232">
        <f t="shared" si="210"/>
        <v>0</v>
      </c>
      <c r="V177" s="232">
        <f t="shared" si="210"/>
        <v>0</v>
      </c>
      <c r="W177" s="232">
        <f t="shared" si="210"/>
        <v>0</v>
      </c>
      <c r="X177" s="232">
        <f t="shared" si="210"/>
        <v>0</v>
      </c>
      <c r="Y177" s="232">
        <f t="shared" si="210"/>
        <v>0</v>
      </c>
      <c r="Z177" s="232">
        <f t="shared" si="210"/>
        <v>0</v>
      </c>
      <c r="AA177" s="232">
        <f t="shared" si="210"/>
        <v>0</v>
      </c>
      <c r="AB177" s="232">
        <f t="shared" si="210"/>
        <v>0</v>
      </c>
      <c r="AC177" s="232">
        <f t="shared" si="210"/>
        <v>0</v>
      </c>
      <c r="AD177" s="232">
        <f t="shared" si="210"/>
        <v>0</v>
      </c>
      <c r="AE177" s="232">
        <f t="shared" si="210"/>
        <v>0</v>
      </c>
      <c r="AF177" s="232">
        <f t="shared" si="210"/>
        <v>0</v>
      </c>
      <c r="AG177" s="232">
        <f t="shared" si="210"/>
        <v>0</v>
      </c>
      <c r="AH177" s="232">
        <f t="shared" si="210"/>
        <v>0</v>
      </c>
      <c r="AI177" s="232">
        <f t="shared" ref="AI177:BN177" si="211">AI$106*AI71</f>
        <v>0</v>
      </c>
      <c r="AJ177" s="232">
        <f t="shared" si="211"/>
        <v>0</v>
      </c>
      <c r="AK177" s="232">
        <f t="shared" si="211"/>
        <v>0</v>
      </c>
      <c r="AL177" s="232">
        <f t="shared" si="211"/>
        <v>0</v>
      </c>
      <c r="AM177" s="232">
        <f t="shared" si="211"/>
        <v>0</v>
      </c>
      <c r="AN177" s="232">
        <f t="shared" si="211"/>
        <v>0</v>
      </c>
      <c r="AO177" s="232">
        <f t="shared" si="211"/>
        <v>0</v>
      </c>
      <c r="AP177" s="232">
        <f t="shared" si="211"/>
        <v>0</v>
      </c>
      <c r="AQ177" s="232">
        <f t="shared" si="211"/>
        <v>0</v>
      </c>
      <c r="AR177" s="232">
        <f t="shared" si="211"/>
        <v>0</v>
      </c>
      <c r="AS177" s="232">
        <f t="shared" si="211"/>
        <v>0</v>
      </c>
      <c r="AT177" s="232">
        <f t="shared" si="211"/>
        <v>0</v>
      </c>
      <c r="AU177" s="232">
        <f t="shared" si="211"/>
        <v>0</v>
      </c>
      <c r="AV177" s="232">
        <f t="shared" si="211"/>
        <v>0</v>
      </c>
      <c r="AW177" s="232">
        <f t="shared" si="211"/>
        <v>0</v>
      </c>
      <c r="AX177" s="232">
        <f t="shared" si="211"/>
        <v>0</v>
      </c>
      <c r="AY177" s="232">
        <f t="shared" si="211"/>
        <v>0</v>
      </c>
      <c r="AZ177" s="232">
        <f t="shared" si="211"/>
        <v>0</v>
      </c>
      <c r="BA177" s="232">
        <f t="shared" si="211"/>
        <v>0</v>
      </c>
      <c r="BB177" s="232">
        <f t="shared" si="211"/>
        <v>0</v>
      </c>
      <c r="BC177" s="232">
        <f t="shared" si="211"/>
        <v>0</v>
      </c>
      <c r="BD177" s="232">
        <f t="shared" si="211"/>
        <v>0</v>
      </c>
      <c r="BE177" s="232">
        <f t="shared" si="211"/>
        <v>0</v>
      </c>
      <c r="BF177" s="232">
        <f t="shared" si="211"/>
        <v>0</v>
      </c>
      <c r="BG177" s="232">
        <f t="shared" si="211"/>
        <v>0</v>
      </c>
      <c r="BH177" s="232">
        <f t="shared" si="211"/>
        <v>0</v>
      </c>
      <c r="BI177" s="232">
        <f t="shared" si="211"/>
        <v>0</v>
      </c>
      <c r="BJ177" s="232">
        <f t="shared" si="211"/>
        <v>0</v>
      </c>
      <c r="BK177" s="232">
        <f t="shared" si="211"/>
        <v>0</v>
      </c>
      <c r="BL177" s="232">
        <f t="shared" si="211"/>
        <v>0</v>
      </c>
      <c r="BM177" s="232">
        <f t="shared" si="211"/>
        <v>0</v>
      </c>
      <c r="BN177" s="232">
        <f t="shared" si="211"/>
        <v>0</v>
      </c>
      <c r="BO177" s="232">
        <f t="shared" ref="BO177:CL177" si="212">BO$106*BO71</f>
        <v>0</v>
      </c>
      <c r="BP177" s="232">
        <f t="shared" si="212"/>
        <v>0</v>
      </c>
      <c r="BQ177" s="232">
        <f t="shared" si="212"/>
        <v>0</v>
      </c>
      <c r="BR177" s="232">
        <f t="shared" si="212"/>
        <v>0</v>
      </c>
      <c r="BS177" s="232">
        <f t="shared" si="212"/>
        <v>0</v>
      </c>
      <c r="BT177" s="232">
        <f t="shared" si="212"/>
        <v>0</v>
      </c>
      <c r="BU177" s="232">
        <f t="shared" si="212"/>
        <v>0</v>
      </c>
      <c r="BV177" s="232">
        <f t="shared" si="212"/>
        <v>0</v>
      </c>
      <c r="BW177" s="232">
        <f t="shared" si="212"/>
        <v>0</v>
      </c>
      <c r="BX177" s="232">
        <f t="shared" si="212"/>
        <v>0</v>
      </c>
      <c r="BY177" s="232">
        <f t="shared" si="212"/>
        <v>0</v>
      </c>
      <c r="BZ177" s="232">
        <f t="shared" si="212"/>
        <v>0</v>
      </c>
      <c r="CA177" s="232">
        <f t="shared" si="212"/>
        <v>0</v>
      </c>
      <c r="CB177" s="232">
        <f t="shared" si="212"/>
        <v>0</v>
      </c>
      <c r="CC177" s="232">
        <f t="shared" si="212"/>
        <v>0</v>
      </c>
      <c r="CD177" s="232">
        <f t="shared" si="212"/>
        <v>0</v>
      </c>
      <c r="CE177" s="232">
        <f t="shared" si="212"/>
        <v>0</v>
      </c>
      <c r="CF177" s="232">
        <f t="shared" si="212"/>
        <v>0</v>
      </c>
      <c r="CG177" s="232">
        <f t="shared" si="212"/>
        <v>0</v>
      </c>
      <c r="CH177" s="232">
        <f t="shared" si="212"/>
        <v>0</v>
      </c>
      <c r="CI177" s="232">
        <f t="shared" si="212"/>
        <v>0</v>
      </c>
      <c r="CJ177" s="232">
        <f t="shared" si="212"/>
        <v>0</v>
      </c>
      <c r="CK177" s="232">
        <f t="shared" si="212"/>
        <v>0</v>
      </c>
      <c r="CL177" s="232">
        <f t="shared" si="212"/>
        <v>0</v>
      </c>
      <c r="CM177" s="254">
        <f t="shared" si="203"/>
        <v>0</v>
      </c>
    </row>
    <row r="178" spans="1:91">
      <c r="A178" s="238">
        <v>69</v>
      </c>
      <c r="B178" s="238" t="s">
        <v>170</v>
      </c>
      <c r="C178" s="232">
        <f t="shared" ref="C178:AH178" si="213">C$106*C72</f>
        <v>0</v>
      </c>
      <c r="D178" s="232">
        <f t="shared" si="213"/>
        <v>0</v>
      </c>
      <c r="E178" s="232">
        <f t="shared" si="213"/>
        <v>0</v>
      </c>
      <c r="F178" s="232">
        <f t="shared" si="213"/>
        <v>0</v>
      </c>
      <c r="G178" s="232">
        <f t="shared" si="213"/>
        <v>0</v>
      </c>
      <c r="H178" s="232">
        <f t="shared" si="213"/>
        <v>0</v>
      </c>
      <c r="I178" s="232">
        <f t="shared" si="213"/>
        <v>0</v>
      </c>
      <c r="J178" s="232">
        <f t="shared" si="213"/>
        <v>0</v>
      </c>
      <c r="K178" s="232">
        <f t="shared" si="213"/>
        <v>0</v>
      </c>
      <c r="L178" s="232">
        <f t="shared" si="213"/>
        <v>0</v>
      </c>
      <c r="M178" s="232">
        <f t="shared" si="213"/>
        <v>0</v>
      </c>
      <c r="N178" s="232">
        <f t="shared" si="213"/>
        <v>0</v>
      </c>
      <c r="O178" s="232">
        <f t="shared" si="213"/>
        <v>0</v>
      </c>
      <c r="P178" s="232">
        <f t="shared" si="213"/>
        <v>0</v>
      </c>
      <c r="Q178" s="232">
        <f t="shared" si="213"/>
        <v>0</v>
      </c>
      <c r="R178" s="232">
        <f t="shared" si="213"/>
        <v>0</v>
      </c>
      <c r="S178" s="232">
        <f t="shared" si="213"/>
        <v>0</v>
      </c>
      <c r="T178" s="232">
        <f t="shared" si="213"/>
        <v>0</v>
      </c>
      <c r="U178" s="232">
        <f t="shared" si="213"/>
        <v>0</v>
      </c>
      <c r="V178" s="232">
        <f t="shared" si="213"/>
        <v>0</v>
      </c>
      <c r="W178" s="232">
        <f t="shared" si="213"/>
        <v>0</v>
      </c>
      <c r="X178" s="232">
        <f t="shared" si="213"/>
        <v>0</v>
      </c>
      <c r="Y178" s="232">
        <f t="shared" si="213"/>
        <v>0</v>
      </c>
      <c r="Z178" s="232">
        <f t="shared" si="213"/>
        <v>0</v>
      </c>
      <c r="AA178" s="232">
        <f t="shared" si="213"/>
        <v>0</v>
      </c>
      <c r="AB178" s="232">
        <f t="shared" si="213"/>
        <v>0</v>
      </c>
      <c r="AC178" s="232">
        <f t="shared" si="213"/>
        <v>0</v>
      </c>
      <c r="AD178" s="232">
        <f t="shared" si="213"/>
        <v>0</v>
      </c>
      <c r="AE178" s="232">
        <f t="shared" si="213"/>
        <v>0</v>
      </c>
      <c r="AF178" s="232">
        <f t="shared" si="213"/>
        <v>0</v>
      </c>
      <c r="AG178" s="232">
        <f t="shared" si="213"/>
        <v>0</v>
      </c>
      <c r="AH178" s="232">
        <f t="shared" si="213"/>
        <v>0</v>
      </c>
      <c r="AI178" s="232">
        <f t="shared" ref="AI178:BN178" si="214">AI$106*AI72</f>
        <v>0</v>
      </c>
      <c r="AJ178" s="232">
        <f t="shared" si="214"/>
        <v>0</v>
      </c>
      <c r="AK178" s="232">
        <f t="shared" si="214"/>
        <v>0</v>
      </c>
      <c r="AL178" s="232">
        <f t="shared" si="214"/>
        <v>0</v>
      </c>
      <c r="AM178" s="232">
        <f t="shared" si="214"/>
        <v>0</v>
      </c>
      <c r="AN178" s="232">
        <f t="shared" si="214"/>
        <v>0</v>
      </c>
      <c r="AO178" s="232">
        <f t="shared" si="214"/>
        <v>0</v>
      </c>
      <c r="AP178" s="232">
        <f t="shared" si="214"/>
        <v>0</v>
      </c>
      <c r="AQ178" s="232">
        <f t="shared" si="214"/>
        <v>0</v>
      </c>
      <c r="AR178" s="232">
        <f t="shared" si="214"/>
        <v>0</v>
      </c>
      <c r="AS178" s="232">
        <f t="shared" si="214"/>
        <v>0</v>
      </c>
      <c r="AT178" s="232">
        <f t="shared" si="214"/>
        <v>0</v>
      </c>
      <c r="AU178" s="232">
        <f t="shared" si="214"/>
        <v>0</v>
      </c>
      <c r="AV178" s="232">
        <f t="shared" si="214"/>
        <v>0</v>
      </c>
      <c r="AW178" s="232">
        <f t="shared" si="214"/>
        <v>0</v>
      </c>
      <c r="AX178" s="232">
        <f t="shared" si="214"/>
        <v>0</v>
      </c>
      <c r="AY178" s="232">
        <f t="shared" si="214"/>
        <v>0</v>
      </c>
      <c r="AZ178" s="232">
        <f t="shared" si="214"/>
        <v>0</v>
      </c>
      <c r="BA178" s="232">
        <f t="shared" si="214"/>
        <v>0</v>
      </c>
      <c r="BB178" s="232">
        <f t="shared" si="214"/>
        <v>0</v>
      </c>
      <c r="BC178" s="232">
        <f t="shared" si="214"/>
        <v>0</v>
      </c>
      <c r="BD178" s="232">
        <f t="shared" si="214"/>
        <v>0</v>
      </c>
      <c r="BE178" s="232">
        <f t="shared" si="214"/>
        <v>0</v>
      </c>
      <c r="BF178" s="232">
        <f t="shared" si="214"/>
        <v>0</v>
      </c>
      <c r="BG178" s="232">
        <f t="shared" si="214"/>
        <v>0</v>
      </c>
      <c r="BH178" s="232">
        <f t="shared" si="214"/>
        <v>0</v>
      </c>
      <c r="BI178" s="232">
        <f t="shared" si="214"/>
        <v>0</v>
      </c>
      <c r="BJ178" s="232">
        <f t="shared" si="214"/>
        <v>0</v>
      </c>
      <c r="BK178" s="232">
        <f t="shared" si="214"/>
        <v>0</v>
      </c>
      <c r="BL178" s="232">
        <f t="shared" si="214"/>
        <v>0</v>
      </c>
      <c r="BM178" s="232">
        <f t="shared" si="214"/>
        <v>0</v>
      </c>
      <c r="BN178" s="232">
        <f t="shared" si="214"/>
        <v>0</v>
      </c>
      <c r="BO178" s="232">
        <f t="shared" ref="BO178:CL178" si="215">BO$106*BO72</f>
        <v>0</v>
      </c>
      <c r="BP178" s="232">
        <f t="shared" si="215"/>
        <v>0</v>
      </c>
      <c r="BQ178" s="232">
        <f t="shared" si="215"/>
        <v>0</v>
      </c>
      <c r="BR178" s="232">
        <f t="shared" si="215"/>
        <v>0</v>
      </c>
      <c r="BS178" s="232">
        <f t="shared" si="215"/>
        <v>0</v>
      </c>
      <c r="BT178" s="232">
        <f t="shared" si="215"/>
        <v>0</v>
      </c>
      <c r="BU178" s="232">
        <f t="shared" si="215"/>
        <v>0</v>
      </c>
      <c r="BV178" s="232">
        <f t="shared" si="215"/>
        <v>0</v>
      </c>
      <c r="BW178" s="232">
        <f t="shared" si="215"/>
        <v>0</v>
      </c>
      <c r="BX178" s="232">
        <f t="shared" si="215"/>
        <v>0</v>
      </c>
      <c r="BY178" s="232">
        <f t="shared" si="215"/>
        <v>0</v>
      </c>
      <c r="BZ178" s="232">
        <f t="shared" si="215"/>
        <v>0</v>
      </c>
      <c r="CA178" s="232">
        <f t="shared" si="215"/>
        <v>0</v>
      </c>
      <c r="CB178" s="232">
        <f t="shared" si="215"/>
        <v>0</v>
      </c>
      <c r="CC178" s="232">
        <f t="shared" si="215"/>
        <v>0</v>
      </c>
      <c r="CD178" s="232">
        <f t="shared" si="215"/>
        <v>0</v>
      </c>
      <c r="CE178" s="232">
        <f t="shared" si="215"/>
        <v>0</v>
      </c>
      <c r="CF178" s="232">
        <f t="shared" si="215"/>
        <v>0</v>
      </c>
      <c r="CG178" s="232">
        <f t="shared" si="215"/>
        <v>0</v>
      </c>
      <c r="CH178" s="232">
        <f t="shared" si="215"/>
        <v>0</v>
      </c>
      <c r="CI178" s="232">
        <f t="shared" si="215"/>
        <v>0</v>
      </c>
      <c r="CJ178" s="232">
        <f t="shared" si="215"/>
        <v>0</v>
      </c>
      <c r="CK178" s="232">
        <f t="shared" si="215"/>
        <v>0</v>
      </c>
      <c r="CL178" s="232">
        <f t="shared" si="215"/>
        <v>0</v>
      </c>
      <c r="CM178" s="254">
        <f t="shared" si="203"/>
        <v>0</v>
      </c>
    </row>
    <row r="179" spans="1:91">
      <c r="A179" s="238">
        <v>70</v>
      </c>
      <c r="B179" s="238" t="s">
        <v>18</v>
      </c>
      <c r="C179" s="232">
        <f t="shared" ref="C179:AH179" si="216">C$106*C73</f>
        <v>0</v>
      </c>
      <c r="D179" s="232">
        <f t="shared" si="216"/>
        <v>0</v>
      </c>
      <c r="E179" s="232">
        <f t="shared" si="216"/>
        <v>0</v>
      </c>
      <c r="F179" s="232">
        <f t="shared" si="216"/>
        <v>0</v>
      </c>
      <c r="G179" s="232">
        <f t="shared" si="216"/>
        <v>0</v>
      </c>
      <c r="H179" s="232">
        <f t="shared" si="216"/>
        <v>0</v>
      </c>
      <c r="I179" s="232">
        <f t="shared" si="216"/>
        <v>0</v>
      </c>
      <c r="J179" s="232">
        <f t="shared" si="216"/>
        <v>0</v>
      </c>
      <c r="K179" s="232">
        <f t="shared" si="216"/>
        <v>0</v>
      </c>
      <c r="L179" s="232">
        <f t="shared" si="216"/>
        <v>0</v>
      </c>
      <c r="M179" s="232">
        <f t="shared" si="216"/>
        <v>0</v>
      </c>
      <c r="N179" s="232">
        <f t="shared" si="216"/>
        <v>0</v>
      </c>
      <c r="O179" s="232">
        <f t="shared" si="216"/>
        <v>0</v>
      </c>
      <c r="P179" s="232">
        <f t="shared" si="216"/>
        <v>0</v>
      </c>
      <c r="Q179" s="232">
        <f t="shared" si="216"/>
        <v>0</v>
      </c>
      <c r="R179" s="232">
        <f t="shared" si="216"/>
        <v>0</v>
      </c>
      <c r="S179" s="232">
        <f t="shared" si="216"/>
        <v>0</v>
      </c>
      <c r="T179" s="232">
        <f t="shared" si="216"/>
        <v>0</v>
      </c>
      <c r="U179" s="232">
        <f t="shared" si="216"/>
        <v>0</v>
      </c>
      <c r="V179" s="232">
        <f t="shared" si="216"/>
        <v>0</v>
      </c>
      <c r="W179" s="232">
        <f t="shared" si="216"/>
        <v>0</v>
      </c>
      <c r="X179" s="232">
        <f t="shared" si="216"/>
        <v>0</v>
      </c>
      <c r="Y179" s="232">
        <f t="shared" si="216"/>
        <v>0</v>
      </c>
      <c r="Z179" s="232">
        <f t="shared" si="216"/>
        <v>0</v>
      </c>
      <c r="AA179" s="232">
        <f t="shared" si="216"/>
        <v>0</v>
      </c>
      <c r="AB179" s="232">
        <f t="shared" si="216"/>
        <v>0</v>
      </c>
      <c r="AC179" s="232">
        <f t="shared" si="216"/>
        <v>0</v>
      </c>
      <c r="AD179" s="232">
        <f t="shared" si="216"/>
        <v>0</v>
      </c>
      <c r="AE179" s="232">
        <f t="shared" si="216"/>
        <v>0</v>
      </c>
      <c r="AF179" s="232">
        <f t="shared" si="216"/>
        <v>0</v>
      </c>
      <c r="AG179" s="232">
        <f t="shared" si="216"/>
        <v>0</v>
      </c>
      <c r="AH179" s="232">
        <f t="shared" si="216"/>
        <v>0</v>
      </c>
      <c r="AI179" s="232">
        <f t="shared" ref="AI179:BN179" si="217">AI$106*AI73</f>
        <v>0</v>
      </c>
      <c r="AJ179" s="232">
        <f t="shared" si="217"/>
        <v>0</v>
      </c>
      <c r="AK179" s="232">
        <f t="shared" si="217"/>
        <v>0</v>
      </c>
      <c r="AL179" s="232">
        <f t="shared" si="217"/>
        <v>0</v>
      </c>
      <c r="AM179" s="232">
        <f t="shared" si="217"/>
        <v>0</v>
      </c>
      <c r="AN179" s="232">
        <f t="shared" si="217"/>
        <v>0</v>
      </c>
      <c r="AO179" s="232">
        <f t="shared" si="217"/>
        <v>0</v>
      </c>
      <c r="AP179" s="232">
        <f t="shared" si="217"/>
        <v>0</v>
      </c>
      <c r="AQ179" s="232">
        <f t="shared" si="217"/>
        <v>0</v>
      </c>
      <c r="AR179" s="232">
        <f t="shared" si="217"/>
        <v>0</v>
      </c>
      <c r="AS179" s="232">
        <f t="shared" si="217"/>
        <v>0</v>
      </c>
      <c r="AT179" s="232">
        <f t="shared" si="217"/>
        <v>0</v>
      </c>
      <c r="AU179" s="232">
        <f t="shared" si="217"/>
        <v>0</v>
      </c>
      <c r="AV179" s="232">
        <f t="shared" si="217"/>
        <v>0</v>
      </c>
      <c r="AW179" s="232">
        <f t="shared" si="217"/>
        <v>0</v>
      </c>
      <c r="AX179" s="232">
        <f t="shared" si="217"/>
        <v>0</v>
      </c>
      <c r="AY179" s="232">
        <f t="shared" si="217"/>
        <v>0</v>
      </c>
      <c r="AZ179" s="232">
        <f t="shared" si="217"/>
        <v>0</v>
      </c>
      <c r="BA179" s="232">
        <f t="shared" si="217"/>
        <v>0</v>
      </c>
      <c r="BB179" s="232">
        <f t="shared" si="217"/>
        <v>0</v>
      </c>
      <c r="BC179" s="232">
        <f t="shared" si="217"/>
        <v>0</v>
      </c>
      <c r="BD179" s="232">
        <f t="shared" si="217"/>
        <v>0</v>
      </c>
      <c r="BE179" s="232">
        <f t="shared" si="217"/>
        <v>0</v>
      </c>
      <c r="BF179" s="232">
        <f t="shared" si="217"/>
        <v>0</v>
      </c>
      <c r="BG179" s="232">
        <f t="shared" si="217"/>
        <v>0</v>
      </c>
      <c r="BH179" s="232">
        <f t="shared" si="217"/>
        <v>0</v>
      </c>
      <c r="BI179" s="232">
        <f t="shared" si="217"/>
        <v>0</v>
      </c>
      <c r="BJ179" s="232">
        <f t="shared" si="217"/>
        <v>0</v>
      </c>
      <c r="BK179" s="232">
        <f t="shared" si="217"/>
        <v>0</v>
      </c>
      <c r="BL179" s="232">
        <f t="shared" si="217"/>
        <v>0</v>
      </c>
      <c r="BM179" s="232">
        <f t="shared" si="217"/>
        <v>0</v>
      </c>
      <c r="BN179" s="232">
        <f t="shared" si="217"/>
        <v>0</v>
      </c>
      <c r="BO179" s="232">
        <f t="shared" ref="BO179:CL179" si="218">BO$106*BO73</f>
        <v>0</v>
      </c>
      <c r="BP179" s="232">
        <f t="shared" si="218"/>
        <v>0</v>
      </c>
      <c r="BQ179" s="232">
        <f t="shared" si="218"/>
        <v>0</v>
      </c>
      <c r="BR179" s="232">
        <f t="shared" si="218"/>
        <v>0</v>
      </c>
      <c r="BS179" s="232">
        <f t="shared" si="218"/>
        <v>0</v>
      </c>
      <c r="BT179" s="232">
        <f t="shared" si="218"/>
        <v>0</v>
      </c>
      <c r="BU179" s="232">
        <f t="shared" si="218"/>
        <v>0</v>
      </c>
      <c r="BV179" s="232">
        <f t="shared" si="218"/>
        <v>0</v>
      </c>
      <c r="BW179" s="232">
        <f t="shared" si="218"/>
        <v>0</v>
      </c>
      <c r="BX179" s="232">
        <f t="shared" si="218"/>
        <v>0</v>
      </c>
      <c r="BY179" s="232">
        <f t="shared" si="218"/>
        <v>0</v>
      </c>
      <c r="BZ179" s="232">
        <f t="shared" si="218"/>
        <v>0</v>
      </c>
      <c r="CA179" s="232">
        <f t="shared" si="218"/>
        <v>0</v>
      </c>
      <c r="CB179" s="232">
        <f t="shared" si="218"/>
        <v>0</v>
      </c>
      <c r="CC179" s="232">
        <f t="shared" si="218"/>
        <v>0</v>
      </c>
      <c r="CD179" s="232">
        <f t="shared" si="218"/>
        <v>0</v>
      </c>
      <c r="CE179" s="232">
        <f t="shared" si="218"/>
        <v>0</v>
      </c>
      <c r="CF179" s="232">
        <f t="shared" si="218"/>
        <v>0</v>
      </c>
      <c r="CG179" s="232">
        <f t="shared" si="218"/>
        <v>0</v>
      </c>
      <c r="CH179" s="232">
        <f t="shared" si="218"/>
        <v>0</v>
      </c>
      <c r="CI179" s="232">
        <f t="shared" si="218"/>
        <v>0</v>
      </c>
      <c r="CJ179" s="232">
        <f t="shared" si="218"/>
        <v>0</v>
      </c>
      <c r="CK179" s="232">
        <f t="shared" si="218"/>
        <v>0</v>
      </c>
      <c r="CL179" s="232">
        <f t="shared" si="218"/>
        <v>0</v>
      </c>
      <c r="CM179" s="254">
        <f t="shared" si="203"/>
        <v>0</v>
      </c>
    </row>
    <row r="180" spans="1:91">
      <c r="A180" s="238">
        <v>71</v>
      </c>
      <c r="B180" s="238" t="s">
        <v>19</v>
      </c>
      <c r="C180" s="232">
        <f t="shared" ref="C180:AH180" si="219">C$106*C74</f>
        <v>0</v>
      </c>
      <c r="D180" s="232">
        <f t="shared" si="219"/>
        <v>0</v>
      </c>
      <c r="E180" s="232">
        <f t="shared" si="219"/>
        <v>0</v>
      </c>
      <c r="F180" s="232">
        <f t="shared" si="219"/>
        <v>0</v>
      </c>
      <c r="G180" s="232">
        <f t="shared" si="219"/>
        <v>0</v>
      </c>
      <c r="H180" s="232">
        <f t="shared" si="219"/>
        <v>0</v>
      </c>
      <c r="I180" s="232">
        <f t="shared" si="219"/>
        <v>0</v>
      </c>
      <c r="J180" s="232">
        <f t="shared" si="219"/>
        <v>0</v>
      </c>
      <c r="K180" s="232">
        <f t="shared" si="219"/>
        <v>0</v>
      </c>
      <c r="L180" s="232">
        <f t="shared" si="219"/>
        <v>0</v>
      </c>
      <c r="M180" s="232">
        <f t="shared" si="219"/>
        <v>0</v>
      </c>
      <c r="N180" s="232">
        <f t="shared" si="219"/>
        <v>0</v>
      </c>
      <c r="O180" s="232">
        <f t="shared" si="219"/>
        <v>0</v>
      </c>
      <c r="P180" s="232">
        <f t="shared" si="219"/>
        <v>0</v>
      </c>
      <c r="Q180" s="232">
        <f t="shared" si="219"/>
        <v>0</v>
      </c>
      <c r="R180" s="232">
        <f t="shared" si="219"/>
        <v>0</v>
      </c>
      <c r="S180" s="232">
        <f t="shared" si="219"/>
        <v>0</v>
      </c>
      <c r="T180" s="232">
        <f t="shared" si="219"/>
        <v>0</v>
      </c>
      <c r="U180" s="232">
        <f t="shared" si="219"/>
        <v>0</v>
      </c>
      <c r="V180" s="232">
        <f t="shared" si="219"/>
        <v>0</v>
      </c>
      <c r="W180" s="232">
        <f t="shared" si="219"/>
        <v>0</v>
      </c>
      <c r="X180" s="232">
        <f t="shared" si="219"/>
        <v>0</v>
      </c>
      <c r="Y180" s="232">
        <f t="shared" si="219"/>
        <v>0</v>
      </c>
      <c r="Z180" s="232">
        <f t="shared" si="219"/>
        <v>0</v>
      </c>
      <c r="AA180" s="232">
        <f t="shared" si="219"/>
        <v>0</v>
      </c>
      <c r="AB180" s="232">
        <f t="shared" si="219"/>
        <v>0</v>
      </c>
      <c r="AC180" s="232">
        <f t="shared" si="219"/>
        <v>0</v>
      </c>
      <c r="AD180" s="232">
        <f t="shared" si="219"/>
        <v>0</v>
      </c>
      <c r="AE180" s="232">
        <f t="shared" si="219"/>
        <v>0</v>
      </c>
      <c r="AF180" s="232">
        <f t="shared" si="219"/>
        <v>0</v>
      </c>
      <c r="AG180" s="232">
        <f t="shared" si="219"/>
        <v>0</v>
      </c>
      <c r="AH180" s="232">
        <f t="shared" si="219"/>
        <v>0</v>
      </c>
      <c r="AI180" s="232">
        <f t="shared" ref="AI180:BN180" si="220">AI$106*AI74</f>
        <v>0</v>
      </c>
      <c r="AJ180" s="232">
        <f t="shared" si="220"/>
        <v>0</v>
      </c>
      <c r="AK180" s="232">
        <f t="shared" si="220"/>
        <v>0</v>
      </c>
      <c r="AL180" s="232">
        <f t="shared" si="220"/>
        <v>0</v>
      </c>
      <c r="AM180" s="232">
        <f t="shared" si="220"/>
        <v>0</v>
      </c>
      <c r="AN180" s="232">
        <f t="shared" si="220"/>
        <v>0</v>
      </c>
      <c r="AO180" s="232">
        <f t="shared" si="220"/>
        <v>0</v>
      </c>
      <c r="AP180" s="232">
        <f t="shared" si="220"/>
        <v>0</v>
      </c>
      <c r="AQ180" s="232">
        <f t="shared" si="220"/>
        <v>0</v>
      </c>
      <c r="AR180" s="232">
        <f t="shared" si="220"/>
        <v>0</v>
      </c>
      <c r="AS180" s="232">
        <f t="shared" si="220"/>
        <v>0</v>
      </c>
      <c r="AT180" s="232">
        <f t="shared" si="220"/>
        <v>0</v>
      </c>
      <c r="AU180" s="232">
        <f t="shared" si="220"/>
        <v>0</v>
      </c>
      <c r="AV180" s="232">
        <f t="shared" si="220"/>
        <v>0</v>
      </c>
      <c r="AW180" s="232">
        <f t="shared" si="220"/>
        <v>0</v>
      </c>
      <c r="AX180" s="232">
        <f t="shared" si="220"/>
        <v>0</v>
      </c>
      <c r="AY180" s="232">
        <f t="shared" si="220"/>
        <v>0</v>
      </c>
      <c r="AZ180" s="232">
        <f t="shared" si="220"/>
        <v>0</v>
      </c>
      <c r="BA180" s="232">
        <f t="shared" si="220"/>
        <v>0</v>
      </c>
      <c r="BB180" s="232">
        <f t="shared" si="220"/>
        <v>0</v>
      </c>
      <c r="BC180" s="232">
        <f t="shared" si="220"/>
        <v>0</v>
      </c>
      <c r="BD180" s="232">
        <f t="shared" si="220"/>
        <v>0</v>
      </c>
      <c r="BE180" s="232">
        <f t="shared" si="220"/>
        <v>0</v>
      </c>
      <c r="BF180" s="232">
        <f t="shared" si="220"/>
        <v>0</v>
      </c>
      <c r="BG180" s="232">
        <f t="shared" si="220"/>
        <v>0</v>
      </c>
      <c r="BH180" s="232">
        <f t="shared" si="220"/>
        <v>0</v>
      </c>
      <c r="BI180" s="232">
        <f t="shared" si="220"/>
        <v>0</v>
      </c>
      <c r="BJ180" s="232">
        <f t="shared" si="220"/>
        <v>0</v>
      </c>
      <c r="BK180" s="232">
        <f t="shared" si="220"/>
        <v>0</v>
      </c>
      <c r="BL180" s="232">
        <f t="shared" si="220"/>
        <v>0</v>
      </c>
      <c r="BM180" s="232">
        <f t="shared" si="220"/>
        <v>0</v>
      </c>
      <c r="BN180" s="232">
        <f t="shared" si="220"/>
        <v>0</v>
      </c>
      <c r="BO180" s="232">
        <f t="shared" ref="BO180:CL180" si="221">BO$106*BO74</f>
        <v>0</v>
      </c>
      <c r="BP180" s="232">
        <f t="shared" si="221"/>
        <v>0</v>
      </c>
      <c r="BQ180" s="232">
        <f t="shared" si="221"/>
        <v>0</v>
      </c>
      <c r="BR180" s="232">
        <f t="shared" si="221"/>
        <v>0</v>
      </c>
      <c r="BS180" s="232">
        <f t="shared" si="221"/>
        <v>0</v>
      </c>
      <c r="BT180" s="232">
        <f t="shared" si="221"/>
        <v>0</v>
      </c>
      <c r="BU180" s="232">
        <f t="shared" si="221"/>
        <v>0</v>
      </c>
      <c r="BV180" s="232">
        <f t="shared" si="221"/>
        <v>0</v>
      </c>
      <c r="BW180" s="232">
        <f t="shared" si="221"/>
        <v>0</v>
      </c>
      <c r="BX180" s="232">
        <f t="shared" si="221"/>
        <v>0</v>
      </c>
      <c r="BY180" s="232">
        <f t="shared" si="221"/>
        <v>0</v>
      </c>
      <c r="BZ180" s="232">
        <f t="shared" si="221"/>
        <v>0</v>
      </c>
      <c r="CA180" s="232">
        <f t="shared" si="221"/>
        <v>0</v>
      </c>
      <c r="CB180" s="232">
        <f t="shared" si="221"/>
        <v>0</v>
      </c>
      <c r="CC180" s="232">
        <f t="shared" si="221"/>
        <v>0</v>
      </c>
      <c r="CD180" s="232">
        <f t="shared" si="221"/>
        <v>0</v>
      </c>
      <c r="CE180" s="232">
        <f t="shared" si="221"/>
        <v>0</v>
      </c>
      <c r="CF180" s="232">
        <f t="shared" si="221"/>
        <v>0</v>
      </c>
      <c r="CG180" s="232">
        <f t="shared" si="221"/>
        <v>0</v>
      </c>
      <c r="CH180" s="232">
        <f t="shared" si="221"/>
        <v>0</v>
      </c>
      <c r="CI180" s="232">
        <f t="shared" si="221"/>
        <v>0</v>
      </c>
      <c r="CJ180" s="232">
        <f t="shared" si="221"/>
        <v>0</v>
      </c>
      <c r="CK180" s="232">
        <f t="shared" si="221"/>
        <v>0</v>
      </c>
      <c r="CL180" s="232">
        <f t="shared" si="221"/>
        <v>0</v>
      </c>
      <c r="CM180" s="254">
        <f t="shared" si="203"/>
        <v>0</v>
      </c>
    </row>
    <row r="181" spans="1:91">
      <c r="A181" s="238">
        <v>72</v>
      </c>
      <c r="B181" s="238" t="s">
        <v>20</v>
      </c>
      <c r="C181" s="232">
        <f t="shared" ref="C181:AH181" si="222">C$106*C75</f>
        <v>0</v>
      </c>
      <c r="D181" s="232">
        <f t="shared" si="222"/>
        <v>0</v>
      </c>
      <c r="E181" s="232">
        <f t="shared" si="222"/>
        <v>0</v>
      </c>
      <c r="F181" s="232">
        <f t="shared" si="222"/>
        <v>0</v>
      </c>
      <c r="G181" s="232">
        <f t="shared" si="222"/>
        <v>0</v>
      </c>
      <c r="H181" s="232">
        <f t="shared" si="222"/>
        <v>0</v>
      </c>
      <c r="I181" s="232">
        <f t="shared" si="222"/>
        <v>0</v>
      </c>
      <c r="J181" s="232">
        <f t="shared" si="222"/>
        <v>0</v>
      </c>
      <c r="K181" s="232">
        <f t="shared" si="222"/>
        <v>0</v>
      </c>
      <c r="L181" s="232">
        <f t="shared" si="222"/>
        <v>0</v>
      </c>
      <c r="M181" s="232">
        <f t="shared" si="222"/>
        <v>0</v>
      </c>
      <c r="N181" s="232">
        <f t="shared" si="222"/>
        <v>0</v>
      </c>
      <c r="O181" s="232">
        <f t="shared" si="222"/>
        <v>0</v>
      </c>
      <c r="P181" s="232">
        <f t="shared" si="222"/>
        <v>0</v>
      </c>
      <c r="Q181" s="232">
        <f t="shared" si="222"/>
        <v>0</v>
      </c>
      <c r="R181" s="232">
        <f t="shared" si="222"/>
        <v>0</v>
      </c>
      <c r="S181" s="232">
        <f t="shared" si="222"/>
        <v>0</v>
      </c>
      <c r="T181" s="232">
        <f t="shared" si="222"/>
        <v>0</v>
      </c>
      <c r="U181" s="232">
        <f t="shared" si="222"/>
        <v>0</v>
      </c>
      <c r="V181" s="232">
        <f t="shared" si="222"/>
        <v>0</v>
      </c>
      <c r="W181" s="232">
        <f t="shared" si="222"/>
        <v>0</v>
      </c>
      <c r="X181" s="232">
        <f t="shared" si="222"/>
        <v>0</v>
      </c>
      <c r="Y181" s="232">
        <f t="shared" si="222"/>
        <v>0</v>
      </c>
      <c r="Z181" s="232">
        <f t="shared" si="222"/>
        <v>0</v>
      </c>
      <c r="AA181" s="232">
        <f t="shared" si="222"/>
        <v>0</v>
      </c>
      <c r="AB181" s="232">
        <f t="shared" si="222"/>
        <v>0</v>
      </c>
      <c r="AC181" s="232">
        <f t="shared" si="222"/>
        <v>0</v>
      </c>
      <c r="AD181" s="232">
        <f t="shared" si="222"/>
        <v>0</v>
      </c>
      <c r="AE181" s="232">
        <f t="shared" si="222"/>
        <v>0</v>
      </c>
      <c r="AF181" s="232">
        <f t="shared" si="222"/>
        <v>0</v>
      </c>
      <c r="AG181" s="232">
        <f t="shared" si="222"/>
        <v>0</v>
      </c>
      <c r="AH181" s="232">
        <f t="shared" si="222"/>
        <v>0</v>
      </c>
      <c r="AI181" s="232">
        <f t="shared" ref="AI181:BN181" si="223">AI$106*AI75</f>
        <v>0</v>
      </c>
      <c r="AJ181" s="232">
        <f t="shared" si="223"/>
        <v>0</v>
      </c>
      <c r="AK181" s="232">
        <f t="shared" si="223"/>
        <v>0</v>
      </c>
      <c r="AL181" s="232">
        <f t="shared" si="223"/>
        <v>0</v>
      </c>
      <c r="AM181" s="232">
        <f t="shared" si="223"/>
        <v>0</v>
      </c>
      <c r="AN181" s="232">
        <f t="shared" si="223"/>
        <v>0</v>
      </c>
      <c r="AO181" s="232">
        <f t="shared" si="223"/>
        <v>0</v>
      </c>
      <c r="AP181" s="232">
        <f t="shared" si="223"/>
        <v>0</v>
      </c>
      <c r="AQ181" s="232">
        <f t="shared" si="223"/>
        <v>0</v>
      </c>
      <c r="AR181" s="232">
        <f t="shared" si="223"/>
        <v>0</v>
      </c>
      <c r="AS181" s="232">
        <f t="shared" si="223"/>
        <v>0</v>
      </c>
      <c r="AT181" s="232">
        <f t="shared" si="223"/>
        <v>0</v>
      </c>
      <c r="AU181" s="232">
        <f t="shared" si="223"/>
        <v>0</v>
      </c>
      <c r="AV181" s="232">
        <f t="shared" si="223"/>
        <v>0</v>
      </c>
      <c r="AW181" s="232">
        <f t="shared" si="223"/>
        <v>0</v>
      </c>
      <c r="AX181" s="232">
        <f t="shared" si="223"/>
        <v>0</v>
      </c>
      <c r="AY181" s="232">
        <f t="shared" si="223"/>
        <v>0</v>
      </c>
      <c r="AZ181" s="232">
        <f t="shared" si="223"/>
        <v>0</v>
      </c>
      <c r="BA181" s="232">
        <f t="shared" si="223"/>
        <v>0</v>
      </c>
      <c r="BB181" s="232">
        <f t="shared" si="223"/>
        <v>0</v>
      </c>
      <c r="BC181" s="232">
        <f t="shared" si="223"/>
        <v>0</v>
      </c>
      <c r="BD181" s="232">
        <f t="shared" si="223"/>
        <v>0</v>
      </c>
      <c r="BE181" s="232">
        <f t="shared" si="223"/>
        <v>0</v>
      </c>
      <c r="BF181" s="232">
        <f t="shared" si="223"/>
        <v>0</v>
      </c>
      <c r="BG181" s="232">
        <f t="shared" si="223"/>
        <v>0</v>
      </c>
      <c r="BH181" s="232">
        <f t="shared" si="223"/>
        <v>0</v>
      </c>
      <c r="BI181" s="232">
        <f t="shared" si="223"/>
        <v>0</v>
      </c>
      <c r="BJ181" s="232">
        <f t="shared" si="223"/>
        <v>0</v>
      </c>
      <c r="BK181" s="232">
        <f t="shared" si="223"/>
        <v>0</v>
      </c>
      <c r="BL181" s="232">
        <f t="shared" si="223"/>
        <v>0</v>
      </c>
      <c r="BM181" s="232">
        <f t="shared" si="223"/>
        <v>0</v>
      </c>
      <c r="BN181" s="232">
        <f t="shared" si="223"/>
        <v>0</v>
      </c>
      <c r="BO181" s="232">
        <f t="shared" ref="BO181:CL181" si="224">BO$106*BO75</f>
        <v>0</v>
      </c>
      <c r="BP181" s="232">
        <f t="shared" si="224"/>
        <v>0</v>
      </c>
      <c r="BQ181" s="232">
        <f t="shared" si="224"/>
        <v>0</v>
      </c>
      <c r="BR181" s="232">
        <f t="shared" si="224"/>
        <v>0</v>
      </c>
      <c r="BS181" s="232">
        <f t="shared" si="224"/>
        <v>0</v>
      </c>
      <c r="BT181" s="232">
        <f t="shared" si="224"/>
        <v>0</v>
      </c>
      <c r="BU181" s="232">
        <f t="shared" si="224"/>
        <v>0</v>
      </c>
      <c r="BV181" s="232">
        <f t="shared" si="224"/>
        <v>0</v>
      </c>
      <c r="BW181" s="232">
        <f t="shared" si="224"/>
        <v>0</v>
      </c>
      <c r="BX181" s="232">
        <f t="shared" si="224"/>
        <v>0</v>
      </c>
      <c r="BY181" s="232">
        <f t="shared" si="224"/>
        <v>0</v>
      </c>
      <c r="BZ181" s="232">
        <f t="shared" si="224"/>
        <v>0</v>
      </c>
      <c r="CA181" s="232">
        <f t="shared" si="224"/>
        <v>0</v>
      </c>
      <c r="CB181" s="232">
        <f t="shared" si="224"/>
        <v>0</v>
      </c>
      <c r="CC181" s="232">
        <f t="shared" si="224"/>
        <v>0</v>
      </c>
      <c r="CD181" s="232">
        <f t="shared" si="224"/>
        <v>0</v>
      </c>
      <c r="CE181" s="232">
        <f t="shared" si="224"/>
        <v>0</v>
      </c>
      <c r="CF181" s="232">
        <f t="shared" si="224"/>
        <v>0</v>
      </c>
      <c r="CG181" s="232">
        <f t="shared" si="224"/>
        <v>0</v>
      </c>
      <c r="CH181" s="232">
        <f t="shared" si="224"/>
        <v>0</v>
      </c>
      <c r="CI181" s="232">
        <f t="shared" si="224"/>
        <v>0</v>
      </c>
      <c r="CJ181" s="232">
        <f t="shared" si="224"/>
        <v>0</v>
      </c>
      <c r="CK181" s="232">
        <f t="shared" si="224"/>
        <v>0</v>
      </c>
      <c r="CL181" s="232">
        <f t="shared" si="224"/>
        <v>0</v>
      </c>
      <c r="CM181" s="254">
        <f t="shared" si="203"/>
        <v>0</v>
      </c>
    </row>
    <row r="182" spans="1:91">
      <c r="A182" s="238">
        <v>73</v>
      </c>
      <c r="B182" s="238" t="s">
        <v>1945</v>
      </c>
      <c r="C182" s="232">
        <f t="shared" ref="C182:AH182" si="225">C$106*C76</f>
        <v>0</v>
      </c>
      <c r="D182" s="232">
        <f t="shared" si="225"/>
        <v>0</v>
      </c>
      <c r="E182" s="232">
        <f t="shared" si="225"/>
        <v>0</v>
      </c>
      <c r="F182" s="232">
        <f t="shared" si="225"/>
        <v>0</v>
      </c>
      <c r="G182" s="232">
        <f t="shared" si="225"/>
        <v>0</v>
      </c>
      <c r="H182" s="232">
        <f t="shared" si="225"/>
        <v>0</v>
      </c>
      <c r="I182" s="232">
        <f t="shared" si="225"/>
        <v>0</v>
      </c>
      <c r="J182" s="232">
        <f t="shared" si="225"/>
        <v>0</v>
      </c>
      <c r="K182" s="232">
        <f t="shared" si="225"/>
        <v>0</v>
      </c>
      <c r="L182" s="232">
        <f t="shared" si="225"/>
        <v>0</v>
      </c>
      <c r="M182" s="232">
        <f t="shared" si="225"/>
        <v>0</v>
      </c>
      <c r="N182" s="232">
        <f t="shared" si="225"/>
        <v>0</v>
      </c>
      <c r="O182" s="232">
        <f t="shared" si="225"/>
        <v>0</v>
      </c>
      <c r="P182" s="232">
        <f t="shared" si="225"/>
        <v>0</v>
      </c>
      <c r="Q182" s="232">
        <f t="shared" si="225"/>
        <v>0</v>
      </c>
      <c r="R182" s="232">
        <f t="shared" si="225"/>
        <v>0</v>
      </c>
      <c r="S182" s="232">
        <f t="shared" si="225"/>
        <v>0</v>
      </c>
      <c r="T182" s="232">
        <f t="shared" si="225"/>
        <v>0</v>
      </c>
      <c r="U182" s="232">
        <f t="shared" si="225"/>
        <v>0</v>
      </c>
      <c r="V182" s="232">
        <f t="shared" si="225"/>
        <v>0</v>
      </c>
      <c r="W182" s="232">
        <f t="shared" si="225"/>
        <v>0</v>
      </c>
      <c r="X182" s="232">
        <f t="shared" si="225"/>
        <v>0</v>
      </c>
      <c r="Y182" s="232">
        <f t="shared" si="225"/>
        <v>0</v>
      </c>
      <c r="Z182" s="232">
        <f t="shared" si="225"/>
        <v>0</v>
      </c>
      <c r="AA182" s="232">
        <f t="shared" si="225"/>
        <v>0</v>
      </c>
      <c r="AB182" s="232">
        <f t="shared" si="225"/>
        <v>0</v>
      </c>
      <c r="AC182" s="232">
        <f t="shared" si="225"/>
        <v>0</v>
      </c>
      <c r="AD182" s="232">
        <f t="shared" si="225"/>
        <v>0</v>
      </c>
      <c r="AE182" s="232">
        <f t="shared" si="225"/>
        <v>0</v>
      </c>
      <c r="AF182" s="232">
        <f t="shared" si="225"/>
        <v>0</v>
      </c>
      <c r="AG182" s="232">
        <f t="shared" si="225"/>
        <v>0</v>
      </c>
      <c r="AH182" s="232">
        <f t="shared" si="225"/>
        <v>0</v>
      </c>
      <c r="AI182" s="232">
        <f t="shared" ref="AI182:BN182" si="226">AI$106*AI76</f>
        <v>0</v>
      </c>
      <c r="AJ182" s="232">
        <f t="shared" si="226"/>
        <v>0</v>
      </c>
      <c r="AK182" s="232">
        <f t="shared" si="226"/>
        <v>0</v>
      </c>
      <c r="AL182" s="232">
        <f t="shared" si="226"/>
        <v>0</v>
      </c>
      <c r="AM182" s="232">
        <f t="shared" si="226"/>
        <v>0</v>
      </c>
      <c r="AN182" s="232">
        <f t="shared" si="226"/>
        <v>0</v>
      </c>
      <c r="AO182" s="232">
        <f t="shared" si="226"/>
        <v>0</v>
      </c>
      <c r="AP182" s="232">
        <f t="shared" si="226"/>
        <v>0</v>
      </c>
      <c r="AQ182" s="232">
        <f t="shared" si="226"/>
        <v>0</v>
      </c>
      <c r="AR182" s="232">
        <f t="shared" si="226"/>
        <v>0</v>
      </c>
      <c r="AS182" s="232">
        <f t="shared" si="226"/>
        <v>0</v>
      </c>
      <c r="AT182" s="232">
        <f t="shared" si="226"/>
        <v>0</v>
      </c>
      <c r="AU182" s="232">
        <f t="shared" si="226"/>
        <v>0</v>
      </c>
      <c r="AV182" s="232">
        <f t="shared" si="226"/>
        <v>0</v>
      </c>
      <c r="AW182" s="232">
        <f t="shared" si="226"/>
        <v>0</v>
      </c>
      <c r="AX182" s="232">
        <f t="shared" si="226"/>
        <v>0</v>
      </c>
      <c r="AY182" s="232">
        <f t="shared" si="226"/>
        <v>0</v>
      </c>
      <c r="AZ182" s="232">
        <f t="shared" si="226"/>
        <v>0</v>
      </c>
      <c r="BA182" s="232">
        <f t="shared" si="226"/>
        <v>0</v>
      </c>
      <c r="BB182" s="232">
        <f t="shared" si="226"/>
        <v>0</v>
      </c>
      <c r="BC182" s="232">
        <f t="shared" si="226"/>
        <v>0</v>
      </c>
      <c r="BD182" s="232">
        <f t="shared" si="226"/>
        <v>0</v>
      </c>
      <c r="BE182" s="232">
        <f t="shared" si="226"/>
        <v>0</v>
      </c>
      <c r="BF182" s="232">
        <f t="shared" si="226"/>
        <v>0</v>
      </c>
      <c r="BG182" s="232">
        <f t="shared" si="226"/>
        <v>0</v>
      </c>
      <c r="BH182" s="232">
        <f t="shared" si="226"/>
        <v>0</v>
      </c>
      <c r="BI182" s="232">
        <f t="shared" si="226"/>
        <v>0</v>
      </c>
      <c r="BJ182" s="232">
        <f t="shared" si="226"/>
        <v>0</v>
      </c>
      <c r="BK182" s="232">
        <f t="shared" si="226"/>
        <v>0</v>
      </c>
      <c r="BL182" s="232">
        <f t="shared" si="226"/>
        <v>0</v>
      </c>
      <c r="BM182" s="232">
        <f t="shared" si="226"/>
        <v>0</v>
      </c>
      <c r="BN182" s="232">
        <f t="shared" si="226"/>
        <v>0</v>
      </c>
      <c r="BO182" s="232">
        <f t="shared" ref="BO182:CL182" si="227">BO$106*BO76</f>
        <v>0</v>
      </c>
      <c r="BP182" s="232">
        <f t="shared" si="227"/>
        <v>0</v>
      </c>
      <c r="BQ182" s="232">
        <f t="shared" si="227"/>
        <v>0</v>
      </c>
      <c r="BR182" s="232">
        <f t="shared" si="227"/>
        <v>0</v>
      </c>
      <c r="BS182" s="232">
        <f t="shared" si="227"/>
        <v>0</v>
      </c>
      <c r="BT182" s="232">
        <f t="shared" si="227"/>
        <v>0</v>
      </c>
      <c r="BU182" s="232">
        <f t="shared" si="227"/>
        <v>0</v>
      </c>
      <c r="BV182" s="232">
        <f t="shared" si="227"/>
        <v>0</v>
      </c>
      <c r="BW182" s="232">
        <f t="shared" si="227"/>
        <v>0</v>
      </c>
      <c r="BX182" s="232">
        <f t="shared" si="227"/>
        <v>0</v>
      </c>
      <c r="BY182" s="232">
        <f t="shared" si="227"/>
        <v>0</v>
      </c>
      <c r="BZ182" s="232">
        <f t="shared" si="227"/>
        <v>0</v>
      </c>
      <c r="CA182" s="232">
        <f t="shared" si="227"/>
        <v>0</v>
      </c>
      <c r="CB182" s="232">
        <f t="shared" si="227"/>
        <v>0</v>
      </c>
      <c r="CC182" s="232">
        <f t="shared" si="227"/>
        <v>0</v>
      </c>
      <c r="CD182" s="232">
        <f t="shared" si="227"/>
        <v>0</v>
      </c>
      <c r="CE182" s="232">
        <f t="shared" si="227"/>
        <v>0</v>
      </c>
      <c r="CF182" s="232">
        <f t="shared" si="227"/>
        <v>0</v>
      </c>
      <c r="CG182" s="232">
        <f t="shared" si="227"/>
        <v>0</v>
      </c>
      <c r="CH182" s="232">
        <f t="shared" si="227"/>
        <v>0</v>
      </c>
      <c r="CI182" s="232">
        <f t="shared" si="227"/>
        <v>0</v>
      </c>
      <c r="CJ182" s="232">
        <f t="shared" si="227"/>
        <v>0</v>
      </c>
      <c r="CK182" s="232">
        <f t="shared" si="227"/>
        <v>0</v>
      </c>
      <c r="CL182" s="232">
        <f t="shared" si="227"/>
        <v>0</v>
      </c>
      <c r="CM182" s="254">
        <f t="shared" si="203"/>
        <v>0</v>
      </c>
    </row>
    <row r="183" spans="1:91">
      <c r="A183" s="238">
        <v>74</v>
      </c>
      <c r="B183" s="238" t="s">
        <v>1946</v>
      </c>
      <c r="C183" s="232">
        <f t="shared" ref="C183:AH183" si="228">C$106*C77</f>
        <v>0</v>
      </c>
      <c r="D183" s="232">
        <f t="shared" si="228"/>
        <v>0</v>
      </c>
      <c r="E183" s="232">
        <f t="shared" si="228"/>
        <v>0</v>
      </c>
      <c r="F183" s="232">
        <f t="shared" si="228"/>
        <v>0</v>
      </c>
      <c r="G183" s="232">
        <f t="shared" si="228"/>
        <v>0</v>
      </c>
      <c r="H183" s="232">
        <f t="shared" si="228"/>
        <v>0</v>
      </c>
      <c r="I183" s="232">
        <f t="shared" si="228"/>
        <v>0</v>
      </c>
      <c r="J183" s="232">
        <f t="shared" si="228"/>
        <v>0</v>
      </c>
      <c r="K183" s="232">
        <f t="shared" si="228"/>
        <v>0</v>
      </c>
      <c r="L183" s="232">
        <f t="shared" si="228"/>
        <v>0</v>
      </c>
      <c r="M183" s="232">
        <f t="shared" si="228"/>
        <v>0</v>
      </c>
      <c r="N183" s="232">
        <f t="shared" si="228"/>
        <v>0</v>
      </c>
      <c r="O183" s="232">
        <f t="shared" si="228"/>
        <v>0</v>
      </c>
      <c r="P183" s="232">
        <f t="shared" si="228"/>
        <v>0</v>
      </c>
      <c r="Q183" s="232">
        <f t="shared" si="228"/>
        <v>0</v>
      </c>
      <c r="R183" s="232">
        <f t="shared" si="228"/>
        <v>0</v>
      </c>
      <c r="S183" s="232">
        <f t="shared" si="228"/>
        <v>0</v>
      </c>
      <c r="T183" s="232">
        <f t="shared" si="228"/>
        <v>0</v>
      </c>
      <c r="U183" s="232">
        <f t="shared" si="228"/>
        <v>0</v>
      </c>
      <c r="V183" s="232">
        <f t="shared" si="228"/>
        <v>0</v>
      </c>
      <c r="W183" s="232">
        <f t="shared" si="228"/>
        <v>0</v>
      </c>
      <c r="X183" s="232">
        <f t="shared" si="228"/>
        <v>0</v>
      </c>
      <c r="Y183" s="232">
        <f t="shared" si="228"/>
        <v>0</v>
      </c>
      <c r="Z183" s="232">
        <f t="shared" si="228"/>
        <v>0</v>
      </c>
      <c r="AA183" s="232">
        <f t="shared" si="228"/>
        <v>0</v>
      </c>
      <c r="AB183" s="232">
        <f t="shared" si="228"/>
        <v>0</v>
      </c>
      <c r="AC183" s="232">
        <f t="shared" si="228"/>
        <v>0</v>
      </c>
      <c r="AD183" s="232">
        <f t="shared" si="228"/>
        <v>0</v>
      </c>
      <c r="AE183" s="232">
        <f t="shared" si="228"/>
        <v>0</v>
      </c>
      <c r="AF183" s="232">
        <f t="shared" si="228"/>
        <v>0</v>
      </c>
      <c r="AG183" s="232">
        <f t="shared" si="228"/>
        <v>0</v>
      </c>
      <c r="AH183" s="232">
        <f t="shared" si="228"/>
        <v>0</v>
      </c>
      <c r="AI183" s="232">
        <f t="shared" ref="AI183:BN183" si="229">AI$106*AI77</f>
        <v>0</v>
      </c>
      <c r="AJ183" s="232">
        <f t="shared" si="229"/>
        <v>0</v>
      </c>
      <c r="AK183" s="232">
        <f t="shared" si="229"/>
        <v>0</v>
      </c>
      <c r="AL183" s="232">
        <f t="shared" si="229"/>
        <v>0</v>
      </c>
      <c r="AM183" s="232">
        <f t="shared" si="229"/>
        <v>0</v>
      </c>
      <c r="AN183" s="232">
        <f t="shared" si="229"/>
        <v>0</v>
      </c>
      <c r="AO183" s="232">
        <f t="shared" si="229"/>
        <v>0</v>
      </c>
      <c r="AP183" s="232">
        <f t="shared" si="229"/>
        <v>0</v>
      </c>
      <c r="AQ183" s="232">
        <f t="shared" si="229"/>
        <v>0</v>
      </c>
      <c r="AR183" s="232">
        <f t="shared" si="229"/>
        <v>0</v>
      </c>
      <c r="AS183" s="232">
        <f t="shared" si="229"/>
        <v>0</v>
      </c>
      <c r="AT183" s="232">
        <f t="shared" si="229"/>
        <v>0</v>
      </c>
      <c r="AU183" s="232">
        <f t="shared" si="229"/>
        <v>0</v>
      </c>
      <c r="AV183" s="232">
        <f t="shared" si="229"/>
        <v>0</v>
      </c>
      <c r="AW183" s="232">
        <f t="shared" si="229"/>
        <v>0</v>
      </c>
      <c r="AX183" s="232">
        <f t="shared" si="229"/>
        <v>0</v>
      </c>
      <c r="AY183" s="232">
        <f t="shared" si="229"/>
        <v>0</v>
      </c>
      <c r="AZ183" s="232">
        <f t="shared" si="229"/>
        <v>0</v>
      </c>
      <c r="BA183" s="232">
        <f t="shared" si="229"/>
        <v>0</v>
      </c>
      <c r="BB183" s="232">
        <f t="shared" si="229"/>
        <v>0</v>
      </c>
      <c r="BC183" s="232">
        <f t="shared" si="229"/>
        <v>0</v>
      </c>
      <c r="BD183" s="232">
        <f t="shared" si="229"/>
        <v>0</v>
      </c>
      <c r="BE183" s="232">
        <f t="shared" si="229"/>
        <v>0</v>
      </c>
      <c r="BF183" s="232">
        <f t="shared" si="229"/>
        <v>0</v>
      </c>
      <c r="BG183" s="232">
        <f t="shared" si="229"/>
        <v>0</v>
      </c>
      <c r="BH183" s="232">
        <f t="shared" si="229"/>
        <v>0</v>
      </c>
      <c r="BI183" s="232">
        <f t="shared" si="229"/>
        <v>0</v>
      </c>
      <c r="BJ183" s="232">
        <f t="shared" si="229"/>
        <v>0</v>
      </c>
      <c r="BK183" s="232">
        <f t="shared" si="229"/>
        <v>0</v>
      </c>
      <c r="BL183" s="232">
        <f t="shared" si="229"/>
        <v>0</v>
      </c>
      <c r="BM183" s="232">
        <f t="shared" si="229"/>
        <v>0</v>
      </c>
      <c r="BN183" s="232">
        <f t="shared" si="229"/>
        <v>0</v>
      </c>
      <c r="BO183" s="232">
        <f t="shared" ref="BO183:CL183" si="230">BO$106*BO77</f>
        <v>0</v>
      </c>
      <c r="BP183" s="232">
        <f t="shared" si="230"/>
        <v>0</v>
      </c>
      <c r="BQ183" s="232">
        <f t="shared" si="230"/>
        <v>0</v>
      </c>
      <c r="BR183" s="232">
        <f t="shared" si="230"/>
        <v>0</v>
      </c>
      <c r="BS183" s="232">
        <f t="shared" si="230"/>
        <v>0</v>
      </c>
      <c r="BT183" s="232">
        <f t="shared" si="230"/>
        <v>0</v>
      </c>
      <c r="BU183" s="232">
        <f t="shared" si="230"/>
        <v>0</v>
      </c>
      <c r="BV183" s="232">
        <f t="shared" si="230"/>
        <v>0</v>
      </c>
      <c r="BW183" s="232">
        <f t="shared" si="230"/>
        <v>0</v>
      </c>
      <c r="BX183" s="232">
        <f t="shared" si="230"/>
        <v>0</v>
      </c>
      <c r="BY183" s="232">
        <f t="shared" si="230"/>
        <v>0</v>
      </c>
      <c r="BZ183" s="232">
        <f t="shared" si="230"/>
        <v>0</v>
      </c>
      <c r="CA183" s="232">
        <f t="shared" si="230"/>
        <v>0</v>
      </c>
      <c r="CB183" s="232">
        <f t="shared" si="230"/>
        <v>0</v>
      </c>
      <c r="CC183" s="232">
        <f t="shared" si="230"/>
        <v>0</v>
      </c>
      <c r="CD183" s="232">
        <f t="shared" si="230"/>
        <v>0</v>
      </c>
      <c r="CE183" s="232">
        <f t="shared" si="230"/>
        <v>0</v>
      </c>
      <c r="CF183" s="232">
        <f t="shared" si="230"/>
        <v>0</v>
      </c>
      <c r="CG183" s="232">
        <f t="shared" si="230"/>
        <v>0</v>
      </c>
      <c r="CH183" s="232">
        <f t="shared" si="230"/>
        <v>0</v>
      </c>
      <c r="CI183" s="232">
        <f t="shared" si="230"/>
        <v>0</v>
      </c>
      <c r="CJ183" s="232">
        <f t="shared" si="230"/>
        <v>0</v>
      </c>
      <c r="CK183" s="232">
        <f t="shared" si="230"/>
        <v>0</v>
      </c>
      <c r="CL183" s="232">
        <f t="shared" si="230"/>
        <v>0</v>
      </c>
      <c r="CM183" s="254">
        <f t="shared" si="203"/>
        <v>0</v>
      </c>
    </row>
    <row r="184" spans="1:91">
      <c r="A184" s="238">
        <v>75</v>
      </c>
      <c r="B184" s="238" t="s">
        <v>1242</v>
      </c>
      <c r="C184" s="232">
        <f t="shared" ref="C184:AH184" si="231">C$106*C78</f>
        <v>0</v>
      </c>
      <c r="D184" s="232">
        <f t="shared" si="231"/>
        <v>0</v>
      </c>
      <c r="E184" s="232">
        <f t="shared" si="231"/>
        <v>0</v>
      </c>
      <c r="F184" s="232">
        <f t="shared" si="231"/>
        <v>0</v>
      </c>
      <c r="G184" s="232">
        <f t="shared" si="231"/>
        <v>0</v>
      </c>
      <c r="H184" s="232">
        <f t="shared" si="231"/>
        <v>0</v>
      </c>
      <c r="I184" s="232">
        <f t="shared" si="231"/>
        <v>0</v>
      </c>
      <c r="J184" s="232">
        <f t="shared" si="231"/>
        <v>0</v>
      </c>
      <c r="K184" s="232">
        <f t="shared" si="231"/>
        <v>0</v>
      </c>
      <c r="L184" s="232">
        <f t="shared" si="231"/>
        <v>0</v>
      </c>
      <c r="M184" s="232">
        <f t="shared" si="231"/>
        <v>0</v>
      </c>
      <c r="N184" s="232">
        <f t="shared" si="231"/>
        <v>0</v>
      </c>
      <c r="O184" s="232">
        <f t="shared" si="231"/>
        <v>0</v>
      </c>
      <c r="P184" s="232">
        <f t="shared" si="231"/>
        <v>0</v>
      </c>
      <c r="Q184" s="232">
        <f t="shared" si="231"/>
        <v>0</v>
      </c>
      <c r="R184" s="232">
        <f t="shared" si="231"/>
        <v>0</v>
      </c>
      <c r="S184" s="232">
        <f t="shared" si="231"/>
        <v>0</v>
      </c>
      <c r="T184" s="232">
        <f t="shared" si="231"/>
        <v>0</v>
      </c>
      <c r="U184" s="232">
        <f t="shared" si="231"/>
        <v>0</v>
      </c>
      <c r="V184" s="232">
        <f t="shared" si="231"/>
        <v>0</v>
      </c>
      <c r="W184" s="232">
        <f t="shared" si="231"/>
        <v>0</v>
      </c>
      <c r="X184" s="232">
        <f t="shared" si="231"/>
        <v>0</v>
      </c>
      <c r="Y184" s="232">
        <f t="shared" si="231"/>
        <v>0</v>
      </c>
      <c r="Z184" s="232">
        <f t="shared" si="231"/>
        <v>0</v>
      </c>
      <c r="AA184" s="232">
        <f t="shared" si="231"/>
        <v>0</v>
      </c>
      <c r="AB184" s="232">
        <f t="shared" si="231"/>
        <v>0</v>
      </c>
      <c r="AC184" s="232">
        <f t="shared" si="231"/>
        <v>0</v>
      </c>
      <c r="AD184" s="232">
        <f t="shared" si="231"/>
        <v>0</v>
      </c>
      <c r="AE184" s="232">
        <f t="shared" si="231"/>
        <v>0</v>
      </c>
      <c r="AF184" s="232">
        <f t="shared" si="231"/>
        <v>0</v>
      </c>
      <c r="AG184" s="232">
        <f t="shared" si="231"/>
        <v>0</v>
      </c>
      <c r="AH184" s="232">
        <f t="shared" si="231"/>
        <v>0</v>
      </c>
      <c r="AI184" s="232">
        <f t="shared" ref="AI184:BN184" si="232">AI$106*AI78</f>
        <v>0</v>
      </c>
      <c r="AJ184" s="232">
        <f t="shared" si="232"/>
        <v>0</v>
      </c>
      <c r="AK184" s="232">
        <f t="shared" si="232"/>
        <v>0</v>
      </c>
      <c r="AL184" s="232">
        <f t="shared" si="232"/>
        <v>0</v>
      </c>
      <c r="AM184" s="232">
        <f t="shared" si="232"/>
        <v>0</v>
      </c>
      <c r="AN184" s="232">
        <f t="shared" si="232"/>
        <v>0</v>
      </c>
      <c r="AO184" s="232">
        <f t="shared" si="232"/>
        <v>0</v>
      </c>
      <c r="AP184" s="232">
        <f t="shared" si="232"/>
        <v>0</v>
      </c>
      <c r="AQ184" s="232">
        <f t="shared" si="232"/>
        <v>0</v>
      </c>
      <c r="AR184" s="232">
        <f t="shared" si="232"/>
        <v>0</v>
      </c>
      <c r="AS184" s="232">
        <f t="shared" si="232"/>
        <v>0</v>
      </c>
      <c r="AT184" s="232">
        <f t="shared" si="232"/>
        <v>0</v>
      </c>
      <c r="AU184" s="232">
        <f t="shared" si="232"/>
        <v>0</v>
      </c>
      <c r="AV184" s="232">
        <f t="shared" si="232"/>
        <v>0</v>
      </c>
      <c r="AW184" s="232">
        <f t="shared" si="232"/>
        <v>0</v>
      </c>
      <c r="AX184" s="232">
        <f t="shared" si="232"/>
        <v>0</v>
      </c>
      <c r="AY184" s="232">
        <f t="shared" si="232"/>
        <v>0</v>
      </c>
      <c r="AZ184" s="232">
        <f t="shared" si="232"/>
        <v>0</v>
      </c>
      <c r="BA184" s="232">
        <f t="shared" si="232"/>
        <v>0</v>
      </c>
      <c r="BB184" s="232">
        <f t="shared" si="232"/>
        <v>0</v>
      </c>
      <c r="BC184" s="232">
        <f t="shared" si="232"/>
        <v>0</v>
      </c>
      <c r="BD184" s="232">
        <f t="shared" si="232"/>
        <v>0</v>
      </c>
      <c r="BE184" s="232">
        <f t="shared" si="232"/>
        <v>0</v>
      </c>
      <c r="BF184" s="232">
        <f t="shared" si="232"/>
        <v>0</v>
      </c>
      <c r="BG184" s="232">
        <f t="shared" si="232"/>
        <v>0</v>
      </c>
      <c r="BH184" s="232">
        <f t="shared" si="232"/>
        <v>0</v>
      </c>
      <c r="BI184" s="232">
        <f t="shared" si="232"/>
        <v>0</v>
      </c>
      <c r="BJ184" s="232">
        <f t="shared" si="232"/>
        <v>0</v>
      </c>
      <c r="BK184" s="232">
        <f t="shared" si="232"/>
        <v>0</v>
      </c>
      <c r="BL184" s="232">
        <f t="shared" si="232"/>
        <v>0</v>
      </c>
      <c r="BM184" s="232">
        <f t="shared" si="232"/>
        <v>0</v>
      </c>
      <c r="BN184" s="232">
        <f t="shared" si="232"/>
        <v>0</v>
      </c>
      <c r="BO184" s="232">
        <f t="shared" ref="BO184:CL184" si="233">BO$106*BO78</f>
        <v>0</v>
      </c>
      <c r="BP184" s="232">
        <f t="shared" si="233"/>
        <v>0</v>
      </c>
      <c r="BQ184" s="232">
        <f t="shared" si="233"/>
        <v>0</v>
      </c>
      <c r="BR184" s="232">
        <f t="shared" si="233"/>
        <v>0</v>
      </c>
      <c r="BS184" s="232">
        <f t="shared" si="233"/>
        <v>0</v>
      </c>
      <c r="BT184" s="232">
        <f t="shared" si="233"/>
        <v>0</v>
      </c>
      <c r="BU184" s="232">
        <f t="shared" si="233"/>
        <v>0</v>
      </c>
      <c r="BV184" s="232">
        <f t="shared" si="233"/>
        <v>0</v>
      </c>
      <c r="BW184" s="232">
        <f t="shared" si="233"/>
        <v>0</v>
      </c>
      <c r="BX184" s="232">
        <f t="shared" si="233"/>
        <v>0</v>
      </c>
      <c r="BY184" s="232">
        <f t="shared" si="233"/>
        <v>0</v>
      </c>
      <c r="BZ184" s="232">
        <f t="shared" si="233"/>
        <v>0</v>
      </c>
      <c r="CA184" s="232">
        <f t="shared" si="233"/>
        <v>0</v>
      </c>
      <c r="CB184" s="232">
        <f t="shared" si="233"/>
        <v>0</v>
      </c>
      <c r="CC184" s="232">
        <f t="shared" si="233"/>
        <v>0</v>
      </c>
      <c r="CD184" s="232">
        <f t="shared" si="233"/>
        <v>0</v>
      </c>
      <c r="CE184" s="232">
        <f t="shared" si="233"/>
        <v>0</v>
      </c>
      <c r="CF184" s="232">
        <f t="shared" si="233"/>
        <v>0</v>
      </c>
      <c r="CG184" s="232">
        <f t="shared" si="233"/>
        <v>0</v>
      </c>
      <c r="CH184" s="232">
        <f t="shared" si="233"/>
        <v>0</v>
      </c>
      <c r="CI184" s="232">
        <f t="shared" si="233"/>
        <v>0</v>
      </c>
      <c r="CJ184" s="232">
        <f t="shared" si="233"/>
        <v>0</v>
      </c>
      <c r="CK184" s="232">
        <f t="shared" si="233"/>
        <v>0</v>
      </c>
      <c r="CL184" s="232">
        <f t="shared" si="233"/>
        <v>0</v>
      </c>
      <c r="CM184" s="254">
        <f t="shared" si="203"/>
        <v>0</v>
      </c>
    </row>
    <row r="185" spans="1:91">
      <c r="A185" s="238">
        <v>76</v>
      </c>
      <c r="B185" s="238" t="s">
        <v>52</v>
      </c>
      <c r="C185" s="232">
        <f t="shared" ref="C185:AH185" si="234">C$106*C79</f>
        <v>0</v>
      </c>
      <c r="D185" s="232">
        <f t="shared" si="234"/>
        <v>0</v>
      </c>
      <c r="E185" s="232">
        <f t="shared" si="234"/>
        <v>0</v>
      </c>
      <c r="F185" s="232">
        <f t="shared" si="234"/>
        <v>0</v>
      </c>
      <c r="G185" s="232">
        <f t="shared" si="234"/>
        <v>0</v>
      </c>
      <c r="H185" s="232">
        <f t="shared" si="234"/>
        <v>0</v>
      </c>
      <c r="I185" s="232">
        <f t="shared" si="234"/>
        <v>0</v>
      </c>
      <c r="J185" s="232">
        <f t="shared" si="234"/>
        <v>0</v>
      </c>
      <c r="K185" s="232">
        <f t="shared" si="234"/>
        <v>0</v>
      </c>
      <c r="L185" s="232">
        <f t="shared" si="234"/>
        <v>0</v>
      </c>
      <c r="M185" s="232">
        <f t="shared" si="234"/>
        <v>0</v>
      </c>
      <c r="N185" s="232">
        <f t="shared" si="234"/>
        <v>0</v>
      </c>
      <c r="O185" s="232">
        <f t="shared" si="234"/>
        <v>0</v>
      </c>
      <c r="P185" s="232">
        <f t="shared" si="234"/>
        <v>0</v>
      </c>
      <c r="Q185" s="232">
        <f t="shared" si="234"/>
        <v>0</v>
      </c>
      <c r="R185" s="232">
        <f t="shared" si="234"/>
        <v>0</v>
      </c>
      <c r="S185" s="232">
        <f t="shared" si="234"/>
        <v>0</v>
      </c>
      <c r="T185" s="232">
        <f t="shared" si="234"/>
        <v>0</v>
      </c>
      <c r="U185" s="232">
        <f t="shared" si="234"/>
        <v>0</v>
      </c>
      <c r="V185" s="232">
        <f t="shared" si="234"/>
        <v>0</v>
      </c>
      <c r="W185" s="232">
        <f t="shared" si="234"/>
        <v>0</v>
      </c>
      <c r="X185" s="232">
        <f t="shared" si="234"/>
        <v>0</v>
      </c>
      <c r="Y185" s="232">
        <f t="shared" si="234"/>
        <v>0</v>
      </c>
      <c r="Z185" s="232">
        <f t="shared" si="234"/>
        <v>0</v>
      </c>
      <c r="AA185" s="232">
        <f t="shared" si="234"/>
        <v>0</v>
      </c>
      <c r="AB185" s="232">
        <f t="shared" si="234"/>
        <v>0</v>
      </c>
      <c r="AC185" s="232">
        <f t="shared" si="234"/>
        <v>0</v>
      </c>
      <c r="AD185" s="232">
        <f t="shared" si="234"/>
        <v>0</v>
      </c>
      <c r="AE185" s="232">
        <f t="shared" si="234"/>
        <v>0</v>
      </c>
      <c r="AF185" s="232">
        <f t="shared" si="234"/>
        <v>0</v>
      </c>
      <c r="AG185" s="232">
        <f t="shared" si="234"/>
        <v>0</v>
      </c>
      <c r="AH185" s="232">
        <f t="shared" si="234"/>
        <v>0</v>
      </c>
      <c r="AI185" s="232">
        <f t="shared" ref="AI185:BN185" si="235">AI$106*AI79</f>
        <v>0</v>
      </c>
      <c r="AJ185" s="232">
        <f t="shared" si="235"/>
        <v>0</v>
      </c>
      <c r="AK185" s="232">
        <f t="shared" si="235"/>
        <v>0</v>
      </c>
      <c r="AL185" s="232">
        <f t="shared" si="235"/>
        <v>0</v>
      </c>
      <c r="AM185" s="232">
        <f t="shared" si="235"/>
        <v>0</v>
      </c>
      <c r="AN185" s="232">
        <f t="shared" si="235"/>
        <v>0</v>
      </c>
      <c r="AO185" s="232">
        <f t="shared" si="235"/>
        <v>0</v>
      </c>
      <c r="AP185" s="232">
        <f t="shared" si="235"/>
        <v>0</v>
      </c>
      <c r="AQ185" s="232">
        <f t="shared" si="235"/>
        <v>0</v>
      </c>
      <c r="AR185" s="232">
        <f t="shared" si="235"/>
        <v>0</v>
      </c>
      <c r="AS185" s="232">
        <f t="shared" si="235"/>
        <v>0</v>
      </c>
      <c r="AT185" s="232">
        <f t="shared" si="235"/>
        <v>0</v>
      </c>
      <c r="AU185" s="232">
        <f t="shared" si="235"/>
        <v>0</v>
      </c>
      <c r="AV185" s="232">
        <f t="shared" si="235"/>
        <v>0</v>
      </c>
      <c r="AW185" s="232">
        <f t="shared" si="235"/>
        <v>0</v>
      </c>
      <c r="AX185" s="232">
        <f t="shared" si="235"/>
        <v>0</v>
      </c>
      <c r="AY185" s="232">
        <f t="shared" si="235"/>
        <v>0</v>
      </c>
      <c r="AZ185" s="232">
        <f t="shared" si="235"/>
        <v>0</v>
      </c>
      <c r="BA185" s="232">
        <f t="shared" si="235"/>
        <v>0</v>
      </c>
      <c r="BB185" s="232">
        <f t="shared" si="235"/>
        <v>0</v>
      </c>
      <c r="BC185" s="232">
        <f t="shared" si="235"/>
        <v>0</v>
      </c>
      <c r="BD185" s="232">
        <f t="shared" si="235"/>
        <v>0</v>
      </c>
      <c r="BE185" s="232">
        <f t="shared" si="235"/>
        <v>0</v>
      </c>
      <c r="BF185" s="232">
        <f t="shared" si="235"/>
        <v>0</v>
      </c>
      <c r="BG185" s="232">
        <f t="shared" si="235"/>
        <v>0</v>
      </c>
      <c r="BH185" s="232">
        <f t="shared" si="235"/>
        <v>0</v>
      </c>
      <c r="BI185" s="232">
        <f t="shared" si="235"/>
        <v>0</v>
      </c>
      <c r="BJ185" s="232">
        <f t="shared" si="235"/>
        <v>0</v>
      </c>
      <c r="BK185" s="232">
        <f t="shared" si="235"/>
        <v>0</v>
      </c>
      <c r="BL185" s="232">
        <f t="shared" si="235"/>
        <v>0</v>
      </c>
      <c r="BM185" s="232">
        <f t="shared" si="235"/>
        <v>0</v>
      </c>
      <c r="BN185" s="232">
        <f t="shared" si="235"/>
        <v>0</v>
      </c>
      <c r="BO185" s="232">
        <f t="shared" ref="BO185:CL185" si="236">BO$106*BO79</f>
        <v>0</v>
      </c>
      <c r="BP185" s="232">
        <f t="shared" si="236"/>
        <v>0</v>
      </c>
      <c r="BQ185" s="232">
        <f t="shared" si="236"/>
        <v>0</v>
      </c>
      <c r="BR185" s="232">
        <f t="shared" si="236"/>
        <v>0</v>
      </c>
      <c r="BS185" s="232">
        <f t="shared" si="236"/>
        <v>0</v>
      </c>
      <c r="BT185" s="232">
        <f t="shared" si="236"/>
        <v>0</v>
      </c>
      <c r="BU185" s="232">
        <f t="shared" si="236"/>
        <v>0</v>
      </c>
      <c r="BV185" s="232">
        <f t="shared" si="236"/>
        <v>0</v>
      </c>
      <c r="BW185" s="232">
        <f t="shared" si="236"/>
        <v>0</v>
      </c>
      <c r="BX185" s="232">
        <f t="shared" si="236"/>
        <v>0</v>
      </c>
      <c r="BY185" s="232">
        <f t="shared" si="236"/>
        <v>0</v>
      </c>
      <c r="BZ185" s="232">
        <f t="shared" si="236"/>
        <v>0</v>
      </c>
      <c r="CA185" s="232">
        <f t="shared" si="236"/>
        <v>0</v>
      </c>
      <c r="CB185" s="232">
        <f t="shared" si="236"/>
        <v>0</v>
      </c>
      <c r="CC185" s="232">
        <f t="shared" si="236"/>
        <v>0</v>
      </c>
      <c r="CD185" s="232">
        <f t="shared" si="236"/>
        <v>0</v>
      </c>
      <c r="CE185" s="232">
        <f t="shared" si="236"/>
        <v>0</v>
      </c>
      <c r="CF185" s="232">
        <f t="shared" si="236"/>
        <v>0</v>
      </c>
      <c r="CG185" s="232">
        <f t="shared" si="236"/>
        <v>0</v>
      </c>
      <c r="CH185" s="232">
        <f t="shared" si="236"/>
        <v>0</v>
      </c>
      <c r="CI185" s="232">
        <f t="shared" si="236"/>
        <v>0</v>
      </c>
      <c r="CJ185" s="232">
        <f t="shared" si="236"/>
        <v>0</v>
      </c>
      <c r="CK185" s="232">
        <f t="shared" si="236"/>
        <v>0</v>
      </c>
      <c r="CL185" s="232">
        <f t="shared" si="236"/>
        <v>0</v>
      </c>
      <c r="CM185" s="254">
        <f t="shared" si="203"/>
        <v>0</v>
      </c>
    </row>
    <row r="186" spans="1:91">
      <c r="A186" s="238">
        <v>77</v>
      </c>
      <c r="B186" s="238" t="s">
        <v>1947</v>
      </c>
      <c r="C186" s="232">
        <f t="shared" ref="C186:AH186" si="237">C$106*C80</f>
        <v>0</v>
      </c>
      <c r="D186" s="232">
        <f t="shared" si="237"/>
        <v>0</v>
      </c>
      <c r="E186" s="232">
        <f t="shared" si="237"/>
        <v>0</v>
      </c>
      <c r="F186" s="232">
        <f t="shared" si="237"/>
        <v>0</v>
      </c>
      <c r="G186" s="232">
        <f t="shared" si="237"/>
        <v>0</v>
      </c>
      <c r="H186" s="232">
        <f t="shared" si="237"/>
        <v>0</v>
      </c>
      <c r="I186" s="232">
        <f t="shared" si="237"/>
        <v>0</v>
      </c>
      <c r="J186" s="232">
        <f t="shared" si="237"/>
        <v>0</v>
      </c>
      <c r="K186" s="232">
        <f t="shared" si="237"/>
        <v>0</v>
      </c>
      <c r="L186" s="232">
        <f t="shared" si="237"/>
        <v>0</v>
      </c>
      <c r="M186" s="232">
        <f t="shared" si="237"/>
        <v>0</v>
      </c>
      <c r="N186" s="232">
        <f t="shared" si="237"/>
        <v>0</v>
      </c>
      <c r="O186" s="232">
        <f t="shared" si="237"/>
        <v>0</v>
      </c>
      <c r="P186" s="232">
        <f t="shared" si="237"/>
        <v>0</v>
      </c>
      <c r="Q186" s="232">
        <f t="shared" si="237"/>
        <v>0</v>
      </c>
      <c r="R186" s="232">
        <f t="shared" si="237"/>
        <v>0</v>
      </c>
      <c r="S186" s="232">
        <f t="shared" si="237"/>
        <v>0</v>
      </c>
      <c r="T186" s="232">
        <f t="shared" si="237"/>
        <v>0</v>
      </c>
      <c r="U186" s="232">
        <f t="shared" si="237"/>
        <v>0</v>
      </c>
      <c r="V186" s="232">
        <f t="shared" si="237"/>
        <v>0</v>
      </c>
      <c r="W186" s="232">
        <f t="shared" si="237"/>
        <v>0</v>
      </c>
      <c r="X186" s="232">
        <f t="shared" si="237"/>
        <v>0</v>
      </c>
      <c r="Y186" s="232">
        <f t="shared" si="237"/>
        <v>0</v>
      </c>
      <c r="Z186" s="232">
        <f t="shared" si="237"/>
        <v>0</v>
      </c>
      <c r="AA186" s="232">
        <f t="shared" si="237"/>
        <v>0</v>
      </c>
      <c r="AB186" s="232">
        <f t="shared" si="237"/>
        <v>0</v>
      </c>
      <c r="AC186" s="232">
        <f t="shared" si="237"/>
        <v>0</v>
      </c>
      <c r="AD186" s="232">
        <f t="shared" si="237"/>
        <v>0</v>
      </c>
      <c r="AE186" s="232">
        <f t="shared" si="237"/>
        <v>0</v>
      </c>
      <c r="AF186" s="232">
        <f t="shared" si="237"/>
        <v>0</v>
      </c>
      <c r="AG186" s="232">
        <f t="shared" si="237"/>
        <v>0</v>
      </c>
      <c r="AH186" s="232">
        <f t="shared" si="237"/>
        <v>0</v>
      </c>
      <c r="AI186" s="232">
        <f t="shared" ref="AI186:BN186" si="238">AI$106*AI80</f>
        <v>0</v>
      </c>
      <c r="AJ186" s="232">
        <f t="shared" si="238"/>
        <v>0</v>
      </c>
      <c r="AK186" s="232">
        <f t="shared" si="238"/>
        <v>0</v>
      </c>
      <c r="AL186" s="232">
        <f t="shared" si="238"/>
        <v>0</v>
      </c>
      <c r="AM186" s="232">
        <f t="shared" si="238"/>
        <v>0</v>
      </c>
      <c r="AN186" s="232">
        <f t="shared" si="238"/>
        <v>0</v>
      </c>
      <c r="AO186" s="232">
        <f t="shared" si="238"/>
        <v>0</v>
      </c>
      <c r="AP186" s="232">
        <f t="shared" si="238"/>
        <v>0</v>
      </c>
      <c r="AQ186" s="232">
        <f t="shared" si="238"/>
        <v>0</v>
      </c>
      <c r="AR186" s="232">
        <f t="shared" si="238"/>
        <v>0</v>
      </c>
      <c r="AS186" s="232">
        <f t="shared" si="238"/>
        <v>0</v>
      </c>
      <c r="AT186" s="232">
        <f t="shared" si="238"/>
        <v>0</v>
      </c>
      <c r="AU186" s="232">
        <f t="shared" si="238"/>
        <v>0</v>
      </c>
      <c r="AV186" s="232">
        <f t="shared" si="238"/>
        <v>0</v>
      </c>
      <c r="AW186" s="232">
        <f t="shared" si="238"/>
        <v>0</v>
      </c>
      <c r="AX186" s="232">
        <f t="shared" si="238"/>
        <v>0</v>
      </c>
      <c r="AY186" s="232">
        <f t="shared" si="238"/>
        <v>0</v>
      </c>
      <c r="AZ186" s="232">
        <f t="shared" si="238"/>
        <v>0</v>
      </c>
      <c r="BA186" s="232">
        <f t="shared" si="238"/>
        <v>0</v>
      </c>
      <c r="BB186" s="232">
        <f t="shared" si="238"/>
        <v>0</v>
      </c>
      <c r="BC186" s="232">
        <f t="shared" si="238"/>
        <v>0</v>
      </c>
      <c r="BD186" s="232">
        <f t="shared" si="238"/>
        <v>0</v>
      </c>
      <c r="BE186" s="232">
        <f t="shared" si="238"/>
        <v>0</v>
      </c>
      <c r="BF186" s="232">
        <f t="shared" si="238"/>
        <v>0</v>
      </c>
      <c r="BG186" s="232">
        <f t="shared" si="238"/>
        <v>0</v>
      </c>
      <c r="BH186" s="232">
        <f t="shared" si="238"/>
        <v>0</v>
      </c>
      <c r="BI186" s="232">
        <f t="shared" si="238"/>
        <v>0</v>
      </c>
      <c r="BJ186" s="232">
        <f t="shared" si="238"/>
        <v>0</v>
      </c>
      <c r="BK186" s="232">
        <f t="shared" si="238"/>
        <v>0</v>
      </c>
      <c r="BL186" s="232">
        <f t="shared" si="238"/>
        <v>0</v>
      </c>
      <c r="BM186" s="232">
        <f t="shared" si="238"/>
        <v>0</v>
      </c>
      <c r="BN186" s="232">
        <f t="shared" si="238"/>
        <v>0</v>
      </c>
      <c r="BO186" s="232">
        <f t="shared" ref="BO186:CL186" si="239">BO$106*BO80</f>
        <v>0</v>
      </c>
      <c r="BP186" s="232">
        <f t="shared" si="239"/>
        <v>0</v>
      </c>
      <c r="BQ186" s="232">
        <f t="shared" si="239"/>
        <v>0</v>
      </c>
      <c r="BR186" s="232">
        <f t="shared" si="239"/>
        <v>0</v>
      </c>
      <c r="BS186" s="232">
        <f t="shared" si="239"/>
        <v>0</v>
      </c>
      <c r="BT186" s="232">
        <f t="shared" si="239"/>
        <v>0</v>
      </c>
      <c r="BU186" s="232">
        <f t="shared" si="239"/>
        <v>0</v>
      </c>
      <c r="BV186" s="232">
        <f t="shared" si="239"/>
        <v>0</v>
      </c>
      <c r="BW186" s="232">
        <f t="shared" si="239"/>
        <v>0</v>
      </c>
      <c r="BX186" s="232">
        <f t="shared" si="239"/>
        <v>0</v>
      </c>
      <c r="BY186" s="232">
        <f t="shared" si="239"/>
        <v>0</v>
      </c>
      <c r="BZ186" s="232">
        <f t="shared" si="239"/>
        <v>0</v>
      </c>
      <c r="CA186" s="232">
        <f t="shared" si="239"/>
        <v>0</v>
      </c>
      <c r="CB186" s="232">
        <f t="shared" si="239"/>
        <v>0</v>
      </c>
      <c r="CC186" s="232">
        <f t="shared" si="239"/>
        <v>0</v>
      </c>
      <c r="CD186" s="232">
        <f t="shared" si="239"/>
        <v>0</v>
      </c>
      <c r="CE186" s="232">
        <f t="shared" si="239"/>
        <v>0</v>
      </c>
      <c r="CF186" s="232">
        <f t="shared" si="239"/>
        <v>0</v>
      </c>
      <c r="CG186" s="232">
        <f t="shared" si="239"/>
        <v>0</v>
      </c>
      <c r="CH186" s="232">
        <f t="shared" si="239"/>
        <v>0</v>
      </c>
      <c r="CI186" s="232">
        <f t="shared" si="239"/>
        <v>0</v>
      </c>
      <c r="CJ186" s="232">
        <f t="shared" si="239"/>
        <v>0</v>
      </c>
      <c r="CK186" s="232">
        <f t="shared" si="239"/>
        <v>0</v>
      </c>
      <c r="CL186" s="232">
        <f t="shared" si="239"/>
        <v>0</v>
      </c>
      <c r="CM186" s="254">
        <f t="shared" si="203"/>
        <v>0</v>
      </c>
    </row>
    <row r="187" spans="1:91">
      <c r="A187" s="238">
        <v>78</v>
      </c>
      <c r="B187" s="238" t="s">
        <v>21</v>
      </c>
      <c r="C187" s="232">
        <f t="shared" ref="C187:AH187" si="240">C$106*C81</f>
        <v>0</v>
      </c>
      <c r="D187" s="232">
        <f t="shared" si="240"/>
        <v>0</v>
      </c>
      <c r="E187" s="232">
        <f t="shared" si="240"/>
        <v>0</v>
      </c>
      <c r="F187" s="232">
        <f t="shared" si="240"/>
        <v>0</v>
      </c>
      <c r="G187" s="232">
        <f t="shared" si="240"/>
        <v>0</v>
      </c>
      <c r="H187" s="232">
        <f t="shared" si="240"/>
        <v>0</v>
      </c>
      <c r="I187" s="232">
        <f t="shared" si="240"/>
        <v>0</v>
      </c>
      <c r="J187" s="232">
        <f t="shared" si="240"/>
        <v>0</v>
      </c>
      <c r="K187" s="232">
        <f t="shared" si="240"/>
        <v>0</v>
      </c>
      <c r="L187" s="232">
        <f t="shared" si="240"/>
        <v>0</v>
      </c>
      <c r="M187" s="232">
        <f t="shared" si="240"/>
        <v>0</v>
      </c>
      <c r="N187" s="232">
        <f t="shared" si="240"/>
        <v>0</v>
      </c>
      <c r="O187" s="232">
        <f t="shared" si="240"/>
        <v>0</v>
      </c>
      <c r="P187" s="232">
        <f t="shared" si="240"/>
        <v>0</v>
      </c>
      <c r="Q187" s="232">
        <f t="shared" si="240"/>
        <v>0</v>
      </c>
      <c r="R187" s="232">
        <f t="shared" si="240"/>
        <v>0</v>
      </c>
      <c r="S187" s="232">
        <f t="shared" si="240"/>
        <v>0</v>
      </c>
      <c r="T187" s="232">
        <f t="shared" si="240"/>
        <v>0</v>
      </c>
      <c r="U187" s="232">
        <f t="shared" si="240"/>
        <v>0</v>
      </c>
      <c r="V187" s="232">
        <f t="shared" si="240"/>
        <v>0</v>
      </c>
      <c r="W187" s="232">
        <f t="shared" si="240"/>
        <v>0</v>
      </c>
      <c r="X187" s="232">
        <f t="shared" si="240"/>
        <v>0</v>
      </c>
      <c r="Y187" s="232">
        <f t="shared" si="240"/>
        <v>0</v>
      </c>
      <c r="Z187" s="232">
        <f t="shared" si="240"/>
        <v>0</v>
      </c>
      <c r="AA187" s="232">
        <f t="shared" si="240"/>
        <v>0</v>
      </c>
      <c r="AB187" s="232">
        <f t="shared" si="240"/>
        <v>0</v>
      </c>
      <c r="AC187" s="232">
        <f t="shared" si="240"/>
        <v>0</v>
      </c>
      <c r="AD187" s="232">
        <f t="shared" si="240"/>
        <v>0</v>
      </c>
      <c r="AE187" s="232">
        <f t="shared" si="240"/>
        <v>0</v>
      </c>
      <c r="AF187" s="232">
        <f t="shared" si="240"/>
        <v>0</v>
      </c>
      <c r="AG187" s="232">
        <f t="shared" si="240"/>
        <v>0</v>
      </c>
      <c r="AH187" s="232">
        <f t="shared" si="240"/>
        <v>0</v>
      </c>
      <c r="AI187" s="232">
        <f t="shared" ref="AI187:BN187" si="241">AI$106*AI81</f>
        <v>0</v>
      </c>
      <c r="AJ187" s="232">
        <f t="shared" si="241"/>
        <v>0</v>
      </c>
      <c r="AK187" s="232">
        <f t="shared" si="241"/>
        <v>0</v>
      </c>
      <c r="AL187" s="232">
        <f t="shared" si="241"/>
        <v>0</v>
      </c>
      <c r="AM187" s="232">
        <f t="shared" si="241"/>
        <v>0</v>
      </c>
      <c r="AN187" s="232">
        <f t="shared" si="241"/>
        <v>0</v>
      </c>
      <c r="AO187" s="232">
        <f t="shared" si="241"/>
        <v>0</v>
      </c>
      <c r="AP187" s="232">
        <f t="shared" si="241"/>
        <v>0</v>
      </c>
      <c r="AQ187" s="232">
        <f t="shared" si="241"/>
        <v>0</v>
      </c>
      <c r="AR187" s="232">
        <f t="shared" si="241"/>
        <v>0</v>
      </c>
      <c r="AS187" s="232">
        <f t="shared" si="241"/>
        <v>0</v>
      </c>
      <c r="AT187" s="232">
        <f t="shared" si="241"/>
        <v>0</v>
      </c>
      <c r="AU187" s="232">
        <f t="shared" si="241"/>
        <v>0</v>
      </c>
      <c r="AV187" s="232">
        <f t="shared" si="241"/>
        <v>0</v>
      </c>
      <c r="AW187" s="232">
        <f t="shared" si="241"/>
        <v>0</v>
      </c>
      <c r="AX187" s="232">
        <f t="shared" si="241"/>
        <v>0</v>
      </c>
      <c r="AY187" s="232">
        <f t="shared" si="241"/>
        <v>0</v>
      </c>
      <c r="AZ187" s="232">
        <f t="shared" si="241"/>
        <v>0</v>
      </c>
      <c r="BA187" s="232">
        <f t="shared" si="241"/>
        <v>0</v>
      </c>
      <c r="BB187" s="232">
        <f t="shared" si="241"/>
        <v>0</v>
      </c>
      <c r="BC187" s="232">
        <f t="shared" si="241"/>
        <v>0</v>
      </c>
      <c r="BD187" s="232">
        <f t="shared" si="241"/>
        <v>0</v>
      </c>
      <c r="BE187" s="232">
        <f t="shared" si="241"/>
        <v>0</v>
      </c>
      <c r="BF187" s="232">
        <f t="shared" si="241"/>
        <v>0</v>
      </c>
      <c r="BG187" s="232">
        <f t="shared" si="241"/>
        <v>0</v>
      </c>
      <c r="BH187" s="232">
        <f t="shared" si="241"/>
        <v>0</v>
      </c>
      <c r="BI187" s="232">
        <f t="shared" si="241"/>
        <v>0</v>
      </c>
      <c r="BJ187" s="232">
        <f t="shared" si="241"/>
        <v>0</v>
      </c>
      <c r="BK187" s="232">
        <f t="shared" si="241"/>
        <v>0</v>
      </c>
      <c r="BL187" s="232">
        <f t="shared" si="241"/>
        <v>0</v>
      </c>
      <c r="BM187" s="232">
        <f t="shared" si="241"/>
        <v>0</v>
      </c>
      <c r="BN187" s="232">
        <f t="shared" si="241"/>
        <v>0</v>
      </c>
      <c r="BO187" s="232">
        <f t="shared" ref="BO187:CL187" si="242">BO$106*BO81</f>
        <v>0</v>
      </c>
      <c r="BP187" s="232">
        <f t="shared" si="242"/>
        <v>0</v>
      </c>
      <c r="BQ187" s="232">
        <f t="shared" si="242"/>
        <v>0</v>
      </c>
      <c r="BR187" s="232">
        <f t="shared" si="242"/>
        <v>0</v>
      </c>
      <c r="BS187" s="232">
        <f t="shared" si="242"/>
        <v>0</v>
      </c>
      <c r="BT187" s="232">
        <f t="shared" si="242"/>
        <v>0</v>
      </c>
      <c r="BU187" s="232">
        <f t="shared" si="242"/>
        <v>0</v>
      </c>
      <c r="BV187" s="232">
        <f t="shared" si="242"/>
        <v>0</v>
      </c>
      <c r="BW187" s="232">
        <f t="shared" si="242"/>
        <v>0</v>
      </c>
      <c r="BX187" s="232">
        <f t="shared" si="242"/>
        <v>0</v>
      </c>
      <c r="BY187" s="232">
        <f t="shared" si="242"/>
        <v>0</v>
      </c>
      <c r="BZ187" s="232">
        <f t="shared" si="242"/>
        <v>0</v>
      </c>
      <c r="CA187" s="232">
        <f t="shared" si="242"/>
        <v>0</v>
      </c>
      <c r="CB187" s="232">
        <f t="shared" si="242"/>
        <v>0</v>
      </c>
      <c r="CC187" s="232">
        <f t="shared" si="242"/>
        <v>0</v>
      </c>
      <c r="CD187" s="232">
        <f t="shared" si="242"/>
        <v>0</v>
      </c>
      <c r="CE187" s="232">
        <f t="shared" si="242"/>
        <v>0</v>
      </c>
      <c r="CF187" s="232">
        <f t="shared" si="242"/>
        <v>0</v>
      </c>
      <c r="CG187" s="232">
        <f t="shared" si="242"/>
        <v>0</v>
      </c>
      <c r="CH187" s="232">
        <f t="shared" si="242"/>
        <v>0</v>
      </c>
      <c r="CI187" s="232">
        <f t="shared" si="242"/>
        <v>0</v>
      </c>
      <c r="CJ187" s="232">
        <f t="shared" si="242"/>
        <v>0</v>
      </c>
      <c r="CK187" s="232">
        <f t="shared" si="242"/>
        <v>0</v>
      </c>
      <c r="CL187" s="232">
        <f t="shared" si="242"/>
        <v>0</v>
      </c>
      <c r="CM187" s="254">
        <f t="shared" si="203"/>
        <v>0</v>
      </c>
    </row>
    <row r="188" spans="1:91">
      <c r="A188" s="238">
        <v>79</v>
      </c>
      <c r="B188" s="238" t="s">
        <v>84</v>
      </c>
      <c r="C188" s="232">
        <f t="shared" ref="C188:AH188" si="243">C$106*C82</f>
        <v>0</v>
      </c>
      <c r="D188" s="232">
        <f t="shared" si="243"/>
        <v>0</v>
      </c>
      <c r="E188" s="232">
        <f t="shared" si="243"/>
        <v>0</v>
      </c>
      <c r="F188" s="232">
        <f t="shared" si="243"/>
        <v>0</v>
      </c>
      <c r="G188" s="232">
        <f t="shared" si="243"/>
        <v>0</v>
      </c>
      <c r="H188" s="232">
        <f t="shared" si="243"/>
        <v>0</v>
      </c>
      <c r="I188" s="232">
        <f t="shared" si="243"/>
        <v>0</v>
      </c>
      <c r="J188" s="232">
        <f t="shared" si="243"/>
        <v>0</v>
      </c>
      <c r="K188" s="232">
        <f t="shared" si="243"/>
        <v>0</v>
      </c>
      <c r="L188" s="232">
        <f t="shared" si="243"/>
        <v>0</v>
      </c>
      <c r="M188" s="232">
        <f t="shared" si="243"/>
        <v>0</v>
      </c>
      <c r="N188" s="232">
        <f t="shared" si="243"/>
        <v>0</v>
      </c>
      <c r="O188" s="232">
        <f t="shared" si="243"/>
        <v>0</v>
      </c>
      <c r="P188" s="232">
        <f t="shared" si="243"/>
        <v>0</v>
      </c>
      <c r="Q188" s="232">
        <f t="shared" si="243"/>
        <v>0</v>
      </c>
      <c r="R188" s="232">
        <f t="shared" si="243"/>
        <v>0</v>
      </c>
      <c r="S188" s="232">
        <f t="shared" si="243"/>
        <v>0</v>
      </c>
      <c r="T188" s="232">
        <f t="shared" si="243"/>
        <v>0</v>
      </c>
      <c r="U188" s="232">
        <f t="shared" si="243"/>
        <v>0</v>
      </c>
      <c r="V188" s="232">
        <f t="shared" si="243"/>
        <v>0</v>
      </c>
      <c r="W188" s="232">
        <f t="shared" si="243"/>
        <v>0</v>
      </c>
      <c r="X188" s="232">
        <f t="shared" si="243"/>
        <v>0</v>
      </c>
      <c r="Y188" s="232">
        <f t="shared" si="243"/>
        <v>0</v>
      </c>
      <c r="Z188" s="232">
        <f t="shared" si="243"/>
        <v>0</v>
      </c>
      <c r="AA188" s="232">
        <f t="shared" si="243"/>
        <v>0</v>
      </c>
      <c r="AB188" s="232">
        <f t="shared" si="243"/>
        <v>0</v>
      </c>
      <c r="AC188" s="232">
        <f t="shared" si="243"/>
        <v>0</v>
      </c>
      <c r="AD188" s="232">
        <f t="shared" si="243"/>
        <v>0</v>
      </c>
      <c r="AE188" s="232">
        <f t="shared" si="243"/>
        <v>0</v>
      </c>
      <c r="AF188" s="232">
        <f t="shared" si="243"/>
        <v>0</v>
      </c>
      <c r="AG188" s="232">
        <f t="shared" si="243"/>
        <v>0</v>
      </c>
      <c r="AH188" s="232">
        <f t="shared" si="243"/>
        <v>0</v>
      </c>
      <c r="AI188" s="232">
        <f t="shared" ref="AI188:BN188" si="244">AI$106*AI82</f>
        <v>0</v>
      </c>
      <c r="AJ188" s="232">
        <f t="shared" si="244"/>
        <v>0</v>
      </c>
      <c r="AK188" s="232">
        <f t="shared" si="244"/>
        <v>0</v>
      </c>
      <c r="AL188" s="232">
        <f t="shared" si="244"/>
        <v>0</v>
      </c>
      <c r="AM188" s="232">
        <f t="shared" si="244"/>
        <v>0</v>
      </c>
      <c r="AN188" s="232">
        <f t="shared" si="244"/>
        <v>0</v>
      </c>
      <c r="AO188" s="232">
        <f t="shared" si="244"/>
        <v>0</v>
      </c>
      <c r="AP188" s="232">
        <f t="shared" si="244"/>
        <v>0</v>
      </c>
      <c r="AQ188" s="232">
        <f t="shared" si="244"/>
        <v>0</v>
      </c>
      <c r="AR188" s="232">
        <f t="shared" si="244"/>
        <v>0</v>
      </c>
      <c r="AS188" s="232">
        <f t="shared" si="244"/>
        <v>0</v>
      </c>
      <c r="AT188" s="232">
        <f t="shared" si="244"/>
        <v>0</v>
      </c>
      <c r="AU188" s="232">
        <f t="shared" si="244"/>
        <v>0</v>
      </c>
      <c r="AV188" s="232">
        <f t="shared" si="244"/>
        <v>0</v>
      </c>
      <c r="AW188" s="232">
        <f t="shared" si="244"/>
        <v>0</v>
      </c>
      <c r="AX188" s="232">
        <f t="shared" si="244"/>
        <v>0</v>
      </c>
      <c r="AY188" s="232">
        <f t="shared" si="244"/>
        <v>0</v>
      </c>
      <c r="AZ188" s="232">
        <f t="shared" si="244"/>
        <v>0</v>
      </c>
      <c r="BA188" s="232">
        <f t="shared" si="244"/>
        <v>0</v>
      </c>
      <c r="BB188" s="232">
        <f t="shared" si="244"/>
        <v>0</v>
      </c>
      <c r="BC188" s="232">
        <f t="shared" si="244"/>
        <v>0</v>
      </c>
      <c r="BD188" s="232">
        <f t="shared" si="244"/>
        <v>0</v>
      </c>
      <c r="BE188" s="232">
        <f t="shared" si="244"/>
        <v>0</v>
      </c>
      <c r="BF188" s="232">
        <f t="shared" si="244"/>
        <v>0</v>
      </c>
      <c r="BG188" s="232">
        <f t="shared" si="244"/>
        <v>0</v>
      </c>
      <c r="BH188" s="232">
        <f t="shared" si="244"/>
        <v>0</v>
      </c>
      <c r="BI188" s="232">
        <f t="shared" si="244"/>
        <v>0</v>
      </c>
      <c r="BJ188" s="232">
        <f t="shared" si="244"/>
        <v>0</v>
      </c>
      <c r="BK188" s="232">
        <f t="shared" si="244"/>
        <v>0</v>
      </c>
      <c r="BL188" s="232">
        <f t="shared" si="244"/>
        <v>0</v>
      </c>
      <c r="BM188" s="232">
        <f t="shared" si="244"/>
        <v>0</v>
      </c>
      <c r="BN188" s="232">
        <f t="shared" si="244"/>
        <v>0</v>
      </c>
      <c r="BO188" s="232">
        <f t="shared" ref="BO188:CL188" si="245">BO$106*BO82</f>
        <v>0</v>
      </c>
      <c r="BP188" s="232">
        <f t="shared" si="245"/>
        <v>0</v>
      </c>
      <c r="BQ188" s="232">
        <f t="shared" si="245"/>
        <v>0</v>
      </c>
      <c r="BR188" s="232">
        <f t="shared" si="245"/>
        <v>0</v>
      </c>
      <c r="BS188" s="232">
        <f t="shared" si="245"/>
        <v>0</v>
      </c>
      <c r="BT188" s="232">
        <f t="shared" si="245"/>
        <v>0</v>
      </c>
      <c r="BU188" s="232">
        <f t="shared" si="245"/>
        <v>0</v>
      </c>
      <c r="BV188" s="232">
        <f t="shared" si="245"/>
        <v>0</v>
      </c>
      <c r="BW188" s="232">
        <f t="shared" si="245"/>
        <v>0</v>
      </c>
      <c r="BX188" s="232">
        <f t="shared" si="245"/>
        <v>0</v>
      </c>
      <c r="BY188" s="232">
        <f t="shared" si="245"/>
        <v>0</v>
      </c>
      <c r="BZ188" s="232">
        <f t="shared" si="245"/>
        <v>0</v>
      </c>
      <c r="CA188" s="232">
        <f t="shared" si="245"/>
        <v>0</v>
      </c>
      <c r="CB188" s="232">
        <f t="shared" si="245"/>
        <v>0</v>
      </c>
      <c r="CC188" s="232">
        <f t="shared" si="245"/>
        <v>0</v>
      </c>
      <c r="CD188" s="232">
        <f t="shared" si="245"/>
        <v>0</v>
      </c>
      <c r="CE188" s="232">
        <f t="shared" si="245"/>
        <v>0</v>
      </c>
      <c r="CF188" s="232">
        <f t="shared" si="245"/>
        <v>0</v>
      </c>
      <c r="CG188" s="232">
        <f t="shared" si="245"/>
        <v>0</v>
      </c>
      <c r="CH188" s="232">
        <f t="shared" si="245"/>
        <v>0</v>
      </c>
      <c r="CI188" s="232">
        <f t="shared" si="245"/>
        <v>0</v>
      </c>
      <c r="CJ188" s="232">
        <f t="shared" si="245"/>
        <v>0</v>
      </c>
      <c r="CK188" s="232">
        <f t="shared" si="245"/>
        <v>0</v>
      </c>
      <c r="CL188" s="232">
        <f t="shared" si="245"/>
        <v>0</v>
      </c>
      <c r="CM188" s="254">
        <f t="shared" si="203"/>
        <v>0</v>
      </c>
    </row>
    <row r="189" spans="1:91">
      <c r="A189" s="238">
        <v>80</v>
      </c>
      <c r="B189" s="238" t="s">
        <v>172</v>
      </c>
      <c r="C189" s="232">
        <f t="shared" ref="C189:AH189" si="246">C$106*C83</f>
        <v>0</v>
      </c>
      <c r="D189" s="232">
        <f t="shared" si="246"/>
        <v>0</v>
      </c>
      <c r="E189" s="232">
        <f t="shared" si="246"/>
        <v>0</v>
      </c>
      <c r="F189" s="232">
        <f t="shared" si="246"/>
        <v>0</v>
      </c>
      <c r="G189" s="232">
        <f t="shared" si="246"/>
        <v>0</v>
      </c>
      <c r="H189" s="232">
        <f t="shared" si="246"/>
        <v>0</v>
      </c>
      <c r="I189" s="232">
        <f t="shared" si="246"/>
        <v>0</v>
      </c>
      <c r="J189" s="232">
        <f t="shared" si="246"/>
        <v>0</v>
      </c>
      <c r="K189" s="232">
        <f t="shared" si="246"/>
        <v>0</v>
      </c>
      <c r="L189" s="232">
        <f t="shared" si="246"/>
        <v>0</v>
      </c>
      <c r="M189" s="232">
        <f t="shared" si="246"/>
        <v>0</v>
      </c>
      <c r="N189" s="232">
        <f t="shared" si="246"/>
        <v>0</v>
      </c>
      <c r="O189" s="232">
        <f t="shared" si="246"/>
        <v>0</v>
      </c>
      <c r="P189" s="232">
        <f t="shared" si="246"/>
        <v>0</v>
      </c>
      <c r="Q189" s="232">
        <f t="shared" si="246"/>
        <v>0</v>
      </c>
      <c r="R189" s="232">
        <f t="shared" si="246"/>
        <v>0</v>
      </c>
      <c r="S189" s="232">
        <f t="shared" si="246"/>
        <v>0</v>
      </c>
      <c r="T189" s="232">
        <f t="shared" si="246"/>
        <v>0</v>
      </c>
      <c r="U189" s="232">
        <f t="shared" si="246"/>
        <v>0</v>
      </c>
      <c r="V189" s="232">
        <f t="shared" si="246"/>
        <v>0</v>
      </c>
      <c r="W189" s="232">
        <f t="shared" si="246"/>
        <v>0</v>
      </c>
      <c r="X189" s="232">
        <f t="shared" si="246"/>
        <v>0</v>
      </c>
      <c r="Y189" s="232">
        <f t="shared" si="246"/>
        <v>0</v>
      </c>
      <c r="Z189" s="232">
        <f t="shared" si="246"/>
        <v>0</v>
      </c>
      <c r="AA189" s="232">
        <f t="shared" si="246"/>
        <v>0</v>
      </c>
      <c r="AB189" s="232">
        <f t="shared" si="246"/>
        <v>0</v>
      </c>
      <c r="AC189" s="232">
        <f t="shared" si="246"/>
        <v>0</v>
      </c>
      <c r="AD189" s="232">
        <f t="shared" si="246"/>
        <v>0</v>
      </c>
      <c r="AE189" s="232">
        <f t="shared" si="246"/>
        <v>0</v>
      </c>
      <c r="AF189" s="232">
        <f t="shared" si="246"/>
        <v>0</v>
      </c>
      <c r="AG189" s="232">
        <f t="shared" si="246"/>
        <v>0</v>
      </c>
      <c r="AH189" s="232">
        <f t="shared" si="246"/>
        <v>0</v>
      </c>
      <c r="AI189" s="232">
        <f t="shared" ref="AI189:BN189" si="247">AI$106*AI83</f>
        <v>0</v>
      </c>
      <c r="AJ189" s="232">
        <f t="shared" si="247"/>
        <v>0</v>
      </c>
      <c r="AK189" s="232">
        <f t="shared" si="247"/>
        <v>0</v>
      </c>
      <c r="AL189" s="232">
        <f t="shared" si="247"/>
        <v>0</v>
      </c>
      <c r="AM189" s="232">
        <f t="shared" si="247"/>
        <v>0</v>
      </c>
      <c r="AN189" s="232">
        <f t="shared" si="247"/>
        <v>0</v>
      </c>
      <c r="AO189" s="232">
        <f t="shared" si="247"/>
        <v>0</v>
      </c>
      <c r="AP189" s="232">
        <f t="shared" si="247"/>
        <v>0</v>
      </c>
      <c r="AQ189" s="232">
        <f t="shared" si="247"/>
        <v>0</v>
      </c>
      <c r="AR189" s="232">
        <f t="shared" si="247"/>
        <v>0</v>
      </c>
      <c r="AS189" s="232">
        <f t="shared" si="247"/>
        <v>0</v>
      </c>
      <c r="AT189" s="232">
        <f t="shared" si="247"/>
        <v>0</v>
      </c>
      <c r="AU189" s="232">
        <f t="shared" si="247"/>
        <v>0</v>
      </c>
      <c r="AV189" s="232">
        <f t="shared" si="247"/>
        <v>0</v>
      </c>
      <c r="AW189" s="232">
        <f t="shared" si="247"/>
        <v>0</v>
      </c>
      <c r="AX189" s="232">
        <f t="shared" si="247"/>
        <v>0</v>
      </c>
      <c r="AY189" s="232">
        <f t="shared" si="247"/>
        <v>0</v>
      </c>
      <c r="AZ189" s="232">
        <f t="shared" si="247"/>
        <v>0</v>
      </c>
      <c r="BA189" s="232">
        <f t="shared" si="247"/>
        <v>0</v>
      </c>
      <c r="BB189" s="232">
        <f t="shared" si="247"/>
        <v>0</v>
      </c>
      <c r="BC189" s="232">
        <f t="shared" si="247"/>
        <v>0</v>
      </c>
      <c r="BD189" s="232">
        <f t="shared" si="247"/>
        <v>0</v>
      </c>
      <c r="BE189" s="232">
        <f t="shared" si="247"/>
        <v>0</v>
      </c>
      <c r="BF189" s="232">
        <f t="shared" si="247"/>
        <v>0</v>
      </c>
      <c r="BG189" s="232">
        <f t="shared" si="247"/>
        <v>0</v>
      </c>
      <c r="BH189" s="232">
        <f t="shared" si="247"/>
        <v>0</v>
      </c>
      <c r="BI189" s="232">
        <f t="shared" si="247"/>
        <v>0</v>
      </c>
      <c r="BJ189" s="232">
        <f t="shared" si="247"/>
        <v>0</v>
      </c>
      <c r="BK189" s="232">
        <f t="shared" si="247"/>
        <v>0</v>
      </c>
      <c r="BL189" s="232">
        <f t="shared" si="247"/>
        <v>0</v>
      </c>
      <c r="BM189" s="232">
        <f t="shared" si="247"/>
        <v>0</v>
      </c>
      <c r="BN189" s="232">
        <f t="shared" si="247"/>
        <v>0</v>
      </c>
      <c r="BO189" s="232">
        <f t="shared" ref="BO189:CL189" si="248">BO$106*BO83</f>
        <v>0</v>
      </c>
      <c r="BP189" s="232">
        <f t="shared" si="248"/>
        <v>0</v>
      </c>
      <c r="BQ189" s="232">
        <f t="shared" si="248"/>
        <v>0</v>
      </c>
      <c r="BR189" s="232">
        <f t="shared" si="248"/>
        <v>0</v>
      </c>
      <c r="BS189" s="232">
        <f t="shared" si="248"/>
        <v>0</v>
      </c>
      <c r="BT189" s="232">
        <f t="shared" si="248"/>
        <v>0</v>
      </c>
      <c r="BU189" s="232">
        <f t="shared" si="248"/>
        <v>0</v>
      </c>
      <c r="BV189" s="232">
        <f t="shared" si="248"/>
        <v>0</v>
      </c>
      <c r="BW189" s="232">
        <f t="shared" si="248"/>
        <v>0</v>
      </c>
      <c r="BX189" s="232">
        <f t="shared" si="248"/>
        <v>0</v>
      </c>
      <c r="BY189" s="232">
        <f t="shared" si="248"/>
        <v>0</v>
      </c>
      <c r="BZ189" s="232">
        <f t="shared" si="248"/>
        <v>0</v>
      </c>
      <c r="CA189" s="232">
        <f t="shared" si="248"/>
        <v>0</v>
      </c>
      <c r="CB189" s="232">
        <f t="shared" si="248"/>
        <v>0</v>
      </c>
      <c r="CC189" s="232">
        <f t="shared" si="248"/>
        <v>0</v>
      </c>
      <c r="CD189" s="232">
        <f t="shared" si="248"/>
        <v>0</v>
      </c>
      <c r="CE189" s="232">
        <f t="shared" si="248"/>
        <v>0</v>
      </c>
      <c r="CF189" s="232">
        <f t="shared" si="248"/>
        <v>0</v>
      </c>
      <c r="CG189" s="232">
        <f t="shared" si="248"/>
        <v>0</v>
      </c>
      <c r="CH189" s="232">
        <f t="shared" si="248"/>
        <v>0</v>
      </c>
      <c r="CI189" s="232">
        <f t="shared" si="248"/>
        <v>0</v>
      </c>
      <c r="CJ189" s="232">
        <f t="shared" si="248"/>
        <v>0</v>
      </c>
      <c r="CK189" s="232">
        <f t="shared" si="248"/>
        <v>0</v>
      </c>
      <c r="CL189" s="232">
        <f t="shared" si="248"/>
        <v>0</v>
      </c>
      <c r="CM189" s="254">
        <f t="shared" si="203"/>
        <v>0</v>
      </c>
    </row>
    <row r="190" spans="1:91">
      <c r="A190" s="238">
        <v>81</v>
      </c>
      <c r="B190" s="238" t="s">
        <v>22</v>
      </c>
      <c r="C190" s="232">
        <f t="shared" ref="C190:AH190" si="249">C$106*C84</f>
        <v>0</v>
      </c>
      <c r="D190" s="232">
        <f t="shared" si="249"/>
        <v>0</v>
      </c>
      <c r="E190" s="232">
        <f t="shared" si="249"/>
        <v>0</v>
      </c>
      <c r="F190" s="232">
        <f t="shared" si="249"/>
        <v>0</v>
      </c>
      <c r="G190" s="232">
        <f t="shared" si="249"/>
        <v>0</v>
      </c>
      <c r="H190" s="232">
        <f t="shared" si="249"/>
        <v>0</v>
      </c>
      <c r="I190" s="232">
        <f t="shared" si="249"/>
        <v>0</v>
      </c>
      <c r="J190" s="232">
        <f t="shared" si="249"/>
        <v>0</v>
      </c>
      <c r="K190" s="232">
        <f t="shared" si="249"/>
        <v>0</v>
      </c>
      <c r="L190" s="232">
        <f t="shared" si="249"/>
        <v>0</v>
      </c>
      <c r="M190" s="232">
        <f t="shared" si="249"/>
        <v>0</v>
      </c>
      <c r="N190" s="232">
        <f t="shared" si="249"/>
        <v>0</v>
      </c>
      <c r="O190" s="232">
        <f t="shared" si="249"/>
        <v>0</v>
      </c>
      <c r="P190" s="232">
        <f t="shared" si="249"/>
        <v>0</v>
      </c>
      <c r="Q190" s="232">
        <f t="shared" si="249"/>
        <v>0</v>
      </c>
      <c r="R190" s="232">
        <f t="shared" si="249"/>
        <v>0</v>
      </c>
      <c r="S190" s="232">
        <f t="shared" si="249"/>
        <v>0</v>
      </c>
      <c r="T190" s="232">
        <f t="shared" si="249"/>
        <v>0</v>
      </c>
      <c r="U190" s="232">
        <f t="shared" si="249"/>
        <v>0</v>
      </c>
      <c r="V190" s="232">
        <f t="shared" si="249"/>
        <v>0</v>
      </c>
      <c r="W190" s="232">
        <f t="shared" si="249"/>
        <v>0</v>
      </c>
      <c r="X190" s="232">
        <f t="shared" si="249"/>
        <v>0</v>
      </c>
      <c r="Y190" s="232">
        <f t="shared" si="249"/>
        <v>0</v>
      </c>
      <c r="Z190" s="232">
        <f t="shared" si="249"/>
        <v>0</v>
      </c>
      <c r="AA190" s="232">
        <f t="shared" si="249"/>
        <v>0</v>
      </c>
      <c r="AB190" s="232">
        <f t="shared" si="249"/>
        <v>0</v>
      </c>
      <c r="AC190" s="232">
        <f t="shared" si="249"/>
        <v>0</v>
      </c>
      <c r="AD190" s="232">
        <f t="shared" si="249"/>
        <v>0</v>
      </c>
      <c r="AE190" s="232">
        <f t="shared" si="249"/>
        <v>0</v>
      </c>
      <c r="AF190" s="232">
        <f t="shared" si="249"/>
        <v>0</v>
      </c>
      <c r="AG190" s="232">
        <f t="shared" si="249"/>
        <v>0</v>
      </c>
      <c r="AH190" s="232">
        <f t="shared" si="249"/>
        <v>0</v>
      </c>
      <c r="AI190" s="232">
        <f t="shared" ref="AI190:BN190" si="250">AI$106*AI84</f>
        <v>0</v>
      </c>
      <c r="AJ190" s="232">
        <f t="shared" si="250"/>
        <v>0</v>
      </c>
      <c r="AK190" s="232">
        <f t="shared" si="250"/>
        <v>0</v>
      </c>
      <c r="AL190" s="232">
        <f t="shared" si="250"/>
        <v>0</v>
      </c>
      <c r="AM190" s="232">
        <f t="shared" si="250"/>
        <v>0</v>
      </c>
      <c r="AN190" s="232">
        <f t="shared" si="250"/>
        <v>0</v>
      </c>
      <c r="AO190" s="232">
        <f t="shared" si="250"/>
        <v>0</v>
      </c>
      <c r="AP190" s="232">
        <f t="shared" si="250"/>
        <v>0</v>
      </c>
      <c r="AQ190" s="232">
        <f t="shared" si="250"/>
        <v>0</v>
      </c>
      <c r="AR190" s="232">
        <f t="shared" si="250"/>
        <v>0</v>
      </c>
      <c r="AS190" s="232">
        <f t="shared" si="250"/>
        <v>0</v>
      </c>
      <c r="AT190" s="232">
        <f t="shared" si="250"/>
        <v>0</v>
      </c>
      <c r="AU190" s="232">
        <f t="shared" si="250"/>
        <v>0</v>
      </c>
      <c r="AV190" s="232">
        <f t="shared" si="250"/>
        <v>0</v>
      </c>
      <c r="AW190" s="232">
        <f t="shared" si="250"/>
        <v>0</v>
      </c>
      <c r="AX190" s="232">
        <f t="shared" si="250"/>
        <v>0</v>
      </c>
      <c r="AY190" s="232">
        <f t="shared" si="250"/>
        <v>0</v>
      </c>
      <c r="AZ190" s="232">
        <f t="shared" si="250"/>
        <v>0</v>
      </c>
      <c r="BA190" s="232">
        <f t="shared" si="250"/>
        <v>0</v>
      </c>
      <c r="BB190" s="232">
        <f t="shared" si="250"/>
        <v>0</v>
      </c>
      <c r="BC190" s="232">
        <f t="shared" si="250"/>
        <v>0</v>
      </c>
      <c r="BD190" s="232">
        <f t="shared" si="250"/>
        <v>0</v>
      </c>
      <c r="BE190" s="232">
        <f t="shared" si="250"/>
        <v>0</v>
      </c>
      <c r="BF190" s="232">
        <f t="shared" si="250"/>
        <v>0</v>
      </c>
      <c r="BG190" s="232">
        <f t="shared" si="250"/>
        <v>0</v>
      </c>
      <c r="BH190" s="232">
        <f t="shared" si="250"/>
        <v>0</v>
      </c>
      <c r="BI190" s="232">
        <f t="shared" si="250"/>
        <v>0</v>
      </c>
      <c r="BJ190" s="232">
        <f t="shared" si="250"/>
        <v>0</v>
      </c>
      <c r="BK190" s="232">
        <f t="shared" si="250"/>
        <v>0</v>
      </c>
      <c r="BL190" s="232">
        <f t="shared" si="250"/>
        <v>0</v>
      </c>
      <c r="BM190" s="232">
        <f t="shared" si="250"/>
        <v>0</v>
      </c>
      <c r="BN190" s="232">
        <f t="shared" si="250"/>
        <v>0</v>
      </c>
      <c r="BO190" s="232">
        <f t="shared" ref="BO190:CL190" si="251">BO$106*BO84</f>
        <v>0</v>
      </c>
      <c r="BP190" s="232">
        <f t="shared" si="251"/>
        <v>0</v>
      </c>
      <c r="BQ190" s="232">
        <f t="shared" si="251"/>
        <v>0</v>
      </c>
      <c r="BR190" s="232">
        <f t="shared" si="251"/>
        <v>0</v>
      </c>
      <c r="BS190" s="232">
        <f t="shared" si="251"/>
        <v>0</v>
      </c>
      <c r="BT190" s="232">
        <f t="shared" si="251"/>
        <v>0</v>
      </c>
      <c r="BU190" s="232">
        <f t="shared" si="251"/>
        <v>0</v>
      </c>
      <c r="BV190" s="232">
        <f t="shared" si="251"/>
        <v>0</v>
      </c>
      <c r="BW190" s="232">
        <f t="shared" si="251"/>
        <v>0</v>
      </c>
      <c r="BX190" s="232">
        <f t="shared" si="251"/>
        <v>0</v>
      </c>
      <c r="BY190" s="232">
        <f t="shared" si="251"/>
        <v>0</v>
      </c>
      <c r="BZ190" s="232">
        <f t="shared" si="251"/>
        <v>0</v>
      </c>
      <c r="CA190" s="232">
        <f t="shared" si="251"/>
        <v>0</v>
      </c>
      <c r="CB190" s="232">
        <f t="shared" si="251"/>
        <v>0</v>
      </c>
      <c r="CC190" s="232">
        <f t="shared" si="251"/>
        <v>0</v>
      </c>
      <c r="CD190" s="232">
        <f t="shared" si="251"/>
        <v>0</v>
      </c>
      <c r="CE190" s="232">
        <f t="shared" si="251"/>
        <v>0</v>
      </c>
      <c r="CF190" s="232">
        <f t="shared" si="251"/>
        <v>0</v>
      </c>
      <c r="CG190" s="232">
        <f t="shared" si="251"/>
        <v>0</v>
      </c>
      <c r="CH190" s="232">
        <f t="shared" si="251"/>
        <v>0</v>
      </c>
      <c r="CI190" s="232">
        <f t="shared" si="251"/>
        <v>0</v>
      </c>
      <c r="CJ190" s="232">
        <f t="shared" si="251"/>
        <v>0</v>
      </c>
      <c r="CK190" s="232">
        <f t="shared" si="251"/>
        <v>0</v>
      </c>
      <c r="CL190" s="232">
        <f t="shared" si="251"/>
        <v>0</v>
      </c>
      <c r="CM190" s="254">
        <f t="shared" si="203"/>
        <v>0</v>
      </c>
    </row>
    <row r="191" spans="1:91">
      <c r="A191" s="238">
        <v>82</v>
      </c>
      <c r="B191" s="238" t="s">
        <v>90</v>
      </c>
      <c r="C191" s="232">
        <f t="shared" ref="C191:AH191" si="252">C$106*C85</f>
        <v>0</v>
      </c>
      <c r="D191" s="232">
        <f t="shared" si="252"/>
        <v>0</v>
      </c>
      <c r="E191" s="232">
        <f t="shared" si="252"/>
        <v>0</v>
      </c>
      <c r="F191" s="232">
        <f t="shared" si="252"/>
        <v>0</v>
      </c>
      <c r="G191" s="232">
        <f t="shared" si="252"/>
        <v>0</v>
      </c>
      <c r="H191" s="232">
        <f t="shared" si="252"/>
        <v>0</v>
      </c>
      <c r="I191" s="232">
        <f t="shared" si="252"/>
        <v>0</v>
      </c>
      <c r="J191" s="232">
        <f t="shared" si="252"/>
        <v>0</v>
      </c>
      <c r="K191" s="232">
        <f t="shared" si="252"/>
        <v>0</v>
      </c>
      <c r="L191" s="232">
        <f t="shared" si="252"/>
        <v>0</v>
      </c>
      <c r="M191" s="232">
        <f t="shared" si="252"/>
        <v>0</v>
      </c>
      <c r="N191" s="232">
        <f t="shared" si="252"/>
        <v>0</v>
      </c>
      <c r="O191" s="232">
        <f t="shared" si="252"/>
        <v>0</v>
      </c>
      <c r="P191" s="232">
        <f t="shared" si="252"/>
        <v>0</v>
      </c>
      <c r="Q191" s="232">
        <f t="shared" si="252"/>
        <v>0</v>
      </c>
      <c r="R191" s="232">
        <f t="shared" si="252"/>
        <v>0</v>
      </c>
      <c r="S191" s="232">
        <f t="shared" si="252"/>
        <v>0</v>
      </c>
      <c r="T191" s="232">
        <f t="shared" si="252"/>
        <v>0</v>
      </c>
      <c r="U191" s="232">
        <f t="shared" si="252"/>
        <v>0</v>
      </c>
      <c r="V191" s="232">
        <f t="shared" si="252"/>
        <v>0</v>
      </c>
      <c r="W191" s="232">
        <f t="shared" si="252"/>
        <v>0</v>
      </c>
      <c r="X191" s="232">
        <f t="shared" si="252"/>
        <v>0</v>
      </c>
      <c r="Y191" s="232">
        <f t="shared" si="252"/>
        <v>0</v>
      </c>
      <c r="Z191" s="232">
        <f t="shared" si="252"/>
        <v>0</v>
      </c>
      <c r="AA191" s="232">
        <f t="shared" si="252"/>
        <v>0</v>
      </c>
      <c r="AB191" s="232">
        <f t="shared" si="252"/>
        <v>0</v>
      </c>
      <c r="AC191" s="232">
        <f t="shared" si="252"/>
        <v>0</v>
      </c>
      <c r="AD191" s="232">
        <f t="shared" si="252"/>
        <v>0</v>
      </c>
      <c r="AE191" s="232">
        <f t="shared" si="252"/>
        <v>0</v>
      </c>
      <c r="AF191" s="232">
        <f t="shared" si="252"/>
        <v>0</v>
      </c>
      <c r="AG191" s="232">
        <f t="shared" si="252"/>
        <v>0</v>
      </c>
      <c r="AH191" s="232">
        <f t="shared" si="252"/>
        <v>0</v>
      </c>
      <c r="AI191" s="232">
        <f t="shared" ref="AI191:BN191" si="253">AI$106*AI85</f>
        <v>0</v>
      </c>
      <c r="AJ191" s="232">
        <f t="shared" si="253"/>
        <v>0</v>
      </c>
      <c r="AK191" s="232">
        <f t="shared" si="253"/>
        <v>0</v>
      </c>
      <c r="AL191" s="232">
        <f t="shared" si="253"/>
        <v>0</v>
      </c>
      <c r="AM191" s="232">
        <f t="shared" si="253"/>
        <v>0</v>
      </c>
      <c r="AN191" s="232">
        <f t="shared" si="253"/>
        <v>0</v>
      </c>
      <c r="AO191" s="232">
        <f t="shared" si="253"/>
        <v>0</v>
      </c>
      <c r="AP191" s="232">
        <f t="shared" si="253"/>
        <v>0</v>
      </c>
      <c r="AQ191" s="232">
        <f t="shared" si="253"/>
        <v>0</v>
      </c>
      <c r="AR191" s="232">
        <f t="shared" si="253"/>
        <v>0</v>
      </c>
      <c r="AS191" s="232">
        <f t="shared" si="253"/>
        <v>0</v>
      </c>
      <c r="AT191" s="232">
        <f t="shared" si="253"/>
        <v>0</v>
      </c>
      <c r="AU191" s="232">
        <f t="shared" si="253"/>
        <v>0</v>
      </c>
      <c r="AV191" s="232">
        <f t="shared" si="253"/>
        <v>0</v>
      </c>
      <c r="AW191" s="232">
        <f t="shared" si="253"/>
        <v>0</v>
      </c>
      <c r="AX191" s="232">
        <f t="shared" si="253"/>
        <v>0</v>
      </c>
      <c r="AY191" s="232">
        <f t="shared" si="253"/>
        <v>0</v>
      </c>
      <c r="AZ191" s="232">
        <f t="shared" si="253"/>
        <v>0</v>
      </c>
      <c r="BA191" s="232">
        <f t="shared" si="253"/>
        <v>0</v>
      </c>
      <c r="BB191" s="232">
        <f t="shared" si="253"/>
        <v>0</v>
      </c>
      <c r="BC191" s="232">
        <f t="shared" si="253"/>
        <v>0</v>
      </c>
      <c r="BD191" s="232">
        <f t="shared" si="253"/>
        <v>0</v>
      </c>
      <c r="BE191" s="232">
        <f t="shared" si="253"/>
        <v>0</v>
      </c>
      <c r="BF191" s="232">
        <f t="shared" si="253"/>
        <v>0</v>
      </c>
      <c r="BG191" s="232">
        <f t="shared" si="253"/>
        <v>0</v>
      </c>
      <c r="BH191" s="232">
        <f t="shared" si="253"/>
        <v>0</v>
      </c>
      <c r="BI191" s="232">
        <f t="shared" si="253"/>
        <v>0</v>
      </c>
      <c r="BJ191" s="232">
        <f t="shared" si="253"/>
        <v>0</v>
      </c>
      <c r="BK191" s="232">
        <f t="shared" si="253"/>
        <v>0</v>
      </c>
      <c r="BL191" s="232">
        <f t="shared" si="253"/>
        <v>0</v>
      </c>
      <c r="BM191" s="232">
        <f t="shared" si="253"/>
        <v>0</v>
      </c>
      <c r="BN191" s="232">
        <f t="shared" si="253"/>
        <v>0</v>
      </c>
      <c r="BO191" s="232">
        <f t="shared" ref="BO191:CL191" si="254">BO$106*BO85</f>
        <v>0</v>
      </c>
      <c r="BP191" s="232">
        <f t="shared" si="254"/>
        <v>0</v>
      </c>
      <c r="BQ191" s="232">
        <f t="shared" si="254"/>
        <v>0</v>
      </c>
      <c r="BR191" s="232">
        <f t="shared" si="254"/>
        <v>0</v>
      </c>
      <c r="BS191" s="232">
        <f t="shared" si="254"/>
        <v>0</v>
      </c>
      <c r="BT191" s="232">
        <f t="shared" si="254"/>
        <v>0</v>
      </c>
      <c r="BU191" s="232">
        <f t="shared" si="254"/>
        <v>0</v>
      </c>
      <c r="BV191" s="232">
        <f t="shared" si="254"/>
        <v>0</v>
      </c>
      <c r="BW191" s="232">
        <f t="shared" si="254"/>
        <v>0</v>
      </c>
      <c r="BX191" s="232">
        <f t="shared" si="254"/>
        <v>0</v>
      </c>
      <c r="BY191" s="232">
        <f t="shared" si="254"/>
        <v>0</v>
      </c>
      <c r="BZ191" s="232">
        <f t="shared" si="254"/>
        <v>0</v>
      </c>
      <c r="CA191" s="232">
        <f t="shared" si="254"/>
        <v>0</v>
      </c>
      <c r="CB191" s="232">
        <f t="shared" si="254"/>
        <v>0</v>
      </c>
      <c r="CC191" s="232">
        <f t="shared" si="254"/>
        <v>0</v>
      </c>
      <c r="CD191" s="232">
        <f t="shared" si="254"/>
        <v>0</v>
      </c>
      <c r="CE191" s="232">
        <f t="shared" si="254"/>
        <v>0</v>
      </c>
      <c r="CF191" s="232">
        <f t="shared" si="254"/>
        <v>0</v>
      </c>
      <c r="CG191" s="232">
        <f t="shared" si="254"/>
        <v>0</v>
      </c>
      <c r="CH191" s="232">
        <f t="shared" si="254"/>
        <v>0</v>
      </c>
      <c r="CI191" s="232">
        <f t="shared" si="254"/>
        <v>0</v>
      </c>
      <c r="CJ191" s="232">
        <f t="shared" si="254"/>
        <v>0</v>
      </c>
      <c r="CK191" s="232">
        <f t="shared" si="254"/>
        <v>0</v>
      </c>
      <c r="CL191" s="232">
        <f t="shared" si="254"/>
        <v>0</v>
      </c>
      <c r="CM191" s="254">
        <f t="shared" si="203"/>
        <v>0</v>
      </c>
    </row>
    <row r="192" spans="1:91">
      <c r="A192" s="238">
        <v>83</v>
      </c>
      <c r="B192" s="238" t="s">
        <v>173</v>
      </c>
      <c r="C192" s="232">
        <f t="shared" ref="C192:AH192" si="255">C$106*C86</f>
        <v>0</v>
      </c>
      <c r="D192" s="232">
        <f t="shared" si="255"/>
        <v>0</v>
      </c>
      <c r="E192" s="232">
        <f t="shared" si="255"/>
        <v>0</v>
      </c>
      <c r="F192" s="232">
        <f t="shared" si="255"/>
        <v>0</v>
      </c>
      <c r="G192" s="232">
        <f t="shared" si="255"/>
        <v>0</v>
      </c>
      <c r="H192" s="232">
        <f t="shared" si="255"/>
        <v>0</v>
      </c>
      <c r="I192" s="232">
        <f t="shared" si="255"/>
        <v>0</v>
      </c>
      <c r="J192" s="232">
        <f t="shared" si="255"/>
        <v>0</v>
      </c>
      <c r="K192" s="232">
        <f t="shared" si="255"/>
        <v>0</v>
      </c>
      <c r="L192" s="232">
        <f t="shared" si="255"/>
        <v>0</v>
      </c>
      <c r="M192" s="232">
        <f t="shared" si="255"/>
        <v>0</v>
      </c>
      <c r="N192" s="232">
        <f t="shared" si="255"/>
        <v>0</v>
      </c>
      <c r="O192" s="232">
        <f t="shared" si="255"/>
        <v>0</v>
      </c>
      <c r="P192" s="232">
        <f t="shared" si="255"/>
        <v>0</v>
      </c>
      <c r="Q192" s="232">
        <f t="shared" si="255"/>
        <v>0</v>
      </c>
      <c r="R192" s="232">
        <f t="shared" si="255"/>
        <v>0</v>
      </c>
      <c r="S192" s="232">
        <f t="shared" si="255"/>
        <v>0</v>
      </c>
      <c r="T192" s="232">
        <f t="shared" si="255"/>
        <v>0</v>
      </c>
      <c r="U192" s="232">
        <f t="shared" si="255"/>
        <v>0</v>
      </c>
      <c r="V192" s="232">
        <f t="shared" si="255"/>
        <v>0</v>
      </c>
      <c r="W192" s="232">
        <f t="shared" si="255"/>
        <v>0</v>
      </c>
      <c r="X192" s="232">
        <f t="shared" si="255"/>
        <v>0</v>
      </c>
      <c r="Y192" s="232">
        <f t="shared" si="255"/>
        <v>0</v>
      </c>
      <c r="Z192" s="232">
        <f t="shared" si="255"/>
        <v>0</v>
      </c>
      <c r="AA192" s="232">
        <f t="shared" si="255"/>
        <v>0</v>
      </c>
      <c r="AB192" s="232">
        <f t="shared" si="255"/>
        <v>0</v>
      </c>
      <c r="AC192" s="232">
        <f t="shared" si="255"/>
        <v>0</v>
      </c>
      <c r="AD192" s="232">
        <f t="shared" si="255"/>
        <v>0</v>
      </c>
      <c r="AE192" s="232">
        <f t="shared" si="255"/>
        <v>0</v>
      </c>
      <c r="AF192" s="232">
        <f t="shared" si="255"/>
        <v>0</v>
      </c>
      <c r="AG192" s="232">
        <f t="shared" si="255"/>
        <v>0</v>
      </c>
      <c r="AH192" s="232">
        <f t="shared" si="255"/>
        <v>0</v>
      </c>
      <c r="AI192" s="232">
        <f t="shared" ref="AI192:BN192" si="256">AI$106*AI86</f>
        <v>0</v>
      </c>
      <c r="AJ192" s="232">
        <f t="shared" si="256"/>
        <v>0</v>
      </c>
      <c r="AK192" s="232">
        <f t="shared" si="256"/>
        <v>0</v>
      </c>
      <c r="AL192" s="232">
        <f t="shared" si="256"/>
        <v>0</v>
      </c>
      <c r="AM192" s="232">
        <f t="shared" si="256"/>
        <v>0</v>
      </c>
      <c r="AN192" s="232">
        <f t="shared" si="256"/>
        <v>0</v>
      </c>
      <c r="AO192" s="232">
        <f t="shared" si="256"/>
        <v>0</v>
      </c>
      <c r="AP192" s="232">
        <f t="shared" si="256"/>
        <v>0</v>
      </c>
      <c r="AQ192" s="232">
        <f t="shared" si="256"/>
        <v>0</v>
      </c>
      <c r="AR192" s="232">
        <f t="shared" si="256"/>
        <v>0</v>
      </c>
      <c r="AS192" s="232">
        <f t="shared" si="256"/>
        <v>0</v>
      </c>
      <c r="AT192" s="232">
        <f t="shared" si="256"/>
        <v>0</v>
      </c>
      <c r="AU192" s="232">
        <f t="shared" si="256"/>
        <v>0</v>
      </c>
      <c r="AV192" s="232">
        <f t="shared" si="256"/>
        <v>0</v>
      </c>
      <c r="AW192" s="232">
        <f t="shared" si="256"/>
        <v>0</v>
      </c>
      <c r="AX192" s="232">
        <f t="shared" si="256"/>
        <v>0</v>
      </c>
      <c r="AY192" s="232">
        <f t="shared" si="256"/>
        <v>0</v>
      </c>
      <c r="AZ192" s="232">
        <f t="shared" si="256"/>
        <v>0</v>
      </c>
      <c r="BA192" s="232">
        <f t="shared" si="256"/>
        <v>0</v>
      </c>
      <c r="BB192" s="232">
        <f t="shared" si="256"/>
        <v>0</v>
      </c>
      <c r="BC192" s="232">
        <f t="shared" si="256"/>
        <v>0</v>
      </c>
      <c r="BD192" s="232">
        <f t="shared" si="256"/>
        <v>0</v>
      </c>
      <c r="BE192" s="232">
        <f t="shared" si="256"/>
        <v>0</v>
      </c>
      <c r="BF192" s="232">
        <f t="shared" si="256"/>
        <v>0</v>
      </c>
      <c r="BG192" s="232">
        <f t="shared" si="256"/>
        <v>0</v>
      </c>
      <c r="BH192" s="232">
        <f t="shared" si="256"/>
        <v>0</v>
      </c>
      <c r="BI192" s="232">
        <f t="shared" si="256"/>
        <v>0</v>
      </c>
      <c r="BJ192" s="232">
        <f t="shared" si="256"/>
        <v>0</v>
      </c>
      <c r="BK192" s="232">
        <f t="shared" si="256"/>
        <v>0</v>
      </c>
      <c r="BL192" s="232">
        <f t="shared" si="256"/>
        <v>0</v>
      </c>
      <c r="BM192" s="232">
        <f t="shared" si="256"/>
        <v>0</v>
      </c>
      <c r="BN192" s="232">
        <f t="shared" si="256"/>
        <v>0</v>
      </c>
      <c r="BO192" s="232">
        <f t="shared" ref="BO192:CL192" si="257">BO$106*BO86</f>
        <v>0</v>
      </c>
      <c r="BP192" s="232">
        <f t="shared" si="257"/>
        <v>0</v>
      </c>
      <c r="BQ192" s="232">
        <f t="shared" si="257"/>
        <v>0</v>
      </c>
      <c r="BR192" s="232">
        <f t="shared" si="257"/>
        <v>0</v>
      </c>
      <c r="BS192" s="232">
        <f t="shared" si="257"/>
        <v>0</v>
      </c>
      <c r="BT192" s="232">
        <f t="shared" si="257"/>
        <v>0</v>
      </c>
      <c r="BU192" s="232">
        <f t="shared" si="257"/>
        <v>0</v>
      </c>
      <c r="BV192" s="232">
        <f t="shared" si="257"/>
        <v>0</v>
      </c>
      <c r="BW192" s="232">
        <f t="shared" si="257"/>
        <v>0</v>
      </c>
      <c r="BX192" s="232">
        <f t="shared" si="257"/>
        <v>0</v>
      </c>
      <c r="BY192" s="232">
        <f t="shared" si="257"/>
        <v>0</v>
      </c>
      <c r="BZ192" s="232">
        <f t="shared" si="257"/>
        <v>0</v>
      </c>
      <c r="CA192" s="232">
        <f t="shared" si="257"/>
        <v>0</v>
      </c>
      <c r="CB192" s="232">
        <f t="shared" si="257"/>
        <v>0</v>
      </c>
      <c r="CC192" s="232">
        <f t="shared" si="257"/>
        <v>0</v>
      </c>
      <c r="CD192" s="232">
        <f t="shared" si="257"/>
        <v>0</v>
      </c>
      <c r="CE192" s="232">
        <f t="shared" si="257"/>
        <v>0</v>
      </c>
      <c r="CF192" s="232">
        <f t="shared" si="257"/>
        <v>0</v>
      </c>
      <c r="CG192" s="232">
        <f t="shared" si="257"/>
        <v>0</v>
      </c>
      <c r="CH192" s="232">
        <f t="shared" si="257"/>
        <v>0</v>
      </c>
      <c r="CI192" s="232">
        <f t="shared" si="257"/>
        <v>0</v>
      </c>
      <c r="CJ192" s="232">
        <f t="shared" si="257"/>
        <v>0</v>
      </c>
      <c r="CK192" s="232">
        <f t="shared" si="257"/>
        <v>0</v>
      </c>
      <c r="CL192" s="232">
        <f t="shared" si="257"/>
        <v>0</v>
      </c>
      <c r="CM192" s="254">
        <f t="shared" si="203"/>
        <v>0</v>
      </c>
    </row>
    <row r="193" spans="1:91">
      <c r="A193" s="238">
        <v>84</v>
      </c>
      <c r="B193" s="238" t="s">
        <v>91</v>
      </c>
      <c r="C193" s="232">
        <f t="shared" ref="C193:AH193" si="258">C$106*C87</f>
        <v>0</v>
      </c>
      <c r="D193" s="232">
        <f t="shared" si="258"/>
        <v>0</v>
      </c>
      <c r="E193" s="232">
        <f t="shared" si="258"/>
        <v>0</v>
      </c>
      <c r="F193" s="232">
        <f t="shared" si="258"/>
        <v>0</v>
      </c>
      <c r="G193" s="232">
        <f t="shared" si="258"/>
        <v>0</v>
      </c>
      <c r="H193" s="232">
        <f t="shared" si="258"/>
        <v>0</v>
      </c>
      <c r="I193" s="232">
        <f t="shared" si="258"/>
        <v>0</v>
      </c>
      <c r="J193" s="232">
        <f t="shared" si="258"/>
        <v>0</v>
      </c>
      <c r="K193" s="232">
        <f t="shared" si="258"/>
        <v>0</v>
      </c>
      <c r="L193" s="232">
        <f t="shared" si="258"/>
        <v>0</v>
      </c>
      <c r="M193" s="232">
        <f t="shared" si="258"/>
        <v>0</v>
      </c>
      <c r="N193" s="232">
        <f t="shared" si="258"/>
        <v>0</v>
      </c>
      <c r="O193" s="232">
        <f t="shared" si="258"/>
        <v>0</v>
      </c>
      <c r="P193" s="232">
        <f t="shared" si="258"/>
        <v>0</v>
      </c>
      <c r="Q193" s="232">
        <f t="shared" si="258"/>
        <v>0</v>
      </c>
      <c r="R193" s="232">
        <f t="shared" si="258"/>
        <v>0</v>
      </c>
      <c r="S193" s="232">
        <f t="shared" si="258"/>
        <v>0</v>
      </c>
      <c r="T193" s="232">
        <f t="shared" si="258"/>
        <v>0</v>
      </c>
      <c r="U193" s="232">
        <f t="shared" si="258"/>
        <v>0</v>
      </c>
      <c r="V193" s="232">
        <f t="shared" si="258"/>
        <v>0</v>
      </c>
      <c r="W193" s="232">
        <f t="shared" si="258"/>
        <v>0</v>
      </c>
      <c r="X193" s="232">
        <f t="shared" si="258"/>
        <v>0</v>
      </c>
      <c r="Y193" s="232">
        <f t="shared" si="258"/>
        <v>0</v>
      </c>
      <c r="Z193" s="232">
        <f t="shared" si="258"/>
        <v>0</v>
      </c>
      <c r="AA193" s="232">
        <f t="shared" si="258"/>
        <v>0</v>
      </c>
      <c r="AB193" s="232">
        <f t="shared" si="258"/>
        <v>0</v>
      </c>
      <c r="AC193" s="232">
        <f t="shared" si="258"/>
        <v>0</v>
      </c>
      <c r="AD193" s="232">
        <f t="shared" si="258"/>
        <v>0</v>
      </c>
      <c r="AE193" s="232">
        <f t="shared" si="258"/>
        <v>0</v>
      </c>
      <c r="AF193" s="232">
        <f t="shared" si="258"/>
        <v>0</v>
      </c>
      <c r="AG193" s="232">
        <f t="shared" si="258"/>
        <v>0</v>
      </c>
      <c r="AH193" s="232">
        <f t="shared" si="258"/>
        <v>0</v>
      </c>
      <c r="AI193" s="232">
        <f t="shared" ref="AI193:BN193" si="259">AI$106*AI87</f>
        <v>0</v>
      </c>
      <c r="AJ193" s="232">
        <f t="shared" si="259"/>
        <v>0</v>
      </c>
      <c r="AK193" s="232">
        <f t="shared" si="259"/>
        <v>0</v>
      </c>
      <c r="AL193" s="232">
        <f t="shared" si="259"/>
        <v>0</v>
      </c>
      <c r="AM193" s="232">
        <f t="shared" si="259"/>
        <v>0</v>
      </c>
      <c r="AN193" s="232">
        <f t="shared" si="259"/>
        <v>0</v>
      </c>
      <c r="AO193" s="232">
        <f t="shared" si="259"/>
        <v>0</v>
      </c>
      <c r="AP193" s="232">
        <f t="shared" si="259"/>
        <v>0</v>
      </c>
      <c r="AQ193" s="232">
        <f t="shared" si="259"/>
        <v>0</v>
      </c>
      <c r="AR193" s="232">
        <f t="shared" si="259"/>
        <v>0</v>
      </c>
      <c r="AS193" s="232">
        <f t="shared" si="259"/>
        <v>0</v>
      </c>
      <c r="AT193" s="232">
        <f t="shared" si="259"/>
        <v>0</v>
      </c>
      <c r="AU193" s="232">
        <f t="shared" si="259"/>
        <v>0</v>
      </c>
      <c r="AV193" s="232">
        <f t="shared" si="259"/>
        <v>0</v>
      </c>
      <c r="AW193" s="232">
        <f t="shared" si="259"/>
        <v>0</v>
      </c>
      <c r="AX193" s="232">
        <f t="shared" si="259"/>
        <v>0</v>
      </c>
      <c r="AY193" s="232">
        <f t="shared" si="259"/>
        <v>0</v>
      </c>
      <c r="AZ193" s="232">
        <f t="shared" si="259"/>
        <v>0</v>
      </c>
      <c r="BA193" s="232">
        <f t="shared" si="259"/>
        <v>0</v>
      </c>
      <c r="BB193" s="232">
        <f t="shared" si="259"/>
        <v>0</v>
      </c>
      <c r="BC193" s="232">
        <f t="shared" si="259"/>
        <v>0</v>
      </c>
      <c r="BD193" s="232">
        <f t="shared" si="259"/>
        <v>0</v>
      </c>
      <c r="BE193" s="232">
        <f t="shared" si="259"/>
        <v>0</v>
      </c>
      <c r="BF193" s="232">
        <f t="shared" si="259"/>
        <v>0</v>
      </c>
      <c r="BG193" s="232">
        <f t="shared" si="259"/>
        <v>0</v>
      </c>
      <c r="BH193" s="232">
        <f t="shared" si="259"/>
        <v>0</v>
      </c>
      <c r="BI193" s="232">
        <f t="shared" si="259"/>
        <v>0</v>
      </c>
      <c r="BJ193" s="232">
        <f t="shared" si="259"/>
        <v>0</v>
      </c>
      <c r="BK193" s="232">
        <f t="shared" si="259"/>
        <v>0</v>
      </c>
      <c r="BL193" s="232">
        <f t="shared" si="259"/>
        <v>0</v>
      </c>
      <c r="BM193" s="232">
        <f t="shared" si="259"/>
        <v>0</v>
      </c>
      <c r="BN193" s="232">
        <f t="shared" si="259"/>
        <v>0</v>
      </c>
      <c r="BO193" s="232">
        <f t="shared" ref="BO193:CL193" si="260">BO$106*BO87</f>
        <v>0</v>
      </c>
      <c r="BP193" s="232">
        <f t="shared" si="260"/>
        <v>0</v>
      </c>
      <c r="BQ193" s="232">
        <f t="shared" si="260"/>
        <v>0</v>
      </c>
      <c r="BR193" s="232">
        <f t="shared" si="260"/>
        <v>0</v>
      </c>
      <c r="BS193" s="232">
        <f t="shared" si="260"/>
        <v>0</v>
      </c>
      <c r="BT193" s="232">
        <f t="shared" si="260"/>
        <v>0</v>
      </c>
      <c r="BU193" s="232">
        <f t="shared" si="260"/>
        <v>0</v>
      </c>
      <c r="BV193" s="232">
        <f t="shared" si="260"/>
        <v>0</v>
      </c>
      <c r="BW193" s="232">
        <f t="shared" si="260"/>
        <v>0</v>
      </c>
      <c r="BX193" s="232">
        <f t="shared" si="260"/>
        <v>0</v>
      </c>
      <c r="BY193" s="232">
        <f t="shared" si="260"/>
        <v>0</v>
      </c>
      <c r="BZ193" s="232">
        <f t="shared" si="260"/>
        <v>0</v>
      </c>
      <c r="CA193" s="232">
        <f t="shared" si="260"/>
        <v>0</v>
      </c>
      <c r="CB193" s="232">
        <f t="shared" si="260"/>
        <v>0</v>
      </c>
      <c r="CC193" s="232">
        <f t="shared" si="260"/>
        <v>0</v>
      </c>
      <c r="CD193" s="232">
        <f t="shared" si="260"/>
        <v>0</v>
      </c>
      <c r="CE193" s="232">
        <f t="shared" si="260"/>
        <v>0</v>
      </c>
      <c r="CF193" s="232">
        <f t="shared" si="260"/>
        <v>0</v>
      </c>
      <c r="CG193" s="232">
        <f t="shared" si="260"/>
        <v>0</v>
      </c>
      <c r="CH193" s="232">
        <f t="shared" si="260"/>
        <v>0</v>
      </c>
      <c r="CI193" s="232">
        <f t="shared" si="260"/>
        <v>0</v>
      </c>
      <c r="CJ193" s="232">
        <f t="shared" si="260"/>
        <v>0</v>
      </c>
      <c r="CK193" s="232">
        <f t="shared" si="260"/>
        <v>0</v>
      </c>
      <c r="CL193" s="232">
        <f t="shared" si="260"/>
        <v>0</v>
      </c>
      <c r="CM193" s="254">
        <f t="shared" si="203"/>
        <v>0</v>
      </c>
    </row>
    <row r="194" spans="1:91">
      <c r="A194" s="238">
        <v>85</v>
      </c>
      <c r="B194" s="238" t="s">
        <v>23</v>
      </c>
      <c r="C194" s="232">
        <f t="shared" ref="C194:AH194" si="261">C$106*C88</f>
        <v>0</v>
      </c>
      <c r="D194" s="232">
        <f t="shared" si="261"/>
        <v>0</v>
      </c>
      <c r="E194" s="232">
        <f t="shared" si="261"/>
        <v>0</v>
      </c>
      <c r="F194" s="232">
        <f t="shared" si="261"/>
        <v>0</v>
      </c>
      <c r="G194" s="232">
        <f t="shared" si="261"/>
        <v>0</v>
      </c>
      <c r="H194" s="232">
        <f t="shared" si="261"/>
        <v>0</v>
      </c>
      <c r="I194" s="232">
        <f t="shared" si="261"/>
        <v>0</v>
      </c>
      <c r="J194" s="232">
        <f t="shared" si="261"/>
        <v>0</v>
      </c>
      <c r="K194" s="232">
        <f t="shared" si="261"/>
        <v>0</v>
      </c>
      <c r="L194" s="232">
        <f t="shared" si="261"/>
        <v>0</v>
      </c>
      <c r="M194" s="232">
        <f t="shared" si="261"/>
        <v>0</v>
      </c>
      <c r="N194" s="232">
        <f t="shared" si="261"/>
        <v>0</v>
      </c>
      <c r="O194" s="232">
        <f t="shared" si="261"/>
        <v>0</v>
      </c>
      <c r="P194" s="232">
        <f t="shared" si="261"/>
        <v>0</v>
      </c>
      <c r="Q194" s="232">
        <f t="shared" si="261"/>
        <v>0</v>
      </c>
      <c r="R194" s="232">
        <f t="shared" si="261"/>
        <v>0</v>
      </c>
      <c r="S194" s="232">
        <f t="shared" si="261"/>
        <v>0</v>
      </c>
      <c r="T194" s="232">
        <f t="shared" si="261"/>
        <v>0</v>
      </c>
      <c r="U194" s="232">
        <f t="shared" si="261"/>
        <v>0</v>
      </c>
      <c r="V194" s="232">
        <f t="shared" si="261"/>
        <v>0</v>
      </c>
      <c r="W194" s="232">
        <f t="shared" si="261"/>
        <v>0</v>
      </c>
      <c r="X194" s="232">
        <f t="shared" si="261"/>
        <v>0</v>
      </c>
      <c r="Y194" s="232">
        <f t="shared" si="261"/>
        <v>0</v>
      </c>
      <c r="Z194" s="232">
        <f t="shared" si="261"/>
        <v>0</v>
      </c>
      <c r="AA194" s="232">
        <f t="shared" si="261"/>
        <v>0</v>
      </c>
      <c r="AB194" s="232">
        <f t="shared" si="261"/>
        <v>0</v>
      </c>
      <c r="AC194" s="232">
        <f t="shared" si="261"/>
        <v>0</v>
      </c>
      <c r="AD194" s="232">
        <f t="shared" si="261"/>
        <v>0</v>
      </c>
      <c r="AE194" s="232">
        <f t="shared" si="261"/>
        <v>0</v>
      </c>
      <c r="AF194" s="232">
        <f t="shared" si="261"/>
        <v>0</v>
      </c>
      <c r="AG194" s="232">
        <f t="shared" si="261"/>
        <v>0</v>
      </c>
      <c r="AH194" s="232">
        <f t="shared" si="261"/>
        <v>0</v>
      </c>
      <c r="AI194" s="232">
        <f t="shared" ref="AI194:BN194" si="262">AI$106*AI88</f>
        <v>0</v>
      </c>
      <c r="AJ194" s="232">
        <f t="shared" si="262"/>
        <v>0</v>
      </c>
      <c r="AK194" s="232">
        <f t="shared" si="262"/>
        <v>0</v>
      </c>
      <c r="AL194" s="232">
        <f t="shared" si="262"/>
        <v>0</v>
      </c>
      <c r="AM194" s="232">
        <f t="shared" si="262"/>
        <v>0</v>
      </c>
      <c r="AN194" s="232">
        <f t="shared" si="262"/>
        <v>0</v>
      </c>
      <c r="AO194" s="232">
        <f t="shared" si="262"/>
        <v>0</v>
      </c>
      <c r="AP194" s="232">
        <f t="shared" si="262"/>
        <v>0</v>
      </c>
      <c r="AQ194" s="232">
        <f t="shared" si="262"/>
        <v>0</v>
      </c>
      <c r="AR194" s="232">
        <f t="shared" si="262"/>
        <v>0</v>
      </c>
      <c r="AS194" s="232">
        <f t="shared" si="262"/>
        <v>0</v>
      </c>
      <c r="AT194" s="232">
        <f t="shared" si="262"/>
        <v>0</v>
      </c>
      <c r="AU194" s="232">
        <f t="shared" si="262"/>
        <v>0</v>
      </c>
      <c r="AV194" s="232">
        <f t="shared" si="262"/>
        <v>0</v>
      </c>
      <c r="AW194" s="232">
        <f t="shared" si="262"/>
        <v>0</v>
      </c>
      <c r="AX194" s="232">
        <f t="shared" si="262"/>
        <v>0</v>
      </c>
      <c r="AY194" s="232">
        <f t="shared" si="262"/>
        <v>0</v>
      </c>
      <c r="AZ194" s="232">
        <f t="shared" si="262"/>
        <v>0</v>
      </c>
      <c r="BA194" s="232">
        <f t="shared" si="262"/>
        <v>0</v>
      </c>
      <c r="BB194" s="232">
        <f t="shared" si="262"/>
        <v>0</v>
      </c>
      <c r="BC194" s="232">
        <f t="shared" si="262"/>
        <v>0</v>
      </c>
      <c r="BD194" s="232">
        <f t="shared" si="262"/>
        <v>0</v>
      </c>
      <c r="BE194" s="232">
        <f t="shared" si="262"/>
        <v>0</v>
      </c>
      <c r="BF194" s="232">
        <f t="shared" si="262"/>
        <v>0</v>
      </c>
      <c r="BG194" s="232">
        <f t="shared" si="262"/>
        <v>0</v>
      </c>
      <c r="BH194" s="232">
        <f t="shared" si="262"/>
        <v>0</v>
      </c>
      <c r="BI194" s="232">
        <f t="shared" si="262"/>
        <v>0</v>
      </c>
      <c r="BJ194" s="232">
        <f t="shared" si="262"/>
        <v>0</v>
      </c>
      <c r="BK194" s="232">
        <f t="shared" si="262"/>
        <v>0</v>
      </c>
      <c r="BL194" s="232">
        <f t="shared" si="262"/>
        <v>0</v>
      </c>
      <c r="BM194" s="232">
        <f t="shared" si="262"/>
        <v>0</v>
      </c>
      <c r="BN194" s="232">
        <f t="shared" si="262"/>
        <v>0</v>
      </c>
      <c r="BO194" s="232">
        <f t="shared" ref="BO194:CL194" si="263">BO$106*BO88</f>
        <v>0</v>
      </c>
      <c r="BP194" s="232">
        <f t="shared" si="263"/>
        <v>0</v>
      </c>
      <c r="BQ194" s="232">
        <f t="shared" si="263"/>
        <v>0</v>
      </c>
      <c r="BR194" s="232">
        <f t="shared" si="263"/>
        <v>0</v>
      </c>
      <c r="BS194" s="232">
        <f t="shared" si="263"/>
        <v>0</v>
      </c>
      <c r="BT194" s="232">
        <f t="shared" si="263"/>
        <v>0</v>
      </c>
      <c r="BU194" s="232">
        <f t="shared" si="263"/>
        <v>0</v>
      </c>
      <c r="BV194" s="232">
        <f t="shared" si="263"/>
        <v>0</v>
      </c>
      <c r="BW194" s="232">
        <f t="shared" si="263"/>
        <v>0</v>
      </c>
      <c r="BX194" s="232">
        <f t="shared" si="263"/>
        <v>0</v>
      </c>
      <c r="BY194" s="232">
        <f t="shared" si="263"/>
        <v>0</v>
      </c>
      <c r="BZ194" s="232">
        <f t="shared" si="263"/>
        <v>0</v>
      </c>
      <c r="CA194" s="232">
        <f t="shared" si="263"/>
        <v>0</v>
      </c>
      <c r="CB194" s="232">
        <f t="shared" si="263"/>
        <v>0</v>
      </c>
      <c r="CC194" s="232">
        <f t="shared" si="263"/>
        <v>0</v>
      </c>
      <c r="CD194" s="232">
        <f t="shared" si="263"/>
        <v>0</v>
      </c>
      <c r="CE194" s="232">
        <f t="shared" si="263"/>
        <v>0</v>
      </c>
      <c r="CF194" s="232">
        <f t="shared" si="263"/>
        <v>0</v>
      </c>
      <c r="CG194" s="232">
        <f t="shared" si="263"/>
        <v>0</v>
      </c>
      <c r="CH194" s="232">
        <f t="shared" si="263"/>
        <v>0</v>
      </c>
      <c r="CI194" s="232">
        <f t="shared" si="263"/>
        <v>0</v>
      </c>
      <c r="CJ194" s="232">
        <f t="shared" si="263"/>
        <v>0</v>
      </c>
      <c r="CK194" s="232">
        <f t="shared" si="263"/>
        <v>0</v>
      </c>
      <c r="CL194" s="232">
        <f t="shared" si="263"/>
        <v>0</v>
      </c>
      <c r="CM194" s="254">
        <f t="shared" si="203"/>
        <v>0</v>
      </c>
    </row>
    <row r="195" spans="1:91">
      <c r="A195" s="238">
        <v>86</v>
      </c>
      <c r="B195" s="238" t="s">
        <v>92</v>
      </c>
      <c r="C195" s="232">
        <f t="shared" ref="C195:AH195" si="264">C$106*C89</f>
        <v>0</v>
      </c>
      <c r="D195" s="232">
        <f t="shared" si="264"/>
        <v>0</v>
      </c>
      <c r="E195" s="232">
        <f t="shared" si="264"/>
        <v>0</v>
      </c>
      <c r="F195" s="232">
        <f t="shared" si="264"/>
        <v>0</v>
      </c>
      <c r="G195" s="232">
        <f t="shared" si="264"/>
        <v>0</v>
      </c>
      <c r="H195" s="232">
        <f t="shared" si="264"/>
        <v>0</v>
      </c>
      <c r="I195" s="232">
        <f t="shared" si="264"/>
        <v>0</v>
      </c>
      <c r="J195" s="232">
        <f t="shared" si="264"/>
        <v>0</v>
      </c>
      <c r="K195" s="232">
        <f t="shared" si="264"/>
        <v>0</v>
      </c>
      <c r="L195" s="232">
        <f t="shared" si="264"/>
        <v>0</v>
      </c>
      <c r="M195" s="232">
        <f t="shared" si="264"/>
        <v>0</v>
      </c>
      <c r="N195" s="232">
        <f t="shared" si="264"/>
        <v>0</v>
      </c>
      <c r="O195" s="232">
        <f t="shared" si="264"/>
        <v>0</v>
      </c>
      <c r="P195" s="232">
        <f t="shared" si="264"/>
        <v>0</v>
      </c>
      <c r="Q195" s="232">
        <f t="shared" si="264"/>
        <v>0</v>
      </c>
      <c r="R195" s="232">
        <f t="shared" si="264"/>
        <v>0</v>
      </c>
      <c r="S195" s="232">
        <f t="shared" si="264"/>
        <v>0</v>
      </c>
      <c r="T195" s="232">
        <f t="shared" si="264"/>
        <v>0</v>
      </c>
      <c r="U195" s="232">
        <f t="shared" si="264"/>
        <v>0</v>
      </c>
      <c r="V195" s="232">
        <f t="shared" si="264"/>
        <v>0</v>
      </c>
      <c r="W195" s="232">
        <f t="shared" si="264"/>
        <v>0</v>
      </c>
      <c r="X195" s="232">
        <f t="shared" si="264"/>
        <v>0</v>
      </c>
      <c r="Y195" s="232">
        <f t="shared" si="264"/>
        <v>0</v>
      </c>
      <c r="Z195" s="232">
        <f t="shared" si="264"/>
        <v>0</v>
      </c>
      <c r="AA195" s="232">
        <f t="shared" si="264"/>
        <v>0</v>
      </c>
      <c r="AB195" s="232">
        <f t="shared" si="264"/>
        <v>0</v>
      </c>
      <c r="AC195" s="232">
        <f t="shared" si="264"/>
        <v>0</v>
      </c>
      <c r="AD195" s="232">
        <f t="shared" si="264"/>
        <v>0</v>
      </c>
      <c r="AE195" s="232">
        <f t="shared" si="264"/>
        <v>0</v>
      </c>
      <c r="AF195" s="232">
        <f t="shared" si="264"/>
        <v>0</v>
      </c>
      <c r="AG195" s="232">
        <f t="shared" si="264"/>
        <v>0</v>
      </c>
      <c r="AH195" s="232">
        <f t="shared" si="264"/>
        <v>0</v>
      </c>
      <c r="AI195" s="232">
        <f t="shared" ref="AI195:BN195" si="265">AI$106*AI89</f>
        <v>0</v>
      </c>
      <c r="AJ195" s="232">
        <f t="shared" si="265"/>
        <v>0</v>
      </c>
      <c r="AK195" s="232">
        <f t="shared" si="265"/>
        <v>0</v>
      </c>
      <c r="AL195" s="232">
        <f t="shared" si="265"/>
        <v>0</v>
      </c>
      <c r="AM195" s="232">
        <f t="shared" si="265"/>
        <v>0</v>
      </c>
      <c r="AN195" s="232">
        <f t="shared" si="265"/>
        <v>0</v>
      </c>
      <c r="AO195" s="232">
        <f t="shared" si="265"/>
        <v>0</v>
      </c>
      <c r="AP195" s="232">
        <f t="shared" si="265"/>
        <v>0</v>
      </c>
      <c r="AQ195" s="232">
        <f t="shared" si="265"/>
        <v>0</v>
      </c>
      <c r="AR195" s="232">
        <f t="shared" si="265"/>
        <v>0</v>
      </c>
      <c r="AS195" s="232">
        <f t="shared" si="265"/>
        <v>0</v>
      </c>
      <c r="AT195" s="232">
        <f t="shared" si="265"/>
        <v>0</v>
      </c>
      <c r="AU195" s="232">
        <f t="shared" si="265"/>
        <v>0</v>
      </c>
      <c r="AV195" s="232">
        <f t="shared" si="265"/>
        <v>0</v>
      </c>
      <c r="AW195" s="232">
        <f t="shared" si="265"/>
        <v>0</v>
      </c>
      <c r="AX195" s="232">
        <f t="shared" si="265"/>
        <v>0</v>
      </c>
      <c r="AY195" s="232">
        <f t="shared" si="265"/>
        <v>0</v>
      </c>
      <c r="AZ195" s="232">
        <f t="shared" si="265"/>
        <v>0</v>
      </c>
      <c r="BA195" s="232">
        <f t="shared" si="265"/>
        <v>0</v>
      </c>
      <c r="BB195" s="232">
        <f t="shared" si="265"/>
        <v>0</v>
      </c>
      <c r="BC195" s="232">
        <f t="shared" si="265"/>
        <v>0</v>
      </c>
      <c r="BD195" s="232">
        <f t="shared" si="265"/>
        <v>0</v>
      </c>
      <c r="BE195" s="232">
        <f t="shared" si="265"/>
        <v>0</v>
      </c>
      <c r="BF195" s="232">
        <f t="shared" si="265"/>
        <v>0</v>
      </c>
      <c r="BG195" s="232">
        <f t="shared" si="265"/>
        <v>0</v>
      </c>
      <c r="BH195" s="232">
        <f t="shared" si="265"/>
        <v>0</v>
      </c>
      <c r="BI195" s="232">
        <f t="shared" si="265"/>
        <v>0</v>
      </c>
      <c r="BJ195" s="232">
        <f t="shared" si="265"/>
        <v>0</v>
      </c>
      <c r="BK195" s="232">
        <f t="shared" si="265"/>
        <v>0</v>
      </c>
      <c r="BL195" s="232">
        <f t="shared" si="265"/>
        <v>0</v>
      </c>
      <c r="BM195" s="232">
        <f t="shared" si="265"/>
        <v>0</v>
      </c>
      <c r="BN195" s="232">
        <f t="shared" si="265"/>
        <v>0</v>
      </c>
      <c r="BO195" s="232">
        <f t="shared" ref="BO195:CL195" si="266">BO$106*BO89</f>
        <v>0</v>
      </c>
      <c r="BP195" s="232">
        <f t="shared" si="266"/>
        <v>0</v>
      </c>
      <c r="BQ195" s="232">
        <f t="shared" si="266"/>
        <v>0</v>
      </c>
      <c r="BR195" s="232">
        <f t="shared" si="266"/>
        <v>0</v>
      </c>
      <c r="BS195" s="232">
        <f t="shared" si="266"/>
        <v>0</v>
      </c>
      <c r="BT195" s="232">
        <f t="shared" si="266"/>
        <v>0</v>
      </c>
      <c r="BU195" s="232">
        <f t="shared" si="266"/>
        <v>0</v>
      </c>
      <c r="BV195" s="232">
        <f t="shared" si="266"/>
        <v>0</v>
      </c>
      <c r="BW195" s="232">
        <f t="shared" si="266"/>
        <v>0</v>
      </c>
      <c r="BX195" s="232">
        <f t="shared" si="266"/>
        <v>0</v>
      </c>
      <c r="BY195" s="232">
        <f t="shared" si="266"/>
        <v>0</v>
      </c>
      <c r="BZ195" s="232">
        <f t="shared" si="266"/>
        <v>0</v>
      </c>
      <c r="CA195" s="232">
        <f t="shared" si="266"/>
        <v>0</v>
      </c>
      <c r="CB195" s="232">
        <f t="shared" si="266"/>
        <v>0</v>
      </c>
      <c r="CC195" s="232">
        <f t="shared" si="266"/>
        <v>0</v>
      </c>
      <c r="CD195" s="232">
        <f t="shared" si="266"/>
        <v>0</v>
      </c>
      <c r="CE195" s="232">
        <f t="shared" si="266"/>
        <v>0</v>
      </c>
      <c r="CF195" s="232">
        <f t="shared" si="266"/>
        <v>0</v>
      </c>
      <c r="CG195" s="232">
        <f t="shared" si="266"/>
        <v>0</v>
      </c>
      <c r="CH195" s="232">
        <f t="shared" si="266"/>
        <v>0</v>
      </c>
      <c r="CI195" s="232">
        <f t="shared" si="266"/>
        <v>0</v>
      </c>
      <c r="CJ195" s="232">
        <f t="shared" si="266"/>
        <v>0</v>
      </c>
      <c r="CK195" s="232">
        <f t="shared" si="266"/>
        <v>0</v>
      </c>
      <c r="CL195" s="232">
        <f t="shared" si="266"/>
        <v>0</v>
      </c>
      <c r="CM195" s="254">
        <f t="shared" si="203"/>
        <v>0</v>
      </c>
    </row>
    <row r="196" spans="1:91">
      <c r="A196" s="238">
        <v>87</v>
      </c>
      <c r="B196" s="238" t="s">
        <v>24</v>
      </c>
      <c r="C196" s="232">
        <f t="shared" ref="C196:AH196" si="267">C$106*C90</f>
        <v>0</v>
      </c>
      <c r="D196" s="232">
        <f t="shared" si="267"/>
        <v>0</v>
      </c>
      <c r="E196" s="232">
        <f t="shared" si="267"/>
        <v>0</v>
      </c>
      <c r="F196" s="232">
        <f t="shared" si="267"/>
        <v>0</v>
      </c>
      <c r="G196" s="232">
        <f t="shared" si="267"/>
        <v>0</v>
      </c>
      <c r="H196" s="232">
        <f t="shared" si="267"/>
        <v>0</v>
      </c>
      <c r="I196" s="232">
        <f t="shared" si="267"/>
        <v>0</v>
      </c>
      <c r="J196" s="232">
        <f t="shared" si="267"/>
        <v>0</v>
      </c>
      <c r="K196" s="232">
        <f t="shared" si="267"/>
        <v>0</v>
      </c>
      <c r="L196" s="232">
        <f t="shared" si="267"/>
        <v>0</v>
      </c>
      <c r="M196" s="232">
        <f t="shared" si="267"/>
        <v>0</v>
      </c>
      <c r="N196" s="232">
        <f t="shared" si="267"/>
        <v>0</v>
      </c>
      <c r="O196" s="232">
        <f t="shared" si="267"/>
        <v>0</v>
      </c>
      <c r="P196" s="232">
        <f t="shared" si="267"/>
        <v>0</v>
      </c>
      <c r="Q196" s="232">
        <f t="shared" si="267"/>
        <v>0</v>
      </c>
      <c r="R196" s="232">
        <f t="shared" si="267"/>
        <v>0</v>
      </c>
      <c r="S196" s="232">
        <f t="shared" si="267"/>
        <v>0</v>
      </c>
      <c r="T196" s="232">
        <f t="shared" si="267"/>
        <v>0</v>
      </c>
      <c r="U196" s="232">
        <f t="shared" si="267"/>
        <v>0</v>
      </c>
      <c r="V196" s="232">
        <f t="shared" si="267"/>
        <v>0</v>
      </c>
      <c r="W196" s="232">
        <f t="shared" si="267"/>
        <v>0</v>
      </c>
      <c r="X196" s="232">
        <f t="shared" si="267"/>
        <v>0</v>
      </c>
      <c r="Y196" s="232">
        <f t="shared" si="267"/>
        <v>0</v>
      </c>
      <c r="Z196" s="232">
        <f t="shared" si="267"/>
        <v>0</v>
      </c>
      <c r="AA196" s="232">
        <f t="shared" si="267"/>
        <v>0</v>
      </c>
      <c r="AB196" s="232">
        <f t="shared" si="267"/>
        <v>0</v>
      </c>
      <c r="AC196" s="232">
        <f t="shared" si="267"/>
        <v>0</v>
      </c>
      <c r="AD196" s="232">
        <f t="shared" si="267"/>
        <v>0</v>
      </c>
      <c r="AE196" s="232">
        <f t="shared" si="267"/>
        <v>0</v>
      </c>
      <c r="AF196" s="232">
        <f t="shared" si="267"/>
        <v>0</v>
      </c>
      <c r="AG196" s="232">
        <f t="shared" si="267"/>
        <v>0</v>
      </c>
      <c r="AH196" s="232">
        <f t="shared" si="267"/>
        <v>0</v>
      </c>
      <c r="AI196" s="232">
        <f t="shared" ref="AI196:BN196" si="268">AI$106*AI90</f>
        <v>0</v>
      </c>
      <c r="AJ196" s="232">
        <f t="shared" si="268"/>
        <v>0</v>
      </c>
      <c r="AK196" s="232">
        <f t="shared" si="268"/>
        <v>0</v>
      </c>
      <c r="AL196" s="232">
        <f t="shared" si="268"/>
        <v>0</v>
      </c>
      <c r="AM196" s="232">
        <f t="shared" si="268"/>
        <v>0</v>
      </c>
      <c r="AN196" s="232">
        <f t="shared" si="268"/>
        <v>0</v>
      </c>
      <c r="AO196" s="232">
        <f t="shared" si="268"/>
        <v>0</v>
      </c>
      <c r="AP196" s="232">
        <f t="shared" si="268"/>
        <v>0</v>
      </c>
      <c r="AQ196" s="232">
        <f t="shared" si="268"/>
        <v>0</v>
      </c>
      <c r="AR196" s="232">
        <f t="shared" si="268"/>
        <v>0</v>
      </c>
      <c r="AS196" s="232">
        <f t="shared" si="268"/>
        <v>0</v>
      </c>
      <c r="AT196" s="232">
        <f t="shared" si="268"/>
        <v>0</v>
      </c>
      <c r="AU196" s="232">
        <f t="shared" si="268"/>
        <v>0</v>
      </c>
      <c r="AV196" s="232">
        <f t="shared" si="268"/>
        <v>0</v>
      </c>
      <c r="AW196" s="232">
        <f t="shared" si="268"/>
        <v>0</v>
      </c>
      <c r="AX196" s="232">
        <f t="shared" si="268"/>
        <v>0</v>
      </c>
      <c r="AY196" s="232">
        <f t="shared" si="268"/>
        <v>0</v>
      </c>
      <c r="AZ196" s="232">
        <f t="shared" si="268"/>
        <v>0</v>
      </c>
      <c r="BA196" s="232">
        <f t="shared" si="268"/>
        <v>0</v>
      </c>
      <c r="BB196" s="232">
        <f t="shared" si="268"/>
        <v>0</v>
      </c>
      <c r="BC196" s="232">
        <f t="shared" si="268"/>
        <v>0</v>
      </c>
      <c r="BD196" s="232">
        <f t="shared" si="268"/>
        <v>0</v>
      </c>
      <c r="BE196" s="232">
        <f t="shared" si="268"/>
        <v>0</v>
      </c>
      <c r="BF196" s="232">
        <f t="shared" si="268"/>
        <v>0</v>
      </c>
      <c r="BG196" s="232">
        <f t="shared" si="268"/>
        <v>0</v>
      </c>
      <c r="BH196" s="232">
        <f t="shared" si="268"/>
        <v>0</v>
      </c>
      <c r="BI196" s="232">
        <f t="shared" si="268"/>
        <v>0</v>
      </c>
      <c r="BJ196" s="232">
        <f t="shared" si="268"/>
        <v>0</v>
      </c>
      <c r="BK196" s="232">
        <f t="shared" si="268"/>
        <v>0</v>
      </c>
      <c r="BL196" s="232">
        <f t="shared" si="268"/>
        <v>0</v>
      </c>
      <c r="BM196" s="232">
        <f t="shared" si="268"/>
        <v>0</v>
      </c>
      <c r="BN196" s="232">
        <f t="shared" si="268"/>
        <v>0</v>
      </c>
      <c r="BO196" s="232">
        <f t="shared" ref="BO196:CL196" si="269">BO$106*BO90</f>
        <v>0</v>
      </c>
      <c r="BP196" s="232">
        <f t="shared" si="269"/>
        <v>0</v>
      </c>
      <c r="BQ196" s="232">
        <f t="shared" si="269"/>
        <v>0</v>
      </c>
      <c r="BR196" s="232">
        <f t="shared" si="269"/>
        <v>0</v>
      </c>
      <c r="BS196" s="232">
        <f t="shared" si="269"/>
        <v>0</v>
      </c>
      <c r="BT196" s="232">
        <f t="shared" si="269"/>
        <v>0</v>
      </c>
      <c r="BU196" s="232">
        <f t="shared" si="269"/>
        <v>0</v>
      </c>
      <c r="BV196" s="232">
        <f t="shared" si="269"/>
        <v>0</v>
      </c>
      <c r="BW196" s="232">
        <f t="shared" si="269"/>
        <v>0</v>
      </c>
      <c r="BX196" s="232">
        <f t="shared" si="269"/>
        <v>0</v>
      </c>
      <c r="BY196" s="232">
        <f t="shared" si="269"/>
        <v>0</v>
      </c>
      <c r="BZ196" s="232">
        <f t="shared" si="269"/>
        <v>0</v>
      </c>
      <c r="CA196" s="232">
        <f t="shared" si="269"/>
        <v>0</v>
      </c>
      <c r="CB196" s="232">
        <f t="shared" si="269"/>
        <v>0</v>
      </c>
      <c r="CC196" s="232">
        <f t="shared" si="269"/>
        <v>0</v>
      </c>
      <c r="CD196" s="232">
        <f t="shared" si="269"/>
        <v>0</v>
      </c>
      <c r="CE196" s="232">
        <f t="shared" si="269"/>
        <v>0</v>
      </c>
      <c r="CF196" s="232">
        <f t="shared" si="269"/>
        <v>0</v>
      </c>
      <c r="CG196" s="232">
        <f t="shared" si="269"/>
        <v>0</v>
      </c>
      <c r="CH196" s="232">
        <f t="shared" si="269"/>
        <v>0</v>
      </c>
      <c r="CI196" s="232">
        <f t="shared" si="269"/>
        <v>0</v>
      </c>
      <c r="CJ196" s="232">
        <f t="shared" si="269"/>
        <v>0</v>
      </c>
      <c r="CK196" s="232">
        <f t="shared" si="269"/>
        <v>0</v>
      </c>
      <c r="CL196" s="232">
        <f t="shared" si="269"/>
        <v>0</v>
      </c>
      <c r="CM196" s="254">
        <f t="shared" si="203"/>
        <v>0</v>
      </c>
    </row>
    <row r="197" spans="1:91">
      <c r="A197" s="238">
        <v>88</v>
      </c>
      <c r="B197" s="238" t="s">
        <v>25</v>
      </c>
      <c r="C197" s="232">
        <f t="shared" ref="C197:AH197" si="270">C$106*C91</f>
        <v>0</v>
      </c>
      <c r="D197" s="232">
        <f t="shared" si="270"/>
        <v>0</v>
      </c>
      <c r="E197" s="232">
        <f t="shared" si="270"/>
        <v>0</v>
      </c>
      <c r="F197" s="232">
        <f t="shared" si="270"/>
        <v>0</v>
      </c>
      <c r="G197" s="232">
        <f t="shared" si="270"/>
        <v>0</v>
      </c>
      <c r="H197" s="232">
        <f t="shared" si="270"/>
        <v>0</v>
      </c>
      <c r="I197" s="232">
        <f t="shared" si="270"/>
        <v>0</v>
      </c>
      <c r="J197" s="232">
        <f t="shared" si="270"/>
        <v>0</v>
      </c>
      <c r="K197" s="232">
        <f t="shared" si="270"/>
        <v>0</v>
      </c>
      <c r="L197" s="232">
        <f t="shared" si="270"/>
        <v>0</v>
      </c>
      <c r="M197" s="232">
        <f t="shared" si="270"/>
        <v>0</v>
      </c>
      <c r="N197" s="232">
        <f t="shared" si="270"/>
        <v>0</v>
      </c>
      <c r="O197" s="232">
        <f t="shared" si="270"/>
        <v>0</v>
      </c>
      <c r="P197" s="232">
        <f t="shared" si="270"/>
        <v>0</v>
      </c>
      <c r="Q197" s="232">
        <f t="shared" si="270"/>
        <v>0</v>
      </c>
      <c r="R197" s="232">
        <f t="shared" si="270"/>
        <v>0</v>
      </c>
      <c r="S197" s="232">
        <f t="shared" si="270"/>
        <v>0</v>
      </c>
      <c r="T197" s="232">
        <f t="shared" si="270"/>
        <v>0</v>
      </c>
      <c r="U197" s="232">
        <f t="shared" si="270"/>
        <v>0</v>
      </c>
      <c r="V197" s="232">
        <f t="shared" si="270"/>
        <v>0</v>
      </c>
      <c r="W197" s="232">
        <f t="shared" si="270"/>
        <v>0</v>
      </c>
      <c r="X197" s="232">
        <f t="shared" si="270"/>
        <v>0</v>
      </c>
      <c r="Y197" s="232">
        <f t="shared" si="270"/>
        <v>0</v>
      </c>
      <c r="Z197" s="232">
        <f t="shared" si="270"/>
        <v>0</v>
      </c>
      <c r="AA197" s="232">
        <f t="shared" si="270"/>
        <v>0</v>
      </c>
      <c r="AB197" s="232">
        <f t="shared" si="270"/>
        <v>0</v>
      </c>
      <c r="AC197" s="232">
        <f t="shared" si="270"/>
        <v>0</v>
      </c>
      <c r="AD197" s="232">
        <f t="shared" si="270"/>
        <v>0</v>
      </c>
      <c r="AE197" s="232">
        <f t="shared" si="270"/>
        <v>0</v>
      </c>
      <c r="AF197" s="232">
        <f t="shared" si="270"/>
        <v>0</v>
      </c>
      <c r="AG197" s="232">
        <f t="shared" si="270"/>
        <v>0</v>
      </c>
      <c r="AH197" s="232">
        <f t="shared" si="270"/>
        <v>0</v>
      </c>
      <c r="AI197" s="232">
        <f t="shared" ref="AI197:BN197" si="271">AI$106*AI91</f>
        <v>0</v>
      </c>
      <c r="AJ197" s="232">
        <f t="shared" si="271"/>
        <v>0</v>
      </c>
      <c r="AK197" s="232">
        <f t="shared" si="271"/>
        <v>0</v>
      </c>
      <c r="AL197" s="232">
        <f t="shared" si="271"/>
        <v>0</v>
      </c>
      <c r="AM197" s="232">
        <f t="shared" si="271"/>
        <v>0</v>
      </c>
      <c r="AN197" s="232">
        <f t="shared" si="271"/>
        <v>0</v>
      </c>
      <c r="AO197" s="232">
        <f t="shared" si="271"/>
        <v>0</v>
      </c>
      <c r="AP197" s="232">
        <f t="shared" si="271"/>
        <v>0</v>
      </c>
      <c r="AQ197" s="232">
        <f t="shared" si="271"/>
        <v>0</v>
      </c>
      <c r="AR197" s="232">
        <f t="shared" si="271"/>
        <v>0</v>
      </c>
      <c r="AS197" s="232">
        <f t="shared" si="271"/>
        <v>0</v>
      </c>
      <c r="AT197" s="232">
        <f t="shared" si="271"/>
        <v>0</v>
      </c>
      <c r="AU197" s="232">
        <f t="shared" si="271"/>
        <v>0</v>
      </c>
      <c r="AV197" s="232">
        <f t="shared" si="271"/>
        <v>0</v>
      </c>
      <c r="AW197" s="232">
        <f t="shared" si="271"/>
        <v>0</v>
      </c>
      <c r="AX197" s="232">
        <f t="shared" si="271"/>
        <v>0</v>
      </c>
      <c r="AY197" s="232">
        <f t="shared" si="271"/>
        <v>0</v>
      </c>
      <c r="AZ197" s="232">
        <f t="shared" si="271"/>
        <v>0</v>
      </c>
      <c r="BA197" s="232">
        <f t="shared" si="271"/>
        <v>0</v>
      </c>
      <c r="BB197" s="232">
        <f t="shared" si="271"/>
        <v>0</v>
      </c>
      <c r="BC197" s="232">
        <f t="shared" si="271"/>
        <v>0</v>
      </c>
      <c r="BD197" s="232">
        <f t="shared" si="271"/>
        <v>0</v>
      </c>
      <c r="BE197" s="232">
        <f t="shared" si="271"/>
        <v>0</v>
      </c>
      <c r="BF197" s="232">
        <f t="shared" si="271"/>
        <v>0</v>
      </c>
      <c r="BG197" s="232">
        <f t="shared" si="271"/>
        <v>0</v>
      </c>
      <c r="BH197" s="232">
        <f t="shared" si="271"/>
        <v>0</v>
      </c>
      <c r="BI197" s="232">
        <f t="shared" si="271"/>
        <v>0</v>
      </c>
      <c r="BJ197" s="232">
        <f t="shared" si="271"/>
        <v>0</v>
      </c>
      <c r="BK197" s="232">
        <f t="shared" si="271"/>
        <v>0</v>
      </c>
      <c r="BL197" s="232">
        <f t="shared" si="271"/>
        <v>0</v>
      </c>
      <c r="BM197" s="232">
        <f t="shared" si="271"/>
        <v>0</v>
      </c>
      <c r="BN197" s="232">
        <f t="shared" si="271"/>
        <v>0</v>
      </c>
      <c r="BO197" s="232">
        <f t="shared" ref="BO197:CL197" si="272">BO$106*BO91</f>
        <v>0</v>
      </c>
      <c r="BP197" s="232">
        <f t="shared" si="272"/>
        <v>0</v>
      </c>
      <c r="BQ197" s="232">
        <f t="shared" si="272"/>
        <v>0</v>
      </c>
      <c r="BR197" s="232">
        <f t="shared" si="272"/>
        <v>0</v>
      </c>
      <c r="BS197" s="232">
        <f t="shared" si="272"/>
        <v>0</v>
      </c>
      <c r="BT197" s="232">
        <f t="shared" si="272"/>
        <v>0</v>
      </c>
      <c r="BU197" s="232">
        <f t="shared" si="272"/>
        <v>0</v>
      </c>
      <c r="BV197" s="232">
        <f t="shared" si="272"/>
        <v>0</v>
      </c>
      <c r="BW197" s="232">
        <f t="shared" si="272"/>
        <v>0</v>
      </c>
      <c r="BX197" s="232">
        <f t="shared" si="272"/>
        <v>0</v>
      </c>
      <c r="BY197" s="232">
        <f t="shared" si="272"/>
        <v>0</v>
      </c>
      <c r="BZ197" s="232">
        <f t="shared" si="272"/>
        <v>0</v>
      </c>
      <c r="CA197" s="232">
        <f t="shared" si="272"/>
        <v>0</v>
      </c>
      <c r="CB197" s="232">
        <f t="shared" si="272"/>
        <v>0</v>
      </c>
      <c r="CC197" s="232">
        <f t="shared" si="272"/>
        <v>0</v>
      </c>
      <c r="CD197" s="232">
        <f t="shared" si="272"/>
        <v>0</v>
      </c>
      <c r="CE197" s="232">
        <f t="shared" si="272"/>
        <v>0</v>
      </c>
      <c r="CF197" s="232">
        <f t="shared" si="272"/>
        <v>0</v>
      </c>
      <c r="CG197" s="232">
        <f t="shared" si="272"/>
        <v>0</v>
      </c>
      <c r="CH197" s="232">
        <f t="shared" si="272"/>
        <v>0</v>
      </c>
      <c r="CI197" s="232">
        <f t="shared" si="272"/>
        <v>0</v>
      </c>
      <c r="CJ197" s="232">
        <f t="shared" si="272"/>
        <v>0</v>
      </c>
      <c r="CK197" s="232">
        <f t="shared" si="272"/>
        <v>0</v>
      </c>
      <c r="CL197" s="232">
        <f t="shared" si="272"/>
        <v>0</v>
      </c>
      <c r="CM197" s="254">
        <f t="shared" si="203"/>
        <v>0</v>
      </c>
    </row>
    <row r="198" spans="1:91">
      <c r="A198" s="238">
        <v>89</v>
      </c>
      <c r="B198" s="238" t="s">
        <v>1169</v>
      </c>
      <c r="C198" s="232">
        <f t="shared" ref="C198" si="273">C$106*C92</f>
        <v>0</v>
      </c>
      <c r="D198" s="232">
        <f t="shared" ref="D198:BO198" si="274">D$106*D92</f>
        <v>0</v>
      </c>
      <c r="E198" s="232">
        <f t="shared" si="274"/>
        <v>0</v>
      </c>
      <c r="F198" s="232">
        <f t="shared" si="274"/>
        <v>0</v>
      </c>
      <c r="G198" s="232">
        <f t="shared" si="274"/>
        <v>0</v>
      </c>
      <c r="H198" s="232">
        <f t="shared" si="274"/>
        <v>0</v>
      </c>
      <c r="I198" s="232">
        <f t="shared" si="274"/>
        <v>0</v>
      </c>
      <c r="J198" s="232">
        <f t="shared" si="274"/>
        <v>0</v>
      </c>
      <c r="K198" s="232">
        <f t="shared" si="274"/>
        <v>0</v>
      </c>
      <c r="L198" s="232">
        <f t="shared" si="274"/>
        <v>0</v>
      </c>
      <c r="M198" s="232">
        <f t="shared" si="274"/>
        <v>0</v>
      </c>
      <c r="N198" s="232">
        <f t="shared" si="274"/>
        <v>0</v>
      </c>
      <c r="O198" s="232">
        <f t="shared" si="274"/>
        <v>0</v>
      </c>
      <c r="P198" s="232">
        <f t="shared" si="274"/>
        <v>0</v>
      </c>
      <c r="Q198" s="232">
        <f t="shared" si="274"/>
        <v>0</v>
      </c>
      <c r="R198" s="232">
        <f t="shared" si="274"/>
        <v>0</v>
      </c>
      <c r="S198" s="232">
        <f t="shared" si="274"/>
        <v>0</v>
      </c>
      <c r="T198" s="232">
        <f t="shared" si="274"/>
        <v>0</v>
      </c>
      <c r="U198" s="232">
        <f t="shared" si="274"/>
        <v>0</v>
      </c>
      <c r="V198" s="232">
        <f t="shared" si="274"/>
        <v>0</v>
      </c>
      <c r="W198" s="232">
        <f t="shared" si="274"/>
        <v>0</v>
      </c>
      <c r="X198" s="232">
        <f t="shared" si="274"/>
        <v>0</v>
      </c>
      <c r="Y198" s="232">
        <f t="shared" si="274"/>
        <v>0</v>
      </c>
      <c r="Z198" s="232">
        <f t="shared" si="274"/>
        <v>0</v>
      </c>
      <c r="AA198" s="232">
        <f t="shared" si="274"/>
        <v>0</v>
      </c>
      <c r="AB198" s="232">
        <f t="shared" si="274"/>
        <v>0</v>
      </c>
      <c r="AC198" s="232">
        <f t="shared" si="274"/>
        <v>0</v>
      </c>
      <c r="AD198" s="232">
        <f t="shared" si="274"/>
        <v>0</v>
      </c>
      <c r="AE198" s="232">
        <f t="shared" si="274"/>
        <v>0</v>
      </c>
      <c r="AF198" s="232">
        <f t="shared" si="274"/>
        <v>0</v>
      </c>
      <c r="AG198" s="232">
        <f t="shared" si="274"/>
        <v>0</v>
      </c>
      <c r="AH198" s="232">
        <f t="shared" si="274"/>
        <v>0</v>
      </c>
      <c r="AI198" s="232">
        <f t="shared" si="274"/>
        <v>0</v>
      </c>
      <c r="AJ198" s="232">
        <f t="shared" si="274"/>
        <v>0</v>
      </c>
      <c r="AK198" s="232">
        <f t="shared" si="274"/>
        <v>0</v>
      </c>
      <c r="AL198" s="232">
        <f t="shared" si="274"/>
        <v>0</v>
      </c>
      <c r="AM198" s="232">
        <f t="shared" si="274"/>
        <v>0</v>
      </c>
      <c r="AN198" s="232">
        <f t="shared" si="274"/>
        <v>0</v>
      </c>
      <c r="AO198" s="232">
        <f t="shared" si="274"/>
        <v>0</v>
      </c>
      <c r="AP198" s="232">
        <f t="shared" si="274"/>
        <v>0</v>
      </c>
      <c r="AQ198" s="232">
        <f t="shared" si="274"/>
        <v>0</v>
      </c>
      <c r="AR198" s="232">
        <f t="shared" si="274"/>
        <v>0</v>
      </c>
      <c r="AS198" s="232">
        <f t="shared" si="274"/>
        <v>0</v>
      </c>
      <c r="AT198" s="232">
        <f t="shared" si="274"/>
        <v>0</v>
      </c>
      <c r="AU198" s="232">
        <f t="shared" si="274"/>
        <v>0</v>
      </c>
      <c r="AV198" s="232">
        <f t="shared" si="274"/>
        <v>0</v>
      </c>
      <c r="AW198" s="232">
        <f t="shared" si="274"/>
        <v>0</v>
      </c>
      <c r="AX198" s="232">
        <f t="shared" si="274"/>
        <v>0</v>
      </c>
      <c r="AY198" s="232">
        <f t="shared" si="274"/>
        <v>0</v>
      </c>
      <c r="AZ198" s="232">
        <f t="shared" si="274"/>
        <v>0</v>
      </c>
      <c r="BA198" s="232">
        <f t="shared" si="274"/>
        <v>0</v>
      </c>
      <c r="BB198" s="232">
        <f t="shared" si="274"/>
        <v>0</v>
      </c>
      <c r="BC198" s="232">
        <f t="shared" si="274"/>
        <v>0</v>
      </c>
      <c r="BD198" s="232">
        <f t="shared" si="274"/>
        <v>0</v>
      </c>
      <c r="BE198" s="232">
        <f t="shared" si="274"/>
        <v>0</v>
      </c>
      <c r="BF198" s="232">
        <f t="shared" si="274"/>
        <v>0</v>
      </c>
      <c r="BG198" s="232">
        <f t="shared" si="274"/>
        <v>0</v>
      </c>
      <c r="BH198" s="232">
        <f t="shared" si="274"/>
        <v>0</v>
      </c>
      <c r="BI198" s="232">
        <f t="shared" si="274"/>
        <v>0</v>
      </c>
      <c r="BJ198" s="232">
        <f t="shared" si="274"/>
        <v>0</v>
      </c>
      <c r="BK198" s="232">
        <f t="shared" si="274"/>
        <v>0</v>
      </c>
      <c r="BL198" s="232">
        <f t="shared" si="274"/>
        <v>0</v>
      </c>
      <c r="BM198" s="232">
        <f t="shared" si="274"/>
        <v>0</v>
      </c>
      <c r="BN198" s="232">
        <f t="shared" si="274"/>
        <v>0</v>
      </c>
      <c r="BO198" s="232">
        <f t="shared" si="274"/>
        <v>0</v>
      </c>
      <c r="BP198" s="232">
        <f t="shared" ref="BP198:CL198" si="275">BP$106*BP92</f>
        <v>0</v>
      </c>
      <c r="BQ198" s="232">
        <f t="shared" si="275"/>
        <v>0</v>
      </c>
      <c r="BR198" s="232">
        <f t="shared" si="275"/>
        <v>0</v>
      </c>
      <c r="BS198" s="232">
        <f t="shared" si="275"/>
        <v>0</v>
      </c>
      <c r="BT198" s="232">
        <f t="shared" si="275"/>
        <v>0</v>
      </c>
      <c r="BU198" s="232">
        <f t="shared" si="275"/>
        <v>0</v>
      </c>
      <c r="BV198" s="232">
        <f t="shared" si="275"/>
        <v>0</v>
      </c>
      <c r="BW198" s="232">
        <f t="shared" si="275"/>
        <v>0</v>
      </c>
      <c r="BX198" s="232">
        <f t="shared" si="275"/>
        <v>0</v>
      </c>
      <c r="BY198" s="232">
        <f t="shared" si="275"/>
        <v>0</v>
      </c>
      <c r="BZ198" s="232">
        <f t="shared" si="275"/>
        <v>0</v>
      </c>
      <c r="CA198" s="232">
        <f t="shared" si="275"/>
        <v>0</v>
      </c>
      <c r="CB198" s="232">
        <f t="shared" si="275"/>
        <v>0</v>
      </c>
      <c r="CC198" s="232">
        <f t="shared" si="275"/>
        <v>0</v>
      </c>
      <c r="CD198" s="232">
        <f t="shared" si="275"/>
        <v>0</v>
      </c>
      <c r="CE198" s="232">
        <f t="shared" si="275"/>
        <v>0</v>
      </c>
      <c r="CF198" s="232">
        <f t="shared" si="275"/>
        <v>0</v>
      </c>
      <c r="CG198" s="232">
        <f t="shared" si="275"/>
        <v>0</v>
      </c>
      <c r="CH198" s="232">
        <f t="shared" si="275"/>
        <v>0</v>
      </c>
      <c r="CI198" s="232">
        <f t="shared" si="275"/>
        <v>0</v>
      </c>
      <c r="CJ198" s="232">
        <f t="shared" si="275"/>
        <v>0</v>
      </c>
      <c r="CK198" s="232">
        <f t="shared" si="275"/>
        <v>0</v>
      </c>
      <c r="CL198" s="232">
        <f t="shared" si="275"/>
        <v>0</v>
      </c>
      <c r="CM198" s="254">
        <f t="shared" si="203"/>
        <v>0</v>
      </c>
    </row>
    <row r="199" spans="1:91">
      <c r="A199" s="238">
        <v>90</v>
      </c>
      <c r="B199" s="238" t="s">
        <v>1244</v>
      </c>
      <c r="C199" s="232">
        <f t="shared" ref="C199" si="276">C$106*C93</f>
        <v>0</v>
      </c>
      <c r="D199" s="232">
        <f t="shared" ref="D199:BO199" si="277">D$106*D93</f>
        <v>0</v>
      </c>
      <c r="E199" s="232">
        <f t="shared" si="277"/>
        <v>0</v>
      </c>
      <c r="F199" s="232">
        <f t="shared" si="277"/>
        <v>0</v>
      </c>
      <c r="G199" s="232">
        <f t="shared" si="277"/>
        <v>0</v>
      </c>
      <c r="H199" s="232">
        <f t="shared" si="277"/>
        <v>0</v>
      </c>
      <c r="I199" s="232">
        <f t="shared" si="277"/>
        <v>0</v>
      </c>
      <c r="J199" s="232">
        <f t="shared" si="277"/>
        <v>0</v>
      </c>
      <c r="K199" s="232">
        <f t="shared" si="277"/>
        <v>0</v>
      </c>
      <c r="L199" s="232">
        <f t="shared" si="277"/>
        <v>0</v>
      </c>
      <c r="M199" s="232">
        <f t="shared" si="277"/>
        <v>0</v>
      </c>
      <c r="N199" s="232">
        <f t="shared" si="277"/>
        <v>0</v>
      </c>
      <c r="O199" s="232">
        <f t="shared" si="277"/>
        <v>0</v>
      </c>
      <c r="P199" s="232">
        <f t="shared" si="277"/>
        <v>0</v>
      </c>
      <c r="Q199" s="232">
        <f t="shared" si="277"/>
        <v>0</v>
      </c>
      <c r="R199" s="232">
        <f t="shared" si="277"/>
        <v>0</v>
      </c>
      <c r="S199" s="232">
        <f t="shared" si="277"/>
        <v>0</v>
      </c>
      <c r="T199" s="232">
        <f t="shared" si="277"/>
        <v>0</v>
      </c>
      <c r="U199" s="232">
        <f t="shared" si="277"/>
        <v>0</v>
      </c>
      <c r="V199" s="232">
        <f t="shared" si="277"/>
        <v>0</v>
      </c>
      <c r="W199" s="232">
        <f t="shared" si="277"/>
        <v>0</v>
      </c>
      <c r="X199" s="232">
        <f t="shared" si="277"/>
        <v>0</v>
      </c>
      <c r="Y199" s="232">
        <f t="shared" si="277"/>
        <v>0</v>
      </c>
      <c r="Z199" s="232">
        <f t="shared" si="277"/>
        <v>0</v>
      </c>
      <c r="AA199" s="232">
        <f t="shared" si="277"/>
        <v>0</v>
      </c>
      <c r="AB199" s="232">
        <f t="shared" si="277"/>
        <v>0</v>
      </c>
      <c r="AC199" s="232">
        <f t="shared" si="277"/>
        <v>0</v>
      </c>
      <c r="AD199" s="232">
        <f t="shared" si="277"/>
        <v>0</v>
      </c>
      <c r="AE199" s="232">
        <f t="shared" si="277"/>
        <v>0</v>
      </c>
      <c r="AF199" s="232">
        <f t="shared" si="277"/>
        <v>0</v>
      </c>
      <c r="AG199" s="232">
        <f t="shared" si="277"/>
        <v>0</v>
      </c>
      <c r="AH199" s="232">
        <f t="shared" si="277"/>
        <v>0</v>
      </c>
      <c r="AI199" s="232">
        <f t="shared" si="277"/>
        <v>0</v>
      </c>
      <c r="AJ199" s="232">
        <f t="shared" si="277"/>
        <v>0</v>
      </c>
      <c r="AK199" s="232">
        <f t="shared" si="277"/>
        <v>0</v>
      </c>
      <c r="AL199" s="232">
        <f t="shared" si="277"/>
        <v>0</v>
      </c>
      <c r="AM199" s="232">
        <f t="shared" si="277"/>
        <v>0</v>
      </c>
      <c r="AN199" s="232">
        <f t="shared" si="277"/>
        <v>0</v>
      </c>
      <c r="AO199" s="232">
        <f t="shared" si="277"/>
        <v>0</v>
      </c>
      <c r="AP199" s="232">
        <f t="shared" si="277"/>
        <v>0</v>
      </c>
      <c r="AQ199" s="232">
        <f t="shared" si="277"/>
        <v>0</v>
      </c>
      <c r="AR199" s="232">
        <f t="shared" si="277"/>
        <v>0</v>
      </c>
      <c r="AS199" s="232">
        <f t="shared" si="277"/>
        <v>0</v>
      </c>
      <c r="AT199" s="232">
        <f t="shared" si="277"/>
        <v>0</v>
      </c>
      <c r="AU199" s="232">
        <f t="shared" si="277"/>
        <v>0</v>
      </c>
      <c r="AV199" s="232">
        <f t="shared" si="277"/>
        <v>0</v>
      </c>
      <c r="AW199" s="232">
        <f t="shared" si="277"/>
        <v>0</v>
      </c>
      <c r="AX199" s="232">
        <f t="shared" si="277"/>
        <v>0</v>
      </c>
      <c r="AY199" s="232">
        <f t="shared" si="277"/>
        <v>0</v>
      </c>
      <c r="AZ199" s="232">
        <f t="shared" si="277"/>
        <v>0</v>
      </c>
      <c r="BA199" s="232">
        <f t="shared" si="277"/>
        <v>0</v>
      </c>
      <c r="BB199" s="232">
        <f t="shared" si="277"/>
        <v>0</v>
      </c>
      <c r="BC199" s="232">
        <f t="shared" si="277"/>
        <v>0</v>
      </c>
      <c r="BD199" s="232">
        <f t="shared" si="277"/>
        <v>0</v>
      </c>
      <c r="BE199" s="232">
        <f t="shared" si="277"/>
        <v>0</v>
      </c>
      <c r="BF199" s="232">
        <f t="shared" si="277"/>
        <v>0</v>
      </c>
      <c r="BG199" s="232">
        <f t="shared" si="277"/>
        <v>0</v>
      </c>
      <c r="BH199" s="232">
        <f t="shared" si="277"/>
        <v>0</v>
      </c>
      <c r="BI199" s="232">
        <f t="shared" si="277"/>
        <v>0</v>
      </c>
      <c r="BJ199" s="232">
        <f t="shared" si="277"/>
        <v>0</v>
      </c>
      <c r="BK199" s="232">
        <f t="shared" si="277"/>
        <v>0</v>
      </c>
      <c r="BL199" s="232">
        <f t="shared" si="277"/>
        <v>0</v>
      </c>
      <c r="BM199" s="232">
        <f t="shared" si="277"/>
        <v>0</v>
      </c>
      <c r="BN199" s="232">
        <f t="shared" si="277"/>
        <v>0</v>
      </c>
      <c r="BO199" s="232">
        <f t="shared" si="277"/>
        <v>0</v>
      </c>
      <c r="BP199" s="232">
        <f t="shared" ref="BP199:CL199" si="278">BP$106*BP93</f>
        <v>0</v>
      </c>
      <c r="BQ199" s="232">
        <f t="shared" si="278"/>
        <v>0</v>
      </c>
      <c r="BR199" s="232">
        <f t="shared" si="278"/>
        <v>0</v>
      </c>
      <c r="BS199" s="232">
        <f t="shared" si="278"/>
        <v>0</v>
      </c>
      <c r="BT199" s="232">
        <f t="shared" si="278"/>
        <v>0</v>
      </c>
      <c r="BU199" s="232">
        <f t="shared" si="278"/>
        <v>0</v>
      </c>
      <c r="BV199" s="232">
        <f t="shared" si="278"/>
        <v>0</v>
      </c>
      <c r="BW199" s="232">
        <f t="shared" si="278"/>
        <v>0</v>
      </c>
      <c r="BX199" s="232">
        <f t="shared" si="278"/>
        <v>0</v>
      </c>
      <c r="BY199" s="232">
        <f t="shared" si="278"/>
        <v>0</v>
      </c>
      <c r="BZ199" s="232">
        <f t="shared" si="278"/>
        <v>0</v>
      </c>
      <c r="CA199" s="232">
        <f t="shared" si="278"/>
        <v>0</v>
      </c>
      <c r="CB199" s="232">
        <f t="shared" si="278"/>
        <v>0</v>
      </c>
      <c r="CC199" s="232">
        <f t="shared" si="278"/>
        <v>0</v>
      </c>
      <c r="CD199" s="232">
        <f t="shared" si="278"/>
        <v>0</v>
      </c>
      <c r="CE199" s="232">
        <f t="shared" si="278"/>
        <v>0</v>
      </c>
      <c r="CF199" s="232">
        <f t="shared" si="278"/>
        <v>0</v>
      </c>
      <c r="CG199" s="232">
        <f t="shared" si="278"/>
        <v>0</v>
      </c>
      <c r="CH199" s="232">
        <f t="shared" si="278"/>
        <v>0</v>
      </c>
      <c r="CI199" s="232">
        <f t="shared" si="278"/>
        <v>0</v>
      </c>
      <c r="CJ199" s="232">
        <f t="shared" si="278"/>
        <v>0</v>
      </c>
      <c r="CK199" s="232">
        <f t="shared" si="278"/>
        <v>0</v>
      </c>
      <c r="CL199" s="232">
        <f t="shared" si="278"/>
        <v>0</v>
      </c>
      <c r="CM199" s="254">
        <f t="shared" si="203"/>
        <v>0</v>
      </c>
    </row>
    <row r="200" spans="1:91">
      <c r="A200" s="238">
        <v>91</v>
      </c>
      <c r="B200" s="238" t="s">
        <v>1927</v>
      </c>
      <c r="C200" s="232">
        <f t="shared" ref="C200" si="279">C$106*C94</f>
        <v>0</v>
      </c>
      <c r="D200" s="232">
        <f t="shared" ref="D200:BO200" si="280">D$106*D94</f>
        <v>0</v>
      </c>
      <c r="E200" s="232">
        <f t="shared" si="280"/>
        <v>0</v>
      </c>
      <c r="F200" s="232">
        <f t="shared" si="280"/>
        <v>0</v>
      </c>
      <c r="G200" s="232">
        <f t="shared" si="280"/>
        <v>0</v>
      </c>
      <c r="H200" s="232">
        <f t="shared" si="280"/>
        <v>0</v>
      </c>
      <c r="I200" s="232">
        <f t="shared" si="280"/>
        <v>0</v>
      </c>
      <c r="J200" s="232">
        <f t="shared" si="280"/>
        <v>0</v>
      </c>
      <c r="K200" s="232">
        <f t="shared" si="280"/>
        <v>0</v>
      </c>
      <c r="L200" s="232">
        <f t="shared" si="280"/>
        <v>0</v>
      </c>
      <c r="M200" s="232">
        <f t="shared" si="280"/>
        <v>0</v>
      </c>
      <c r="N200" s="232">
        <f t="shared" si="280"/>
        <v>0</v>
      </c>
      <c r="O200" s="232">
        <f t="shared" si="280"/>
        <v>0</v>
      </c>
      <c r="P200" s="232">
        <f t="shared" si="280"/>
        <v>0</v>
      </c>
      <c r="Q200" s="232">
        <f t="shared" si="280"/>
        <v>0</v>
      </c>
      <c r="R200" s="232">
        <f t="shared" si="280"/>
        <v>0</v>
      </c>
      <c r="S200" s="232">
        <f t="shared" si="280"/>
        <v>0</v>
      </c>
      <c r="T200" s="232">
        <f t="shared" si="280"/>
        <v>0</v>
      </c>
      <c r="U200" s="232">
        <f t="shared" si="280"/>
        <v>0</v>
      </c>
      <c r="V200" s="232">
        <f t="shared" si="280"/>
        <v>0</v>
      </c>
      <c r="W200" s="232">
        <f t="shared" si="280"/>
        <v>0</v>
      </c>
      <c r="X200" s="232">
        <f t="shared" si="280"/>
        <v>0</v>
      </c>
      <c r="Y200" s="232">
        <f t="shared" si="280"/>
        <v>0</v>
      </c>
      <c r="Z200" s="232">
        <f t="shared" si="280"/>
        <v>0</v>
      </c>
      <c r="AA200" s="232">
        <f t="shared" si="280"/>
        <v>0</v>
      </c>
      <c r="AB200" s="232">
        <f t="shared" si="280"/>
        <v>0</v>
      </c>
      <c r="AC200" s="232">
        <f t="shared" si="280"/>
        <v>0</v>
      </c>
      <c r="AD200" s="232">
        <f t="shared" si="280"/>
        <v>0</v>
      </c>
      <c r="AE200" s="232">
        <f t="shared" si="280"/>
        <v>0</v>
      </c>
      <c r="AF200" s="232">
        <f t="shared" si="280"/>
        <v>0</v>
      </c>
      <c r="AG200" s="232">
        <f t="shared" si="280"/>
        <v>0</v>
      </c>
      <c r="AH200" s="232">
        <f t="shared" si="280"/>
        <v>0</v>
      </c>
      <c r="AI200" s="232">
        <f t="shared" si="280"/>
        <v>0</v>
      </c>
      <c r="AJ200" s="232">
        <f t="shared" si="280"/>
        <v>0</v>
      </c>
      <c r="AK200" s="232">
        <f t="shared" si="280"/>
        <v>0</v>
      </c>
      <c r="AL200" s="232">
        <f t="shared" si="280"/>
        <v>0</v>
      </c>
      <c r="AM200" s="232">
        <f t="shared" si="280"/>
        <v>0</v>
      </c>
      <c r="AN200" s="232">
        <f t="shared" si="280"/>
        <v>0</v>
      </c>
      <c r="AO200" s="232">
        <f t="shared" si="280"/>
        <v>0</v>
      </c>
      <c r="AP200" s="232">
        <f t="shared" si="280"/>
        <v>0</v>
      </c>
      <c r="AQ200" s="232">
        <f t="shared" si="280"/>
        <v>0</v>
      </c>
      <c r="AR200" s="232">
        <f t="shared" si="280"/>
        <v>0</v>
      </c>
      <c r="AS200" s="232">
        <f t="shared" si="280"/>
        <v>0</v>
      </c>
      <c r="AT200" s="232">
        <f t="shared" si="280"/>
        <v>0</v>
      </c>
      <c r="AU200" s="232">
        <f t="shared" si="280"/>
        <v>0</v>
      </c>
      <c r="AV200" s="232">
        <f t="shared" si="280"/>
        <v>0</v>
      </c>
      <c r="AW200" s="232">
        <f t="shared" si="280"/>
        <v>0</v>
      </c>
      <c r="AX200" s="232">
        <f t="shared" si="280"/>
        <v>0</v>
      </c>
      <c r="AY200" s="232">
        <f t="shared" si="280"/>
        <v>0</v>
      </c>
      <c r="AZ200" s="232">
        <f t="shared" si="280"/>
        <v>0</v>
      </c>
      <c r="BA200" s="232">
        <f t="shared" si="280"/>
        <v>0</v>
      </c>
      <c r="BB200" s="232">
        <f t="shared" si="280"/>
        <v>0</v>
      </c>
      <c r="BC200" s="232">
        <f t="shared" si="280"/>
        <v>0</v>
      </c>
      <c r="BD200" s="232">
        <f t="shared" si="280"/>
        <v>0</v>
      </c>
      <c r="BE200" s="232">
        <f t="shared" si="280"/>
        <v>0</v>
      </c>
      <c r="BF200" s="232">
        <f t="shared" si="280"/>
        <v>0</v>
      </c>
      <c r="BG200" s="232">
        <f t="shared" si="280"/>
        <v>0</v>
      </c>
      <c r="BH200" s="232">
        <f t="shared" si="280"/>
        <v>0</v>
      </c>
      <c r="BI200" s="232">
        <f t="shared" si="280"/>
        <v>0</v>
      </c>
      <c r="BJ200" s="232">
        <f t="shared" si="280"/>
        <v>0</v>
      </c>
      <c r="BK200" s="232">
        <f t="shared" si="280"/>
        <v>0</v>
      </c>
      <c r="BL200" s="232">
        <f t="shared" si="280"/>
        <v>0</v>
      </c>
      <c r="BM200" s="232">
        <f t="shared" si="280"/>
        <v>0</v>
      </c>
      <c r="BN200" s="232">
        <f t="shared" si="280"/>
        <v>0</v>
      </c>
      <c r="BO200" s="232">
        <f t="shared" si="280"/>
        <v>0</v>
      </c>
      <c r="BP200" s="232">
        <f t="shared" ref="BP200:CL200" si="281">BP$106*BP94</f>
        <v>0</v>
      </c>
      <c r="BQ200" s="232">
        <f t="shared" si="281"/>
        <v>0</v>
      </c>
      <c r="BR200" s="232">
        <f t="shared" si="281"/>
        <v>0</v>
      </c>
      <c r="BS200" s="232">
        <f t="shared" si="281"/>
        <v>0</v>
      </c>
      <c r="BT200" s="232">
        <f t="shared" si="281"/>
        <v>0</v>
      </c>
      <c r="BU200" s="232">
        <f t="shared" si="281"/>
        <v>0</v>
      </c>
      <c r="BV200" s="232">
        <f t="shared" si="281"/>
        <v>0</v>
      </c>
      <c r="BW200" s="232">
        <f t="shared" si="281"/>
        <v>0</v>
      </c>
      <c r="BX200" s="232">
        <f t="shared" si="281"/>
        <v>0</v>
      </c>
      <c r="BY200" s="232">
        <f t="shared" si="281"/>
        <v>0</v>
      </c>
      <c r="BZ200" s="232">
        <f t="shared" si="281"/>
        <v>0</v>
      </c>
      <c r="CA200" s="232">
        <f t="shared" si="281"/>
        <v>0</v>
      </c>
      <c r="CB200" s="232">
        <f t="shared" si="281"/>
        <v>0</v>
      </c>
      <c r="CC200" s="232">
        <f t="shared" si="281"/>
        <v>0</v>
      </c>
      <c r="CD200" s="232">
        <f t="shared" si="281"/>
        <v>0</v>
      </c>
      <c r="CE200" s="232">
        <f t="shared" si="281"/>
        <v>0</v>
      </c>
      <c r="CF200" s="232">
        <f t="shared" si="281"/>
        <v>0</v>
      </c>
      <c r="CG200" s="232">
        <f t="shared" si="281"/>
        <v>0</v>
      </c>
      <c r="CH200" s="232">
        <f t="shared" si="281"/>
        <v>0</v>
      </c>
      <c r="CI200" s="232">
        <f t="shared" si="281"/>
        <v>0</v>
      </c>
      <c r="CJ200" s="232">
        <f t="shared" si="281"/>
        <v>0</v>
      </c>
      <c r="CK200" s="232">
        <f t="shared" si="281"/>
        <v>0</v>
      </c>
      <c r="CL200" s="232">
        <f t="shared" si="281"/>
        <v>0</v>
      </c>
      <c r="CM200" s="254">
        <f t="shared" si="203"/>
        <v>0</v>
      </c>
    </row>
    <row r="201" spans="1:91">
      <c r="A201" s="238">
        <v>92</v>
      </c>
      <c r="B201" s="238" t="s">
        <v>1245</v>
      </c>
      <c r="C201" s="232">
        <f t="shared" ref="C201" si="282">C$106*C95</f>
        <v>0</v>
      </c>
      <c r="D201" s="232">
        <f t="shared" ref="D201:BO201" si="283">D$106*D95</f>
        <v>0</v>
      </c>
      <c r="E201" s="232">
        <f t="shared" si="283"/>
        <v>0</v>
      </c>
      <c r="F201" s="232">
        <f t="shared" si="283"/>
        <v>0</v>
      </c>
      <c r="G201" s="232">
        <f t="shared" si="283"/>
        <v>0</v>
      </c>
      <c r="H201" s="232">
        <f t="shared" si="283"/>
        <v>0</v>
      </c>
      <c r="I201" s="232">
        <f t="shared" si="283"/>
        <v>0</v>
      </c>
      <c r="J201" s="232">
        <f t="shared" si="283"/>
        <v>0</v>
      </c>
      <c r="K201" s="232">
        <f t="shared" si="283"/>
        <v>0</v>
      </c>
      <c r="L201" s="232">
        <f t="shared" si="283"/>
        <v>0</v>
      </c>
      <c r="M201" s="232">
        <f t="shared" si="283"/>
        <v>0</v>
      </c>
      <c r="N201" s="232">
        <f t="shared" si="283"/>
        <v>0</v>
      </c>
      <c r="O201" s="232">
        <f t="shared" si="283"/>
        <v>0</v>
      </c>
      <c r="P201" s="232">
        <f t="shared" si="283"/>
        <v>0</v>
      </c>
      <c r="Q201" s="232">
        <f t="shared" si="283"/>
        <v>0</v>
      </c>
      <c r="R201" s="232">
        <f t="shared" si="283"/>
        <v>0</v>
      </c>
      <c r="S201" s="232">
        <f t="shared" si="283"/>
        <v>0</v>
      </c>
      <c r="T201" s="232">
        <f t="shared" si="283"/>
        <v>0</v>
      </c>
      <c r="U201" s="232">
        <f t="shared" si="283"/>
        <v>0</v>
      </c>
      <c r="V201" s="232">
        <f t="shared" si="283"/>
        <v>0</v>
      </c>
      <c r="W201" s="232">
        <f t="shared" si="283"/>
        <v>0</v>
      </c>
      <c r="X201" s="232">
        <f t="shared" si="283"/>
        <v>0</v>
      </c>
      <c r="Y201" s="232">
        <f t="shared" si="283"/>
        <v>0</v>
      </c>
      <c r="Z201" s="232">
        <f t="shared" si="283"/>
        <v>0</v>
      </c>
      <c r="AA201" s="232">
        <f t="shared" si="283"/>
        <v>0</v>
      </c>
      <c r="AB201" s="232">
        <f t="shared" si="283"/>
        <v>0</v>
      </c>
      <c r="AC201" s="232">
        <f t="shared" si="283"/>
        <v>0</v>
      </c>
      <c r="AD201" s="232">
        <f t="shared" si="283"/>
        <v>0</v>
      </c>
      <c r="AE201" s="232">
        <f t="shared" si="283"/>
        <v>0</v>
      </c>
      <c r="AF201" s="232">
        <f t="shared" si="283"/>
        <v>0</v>
      </c>
      <c r="AG201" s="232">
        <f t="shared" si="283"/>
        <v>0</v>
      </c>
      <c r="AH201" s="232">
        <f t="shared" si="283"/>
        <v>0</v>
      </c>
      <c r="AI201" s="232">
        <f t="shared" si="283"/>
        <v>0</v>
      </c>
      <c r="AJ201" s="232">
        <f t="shared" si="283"/>
        <v>0</v>
      </c>
      <c r="AK201" s="232">
        <f t="shared" si="283"/>
        <v>0</v>
      </c>
      <c r="AL201" s="232">
        <f t="shared" si="283"/>
        <v>0</v>
      </c>
      <c r="AM201" s="232">
        <f t="shared" si="283"/>
        <v>0</v>
      </c>
      <c r="AN201" s="232">
        <f t="shared" si="283"/>
        <v>0</v>
      </c>
      <c r="AO201" s="232">
        <f t="shared" si="283"/>
        <v>0</v>
      </c>
      <c r="AP201" s="232">
        <f t="shared" si="283"/>
        <v>0</v>
      </c>
      <c r="AQ201" s="232">
        <f t="shared" si="283"/>
        <v>0</v>
      </c>
      <c r="AR201" s="232">
        <f t="shared" si="283"/>
        <v>0</v>
      </c>
      <c r="AS201" s="232">
        <f t="shared" si="283"/>
        <v>0</v>
      </c>
      <c r="AT201" s="232">
        <f t="shared" si="283"/>
        <v>0</v>
      </c>
      <c r="AU201" s="232">
        <f t="shared" si="283"/>
        <v>0</v>
      </c>
      <c r="AV201" s="232">
        <f t="shared" si="283"/>
        <v>0</v>
      </c>
      <c r="AW201" s="232">
        <f t="shared" si="283"/>
        <v>0</v>
      </c>
      <c r="AX201" s="232">
        <f t="shared" si="283"/>
        <v>0</v>
      </c>
      <c r="AY201" s="232">
        <f t="shared" si="283"/>
        <v>0</v>
      </c>
      <c r="AZ201" s="232">
        <f t="shared" si="283"/>
        <v>0</v>
      </c>
      <c r="BA201" s="232">
        <f t="shared" si="283"/>
        <v>0</v>
      </c>
      <c r="BB201" s="232">
        <f t="shared" si="283"/>
        <v>0</v>
      </c>
      <c r="BC201" s="232">
        <f t="shared" si="283"/>
        <v>0</v>
      </c>
      <c r="BD201" s="232">
        <f t="shared" si="283"/>
        <v>0</v>
      </c>
      <c r="BE201" s="232">
        <f t="shared" si="283"/>
        <v>0</v>
      </c>
      <c r="BF201" s="232">
        <f t="shared" si="283"/>
        <v>0</v>
      </c>
      <c r="BG201" s="232">
        <f t="shared" si="283"/>
        <v>0</v>
      </c>
      <c r="BH201" s="232">
        <f t="shared" si="283"/>
        <v>0</v>
      </c>
      <c r="BI201" s="232">
        <f t="shared" si="283"/>
        <v>0</v>
      </c>
      <c r="BJ201" s="232">
        <f t="shared" si="283"/>
        <v>0</v>
      </c>
      <c r="BK201" s="232">
        <f t="shared" si="283"/>
        <v>0</v>
      </c>
      <c r="BL201" s="232">
        <f t="shared" si="283"/>
        <v>0</v>
      </c>
      <c r="BM201" s="232">
        <f t="shared" si="283"/>
        <v>0</v>
      </c>
      <c r="BN201" s="232">
        <f t="shared" si="283"/>
        <v>0</v>
      </c>
      <c r="BO201" s="232">
        <f t="shared" si="283"/>
        <v>0</v>
      </c>
      <c r="BP201" s="232">
        <f t="shared" ref="BP201:CL201" si="284">BP$106*BP95</f>
        <v>0</v>
      </c>
      <c r="BQ201" s="232">
        <f t="shared" si="284"/>
        <v>0</v>
      </c>
      <c r="BR201" s="232">
        <f t="shared" si="284"/>
        <v>0</v>
      </c>
      <c r="BS201" s="232">
        <f t="shared" si="284"/>
        <v>0</v>
      </c>
      <c r="BT201" s="232">
        <f t="shared" si="284"/>
        <v>0</v>
      </c>
      <c r="BU201" s="232">
        <f t="shared" si="284"/>
        <v>0</v>
      </c>
      <c r="BV201" s="232">
        <f t="shared" si="284"/>
        <v>0</v>
      </c>
      <c r="BW201" s="232">
        <f t="shared" si="284"/>
        <v>0</v>
      </c>
      <c r="BX201" s="232">
        <f t="shared" si="284"/>
        <v>0</v>
      </c>
      <c r="BY201" s="232">
        <f t="shared" si="284"/>
        <v>0</v>
      </c>
      <c r="BZ201" s="232">
        <f t="shared" si="284"/>
        <v>0</v>
      </c>
      <c r="CA201" s="232">
        <f t="shared" si="284"/>
        <v>0</v>
      </c>
      <c r="CB201" s="232">
        <f t="shared" si="284"/>
        <v>0</v>
      </c>
      <c r="CC201" s="232">
        <f t="shared" si="284"/>
        <v>0</v>
      </c>
      <c r="CD201" s="232">
        <f t="shared" si="284"/>
        <v>0</v>
      </c>
      <c r="CE201" s="232">
        <f t="shared" si="284"/>
        <v>0</v>
      </c>
      <c r="CF201" s="232">
        <f t="shared" si="284"/>
        <v>0</v>
      </c>
      <c r="CG201" s="232">
        <f t="shared" si="284"/>
        <v>0</v>
      </c>
      <c r="CH201" s="232">
        <f t="shared" si="284"/>
        <v>0</v>
      </c>
      <c r="CI201" s="232">
        <f t="shared" si="284"/>
        <v>0</v>
      </c>
      <c r="CJ201" s="232">
        <f t="shared" si="284"/>
        <v>0</v>
      </c>
      <c r="CK201" s="232">
        <f t="shared" si="284"/>
        <v>0</v>
      </c>
      <c r="CL201" s="232">
        <f t="shared" si="284"/>
        <v>0</v>
      </c>
      <c r="CM201" s="254">
        <f t="shared" si="203"/>
        <v>0</v>
      </c>
    </row>
    <row r="202" spans="1:91">
      <c r="A202" s="238">
        <v>93</v>
      </c>
      <c r="B202" s="238" t="s">
        <v>1246</v>
      </c>
      <c r="C202" s="232">
        <f t="shared" ref="C202" si="285">C$106*C96</f>
        <v>0</v>
      </c>
      <c r="D202" s="232">
        <f t="shared" ref="D202:BO202" si="286">D$106*D96</f>
        <v>0</v>
      </c>
      <c r="E202" s="232">
        <f t="shared" si="286"/>
        <v>0</v>
      </c>
      <c r="F202" s="232">
        <f t="shared" si="286"/>
        <v>0</v>
      </c>
      <c r="G202" s="232">
        <f t="shared" si="286"/>
        <v>0</v>
      </c>
      <c r="H202" s="232">
        <f t="shared" si="286"/>
        <v>0</v>
      </c>
      <c r="I202" s="232">
        <f t="shared" si="286"/>
        <v>0</v>
      </c>
      <c r="J202" s="232">
        <f t="shared" si="286"/>
        <v>0</v>
      </c>
      <c r="K202" s="232">
        <f t="shared" si="286"/>
        <v>0</v>
      </c>
      <c r="L202" s="232">
        <f t="shared" si="286"/>
        <v>0</v>
      </c>
      <c r="M202" s="232">
        <f t="shared" si="286"/>
        <v>0</v>
      </c>
      <c r="N202" s="232">
        <f t="shared" si="286"/>
        <v>0</v>
      </c>
      <c r="O202" s="232">
        <f t="shared" si="286"/>
        <v>0</v>
      </c>
      <c r="P202" s="232">
        <f t="shared" si="286"/>
        <v>0</v>
      </c>
      <c r="Q202" s="232">
        <f t="shared" si="286"/>
        <v>0</v>
      </c>
      <c r="R202" s="232">
        <f t="shared" si="286"/>
        <v>0</v>
      </c>
      <c r="S202" s="232">
        <f t="shared" si="286"/>
        <v>0</v>
      </c>
      <c r="T202" s="232">
        <f t="shared" si="286"/>
        <v>0</v>
      </c>
      <c r="U202" s="232">
        <f t="shared" si="286"/>
        <v>0</v>
      </c>
      <c r="V202" s="232">
        <f t="shared" si="286"/>
        <v>0</v>
      </c>
      <c r="W202" s="232">
        <f t="shared" si="286"/>
        <v>0</v>
      </c>
      <c r="X202" s="232">
        <f t="shared" si="286"/>
        <v>0</v>
      </c>
      <c r="Y202" s="232">
        <f t="shared" si="286"/>
        <v>0</v>
      </c>
      <c r="Z202" s="232">
        <f t="shared" si="286"/>
        <v>0</v>
      </c>
      <c r="AA202" s="232">
        <f t="shared" si="286"/>
        <v>0</v>
      </c>
      <c r="AB202" s="232">
        <f t="shared" si="286"/>
        <v>0</v>
      </c>
      <c r="AC202" s="232">
        <f t="shared" si="286"/>
        <v>0</v>
      </c>
      <c r="AD202" s="232">
        <f t="shared" si="286"/>
        <v>0</v>
      </c>
      <c r="AE202" s="232">
        <f t="shared" si="286"/>
        <v>0</v>
      </c>
      <c r="AF202" s="232">
        <f t="shared" si="286"/>
        <v>0</v>
      </c>
      <c r="AG202" s="232">
        <f t="shared" si="286"/>
        <v>0</v>
      </c>
      <c r="AH202" s="232">
        <f t="shared" si="286"/>
        <v>0</v>
      </c>
      <c r="AI202" s="232">
        <f t="shared" si="286"/>
        <v>0</v>
      </c>
      <c r="AJ202" s="232">
        <f t="shared" si="286"/>
        <v>0</v>
      </c>
      <c r="AK202" s="232">
        <f t="shared" si="286"/>
        <v>0</v>
      </c>
      <c r="AL202" s="232">
        <f t="shared" si="286"/>
        <v>0</v>
      </c>
      <c r="AM202" s="232">
        <f t="shared" si="286"/>
        <v>0</v>
      </c>
      <c r="AN202" s="232">
        <f t="shared" si="286"/>
        <v>0</v>
      </c>
      <c r="AO202" s="232">
        <f t="shared" si="286"/>
        <v>0</v>
      </c>
      <c r="AP202" s="232">
        <f t="shared" si="286"/>
        <v>0</v>
      </c>
      <c r="AQ202" s="232">
        <f t="shared" si="286"/>
        <v>0</v>
      </c>
      <c r="AR202" s="232">
        <f t="shared" si="286"/>
        <v>0</v>
      </c>
      <c r="AS202" s="232">
        <f t="shared" si="286"/>
        <v>0</v>
      </c>
      <c r="AT202" s="232">
        <f t="shared" si="286"/>
        <v>0</v>
      </c>
      <c r="AU202" s="232">
        <f t="shared" si="286"/>
        <v>0</v>
      </c>
      <c r="AV202" s="232">
        <f t="shared" si="286"/>
        <v>0</v>
      </c>
      <c r="AW202" s="232">
        <f t="shared" si="286"/>
        <v>0</v>
      </c>
      <c r="AX202" s="232">
        <f t="shared" si="286"/>
        <v>0</v>
      </c>
      <c r="AY202" s="232">
        <f t="shared" si="286"/>
        <v>0</v>
      </c>
      <c r="AZ202" s="232">
        <f t="shared" si="286"/>
        <v>0</v>
      </c>
      <c r="BA202" s="232">
        <f t="shared" si="286"/>
        <v>0</v>
      </c>
      <c r="BB202" s="232">
        <f t="shared" si="286"/>
        <v>0</v>
      </c>
      <c r="BC202" s="232">
        <f t="shared" si="286"/>
        <v>0</v>
      </c>
      <c r="BD202" s="232">
        <f t="shared" si="286"/>
        <v>0</v>
      </c>
      <c r="BE202" s="232">
        <f t="shared" si="286"/>
        <v>0</v>
      </c>
      <c r="BF202" s="232">
        <f t="shared" si="286"/>
        <v>0</v>
      </c>
      <c r="BG202" s="232">
        <f t="shared" si="286"/>
        <v>0</v>
      </c>
      <c r="BH202" s="232">
        <f t="shared" si="286"/>
        <v>0</v>
      </c>
      <c r="BI202" s="232">
        <f t="shared" si="286"/>
        <v>0</v>
      </c>
      <c r="BJ202" s="232">
        <f t="shared" si="286"/>
        <v>0</v>
      </c>
      <c r="BK202" s="232">
        <f t="shared" si="286"/>
        <v>0</v>
      </c>
      <c r="BL202" s="232">
        <f t="shared" si="286"/>
        <v>0</v>
      </c>
      <c r="BM202" s="232">
        <f t="shared" si="286"/>
        <v>0</v>
      </c>
      <c r="BN202" s="232">
        <f t="shared" si="286"/>
        <v>0</v>
      </c>
      <c r="BO202" s="232">
        <f t="shared" si="286"/>
        <v>0</v>
      </c>
      <c r="BP202" s="232">
        <f t="shared" ref="BP202:CL202" si="287">BP$106*BP96</f>
        <v>0</v>
      </c>
      <c r="BQ202" s="232">
        <f t="shared" si="287"/>
        <v>0</v>
      </c>
      <c r="BR202" s="232">
        <f t="shared" si="287"/>
        <v>0</v>
      </c>
      <c r="BS202" s="232">
        <f t="shared" si="287"/>
        <v>0</v>
      </c>
      <c r="BT202" s="232">
        <f t="shared" si="287"/>
        <v>0</v>
      </c>
      <c r="BU202" s="232">
        <f t="shared" si="287"/>
        <v>0</v>
      </c>
      <c r="BV202" s="232">
        <f t="shared" si="287"/>
        <v>0</v>
      </c>
      <c r="BW202" s="232">
        <f t="shared" si="287"/>
        <v>0</v>
      </c>
      <c r="BX202" s="232">
        <f t="shared" si="287"/>
        <v>0</v>
      </c>
      <c r="BY202" s="232">
        <f t="shared" si="287"/>
        <v>0</v>
      </c>
      <c r="BZ202" s="232">
        <f t="shared" si="287"/>
        <v>0</v>
      </c>
      <c r="CA202" s="232">
        <f t="shared" si="287"/>
        <v>0</v>
      </c>
      <c r="CB202" s="232">
        <f t="shared" si="287"/>
        <v>0</v>
      </c>
      <c r="CC202" s="232">
        <f t="shared" si="287"/>
        <v>0</v>
      </c>
      <c r="CD202" s="232">
        <f t="shared" si="287"/>
        <v>0</v>
      </c>
      <c r="CE202" s="232">
        <f t="shared" si="287"/>
        <v>0</v>
      </c>
      <c r="CF202" s="232">
        <f t="shared" si="287"/>
        <v>0</v>
      </c>
      <c r="CG202" s="232">
        <f t="shared" si="287"/>
        <v>0</v>
      </c>
      <c r="CH202" s="232">
        <f t="shared" si="287"/>
        <v>0</v>
      </c>
      <c r="CI202" s="232">
        <f t="shared" si="287"/>
        <v>0</v>
      </c>
      <c r="CJ202" s="232">
        <f t="shared" si="287"/>
        <v>0</v>
      </c>
      <c r="CK202" s="232">
        <f t="shared" si="287"/>
        <v>0</v>
      </c>
      <c r="CL202" s="232">
        <f t="shared" si="287"/>
        <v>0</v>
      </c>
      <c r="CM202" s="254">
        <f t="shared" si="203"/>
        <v>0</v>
      </c>
    </row>
    <row r="203" spans="1:91">
      <c r="A203" s="238">
        <v>94</v>
      </c>
      <c r="B203" s="238" t="s">
        <v>1287</v>
      </c>
      <c r="C203" s="232">
        <f t="shared" ref="C203" si="288">C$106*C97</f>
        <v>0</v>
      </c>
      <c r="D203" s="232">
        <f t="shared" ref="D203:BO203" si="289">D$106*D97</f>
        <v>0</v>
      </c>
      <c r="E203" s="232">
        <f t="shared" si="289"/>
        <v>0</v>
      </c>
      <c r="F203" s="232">
        <f t="shared" si="289"/>
        <v>0</v>
      </c>
      <c r="G203" s="232">
        <f t="shared" si="289"/>
        <v>0</v>
      </c>
      <c r="H203" s="232">
        <f t="shared" si="289"/>
        <v>0</v>
      </c>
      <c r="I203" s="232">
        <f t="shared" si="289"/>
        <v>0</v>
      </c>
      <c r="J203" s="232">
        <f t="shared" si="289"/>
        <v>0</v>
      </c>
      <c r="K203" s="232">
        <f t="shared" si="289"/>
        <v>0</v>
      </c>
      <c r="L203" s="232">
        <f t="shared" si="289"/>
        <v>0</v>
      </c>
      <c r="M203" s="232">
        <f t="shared" si="289"/>
        <v>0</v>
      </c>
      <c r="N203" s="232">
        <f t="shared" si="289"/>
        <v>0</v>
      </c>
      <c r="O203" s="232">
        <f t="shared" si="289"/>
        <v>0</v>
      </c>
      <c r="P203" s="232">
        <f t="shared" si="289"/>
        <v>0</v>
      </c>
      <c r="Q203" s="232">
        <f t="shared" si="289"/>
        <v>0</v>
      </c>
      <c r="R203" s="232">
        <f t="shared" si="289"/>
        <v>0</v>
      </c>
      <c r="S203" s="232">
        <f t="shared" si="289"/>
        <v>0</v>
      </c>
      <c r="T203" s="232">
        <f t="shared" si="289"/>
        <v>0</v>
      </c>
      <c r="U203" s="232">
        <f t="shared" si="289"/>
        <v>0</v>
      </c>
      <c r="V203" s="232">
        <f t="shared" si="289"/>
        <v>0</v>
      </c>
      <c r="W203" s="232">
        <f t="shared" si="289"/>
        <v>0</v>
      </c>
      <c r="X203" s="232">
        <f t="shared" si="289"/>
        <v>0</v>
      </c>
      <c r="Y203" s="232">
        <f t="shared" si="289"/>
        <v>0</v>
      </c>
      <c r="Z203" s="232">
        <f t="shared" si="289"/>
        <v>0</v>
      </c>
      <c r="AA203" s="232">
        <f t="shared" si="289"/>
        <v>0</v>
      </c>
      <c r="AB203" s="232">
        <f t="shared" si="289"/>
        <v>0</v>
      </c>
      <c r="AC203" s="232">
        <f t="shared" si="289"/>
        <v>0</v>
      </c>
      <c r="AD203" s="232">
        <f t="shared" si="289"/>
        <v>0</v>
      </c>
      <c r="AE203" s="232">
        <f t="shared" si="289"/>
        <v>0</v>
      </c>
      <c r="AF203" s="232">
        <f t="shared" si="289"/>
        <v>0</v>
      </c>
      <c r="AG203" s="232">
        <f t="shared" si="289"/>
        <v>0</v>
      </c>
      <c r="AH203" s="232">
        <f t="shared" si="289"/>
        <v>0</v>
      </c>
      <c r="AI203" s="232">
        <f t="shared" si="289"/>
        <v>0</v>
      </c>
      <c r="AJ203" s="232">
        <f t="shared" si="289"/>
        <v>0</v>
      </c>
      <c r="AK203" s="232">
        <f t="shared" si="289"/>
        <v>0</v>
      </c>
      <c r="AL203" s="232">
        <f t="shared" si="289"/>
        <v>0</v>
      </c>
      <c r="AM203" s="232">
        <f t="shared" si="289"/>
        <v>0</v>
      </c>
      <c r="AN203" s="232">
        <f t="shared" si="289"/>
        <v>0</v>
      </c>
      <c r="AO203" s="232">
        <f t="shared" si="289"/>
        <v>0</v>
      </c>
      <c r="AP203" s="232">
        <f t="shared" si="289"/>
        <v>0</v>
      </c>
      <c r="AQ203" s="232">
        <f t="shared" si="289"/>
        <v>0</v>
      </c>
      <c r="AR203" s="232">
        <f t="shared" si="289"/>
        <v>0</v>
      </c>
      <c r="AS203" s="232">
        <f t="shared" si="289"/>
        <v>0</v>
      </c>
      <c r="AT203" s="232">
        <f t="shared" si="289"/>
        <v>0</v>
      </c>
      <c r="AU203" s="232">
        <f t="shared" si="289"/>
        <v>0</v>
      </c>
      <c r="AV203" s="232">
        <f t="shared" si="289"/>
        <v>0</v>
      </c>
      <c r="AW203" s="232">
        <f t="shared" si="289"/>
        <v>0</v>
      </c>
      <c r="AX203" s="232">
        <f t="shared" si="289"/>
        <v>0</v>
      </c>
      <c r="AY203" s="232">
        <f t="shared" si="289"/>
        <v>0</v>
      </c>
      <c r="AZ203" s="232">
        <f t="shared" si="289"/>
        <v>0</v>
      </c>
      <c r="BA203" s="232">
        <f t="shared" si="289"/>
        <v>0</v>
      </c>
      <c r="BB203" s="232">
        <f t="shared" si="289"/>
        <v>0</v>
      </c>
      <c r="BC203" s="232">
        <f t="shared" si="289"/>
        <v>0</v>
      </c>
      <c r="BD203" s="232">
        <f t="shared" si="289"/>
        <v>0</v>
      </c>
      <c r="BE203" s="232">
        <f t="shared" si="289"/>
        <v>0</v>
      </c>
      <c r="BF203" s="232">
        <f t="shared" si="289"/>
        <v>0</v>
      </c>
      <c r="BG203" s="232">
        <f t="shared" si="289"/>
        <v>0</v>
      </c>
      <c r="BH203" s="232">
        <f t="shared" si="289"/>
        <v>0</v>
      </c>
      <c r="BI203" s="232">
        <f t="shared" si="289"/>
        <v>0</v>
      </c>
      <c r="BJ203" s="232">
        <f t="shared" si="289"/>
        <v>0</v>
      </c>
      <c r="BK203" s="232">
        <f t="shared" si="289"/>
        <v>0</v>
      </c>
      <c r="BL203" s="232">
        <f t="shared" si="289"/>
        <v>0</v>
      </c>
      <c r="BM203" s="232">
        <f t="shared" si="289"/>
        <v>0</v>
      </c>
      <c r="BN203" s="232">
        <f t="shared" si="289"/>
        <v>0</v>
      </c>
      <c r="BO203" s="232">
        <f t="shared" si="289"/>
        <v>0</v>
      </c>
      <c r="BP203" s="232">
        <f t="shared" ref="BP203:CL203" si="290">BP$106*BP97</f>
        <v>0</v>
      </c>
      <c r="BQ203" s="232">
        <f t="shared" si="290"/>
        <v>0</v>
      </c>
      <c r="BR203" s="232">
        <f t="shared" si="290"/>
        <v>0</v>
      </c>
      <c r="BS203" s="232">
        <f t="shared" si="290"/>
        <v>0</v>
      </c>
      <c r="BT203" s="232">
        <f t="shared" si="290"/>
        <v>0</v>
      </c>
      <c r="BU203" s="232">
        <f t="shared" si="290"/>
        <v>0</v>
      </c>
      <c r="BV203" s="232">
        <f t="shared" si="290"/>
        <v>0</v>
      </c>
      <c r="BW203" s="232">
        <f t="shared" si="290"/>
        <v>0</v>
      </c>
      <c r="BX203" s="232">
        <f t="shared" si="290"/>
        <v>0</v>
      </c>
      <c r="BY203" s="232">
        <f t="shared" si="290"/>
        <v>0</v>
      </c>
      <c r="BZ203" s="232">
        <f t="shared" si="290"/>
        <v>0</v>
      </c>
      <c r="CA203" s="232">
        <f t="shared" si="290"/>
        <v>0</v>
      </c>
      <c r="CB203" s="232">
        <f t="shared" si="290"/>
        <v>0</v>
      </c>
      <c r="CC203" s="232">
        <f t="shared" si="290"/>
        <v>0</v>
      </c>
      <c r="CD203" s="232">
        <f t="shared" si="290"/>
        <v>0</v>
      </c>
      <c r="CE203" s="232">
        <f t="shared" si="290"/>
        <v>0</v>
      </c>
      <c r="CF203" s="232">
        <f t="shared" si="290"/>
        <v>0</v>
      </c>
      <c r="CG203" s="232">
        <f t="shared" si="290"/>
        <v>0</v>
      </c>
      <c r="CH203" s="232">
        <f t="shared" si="290"/>
        <v>0</v>
      </c>
      <c r="CI203" s="232">
        <f t="shared" si="290"/>
        <v>0</v>
      </c>
      <c r="CJ203" s="232">
        <f t="shared" si="290"/>
        <v>0</v>
      </c>
      <c r="CK203" s="232">
        <f t="shared" si="290"/>
        <v>0</v>
      </c>
      <c r="CL203" s="232">
        <f t="shared" si="290"/>
        <v>0</v>
      </c>
      <c r="CM203" s="254">
        <f t="shared" si="203"/>
        <v>0</v>
      </c>
    </row>
    <row r="204" spans="1:91">
      <c r="A204" s="238">
        <v>95</v>
      </c>
      <c r="B204" s="238" t="s">
        <v>1288</v>
      </c>
      <c r="C204" s="232">
        <f t="shared" ref="C204" si="291">C$106*C98</f>
        <v>0</v>
      </c>
      <c r="D204" s="232">
        <f t="shared" ref="D204:BO204" si="292">D$106*D98</f>
        <v>0</v>
      </c>
      <c r="E204" s="232">
        <f t="shared" si="292"/>
        <v>0</v>
      </c>
      <c r="F204" s="232">
        <f t="shared" si="292"/>
        <v>0</v>
      </c>
      <c r="G204" s="232">
        <f t="shared" si="292"/>
        <v>0</v>
      </c>
      <c r="H204" s="232">
        <f t="shared" si="292"/>
        <v>0</v>
      </c>
      <c r="I204" s="232">
        <f t="shared" si="292"/>
        <v>0</v>
      </c>
      <c r="J204" s="232">
        <f t="shared" si="292"/>
        <v>0</v>
      </c>
      <c r="K204" s="232">
        <f t="shared" si="292"/>
        <v>0</v>
      </c>
      <c r="L204" s="232">
        <f t="shared" si="292"/>
        <v>0</v>
      </c>
      <c r="M204" s="232">
        <f t="shared" si="292"/>
        <v>0</v>
      </c>
      <c r="N204" s="232">
        <f t="shared" si="292"/>
        <v>0</v>
      </c>
      <c r="O204" s="232">
        <f t="shared" si="292"/>
        <v>0</v>
      </c>
      <c r="P204" s="232">
        <f t="shared" si="292"/>
        <v>0</v>
      </c>
      <c r="Q204" s="232">
        <f t="shared" si="292"/>
        <v>0</v>
      </c>
      <c r="R204" s="232">
        <f t="shared" si="292"/>
        <v>0</v>
      </c>
      <c r="S204" s="232">
        <f t="shared" si="292"/>
        <v>0</v>
      </c>
      <c r="T204" s="232">
        <f t="shared" si="292"/>
        <v>0</v>
      </c>
      <c r="U204" s="232">
        <f t="shared" si="292"/>
        <v>0</v>
      </c>
      <c r="V204" s="232">
        <f t="shared" si="292"/>
        <v>0</v>
      </c>
      <c r="W204" s="232">
        <f t="shared" si="292"/>
        <v>0</v>
      </c>
      <c r="X204" s="232">
        <f t="shared" si="292"/>
        <v>0</v>
      </c>
      <c r="Y204" s="232">
        <f t="shared" si="292"/>
        <v>0</v>
      </c>
      <c r="Z204" s="232">
        <f t="shared" si="292"/>
        <v>0</v>
      </c>
      <c r="AA204" s="232">
        <f t="shared" si="292"/>
        <v>0</v>
      </c>
      <c r="AB204" s="232">
        <f t="shared" si="292"/>
        <v>0</v>
      </c>
      <c r="AC204" s="232">
        <f t="shared" si="292"/>
        <v>0</v>
      </c>
      <c r="AD204" s="232">
        <f t="shared" si="292"/>
        <v>0</v>
      </c>
      <c r="AE204" s="232">
        <f t="shared" si="292"/>
        <v>0</v>
      </c>
      <c r="AF204" s="232">
        <f t="shared" si="292"/>
        <v>0</v>
      </c>
      <c r="AG204" s="232">
        <f t="shared" si="292"/>
        <v>0</v>
      </c>
      <c r="AH204" s="232">
        <f t="shared" si="292"/>
        <v>0</v>
      </c>
      <c r="AI204" s="232">
        <f t="shared" si="292"/>
        <v>0</v>
      </c>
      <c r="AJ204" s="232">
        <f t="shared" si="292"/>
        <v>0</v>
      </c>
      <c r="AK204" s="232">
        <f t="shared" si="292"/>
        <v>0</v>
      </c>
      <c r="AL204" s="232">
        <f t="shared" si="292"/>
        <v>0</v>
      </c>
      <c r="AM204" s="232">
        <f t="shared" si="292"/>
        <v>0</v>
      </c>
      <c r="AN204" s="232">
        <f t="shared" si="292"/>
        <v>0</v>
      </c>
      <c r="AO204" s="232">
        <f t="shared" si="292"/>
        <v>0</v>
      </c>
      <c r="AP204" s="232">
        <f t="shared" si="292"/>
        <v>0</v>
      </c>
      <c r="AQ204" s="232">
        <f t="shared" si="292"/>
        <v>0</v>
      </c>
      <c r="AR204" s="232">
        <f t="shared" si="292"/>
        <v>0</v>
      </c>
      <c r="AS204" s="232">
        <f t="shared" si="292"/>
        <v>0</v>
      </c>
      <c r="AT204" s="232">
        <f t="shared" si="292"/>
        <v>0</v>
      </c>
      <c r="AU204" s="232">
        <f t="shared" si="292"/>
        <v>0</v>
      </c>
      <c r="AV204" s="232">
        <f t="shared" si="292"/>
        <v>0</v>
      </c>
      <c r="AW204" s="232">
        <f t="shared" si="292"/>
        <v>0</v>
      </c>
      <c r="AX204" s="232">
        <f t="shared" si="292"/>
        <v>0</v>
      </c>
      <c r="AY204" s="232">
        <f t="shared" si="292"/>
        <v>0</v>
      </c>
      <c r="AZ204" s="232">
        <f t="shared" si="292"/>
        <v>0</v>
      </c>
      <c r="BA204" s="232">
        <f t="shared" si="292"/>
        <v>0</v>
      </c>
      <c r="BB204" s="232">
        <f t="shared" si="292"/>
        <v>0</v>
      </c>
      <c r="BC204" s="232">
        <f t="shared" si="292"/>
        <v>0</v>
      </c>
      <c r="BD204" s="232">
        <f t="shared" si="292"/>
        <v>0</v>
      </c>
      <c r="BE204" s="232">
        <f t="shared" si="292"/>
        <v>0</v>
      </c>
      <c r="BF204" s="232">
        <f t="shared" si="292"/>
        <v>0</v>
      </c>
      <c r="BG204" s="232">
        <f t="shared" si="292"/>
        <v>0</v>
      </c>
      <c r="BH204" s="232">
        <f t="shared" si="292"/>
        <v>0</v>
      </c>
      <c r="BI204" s="232">
        <f t="shared" si="292"/>
        <v>0</v>
      </c>
      <c r="BJ204" s="232">
        <f t="shared" si="292"/>
        <v>0</v>
      </c>
      <c r="BK204" s="232">
        <f t="shared" si="292"/>
        <v>0</v>
      </c>
      <c r="BL204" s="232">
        <f t="shared" si="292"/>
        <v>0</v>
      </c>
      <c r="BM204" s="232">
        <f t="shared" si="292"/>
        <v>0</v>
      </c>
      <c r="BN204" s="232">
        <f t="shared" si="292"/>
        <v>0</v>
      </c>
      <c r="BO204" s="232">
        <f t="shared" si="292"/>
        <v>0</v>
      </c>
      <c r="BP204" s="232">
        <f t="shared" ref="BP204:CL204" si="293">BP$106*BP98</f>
        <v>0</v>
      </c>
      <c r="BQ204" s="232">
        <f t="shared" si="293"/>
        <v>0</v>
      </c>
      <c r="BR204" s="232">
        <f t="shared" si="293"/>
        <v>0</v>
      </c>
      <c r="BS204" s="232">
        <f t="shared" si="293"/>
        <v>0</v>
      </c>
      <c r="BT204" s="232">
        <f t="shared" si="293"/>
        <v>0</v>
      </c>
      <c r="BU204" s="232">
        <f t="shared" si="293"/>
        <v>0</v>
      </c>
      <c r="BV204" s="232">
        <f t="shared" si="293"/>
        <v>0</v>
      </c>
      <c r="BW204" s="232">
        <f t="shared" si="293"/>
        <v>0</v>
      </c>
      <c r="BX204" s="232">
        <f t="shared" si="293"/>
        <v>0</v>
      </c>
      <c r="BY204" s="232">
        <f t="shared" si="293"/>
        <v>0</v>
      </c>
      <c r="BZ204" s="232">
        <f t="shared" si="293"/>
        <v>0</v>
      </c>
      <c r="CA204" s="232">
        <f t="shared" si="293"/>
        <v>0</v>
      </c>
      <c r="CB204" s="232">
        <f t="shared" si="293"/>
        <v>0</v>
      </c>
      <c r="CC204" s="232">
        <f t="shared" si="293"/>
        <v>0</v>
      </c>
      <c r="CD204" s="232">
        <f t="shared" si="293"/>
        <v>0</v>
      </c>
      <c r="CE204" s="232">
        <f t="shared" si="293"/>
        <v>0</v>
      </c>
      <c r="CF204" s="232">
        <f t="shared" si="293"/>
        <v>0</v>
      </c>
      <c r="CG204" s="232">
        <f t="shared" si="293"/>
        <v>0</v>
      </c>
      <c r="CH204" s="232">
        <f t="shared" si="293"/>
        <v>0</v>
      </c>
      <c r="CI204" s="232">
        <f t="shared" si="293"/>
        <v>0</v>
      </c>
      <c r="CJ204" s="232">
        <f t="shared" si="293"/>
        <v>0</v>
      </c>
      <c r="CK204" s="232">
        <f t="shared" si="293"/>
        <v>0</v>
      </c>
      <c r="CL204" s="232">
        <f t="shared" si="293"/>
        <v>0</v>
      </c>
      <c r="CM204" s="254">
        <f t="shared" si="203"/>
        <v>0</v>
      </c>
    </row>
    <row r="205" spans="1:91">
      <c r="A205" s="238">
        <v>96</v>
      </c>
      <c r="B205" s="238" t="s">
        <v>1247</v>
      </c>
      <c r="C205" s="232">
        <f t="shared" ref="C205" si="294">C$106*C99</f>
        <v>0</v>
      </c>
      <c r="D205" s="232">
        <f t="shared" ref="D205:BO205" si="295">D$106*D99</f>
        <v>0</v>
      </c>
      <c r="E205" s="232">
        <f t="shared" si="295"/>
        <v>0</v>
      </c>
      <c r="F205" s="232">
        <f t="shared" si="295"/>
        <v>0</v>
      </c>
      <c r="G205" s="232">
        <f t="shared" si="295"/>
        <v>0</v>
      </c>
      <c r="H205" s="232">
        <f t="shared" si="295"/>
        <v>0</v>
      </c>
      <c r="I205" s="232">
        <f t="shared" si="295"/>
        <v>0</v>
      </c>
      <c r="J205" s="232">
        <f t="shared" si="295"/>
        <v>0</v>
      </c>
      <c r="K205" s="232">
        <f t="shared" si="295"/>
        <v>0</v>
      </c>
      <c r="L205" s="232">
        <f t="shared" si="295"/>
        <v>0</v>
      </c>
      <c r="M205" s="232">
        <f t="shared" si="295"/>
        <v>0</v>
      </c>
      <c r="N205" s="232">
        <f t="shared" si="295"/>
        <v>0</v>
      </c>
      <c r="O205" s="232">
        <f t="shared" si="295"/>
        <v>0</v>
      </c>
      <c r="P205" s="232">
        <f t="shared" si="295"/>
        <v>0</v>
      </c>
      <c r="Q205" s="232">
        <f t="shared" si="295"/>
        <v>0</v>
      </c>
      <c r="R205" s="232">
        <f t="shared" si="295"/>
        <v>0</v>
      </c>
      <c r="S205" s="232">
        <f t="shared" si="295"/>
        <v>0</v>
      </c>
      <c r="T205" s="232">
        <f t="shared" si="295"/>
        <v>0</v>
      </c>
      <c r="U205" s="232">
        <f t="shared" si="295"/>
        <v>0</v>
      </c>
      <c r="V205" s="232">
        <f t="shared" si="295"/>
        <v>0</v>
      </c>
      <c r="W205" s="232">
        <f t="shared" si="295"/>
        <v>0</v>
      </c>
      <c r="X205" s="232">
        <f t="shared" si="295"/>
        <v>0</v>
      </c>
      <c r="Y205" s="232">
        <f t="shared" si="295"/>
        <v>0</v>
      </c>
      <c r="Z205" s="232">
        <f t="shared" si="295"/>
        <v>0</v>
      </c>
      <c r="AA205" s="232">
        <f t="shared" si="295"/>
        <v>0</v>
      </c>
      <c r="AB205" s="232">
        <f t="shared" si="295"/>
        <v>0</v>
      </c>
      <c r="AC205" s="232">
        <f t="shared" si="295"/>
        <v>0</v>
      </c>
      <c r="AD205" s="232">
        <f t="shared" si="295"/>
        <v>0</v>
      </c>
      <c r="AE205" s="232">
        <f t="shared" si="295"/>
        <v>0</v>
      </c>
      <c r="AF205" s="232">
        <f t="shared" si="295"/>
        <v>0</v>
      </c>
      <c r="AG205" s="232">
        <f t="shared" si="295"/>
        <v>0</v>
      </c>
      <c r="AH205" s="232">
        <f t="shared" si="295"/>
        <v>0</v>
      </c>
      <c r="AI205" s="232">
        <f t="shared" si="295"/>
        <v>0</v>
      </c>
      <c r="AJ205" s="232">
        <f t="shared" si="295"/>
        <v>0</v>
      </c>
      <c r="AK205" s="232">
        <f t="shared" si="295"/>
        <v>0</v>
      </c>
      <c r="AL205" s="232">
        <f t="shared" si="295"/>
        <v>0</v>
      </c>
      <c r="AM205" s="232">
        <f t="shared" si="295"/>
        <v>0</v>
      </c>
      <c r="AN205" s="232">
        <f t="shared" si="295"/>
        <v>0</v>
      </c>
      <c r="AO205" s="232">
        <f t="shared" si="295"/>
        <v>0</v>
      </c>
      <c r="AP205" s="232">
        <f t="shared" si="295"/>
        <v>0</v>
      </c>
      <c r="AQ205" s="232">
        <f t="shared" si="295"/>
        <v>0</v>
      </c>
      <c r="AR205" s="232">
        <f t="shared" si="295"/>
        <v>0</v>
      </c>
      <c r="AS205" s="232">
        <f t="shared" si="295"/>
        <v>0</v>
      </c>
      <c r="AT205" s="232">
        <f t="shared" si="295"/>
        <v>0</v>
      </c>
      <c r="AU205" s="232">
        <f t="shared" si="295"/>
        <v>0</v>
      </c>
      <c r="AV205" s="232">
        <f t="shared" si="295"/>
        <v>0</v>
      </c>
      <c r="AW205" s="232">
        <f t="shared" si="295"/>
        <v>0</v>
      </c>
      <c r="AX205" s="232">
        <f t="shared" si="295"/>
        <v>0</v>
      </c>
      <c r="AY205" s="232">
        <f t="shared" si="295"/>
        <v>0</v>
      </c>
      <c r="AZ205" s="232">
        <f t="shared" si="295"/>
        <v>0</v>
      </c>
      <c r="BA205" s="232">
        <f t="shared" si="295"/>
        <v>0</v>
      </c>
      <c r="BB205" s="232">
        <f t="shared" si="295"/>
        <v>0</v>
      </c>
      <c r="BC205" s="232">
        <f t="shared" si="295"/>
        <v>0</v>
      </c>
      <c r="BD205" s="232">
        <f t="shared" si="295"/>
        <v>0</v>
      </c>
      <c r="BE205" s="232">
        <f t="shared" si="295"/>
        <v>0</v>
      </c>
      <c r="BF205" s="232">
        <f t="shared" si="295"/>
        <v>0</v>
      </c>
      <c r="BG205" s="232">
        <f t="shared" si="295"/>
        <v>0</v>
      </c>
      <c r="BH205" s="232">
        <f t="shared" si="295"/>
        <v>0</v>
      </c>
      <c r="BI205" s="232">
        <f t="shared" si="295"/>
        <v>0</v>
      </c>
      <c r="BJ205" s="232">
        <f t="shared" si="295"/>
        <v>0</v>
      </c>
      <c r="BK205" s="232">
        <f t="shared" si="295"/>
        <v>0</v>
      </c>
      <c r="BL205" s="232">
        <f t="shared" si="295"/>
        <v>0</v>
      </c>
      <c r="BM205" s="232">
        <f t="shared" si="295"/>
        <v>0</v>
      </c>
      <c r="BN205" s="232">
        <f t="shared" si="295"/>
        <v>0</v>
      </c>
      <c r="BO205" s="232">
        <f t="shared" si="295"/>
        <v>0</v>
      </c>
      <c r="BP205" s="232">
        <f t="shared" ref="BP205:CL205" si="296">BP$106*BP99</f>
        <v>0</v>
      </c>
      <c r="BQ205" s="232">
        <f t="shared" si="296"/>
        <v>0</v>
      </c>
      <c r="BR205" s="232">
        <f t="shared" si="296"/>
        <v>0</v>
      </c>
      <c r="BS205" s="232">
        <f t="shared" si="296"/>
        <v>0</v>
      </c>
      <c r="BT205" s="232">
        <f t="shared" si="296"/>
        <v>0</v>
      </c>
      <c r="BU205" s="232">
        <f t="shared" si="296"/>
        <v>0</v>
      </c>
      <c r="BV205" s="232">
        <f t="shared" si="296"/>
        <v>0</v>
      </c>
      <c r="BW205" s="232">
        <f t="shared" si="296"/>
        <v>0</v>
      </c>
      <c r="BX205" s="232">
        <f t="shared" si="296"/>
        <v>0</v>
      </c>
      <c r="BY205" s="232">
        <f t="shared" si="296"/>
        <v>0</v>
      </c>
      <c r="BZ205" s="232">
        <f t="shared" si="296"/>
        <v>0</v>
      </c>
      <c r="CA205" s="232">
        <f t="shared" si="296"/>
        <v>0</v>
      </c>
      <c r="CB205" s="232">
        <f t="shared" si="296"/>
        <v>0</v>
      </c>
      <c r="CC205" s="232">
        <f t="shared" si="296"/>
        <v>0</v>
      </c>
      <c r="CD205" s="232">
        <f t="shared" si="296"/>
        <v>0</v>
      </c>
      <c r="CE205" s="232">
        <f t="shared" si="296"/>
        <v>0</v>
      </c>
      <c r="CF205" s="232">
        <f t="shared" si="296"/>
        <v>0</v>
      </c>
      <c r="CG205" s="232">
        <f t="shared" si="296"/>
        <v>0</v>
      </c>
      <c r="CH205" s="232">
        <f t="shared" si="296"/>
        <v>0</v>
      </c>
      <c r="CI205" s="232">
        <f t="shared" si="296"/>
        <v>0</v>
      </c>
      <c r="CJ205" s="232">
        <f t="shared" si="296"/>
        <v>0</v>
      </c>
      <c r="CK205" s="232">
        <f t="shared" si="296"/>
        <v>0</v>
      </c>
      <c r="CL205" s="232">
        <f t="shared" si="296"/>
        <v>0</v>
      </c>
      <c r="CM205" s="254">
        <f t="shared" si="203"/>
        <v>0</v>
      </c>
    </row>
    <row r="206" spans="1:91">
      <c r="A206" s="238">
        <v>97</v>
      </c>
      <c r="B206" s="238" t="s">
        <v>1248</v>
      </c>
      <c r="C206" s="232">
        <f t="shared" ref="C206" si="297">C$106*C100</f>
        <v>0</v>
      </c>
      <c r="D206" s="232">
        <f t="shared" ref="D206:BO206" si="298">D$106*D100</f>
        <v>0</v>
      </c>
      <c r="E206" s="232">
        <f t="shared" si="298"/>
        <v>0</v>
      </c>
      <c r="F206" s="232">
        <f t="shared" si="298"/>
        <v>0</v>
      </c>
      <c r="G206" s="232">
        <f t="shared" si="298"/>
        <v>0</v>
      </c>
      <c r="H206" s="232">
        <f t="shared" si="298"/>
        <v>0</v>
      </c>
      <c r="I206" s="232">
        <f t="shared" si="298"/>
        <v>0</v>
      </c>
      <c r="J206" s="232">
        <f t="shared" si="298"/>
        <v>0</v>
      </c>
      <c r="K206" s="232">
        <f t="shared" si="298"/>
        <v>0</v>
      </c>
      <c r="L206" s="232">
        <f t="shared" si="298"/>
        <v>0</v>
      </c>
      <c r="M206" s="232">
        <f t="shared" si="298"/>
        <v>0</v>
      </c>
      <c r="N206" s="232">
        <f t="shared" si="298"/>
        <v>0</v>
      </c>
      <c r="O206" s="232">
        <f t="shared" si="298"/>
        <v>0</v>
      </c>
      <c r="P206" s="232">
        <f t="shared" si="298"/>
        <v>0</v>
      </c>
      <c r="Q206" s="232">
        <f t="shared" si="298"/>
        <v>0</v>
      </c>
      <c r="R206" s="232">
        <f t="shared" si="298"/>
        <v>0</v>
      </c>
      <c r="S206" s="232">
        <f t="shared" si="298"/>
        <v>0</v>
      </c>
      <c r="T206" s="232">
        <f t="shared" si="298"/>
        <v>0</v>
      </c>
      <c r="U206" s="232">
        <f t="shared" si="298"/>
        <v>0</v>
      </c>
      <c r="V206" s="232">
        <f t="shared" si="298"/>
        <v>0</v>
      </c>
      <c r="W206" s="232">
        <f t="shared" si="298"/>
        <v>0</v>
      </c>
      <c r="X206" s="232">
        <f t="shared" si="298"/>
        <v>0</v>
      </c>
      <c r="Y206" s="232">
        <f t="shared" si="298"/>
        <v>0</v>
      </c>
      <c r="Z206" s="232">
        <f t="shared" si="298"/>
        <v>0</v>
      </c>
      <c r="AA206" s="232">
        <f t="shared" si="298"/>
        <v>0</v>
      </c>
      <c r="AB206" s="232">
        <f t="shared" si="298"/>
        <v>0</v>
      </c>
      <c r="AC206" s="232">
        <f t="shared" si="298"/>
        <v>0</v>
      </c>
      <c r="AD206" s="232">
        <f t="shared" si="298"/>
        <v>0</v>
      </c>
      <c r="AE206" s="232">
        <f t="shared" si="298"/>
        <v>0</v>
      </c>
      <c r="AF206" s="232">
        <f t="shared" si="298"/>
        <v>0</v>
      </c>
      <c r="AG206" s="232">
        <f t="shared" si="298"/>
        <v>0</v>
      </c>
      <c r="AH206" s="232">
        <f t="shared" si="298"/>
        <v>0</v>
      </c>
      <c r="AI206" s="232">
        <f t="shared" si="298"/>
        <v>0</v>
      </c>
      <c r="AJ206" s="232">
        <f t="shared" si="298"/>
        <v>0</v>
      </c>
      <c r="AK206" s="232">
        <f t="shared" si="298"/>
        <v>0</v>
      </c>
      <c r="AL206" s="232">
        <f t="shared" si="298"/>
        <v>0</v>
      </c>
      <c r="AM206" s="232">
        <f t="shared" si="298"/>
        <v>0</v>
      </c>
      <c r="AN206" s="232">
        <f t="shared" si="298"/>
        <v>0</v>
      </c>
      <c r="AO206" s="232">
        <f t="shared" si="298"/>
        <v>0</v>
      </c>
      <c r="AP206" s="232">
        <f t="shared" si="298"/>
        <v>0</v>
      </c>
      <c r="AQ206" s="232">
        <f t="shared" si="298"/>
        <v>0</v>
      </c>
      <c r="AR206" s="232">
        <f t="shared" si="298"/>
        <v>0</v>
      </c>
      <c r="AS206" s="232">
        <f t="shared" si="298"/>
        <v>0</v>
      </c>
      <c r="AT206" s="232">
        <f t="shared" si="298"/>
        <v>0</v>
      </c>
      <c r="AU206" s="232">
        <f t="shared" si="298"/>
        <v>0</v>
      </c>
      <c r="AV206" s="232">
        <f t="shared" si="298"/>
        <v>0</v>
      </c>
      <c r="AW206" s="232">
        <f t="shared" si="298"/>
        <v>0</v>
      </c>
      <c r="AX206" s="232">
        <f t="shared" si="298"/>
        <v>0</v>
      </c>
      <c r="AY206" s="232">
        <f t="shared" si="298"/>
        <v>0</v>
      </c>
      <c r="AZ206" s="232">
        <f t="shared" si="298"/>
        <v>0</v>
      </c>
      <c r="BA206" s="232">
        <f t="shared" si="298"/>
        <v>0</v>
      </c>
      <c r="BB206" s="232">
        <f t="shared" si="298"/>
        <v>0</v>
      </c>
      <c r="BC206" s="232">
        <f t="shared" si="298"/>
        <v>0</v>
      </c>
      <c r="BD206" s="232">
        <f t="shared" si="298"/>
        <v>0</v>
      </c>
      <c r="BE206" s="232">
        <f t="shared" si="298"/>
        <v>0</v>
      </c>
      <c r="BF206" s="232">
        <f t="shared" si="298"/>
        <v>0</v>
      </c>
      <c r="BG206" s="232">
        <f t="shared" si="298"/>
        <v>0</v>
      </c>
      <c r="BH206" s="232">
        <f t="shared" si="298"/>
        <v>0</v>
      </c>
      <c r="BI206" s="232">
        <f t="shared" si="298"/>
        <v>0</v>
      </c>
      <c r="BJ206" s="232">
        <f t="shared" si="298"/>
        <v>0</v>
      </c>
      <c r="BK206" s="232">
        <f t="shared" si="298"/>
        <v>0</v>
      </c>
      <c r="BL206" s="232">
        <f t="shared" si="298"/>
        <v>0</v>
      </c>
      <c r="BM206" s="232">
        <f t="shared" si="298"/>
        <v>0</v>
      </c>
      <c r="BN206" s="232">
        <f t="shared" si="298"/>
        <v>0</v>
      </c>
      <c r="BO206" s="232">
        <f t="shared" si="298"/>
        <v>0</v>
      </c>
      <c r="BP206" s="232">
        <f t="shared" ref="BP206:CL206" si="299">BP$106*BP100</f>
        <v>0</v>
      </c>
      <c r="BQ206" s="232">
        <f t="shared" si="299"/>
        <v>0</v>
      </c>
      <c r="BR206" s="232">
        <f t="shared" si="299"/>
        <v>0</v>
      </c>
      <c r="BS206" s="232">
        <f t="shared" si="299"/>
        <v>0</v>
      </c>
      <c r="BT206" s="232">
        <f t="shared" si="299"/>
        <v>0</v>
      </c>
      <c r="BU206" s="232">
        <f t="shared" si="299"/>
        <v>0</v>
      </c>
      <c r="BV206" s="232">
        <f t="shared" si="299"/>
        <v>0</v>
      </c>
      <c r="BW206" s="232">
        <f t="shared" si="299"/>
        <v>0</v>
      </c>
      <c r="BX206" s="232">
        <f t="shared" si="299"/>
        <v>0</v>
      </c>
      <c r="BY206" s="232">
        <f t="shared" si="299"/>
        <v>0</v>
      </c>
      <c r="BZ206" s="232">
        <f t="shared" si="299"/>
        <v>0</v>
      </c>
      <c r="CA206" s="232">
        <f t="shared" si="299"/>
        <v>0</v>
      </c>
      <c r="CB206" s="232">
        <f t="shared" si="299"/>
        <v>0</v>
      </c>
      <c r="CC206" s="232">
        <f t="shared" si="299"/>
        <v>0</v>
      </c>
      <c r="CD206" s="232">
        <f t="shared" si="299"/>
        <v>0</v>
      </c>
      <c r="CE206" s="232">
        <f t="shared" si="299"/>
        <v>0</v>
      </c>
      <c r="CF206" s="232">
        <f t="shared" si="299"/>
        <v>0</v>
      </c>
      <c r="CG206" s="232">
        <f t="shared" si="299"/>
        <v>0</v>
      </c>
      <c r="CH206" s="232">
        <f t="shared" si="299"/>
        <v>0</v>
      </c>
      <c r="CI206" s="232">
        <f t="shared" si="299"/>
        <v>0</v>
      </c>
      <c r="CJ206" s="232">
        <f t="shared" si="299"/>
        <v>0</v>
      </c>
      <c r="CK206" s="232">
        <f t="shared" si="299"/>
        <v>0</v>
      </c>
      <c r="CL206" s="232">
        <f t="shared" si="299"/>
        <v>0</v>
      </c>
      <c r="CM206" s="254">
        <f t="shared" ref="CM206:CM207" si="300">SUM(C206:CL206)</f>
        <v>0</v>
      </c>
    </row>
    <row r="207" spans="1:91">
      <c r="A207" s="238">
        <v>98</v>
      </c>
      <c r="B207" s="238" t="s">
        <v>1289</v>
      </c>
      <c r="C207" s="232">
        <f t="shared" ref="C207" si="301">C$106*C101</f>
        <v>0</v>
      </c>
      <c r="D207" s="232">
        <f t="shared" ref="D207:BO207" si="302">D$106*D101</f>
        <v>0</v>
      </c>
      <c r="E207" s="232">
        <f t="shared" si="302"/>
        <v>0</v>
      </c>
      <c r="F207" s="232">
        <f t="shared" si="302"/>
        <v>0</v>
      </c>
      <c r="G207" s="232">
        <f t="shared" si="302"/>
        <v>0</v>
      </c>
      <c r="H207" s="232">
        <f t="shared" si="302"/>
        <v>0</v>
      </c>
      <c r="I207" s="232">
        <f t="shared" si="302"/>
        <v>0</v>
      </c>
      <c r="J207" s="232">
        <f t="shared" si="302"/>
        <v>0</v>
      </c>
      <c r="K207" s="232">
        <f t="shared" si="302"/>
        <v>0</v>
      </c>
      <c r="L207" s="232">
        <f t="shared" si="302"/>
        <v>0</v>
      </c>
      <c r="M207" s="232">
        <f t="shared" si="302"/>
        <v>0</v>
      </c>
      <c r="N207" s="232">
        <f t="shared" si="302"/>
        <v>0</v>
      </c>
      <c r="O207" s="232">
        <f t="shared" si="302"/>
        <v>0</v>
      </c>
      <c r="P207" s="232">
        <f t="shared" si="302"/>
        <v>0</v>
      </c>
      <c r="Q207" s="232">
        <f t="shared" si="302"/>
        <v>0</v>
      </c>
      <c r="R207" s="232">
        <f t="shared" si="302"/>
        <v>0</v>
      </c>
      <c r="S207" s="232">
        <f t="shared" si="302"/>
        <v>0</v>
      </c>
      <c r="T207" s="232">
        <f t="shared" si="302"/>
        <v>0</v>
      </c>
      <c r="U207" s="232">
        <f t="shared" si="302"/>
        <v>0</v>
      </c>
      <c r="V207" s="232">
        <f t="shared" si="302"/>
        <v>0</v>
      </c>
      <c r="W207" s="232">
        <f t="shared" si="302"/>
        <v>0</v>
      </c>
      <c r="X207" s="232">
        <f t="shared" si="302"/>
        <v>0</v>
      </c>
      <c r="Y207" s="232">
        <f t="shared" si="302"/>
        <v>0</v>
      </c>
      <c r="Z207" s="232">
        <f t="shared" si="302"/>
        <v>0</v>
      </c>
      <c r="AA207" s="232">
        <f t="shared" si="302"/>
        <v>0</v>
      </c>
      <c r="AB207" s="232">
        <f t="shared" si="302"/>
        <v>0</v>
      </c>
      <c r="AC207" s="232">
        <f t="shared" si="302"/>
        <v>0</v>
      </c>
      <c r="AD207" s="232">
        <f t="shared" si="302"/>
        <v>0</v>
      </c>
      <c r="AE207" s="232">
        <f t="shared" si="302"/>
        <v>0</v>
      </c>
      <c r="AF207" s="232">
        <f t="shared" si="302"/>
        <v>0</v>
      </c>
      <c r="AG207" s="232">
        <f t="shared" si="302"/>
        <v>0</v>
      </c>
      <c r="AH207" s="232">
        <f t="shared" si="302"/>
        <v>0</v>
      </c>
      <c r="AI207" s="232">
        <f t="shared" si="302"/>
        <v>0</v>
      </c>
      <c r="AJ207" s="232">
        <f t="shared" si="302"/>
        <v>0</v>
      </c>
      <c r="AK207" s="232">
        <f t="shared" si="302"/>
        <v>0</v>
      </c>
      <c r="AL207" s="232">
        <f t="shared" si="302"/>
        <v>0</v>
      </c>
      <c r="AM207" s="232">
        <f t="shared" si="302"/>
        <v>0</v>
      </c>
      <c r="AN207" s="232">
        <f t="shared" si="302"/>
        <v>0</v>
      </c>
      <c r="AO207" s="232">
        <f t="shared" si="302"/>
        <v>0</v>
      </c>
      <c r="AP207" s="232">
        <f t="shared" si="302"/>
        <v>0</v>
      </c>
      <c r="AQ207" s="232">
        <f t="shared" si="302"/>
        <v>0</v>
      </c>
      <c r="AR207" s="232">
        <f t="shared" si="302"/>
        <v>0</v>
      </c>
      <c r="AS207" s="232">
        <f t="shared" si="302"/>
        <v>0</v>
      </c>
      <c r="AT207" s="232">
        <f t="shared" si="302"/>
        <v>0</v>
      </c>
      <c r="AU207" s="232">
        <f t="shared" si="302"/>
        <v>0</v>
      </c>
      <c r="AV207" s="232">
        <f t="shared" si="302"/>
        <v>0</v>
      </c>
      <c r="AW207" s="232">
        <f t="shared" si="302"/>
        <v>0</v>
      </c>
      <c r="AX207" s="232">
        <f t="shared" si="302"/>
        <v>0</v>
      </c>
      <c r="AY207" s="232">
        <f t="shared" si="302"/>
        <v>0</v>
      </c>
      <c r="AZ207" s="232">
        <f t="shared" si="302"/>
        <v>0</v>
      </c>
      <c r="BA207" s="232">
        <f t="shared" si="302"/>
        <v>0</v>
      </c>
      <c r="BB207" s="232">
        <f t="shared" si="302"/>
        <v>0</v>
      </c>
      <c r="BC207" s="232">
        <f t="shared" si="302"/>
        <v>0</v>
      </c>
      <c r="BD207" s="232">
        <f t="shared" si="302"/>
        <v>0</v>
      </c>
      <c r="BE207" s="232">
        <f t="shared" si="302"/>
        <v>0</v>
      </c>
      <c r="BF207" s="232">
        <f t="shared" si="302"/>
        <v>0</v>
      </c>
      <c r="BG207" s="232">
        <f t="shared" si="302"/>
        <v>0</v>
      </c>
      <c r="BH207" s="232">
        <f t="shared" si="302"/>
        <v>0</v>
      </c>
      <c r="BI207" s="232">
        <f t="shared" si="302"/>
        <v>0</v>
      </c>
      <c r="BJ207" s="232">
        <f t="shared" si="302"/>
        <v>0</v>
      </c>
      <c r="BK207" s="232">
        <f t="shared" si="302"/>
        <v>0</v>
      </c>
      <c r="BL207" s="232">
        <f t="shared" si="302"/>
        <v>0</v>
      </c>
      <c r="BM207" s="232">
        <f t="shared" si="302"/>
        <v>0</v>
      </c>
      <c r="BN207" s="232">
        <f t="shared" si="302"/>
        <v>0</v>
      </c>
      <c r="BO207" s="232">
        <f t="shared" si="302"/>
        <v>0</v>
      </c>
      <c r="BP207" s="232">
        <f t="shared" ref="BP207:CL207" si="303">BP$106*BP101</f>
        <v>0</v>
      </c>
      <c r="BQ207" s="232">
        <f t="shared" si="303"/>
        <v>0</v>
      </c>
      <c r="BR207" s="232">
        <f t="shared" si="303"/>
        <v>0</v>
      </c>
      <c r="BS207" s="232">
        <f t="shared" si="303"/>
        <v>0</v>
      </c>
      <c r="BT207" s="232">
        <f t="shared" si="303"/>
        <v>0</v>
      </c>
      <c r="BU207" s="232">
        <f t="shared" si="303"/>
        <v>0</v>
      </c>
      <c r="BV207" s="232">
        <f t="shared" si="303"/>
        <v>0</v>
      </c>
      <c r="BW207" s="232">
        <f t="shared" si="303"/>
        <v>0</v>
      </c>
      <c r="BX207" s="232">
        <f t="shared" si="303"/>
        <v>0</v>
      </c>
      <c r="BY207" s="232">
        <f t="shared" si="303"/>
        <v>0</v>
      </c>
      <c r="BZ207" s="232">
        <f t="shared" si="303"/>
        <v>0</v>
      </c>
      <c r="CA207" s="232">
        <f t="shared" si="303"/>
        <v>0</v>
      </c>
      <c r="CB207" s="232">
        <f t="shared" si="303"/>
        <v>0</v>
      </c>
      <c r="CC207" s="232">
        <f t="shared" si="303"/>
        <v>0</v>
      </c>
      <c r="CD207" s="232">
        <f t="shared" si="303"/>
        <v>0</v>
      </c>
      <c r="CE207" s="232">
        <f t="shared" si="303"/>
        <v>0</v>
      </c>
      <c r="CF207" s="232">
        <f t="shared" si="303"/>
        <v>0</v>
      </c>
      <c r="CG207" s="232">
        <f t="shared" si="303"/>
        <v>0</v>
      </c>
      <c r="CH207" s="232">
        <f t="shared" si="303"/>
        <v>0</v>
      </c>
      <c r="CI207" s="232">
        <f t="shared" si="303"/>
        <v>0</v>
      </c>
      <c r="CJ207" s="232">
        <f t="shared" si="303"/>
        <v>0</v>
      </c>
      <c r="CK207" s="232">
        <f t="shared" si="303"/>
        <v>0</v>
      </c>
      <c r="CL207" s="232">
        <f t="shared" si="303"/>
        <v>0</v>
      </c>
      <c r="CM207" s="254">
        <f t="shared" si="300"/>
        <v>0</v>
      </c>
    </row>
  </sheetData>
  <mergeCells count="1">
    <mergeCell ref="A2:B3"/>
  </mergeCells>
  <phoneticPr fontId="3"/>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V111"/>
  <sheetViews>
    <sheetView zoomScale="85" zoomScaleNormal="85" workbookViewId="0">
      <pane xSplit="2" ySplit="3" topLeftCell="BB60" activePane="bottomRight" state="frozen"/>
      <selection activeCell="AQ95" sqref="AQ95"/>
      <selection pane="topRight" activeCell="AQ95" sqref="AQ95"/>
      <selection pane="bottomLeft" activeCell="AQ95" sqref="AQ95"/>
      <selection pane="bottomRight" activeCell="AQ95" sqref="AQ95"/>
    </sheetView>
  </sheetViews>
  <sheetFormatPr defaultRowHeight="13.5"/>
  <cols>
    <col min="1" max="1" width="5.1640625" style="243" customWidth="1"/>
    <col min="2" max="2" width="21.5" style="243" customWidth="1"/>
    <col min="3" max="7" width="12" style="243" bestFit="1" customWidth="1"/>
    <col min="8" max="8" width="10.6640625" style="243" bestFit="1" customWidth="1"/>
    <col min="9" max="9" width="12" style="243" bestFit="1" customWidth="1"/>
    <col min="10" max="10" width="10.6640625" style="243" bestFit="1" customWidth="1"/>
    <col min="11" max="13" width="12" style="243" bestFit="1" customWidth="1"/>
    <col min="14" max="14" width="10.6640625" style="243" bestFit="1" customWidth="1"/>
    <col min="15" max="21" width="12" style="243" bestFit="1" customWidth="1"/>
    <col min="22" max="22" width="10.6640625" style="243" bestFit="1" customWidth="1"/>
    <col min="23" max="23" width="12" style="243" bestFit="1" customWidth="1"/>
    <col min="24" max="24" width="10.6640625" style="243" bestFit="1" customWidth="1"/>
    <col min="25" max="28" width="12" style="243" bestFit="1" customWidth="1"/>
    <col min="29" max="30" width="10.6640625" style="243" bestFit="1" customWidth="1"/>
    <col min="31" max="35" width="12" style="243" bestFit="1" customWidth="1"/>
    <col min="36" max="36" width="10.6640625" style="243" bestFit="1" customWidth="1"/>
    <col min="37" max="68" width="12" style="243" bestFit="1" customWidth="1"/>
    <col min="69" max="90" width="12" style="243" customWidth="1"/>
    <col min="91" max="100" width="10.5" style="243" customWidth="1"/>
    <col min="101" max="16384" width="9.33203125" style="243"/>
  </cols>
  <sheetData>
    <row r="1" spans="1:100">
      <c r="A1" s="232" t="s">
        <v>192</v>
      </c>
    </row>
    <row r="2" spans="1:100" s="260" customFormat="1">
      <c r="A2" s="693" t="s">
        <v>55</v>
      </c>
      <c r="B2" s="693"/>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c r="AW2">
        <v>47</v>
      </c>
      <c r="AX2">
        <v>48</v>
      </c>
      <c r="AY2">
        <v>49</v>
      </c>
      <c r="AZ2">
        <v>50</v>
      </c>
      <c r="BA2">
        <v>51</v>
      </c>
      <c r="BB2">
        <v>52</v>
      </c>
      <c r="BC2">
        <v>53</v>
      </c>
      <c r="BD2">
        <v>54</v>
      </c>
      <c r="BE2">
        <v>55</v>
      </c>
      <c r="BF2">
        <v>56</v>
      </c>
      <c r="BG2">
        <v>57</v>
      </c>
      <c r="BH2">
        <v>58</v>
      </c>
      <c r="BI2">
        <v>59</v>
      </c>
      <c r="BJ2">
        <v>60</v>
      </c>
      <c r="BK2">
        <v>61</v>
      </c>
      <c r="BL2">
        <v>62</v>
      </c>
      <c r="BM2">
        <v>63</v>
      </c>
      <c r="BN2">
        <v>64</v>
      </c>
      <c r="BO2">
        <v>65</v>
      </c>
      <c r="BP2">
        <v>66</v>
      </c>
      <c r="BQ2">
        <v>67</v>
      </c>
      <c r="BR2">
        <v>68</v>
      </c>
      <c r="BS2">
        <v>69</v>
      </c>
      <c r="BT2">
        <v>70</v>
      </c>
      <c r="BU2">
        <v>71</v>
      </c>
      <c r="BV2">
        <v>72</v>
      </c>
      <c r="BW2">
        <v>73</v>
      </c>
      <c r="BX2">
        <v>74</v>
      </c>
      <c r="BY2">
        <v>75</v>
      </c>
      <c r="BZ2">
        <v>76</v>
      </c>
      <c r="CA2">
        <v>77</v>
      </c>
      <c r="CB2">
        <v>78</v>
      </c>
      <c r="CC2">
        <v>79</v>
      </c>
      <c r="CD2">
        <v>80</v>
      </c>
      <c r="CE2">
        <v>81</v>
      </c>
      <c r="CF2">
        <v>82</v>
      </c>
      <c r="CG2">
        <v>83</v>
      </c>
      <c r="CH2">
        <v>84</v>
      </c>
      <c r="CI2">
        <v>85</v>
      </c>
      <c r="CJ2">
        <v>86</v>
      </c>
      <c r="CK2">
        <v>87</v>
      </c>
      <c r="CL2">
        <v>88</v>
      </c>
      <c r="CM2" s="257"/>
      <c r="CN2" s="235"/>
      <c r="CO2" s="235"/>
      <c r="CP2" s="235"/>
      <c r="CQ2" s="235"/>
      <c r="CR2" s="235"/>
      <c r="CS2" s="235"/>
      <c r="CT2" s="235"/>
      <c r="CU2" s="235"/>
      <c r="CV2" s="235"/>
    </row>
    <row r="3" spans="1:100">
      <c r="A3" s="693"/>
      <c r="B3" s="693"/>
      <c r="C3" t="s">
        <v>1990</v>
      </c>
      <c r="D3" t="s">
        <v>4</v>
      </c>
      <c r="E3" t="s">
        <v>5</v>
      </c>
      <c r="F3" t="s">
        <v>198</v>
      </c>
      <c r="G3" t="s">
        <v>6</v>
      </c>
      <c r="H3" t="s">
        <v>7</v>
      </c>
      <c r="I3" t="s">
        <v>125</v>
      </c>
      <c r="J3" t="s">
        <v>126</v>
      </c>
      <c r="K3" t="s">
        <v>127</v>
      </c>
      <c r="L3" t="s">
        <v>87</v>
      </c>
      <c r="M3" t="s">
        <v>46</v>
      </c>
      <c r="N3" t="s">
        <v>128</v>
      </c>
      <c r="O3" t="s">
        <v>130</v>
      </c>
      <c r="P3" t="s">
        <v>131</v>
      </c>
      <c r="Q3" t="s">
        <v>117</v>
      </c>
      <c r="R3" t="s">
        <v>1980</v>
      </c>
      <c r="S3" t="s">
        <v>135</v>
      </c>
      <c r="T3" t="s">
        <v>136</v>
      </c>
      <c r="U3" t="s">
        <v>137</v>
      </c>
      <c r="V3" t="s">
        <v>138</v>
      </c>
      <c r="W3" t="s">
        <v>8</v>
      </c>
      <c r="X3" t="s">
        <v>140</v>
      </c>
      <c r="Y3" t="s">
        <v>141</v>
      </c>
      <c r="Z3" t="s">
        <v>142</v>
      </c>
      <c r="AA3" t="s">
        <v>143</v>
      </c>
      <c r="AB3" t="s">
        <v>1991</v>
      </c>
      <c r="AC3" t="s">
        <v>1992</v>
      </c>
      <c r="AD3" t="s">
        <v>1941</v>
      </c>
      <c r="AE3" t="s">
        <v>149</v>
      </c>
      <c r="AF3" t="s">
        <v>1163</v>
      </c>
      <c r="AG3" t="s">
        <v>1164</v>
      </c>
      <c r="AH3" t="s">
        <v>1165</v>
      </c>
      <c r="AI3" t="s">
        <v>1993</v>
      </c>
      <c r="AJ3" t="s">
        <v>1994</v>
      </c>
      <c r="AK3" t="s">
        <v>1995</v>
      </c>
      <c r="AL3" t="s">
        <v>1944</v>
      </c>
      <c r="AM3" t="s">
        <v>1168</v>
      </c>
      <c r="AN3" t="s">
        <v>157</v>
      </c>
      <c r="AO3" t="s">
        <v>158</v>
      </c>
      <c r="AP3" t="s">
        <v>159</v>
      </c>
      <c r="AQ3" t="s">
        <v>1996</v>
      </c>
      <c r="AR3" t="s">
        <v>1234</v>
      </c>
      <c r="AS3" t="s">
        <v>865</v>
      </c>
      <c r="AT3" t="s">
        <v>868</v>
      </c>
      <c r="AU3" t="s">
        <v>161</v>
      </c>
      <c r="AV3" t="s">
        <v>162</v>
      </c>
      <c r="AW3" t="s">
        <v>163</v>
      </c>
      <c r="AX3" t="s">
        <v>10</v>
      </c>
      <c r="AY3" t="s">
        <v>11</v>
      </c>
      <c r="AZ3" t="s">
        <v>898</v>
      </c>
      <c r="BA3" t="s">
        <v>904</v>
      </c>
      <c r="BB3" t="s">
        <v>47</v>
      </c>
      <c r="BC3" t="s">
        <v>12</v>
      </c>
      <c r="BD3" t="s">
        <v>166</v>
      </c>
      <c r="BE3" t="s">
        <v>51</v>
      </c>
      <c r="BF3" t="s">
        <v>13</v>
      </c>
      <c r="BG3" t="s">
        <v>1926</v>
      </c>
      <c r="BH3" t="s">
        <v>59</v>
      </c>
      <c r="BI3" t="s">
        <v>14</v>
      </c>
      <c r="BJ3" t="s">
        <v>15</v>
      </c>
      <c r="BK3" t="s">
        <v>88</v>
      </c>
      <c r="BL3" t="s">
        <v>16</v>
      </c>
      <c r="BM3" t="s">
        <v>167</v>
      </c>
      <c r="BN3" t="s">
        <v>1286</v>
      </c>
      <c r="BO3" t="s">
        <v>1239</v>
      </c>
      <c r="BP3" t="s">
        <v>17</v>
      </c>
      <c r="BQ3" t="s">
        <v>89</v>
      </c>
      <c r="BR3" t="s">
        <v>169</v>
      </c>
      <c r="BS3" t="s">
        <v>170</v>
      </c>
      <c r="BT3" t="s">
        <v>18</v>
      </c>
      <c r="BU3" t="s">
        <v>19</v>
      </c>
      <c r="BV3" t="s">
        <v>20</v>
      </c>
      <c r="BW3" t="s">
        <v>1945</v>
      </c>
      <c r="BX3" t="s">
        <v>1946</v>
      </c>
      <c r="BY3" t="s">
        <v>1242</v>
      </c>
      <c r="BZ3" t="s">
        <v>52</v>
      </c>
      <c r="CA3" t="s">
        <v>1947</v>
      </c>
      <c r="CB3" t="s">
        <v>21</v>
      </c>
      <c r="CC3" t="s">
        <v>84</v>
      </c>
      <c r="CD3" t="s">
        <v>172</v>
      </c>
      <c r="CE3" t="s">
        <v>22</v>
      </c>
      <c r="CF3" t="s">
        <v>90</v>
      </c>
      <c r="CG3" t="s">
        <v>173</v>
      </c>
      <c r="CH3" t="s">
        <v>91</v>
      </c>
      <c r="CI3" t="s">
        <v>23</v>
      </c>
      <c r="CJ3" t="s">
        <v>92</v>
      </c>
      <c r="CK3" t="s">
        <v>24</v>
      </c>
      <c r="CL3" t="s">
        <v>25</v>
      </c>
      <c r="CM3" s="259" t="s">
        <v>177</v>
      </c>
      <c r="CN3" s="253"/>
      <c r="CO3" s="253"/>
      <c r="CP3" s="253"/>
      <c r="CQ3" s="253"/>
      <c r="CR3" s="253"/>
      <c r="CS3" s="253"/>
      <c r="CT3" s="253"/>
      <c r="CU3" s="253"/>
      <c r="CV3" s="253"/>
    </row>
    <row r="4" spans="1:100">
      <c r="A4">
        <v>1</v>
      </c>
      <c r="B4" t="s">
        <v>1990</v>
      </c>
      <c r="C4" s="261">
        <v>1.0665288164519016</v>
      </c>
      <c r="D4" s="261">
        <v>3.4276232848341629E-4</v>
      </c>
      <c r="E4" s="261">
        <v>2.8323874628198252E-5</v>
      </c>
      <c r="F4" s="261">
        <v>4.1729580953798822E-6</v>
      </c>
      <c r="G4" s="261">
        <v>4.3927946849051047E-2</v>
      </c>
      <c r="H4" s="261">
        <v>1.5292486686293546E-2</v>
      </c>
      <c r="I4" s="261">
        <v>0</v>
      </c>
      <c r="J4" s="261">
        <v>1.3975680304063474E-3</v>
      </c>
      <c r="K4" s="261">
        <v>2.0569222276305219E-4</v>
      </c>
      <c r="L4" s="261">
        <v>1.4345263860805888E-5</v>
      </c>
      <c r="M4" s="261">
        <v>6.7739476675069516E-6</v>
      </c>
      <c r="N4" s="261">
        <v>4.7200173972938367E-3</v>
      </c>
      <c r="O4" s="261">
        <v>7.3554610105523279E-5</v>
      </c>
      <c r="P4" s="261">
        <v>0</v>
      </c>
      <c r="Q4" s="261">
        <v>4.9033043768586838E-6</v>
      </c>
      <c r="R4" s="261">
        <v>5.946974444992361E-6</v>
      </c>
      <c r="S4" s="261">
        <v>0</v>
      </c>
      <c r="T4" s="261">
        <v>2.2613119160097173E-5</v>
      </c>
      <c r="U4" s="261">
        <v>0</v>
      </c>
      <c r="V4" s="261">
        <v>1.1953479085015692E-6</v>
      </c>
      <c r="W4" s="261">
        <v>3.1778781442586907E-6</v>
      </c>
      <c r="X4" s="261">
        <v>0</v>
      </c>
      <c r="Y4" s="261">
        <v>3.2902426659854173E-6</v>
      </c>
      <c r="Z4" s="261">
        <v>0</v>
      </c>
      <c r="AA4" s="261">
        <v>2.8248109691917345E-5</v>
      </c>
      <c r="AB4" s="261">
        <v>1.5545724932149604E-6</v>
      </c>
      <c r="AC4" s="261">
        <v>5.7421969070866029E-6</v>
      </c>
      <c r="AD4" s="261">
        <v>2.2565233647494492E-6</v>
      </c>
      <c r="AE4" s="261">
        <v>3.5492955336133639E-6</v>
      </c>
      <c r="AF4" s="261">
        <v>3.3208894787741805E-6</v>
      </c>
      <c r="AG4" s="261">
        <v>5.486229382404787E-6</v>
      </c>
      <c r="AH4" s="261">
        <v>1.2763568571307589E-6</v>
      </c>
      <c r="AI4" s="261">
        <v>1.3609971588248079E-6</v>
      </c>
      <c r="AJ4" s="261">
        <v>5.5299744847468135E-6</v>
      </c>
      <c r="AK4" s="261">
        <v>1.0628260608869083E-7</v>
      </c>
      <c r="AL4" s="261">
        <v>1.2380580444297592E-6</v>
      </c>
      <c r="AM4" s="261">
        <v>1.5740200513087519E-6</v>
      </c>
      <c r="AN4" s="261">
        <v>3.6787112179573839E-6</v>
      </c>
      <c r="AO4" s="261">
        <v>2.3577126824243567E-6</v>
      </c>
      <c r="AP4" s="261">
        <v>6.967859399086945E-4</v>
      </c>
      <c r="AQ4" s="261">
        <v>1.1587964823422739E-5</v>
      </c>
      <c r="AR4" s="261">
        <v>5.7385231582866931E-5</v>
      </c>
      <c r="AS4" s="261">
        <v>6.3621673736224709E-6</v>
      </c>
      <c r="AT4" s="261">
        <v>2.0156536619516844E-4</v>
      </c>
      <c r="AU4" s="261">
        <v>1.2309310707663714E-4</v>
      </c>
      <c r="AV4" s="261">
        <v>2.5182305707195219E-6</v>
      </c>
      <c r="AW4" s="261">
        <v>3.673959241054043E-6</v>
      </c>
      <c r="AX4" s="261">
        <v>1.1209343654425684E-5</v>
      </c>
      <c r="AY4" s="261">
        <v>6.2465919902712754E-6</v>
      </c>
      <c r="AZ4" s="261">
        <v>1.8569660761570606E-5</v>
      </c>
      <c r="BA4" s="261">
        <v>2.6633949521272397E-5</v>
      </c>
      <c r="BB4" s="261">
        <v>5.6053686398717358E-6</v>
      </c>
      <c r="BC4" s="261">
        <v>7.2204307459231384E-6</v>
      </c>
      <c r="BD4" s="261">
        <v>4.8947266821629496E-6</v>
      </c>
      <c r="BE4" s="261">
        <v>2.8109096275884041E-6</v>
      </c>
      <c r="BF4" s="261">
        <v>5.3781636515061005E-6</v>
      </c>
      <c r="BG4" s="261">
        <v>4.6376278769736568E-5</v>
      </c>
      <c r="BH4" s="261">
        <v>5.7714442746174707E-6</v>
      </c>
      <c r="BI4" s="261">
        <v>6.1618531203750268E-6</v>
      </c>
      <c r="BJ4" s="261">
        <v>0</v>
      </c>
      <c r="BK4" s="261">
        <v>3.255891471740528E-6</v>
      </c>
      <c r="BL4" s="261">
        <v>1.2025806221406235E-4</v>
      </c>
      <c r="BM4" s="261">
        <v>1.8208756595201199E-5</v>
      </c>
      <c r="BN4" s="261">
        <v>0</v>
      </c>
      <c r="BO4" s="261">
        <v>5.824954253887611E-6</v>
      </c>
      <c r="BP4" s="261">
        <v>4.5380472423564436E-5</v>
      </c>
      <c r="BQ4" s="261">
        <v>2.95686378944672E-5</v>
      </c>
      <c r="BR4" s="261">
        <v>1.2155802097741648E-5</v>
      </c>
      <c r="BS4" s="261">
        <v>6.9076488550522683E-5</v>
      </c>
      <c r="BT4" s="261">
        <v>1.8573174696226797E-5</v>
      </c>
      <c r="BU4" s="261">
        <v>1.5830157845560963E-4</v>
      </c>
      <c r="BV4" s="261">
        <v>5.841640825019099E-4</v>
      </c>
      <c r="BW4" s="261">
        <v>2.3968110570401555E-4</v>
      </c>
      <c r="BX4" s="261">
        <v>6.0741147972676364E-6</v>
      </c>
      <c r="BY4" s="261">
        <v>7.7988825799340524E-4</v>
      </c>
      <c r="BZ4" s="261">
        <v>1.2142379848133571E-3</v>
      </c>
      <c r="CA4" s="261">
        <v>4.665514787523636E-4</v>
      </c>
      <c r="CB4" s="261">
        <v>1.7301328684051922E-5</v>
      </c>
      <c r="CC4" s="261">
        <v>5.0976092488108238E-5</v>
      </c>
      <c r="CD4" s="261">
        <v>8.7509581221633182E-6</v>
      </c>
      <c r="CE4" s="261">
        <v>1.6928726873408713E-5</v>
      </c>
      <c r="CF4" s="261">
        <v>2.3477149717236983E-3</v>
      </c>
      <c r="CG4" s="261">
        <v>5.757180745880365E-3</v>
      </c>
      <c r="CH4" s="261">
        <v>2.0238728104528873E-5</v>
      </c>
      <c r="CI4" s="261">
        <v>8.5064987629539528E-4</v>
      </c>
      <c r="CJ4" s="261">
        <v>1.2585419358431748E-2</v>
      </c>
      <c r="CK4" s="261">
        <v>8.5539924132310195E-5</v>
      </c>
      <c r="CL4" s="261">
        <v>1.3241939072966219E-5</v>
      </c>
      <c r="CM4" s="261">
        <f t="shared" ref="CM4:CM35" si="0">SUM(C4:CL4)</f>
        <v>1.1594258615984414</v>
      </c>
      <c r="CN4" s="261"/>
      <c r="CO4" s="261"/>
      <c r="CP4" s="261"/>
      <c r="CQ4" s="261"/>
      <c r="CR4" s="261"/>
      <c r="CS4" s="261"/>
      <c r="CT4" s="261"/>
      <c r="CU4" s="261"/>
      <c r="CV4" s="261"/>
    </row>
    <row r="5" spans="1:100">
      <c r="A5">
        <v>2</v>
      </c>
      <c r="B5" t="s">
        <v>4</v>
      </c>
      <c r="C5" s="261">
        <v>9.7304226184819377E-6</v>
      </c>
      <c r="D5" s="261">
        <v>1.0466666750321492</v>
      </c>
      <c r="E5" s="261">
        <v>1.0029547538867616E-5</v>
      </c>
      <c r="F5" s="261">
        <v>4.5885516820979959E-7</v>
      </c>
      <c r="G5" s="261">
        <v>3.4311722010632837E-5</v>
      </c>
      <c r="H5" s="261">
        <v>7.4130296048860062E-7</v>
      </c>
      <c r="I5" s="261">
        <v>0</v>
      </c>
      <c r="J5" s="261">
        <v>5.1400236826174684E-6</v>
      </c>
      <c r="K5" s="261">
        <v>5.277563077833212E-7</v>
      </c>
      <c r="L5" s="261">
        <v>2.1419422401236708E-2</v>
      </c>
      <c r="M5" s="261">
        <v>1.0058303400784746E-4</v>
      </c>
      <c r="N5" s="261">
        <v>4.6593078733723113E-6</v>
      </c>
      <c r="O5" s="261">
        <v>3.1277341048540774E-7</v>
      </c>
      <c r="P5" s="261">
        <v>0</v>
      </c>
      <c r="Q5" s="261">
        <v>2.7676070092209418E-5</v>
      </c>
      <c r="R5" s="261">
        <v>1.3881157638351829E-7</v>
      </c>
      <c r="S5" s="261">
        <v>0</v>
      </c>
      <c r="T5" s="261">
        <v>3.2845503304520864E-5</v>
      </c>
      <c r="U5" s="261">
        <v>0</v>
      </c>
      <c r="V5" s="261">
        <v>6.6828535116866674E-8</v>
      </c>
      <c r="W5" s="261">
        <v>2.6832475418020525E-7</v>
      </c>
      <c r="X5" s="261">
        <v>0</v>
      </c>
      <c r="Y5" s="261">
        <v>2.2328737754764015E-7</v>
      </c>
      <c r="Z5" s="261">
        <v>0</v>
      </c>
      <c r="AA5" s="261">
        <v>6.6248496143950558E-7</v>
      </c>
      <c r="AB5" s="261">
        <v>1.2031060410714315E-7</v>
      </c>
      <c r="AC5" s="261">
        <v>1.4404911178383349E-6</v>
      </c>
      <c r="AD5" s="261">
        <v>5.4782105999143112E-7</v>
      </c>
      <c r="AE5" s="261">
        <v>4.8482617825597906E-7</v>
      </c>
      <c r="AF5" s="261">
        <v>2.8046128079925933E-7</v>
      </c>
      <c r="AG5" s="261">
        <v>5.1766171078184958E-7</v>
      </c>
      <c r="AH5" s="261">
        <v>2.9454417101071537E-7</v>
      </c>
      <c r="AI5" s="261">
        <v>1.4624553541774853E-7</v>
      </c>
      <c r="AJ5" s="261">
        <v>5.9320215867352999E-7</v>
      </c>
      <c r="AK5" s="261">
        <v>7.3578559792668462E-9</v>
      </c>
      <c r="AL5" s="261">
        <v>1.3984356309328913E-7</v>
      </c>
      <c r="AM5" s="261">
        <v>1.8415704125416543E-7</v>
      </c>
      <c r="AN5" s="261">
        <v>2.7839688850395192E-6</v>
      </c>
      <c r="AO5" s="261">
        <v>5.408867440389026E-7</v>
      </c>
      <c r="AP5" s="261">
        <v>6.1832419140986689E-5</v>
      </c>
      <c r="AQ5" s="261">
        <v>3.3525243505894924E-7</v>
      </c>
      <c r="AR5" s="261">
        <v>3.8226395248442499E-5</v>
      </c>
      <c r="AS5" s="261">
        <v>1.4019013452881711E-5</v>
      </c>
      <c r="AT5" s="261">
        <v>2.3782088600879041E-5</v>
      </c>
      <c r="AU5" s="261">
        <v>8.8372565756951453E-6</v>
      </c>
      <c r="AV5" s="261">
        <v>1.7182778202985234E-6</v>
      </c>
      <c r="AW5" s="261">
        <v>1.7888572310125687E-7</v>
      </c>
      <c r="AX5" s="261">
        <v>8.2936604970554682E-7</v>
      </c>
      <c r="AY5" s="261">
        <v>1.4521131805977364E-7</v>
      </c>
      <c r="AZ5" s="261">
        <v>1.6131794714799448E-6</v>
      </c>
      <c r="BA5" s="261">
        <v>1.1995987513118118E-6</v>
      </c>
      <c r="BB5" s="261">
        <v>4.5201908941388097E-7</v>
      </c>
      <c r="BC5" s="261">
        <v>6.6777286208677017E-7</v>
      </c>
      <c r="BD5" s="261">
        <v>4.9833007102223057E-7</v>
      </c>
      <c r="BE5" s="261">
        <v>2.8739637785830196E-7</v>
      </c>
      <c r="BF5" s="261">
        <v>3.8801356009435242E-7</v>
      </c>
      <c r="BG5" s="261">
        <v>4.0007906848111633E-7</v>
      </c>
      <c r="BH5" s="261">
        <v>4.428146550504562E-7</v>
      </c>
      <c r="BI5" s="261">
        <v>6.0366913491119536E-7</v>
      </c>
      <c r="BJ5" s="261">
        <v>0</v>
      </c>
      <c r="BK5" s="261">
        <v>1.9623056083618372E-7</v>
      </c>
      <c r="BL5" s="261">
        <v>6.9147885654421488E-7</v>
      </c>
      <c r="BM5" s="261">
        <v>1.407312685184909E-6</v>
      </c>
      <c r="BN5" s="261">
        <v>0</v>
      </c>
      <c r="BO5" s="261">
        <v>4.9211832844554389E-7</v>
      </c>
      <c r="BP5" s="261">
        <v>2.3912392409521405E-6</v>
      </c>
      <c r="BQ5" s="261">
        <v>3.0040783546651798E-6</v>
      </c>
      <c r="BR5" s="261">
        <v>8.9291954495278746E-7</v>
      </c>
      <c r="BS5" s="261">
        <v>5.3290742462350952E-6</v>
      </c>
      <c r="BT5" s="261">
        <v>1.4502377092009486E-6</v>
      </c>
      <c r="BU5" s="261">
        <v>2.0660980355776669E-6</v>
      </c>
      <c r="BV5" s="261">
        <v>4.376697923677934E-6</v>
      </c>
      <c r="BW5" s="261">
        <v>1.7947227408550841E-6</v>
      </c>
      <c r="BX5" s="261">
        <v>7.0282660533694083E-7</v>
      </c>
      <c r="BY5" s="261">
        <v>1.1995488474747629E-5</v>
      </c>
      <c r="BZ5" s="261">
        <v>1.9707326585754381E-5</v>
      </c>
      <c r="CA5" s="261">
        <v>4.6962647054065483E-6</v>
      </c>
      <c r="CB5" s="261">
        <v>1.3908334701448032E-6</v>
      </c>
      <c r="CC5" s="261">
        <v>4.9891475785495361E-6</v>
      </c>
      <c r="CD5" s="261">
        <v>8.7383090313577322E-7</v>
      </c>
      <c r="CE5" s="261">
        <v>1.7979341519904795E-6</v>
      </c>
      <c r="CF5" s="261">
        <v>8.0760722467549509E-5</v>
      </c>
      <c r="CG5" s="261">
        <v>1.4783318706274923E-4</v>
      </c>
      <c r="CH5" s="261">
        <v>1.9656453972684321E-6</v>
      </c>
      <c r="CI5" s="261">
        <v>4.1748588355337378E-6</v>
      </c>
      <c r="CJ5" s="261">
        <v>1.3775696584997338E-3</v>
      </c>
      <c r="CK5" s="261">
        <v>3.2101946855257891E-7</v>
      </c>
      <c r="CL5" s="261">
        <v>9.279004822405276E-7</v>
      </c>
      <c r="CM5" s="261">
        <f t="shared" si="0"/>
        <v>1.0701628111597965</v>
      </c>
      <c r="CN5" s="261"/>
      <c r="CO5" s="261"/>
      <c r="CP5" s="261"/>
      <c r="CQ5" s="261"/>
      <c r="CR5" s="261"/>
      <c r="CS5" s="261"/>
      <c r="CT5" s="261"/>
      <c r="CU5" s="261"/>
      <c r="CV5" s="261"/>
    </row>
    <row r="6" spans="1:100">
      <c r="A6">
        <v>3</v>
      </c>
      <c r="B6" t="s">
        <v>5</v>
      </c>
      <c r="C6" s="261">
        <v>4.5611126101630998E-7</v>
      </c>
      <c r="D6" s="261">
        <v>1.2031255252340811E-6</v>
      </c>
      <c r="E6" s="261">
        <v>1.0176606166882751</v>
      </c>
      <c r="F6" s="261">
        <v>1.2573169704328316E-7</v>
      </c>
      <c r="G6" s="261">
        <v>3.3528292064865777E-3</v>
      </c>
      <c r="H6" s="261">
        <v>3.8883508488027775E-6</v>
      </c>
      <c r="I6" s="261">
        <v>0</v>
      </c>
      <c r="J6" s="261">
        <v>5.9661828609021341E-8</v>
      </c>
      <c r="K6" s="261">
        <v>3.6745873329700405E-7</v>
      </c>
      <c r="L6" s="261">
        <v>9.5701604186324986E-8</v>
      </c>
      <c r="M6" s="261">
        <v>4.9605557749235862E-8</v>
      </c>
      <c r="N6" s="261">
        <v>2.4667343572881442E-8</v>
      </c>
      <c r="O6" s="261">
        <v>2.3838590280035089E-8</v>
      </c>
      <c r="P6" s="261">
        <v>0</v>
      </c>
      <c r="Q6" s="261">
        <v>3.6696877731819411E-8</v>
      </c>
      <c r="R6" s="261">
        <v>1.0723160137959807E-7</v>
      </c>
      <c r="S6" s="261">
        <v>0</v>
      </c>
      <c r="T6" s="261">
        <v>2.7316996664952041E-7</v>
      </c>
      <c r="U6" s="261">
        <v>0</v>
      </c>
      <c r="V6" s="261">
        <v>1.2720362312525015E-8</v>
      </c>
      <c r="W6" s="261">
        <v>2.5393066645552528E-8</v>
      </c>
      <c r="X6" s="261">
        <v>0</v>
      </c>
      <c r="Y6" s="261">
        <v>4.7749055466036416E-8</v>
      </c>
      <c r="Z6" s="261">
        <v>0</v>
      </c>
      <c r="AA6" s="261">
        <v>8.4762483704687386E-8</v>
      </c>
      <c r="AB6" s="261">
        <v>1.7828415085639652E-8</v>
      </c>
      <c r="AC6" s="261">
        <v>5.2215604888694093E-8</v>
      </c>
      <c r="AD6" s="261">
        <v>4.906427182317484E-8</v>
      </c>
      <c r="AE6" s="261">
        <v>4.6161066662623485E-8</v>
      </c>
      <c r="AF6" s="261">
        <v>1.5408047627827978E-7</v>
      </c>
      <c r="AG6" s="261">
        <v>3.1818555947275784E-7</v>
      </c>
      <c r="AH6" s="261">
        <v>6.0339749249318072E-8</v>
      </c>
      <c r="AI6" s="261">
        <v>4.5078117725213095E-8</v>
      </c>
      <c r="AJ6" s="261">
        <v>9.3109048253105269E-8</v>
      </c>
      <c r="AK6" s="261">
        <v>3.6802597644005244E-9</v>
      </c>
      <c r="AL6" s="261">
        <v>1.1034414990548411E-7</v>
      </c>
      <c r="AM6" s="261">
        <v>1.2111169866848343E-7</v>
      </c>
      <c r="AN6" s="261">
        <v>1.6409160069195698E-7</v>
      </c>
      <c r="AO6" s="261">
        <v>6.3901714904045445E-8</v>
      </c>
      <c r="AP6" s="261">
        <v>1.2363573097583947E-3</v>
      </c>
      <c r="AQ6" s="261">
        <v>1.0614253233861702E-7</v>
      </c>
      <c r="AR6" s="261">
        <v>4.3408208983647808E-8</v>
      </c>
      <c r="AS6" s="261">
        <v>6.3284534500493588E-8</v>
      </c>
      <c r="AT6" s="261">
        <v>1.0759324640316301E-7</v>
      </c>
      <c r="AU6" s="261">
        <v>1.2039688378255073E-7</v>
      </c>
      <c r="AV6" s="261">
        <v>3.1757222080069947E-8</v>
      </c>
      <c r="AW6" s="261">
        <v>5.1092679451201785E-8</v>
      </c>
      <c r="AX6" s="261">
        <v>7.9806863471486769E-8</v>
      </c>
      <c r="AY6" s="261">
        <v>4.2929210874681352E-7</v>
      </c>
      <c r="AZ6" s="261">
        <v>5.2047091107098424E-8</v>
      </c>
      <c r="BA6" s="261">
        <v>5.2809589267211597E-8</v>
      </c>
      <c r="BB6" s="261">
        <v>3.03458170571273E-8</v>
      </c>
      <c r="BC6" s="261">
        <v>2.3134498098503798E-8</v>
      </c>
      <c r="BD6" s="261">
        <v>3.1080990443442549E-8</v>
      </c>
      <c r="BE6" s="261">
        <v>6.6379124183333786E-9</v>
      </c>
      <c r="BF6" s="261">
        <v>5.9773452281358749E-8</v>
      </c>
      <c r="BG6" s="261">
        <v>5.8407492692477472E-8</v>
      </c>
      <c r="BH6" s="261">
        <v>2.1203518021947846E-7</v>
      </c>
      <c r="BI6" s="261">
        <v>8.3789281322883054E-8</v>
      </c>
      <c r="BJ6" s="261">
        <v>0</v>
      </c>
      <c r="BK6" s="261">
        <v>4.0723989586261183E-8</v>
      </c>
      <c r="BL6" s="261">
        <v>3.6704835157248795E-8</v>
      </c>
      <c r="BM6" s="261">
        <v>7.1532997331244191E-7</v>
      </c>
      <c r="BN6" s="261">
        <v>0</v>
      </c>
      <c r="BO6" s="261">
        <v>6.8969476863388525E-8</v>
      </c>
      <c r="BP6" s="261">
        <v>1.854717743400632E-7</v>
      </c>
      <c r="BQ6" s="261">
        <v>1.3609285302173902E-7</v>
      </c>
      <c r="BR6" s="261">
        <v>1.0901994501940716E-7</v>
      </c>
      <c r="BS6" s="261">
        <v>2.2480804717083908E-7</v>
      </c>
      <c r="BT6" s="261">
        <v>1.1691117247957433E-6</v>
      </c>
      <c r="BU6" s="261">
        <v>3.2768916464659112E-6</v>
      </c>
      <c r="BV6" s="261">
        <v>2.09695284815224E-7</v>
      </c>
      <c r="BW6" s="261">
        <v>2.9205218799692363E-5</v>
      </c>
      <c r="BX6" s="261">
        <v>4.5648679700325333E-8</v>
      </c>
      <c r="BY6" s="261">
        <v>8.3956220320671856E-5</v>
      </c>
      <c r="BZ6" s="261">
        <v>1.7874999484500707E-4</v>
      </c>
      <c r="CA6" s="261">
        <v>3.2949046673322541E-7</v>
      </c>
      <c r="CB6" s="261">
        <v>1.1865738627882656E-7</v>
      </c>
      <c r="CC6" s="261">
        <v>1.5649436785344057E-7</v>
      </c>
      <c r="CD6" s="261">
        <v>4.9443999571398271E-7</v>
      </c>
      <c r="CE6" s="261">
        <v>7.156550254132985E-8</v>
      </c>
      <c r="CF6" s="261">
        <v>3.8953380621227653E-4</v>
      </c>
      <c r="CG6" s="261">
        <v>7.7758258906684117E-4</v>
      </c>
      <c r="CH6" s="261">
        <v>7.4657173767628066E-8</v>
      </c>
      <c r="CI6" s="261">
        <v>3.6481526287670076E-6</v>
      </c>
      <c r="CJ6" s="261">
        <v>2.8497163044894865E-5</v>
      </c>
      <c r="CK6" s="261">
        <v>1.4244962391624348E-6</v>
      </c>
      <c r="CL6" s="261">
        <v>1.9298924064746156E-7</v>
      </c>
      <c r="CM6" s="261">
        <f t="shared" si="0"/>
        <v>1.0237598816117628</v>
      </c>
      <c r="CN6" s="261"/>
      <c r="CO6" s="261"/>
      <c r="CP6" s="261"/>
      <c r="CQ6" s="261"/>
      <c r="CR6" s="261"/>
      <c r="CS6" s="261"/>
      <c r="CT6" s="261"/>
      <c r="CU6" s="261"/>
      <c r="CV6" s="261"/>
    </row>
    <row r="7" spans="1:100">
      <c r="A7">
        <v>4</v>
      </c>
      <c r="B7" t="s">
        <v>198</v>
      </c>
      <c r="C7" s="261">
        <v>1.403831623432637E-6</v>
      </c>
      <c r="D7" s="261">
        <v>3.995481907213016E-7</v>
      </c>
      <c r="E7" s="261">
        <v>1.6210414949006013E-8</v>
      </c>
      <c r="F7" s="261">
        <v>1.0000423933176552</v>
      </c>
      <c r="G7" s="261">
        <v>5.8210359261920608E-7</v>
      </c>
      <c r="H7" s="261">
        <v>5.6658785253266936E-7</v>
      </c>
      <c r="I7" s="261">
        <v>0</v>
      </c>
      <c r="J7" s="261">
        <v>1.6386655154274292E-6</v>
      </c>
      <c r="K7" s="261">
        <v>2.327353537268439E-7</v>
      </c>
      <c r="L7" s="261">
        <v>4.1952171150170976E-8</v>
      </c>
      <c r="M7" s="261">
        <v>2.8161604158198367E-7</v>
      </c>
      <c r="N7" s="261">
        <v>9.1217507266204489E-7</v>
      </c>
      <c r="O7" s="261">
        <v>5.4557014560770554E-8</v>
      </c>
      <c r="P7" s="261">
        <v>0</v>
      </c>
      <c r="Q7" s="261">
        <v>3.7655962274551652E-5</v>
      </c>
      <c r="R7" s="261">
        <v>7.4765357972528212E-6</v>
      </c>
      <c r="S7" s="261">
        <v>0</v>
      </c>
      <c r="T7" s="261">
        <v>3.4299112814495874E-6</v>
      </c>
      <c r="U7" s="261">
        <v>0</v>
      </c>
      <c r="V7" s="261">
        <v>6.495177309380879E-4</v>
      </c>
      <c r="W7" s="261">
        <v>2.4218530700561302E-7</v>
      </c>
      <c r="X7" s="261">
        <v>0</v>
      </c>
      <c r="Y7" s="261">
        <v>8.9852248474380807E-5</v>
      </c>
      <c r="Z7" s="261">
        <v>0</v>
      </c>
      <c r="AA7" s="261">
        <v>5.7847282972300462E-5</v>
      </c>
      <c r="AB7" s="261">
        <v>1.7302227394874895E-6</v>
      </c>
      <c r="AC7" s="261">
        <v>5.247483129399762E-5</v>
      </c>
      <c r="AD7" s="261">
        <v>5.3398527792992206E-7</v>
      </c>
      <c r="AE7" s="261">
        <v>5.58361312410709E-5</v>
      </c>
      <c r="AF7" s="261">
        <v>3.647685459059628E-7</v>
      </c>
      <c r="AG7" s="261">
        <v>9.1163667681272032E-7</v>
      </c>
      <c r="AH7" s="261">
        <v>9.8212025648176125E-8</v>
      </c>
      <c r="AI7" s="261">
        <v>1.8729196429660605E-6</v>
      </c>
      <c r="AJ7" s="261">
        <v>4.0822752330383237E-7</v>
      </c>
      <c r="AK7" s="261">
        <v>8.1528792511529366E-9</v>
      </c>
      <c r="AL7" s="261">
        <v>1.2746012211685894E-7</v>
      </c>
      <c r="AM7" s="261">
        <v>4.8201263395021965E-7</v>
      </c>
      <c r="AN7" s="261">
        <v>2.5651707270523957E-7</v>
      </c>
      <c r="AO7" s="261">
        <v>4.1376164107009017E-7</v>
      </c>
      <c r="AP7" s="261">
        <v>1.160441488668851E-6</v>
      </c>
      <c r="AQ7" s="261">
        <v>8.3193680666965083E-7</v>
      </c>
      <c r="AR7" s="261">
        <v>3.2106181559514303E-6</v>
      </c>
      <c r="AS7" s="261">
        <v>8.9548659316184937E-7</v>
      </c>
      <c r="AT7" s="261">
        <v>2.2085568240513403E-5</v>
      </c>
      <c r="AU7" s="261">
        <v>2.1546496965159129E-5</v>
      </c>
      <c r="AV7" s="261">
        <v>5.3715570074650855E-4</v>
      </c>
      <c r="AW7" s="261">
        <v>8.5947307110552417E-4</v>
      </c>
      <c r="AX7" s="261">
        <v>1.2031783070741576E-7</v>
      </c>
      <c r="AY7" s="261">
        <v>1.5777136687028932E-7</v>
      </c>
      <c r="AZ7" s="261">
        <v>7.4477243591758545E-8</v>
      </c>
      <c r="BA7" s="261">
        <v>3.083728149948269E-7</v>
      </c>
      <c r="BB7" s="261">
        <v>3.681385908201505E-8</v>
      </c>
      <c r="BC7" s="261">
        <v>4.6503916403002683E-8</v>
      </c>
      <c r="BD7" s="261">
        <v>1.3151323893573518E-8</v>
      </c>
      <c r="BE7" s="261">
        <v>3.3079453125207179E-9</v>
      </c>
      <c r="BF7" s="261">
        <v>7.6206526457418719E-8</v>
      </c>
      <c r="BG7" s="261">
        <v>6.7774986338498264E-7</v>
      </c>
      <c r="BH7" s="261">
        <v>7.1470423424404061E-8</v>
      </c>
      <c r="BI7" s="261">
        <v>4.9680971893355545E-8</v>
      </c>
      <c r="BJ7" s="261">
        <v>0</v>
      </c>
      <c r="BK7" s="261">
        <v>2.2752089870995106E-7</v>
      </c>
      <c r="BL7" s="261">
        <v>2.6870949164222519E-8</v>
      </c>
      <c r="BM7" s="261">
        <v>3.0680727380349091E-8</v>
      </c>
      <c r="BN7" s="261">
        <v>0</v>
      </c>
      <c r="BO7" s="261">
        <v>3.1743448306429997E-8</v>
      </c>
      <c r="BP7" s="261">
        <v>4.7004579074212677E-8</v>
      </c>
      <c r="BQ7" s="261">
        <v>3.2593368378353621E-8</v>
      </c>
      <c r="BR7" s="261">
        <v>5.7747180122101095E-8</v>
      </c>
      <c r="BS7" s="261">
        <v>4.5938367809118209E-8</v>
      </c>
      <c r="BT7" s="261">
        <v>1.5894955622942701E-7</v>
      </c>
      <c r="BU7" s="261">
        <v>6.1298172130291626E-8</v>
      </c>
      <c r="BV7" s="261">
        <v>3.4315084362229143E-7</v>
      </c>
      <c r="BW7" s="261">
        <v>1.0328306796142191E-7</v>
      </c>
      <c r="BX7" s="261">
        <v>1.4188446088842864E-7</v>
      </c>
      <c r="BY7" s="261">
        <v>3.0979210946970534E-7</v>
      </c>
      <c r="BZ7" s="261">
        <v>2.7177455638256562E-7</v>
      </c>
      <c r="CA7" s="261">
        <v>2.5193904704514379E-7</v>
      </c>
      <c r="CB7" s="261">
        <v>9.5509787050201996E-8</v>
      </c>
      <c r="CC7" s="261">
        <v>3.7748426493848291E-8</v>
      </c>
      <c r="CD7" s="261">
        <v>1.6752595796068483E-7</v>
      </c>
      <c r="CE7" s="261">
        <v>8.6318408927045073E-8</v>
      </c>
      <c r="CF7" s="261">
        <v>7.6092541167349871E-7</v>
      </c>
      <c r="CG7" s="261">
        <v>8.6387480069379448E-7</v>
      </c>
      <c r="CH7" s="261">
        <v>3.058072657934311E-7</v>
      </c>
      <c r="CI7" s="261">
        <v>1.0904013343962002E-7</v>
      </c>
      <c r="CJ7" s="261">
        <v>4.0146466145879607E-6</v>
      </c>
      <c r="CK7" s="261">
        <v>9.5486103488760644E-8</v>
      </c>
      <c r="CL7" s="261">
        <v>2.6538039292936609E-7</v>
      </c>
      <c r="CM7" s="261">
        <f t="shared" si="0"/>
        <v>1.0024670035756829</v>
      </c>
      <c r="CN7" s="261"/>
      <c r="CO7" s="261"/>
      <c r="CP7" s="261"/>
      <c r="CQ7" s="261"/>
      <c r="CR7" s="261"/>
      <c r="CS7" s="261"/>
      <c r="CT7" s="261"/>
      <c r="CU7" s="261"/>
      <c r="CV7" s="261"/>
    </row>
    <row r="8" spans="1:100">
      <c r="A8">
        <v>5</v>
      </c>
      <c r="B8" t="s">
        <v>6</v>
      </c>
      <c r="C8" s="261">
        <v>2.834460927982155E-5</v>
      </c>
      <c r="D8" s="261">
        <v>3.304006416245468E-4</v>
      </c>
      <c r="E8" s="261">
        <v>2.6356705037615527E-4</v>
      </c>
      <c r="F8" s="261">
        <v>1.6323144892315455E-7</v>
      </c>
      <c r="G8" s="261">
        <v>1.0049160087817564</v>
      </c>
      <c r="H8" s="261">
        <v>1.1578280279605589E-3</v>
      </c>
      <c r="I8" s="261">
        <v>0</v>
      </c>
      <c r="J8" s="261">
        <v>9.1173376952186573E-6</v>
      </c>
      <c r="K8" s="261">
        <v>4.3209049500703367E-5</v>
      </c>
      <c r="L8" s="261">
        <v>2.099237981643223E-5</v>
      </c>
      <c r="M8" s="261">
        <v>1.9512294564061364E-6</v>
      </c>
      <c r="N8" s="261">
        <v>2.2448382930610876E-6</v>
      </c>
      <c r="O8" s="261">
        <v>3.086711451834343E-7</v>
      </c>
      <c r="P8" s="261">
        <v>0</v>
      </c>
      <c r="Q8" s="261">
        <v>4.8932129702039904E-6</v>
      </c>
      <c r="R8" s="261">
        <v>2.5926070468068242E-5</v>
      </c>
      <c r="S8" s="261">
        <v>0</v>
      </c>
      <c r="T8" s="261">
        <v>7.8298861351080794E-5</v>
      </c>
      <c r="U8" s="261">
        <v>0</v>
      </c>
      <c r="V8" s="261">
        <v>2.4305206704507161E-8</v>
      </c>
      <c r="W8" s="261">
        <v>4.7668993676446205E-7</v>
      </c>
      <c r="X8" s="261">
        <v>0</v>
      </c>
      <c r="Y8" s="261">
        <v>2.6211874802505537E-7</v>
      </c>
      <c r="Z8" s="261">
        <v>0</v>
      </c>
      <c r="AA8" s="261">
        <v>1.2342965064112382E-5</v>
      </c>
      <c r="AB8" s="261">
        <v>9.9678703720667606E-8</v>
      </c>
      <c r="AC8" s="261">
        <v>8.4868072844585154E-8</v>
      </c>
      <c r="AD8" s="261">
        <v>1.0923042866121546E-7</v>
      </c>
      <c r="AE8" s="261">
        <v>2.7598927889335829E-7</v>
      </c>
      <c r="AF8" s="261">
        <v>1.396813960247336E-7</v>
      </c>
      <c r="AG8" s="261">
        <v>1.4268186206052951E-7</v>
      </c>
      <c r="AH8" s="261">
        <v>9.8053652198781263E-8</v>
      </c>
      <c r="AI8" s="261">
        <v>2.1312169395654376E-7</v>
      </c>
      <c r="AJ8" s="261">
        <v>1.8224391828995753E-7</v>
      </c>
      <c r="AK8" s="261">
        <v>5.2401898506812687E-9</v>
      </c>
      <c r="AL8" s="261">
        <v>4.3414216739261554E-8</v>
      </c>
      <c r="AM8" s="261">
        <v>1.1488523404069663E-7</v>
      </c>
      <c r="AN8" s="261">
        <v>1.8443982176548322E-7</v>
      </c>
      <c r="AO8" s="261">
        <v>1.9106142428829769E-7</v>
      </c>
      <c r="AP8" s="261">
        <v>1.0285210187976792E-4</v>
      </c>
      <c r="AQ8" s="261">
        <v>1.4399311844760632E-7</v>
      </c>
      <c r="AR8" s="261">
        <v>1.7427626126040489E-7</v>
      </c>
      <c r="AS8" s="261">
        <v>1.4806532590632926E-7</v>
      </c>
      <c r="AT8" s="261">
        <v>4.704353375845873E-7</v>
      </c>
      <c r="AU8" s="261">
        <v>4.9817753186973816E-7</v>
      </c>
      <c r="AV8" s="261">
        <v>8.5381691026098262E-7</v>
      </c>
      <c r="AW8" s="261">
        <v>2.223542082844484E-7</v>
      </c>
      <c r="AX8" s="261">
        <v>4.7453624235962588E-7</v>
      </c>
      <c r="AY8" s="261">
        <v>8.5046648953291941E-5</v>
      </c>
      <c r="AZ8" s="261">
        <v>1.6177486049976241E-7</v>
      </c>
      <c r="BA8" s="261">
        <v>2.0072553528457636E-7</v>
      </c>
      <c r="BB8" s="261">
        <v>3.3170413488445619E-7</v>
      </c>
      <c r="BC8" s="261">
        <v>6.2918966415706266E-8</v>
      </c>
      <c r="BD8" s="261">
        <v>4.6230720483651851E-8</v>
      </c>
      <c r="BE8" s="261">
        <v>2.0398536377419634E-8</v>
      </c>
      <c r="BF8" s="261">
        <v>1.749330009892464E-6</v>
      </c>
      <c r="BG8" s="261">
        <v>2.0490885134542624E-7</v>
      </c>
      <c r="BH8" s="261">
        <v>1.6018527786540692E-7</v>
      </c>
      <c r="BI8" s="261">
        <v>2.833243132309583E-7</v>
      </c>
      <c r="BJ8" s="261">
        <v>0</v>
      </c>
      <c r="BK8" s="261">
        <v>3.1131266708308693E-7</v>
      </c>
      <c r="BL8" s="261">
        <v>2.4236643200130718E-7</v>
      </c>
      <c r="BM8" s="261">
        <v>2.5550461777457699E-6</v>
      </c>
      <c r="BN8" s="261">
        <v>0</v>
      </c>
      <c r="BO8" s="261">
        <v>5.7137936843796713E-7</v>
      </c>
      <c r="BP8" s="261">
        <v>6.9658252757494825E-7</v>
      </c>
      <c r="BQ8" s="261">
        <v>3.5491498441772501E-7</v>
      </c>
      <c r="BR8" s="261">
        <v>6.8393153862672855E-7</v>
      </c>
      <c r="BS8" s="261">
        <v>4.0668987954680687E-7</v>
      </c>
      <c r="BT8" s="261">
        <v>8.4744647647226508E-6</v>
      </c>
      <c r="BU8" s="261">
        <v>3.2687460979562316E-5</v>
      </c>
      <c r="BV8" s="261">
        <v>5.3579164557930023E-7</v>
      </c>
      <c r="BW8" s="261">
        <v>7.0553383040079066E-5</v>
      </c>
      <c r="BX8" s="261">
        <v>4.8821455060305261E-7</v>
      </c>
      <c r="BY8" s="261">
        <v>2.049296081365808E-4</v>
      </c>
      <c r="BZ8" s="261">
        <v>3.6072165250255041E-4</v>
      </c>
      <c r="CA8" s="261">
        <v>2.7643708230988473E-5</v>
      </c>
      <c r="CB8" s="261">
        <v>1.935768506227032E-7</v>
      </c>
      <c r="CC8" s="261">
        <v>3.9196985835438492E-7</v>
      </c>
      <c r="CD8" s="261">
        <v>1.7795432817994477E-7</v>
      </c>
      <c r="CE8" s="261">
        <v>1.7003182841982408E-7</v>
      </c>
      <c r="CF8" s="261">
        <v>7.922514324029792E-4</v>
      </c>
      <c r="CG8" s="261">
        <v>2.7696198453862051E-3</v>
      </c>
      <c r="CH8" s="261">
        <v>6.4144054659969734E-7</v>
      </c>
      <c r="CI8" s="261">
        <v>1.5122827625662909E-6</v>
      </c>
      <c r="CJ8" s="261">
        <v>5.745153127533931E-5</v>
      </c>
      <c r="CK8" s="261">
        <v>2.0236232427986271E-7</v>
      </c>
      <c r="CL8" s="261">
        <v>2.0871699092568485E-6</v>
      </c>
      <c r="CM8" s="261">
        <f t="shared" si="0"/>
        <v>1.0114289066738662</v>
      </c>
      <c r="CN8" s="261"/>
      <c r="CO8" s="261"/>
      <c r="CP8" s="261"/>
      <c r="CQ8" s="261"/>
      <c r="CR8" s="261"/>
      <c r="CS8" s="261"/>
      <c r="CT8" s="261"/>
      <c r="CU8" s="261"/>
      <c r="CV8" s="261"/>
    </row>
    <row r="9" spans="1:100">
      <c r="A9">
        <v>6</v>
      </c>
      <c r="B9" t="s">
        <v>7</v>
      </c>
      <c r="C9" s="261">
        <v>1.764378716549061E-6</v>
      </c>
      <c r="D9" s="261">
        <v>1.1036990267387794E-6</v>
      </c>
      <c r="E9" s="261">
        <v>3.5433610477968668E-4</v>
      </c>
      <c r="F9" s="261">
        <v>8.4376931921786615E-7</v>
      </c>
      <c r="G9" s="261">
        <v>7.5480290692924256E-5</v>
      </c>
      <c r="H9" s="261">
        <v>1.0024211377979255</v>
      </c>
      <c r="I9" s="261">
        <v>0</v>
      </c>
      <c r="J9" s="261">
        <v>4.2169165492878288E-7</v>
      </c>
      <c r="K9" s="261">
        <v>6.3251399513573505E-7</v>
      </c>
      <c r="L9" s="261">
        <v>6.0537976607997318E-7</v>
      </c>
      <c r="M9" s="261">
        <v>2.0157139289781481E-7</v>
      </c>
      <c r="N9" s="261">
        <v>2.2570475455122236E-7</v>
      </c>
      <c r="O9" s="261">
        <v>2.7399062590692344E-7</v>
      </c>
      <c r="P9" s="261">
        <v>0</v>
      </c>
      <c r="Q9" s="261">
        <v>2.7441458362261425E-7</v>
      </c>
      <c r="R9" s="261">
        <v>3.4953936821984214E-7</v>
      </c>
      <c r="S9" s="261">
        <v>0</v>
      </c>
      <c r="T9" s="261">
        <v>3.3782036110406147E-7</v>
      </c>
      <c r="U9" s="261">
        <v>0</v>
      </c>
      <c r="V9" s="261">
        <v>1.2367647535979541E-7</v>
      </c>
      <c r="W9" s="261">
        <v>2.4702632059466753E-7</v>
      </c>
      <c r="X9" s="261">
        <v>0</v>
      </c>
      <c r="Y9" s="261">
        <v>7.5977754663953823E-7</v>
      </c>
      <c r="Z9" s="261">
        <v>0</v>
      </c>
      <c r="AA9" s="261">
        <v>7.5656021344826188E-7</v>
      </c>
      <c r="AB9" s="261">
        <v>5.3672661020368215E-7</v>
      </c>
      <c r="AC9" s="261">
        <v>9.1827895933735414E-7</v>
      </c>
      <c r="AD9" s="261">
        <v>2.6699529416442728E-7</v>
      </c>
      <c r="AE9" s="261">
        <v>5.2577492852863793E-7</v>
      </c>
      <c r="AF9" s="261">
        <v>1.0403951229337042E-6</v>
      </c>
      <c r="AG9" s="261">
        <v>1.0674373993192837E-6</v>
      </c>
      <c r="AH9" s="261">
        <v>1.2845352473553656E-7</v>
      </c>
      <c r="AI9" s="261">
        <v>5.7902792023197651E-8</v>
      </c>
      <c r="AJ9" s="261">
        <v>8.052073171193227E-7</v>
      </c>
      <c r="AK9" s="261">
        <v>7.2526678820708276E-9</v>
      </c>
      <c r="AL9" s="261">
        <v>6.5841939924902399E-8</v>
      </c>
      <c r="AM9" s="261">
        <v>8.6300456926204943E-8</v>
      </c>
      <c r="AN9" s="261">
        <v>1.9698839189972439E-6</v>
      </c>
      <c r="AO9" s="261">
        <v>8.1691420556123274E-7</v>
      </c>
      <c r="AP9" s="261">
        <v>8.5355399922930692E-7</v>
      </c>
      <c r="AQ9" s="261">
        <v>5.2531137645405471E-7</v>
      </c>
      <c r="AR9" s="261">
        <v>2.3359142918176615E-6</v>
      </c>
      <c r="AS9" s="261">
        <v>2.4796114093879789E-6</v>
      </c>
      <c r="AT9" s="261">
        <v>8.0563539280563677E-7</v>
      </c>
      <c r="AU9" s="261">
        <v>1.2934431182603355E-6</v>
      </c>
      <c r="AV9" s="261">
        <v>4.6688940484877945E-7</v>
      </c>
      <c r="AW9" s="261">
        <v>2.4254339761450661E-7</v>
      </c>
      <c r="AX9" s="261">
        <v>1.5804563045887474E-6</v>
      </c>
      <c r="AY9" s="261">
        <v>1.5844953436377599E-6</v>
      </c>
      <c r="AZ9" s="261">
        <v>5.4029394702468591E-6</v>
      </c>
      <c r="BA9" s="261">
        <v>3.1608144646194799E-6</v>
      </c>
      <c r="BB9" s="261">
        <v>6.7480277350390571E-7</v>
      </c>
      <c r="BC9" s="261">
        <v>3.7952837247630043E-7</v>
      </c>
      <c r="BD9" s="261">
        <v>1.4675162427420312E-7</v>
      </c>
      <c r="BE9" s="261">
        <v>3.4039332930963693E-8</v>
      </c>
      <c r="BF9" s="261">
        <v>1.0194793713171761E-6</v>
      </c>
      <c r="BG9" s="261">
        <v>1.1801538771035871E-6</v>
      </c>
      <c r="BH9" s="261">
        <v>5.257540651661699E-7</v>
      </c>
      <c r="BI9" s="261">
        <v>1.4468236493679087E-6</v>
      </c>
      <c r="BJ9" s="261">
        <v>0</v>
      </c>
      <c r="BK9" s="261">
        <v>2.5445610241034406E-7</v>
      </c>
      <c r="BL9" s="261">
        <v>4.8340099116718725E-7</v>
      </c>
      <c r="BM9" s="261">
        <v>6.7361080943189567E-6</v>
      </c>
      <c r="BN9" s="261">
        <v>0</v>
      </c>
      <c r="BO9" s="261">
        <v>3.5558376345971591E-7</v>
      </c>
      <c r="BP9" s="261">
        <v>1.5184852007827743E-6</v>
      </c>
      <c r="BQ9" s="261">
        <v>3.6342941143052281E-7</v>
      </c>
      <c r="BR9" s="261">
        <v>5.2582818127181219E-7</v>
      </c>
      <c r="BS9" s="261">
        <v>4.2778966277502756E-7</v>
      </c>
      <c r="BT9" s="261">
        <v>1.7330064906808699E-6</v>
      </c>
      <c r="BU9" s="261">
        <v>5.0041525127806239E-6</v>
      </c>
      <c r="BV9" s="261">
        <v>1.2257529513270234E-6</v>
      </c>
      <c r="BW9" s="261">
        <v>2.8292773996770884E-5</v>
      </c>
      <c r="BX9" s="261">
        <v>1.6991770663401644E-6</v>
      </c>
      <c r="BY9" s="261">
        <v>6.6542338014245121E-5</v>
      </c>
      <c r="BZ9" s="261">
        <v>1.2415522569054607E-4</v>
      </c>
      <c r="CA9" s="261">
        <v>8.4637790444773225E-7</v>
      </c>
      <c r="CB9" s="261">
        <v>6.6554293646437303E-7</v>
      </c>
      <c r="CC9" s="261">
        <v>3.7724343284841315E-7</v>
      </c>
      <c r="CD9" s="261">
        <v>3.9406056311168484E-7</v>
      </c>
      <c r="CE9" s="261">
        <v>8.6779876985021404E-7</v>
      </c>
      <c r="CF9" s="261">
        <v>9.6339962699887576E-4</v>
      </c>
      <c r="CG9" s="261">
        <v>3.2401153436295085E-3</v>
      </c>
      <c r="CH9" s="261">
        <v>6.5784978874171324E-7</v>
      </c>
      <c r="CI9" s="261">
        <v>3.1749348632824794E-7</v>
      </c>
      <c r="CJ9" s="261">
        <v>3.7677251104366045E-5</v>
      </c>
      <c r="CK9" s="261">
        <v>5.620504468381155E-7</v>
      </c>
      <c r="CL9" s="261">
        <v>1.1845832841688792E-4</v>
      </c>
      <c r="CM9" s="261">
        <f t="shared" si="0"/>
        <v>1.0074979644893047</v>
      </c>
      <c r="CN9" s="261"/>
      <c r="CO9" s="261"/>
      <c r="CP9" s="261"/>
      <c r="CQ9" s="261"/>
      <c r="CR9" s="261"/>
      <c r="CS9" s="261"/>
      <c r="CT9" s="261"/>
      <c r="CU9" s="261"/>
      <c r="CV9" s="261"/>
    </row>
    <row r="10" spans="1:100">
      <c r="A10">
        <v>7</v>
      </c>
      <c r="B10" t="s">
        <v>125</v>
      </c>
      <c r="C10" s="261">
        <v>0</v>
      </c>
      <c r="D10" s="261">
        <v>0</v>
      </c>
      <c r="E10" s="261">
        <v>0</v>
      </c>
      <c r="F10" s="261">
        <v>0</v>
      </c>
      <c r="G10" s="261">
        <v>0</v>
      </c>
      <c r="H10" s="261">
        <v>0</v>
      </c>
      <c r="I10" s="261">
        <v>1</v>
      </c>
      <c r="J10" s="261">
        <v>0</v>
      </c>
      <c r="K10" s="261">
        <v>0</v>
      </c>
      <c r="L10" s="261">
        <v>0</v>
      </c>
      <c r="M10" s="261">
        <v>0</v>
      </c>
      <c r="N10" s="261">
        <v>0</v>
      </c>
      <c r="O10" s="261">
        <v>0</v>
      </c>
      <c r="P10" s="261">
        <v>0</v>
      </c>
      <c r="Q10" s="261">
        <v>0</v>
      </c>
      <c r="R10" s="261">
        <v>0</v>
      </c>
      <c r="S10" s="261">
        <v>0</v>
      </c>
      <c r="T10" s="261">
        <v>0</v>
      </c>
      <c r="U10" s="261">
        <v>0</v>
      </c>
      <c r="V10" s="261">
        <v>0</v>
      </c>
      <c r="W10" s="261">
        <v>0</v>
      </c>
      <c r="X10" s="261">
        <v>0</v>
      </c>
      <c r="Y10" s="261">
        <v>0</v>
      </c>
      <c r="Z10" s="261">
        <v>0</v>
      </c>
      <c r="AA10" s="261">
        <v>0</v>
      </c>
      <c r="AB10" s="261">
        <v>0</v>
      </c>
      <c r="AC10" s="261">
        <v>0</v>
      </c>
      <c r="AD10" s="261">
        <v>0</v>
      </c>
      <c r="AE10" s="261">
        <v>0</v>
      </c>
      <c r="AF10" s="261">
        <v>0</v>
      </c>
      <c r="AG10" s="261">
        <v>0</v>
      </c>
      <c r="AH10" s="261">
        <v>0</v>
      </c>
      <c r="AI10" s="261">
        <v>0</v>
      </c>
      <c r="AJ10" s="261">
        <v>0</v>
      </c>
      <c r="AK10" s="261">
        <v>0</v>
      </c>
      <c r="AL10" s="261">
        <v>0</v>
      </c>
      <c r="AM10" s="261">
        <v>0</v>
      </c>
      <c r="AN10" s="261">
        <v>0</v>
      </c>
      <c r="AO10" s="261">
        <v>0</v>
      </c>
      <c r="AP10" s="261">
        <v>0</v>
      </c>
      <c r="AQ10" s="261">
        <v>0</v>
      </c>
      <c r="AR10" s="261">
        <v>0</v>
      </c>
      <c r="AS10" s="261">
        <v>0</v>
      </c>
      <c r="AT10" s="261">
        <v>0</v>
      </c>
      <c r="AU10" s="261">
        <v>0</v>
      </c>
      <c r="AV10" s="261">
        <v>0</v>
      </c>
      <c r="AW10" s="261">
        <v>0</v>
      </c>
      <c r="AX10" s="261">
        <v>0</v>
      </c>
      <c r="AY10" s="261">
        <v>0</v>
      </c>
      <c r="AZ10" s="261">
        <v>0</v>
      </c>
      <c r="BA10" s="261">
        <v>0</v>
      </c>
      <c r="BB10" s="261">
        <v>0</v>
      </c>
      <c r="BC10" s="261">
        <v>0</v>
      </c>
      <c r="BD10" s="261">
        <v>0</v>
      </c>
      <c r="BE10" s="261">
        <v>0</v>
      </c>
      <c r="BF10" s="261">
        <v>0</v>
      </c>
      <c r="BG10" s="261">
        <v>0</v>
      </c>
      <c r="BH10" s="261">
        <v>0</v>
      </c>
      <c r="BI10" s="261">
        <v>0</v>
      </c>
      <c r="BJ10" s="261">
        <v>0</v>
      </c>
      <c r="BK10" s="261">
        <v>0</v>
      </c>
      <c r="BL10" s="261">
        <v>0</v>
      </c>
      <c r="BM10" s="261">
        <v>0</v>
      </c>
      <c r="BN10" s="261">
        <v>0</v>
      </c>
      <c r="BO10" s="261">
        <v>0</v>
      </c>
      <c r="BP10" s="261">
        <v>0</v>
      </c>
      <c r="BQ10" s="261">
        <v>0</v>
      </c>
      <c r="BR10" s="261">
        <v>0</v>
      </c>
      <c r="BS10" s="261">
        <v>0</v>
      </c>
      <c r="BT10" s="261">
        <v>0</v>
      </c>
      <c r="BU10" s="261">
        <v>0</v>
      </c>
      <c r="BV10" s="261">
        <v>0</v>
      </c>
      <c r="BW10" s="261">
        <v>0</v>
      </c>
      <c r="BX10" s="261">
        <v>0</v>
      </c>
      <c r="BY10" s="261">
        <v>0</v>
      </c>
      <c r="BZ10" s="261">
        <v>0</v>
      </c>
      <c r="CA10" s="261">
        <v>0</v>
      </c>
      <c r="CB10" s="261">
        <v>0</v>
      </c>
      <c r="CC10" s="261">
        <v>0</v>
      </c>
      <c r="CD10" s="261">
        <v>0</v>
      </c>
      <c r="CE10" s="261">
        <v>0</v>
      </c>
      <c r="CF10" s="261">
        <v>0</v>
      </c>
      <c r="CG10" s="261">
        <v>0</v>
      </c>
      <c r="CH10" s="261">
        <v>0</v>
      </c>
      <c r="CI10" s="261">
        <v>0</v>
      </c>
      <c r="CJ10" s="261">
        <v>0</v>
      </c>
      <c r="CK10" s="261">
        <v>0</v>
      </c>
      <c r="CL10" s="261">
        <v>0</v>
      </c>
      <c r="CM10" s="261">
        <f t="shared" si="0"/>
        <v>1</v>
      </c>
      <c r="CN10" s="261"/>
      <c r="CO10" s="261"/>
      <c r="CP10" s="261"/>
      <c r="CQ10" s="261"/>
      <c r="CR10" s="261"/>
      <c r="CS10" s="261"/>
      <c r="CT10" s="261"/>
      <c r="CU10" s="261"/>
      <c r="CV10" s="261"/>
    </row>
    <row r="11" spans="1:100">
      <c r="A11">
        <v>8</v>
      </c>
      <c r="B11" t="s">
        <v>126</v>
      </c>
      <c r="C11" s="261">
        <v>2.3250040583666355E-6</v>
      </c>
      <c r="D11" s="261">
        <v>2.659541982888582E-5</v>
      </c>
      <c r="E11" s="261">
        <v>1.2292822608119905E-4</v>
      </c>
      <c r="F11" s="261">
        <v>8.0117425901721347E-7</v>
      </c>
      <c r="G11" s="261">
        <v>9.8627234531832487E-7</v>
      </c>
      <c r="H11" s="261">
        <v>2.4341846290792789E-6</v>
      </c>
      <c r="I11" s="261">
        <v>0</v>
      </c>
      <c r="J11" s="261">
        <v>1.0118059568515305</v>
      </c>
      <c r="K11" s="261">
        <v>2.8871169327633318E-3</v>
      </c>
      <c r="L11" s="261">
        <v>3.1332619379998796E-6</v>
      </c>
      <c r="M11" s="261">
        <v>5.0083524860253291E-4</v>
      </c>
      <c r="N11" s="261">
        <v>3.0814860905846578E-5</v>
      </c>
      <c r="O11" s="261">
        <v>5.0388977128626382E-6</v>
      </c>
      <c r="P11" s="261">
        <v>0</v>
      </c>
      <c r="Q11" s="261">
        <v>5.9085320896266122E-7</v>
      </c>
      <c r="R11" s="261">
        <v>1.5498744202280993E-7</v>
      </c>
      <c r="S11" s="261">
        <v>0</v>
      </c>
      <c r="T11" s="261">
        <v>6.5589604253500494E-7</v>
      </c>
      <c r="U11" s="261">
        <v>0</v>
      </c>
      <c r="V11" s="261">
        <v>4.2734541850061519E-7</v>
      </c>
      <c r="W11" s="261">
        <v>1.0430946014261483E-5</v>
      </c>
      <c r="X11" s="261">
        <v>0</v>
      </c>
      <c r="Y11" s="261">
        <v>6.9733928492884158E-7</v>
      </c>
      <c r="Z11" s="261">
        <v>0</v>
      </c>
      <c r="AA11" s="261">
        <v>1.4343445662210169E-5</v>
      </c>
      <c r="AB11" s="261">
        <v>2.9265000790654706E-7</v>
      </c>
      <c r="AC11" s="261">
        <v>9.3220343911941262E-6</v>
      </c>
      <c r="AD11" s="261">
        <v>1.4634960673036184E-6</v>
      </c>
      <c r="AE11" s="261">
        <v>3.5651843183849551E-6</v>
      </c>
      <c r="AF11" s="261">
        <v>1.5135177858801043E-6</v>
      </c>
      <c r="AG11" s="261">
        <v>6.1144843310847191E-6</v>
      </c>
      <c r="AH11" s="261">
        <v>1.360441221859957E-6</v>
      </c>
      <c r="AI11" s="261">
        <v>4.0827756898818843E-5</v>
      </c>
      <c r="AJ11" s="261">
        <v>7.1159312695628692E-6</v>
      </c>
      <c r="AK11" s="261">
        <v>1.1862923382633143E-7</v>
      </c>
      <c r="AL11" s="261">
        <v>7.5700702253573933E-6</v>
      </c>
      <c r="AM11" s="261">
        <v>1.518318085803464E-4</v>
      </c>
      <c r="AN11" s="261">
        <v>2.6728606090522787E-5</v>
      </c>
      <c r="AO11" s="261">
        <v>6.3660979264079804E-6</v>
      </c>
      <c r="AP11" s="261">
        <v>4.5532058638049898E-5</v>
      </c>
      <c r="AQ11" s="261">
        <v>1.7163478201369439E-6</v>
      </c>
      <c r="AR11" s="261">
        <v>6.5164878155688747E-6</v>
      </c>
      <c r="AS11" s="261">
        <v>3.8703126888256228E-5</v>
      </c>
      <c r="AT11" s="261">
        <v>3.1008638772361138E-6</v>
      </c>
      <c r="AU11" s="261">
        <v>1.172157126577141E-6</v>
      </c>
      <c r="AV11" s="261">
        <v>4.0450401751551671E-7</v>
      </c>
      <c r="AW11" s="261">
        <v>3.0211483351788633E-7</v>
      </c>
      <c r="AX11" s="261">
        <v>3.193544082214584E-6</v>
      </c>
      <c r="AY11" s="261">
        <v>1.7415209712602544E-6</v>
      </c>
      <c r="AZ11" s="261">
        <v>3.2019432567692126E-6</v>
      </c>
      <c r="BA11" s="261">
        <v>5.1751934055163586E-6</v>
      </c>
      <c r="BB11" s="261">
        <v>1.9738633724938778E-6</v>
      </c>
      <c r="BC11" s="261">
        <v>5.6824923754916789E-7</v>
      </c>
      <c r="BD11" s="261">
        <v>5.2378584341186444E-7</v>
      </c>
      <c r="BE11" s="261">
        <v>6.8781649614832216E-8</v>
      </c>
      <c r="BF11" s="261">
        <v>6.4962080697926773E-6</v>
      </c>
      <c r="BG11" s="261">
        <v>1.166412745986795E-6</v>
      </c>
      <c r="BH11" s="261">
        <v>1.6827167021079796E-6</v>
      </c>
      <c r="BI11" s="261">
        <v>4.3585003442672969E-5</v>
      </c>
      <c r="BJ11" s="261">
        <v>0</v>
      </c>
      <c r="BK11" s="261">
        <v>8.1325497342529036E-6</v>
      </c>
      <c r="BL11" s="261">
        <v>4.5649902561575741E-6</v>
      </c>
      <c r="BM11" s="261">
        <v>3.0534808944669422E-6</v>
      </c>
      <c r="BN11" s="261">
        <v>0</v>
      </c>
      <c r="BO11" s="261">
        <v>1.1273240312905779E-6</v>
      </c>
      <c r="BP11" s="261">
        <v>1.9669479648537962E-6</v>
      </c>
      <c r="BQ11" s="261">
        <v>6.0776338668688566E-6</v>
      </c>
      <c r="BR11" s="261">
        <v>1.8172538188683315E-6</v>
      </c>
      <c r="BS11" s="261">
        <v>2.6531725832382264E-6</v>
      </c>
      <c r="BT11" s="261">
        <v>3.1031192384845445E-6</v>
      </c>
      <c r="BU11" s="261">
        <v>1.232065307841752E-6</v>
      </c>
      <c r="BV11" s="261">
        <v>3.0239520709925047E-6</v>
      </c>
      <c r="BW11" s="261">
        <v>1.59682561057748E-6</v>
      </c>
      <c r="BX11" s="261">
        <v>2.984568893109776E-5</v>
      </c>
      <c r="BY11" s="261">
        <v>3.2007815180033475E-6</v>
      </c>
      <c r="BZ11" s="261">
        <v>3.173477879357866E-6</v>
      </c>
      <c r="CA11" s="261">
        <v>4.5639849382023452E-6</v>
      </c>
      <c r="CB11" s="261">
        <v>2.1766756526943816E-6</v>
      </c>
      <c r="CC11" s="261">
        <v>1.0320915796523567E-6</v>
      </c>
      <c r="CD11" s="261">
        <v>2.9689988168790426E-6</v>
      </c>
      <c r="CE11" s="261">
        <v>5.2188765629078961E-6</v>
      </c>
      <c r="CF11" s="261">
        <v>8.1675018167867123E-6</v>
      </c>
      <c r="CG11" s="261">
        <v>1.2732647887220262E-6</v>
      </c>
      <c r="CH11" s="261">
        <v>2.1678561273902779E-6</v>
      </c>
      <c r="CI11" s="261">
        <v>2.186024161056064E-5</v>
      </c>
      <c r="CJ11" s="261">
        <v>3.6535210083303778E-6</v>
      </c>
      <c r="CK11" s="261">
        <v>3.1077691478829711E-4</v>
      </c>
      <c r="CL11" s="261">
        <v>2.2055045842602369E-6</v>
      </c>
      <c r="CM11" s="261">
        <f t="shared" si="0"/>
        <v>1.0162879174358548</v>
      </c>
      <c r="CN11" s="261"/>
      <c r="CO11" s="261"/>
      <c r="CP11" s="261"/>
      <c r="CQ11" s="261"/>
      <c r="CR11" s="261"/>
      <c r="CS11" s="261"/>
      <c r="CT11" s="261"/>
      <c r="CU11" s="261"/>
      <c r="CV11" s="261"/>
    </row>
    <row r="12" spans="1:100">
      <c r="A12">
        <v>9</v>
      </c>
      <c r="B12" t="s">
        <v>127</v>
      </c>
      <c r="C12" s="261">
        <v>9.5291947963373194E-6</v>
      </c>
      <c r="D12" s="261">
        <v>9.2889796794485334E-7</v>
      </c>
      <c r="E12" s="261">
        <v>1.2786066943969141E-5</v>
      </c>
      <c r="F12" s="261">
        <v>7.6816080639864779E-6</v>
      </c>
      <c r="G12" s="261">
        <v>4.0483402059181175E-6</v>
      </c>
      <c r="H12" s="261">
        <v>2.7635500967291386E-6</v>
      </c>
      <c r="I12" s="261">
        <v>0</v>
      </c>
      <c r="J12" s="261">
        <v>9.5262665513333651E-6</v>
      </c>
      <c r="K12" s="261">
        <v>1.0000410863368614</v>
      </c>
      <c r="L12" s="261">
        <v>2.7218918053566593E-6</v>
      </c>
      <c r="M12" s="261">
        <v>2.9307558075409261E-6</v>
      </c>
      <c r="N12" s="261">
        <v>2.7511226988753046E-6</v>
      </c>
      <c r="O12" s="261">
        <v>1.3700702879230022E-6</v>
      </c>
      <c r="P12" s="261">
        <v>0</v>
      </c>
      <c r="Q12" s="261">
        <v>2.8856647491087566E-6</v>
      </c>
      <c r="R12" s="261">
        <v>1.3650440630999922E-6</v>
      </c>
      <c r="S12" s="261">
        <v>0</v>
      </c>
      <c r="T12" s="261">
        <v>1.627222691610926E-6</v>
      </c>
      <c r="U12" s="261">
        <v>0</v>
      </c>
      <c r="V12" s="261">
        <v>5.2977034684750347E-7</v>
      </c>
      <c r="W12" s="261">
        <v>1.6290331373168892E-6</v>
      </c>
      <c r="X12" s="261">
        <v>0</v>
      </c>
      <c r="Y12" s="261">
        <v>2.8736807373412061E-6</v>
      </c>
      <c r="Z12" s="261">
        <v>0</v>
      </c>
      <c r="AA12" s="261">
        <v>4.8539298426820647E-6</v>
      </c>
      <c r="AB12" s="261">
        <v>1.483021443602495E-6</v>
      </c>
      <c r="AC12" s="261">
        <v>3.7260109324731927E-6</v>
      </c>
      <c r="AD12" s="261">
        <v>3.1476323674836325E-6</v>
      </c>
      <c r="AE12" s="261">
        <v>3.4146335021685063E-6</v>
      </c>
      <c r="AF12" s="261">
        <v>3.6730163924833183E-6</v>
      </c>
      <c r="AG12" s="261">
        <v>3.110399522747593E-6</v>
      </c>
      <c r="AH12" s="261">
        <v>2.2057781484467909E-6</v>
      </c>
      <c r="AI12" s="261">
        <v>1.3574700899423089E-5</v>
      </c>
      <c r="AJ12" s="261">
        <v>5.5079245166725863E-6</v>
      </c>
      <c r="AK12" s="261">
        <v>2.450890258777949E-7</v>
      </c>
      <c r="AL12" s="261">
        <v>3.697377095404097E-6</v>
      </c>
      <c r="AM12" s="261">
        <v>1.1455753277244318E-6</v>
      </c>
      <c r="AN12" s="261">
        <v>3.7753499613287267E-6</v>
      </c>
      <c r="AO12" s="261">
        <v>1.272413647962962E-6</v>
      </c>
      <c r="AP12" s="261">
        <v>1.05438615928179E-5</v>
      </c>
      <c r="AQ12" s="261">
        <v>6.9373604384862813E-6</v>
      </c>
      <c r="AR12" s="261">
        <v>1.1962707930139267E-5</v>
      </c>
      <c r="AS12" s="261">
        <v>6.6933453375379019E-6</v>
      </c>
      <c r="AT12" s="261">
        <v>5.1897546113987421E-6</v>
      </c>
      <c r="AU12" s="261">
        <v>5.7998017303915114E-6</v>
      </c>
      <c r="AV12" s="261">
        <v>1.1891813749298668E-6</v>
      </c>
      <c r="AW12" s="261">
        <v>1.757500347698191E-6</v>
      </c>
      <c r="AX12" s="261">
        <v>5.0567808693967167E-6</v>
      </c>
      <c r="AY12" s="261">
        <v>4.9219748702798734E-6</v>
      </c>
      <c r="AZ12" s="261">
        <v>8.9779275729510559E-6</v>
      </c>
      <c r="BA12" s="261">
        <v>1.3859267226620806E-5</v>
      </c>
      <c r="BB12" s="261">
        <v>6.4812747364777502E-6</v>
      </c>
      <c r="BC12" s="261">
        <v>8.8902301137367962E-7</v>
      </c>
      <c r="BD12" s="261">
        <v>9.5625680737529126E-7</v>
      </c>
      <c r="BE12" s="261">
        <v>1.8595908102809969E-7</v>
      </c>
      <c r="BF12" s="261">
        <v>5.9774356837457266E-6</v>
      </c>
      <c r="BG12" s="261">
        <v>3.0983696240122648E-6</v>
      </c>
      <c r="BH12" s="261">
        <v>4.2902669147587775E-6</v>
      </c>
      <c r="BI12" s="261">
        <v>1.3464755287891575E-5</v>
      </c>
      <c r="BJ12" s="261">
        <v>0</v>
      </c>
      <c r="BK12" s="261">
        <v>1.6028740621565316E-6</v>
      </c>
      <c r="BL12" s="261">
        <v>3.8035821891049778E-6</v>
      </c>
      <c r="BM12" s="261">
        <v>1.9844353851049583E-6</v>
      </c>
      <c r="BN12" s="261">
        <v>0</v>
      </c>
      <c r="BO12" s="261">
        <v>3.0126466027109804E-6</v>
      </c>
      <c r="BP12" s="261">
        <v>4.3351683866371847E-6</v>
      </c>
      <c r="BQ12" s="261">
        <v>5.7459616075118102E-6</v>
      </c>
      <c r="BR12" s="261">
        <v>7.6582939288220472E-6</v>
      </c>
      <c r="BS12" s="261">
        <v>5.6652441689774156E-6</v>
      </c>
      <c r="BT12" s="261">
        <v>1.1364839713193149E-5</v>
      </c>
      <c r="BU12" s="261">
        <v>2.3706480855239333E-4</v>
      </c>
      <c r="BV12" s="261">
        <v>4.0837676358294098E-6</v>
      </c>
      <c r="BW12" s="261">
        <v>7.2057071593464159E-6</v>
      </c>
      <c r="BX12" s="261">
        <v>1.3437415169744829E-5</v>
      </c>
      <c r="BY12" s="261">
        <v>1.929425374510826E-5</v>
      </c>
      <c r="BZ12" s="261">
        <v>9.4065338055625097E-6</v>
      </c>
      <c r="CA12" s="261">
        <v>8.5690327232572583E-5</v>
      </c>
      <c r="CB12" s="261">
        <v>8.0835469103528653E-6</v>
      </c>
      <c r="CC12" s="261">
        <v>2.9644271720687179E-6</v>
      </c>
      <c r="CD12" s="261">
        <v>3.4477748252460871E-6</v>
      </c>
      <c r="CE12" s="261">
        <v>8.8633743853710981E-6</v>
      </c>
      <c r="CF12" s="261">
        <v>2.7040217658088701E-5</v>
      </c>
      <c r="CG12" s="261">
        <v>3.4421636918262416E-6</v>
      </c>
      <c r="CH12" s="261">
        <v>9.9965946418454927E-6</v>
      </c>
      <c r="CI12" s="261">
        <v>1.0970092060518971E-5</v>
      </c>
      <c r="CJ12" s="261">
        <v>9.2045041219394736E-6</v>
      </c>
      <c r="CK12" s="261">
        <v>1.4648499823720958E-5</v>
      </c>
      <c r="CL12" s="261">
        <v>3.2136206616294E-6</v>
      </c>
      <c r="CM12" s="261">
        <f t="shared" si="0"/>
        <v>1.000805330850786</v>
      </c>
      <c r="CN12" s="261"/>
      <c r="CO12" s="261"/>
      <c r="CP12" s="261"/>
      <c r="CQ12" s="261"/>
      <c r="CR12" s="261"/>
      <c r="CS12" s="261"/>
      <c r="CT12" s="261"/>
      <c r="CU12" s="261"/>
      <c r="CV12" s="261"/>
    </row>
    <row r="13" spans="1:100">
      <c r="A13">
        <v>10</v>
      </c>
      <c r="B13" t="s">
        <v>87</v>
      </c>
      <c r="C13" s="261">
        <v>1.3338387180475525E-5</v>
      </c>
      <c r="D13" s="261">
        <v>1.9178062764243277E-4</v>
      </c>
      <c r="E13" s="261">
        <v>2.1518894792724507E-5</v>
      </c>
      <c r="F13" s="261">
        <v>9.6558298203557336E-6</v>
      </c>
      <c r="G13" s="261">
        <v>9.1815915650693984E-6</v>
      </c>
      <c r="H13" s="261">
        <v>1.9597509839152266E-5</v>
      </c>
      <c r="I13" s="261">
        <v>0</v>
      </c>
      <c r="J13" s="261">
        <v>4.1866126237493425E-6</v>
      </c>
      <c r="K13" s="261">
        <v>8.1465731109449874E-6</v>
      </c>
      <c r="L13" s="261">
        <v>1.0108461552916892</v>
      </c>
      <c r="M13" s="261">
        <v>4.7406824169558652E-3</v>
      </c>
      <c r="N13" s="261">
        <v>8.6998870604993787E-5</v>
      </c>
      <c r="O13" s="261">
        <v>2.8041381590096909E-6</v>
      </c>
      <c r="P13" s="261">
        <v>0</v>
      </c>
      <c r="Q13" s="261">
        <v>4.7060017593172279E-7</v>
      </c>
      <c r="R13" s="261">
        <v>1.8079381423676428E-6</v>
      </c>
      <c r="S13" s="261">
        <v>0</v>
      </c>
      <c r="T13" s="261">
        <v>3.5281770570403243E-6</v>
      </c>
      <c r="U13" s="261">
        <v>0</v>
      </c>
      <c r="V13" s="261">
        <v>1.6131507812061493E-7</v>
      </c>
      <c r="W13" s="261">
        <v>3.9549242755549236E-6</v>
      </c>
      <c r="X13" s="261">
        <v>0</v>
      </c>
      <c r="Y13" s="261">
        <v>1.8464060676616595E-6</v>
      </c>
      <c r="Z13" s="261">
        <v>0</v>
      </c>
      <c r="AA13" s="261">
        <v>2.3944497253217826E-5</v>
      </c>
      <c r="AB13" s="261">
        <v>1.6134795405531258E-6</v>
      </c>
      <c r="AC13" s="261">
        <v>5.3952291294795123E-5</v>
      </c>
      <c r="AD13" s="261">
        <v>1.8967775196193312E-5</v>
      </c>
      <c r="AE13" s="261">
        <v>1.4469424785134832E-5</v>
      </c>
      <c r="AF13" s="261">
        <v>3.2373614169042415E-6</v>
      </c>
      <c r="AG13" s="261">
        <v>3.9397806622576008E-6</v>
      </c>
      <c r="AH13" s="261">
        <v>1.0185609475266601E-5</v>
      </c>
      <c r="AI13" s="261">
        <v>1.028867007652452E-6</v>
      </c>
      <c r="AJ13" s="261">
        <v>1.2188419882808229E-5</v>
      </c>
      <c r="AK13" s="261">
        <v>4.7645292222190845E-8</v>
      </c>
      <c r="AL13" s="261">
        <v>1.7397239254054335E-6</v>
      </c>
      <c r="AM13" s="261">
        <v>3.770674174722876E-6</v>
      </c>
      <c r="AN13" s="261">
        <v>7.545036653162057E-5</v>
      </c>
      <c r="AO13" s="261">
        <v>1.625395231806658E-5</v>
      </c>
      <c r="AP13" s="261">
        <v>6.1078705426685002E-4</v>
      </c>
      <c r="AQ13" s="261">
        <v>7.3465519951756163E-7</v>
      </c>
      <c r="AR13" s="261">
        <v>1.7144968785152332E-3</v>
      </c>
      <c r="AS13" s="261">
        <v>4.6799871915354782E-4</v>
      </c>
      <c r="AT13" s="261">
        <v>5.0176690259445002E-5</v>
      </c>
      <c r="AU13" s="261">
        <v>1.2950140586282655E-4</v>
      </c>
      <c r="AV13" s="261">
        <v>7.3825944585338989E-5</v>
      </c>
      <c r="AW13" s="261">
        <v>7.6617769955615004E-7</v>
      </c>
      <c r="AX13" s="261">
        <v>1.739620372069256E-6</v>
      </c>
      <c r="AY13" s="261">
        <v>7.3981227701047468E-7</v>
      </c>
      <c r="AZ13" s="261">
        <v>1.6768108850773914E-5</v>
      </c>
      <c r="BA13" s="261">
        <v>8.4322926798213068E-6</v>
      </c>
      <c r="BB13" s="261">
        <v>2.8933605532832072E-6</v>
      </c>
      <c r="BC13" s="261">
        <v>4.5927405773867177E-7</v>
      </c>
      <c r="BD13" s="261">
        <v>7.6166945540944355E-7</v>
      </c>
      <c r="BE13" s="261">
        <v>2.4055145009351242E-7</v>
      </c>
      <c r="BF13" s="261">
        <v>1.1729943795563076E-6</v>
      </c>
      <c r="BG13" s="261">
        <v>6.5009644658093623E-7</v>
      </c>
      <c r="BH13" s="261">
        <v>2.9447192420934676E-6</v>
      </c>
      <c r="BI13" s="261">
        <v>5.2852804454154588E-6</v>
      </c>
      <c r="BJ13" s="261">
        <v>0</v>
      </c>
      <c r="BK13" s="261">
        <v>7.6892862951898613E-7</v>
      </c>
      <c r="BL13" s="261">
        <v>9.6043243732091992E-6</v>
      </c>
      <c r="BM13" s="261">
        <v>5.4486341131382893E-5</v>
      </c>
      <c r="BN13" s="261">
        <v>0</v>
      </c>
      <c r="BO13" s="261">
        <v>1.1920353820463052E-6</v>
      </c>
      <c r="BP13" s="261">
        <v>3.2590600121545111E-6</v>
      </c>
      <c r="BQ13" s="261">
        <v>1.6352690933659949E-6</v>
      </c>
      <c r="BR13" s="261">
        <v>1.5869676088046106E-6</v>
      </c>
      <c r="BS13" s="261">
        <v>4.138727995432251E-6</v>
      </c>
      <c r="BT13" s="261">
        <v>2.164207579033831E-6</v>
      </c>
      <c r="BU13" s="261">
        <v>2.2864269529779438E-6</v>
      </c>
      <c r="BV13" s="261">
        <v>3.3944918366934802E-6</v>
      </c>
      <c r="BW13" s="261">
        <v>7.1087648115723935E-7</v>
      </c>
      <c r="BX13" s="261">
        <v>9.6989511598813558E-6</v>
      </c>
      <c r="BY13" s="261">
        <v>2.1815198690155204E-6</v>
      </c>
      <c r="BZ13" s="261">
        <v>1.4835558573159667E-6</v>
      </c>
      <c r="CA13" s="261">
        <v>4.9669658156239671E-6</v>
      </c>
      <c r="CB13" s="261">
        <v>5.1600588285879824E-6</v>
      </c>
      <c r="CC13" s="261">
        <v>9.0331021104116779E-7</v>
      </c>
      <c r="CD13" s="261">
        <v>1.5626144628038375E-6</v>
      </c>
      <c r="CE13" s="261">
        <v>5.9460656609097905E-6</v>
      </c>
      <c r="CF13" s="261">
        <v>6.3595768198672092E-6</v>
      </c>
      <c r="CG13" s="261">
        <v>2.3671164850870009E-5</v>
      </c>
      <c r="CH13" s="261">
        <v>4.7937919521126954E-6</v>
      </c>
      <c r="CI13" s="261">
        <v>1.21615042464718E-5</v>
      </c>
      <c r="CJ13" s="261">
        <v>9.0647308716191257E-6</v>
      </c>
      <c r="CK13" s="261">
        <v>3.4897990125729308E-6</v>
      </c>
      <c r="CL13" s="261">
        <v>1.2414975324774611E-6</v>
      </c>
      <c r="CM13" s="261">
        <f t="shared" si="0"/>
        <v>1.0194748940435165</v>
      </c>
      <c r="CN13" s="261"/>
      <c r="CO13" s="261"/>
      <c r="CP13" s="261"/>
      <c r="CQ13" s="261"/>
      <c r="CR13" s="261"/>
      <c r="CS13" s="261"/>
      <c r="CT13" s="261"/>
      <c r="CU13" s="261"/>
      <c r="CV13" s="261"/>
    </row>
    <row r="14" spans="1:100">
      <c r="A14">
        <v>11</v>
      </c>
      <c r="B14" t="s">
        <v>46</v>
      </c>
      <c r="C14" s="261">
        <v>1.5982565213240862E-6</v>
      </c>
      <c r="D14" s="261">
        <v>9.5158703349761237E-7</v>
      </c>
      <c r="E14" s="261">
        <v>6.2233325399195955E-6</v>
      </c>
      <c r="F14" s="261">
        <v>1.7186190138736764E-5</v>
      </c>
      <c r="G14" s="261">
        <v>7.7882103989553795E-6</v>
      </c>
      <c r="H14" s="261">
        <v>1.479798024331092E-5</v>
      </c>
      <c r="I14" s="261">
        <v>0</v>
      </c>
      <c r="J14" s="261">
        <v>2.1279094465155313E-5</v>
      </c>
      <c r="K14" s="261">
        <v>1.7517390618110051E-5</v>
      </c>
      <c r="L14" s="261">
        <v>4.7209242298766576E-6</v>
      </c>
      <c r="M14" s="261">
        <v>1.0001980996138817</v>
      </c>
      <c r="N14" s="261">
        <v>1.1110878332293172E-5</v>
      </c>
      <c r="O14" s="261">
        <v>8.2920609076281058E-6</v>
      </c>
      <c r="P14" s="261">
        <v>0</v>
      </c>
      <c r="Q14" s="261">
        <v>1.9292216413426456E-5</v>
      </c>
      <c r="R14" s="261">
        <v>7.7808050215899081E-6</v>
      </c>
      <c r="S14" s="261">
        <v>0</v>
      </c>
      <c r="T14" s="261">
        <v>6.9479525189289352E-6</v>
      </c>
      <c r="U14" s="261">
        <v>0</v>
      </c>
      <c r="V14" s="261">
        <v>1.7706428993663935E-6</v>
      </c>
      <c r="W14" s="261">
        <v>1.7419114029795287E-5</v>
      </c>
      <c r="X14" s="261">
        <v>0</v>
      </c>
      <c r="Y14" s="261">
        <v>1.1002190882129522E-5</v>
      </c>
      <c r="Z14" s="261">
        <v>0</v>
      </c>
      <c r="AA14" s="261">
        <v>1.8323229252980864E-5</v>
      </c>
      <c r="AB14" s="261">
        <v>4.1637669294539051E-6</v>
      </c>
      <c r="AC14" s="261">
        <v>1.2738800290068727E-5</v>
      </c>
      <c r="AD14" s="261">
        <v>6.2336728410555384E-6</v>
      </c>
      <c r="AE14" s="261">
        <v>6.2346864555790769E-6</v>
      </c>
      <c r="AF14" s="261">
        <v>8.3168772717236382E-6</v>
      </c>
      <c r="AG14" s="261">
        <v>8.9198704971374878E-6</v>
      </c>
      <c r="AH14" s="261">
        <v>3.6324477377437932E-6</v>
      </c>
      <c r="AI14" s="261">
        <v>1.4273920996522077E-5</v>
      </c>
      <c r="AJ14" s="261">
        <v>1.910289532327483E-5</v>
      </c>
      <c r="AK14" s="261">
        <v>6.7657085563057797E-7</v>
      </c>
      <c r="AL14" s="261">
        <v>3.7929272524766829E-6</v>
      </c>
      <c r="AM14" s="261">
        <v>4.4951804160174343E-6</v>
      </c>
      <c r="AN14" s="261">
        <v>9.8196307259227101E-5</v>
      </c>
      <c r="AO14" s="261">
        <v>9.4522124271975418E-6</v>
      </c>
      <c r="AP14" s="261">
        <v>7.0645517991149877E-5</v>
      </c>
      <c r="AQ14" s="261">
        <v>7.7497775649347502E-6</v>
      </c>
      <c r="AR14" s="261">
        <v>2.0422047183885146E-4</v>
      </c>
      <c r="AS14" s="261">
        <v>4.6448517389088476E-4</v>
      </c>
      <c r="AT14" s="261">
        <v>7.0762380528194744E-6</v>
      </c>
      <c r="AU14" s="261">
        <v>6.7916285878996277E-6</v>
      </c>
      <c r="AV14" s="261">
        <v>1.523865648975829E-5</v>
      </c>
      <c r="AW14" s="261">
        <v>1.0291180320987864E-5</v>
      </c>
      <c r="AX14" s="261">
        <v>7.2946289094940535E-5</v>
      </c>
      <c r="AY14" s="261">
        <v>3.9324577076988305E-5</v>
      </c>
      <c r="AZ14" s="261">
        <v>2.1546329000534898E-5</v>
      </c>
      <c r="BA14" s="261">
        <v>2.2831345437549535E-5</v>
      </c>
      <c r="BB14" s="261">
        <v>5.0790340654719826E-5</v>
      </c>
      <c r="BC14" s="261">
        <v>5.7180867054040727E-6</v>
      </c>
      <c r="BD14" s="261">
        <v>1.2841833862594508E-5</v>
      </c>
      <c r="BE14" s="261">
        <v>3.2807277692815741E-6</v>
      </c>
      <c r="BF14" s="261">
        <v>1.3110614010224639E-5</v>
      </c>
      <c r="BG14" s="261">
        <v>7.1551800729270126E-6</v>
      </c>
      <c r="BH14" s="261">
        <v>8.8795803237704658E-6</v>
      </c>
      <c r="BI14" s="261">
        <v>3.5672449684807613E-5</v>
      </c>
      <c r="BJ14" s="261">
        <v>0</v>
      </c>
      <c r="BK14" s="261">
        <v>7.6093697760826992E-6</v>
      </c>
      <c r="BL14" s="261">
        <v>4.1953292121363201E-5</v>
      </c>
      <c r="BM14" s="261">
        <v>1.2624487163974391E-5</v>
      </c>
      <c r="BN14" s="261">
        <v>0</v>
      </c>
      <c r="BO14" s="261">
        <v>4.2177920578020558E-5</v>
      </c>
      <c r="BP14" s="261">
        <v>2.0902970279079685E-5</v>
      </c>
      <c r="BQ14" s="261">
        <v>7.2197632721972499E-5</v>
      </c>
      <c r="BR14" s="261">
        <v>8.1739451203383979E-5</v>
      </c>
      <c r="BS14" s="261">
        <v>3.3265463875952889E-5</v>
      </c>
      <c r="BT14" s="261">
        <v>2.3517827402205508E-5</v>
      </c>
      <c r="BU14" s="261">
        <v>4.034090618099064E-4</v>
      </c>
      <c r="BV14" s="261">
        <v>7.387691263482189E-5</v>
      </c>
      <c r="BW14" s="261">
        <v>3.4449767009860005E-5</v>
      </c>
      <c r="BX14" s="261">
        <v>1.819172293570506E-5</v>
      </c>
      <c r="BY14" s="261">
        <v>1.5178662612981458E-4</v>
      </c>
      <c r="BZ14" s="261">
        <v>6.863082366060623E-5</v>
      </c>
      <c r="CA14" s="261">
        <v>2.7571885955341764E-4</v>
      </c>
      <c r="CB14" s="261">
        <v>3.6382056214494599E-5</v>
      </c>
      <c r="CC14" s="261">
        <v>1.8283624477752581E-5</v>
      </c>
      <c r="CD14" s="261">
        <v>6.7096987243176072E-6</v>
      </c>
      <c r="CE14" s="261">
        <v>3.7351985898676122E-5</v>
      </c>
      <c r="CF14" s="261">
        <v>5.8100544015879514E-5</v>
      </c>
      <c r="CG14" s="261">
        <v>5.4992512553868155E-5</v>
      </c>
      <c r="CH14" s="261">
        <v>1.2715936514139498E-5</v>
      </c>
      <c r="CI14" s="261">
        <v>7.0882507378897919E-5</v>
      </c>
      <c r="CJ14" s="261">
        <v>4.2584361816075328E-5</v>
      </c>
      <c r="CK14" s="261">
        <v>3.5319194251078308E-6</v>
      </c>
      <c r="CL14" s="261">
        <v>1.1346185357680135E-5</v>
      </c>
      <c r="CM14" s="261">
        <f t="shared" si="0"/>
        <v>1.0033878613265468</v>
      </c>
      <c r="CN14" s="261"/>
      <c r="CO14" s="261"/>
      <c r="CP14" s="261"/>
      <c r="CQ14" s="261"/>
      <c r="CR14" s="261"/>
      <c r="CS14" s="261"/>
      <c r="CT14" s="261"/>
      <c r="CU14" s="261"/>
      <c r="CV14" s="261"/>
    </row>
    <row r="15" spans="1:100">
      <c r="A15">
        <v>12</v>
      </c>
      <c r="B15" t="s">
        <v>128</v>
      </c>
      <c r="C15" s="261">
        <v>6.2057864396015277E-4</v>
      </c>
      <c r="D15" s="261">
        <v>1.4923480682070819E-4</v>
      </c>
      <c r="E15" s="261">
        <v>4.6737885198606476E-5</v>
      </c>
      <c r="F15" s="261">
        <v>2.4225022243824579E-5</v>
      </c>
      <c r="G15" s="261">
        <v>4.236737775081205E-4</v>
      </c>
      <c r="H15" s="261">
        <v>2.4865822730052349E-3</v>
      </c>
      <c r="I15" s="261">
        <v>0</v>
      </c>
      <c r="J15" s="261">
        <v>1.0499115134900344E-4</v>
      </c>
      <c r="K15" s="261">
        <v>2.5995290431884673E-4</v>
      </c>
      <c r="L15" s="261">
        <v>8.3230610904087843E-4</v>
      </c>
      <c r="M15" s="261">
        <v>7.6586962813397243E-4</v>
      </c>
      <c r="N15" s="261">
        <v>1.0203441265507418</v>
      </c>
      <c r="O15" s="261">
        <v>1.5355704766207427E-2</v>
      </c>
      <c r="P15" s="261">
        <v>0</v>
      </c>
      <c r="Q15" s="261">
        <v>8.1997079679979297E-5</v>
      </c>
      <c r="R15" s="261">
        <v>2.3425797011613052E-5</v>
      </c>
      <c r="S15" s="261">
        <v>0</v>
      </c>
      <c r="T15" s="261">
        <v>1.5640636751933335E-4</v>
      </c>
      <c r="U15" s="261">
        <v>0</v>
      </c>
      <c r="V15" s="261">
        <v>4.5980715339599687E-6</v>
      </c>
      <c r="W15" s="261">
        <v>2.16964486083953E-4</v>
      </c>
      <c r="X15" s="261">
        <v>0</v>
      </c>
      <c r="Y15" s="261">
        <v>6.8281229414082504E-5</v>
      </c>
      <c r="Z15" s="261">
        <v>0</v>
      </c>
      <c r="AA15" s="261">
        <v>1.6298029484409154E-4</v>
      </c>
      <c r="AB15" s="261">
        <v>1.4301330774496073E-5</v>
      </c>
      <c r="AC15" s="261">
        <v>6.1349964905901814E-5</v>
      </c>
      <c r="AD15" s="261">
        <v>1.6096637426319379E-5</v>
      </c>
      <c r="AE15" s="261">
        <v>2.565393642794269E-4</v>
      </c>
      <c r="AF15" s="261">
        <v>4.6468179823834801E-5</v>
      </c>
      <c r="AG15" s="261">
        <v>7.1397600304535079E-5</v>
      </c>
      <c r="AH15" s="261">
        <v>3.0004858929344139E-5</v>
      </c>
      <c r="AI15" s="261">
        <v>4.950419345358466E-5</v>
      </c>
      <c r="AJ15" s="261">
        <v>3.0200885524593309E-4</v>
      </c>
      <c r="AK15" s="261">
        <v>2.8669377725569617E-6</v>
      </c>
      <c r="AL15" s="261">
        <v>9.3126827939141971E-6</v>
      </c>
      <c r="AM15" s="261">
        <v>2.1973882971507909E-5</v>
      </c>
      <c r="AN15" s="261">
        <v>2.5051797882266311E-5</v>
      </c>
      <c r="AO15" s="261">
        <v>2.3054660227704776E-5</v>
      </c>
      <c r="AP15" s="261">
        <v>4.5326012340505151E-4</v>
      </c>
      <c r="AQ15" s="261">
        <v>6.0342157022025237E-5</v>
      </c>
      <c r="AR15" s="261">
        <v>1.2701061786508661E-4</v>
      </c>
      <c r="AS15" s="261">
        <v>1.4980633187427765E-4</v>
      </c>
      <c r="AT15" s="261">
        <v>7.1404580487569535E-5</v>
      </c>
      <c r="AU15" s="261">
        <v>2.2322125733409772E-5</v>
      </c>
      <c r="AV15" s="261">
        <v>1.0227776770254874E-5</v>
      </c>
      <c r="AW15" s="261">
        <v>9.8436756859655973E-6</v>
      </c>
      <c r="AX15" s="261">
        <v>4.8818516858426764E-5</v>
      </c>
      <c r="AY15" s="261">
        <v>7.5050992369782752E-5</v>
      </c>
      <c r="AZ15" s="261">
        <v>1.6675817723641262E-4</v>
      </c>
      <c r="BA15" s="261">
        <v>2.1127147676863129E-4</v>
      </c>
      <c r="BB15" s="261">
        <v>1.4881460061192355E-4</v>
      </c>
      <c r="BC15" s="261">
        <v>1.8218858917239969E-5</v>
      </c>
      <c r="BD15" s="261">
        <v>1.8863257440709093E-5</v>
      </c>
      <c r="BE15" s="261">
        <v>5.3623923038735487E-6</v>
      </c>
      <c r="BF15" s="261">
        <v>4.9720046650776034E-5</v>
      </c>
      <c r="BG15" s="261">
        <v>4.5369351814966562E-5</v>
      </c>
      <c r="BH15" s="261">
        <v>4.6118423827259978E-5</v>
      </c>
      <c r="BI15" s="261">
        <v>1.3267850165869094E-4</v>
      </c>
      <c r="BJ15" s="261">
        <v>0</v>
      </c>
      <c r="BK15" s="261">
        <v>1.5274906125414096E-4</v>
      </c>
      <c r="BL15" s="261">
        <v>1.7659889605077989E-4</v>
      </c>
      <c r="BM15" s="261">
        <v>2.0641602725674768E-4</v>
      </c>
      <c r="BN15" s="261">
        <v>0</v>
      </c>
      <c r="BO15" s="261">
        <v>5.8744438391756475E-5</v>
      </c>
      <c r="BP15" s="261">
        <v>9.4622862930784002E-5</v>
      </c>
      <c r="BQ15" s="261">
        <v>2.0395379409046612E-4</v>
      </c>
      <c r="BR15" s="261">
        <v>9.874783838761726E-5</v>
      </c>
      <c r="BS15" s="261">
        <v>1.2690427695434491E-3</v>
      </c>
      <c r="BT15" s="261">
        <v>8.97213901498468E-5</v>
      </c>
      <c r="BU15" s="261">
        <v>4.0878752269037215E-5</v>
      </c>
      <c r="BV15" s="261">
        <v>3.078762690582182E-4</v>
      </c>
      <c r="BW15" s="261">
        <v>5.6992376731820564E-5</v>
      </c>
      <c r="BX15" s="261">
        <v>1.9302522947491207E-4</v>
      </c>
      <c r="BY15" s="261">
        <v>3.0915390213441752E-4</v>
      </c>
      <c r="BZ15" s="261">
        <v>2.5115033807123621E-4</v>
      </c>
      <c r="CA15" s="261">
        <v>2.48964182048918E-4</v>
      </c>
      <c r="CB15" s="261">
        <v>2.677470080492348E-5</v>
      </c>
      <c r="CC15" s="261">
        <v>1.0301090396430927E-4</v>
      </c>
      <c r="CD15" s="261">
        <v>3.7986328374855673E-5</v>
      </c>
      <c r="CE15" s="261">
        <v>1.1533957998811828E-4</v>
      </c>
      <c r="CF15" s="261">
        <v>1.0199532523513429E-4</v>
      </c>
      <c r="CG15" s="261">
        <v>1.293498606765702E-4</v>
      </c>
      <c r="CH15" s="261">
        <v>6.4159854108918445E-5</v>
      </c>
      <c r="CI15" s="261">
        <v>7.6191583999472861E-5</v>
      </c>
      <c r="CJ15" s="261">
        <v>2.1171854930830976E-4</v>
      </c>
      <c r="CK15" s="261">
        <v>1.7388145175161636E-2</v>
      </c>
      <c r="CL15" s="261">
        <v>5.4285669850665102E-5</v>
      </c>
      <c r="CM15" s="261">
        <f t="shared" si="0"/>
        <v>1.0669974254360253</v>
      </c>
      <c r="CN15" s="261"/>
      <c r="CO15" s="261"/>
      <c r="CP15" s="261"/>
      <c r="CQ15" s="261"/>
      <c r="CR15" s="261"/>
      <c r="CS15" s="261"/>
      <c r="CT15" s="261"/>
      <c r="CU15" s="261"/>
      <c r="CV15" s="261"/>
    </row>
    <row r="16" spans="1:100">
      <c r="A16">
        <v>13</v>
      </c>
      <c r="B16" t="s">
        <v>130</v>
      </c>
      <c r="C16" s="261">
        <v>1.149933395811962E-5</v>
      </c>
      <c r="D16" s="261">
        <v>6.31283343758423E-6</v>
      </c>
      <c r="E16" s="261">
        <v>2.2248534613484288E-5</v>
      </c>
      <c r="F16" s="261">
        <v>2.7109836559165189E-5</v>
      </c>
      <c r="G16" s="261">
        <v>2.3530179395263914E-4</v>
      </c>
      <c r="H16" s="261">
        <v>1.9539176532824213E-4</v>
      </c>
      <c r="I16" s="261">
        <v>0</v>
      </c>
      <c r="J16" s="261">
        <v>2.2870299250268126E-5</v>
      </c>
      <c r="K16" s="261">
        <v>1.699299936196767E-4</v>
      </c>
      <c r="L16" s="261">
        <v>2.2526363081497574E-5</v>
      </c>
      <c r="M16" s="261">
        <v>5.2451519589223063E-5</v>
      </c>
      <c r="N16" s="261">
        <v>1.5287949111567869E-4</v>
      </c>
      <c r="O16" s="261">
        <v>1.0017919329461737</v>
      </c>
      <c r="P16" s="261">
        <v>0</v>
      </c>
      <c r="Q16" s="261">
        <v>1.8842664157298264E-5</v>
      </c>
      <c r="R16" s="261">
        <v>9.807192752814057E-6</v>
      </c>
      <c r="S16" s="261">
        <v>0</v>
      </c>
      <c r="T16" s="261">
        <v>9.8451231642374292E-5</v>
      </c>
      <c r="U16" s="261">
        <v>0</v>
      </c>
      <c r="V16" s="261">
        <v>5.2478105287789671E-6</v>
      </c>
      <c r="W16" s="261">
        <v>2.1384929784541914E-5</v>
      </c>
      <c r="X16" s="261">
        <v>0</v>
      </c>
      <c r="Y16" s="261">
        <v>1.4251180060498758E-5</v>
      </c>
      <c r="Z16" s="261">
        <v>0</v>
      </c>
      <c r="AA16" s="261">
        <v>1.5575864045425129E-5</v>
      </c>
      <c r="AB16" s="261">
        <v>1.255635268503797E-5</v>
      </c>
      <c r="AC16" s="261">
        <v>5.1496143028702288E-5</v>
      </c>
      <c r="AD16" s="261">
        <v>1.7166945702816325E-5</v>
      </c>
      <c r="AE16" s="261">
        <v>3.285712725057769E-5</v>
      </c>
      <c r="AF16" s="261">
        <v>5.148190057652981E-5</v>
      </c>
      <c r="AG16" s="261">
        <v>9.3874251909624145E-5</v>
      </c>
      <c r="AH16" s="261">
        <v>3.2088253802444707E-5</v>
      </c>
      <c r="AI16" s="261">
        <v>9.091968629442182E-5</v>
      </c>
      <c r="AJ16" s="261">
        <v>4.9367311833807274E-5</v>
      </c>
      <c r="AK16" s="261">
        <v>4.2689943794915715E-6</v>
      </c>
      <c r="AL16" s="261">
        <v>2.3440871797070751E-5</v>
      </c>
      <c r="AM16" s="261">
        <v>1.2138920987808427E-5</v>
      </c>
      <c r="AN16" s="261">
        <v>5.6863423806558879E-5</v>
      </c>
      <c r="AO16" s="261">
        <v>8.6200205852251608E-5</v>
      </c>
      <c r="AP16" s="261">
        <v>2.416088877961828E-4</v>
      </c>
      <c r="AQ16" s="261">
        <v>1.1716446377261945E-4</v>
      </c>
      <c r="AR16" s="261">
        <v>3.8464174391769054E-5</v>
      </c>
      <c r="AS16" s="261">
        <v>4.7061180571428607E-5</v>
      </c>
      <c r="AT16" s="261">
        <v>3.955748541553655E-5</v>
      </c>
      <c r="AU16" s="261">
        <v>2.7834248577351179E-5</v>
      </c>
      <c r="AV16" s="261">
        <v>5.3126661541309857E-5</v>
      </c>
      <c r="AW16" s="261">
        <v>1.2432976139293552E-4</v>
      </c>
      <c r="AX16" s="261">
        <v>1.5028528744984591E-4</v>
      </c>
      <c r="AY16" s="261">
        <v>7.4266413003243364E-5</v>
      </c>
      <c r="AZ16" s="261">
        <v>1.0506500132545247E-4</v>
      </c>
      <c r="BA16" s="261">
        <v>2.3546984168349426E-4</v>
      </c>
      <c r="BB16" s="261">
        <v>5.091332282127003E-4</v>
      </c>
      <c r="BC16" s="261">
        <v>1.8204360106189107E-5</v>
      </c>
      <c r="BD16" s="261">
        <v>1.6261203879423471E-5</v>
      </c>
      <c r="BE16" s="261">
        <v>1.3428307008969537E-5</v>
      </c>
      <c r="BF16" s="261">
        <v>7.9206387405900491E-5</v>
      </c>
      <c r="BG16" s="261">
        <v>3.8472689159413368E-5</v>
      </c>
      <c r="BH16" s="261">
        <v>4.1897076040205622E-5</v>
      </c>
      <c r="BI16" s="261">
        <v>7.3279449721087628E-5</v>
      </c>
      <c r="BJ16" s="261">
        <v>0</v>
      </c>
      <c r="BK16" s="261">
        <v>6.6246405142308539E-5</v>
      </c>
      <c r="BL16" s="261">
        <v>4.5629892491875569E-5</v>
      </c>
      <c r="BM16" s="261">
        <v>6.5080433063331893E-5</v>
      </c>
      <c r="BN16" s="261">
        <v>0</v>
      </c>
      <c r="BO16" s="261">
        <v>1.892815946801065E-4</v>
      </c>
      <c r="BP16" s="261">
        <v>2.3099478042970815E-4</v>
      </c>
      <c r="BQ16" s="261">
        <v>2.4835076494906741E-4</v>
      </c>
      <c r="BR16" s="261">
        <v>3.989614654592963E-4</v>
      </c>
      <c r="BS16" s="261">
        <v>6.3563268882300093E-3</v>
      </c>
      <c r="BT16" s="261">
        <v>2.8513244777983644E-4</v>
      </c>
      <c r="BU16" s="261">
        <v>7.3761897792798284E-4</v>
      </c>
      <c r="BV16" s="261">
        <v>6.0559312806356591E-4</v>
      </c>
      <c r="BW16" s="261">
        <v>8.3903017567162839E-5</v>
      </c>
      <c r="BX16" s="261">
        <v>1.9894009603192364E-4</v>
      </c>
      <c r="BY16" s="261">
        <v>2.5766749672073296E-4</v>
      </c>
      <c r="BZ16" s="261">
        <v>6.6416021571859732E-5</v>
      </c>
      <c r="CA16" s="261">
        <v>1.3431383587221204E-3</v>
      </c>
      <c r="CB16" s="261">
        <v>4.3022344253171545E-5</v>
      </c>
      <c r="CC16" s="261">
        <v>1.544188394503061E-3</v>
      </c>
      <c r="CD16" s="261">
        <v>4.3315500461928688E-5</v>
      </c>
      <c r="CE16" s="261">
        <v>9.1669779599349452E-5</v>
      </c>
      <c r="CF16" s="261">
        <v>4.0018230166399966E-5</v>
      </c>
      <c r="CG16" s="261">
        <v>3.7877364152235496E-5</v>
      </c>
      <c r="CH16" s="261">
        <v>4.7667955190115314E-5</v>
      </c>
      <c r="CI16" s="261">
        <v>1.7908209352377689E-4</v>
      </c>
      <c r="CJ16" s="261">
        <v>8.0731019198419787E-5</v>
      </c>
      <c r="CK16" s="261">
        <v>2.959748938808585E-5</v>
      </c>
      <c r="CL16" s="261">
        <v>5.3173588770612512E-5</v>
      </c>
      <c r="CM16" s="261">
        <f t="shared" si="0"/>
        <v>1.0189224776100512</v>
      </c>
      <c r="CN16" s="261"/>
      <c r="CO16" s="261"/>
      <c r="CP16" s="261"/>
      <c r="CQ16" s="261"/>
      <c r="CR16" s="261"/>
      <c r="CS16" s="261"/>
      <c r="CT16" s="261"/>
      <c r="CU16" s="261"/>
      <c r="CV16" s="261"/>
    </row>
    <row r="17" spans="1:100">
      <c r="A17">
        <v>14</v>
      </c>
      <c r="B17" t="s">
        <v>131</v>
      </c>
      <c r="C17" s="261">
        <v>-1.1317321727522187E-17</v>
      </c>
      <c r="D17" s="261">
        <v>-6.894709778311215E-21</v>
      </c>
      <c r="E17" s="261">
        <v>-3.6590657138355706E-21</v>
      </c>
      <c r="F17" s="261">
        <v>-1.3659651785764234E-21</v>
      </c>
      <c r="G17" s="261">
        <v>-4.6851056461219597E-19</v>
      </c>
      <c r="H17" s="261">
        <v>-1.7307373647040221E-19</v>
      </c>
      <c r="I17" s="261">
        <v>0</v>
      </c>
      <c r="J17" s="261">
        <v>-1.7332872694619575E-20</v>
      </c>
      <c r="K17" s="261">
        <v>-4.4369232131973233E-21</v>
      </c>
      <c r="L17" s="261">
        <v>-3.8191032857063548E-21</v>
      </c>
      <c r="M17" s="261">
        <v>-8.233106457218298E-22</v>
      </c>
      <c r="N17" s="261">
        <v>-5.082301793173309E-20</v>
      </c>
      <c r="O17" s="261">
        <v>-1.9008672645523115E-21</v>
      </c>
      <c r="P17" s="261">
        <v>1</v>
      </c>
      <c r="Q17" s="261">
        <v>-2.4377835281463797E-18</v>
      </c>
      <c r="R17" s="261">
        <v>-1.6612484897818488E-18</v>
      </c>
      <c r="S17" s="261">
        <v>0</v>
      </c>
      <c r="T17" s="261">
        <v>-3.5956409528740406E-19</v>
      </c>
      <c r="U17" s="261">
        <v>0</v>
      </c>
      <c r="V17" s="261">
        <v>6.0752538798609416E-19</v>
      </c>
      <c r="W17" s="261">
        <v>-1.7647329767674477E-21</v>
      </c>
      <c r="X17" s="261">
        <v>0</v>
      </c>
      <c r="Y17" s="261">
        <v>-2.5280688173251498E-21</v>
      </c>
      <c r="Z17" s="261">
        <v>0</v>
      </c>
      <c r="AA17" s="261">
        <v>-2.0218457637103139E-20</v>
      </c>
      <c r="AB17" s="261">
        <v>-1.1789631125717041E-20</v>
      </c>
      <c r="AC17" s="261">
        <v>-6.6951969213617545E-21</v>
      </c>
      <c r="AD17" s="261">
        <v>-1.3754951315624255E-21</v>
      </c>
      <c r="AE17" s="261">
        <v>-3.0373769498334882E-21</v>
      </c>
      <c r="AF17" s="261">
        <v>-3.6154030293264007E-21</v>
      </c>
      <c r="AG17" s="261">
        <v>-5.8717978609549648E-21</v>
      </c>
      <c r="AH17" s="261">
        <v>-8.8864550420730233E-22</v>
      </c>
      <c r="AI17" s="261">
        <v>-4.5274060425493725E-21</v>
      </c>
      <c r="AJ17" s="261">
        <v>-1.1287673392786516E-19</v>
      </c>
      <c r="AK17" s="261">
        <v>-4.8382930973273666E-23</v>
      </c>
      <c r="AL17" s="261">
        <v>-4.5985334606836161E-22</v>
      </c>
      <c r="AM17" s="261">
        <v>-6.9200310790350889E-22</v>
      </c>
      <c r="AN17" s="261">
        <v>-6.9765105732926729E-21</v>
      </c>
      <c r="AO17" s="261">
        <v>-2.7552841164039881E-21</v>
      </c>
      <c r="AP17" s="261">
        <v>-1.6232605335330144E-20</v>
      </c>
      <c r="AQ17" s="261">
        <v>-2.0391274557858296E-21</v>
      </c>
      <c r="AR17" s="261">
        <v>-8.1199749600552528E-21</v>
      </c>
      <c r="AS17" s="261">
        <v>-7.9412566682437091E-21</v>
      </c>
      <c r="AT17" s="261">
        <v>-1.458213939298702E-19</v>
      </c>
      <c r="AU17" s="261">
        <v>-8.1254153364965291E-20</v>
      </c>
      <c r="AV17" s="261">
        <v>-3.8168778328274604E-20</v>
      </c>
      <c r="AW17" s="261">
        <v>-4.6466994399314353E-20</v>
      </c>
      <c r="AX17" s="261">
        <v>-6.2067054118089067E-21</v>
      </c>
      <c r="AY17" s="261">
        <v>-5.2947106420685276E-21</v>
      </c>
      <c r="AZ17" s="261">
        <v>-4.2276083127294916E-21</v>
      </c>
      <c r="BA17" s="261">
        <v>-4.3125227937553741E-21</v>
      </c>
      <c r="BB17" s="261">
        <v>-2.5335495093287715E-21</v>
      </c>
      <c r="BC17" s="261">
        <v>-3.0140499085216456E-21</v>
      </c>
      <c r="BD17" s="261">
        <v>-1.0720457254689026E-21</v>
      </c>
      <c r="BE17" s="261">
        <v>-5.0453069596307364E-22</v>
      </c>
      <c r="BF17" s="261">
        <v>-3.3354663754358036E-21</v>
      </c>
      <c r="BG17" s="261">
        <v>-4.4287128770871772E-21</v>
      </c>
      <c r="BH17" s="261">
        <v>-1.3065842175695452E-21</v>
      </c>
      <c r="BI17" s="261">
        <v>-4.8220008109998376E-21</v>
      </c>
      <c r="BJ17" s="261">
        <v>0</v>
      </c>
      <c r="BK17" s="261">
        <v>-8.7699382661069415E-22</v>
      </c>
      <c r="BL17" s="261">
        <v>-3.2023808452326792E-21</v>
      </c>
      <c r="BM17" s="261">
        <v>-1.7318502982242852E-21</v>
      </c>
      <c r="BN17" s="261">
        <v>0</v>
      </c>
      <c r="BO17" s="261">
        <v>-1.6183134877682128E-21</v>
      </c>
      <c r="BP17" s="261">
        <v>-9.2178802368872885E-21</v>
      </c>
      <c r="BQ17" s="261">
        <v>-5.1025171335810967E-21</v>
      </c>
      <c r="BR17" s="261">
        <v>-2.621668947034958E-21</v>
      </c>
      <c r="BS17" s="261">
        <v>-9.6312637656708097E-21</v>
      </c>
      <c r="BT17" s="261">
        <v>-3.3755473357637877E-21</v>
      </c>
      <c r="BU17" s="261">
        <v>-3.359811493261395E-21</v>
      </c>
      <c r="BV17" s="261">
        <v>-1.578952332859979E-20</v>
      </c>
      <c r="BW17" s="261">
        <v>-4.2748681209163588E-21</v>
      </c>
      <c r="BX17" s="261">
        <v>-6.2903263415178583E-21</v>
      </c>
      <c r="BY17" s="261">
        <v>-1.3375180808325503E-20</v>
      </c>
      <c r="BZ17" s="261">
        <v>-1.5202850738981763E-20</v>
      </c>
      <c r="CA17" s="261">
        <v>-1.3383067030023794E-20</v>
      </c>
      <c r="CB17" s="261">
        <v>-3.8775605078339786E-21</v>
      </c>
      <c r="CC17" s="261">
        <v>-8.3954581876615182E-21</v>
      </c>
      <c r="CD17" s="261">
        <v>-2.5480492730304192E-21</v>
      </c>
      <c r="CE17" s="261">
        <v>-3.8362192165159828E-21</v>
      </c>
      <c r="CF17" s="261">
        <v>-3.1659300697393464E-20</v>
      </c>
      <c r="CG17" s="261">
        <v>-6.3061922673122707E-20</v>
      </c>
      <c r="CH17" s="261">
        <v>-4.9008221643086902E-21</v>
      </c>
      <c r="CI17" s="261">
        <v>-5.5892753619797286E-20</v>
      </c>
      <c r="CJ17" s="261">
        <v>-2.0843281317277861E-18</v>
      </c>
      <c r="CK17" s="261">
        <v>-1.8924619544150419E-21</v>
      </c>
      <c r="CL17" s="261">
        <v>-3.6272478875401008E-19</v>
      </c>
      <c r="CM17" s="261">
        <f t="shared" si="0"/>
        <v>1</v>
      </c>
      <c r="CN17" s="261"/>
      <c r="CO17" s="261"/>
      <c r="CP17" s="261"/>
      <c r="CQ17" s="261"/>
      <c r="CR17" s="261"/>
      <c r="CS17" s="261"/>
      <c r="CT17" s="261"/>
      <c r="CU17" s="261"/>
      <c r="CV17" s="261"/>
    </row>
    <row r="18" spans="1:100">
      <c r="A18">
        <v>15</v>
      </c>
      <c r="B18" t="s">
        <v>117</v>
      </c>
      <c r="C18" s="261">
        <v>1.2565715624953301E-5</v>
      </c>
      <c r="D18" s="261">
        <v>1.5132440692815551E-6</v>
      </c>
      <c r="E18" s="261">
        <v>1.2135299769025026E-5</v>
      </c>
      <c r="F18" s="261">
        <v>5.8805118647442528E-6</v>
      </c>
      <c r="G18" s="261">
        <v>5.7889989404073523E-5</v>
      </c>
      <c r="H18" s="261">
        <v>8.3048497128100643E-5</v>
      </c>
      <c r="I18" s="261">
        <v>0</v>
      </c>
      <c r="J18" s="261">
        <v>2.0156023622883412E-4</v>
      </c>
      <c r="K18" s="261">
        <v>1.5978930261428519E-5</v>
      </c>
      <c r="L18" s="261">
        <v>3.5555152356001783E-6</v>
      </c>
      <c r="M18" s="261">
        <v>8.5243549922538137E-6</v>
      </c>
      <c r="N18" s="261">
        <v>1.1807179088903289E-5</v>
      </c>
      <c r="O18" s="261">
        <v>2.4616091434914385E-6</v>
      </c>
      <c r="P18" s="261">
        <v>0</v>
      </c>
      <c r="Q18" s="261">
        <v>1.0041100973719013</v>
      </c>
      <c r="R18" s="261">
        <v>3.1020044636600785E-4</v>
      </c>
      <c r="S18" s="261">
        <v>0</v>
      </c>
      <c r="T18" s="261">
        <v>6.9701689940267545E-4</v>
      </c>
      <c r="U18" s="261">
        <v>0</v>
      </c>
      <c r="V18" s="261">
        <v>2.5061309198774915E-6</v>
      </c>
      <c r="W18" s="261">
        <v>5.5586685567667929E-5</v>
      </c>
      <c r="X18" s="261">
        <v>0</v>
      </c>
      <c r="Y18" s="261">
        <v>1.335529616093691E-5</v>
      </c>
      <c r="Z18" s="261">
        <v>0</v>
      </c>
      <c r="AA18" s="261">
        <v>2.7254278599899203E-5</v>
      </c>
      <c r="AB18" s="261">
        <v>1.2843224967193585E-5</v>
      </c>
      <c r="AC18" s="261">
        <v>4.9103612359510166E-5</v>
      </c>
      <c r="AD18" s="261">
        <v>6.3093007251000107E-5</v>
      </c>
      <c r="AE18" s="261">
        <v>4.3596504006445644E-4</v>
      </c>
      <c r="AF18" s="261">
        <v>1.484175802019032E-5</v>
      </c>
      <c r="AG18" s="261">
        <v>3.7123008914878232E-5</v>
      </c>
      <c r="AH18" s="261">
        <v>1.5230319910155548E-5</v>
      </c>
      <c r="AI18" s="261">
        <v>1.6202385039037024E-3</v>
      </c>
      <c r="AJ18" s="261">
        <v>3.3542175987525292E-4</v>
      </c>
      <c r="AK18" s="261">
        <v>5.0621852079994817E-6</v>
      </c>
      <c r="AL18" s="261">
        <v>2.3630515773633207E-6</v>
      </c>
      <c r="AM18" s="261">
        <v>1.1439281601064778E-5</v>
      </c>
      <c r="AN18" s="261">
        <v>3.0697891036983964E-5</v>
      </c>
      <c r="AO18" s="261">
        <v>1.7743890845654266E-5</v>
      </c>
      <c r="AP18" s="261">
        <v>6.6757060934992144E-5</v>
      </c>
      <c r="AQ18" s="261">
        <v>1.2216640551046746E-5</v>
      </c>
      <c r="AR18" s="261">
        <v>5.5189196581151047E-6</v>
      </c>
      <c r="AS18" s="261">
        <v>1.0327727625250004E-5</v>
      </c>
      <c r="AT18" s="261">
        <v>1.2644271435435621E-5</v>
      </c>
      <c r="AU18" s="261">
        <v>1.8073720585610937E-5</v>
      </c>
      <c r="AV18" s="261">
        <v>3.4468329058279912E-6</v>
      </c>
      <c r="AW18" s="261">
        <v>1.3731615411259474E-6</v>
      </c>
      <c r="AX18" s="261">
        <v>1.6124209691663571E-4</v>
      </c>
      <c r="AY18" s="261">
        <v>1.5170816539560017E-4</v>
      </c>
      <c r="AZ18" s="261">
        <v>1.4407229794329645E-6</v>
      </c>
      <c r="BA18" s="261">
        <v>2.1901366172689513E-6</v>
      </c>
      <c r="BB18" s="261">
        <v>1.5533851543772608E-6</v>
      </c>
      <c r="BC18" s="261">
        <v>4.4846663256720842E-7</v>
      </c>
      <c r="BD18" s="261">
        <v>3.4595125526605442E-7</v>
      </c>
      <c r="BE18" s="261">
        <v>6.2868226705685625E-8</v>
      </c>
      <c r="BF18" s="261">
        <v>4.8702363129703101E-6</v>
      </c>
      <c r="BG18" s="261">
        <v>2.6598988449732957E-6</v>
      </c>
      <c r="BH18" s="261">
        <v>1.0559880726725531E-5</v>
      </c>
      <c r="BI18" s="261">
        <v>1.6520498810616168E-6</v>
      </c>
      <c r="BJ18" s="261">
        <v>0</v>
      </c>
      <c r="BK18" s="261">
        <v>1.5020127208344248E-6</v>
      </c>
      <c r="BL18" s="261">
        <v>1.1967240588233593E-5</v>
      </c>
      <c r="BM18" s="261">
        <v>5.9873155265500793E-6</v>
      </c>
      <c r="BN18" s="261">
        <v>0</v>
      </c>
      <c r="BO18" s="261">
        <v>1.7581328386235213E-6</v>
      </c>
      <c r="BP18" s="261">
        <v>3.9129241094967869E-6</v>
      </c>
      <c r="BQ18" s="261">
        <v>2.0467410745166591E-6</v>
      </c>
      <c r="BR18" s="261">
        <v>1.9629400315092116E-6</v>
      </c>
      <c r="BS18" s="261">
        <v>5.0432016293063389E-6</v>
      </c>
      <c r="BT18" s="261">
        <v>9.5506578128339079E-6</v>
      </c>
      <c r="BU18" s="261">
        <v>1.7374277107307836E-6</v>
      </c>
      <c r="BV18" s="261">
        <v>1.1339956630219714E-4</v>
      </c>
      <c r="BW18" s="261">
        <v>7.8748739730910731E-6</v>
      </c>
      <c r="BX18" s="261">
        <v>1.8935671190327383E-4</v>
      </c>
      <c r="BY18" s="261">
        <v>8.6451360903040474E-6</v>
      </c>
      <c r="BZ18" s="261">
        <v>7.3788781375571236E-6</v>
      </c>
      <c r="CA18" s="261">
        <v>1.8436793209430716E-6</v>
      </c>
      <c r="CB18" s="261">
        <v>4.9835169616431968E-6</v>
      </c>
      <c r="CC18" s="261">
        <v>5.2106247080070075E-6</v>
      </c>
      <c r="CD18" s="261">
        <v>4.322383276087989E-5</v>
      </c>
      <c r="CE18" s="261">
        <v>9.2823825693425059E-7</v>
      </c>
      <c r="CF18" s="261">
        <v>9.5221086111067209E-6</v>
      </c>
      <c r="CG18" s="261">
        <v>9.9027398858876031E-6</v>
      </c>
      <c r="CH18" s="261">
        <v>1.9754136205354451E-5</v>
      </c>
      <c r="CI18" s="261">
        <v>1.1228956807328131E-5</v>
      </c>
      <c r="CJ18" s="261">
        <v>3.1512099190687957E-6</v>
      </c>
      <c r="CK18" s="261">
        <v>2.5111676060351362E-5</v>
      </c>
      <c r="CL18" s="261">
        <v>5.0520656644478576E-5</v>
      </c>
      <c r="CM18" s="261">
        <f t="shared" si="0"/>
        <v>1.0093107020580356</v>
      </c>
      <c r="CN18" s="261"/>
      <c r="CO18" s="261"/>
      <c r="CP18" s="261"/>
      <c r="CQ18" s="261"/>
      <c r="CR18" s="261"/>
      <c r="CS18" s="261"/>
      <c r="CT18" s="261"/>
      <c r="CU18" s="261"/>
      <c r="CV18" s="261"/>
    </row>
    <row r="19" spans="1:100">
      <c r="A19">
        <v>16</v>
      </c>
      <c r="B19" t="s">
        <v>1980</v>
      </c>
      <c r="C19" s="261">
        <v>7.4470412840095669E-7</v>
      </c>
      <c r="D19" s="261">
        <v>1.3757347914318061E-6</v>
      </c>
      <c r="E19" s="261">
        <v>7.7310906859033413E-7</v>
      </c>
      <c r="F19" s="261">
        <v>9.0001853579672169E-7</v>
      </c>
      <c r="G19" s="261">
        <v>9.8109322003683055E-6</v>
      </c>
      <c r="H19" s="261">
        <v>1.8954962567157554E-5</v>
      </c>
      <c r="I19" s="261">
        <v>0</v>
      </c>
      <c r="J19" s="261">
        <v>3.3194567981164821E-4</v>
      </c>
      <c r="K19" s="261">
        <v>9.6763787244671723E-5</v>
      </c>
      <c r="L19" s="261">
        <v>4.3002459043425922E-6</v>
      </c>
      <c r="M19" s="261">
        <v>6.1469237603747149E-6</v>
      </c>
      <c r="N19" s="261">
        <v>1.1045852827880385E-5</v>
      </c>
      <c r="O19" s="261">
        <v>4.7875907483103347E-6</v>
      </c>
      <c r="P19" s="261">
        <v>0</v>
      </c>
      <c r="Q19" s="261">
        <v>1.0443606311872607E-4</v>
      </c>
      <c r="R19" s="261">
        <v>1.0014293795804026</v>
      </c>
      <c r="S19" s="261">
        <v>0</v>
      </c>
      <c r="T19" s="261">
        <v>5.4601583089138787E-4</v>
      </c>
      <c r="U19" s="261">
        <v>0</v>
      </c>
      <c r="V19" s="261">
        <v>2.2227845134258218E-6</v>
      </c>
      <c r="W19" s="261">
        <v>4.2595938409918888E-4</v>
      </c>
      <c r="X19" s="261">
        <v>0</v>
      </c>
      <c r="Y19" s="261">
        <v>5.6039149792333064E-7</v>
      </c>
      <c r="Z19" s="261">
        <v>0</v>
      </c>
      <c r="AA19" s="261">
        <v>2.5183610701438592E-4</v>
      </c>
      <c r="AB19" s="261">
        <v>1.1413767954034834E-7</v>
      </c>
      <c r="AC19" s="261">
        <v>2.0931937638754982E-5</v>
      </c>
      <c r="AD19" s="261">
        <v>5.2662591607134999E-7</v>
      </c>
      <c r="AE19" s="261">
        <v>1.501892071975049E-6</v>
      </c>
      <c r="AF19" s="261">
        <v>1.112436547237492E-6</v>
      </c>
      <c r="AG19" s="261">
        <v>5.5023823752597064E-6</v>
      </c>
      <c r="AH19" s="261">
        <v>2.1384204945418882E-4</v>
      </c>
      <c r="AI19" s="261">
        <v>1.234813916127242E-4</v>
      </c>
      <c r="AJ19" s="261">
        <v>2.6180184585528997E-5</v>
      </c>
      <c r="AK19" s="261">
        <v>4.0349234379767665E-7</v>
      </c>
      <c r="AL19" s="261">
        <v>4.9323663874734742E-6</v>
      </c>
      <c r="AM19" s="261">
        <v>4.9478666727217438E-5</v>
      </c>
      <c r="AN19" s="261">
        <v>1.7055508927286764E-6</v>
      </c>
      <c r="AO19" s="261">
        <v>1.2326833105539764E-6</v>
      </c>
      <c r="AP19" s="261">
        <v>4.2218590978805743E-5</v>
      </c>
      <c r="AQ19" s="261">
        <v>3.0767919360313071E-7</v>
      </c>
      <c r="AR19" s="261">
        <v>1.2368344093101832E-6</v>
      </c>
      <c r="AS19" s="261">
        <v>2.2173869207661796E-6</v>
      </c>
      <c r="AT19" s="261">
        <v>8.0075745585603803E-7</v>
      </c>
      <c r="AU19" s="261">
        <v>9.7620901568419219E-7</v>
      </c>
      <c r="AV19" s="261">
        <v>2.3728202639635915E-7</v>
      </c>
      <c r="AW19" s="261">
        <v>1.1209489973607161E-6</v>
      </c>
      <c r="AX19" s="261">
        <v>3.3864066470132852E-6</v>
      </c>
      <c r="AY19" s="261">
        <v>4.1720334884667907E-7</v>
      </c>
      <c r="AZ19" s="261">
        <v>1.9786048783834349E-7</v>
      </c>
      <c r="BA19" s="261">
        <v>7.5597516198916639E-7</v>
      </c>
      <c r="BB19" s="261">
        <v>2.9961771399173073E-7</v>
      </c>
      <c r="BC19" s="261">
        <v>5.2694552872963616E-8</v>
      </c>
      <c r="BD19" s="261">
        <v>9.3269351341668622E-8</v>
      </c>
      <c r="BE19" s="261">
        <v>2.585593163062593E-8</v>
      </c>
      <c r="BF19" s="261">
        <v>1.2694740868924876E-7</v>
      </c>
      <c r="BG19" s="261">
        <v>2.2011305333379333E-7</v>
      </c>
      <c r="BH19" s="261">
        <v>1.1532805198312301E-6</v>
      </c>
      <c r="BI19" s="261">
        <v>1.6472559470997343E-7</v>
      </c>
      <c r="BJ19" s="261">
        <v>0</v>
      </c>
      <c r="BK19" s="261">
        <v>2.3097246839155825E-7</v>
      </c>
      <c r="BL19" s="261">
        <v>3.2342183196115618E-7</v>
      </c>
      <c r="BM19" s="261">
        <v>6.8799028623007949E-7</v>
      </c>
      <c r="BN19" s="261">
        <v>0</v>
      </c>
      <c r="BO19" s="261">
        <v>9.7313841514034225E-8</v>
      </c>
      <c r="BP19" s="261">
        <v>3.3059698655978373E-7</v>
      </c>
      <c r="BQ19" s="261">
        <v>8.1278320151269858E-7</v>
      </c>
      <c r="BR19" s="261">
        <v>1.7947045989000592E-7</v>
      </c>
      <c r="BS19" s="261">
        <v>1.2096230404217879E-6</v>
      </c>
      <c r="BT19" s="261">
        <v>4.3208216357245308E-7</v>
      </c>
      <c r="BU19" s="261">
        <v>6.0883548578313614E-7</v>
      </c>
      <c r="BV19" s="261">
        <v>2.6137501697940208E-5</v>
      </c>
      <c r="BW19" s="261">
        <v>2.19342143727616E-6</v>
      </c>
      <c r="BX19" s="261">
        <v>3.3425857247879374E-6</v>
      </c>
      <c r="BY19" s="261">
        <v>2.5805651013255225E-7</v>
      </c>
      <c r="BZ19" s="261">
        <v>4.2960388884002386E-7</v>
      </c>
      <c r="CA19" s="261">
        <v>3.8966303900358287E-7</v>
      </c>
      <c r="CB19" s="261">
        <v>5.8252168117598265E-7</v>
      </c>
      <c r="CC19" s="261">
        <v>4.8636734239213404E-7</v>
      </c>
      <c r="CD19" s="261">
        <v>5.1262414393151685E-6</v>
      </c>
      <c r="CE19" s="261">
        <v>2.2389532934898674E-7</v>
      </c>
      <c r="CF19" s="261">
        <v>3.5581806742927545E-7</v>
      </c>
      <c r="CG19" s="261">
        <v>3.5970665673442651E-7</v>
      </c>
      <c r="CH19" s="261">
        <v>2.1045089049507128E-6</v>
      </c>
      <c r="CI19" s="261">
        <v>4.3707954105139322E-7</v>
      </c>
      <c r="CJ19" s="261">
        <v>3.7060009671318033E-7</v>
      </c>
      <c r="CK19" s="261">
        <v>6.2629127422451471E-6</v>
      </c>
      <c r="CL19" s="261">
        <v>2.9561752454750674E-6</v>
      </c>
      <c r="CM19" s="261">
        <f t="shared" si="0"/>
        <v>1.0038118448685496</v>
      </c>
      <c r="CN19" s="261"/>
      <c r="CO19" s="261"/>
      <c r="CP19" s="261"/>
      <c r="CQ19" s="261"/>
      <c r="CR19" s="261"/>
      <c r="CS19" s="261"/>
      <c r="CT19" s="261"/>
      <c r="CU19" s="261"/>
      <c r="CV19" s="261"/>
    </row>
    <row r="20" spans="1:100">
      <c r="A20">
        <v>17</v>
      </c>
      <c r="B20" t="s">
        <v>135</v>
      </c>
      <c r="C20" s="261">
        <v>-5.6186772716383267E-19</v>
      </c>
      <c r="D20" s="261">
        <v>-3.2844841796814614E-21</v>
      </c>
      <c r="E20" s="261">
        <v>-6.1626250351753979E-19</v>
      </c>
      <c r="F20" s="261">
        <v>-2.8542188248223867E-21</v>
      </c>
      <c r="G20" s="261">
        <v>-5.5315953277854337E-20</v>
      </c>
      <c r="H20" s="261">
        <v>-9.5841783977887738E-21</v>
      </c>
      <c r="I20" s="261">
        <v>0</v>
      </c>
      <c r="J20" s="261">
        <v>-1.9230347409279681E-21</v>
      </c>
      <c r="K20" s="261">
        <v>-1.3390217842019288E-20</v>
      </c>
      <c r="L20" s="261">
        <v>-2.3122614950636612E-21</v>
      </c>
      <c r="M20" s="261">
        <v>-1.5523892297178534E-20</v>
      </c>
      <c r="N20" s="261">
        <v>-3.6409763374014665E-21</v>
      </c>
      <c r="O20" s="261">
        <v>-2.4852475791639825E-21</v>
      </c>
      <c r="P20" s="261">
        <v>0</v>
      </c>
      <c r="Q20" s="261">
        <v>-2.45812253950179E-21</v>
      </c>
      <c r="R20" s="261">
        <v>-1.089453897695358E-21</v>
      </c>
      <c r="S20" s="261">
        <v>1</v>
      </c>
      <c r="T20" s="261">
        <v>-3.6237346608308077E-20</v>
      </c>
      <c r="U20" s="261">
        <v>0</v>
      </c>
      <c r="V20" s="261">
        <v>-5.0984359697789885E-22</v>
      </c>
      <c r="W20" s="261">
        <v>-1.5061701662414932E-21</v>
      </c>
      <c r="X20" s="261">
        <v>0</v>
      </c>
      <c r="Y20" s="261">
        <v>-3.6952911953347486E-21</v>
      </c>
      <c r="Z20" s="261">
        <v>0</v>
      </c>
      <c r="AA20" s="261">
        <v>-5.7766664203666857E-21</v>
      </c>
      <c r="AB20" s="261">
        <v>-1.6074606458358352E-21</v>
      </c>
      <c r="AC20" s="261">
        <v>-2.828031126500298E-21</v>
      </c>
      <c r="AD20" s="261">
        <v>-9.6659097127009908E-22</v>
      </c>
      <c r="AE20" s="261">
        <v>-3.2103893436594054E-21</v>
      </c>
      <c r="AF20" s="261">
        <v>-3.0518655007816848E-21</v>
      </c>
      <c r="AG20" s="261">
        <v>-2.9889913102734127E-21</v>
      </c>
      <c r="AH20" s="261">
        <v>-8.2825734777444588E-22</v>
      </c>
      <c r="AI20" s="261">
        <v>-1.542381967699528E-21</v>
      </c>
      <c r="AJ20" s="261">
        <v>-2.6355670092998998E-21</v>
      </c>
      <c r="AK20" s="261">
        <v>-2.4826762062015523E-23</v>
      </c>
      <c r="AL20" s="261">
        <v>-2.931893194762444E-22</v>
      </c>
      <c r="AM20" s="261">
        <v>-8.6728778568909095E-22</v>
      </c>
      <c r="AN20" s="261">
        <v>-6.0083939117539337E-21</v>
      </c>
      <c r="AO20" s="261">
        <v>-3.4116071189908661E-21</v>
      </c>
      <c r="AP20" s="261">
        <v>-4.0281046065495955E-21</v>
      </c>
      <c r="AQ20" s="261">
        <v>-8.0065080546239975E-21</v>
      </c>
      <c r="AR20" s="261">
        <v>-6.7171730618931361E-21</v>
      </c>
      <c r="AS20" s="261">
        <v>-6.9187530377491056E-21</v>
      </c>
      <c r="AT20" s="261">
        <v>-5.1475828018882092E-21</v>
      </c>
      <c r="AU20" s="261">
        <v>-6.7506709520423193E-21</v>
      </c>
      <c r="AV20" s="261">
        <v>-7.8931934694986221E-21</v>
      </c>
      <c r="AW20" s="261">
        <v>-1.7208139073875042E-21</v>
      </c>
      <c r="AX20" s="261">
        <v>-1.2267205275004675E-20</v>
      </c>
      <c r="AY20" s="261">
        <v>-7.1300919467397226E-19</v>
      </c>
      <c r="AZ20" s="261">
        <v>-2.210527420462391E-21</v>
      </c>
      <c r="BA20" s="261">
        <v>-3.2781163094638166E-21</v>
      </c>
      <c r="BB20" s="261">
        <v>-3.8529467906901065E-21</v>
      </c>
      <c r="BC20" s="261">
        <v>-1.1391111039448696E-21</v>
      </c>
      <c r="BD20" s="261">
        <v>-3.776359506159216E-22</v>
      </c>
      <c r="BE20" s="261">
        <v>-1.2636115370497994E-22</v>
      </c>
      <c r="BF20" s="261">
        <v>-1.4455015364379608E-20</v>
      </c>
      <c r="BG20" s="261">
        <v>-5.8647577390617044E-21</v>
      </c>
      <c r="BH20" s="261">
        <v>-9.6187784899107268E-22</v>
      </c>
      <c r="BI20" s="261">
        <v>-1.414583123449067E-20</v>
      </c>
      <c r="BJ20" s="261">
        <v>0</v>
      </c>
      <c r="BK20" s="261">
        <v>-2.5141103479885167E-21</v>
      </c>
      <c r="BL20" s="261">
        <v>-2.6412024082932378E-20</v>
      </c>
      <c r="BM20" s="261">
        <v>-2.3932508028311896E-21</v>
      </c>
      <c r="BN20" s="261">
        <v>0</v>
      </c>
      <c r="BO20" s="261">
        <v>-4.9517392904523345E-21</v>
      </c>
      <c r="BP20" s="261">
        <v>-8.5113030708418228E-21</v>
      </c>
      <c r="BQ20" s="261">
        <v>-7.6691249597020738E-22</v>
      </c>
      <c r="BR20" s="261">
        <v>-3.9747505964167224E-21</v>
      </c>
      <c r="BS20" s="261">
        <v>-1.7931097129195641E-21</v>
      </c>
      <c r="BT20" s="261">
        <v>-9.835706410220636E-20</v>
      </c>
      <c r="BU20" s="261">
        <v>-2.3056707937150462E-21</v>
      </c>
      <c r="BV20" s="261">
        <v>-1.3937571272205839E-19</v>
      </c>
      <c r="BW20" s="261">
        <v>-3.6382399436223444E-17</v>
      </c>
      <c r="BX20" s="261">
        <v>-2.9684878828355805E-18</v>
      </c>
      <c r="BY20" s="261">
        <v>-1.522371953803942E-18</v>
      </c>
      <c r="BZ20" s="261">
        <v>-7.0126830795372521E-19</v>
      </c>
      <c r="CA20" s="261">
        <v>-2.2634388394295073E-21</v>
      </c>
      <c r="CB20" s="261">
        <v>-2.3522199729376123E-21</v>
      </c>
      <c r="CC20" s="261">
        <v>-1.262210249173469E-21</v>
      </c>
      <c r="CD20" s="261">
        <v>-1.3448773423851161E-21</v>
      </c>
      <c r="CE20" s="261">
        <v>-1.4204891668928354E-21</v>
      </c>
      <c r="CF20" s="261">
        <v>-3.123191840443965E-20</v>
      </c>
      <c r="CG20" s="261">
        <v>-1.3405777534730916E-20</v>
      </c>
      <c r="CH20" s="261">
        <v>-5.4899105041155788E-21</v>
      </c>
      <c r="CI20" s="261">
        <v>-1.1013829464969077E-20</v>
      </c>
      <c r="CJ20" s="261">
        <v>-1.4394509369242484E-20</v>
      </c>
      <c r="CK20" s="261">
        <v>-8.9635306405234811E-22</v>
      </c>
      <c r="CL20" s="261">
        <v>-3.342973636530193E-19</v>
      </c>
      <c r="CM20" s="261">
        <f t="shared" si="0"/>
        <v>1</v>
      </c>
      <c r="CN20" s="261"/>
      <c r="CO20" s="261"/>
      <c r="CP20" s="261"/>
      <c r="CQ20" s="261"/>
      <c r="CR20" s="261"/>
      <c r="CS20" s="261"/>
      <c r="CT20" s="261"/>
      <c r="CU20" s="261"/>
      <c r="CV20" s="261"/>
    </row>
    <row r="21" spans="1:100">
      <c r="A21">
        <v>18</v>
      </c>
      <c r="B21" t="s">
        <v>136</v>
      </c>
      <c r="C21" s="261">
        <v>1.8782736392193914E-4</v>
      </c>
      <c r="D21" s="261">
        <v>5.6559219151361151E-6</v>
      </c>
      <c r="E21" s="261">
        <v>1.9176033971688893E-5</v>
      </c>
      <c r="F21" s="261">
        <v>4.9495849388779729E-5</v>
      </c>
      <c r="G21" s="261">
        <v>2.0101908034017456E-5</v>
      </c>
      <c r="H21" s="261">
        <v>2.7555492231309132E-5</v>
      </c>
      <c r="I21" s="261">
        <v>0</v>
      </c>
      <c r="J21" s="261">
        <v>9.5181158196779063E-5</v>
      </c>
      <c r="K21" s="261">
        <v>3.5607206741540025E-5</v>
      </c>
      <c r="L21" s="261">
        <v>1.2140258398313838E-4</v>
      </c>
      <c r="M21" s="261">
        <v>7.0857941762319404E-5</v>
      </c>
      <c r="N21" s="261">
        <v>8.5899499641285985E-5</v>
      </c>
      <c r="O21" s="261">
        <v>4.2557154444307501E-4</v>
      </c>
      <c r="P21" s="261">
        <v>0</v>
      </c>
      <c r="Q21" s="261">
        <v>8.020524894217839E-5</v>
      </c>
      <c r="R21" s="261">
        <v>3.0379217512237756E-5</v>
      </c>
      <c r="S21" s="261">
        <v>0</v>
      </c>
      <c r="T21" s="261">
        <v>1.0011653387759565</v>
      </c>
      <c r="U21" s="261">
        <v>0</v>
      </c>
      <c r="V21" s="261">
        <v>2.4820439338382341E-5</v>
      </c>
      <c r="W21" s="261">
        <v>1.7223327856877061E-4</v>
      </c>
      <c r="X21" s="261">
        <v>0</v>
      </c>
      <c r="Y21" s="261">
        <v>2.8574056751266814E-5</v>
      </c>
      <c r="Z21" s="261">
        <v>0</v>
      </c>
      <c r="AA21" s="261">
        <v>5.8992502548595471E-5</v>
      </c>
      <c r="AB21" s="261">
        <v>6.4655300548453763E-6</v>
      </c>
      <c r="AC21" s="261">
        <v>2.4380114481964453E-5</v>
      </c>
      <c r="AD21" s="261">
        <v>4.8323845163652562E-5</v>
      </c>
      <c r="AE21" s="261">
        <v>4.4574364648439994E-5</v>
      </c>
      <c r="AF21" s="261">
        <v>1.6662198809629398E-5</v>
      </c>
      <c r="AG21" s="261">
        <v>3.2057915553817162E-5</v>
      </c>
      <c r="AH21" s="261">
        <v>6.9657708414287586E-5</v>
      </c>
      <c r="AI21" s="261">
        <v>1.0228788736492674E-5</v>
      </c>
      <c r="AJ21" s="261">
        <v>5.5030129002173059E-5</v>
      </c>
      <c r="AK21" s="261">
        <v>9.3544402650935311E-7</v>
      </c>
      <c r="AL21" s="261">
        <v>3.0921432219772083E-5</v>
      </c>
      <c r="AM21" s="261">
        <v>3.5236018871439682E-5</v>
      </c>
      <c r="AN21" s="261">
        <v>1.4199775943219239E-4</v>
      </c>
      <c r="AO21" s="261">
        <v>2.4476525226918578E-5</v>
      </c>
      <c r="AP21" s="261">
        <v>1.4803321478713111E-4</v>
      </c>
      <c r="AQ21" s="261">
        <v>6.3863814627973954E-6</v>
      </c>
      <c r="AR21" s="261">
        <v>5.4888202904403396E-5</v>
      </c>
      <c r="AS21" s="261">
        <v>6.9020076373960609E-5</v>
      </c>
      <c r="AT21" s="261">
        <v>1.8712109622860648E-5</v>
      </c>
      <c r="AU21" s="261">
        <v>1.8164804414335318E-5</v>
      </c>
      <c r="AV21" s="261">
        <v>7.1506727363726481E-6</v>
      </c>
      <c r="AW21" s="261">
        <v>1.8348587877783838E-5</v>
      </c>
      <c r="AX21" s="261">
        <v>1.8290029087394459E-5</v>
      </c>
      <c r="AY21" s="261">
        <v>1.7378818605940546E-5</v>
      </c>
      <c r="AZ21" s="261">
        <v>3.5678209860810637E-6</v>
      </c>
      <c r="BA21" s="261">
        <v>4.6666422307381465E-6</v>
      </c>
      <c r="BB21" s="261">
        <v>3.8601204080200569E-6</v>
      </c>
      <c r="BC21" s="261">
        <v>2.0313604658666941E-6</v>
      </c>
      <c r="BD21" s="261">
        <v>5.0889905931401068E-6</v>
      </c>
      <c r="BE21" s="261">
        <v>3.6780889883917426E-7</v>
      </c>
      <c r="BF21" s="261">
        <v>3.3702567437632081E-6</v>
      </c>
      <c r="BG21" s="261">
        <v>5.9942326820513767E-6</v>
      </c>
      <c r="BH21" s="261">
        <v>2.9009453443702724E-5</v>
      </c>
      <c r="BI21" s="261">
        <v>3.2620449336592378E-6</v>
      </c>
      <c r="BJ21" s="261">
        <v>0</v>
      </c>
      <c r="BK21" s="261">
        <v>3.3657586588547987E-6</v>
      </c>
      <c r="BL21" s="261">
        <v>5.2058725093018052E-6</v>
      </c>
      <c r="BM21" s="261">
        <v>4.0088017204427864E-6</v>
      </c>
      <c r="BN21" s="261">
        <v>0</v>
      </c>
      <c r="BO21" s="261">
        <v>2.7574062547217653E-6</v>
      </c>
      <c r="BP21" s="261">
        <v>8.5122799613735308E-6</v>
      </c>
      <c r="BQ21" s="261">
        <v>1.1704271340387696E-5</v>
      </c>
      <c r="BR21" s="261">
        <v>6.0401387307946995E-6</v>
      </c>
      <c r="BS21" s="261">
        <v>4.2058771210751682E-5</v>
      </c>
      <c r="BT21" s="261">
        <v>8.3279727872565199E-6</v>
      </c>
      <c r="BU21" s="261">
        <v>1.5649366311090466E-6</v>
      </c>
      <c r="BV21" s="261">
        <v>4.6538998026743308E-5</v>
      </c>
      <c r="BW21" s="261">
        <v>1.3598177780543402E-5</v>
      </c>
      <c r="BX21" s="261">
        <v>5.1498591113503239E-5</v>
      </c>
      <c r="BY21" s="261">
        <v>2.38846025284787E-5</v>
      </c>
      <c r="BZ21" s="261">
        <v>2.0248747105443903E-5</v>
      </c>
      <c r="CA21" s="261">
        <v>1.9403241087339339E-5</v>
      </c>
      <c r="CB21" s="261">
        <v>2.4858783714322041E-5</v>
      </c>
      <c r="CC21" s="261">
        <v>4.0603987738967932E-5</v>
      </c>
      <c r="CD21" s="261">
        <v>1.314016122829169E-4</v>
      </c>
      <c r="CE21" s="261">
        <v>2.6005513204418482E-5</v>
      </c>
      <c r="CF21" s="261">
        <v>2.28649351424708E-5</v>
      </c>
      <c r="CG21" s="261">
        <v>1.7923519940634713E-5</v>
      </c>
      <c r="CH21" s="261">
        <v>7.2226777867330505E-4</v>
      </c>
      <c r="CI21" s="261">
        <v>2.1771993452154473E-5</v>
      </c>
      <c r="CJ21" s="261">
        <v>3.6536299726637915E-5</v>
      </c>
      <c r="CK21" s="261">
        <v>7.7517814570864804E-5</v>
      </c>
      <c r="CL21" s="261">
        <v>1.0263010570836093E-5</v>
      </c>
      <c r="CM21" s="261">
        <f t="shared" si="0"/>
        <v>1.0050841492442135</v>
      </c>
      <c r="CN21" s="261"/>
      <c r="CO21" s="261"/>
      <c r="CP21" s="261"/>
      <c r="CQ21" s="261"/>
      <c r="CR21" s="261"/>
      <c r="CS21" s="261"/>
      <c r="CT21" s="261"/>
      <c r="CU21" s="261"/>
      <c r="CV21" s="261"/>
    </row>
    <row r="22" spans="1:100">
      <c r="A22">
        <v>19</v>
      </c>
      <c r="B22" t="s">
        <v>137</v>
      </c>
      <c r="C22" s="261">
        <v>-6.4436862066452909E-18</v>
      </c>
      <c r="D22" s="261">
        <v>-5.5916053532213152E-18</v>
      </c>
      <c r="E22" s="261">
        <v>-1.0744741933183018E-17</v>
      </c>
      <c r="F22" s="261">
        <v>-5.5173834337246336E-17</v>
      </c>
      <c r="G22" s="261">
        <v>-2.5587268325232032E-18</v>
      </c>
      <c r="H22" s="261">
        <v>-2.3169135873962125E-18</v>
      </c>
      <c r="I22" s="261">
        <v>0</v>
      </c>
      <c r="J22" s="261">
        <v>-5.4992603671347914E-18</v>
      </c>
      <c r="K22" s="261">
        <v>-2.6465506568104114E-18</v>
      </c>
      <c r="L22" s="261">
        <v>-2.3451983349234631E-18</v>
      </c>
      <c r="M22" s="261">
        <v>-1.236041327103363E-18</v>
      </c>
      <c r="N22" s="261">
        <v>-1.4321592791746438E-18</v>
      </c>
      <c r="O22" s="261">
        <v>-1.9892660208046097E-18</v>
      </c>
      <c r="P22" s="261">
        <v>0</v>
      </c>
      <c r="Q22" s="261">
        <v>-4.9519296489456087E-18</v>
      </c>
      <c r="R22" s="261">
        <v>-2.6892305179537867E-18</v>
      </c>
      <c r="S22" s="261">
        <v>0</v>
      </c>
      <c r="T22" s="261">
        <v>-8.4942171878520371E-19</v>
      </c>
      <c r="U22" s="261">
        <v>1</v>
      </c>
      <c r="V22" s="261">
        <v>-3.1564989789618892E-17</v>
      </c>
      <c r="W22" s="261">
        <v>-8.0205134930919329E-19</v>
      </c>
      <c r="X22" s="261">
        <v>0</v>
      </c>
      <c r="Y22" s="261">
        <v>-5.7378114293131666E-18</v>
      </c>
      <c r="Z22" s="261">
        <v>0</v>
      </c>
      <c r="AA22" s="261">
        <v>-3.8203331585691691E-18</v>
      </c>
      <c r="AB22" s="261">
        <v>-1.2442971247812839E-18</v>
      </c>
      <c r="AC22" s="261">
        <v>-2.176740182480544E-18</v>
      </c>
      <c r="AD22" s="261">
        <v>-2.055522827378213E-18</v>
      </c>
      <c r="AE22" s="261">
        <v>-2.4182065833939798E-18</v>
      </c>
      <c r="AF22" s="261">
        <v>-1.5783645452528443E-18</v>
      </c>
      <c r="AG22" s="261">
        <v>-1.5315225027413734E-18</v>
      </c>
      <c r="AH22" s="261">
        <v>-9.5892640185673022E-19</v>
      </c>
      <c r="AI22" s="261">
        <v>-4.1804254359400661E-19</v>
      </c>
      <c r="AJ22" s="261">
        <v>-1.4906175398712815E-18</v>
      </c>
      <c r="AK22" s="261">
        <v>-1.2316249371808398E-20</v>
      </c>
      <c r="AL22" s="261">
        <v>-2.8953274764875869E-19</v>
      </c>
      <c r="AM22" s="261">
        <v>-7.4301193974382015E-19</v>
      </c>
      <c r="AN22" s="261">
        <v>-1.7479474641433229E-18</v>
      </c>
      <c r="AO22" s="261">
        <v>-1.7670024189660009E-18</v>
      </c>
      <c r="AP22" s="261">
        <v>-6.3753278357114278E-18</v>
      </c>
      <c r="AQ22" s="261">
        <v>-7.3242607490222338E-18</v>
      </c>
      <c r="AR22" s="261">
        <v>-4.8839291088374223E-18</v>
      </c>
      <c r="AS22" s="261">
        <v>-5.534218973636972E-18</v>
      </c>
      <c r="AT22" s="261">
        <v>-7.9665989099239939E-18</v>
      </c>
      <c r="AU22" s="261">
        <v>-4.7731879279672794E-18</v>
      </c>
      <c r="AV22" s="261">
        <v>-7.9145109831686524E-18</v>
      </c>
      <c r="AW22" s="261">
        <v>-7.6305457805771515E-18</v>
      </c>
      <c r="AX22" s="261">
        <v>-5.4632533911214868E-18</v>
      </c>
      <c r="AY22" s="261">
        <v>-6.4201976632019426E-18</v>
      </c>
      <c r="AZ22" s="261">
        <v>-6.4312583244806373E-18</v>
      </c>
      <c r="BA22" s="261">
        <v>-6.4952297769255333E-18</v>
      </c>
      <c r="BB22" s="261">
        <v>-2.0948938244790408E-18</v>
      </c>
      <c r="BC22" s="261">
        <v>-8.7678358995076373E-19</v>
      </c>
      <c r="BD22" s="261">
        <v>-5.3219200078107514E-19</v>
      </c>
      <c r="BE22" s="261">
        <v>-1.6563999780784896E-19</v>
      </c>
      <c r="BF22" s="261">
        <v>-1.6274081773321945E-18</v>
      </c>
      <c r="BG22" s="261">
        <v>-1.3661995581749995E-17</v>
      </c>
      <c r="BH22" s="261">
        <v>-7.0226092765117388E-17</v>
      </c>
      <c r="BI22" s="261">
        <v>-1.9305152994799663E-17</v>
      </c>
      <c r="BJ22" s="261">
        <v>0</v>
      </c>
      <c r="BK22" s="261">
        <v>-6.7500059094026489E-18</v>
      </c>
      <c r="BL22" s="261">
        <v>-1.1247901306560387E-18</v>
      </c>
      <c r="BM22" s="261">
        <v>-3.6230576774928743E-18</v>
      </c>
      <c r="BN22" s="261">
        <v>0</v>
      </c>
      <c r="BO22" s="261">
        <v>-1.2536051050131033E-18</v>
      </c>
      <c r="BP22" s="261">
        <v>-1.9124000127855528E-18</v>
      </c>
      <c r="BQ22" s="261">
        <v>-3.2277784728421591E-18</v>
      </c>
      <c r="BR22" s="261">
        <v>-1.1040154180346038E-18</v>
      </c>
      <c r="BS22" s="261">
        <v>-2.2919646360498412E-18</v>
      </c>
      <c r="BT22" s="261">
        <v>-6.0130391163713461E-18</v>
      </c>
      <c r="BU22" s="261">
        <v>-6.3961265572783512E-19</v>
      </c>
      <c r="BV22" s="261">
        <v>-2.7699272496959704E-18</v>
      </c>
      <c r="BW22" s="261">
        <v>-1.5208345998354799E-18</v>
      </c>
      <c r="BX22" s="261">
        <v>-1.9743104804355811E-18</v>
      </c>
      <c r="BY22" s="261">
        <v>-2.0659798238833518E-18</v>
      </c>
      <c r="BZ22" s="261">
        <v>-2.299826938316953E-18</v>
      </c>
      <c r="CA22" s="261">
        <v>-3.7165251507413299E-18</v>
      </c>
      <c r="CB22" s="261">
        <v>-2.1690805301160644E-18</v>
      </c>
      <c r="CC22" s="261">
        <v>-2.9054533728140921E-18</v>
      </c>
      <c r="CD22" s="261">
        <v>-2.0380764110452786E-18</v>
      </c>
      <c r="CE22" s="261">
        <v>-1.7879377087626097E-18</v>
      </c>
      <c r="CF22" s="261">
        <v>-6.4783386626391147E-18</v>
      </c>
      <c r="CG22" s="261">
        <v>-1.9114980852457419E-18</v>
      </c>
      <c r="CH22" s="261">
        <v>-2.85044469540127E-18</v>
      </c>
      <c r="CI22" s="261">
        <v>-5.5622936087412103E-18</v>
      </c>
      <c r="CJ22" s="261">
        <v>-3.623731892335501E-18</v>
      </c>
      <c r="CK22" s="261">
        <v>-1.0810467764398211E-18</v>
      </c>
      <c r="CL22" s="261">
        <v>-7.1673952123086809E-18</v>
      </c>
      <c r="CM22" s="261">
        <f t="shared" si="0"/>
        <v>0.99999999999999978</v>
      </c>
      <c r="CN22" s="261"/>
      <c r="CO22" s="261"/>
      <c r="CP22" s="261"/>
      <c r="CQ22" s="261"/>
      <c r="CR22" s="261"/>
      <c r="CS22" s="261"/>
      <c r="CT22" s="261"/>
      <c r="CU22" s="261"/>
      <c r="CV22" s="261"/>
    </row>
    <row r="23" spans="1:100">
      <c r="A23">
        <v>20</v>
      </c>
      <c r="B23" t="s">
        <v>138</v>
      </c>
      <c r="C23" s="261">
        <v>1.0750345153872966E-7</v>
      </c>
      <c r="D23" s="261">
        <v>3.0801284105195832E-7</v>
      </c>
      <c r="E23" s="261">
        <v>3.9582589791585836E-7</v>
      </c>
      <c r="F23" s="261">
        <v>2.2690543951333986E-3</v>
      </c>
      <c r="G23" s="261">
        <v>2.264850551756242E-6</v>
      </c>
      <c r="H23" s="261">
        <v>3.8470901484889624E-7</v>
      </c>
      <c r="I23" s="261">
        <v>0</v>
      </c>
      <c r="J23" s="261">
        <v>3.2906442754322306E-7</v>
      </c>
      <c r="K23" s="261">
        <v>6.0285045201578417E-7</v>
      </c>
      <c r="L23" s="261">
        <v>2.7808858164328379E-7</v>
      </c>
      <c r="M23" s="261">
        <v>3.122330621370107E-6</v>
      </c>
      <c r="N23" s="261">
        <v>8.0740723128585272E-7</v>
      </c>
      <c r="O23" s="261">
        <v>3.2740400896851236E-7</v>
      </c>
      <c r="P23" s="261">
        <v>0</v>
      </c>
      <c r="Q23" s="261">
        <v>1.5965291114406803E-4</v>
      </c>
      <c r="R23" s="261">
        <v>5.3974074837491784E-4</v>
      </c>
      <c r="S23" s="261">
        <v>0</v>
      </c>
      <c r="T23" s="261">
        <v>1.244231962367601E-5</v>
      </c>
      <c r="U23" s="261">
        <v>0</v>
      </c>
      <c r="V23" s="261">
        <v>1.0087949497900293</v>
      </c>
      <c r="W23" s="261">
        <v>1.8435355359314104E-5</v>
      </c>
      <c r="X23" s="261">
        <v>0</v>
      </c>
      <c r="Y23" s="261">
        <v>2.9752961260894386E-5</v>
      </c>
      <c r="Z23" s="261">
        <v>0</v>
      </c>
      <c r="AA23" s="261">
        <v>2.2207605760009349E-3</v>
      </c>
      <c r="AB23" s="261">
        <v>9.24607325449346E-4</v>
      </c>
      <c r="AC23" s="261">
        <v>9.1624377078540175E-5</v>
      </c>
      <c r="AD23" s="261">
        <v>3.1591093810785078E-5</v>
      </c>
      <c r="AE23" s="261">
        <v>3.6292489127810111E-5</v>
      </c>
      <c r="AF23" s="261">
        <v>1.1754982088591492E-5</v>
      </c>
      <c r="AG23" s="261">
        <v>1.2303871111408187E-5</v>
      </c>
      <c r="AH23" s="261">
        <v>2.8545230229874594E-6</v>
      </c>
      <c r="AI23" s="261">
        <v>6.8581609742468582E-7</v>
      </c>
      <c r="AJ23" s="261">
        <v>3.5436581481888467E-6</v>
      </c>
      <c r="AK23" s="261">
        <v>1.0518762627232129E-7</v>
      </c>
      <c r="AL23" s="261">
        <v>2.8972130927713802E-6</v>
      </c>
      <c r="AM23" s="261">
        <v>1.7221796013317619E-5</v>
      </c>
      <c r="AN23" s="261">
        <v>2.9007379542255557E-5</v>
      </c>
      <c r="AO23" s="261">
        <v>8.0190357590514887E-5</v>
      </c>
      <c r="AP23" s="261">
        <v>6.0685027984890309E-6</v>
      </c>
      <c r="AQ23" s="261">
        <v>6.848078743801423E-5</v>
      </c>
      <c r="AR23" s="261">
        <v>1.9783052196903993E-4</v>
      </c>
      <c r="AS23" s="261">
        <v>1.1461436966309742E-5</v>
      </c>
      <c r="AT23" s="261">
        <v>6.6688060756357791E-3</v>
      </c>
      <c r="AU23" s="261">
        <v>3.2363022201632374E-3</v>
      </c>
      <c r="AV23" s="261">
        <v>5.9301289707692937E-3</v>
      </c>
      <c r="AW23" s="261">
        <v>2.4350807416979434E-6</v>
      </c>
      <c r="AX23" s="261">
        <v>1.1023261667824307E-6</v>
      </c>
      <c r="AY23" s="261">
        <v>4.5589654401572732E-5</v>
      </c>
      <c r="AZ23" s="261">
        <v>-4.6531938784079353E-7</v>
      </c>
      <c r="BA23" s="261">
        <v>-1.5344333246010995E-6</v>
      </c>
      <c r="BB23" s="261">
        <v>4.1927151918300764E-7</v>
      </c>
      <c r="BC23" s="261">
        <v>1.4819651290373801E-7</v>
      </c>
      <c r="BD23" s="261">
        <v>2.3559333711114352E-7</v>
      </c>
      <c r="BE23" s="261">
        <v>1.9096100170740961E-8</v>
      </c>
      <c r="BF23" s="261">
        <v>5.5066627721521985E-6</v>
      </c>
      <c r="BG23" s="261">
        <v>2.1835559179196538E-7</v>
      </c>
      <c r="BH23" s="261">
        <v>4.5444129325725319E-7</v>
      </c>
      <c r="BI23" s="261">
        <v>2.7328550084478504E-7</v>
      </c>
      <c r="BJ23" s="261">
        <v>0</v>
      </c>
      <c r="BK23" s="261">
        <v>2.720767135283706E-7</v>
      </c>
      <c r="BL23" s="261">
        <v>4.2030934459631362E-7</v>
      </c>
      <c r="BM23" s="261">
        <v>2.0887429992165196E-7</v>
      </c>
      <c r="BN23" s="261">
        <v>0</v>
      </c>
      <c r="BO23" s="261">
        <v>3.3748929136128026E-7</v>
      </c>
      <c r="BP23" s="261">
        <v>6.5584940382945383E-7</v>
      </c>
      <c r="BQ23" s="261">
        <v>3.2279186537039346E-7</v>
      </c>
      <c r="BR23" s="261">
        <v>5.1236464606105586E-7</v>
      </c>
      <c r="BS23" s="261">
        <v>3.3174330101670123E-6</v>
      </c>
      <c r="BT23" s="261">
        <v>1.2973604138154517E-6</v>
      </c>
      <c r="BU23" s="261">
        <v>3.1143974833228915E-7</v>
      </c>
      <c r="BV23" s="261">
        <v>5.8999419646196349E-7</v>
      </c>
      <c r="BW23" s="261">
        <v>6.8102478269642491E-7</v>
      </c>
      <c r="BX23" s="261">
        <v>4.3956532488927431E-7</v>
      </c>
      <c r="BY23" s="261">
        <v>8.5892930740563583E-6</v>
      </c>
      <c r="BZ23" s="261">
        <v>8.1348644564087167E-6</v>
      </c>
      <c r="CA23" s="261">
        <v>7.1525893360476378E-5</v>
      </c>
      <c r="CB23" s="261">
        <v>4.0078326805006523E-6</v>
      </c>
      <c r="CC23" s="261">
        <v>4.0686966760272636E-7</v>
      </c>
      <c r="CD23" s="261">
        <v>4.9663454309049116E-7</v>
      </c>
      <c r="CE23" s="261">
        <v>1.3540075477801648E-6</v>
      </c>
      <c r="CF23" s="261">
        <v>5.2600331092020938E-6</v>
      </c>
      <c r="CG23" s="261">
        <v>1.7343883966286172E-4</v>
      </c>
      <c r="CH23" s="261">
        <v>4.0663494734392797E-7</v>
      </c>
      <c r="CI23" s="261">
        <v>7.8722667345741838E-7</v>
      </c>
      <c r="CJ23" s="261">
        <v>1.6580371142534302E-5</v>
      </c>
      <c r="CK23" s="261">
        <v>1.8900117659802791E-7</v>
      </c>
      <c r="CL23" s="261">
        <v>3.8999047635198073E-6</v>
      </c>
      <c r="CM23" s="261">
        <f t="shared" si="0"/>
        <v>1.0317763218806184</v>
      </c>
      <c r="CN23" s="261"/>
      <c r="CO23" s="261"/>
      <c r="CP23" s="261"/>
      <c r="CQ23" s="261"/>
      <c r="CR23" s="261"/>
      <c r="CS23" s="261"/>
      <c r="CT23" s="261"/>
      <c r="CU23" s="261"/>
      <c r="CV23" s="261"/>
    </row>
    <row r="24" spans="1:100">
      <c r="A24">
        <v>21</v>
      </c>
      <c r="B24" t="s">
        <v>8</v>
      </c>
      <c r="C24" s="261">
        <v>6.2045752123566947E-4</v>
      </c>
      <c r="D24" s="261">
        <v>2.5058230193835403E-3</v>
      </c>
      <c r="E24" s="261">
        <v>1.5379256449664543E-3</v>
      </c>
      <c r="F24" s="261">
        <v>1.5393310729756461E-4</v>
      </c>
      <c r="G24" s="261">
        <v>2.832598618888689E-3</v>
      </c>
      <c r="H24" s="261">
        <v>6.135068123762453E-3</v>
      </c>
      <c r="I24" s="261">
        <v>0</v>
      </c>
      <c r="J24" s="261">
        <v>9.7372641127987697E-4</v>
      </c>
      <c r="K24" s="261">
        <v>1.7079758847056243E-3</v>
      </c>
      <c r="L24" s="261">
        <v>7.0627588245634001E-4</v>
      </c>
      <c r="M24" s="261">
        <v>7.2049115790969688E-3</v>
      </c>
      <c r="N24" s="261">
        <v>2.0887743651860028E-3</v>
      </c>
      <c r="O24" s="261">
        <v>5.544544831002249E-3</v>
      </c>
      <c r="P24" s="261">
        <v>0</v>
      </c>
      <c r="Q24" s="261">
        <v>1.194864518393393E-3</v>
      </c>
      <c r="R24" s="261">
        <v>1.932334637056152E-4</v>
      </c>
      <c r="S24" s="261">
        <v>0</v>
      </c>
      <c r="T24" s="261">
        <v>1.1990158956856807E-3</v>
      </c>
      <c r="U24" s="261">
        <v>0</v>
      </c>
      <c r="V24" s="261">
        <v>2.7272885517346606E-5</v>
      </c>
      <c r="W24" s="261">
        <v>1.0419525821326312</v>
      </c>
      <c r="X24" s="261">
        <v>0</v>
      </c>
      <c r="Y24" s="261">
        <v>1.5461684263467267E-4</v>
      </c>
      <c r="Z24" s="261">
        <v>0</v>
      </c>
      <c r="AA24" s="261">
        <v>3.4807258433894051E-4</v>
      </c>
      <c r="AB24" s="261">
        <v>3.603668816293822E-5</v>
      </c>
      <c r="AC24" s="261">
        <v>5.9055991606641531E-3</v>
      </c>
      <c r="AD24" s="261">
        <v>2.5042067829094669E-4</v>
      </c>
      <c r="AE24" s="261">
        <v>7.5306125011845846E-4</v>
      </c>
      <c r="AF24" s="261">
        <v>5.3368127254913521E-4</v>
      </c>
      <c r="AG24" s="261">
        <v>1.4266725939465973E-3</v>
      </c>
      <c r="AH24" s="261">
        <v>1.1611788865150501E-3</v>
      </c>
      <c r="AI24" s="261">
        <v>1.689552043224694E-3</v>
      </c>
      <c r="AJ24" s="261">
        <v>1.7558034349486943E-2</v>
      </c>
      <c r="AK24" s="261">
        <v>1.5230977686270724E-4</v>
      </c>
      <c r="AL24" s="261">
        <v>1.9480629659495575E-3</v>
      </c>
      <c r="AM24" s="261">
        <v>2.686006953912357E-3</v>
      </c>
      <c r="AN24" s="261">
        <v>9.7689970115317354E-4</v>
      </c>
      <c r="AO24" s="261">
        <v>2.4099983122918534E-3</v>
      </c>
      <c r="AP24" s="261">
        <v>1.1275520034020122E-2</v>
      </c>
      <c r="AQ24" s="261">
        <v>4.5437018783056409E-4</v>
      </c>
      <c r="AR24" s="261">
        <v>2.0318745196169158E-3</v>
      </c>
      <c r="AS24" s="261">
        <v>3.0369508216974745E-3</v>
      </c>
      <c r="AT24" s="261">
        <v>1.4749878893145329E-3</v>
      </c>
      <c r="AU24" s="261">
        <v>1.9079272876852593E-3</v>
      </c>
      <c r="AV24" s="261">
        <v>6.9479084093547437E-5</v>
      </c>
      <c r="AW24" s="261">
        <v>4.2568499379128601E-5</v>
      </c>
      <c r="AX24" s="261">
        <v>6.9726387950075491E-3</v>
      </c>
      <c r="AY24" s="261">
        <v>3.3788439599770006E-4</v>
      </c>
      <c r="AZ24" s="261">
        <v>2.1885705610973877E-4</v>
      </c>
      <c r="BA24" s="261">
        <v>1.5476668479957199E-3</v>
      </c>
      <c r="BB24" s="261">
        <v>5.3135558555291525E-4</v>
      </c>
      <c r="BC24" s="261">
        <v>6.567706052136109E-5</v>
      </c>
      <c r="BD24" s="261">
        <v>1.5242732066994674E-4</v>
      </c>
      <c r="BE24" s="261">
        <v>5.4403355472132707E-5</v>
      </c>
      <c r="BF24" s="261">
        <v>1.3185607915779655E-4</v>
      </c>
      <c r="BG24" s="261">
        <v>1.0887656261442367E-4</v>
      </c>
      <c r="BH24" s="261">
        <v>3.8267692825385402E-4</v>
      </c>
      <c r="BI24" s="261">
        <v>1.5557149128995503E-4</v>
      </c>
      <c r="BJ24" s="261">
        <v>0</v>
      </c>
      <c r="BK24" s="261">
        <v>3.2840250778512606E-4</v>
      </c>
      <c r="BL24" s="261">
        <v>5.4592364525386859E-4</v>
      </c>
      <c r="BM24" s="261">
        <v>2.7938515671117696E-4</v>
      </c>
      <c r="BN24" s="261">
        <v>0</v>
      </c>
      <c r="BO24" s="261">
        <v>8.3126182455930413E-5</v>
      </c>
      <c r="BP24" s="261">
        <v>2.3046009268211856E-4</v>
      </c>
      <c r="BQ24" s="261">
        <v>1.5224071838760894E-3</v>
      </c>
      <c r="BR24" s="261">
        <v>1.5022512801636425E-4</v>
      </c>
      <c r="BS24" s="261">
        <v>4.5636819441965308E-4</v>
      </c>
      <c r="BT24" s="261">
        <v>2.4974384790765568E-4</v>
      </c>
      <c r="BU24" s="261">
        <v>9.4456825682281598E-5</v>
      </c>
      <c r="BV24" s="261">
        <v>1.5528992663809134E-3</v>
      </c>
      <c r="BW24" s="261">
        <v>2.4457841619399188E-4</v>
      </c>
      <c r="BX24" s="261">
        <v>1.1529749504115088E-4</v>
      </c>
      <c r="BY24" s="261">
        <v>1.7158581751450138E-4</v>
      </c>
      <c r="BZ24" s="261">
        <v>1.8716116980306625E-4</v>
      </c>
      <c r="CA24" s="261">
        <v>5.7860589418615323E-4</v>
      </c>
      <c r="CB24" s="261">
        <v>1.9442220201621872E-4</v>
      </c>
      <c r="CC24" s="261">
        <v>8.9271958884707162E-4</v>
      </c>
      <c r="CD24" s="261">
        <v>9.9250005727561015E-4</v>
      </c>
      <c r="CE24" s="261">
        <v>3.4739955567249773E-4</v>
      </c>
      <c r="CF24" s="261">
        <v>4.3020068430989097E-4</v>
      </c>
      <c r="CG24" s="261">
        <v>4.012220847503824E-4</v>
      </c>
      <c r="CH24" s="261">
        <v>3.6430694853043991E-4</v>
      </c>
      <c r="CI24" s="261">
        <v>7.1559774341665744E-4</v>
      </c>
      <c r="CJ24" s="261">
        <v>1.7666641502382097E-4</v>
      </c>
      <c r="CK24" s="261">
        <v>9.6530937420502647E-3</v>
      </c>
      <c r="CL24" s="261">
        <v>5.6073724793091436E-4</v>
      </c>
      <c r="CM24" s="261">
        <f t="shared" si="0"/>
        <v>1.1670422508413116</v>
      </c>
      <c r="CN24" s="261"/>
      <c r="CO24" s="261"/>
      <c r="CP24" s="261"/>
      <c r="CQ24" s="261"/>
      <c r="CR24" s="261"/>
      <c r="CS24" s="261"/>
      <c r="CT24" s="261"/>
      <c r="CU24" s="261"/>
      <c r="CV24" s="261"/>
    </row>
    <row r="25" spans="1:100">
      <c r="A25">
        <v>22</v>
      </c>
      <c r="B25" t="s">
        <v>140</v>
      </c>
      <c r="C25" s="261">
        <v>0</v>
      </c>
      <c r="D25" s="261">
        <v>0</v>
      </c>
      <c r="E25" s="261">
        <v>0</v>
      </c>
      <c r="F25" s="261">
        <v>0</v>
      </c>
      <c r="G25" s="261">
        <v>0</v>
      </c>
      <c r="H25" s="261">
        <v>0</v>
      </c>
      <c r="I25" s="261">
        <v>0</v>
      </c>
      <c r="J25" s="261">
        <v>0</v>
      </c>
      <c r="K25" s="261">
        <v>0</v>
      </c>
      <c r="L25" s="261">
        <v>0</v>
      </c>
      <c r="M25" s="261">
        <v>0</v>
      </c>
      <c r="N25" s="261">
        <v>0</v>
      </c>
      <c r="O25" s="261">
        <v>0</v>
      </c>
      <c r="P25" s="261">
        <v>0</v>
      </c>
      <c r="Q25" s="261">
        <v>0</v>
      </c>
      <c r="R25" s="261">
        <v>0</v>
      </c>
      <c r="S25" s="261">
        <v>0</v>
      </c>
      <c r="T25" s="261">
        <v>0</v>
      </c>
      <c r="U25" s="261">
        <v>0</v>
      </c>
      <c r="V25" s="261">
        <v>0</v>
      </c>
      <c r="W25" s="261">
        <v>0</v>
      </c>
      <c r="X25" s="261">
        <v>1</v>
      </c>
      <c r="Y25" s="261">
        <v>0</v>
      </c>
      <c r="Z25" s="261">
        <v>0</v>
      </c>
      <c r="AA25" s="261">
        <v>0</v>
      </c>
      <c r="AB25" s="261">
        <v>0</v>
      </c>
      <c r="AC25" s="261">
        <v>0</v>
      </c>
      <c r="AD25" s="261">
        <v>0</v>
      </c>
      <c r="AE25" s="261">
        <v>0</v>
      </c>
      <c r="AF25" s="261">
        <v>0</v>
      </c>
      <c r="AG25" s="261">
        <v>0</v>
      </c>
      <c r="AH25" s="261">
        <v>0</v>
      </c>
      <c r="AI25" s="261">
        <v>0</v>
      </c>
      <c r="AJ25" s="261">
        <v>0</v>
      </c>
      <c r="AK25" s="261">
        <v>0</v>
      </c>
      <c r="AL25" s="261">
        <v>0</v>
      </c>
      <c r="AM25" s="261">
        <v>0</v>
      </c>
      <c r="AN25" s="261">
        <v>0</v>
      </c>
      <c r="AO25" s="261">
        <v>0</v>
      </c>
      <c r="AP25" s="261">
        <v>0</v>
      </c>
      <c r="AQ25" s="261">
        <v>0</v>
      </c>
      <c r="AR25" s="261">
        <v>0</v>
      </c>
      <c r="AS25" s="261">
        <v>0</v>
      </c>
      <c r="AT25" s="261">
        <v>0</v>
      </c>
      <c r="AU25" s="261">
        <v>0</v>
      </c>
      <c r="AV25" s="261">
        <v>0</v>
      </c>
      <c r="AW25" s="261">
        <v>0</v>
      </c>
      <c r="AX25" s="261">
        <v>0</v>
      </c>
      <c r="AY25" s="261">
        <v>0</v>
      </c>
      <c r="AZ25" s="261">
        <v>0</v>
      </c>
      <c r="BA25" s="261">
        <v>0</v>
      </c>
      <c r="BB25" s="261">
        <v>0</v>
      </c>
      <c r="BC25" s="261">
        <v>0</v>
      </c>
      <c r="BD25" s="261">
        <v>0</v>
      </c>
      <c r="BE25" s="261">
        <v>0</v>
      </c>
      <c r="BF25" s="261">
        <v>0</v>
      </c>
      <c r="BG25" s="261">
        <v>0</v>
      </c>
      <c r="BH25" s="261">
        <v>0</v>
      </c>
      <c r="BI25" s="261">
        <v>0</v>
      </c>
      <c r="BJ25" s="261">
        <v>0</v>
      </c>
      <c r="BK25" s="261">
        <v>0</v>
      </c>
      <c r="BL25" s="261">
        <v>0</v>
      </c>
      <c r="BM25" s="261">
        <v>0</v>
      </c>
      <c r="BN25" s="261">
        <v>0</v>
      </c>
      <c r="BO25" s="261">
        <v>0</v>
      </c>
      <c r="BP25" s="261">
        <v>0</v>
      </c>
      <c r="BQ25" s="261">
        <v>0</v>
      </c>
      <c r="BR25" s="261">
        <v>0</v>
      </c>
      <c r="BS25" s="261">
        <v>0</v>
      </c>
      <c r="BT25" s="261">
        <v>0</v>
      </c>
      <c r="BU25" s="261">
        <v>0</v>
      </c>
      <c r="BV25" s="261">
        <v>0</v>
      </c>
      <c r="BW25" s="261">
        <v>0</v>
      </c>
      <c r="BX25" s="261">
        <v>0</v>
      </c>
      <c r="BY25" s="261">
        <v>0</v>
      </c>
      <c r="BZ25" s="261">
        <v>0</v>
      </c>
      <c r="CA25" s="261">
        <v>0</v>
      </c>
      <c r="CB25" s="261">
        <v>0</v>
      </c>
      <c r="CC25" s="261">
        <v>0</v>
      </c>
      <c r="CD25" s="261">
        <v>0</v>
      </c>
      <c r="CE25" s="261">
        <v>0</v>
      </c>
      <c r="CF25" s="261">
        <v>0</v>
      </c>
      <c r="CG25" s="261">
        <v>0</v>
      </c>
      <c r="CH25" s="261">
        <v>0</v>
      </c>
      <c r="CI25" s="261">
        <v>0</v>
      </c>
      <c r="CJ25" s="261">
        <v>0</v>
      </c>
      <c r="CK25" s="261">
        <v>0</v>
      </c>
      <c r="CL25" s="261">
        <v>0</v>
      </c>
      <c r="CM25" s="261">
        <f t="shared" si="0"/>
        <v>1</v>
      </c>
      <c r="CN25" s="261"/>
      <c r="CO25" s="261"/>
      <c r="CP25" s="261"/>
      <c r="CQ25" s="261"/>
      <c r="CR25" s="261"/>
      <c r="CS25" s="261"/>
      <c r="CT25" s="261"/>
      <c r="CU25" s="261"/>
      <c r="CV25" s="261"/>
    </row>
    <row r="26" spans="1:100">
      <c r="A26">
        <v>23</v>
      </c>
      <c r="B26" t="s">
        <v>141</v>
      </c>
      <c r="C26" s="261">
        <v>5.448975681696313E-7</v>
      </c>
      <c r="D26" s="261">
        <v>6.9282681403800576E-7</v>
      </c>
      <c r="E26" s="261">
        <v>6.0314916120970855E-7</v>
      </c>
      <c r="F26" s="261">
        <v>1.0835604683620884E-6</v>
      </c>
      <c r="G26" s="261">
        <v>3.63721122405373E-7</v>
      </c>
      <c r="H26" s="261">
        <v>3.4094763071898472E-7</v>
      </c>
      <c r="I26" s="261">
        <v>0</v>
      </c>
      <c r="J26" s="261">
        <v>6.1458265651754485E-7</v>
      </c>
      <c r="K26" s="261">
        <v>9.4904316222669229E-7</v>
      </c>
      <c r="L26" s="261">
        <v>7.755297840400012E-7</v>
      </c>
      <c r="M26" s="261">
        <v>1.0402279005955038E-6</v>
      </c>
      <c r="N26" s="261">
        <v>3.5743916609651808E-7</v>
      </c>
      <c r="O26" s="261">
        <v>4.0672080289255343E-7</v>
      </c>
      <c r="P26" s="261">
        <v>0</v>
      </c>
      <c r="Q26" s="261">
        <v>7.055463576837704E-7</v>
      </c>
      <c r="R26" s="261">
        <v>3.1737145813793464E-7</v>
      </c>
      <c r="S26" s="261">
        <v>0</v>
      </c>
      <c r="T26" s="261">
        <v>1.7427362844206586E-6</v>
      </c>
      <c r="U26" s="261">
        <v>0</v>
      </c>
      <c r="V26" s="261">
        <v>2.4702995395096161E-6</v>
      </c>
      <c r="W26" s="261">
        <v>5.276797491712012E-7</v>
      </c>
      <c r="X26" s="261">
        <v>0</v>
      </c>
      <c r="Y26" s="261">
        <v>1.008418997814835</v>
      </c>
      <c r="Z26" s="261">
        <v>0</v>
      </c>
      <c r="AA26" s="261">
        <v>4.8819797280220754E-5</v>
      </c>
      <c r="AB26" s="261">
        <v>1.2768103812277577E-6</v>
      </c>
      <c r="AC26" s="261">
        <v>9.4738088851601051E-7</v>
      </c>
      <c r="AD26" s="261">
        <v>5.4243956146206518E-7</v>
      </c>
      <c r="AE26" s="261">
        <v>6.5753739414304452E-6</v>
      </c>
      <c r="AF26" s="261">
        <v>7.3154485746312351E-7</v>
      </c>
      <c r="AG26" s="261">
        <v>8.1957064635946224E-7</v>
      </c>
      <c r="AH26" s="261">
        <v>2.1309351309502497E-7</v>
      </c>
      <c r="AI26" s="261">
        <v>1.5759235416223329E-6</v>
      </c>
      <c r="AJ26" s="261">
        <v>1.641775048914E-6</v>
      </c>
      <c r="AK26" s="261">
        <v>1.4094794353731823E-8</v>
      </c>
      <c r="AL26" s="261">
        <v>8.1616238586537054E-8</v>
      </c>
      <c r="AM26" s="261">
        <v>1.5909959136616884E-7</v>
      </c>
      <c r="AN26" s="261">
        <v>1.1783846025673188E-6</v>
      </c>
      <c r="AO26" s="261">
        <v>8.0712629786280371E-7</v>
      </c>
      <c r="AP26" s="261">
        <v>3.7965464537102822E-5</v>
      </c>
      <c r="AQ26" s="261">
        <v>4.5439608486454792E-7</v>
      </c>
      <c r="AR26" s="261">
        <v>2.890357647563859E-3</v>
      </c>
      <c r="AS26" s="261">
        <v>3.1539973128570137E-3</v>
      </c>
      <c r="AT26" s="261">
        <v>4.9305783576824207E-3</v>
      </c>
      <c r="AU26" s="261">
        <v>3.6476911716394906E-3</v>
      </c>
      <c r="AV26" s="261">
        <v>2.0054985856643241E-6</v>
      </c>
      <c r="AW26" s="261">
        <v>4.8869584490819245E-6</v>
      </c>
      <c r="AX26" s="261">
        <v>4.8866800503664523E-6</v>
      </c>
      <c r="AY26" s="261">
        <v>3.880301323556261E-5</v>
      </c>
      <c r="AZ26" s="261">
        <v>8.3576273745014173E-7</v>
      </c>
      <c r="BA26" s="261">
        <v>1.0977420796131328E-6</v>
      </c>
      <c r="BB26" s="261">
        <v>8.0322609429799529E-7</v>
      </c>
      <c r="BC26" s="261">
        <v>4.3784292845303715E-7</v>
      </c>
      <c r="BD26" s="261">
        <v>2.4443905714212804E-6</v>
      </c>
      <c r="BE26" s="261">
        <v>6.5049303932179354E-6</v>
      </c>
      <c r="BF26" s="261">
        <v>2.6255735080192378E-6</v>
      </c>
      <c r="BG26" s="261">
        <v>7.3598777699430704E-7</v>
      </c>
      <c r="BH26" s="261">
        <v>1.4640373720124545E-6</v>
      </c>
      <c r="BI26" s="261">
        <v>1.1704153200441532E-6</v>
      </c>
      <c r="BJ26" s="261">
        <v>0</v>
      </c>
      <c r="BK26" s="261">
        <v>6.3046651576127935E-7</v>
      </c>
      <c r="BL26" s="261">
        <v>1.4051135426004042E-6</v>
      </c>
      <c r="BM26" s="261">
        <v>6.1985160957420289E-7</v>
      </c>
      <c r="BN26" s="261">
        <v>0</v>
      </c>
      <c r="BO26" s="261">
        <v>7.34846785309989E-7</v>
      </c>
      <c r="BP26" s="261">
        <v>2.420896155336891E-6</v>
      </c>
      <c r="BQ26" s="261">
        <v>7.5617921909467791E-7</v>
      </c>
      <c r="BR26" s="261">
        <v>1.3898356397494939E-6</v>
      </c>
      <c r="BS26" s="261">
        <v>1.3408560987276686E-6</v>
      </c>
      <c r="BT26" s="261">
        <v>2.6658255954532187E-6</v>
      </c>
      <c r="BU26" s="261">
        <v>5.0114234003707486E-7</v>
      </c>
      <c r="BV26" s="261">
        <v>4.3075608420720623E-6</v>
      </c>
      <c r="BW26" s="261">
        <v>6.8810279385500659E-7</v>
      </c>
      <c r="BX26" s="261">
        <v>1.2603426969520234E-6</v>
      </c>
      <c r="BY26" s="261">
        <v>1.4561758051651423E-6</v>
      </c>
      <c r="BZ26" s="261">
        <v>1.0392653144916197E-6</v>
      </c>
      <c r="CA26" s="261">
        <v>1.3792790765376885E-6</v>
      </c>
      <c r="CB26" s="261">
        <v>7.1602515647808942E-7</v>
      </c>
      <c r="CC26" s="261">
        <v>1.1831453909062203E-6</v>
      </c>
      <c r="CD26" s="261">
        <v>5.6442092172562647E-7</v>
      </c>
      <c r="CE26" s="261">
        <v>6.8215245675616677E-7</v>
      </c>
      <c r="CF26" s="261">
        <v>3.1027700955047366E-6</v>
      </c>
      <c r="CG26" s="261">
        <v>3.1931826418178448E-5</v>
      </c>
      <c r="CH26" s="261">
        <v>7.0419194536047108E-6</v>
      </c>
      <c r="CI26" s="261">
        <v>1.5053438784783559E-6</v>
      </c>
      <c r="CJ26" s="261">
        <v>2.379754858517745E-4</v>
      </c>
      <c r="CK26" s="261">
        <v>2.6596178578905126E-7</v>
      </c>
      <c r="CL26" s="261">
        <v>5.5610348420229914E-5</v>
      </c>
      <c r="CM26" s="261">
        <f t="shared" si="0"/>
        <v>1.0235908396749727</v>
      </c>
      <c r="CN26" s="261"/>
      <c r="CO26" s="261"/>
      <c r="CP26" s="261"/>
      <c r="CQ26" s="261"/>
      <c r="CR26" s="261"/>
      <c r="CS26" s="261"/>
      <c r="CT26" s="261"/>
      <c r="CU26" s="261"/>
      <c r="CV26" s="261"/>
    </row>
    <row r="27" spans="1:100">
      <c r="A27">
        <v>24</v>
      </c>
      <c r="B27" t="s">
        <v>142</v>
      </c>
      <c r="C27" s="261">
        <v>-1.5945370956687641E-20</v>
      </c>
      <c r="D27" s="261">
        <v>-5.4255298488025852E-21</v>
      </c>
      <c r="E27" s="261">
        <v>-3.8424898087062572E-21</v>
      </c>
      <c r="F27" s="261">
        <v>-7.7993078541846205E-21</v>
      </c>
      <c r="G27" s="261">
        <v>-3.6557884909548535E-21</v>
      </c>
      <c r="H27" s="261">
        <v>-4.5428863385060315E-20</v>
      </c>
      <c r="I27" s="261">
        <v>0</v>
      </c>
      <c r="J27" s="261">
        <v>-5.3672638057547249E-21</v>
      </c>
      <c r="K27" s="261">
        <v>-5.0862297561739042E-21</v>
      </c>
      <c r="L27" s="261">
        <v>-6.1417776439674928E-21</v>
      </c>
      <c r="M27" s="261">
        <v>-2.3139337934136709E-19</v>
      </c>
      <c r="N27" s="261">
        <v>-2.1994040593857601E-21</v>
      </c>
      <c r="O27" s="261">
        <v>-3.0691692237583725E-21</v>
      </c>
      <c r="P27" s="261">
        <v>0</v>
      </c>
      <c r="Q27" s="261">
        <v>-7.5741416139988584E-20</v>
      </c>
      <c r="R27" s="261">
        <v>-1.12445104012446E-21</v>
      </c>
      <c r="S27" s="261">
        <v>0</v>
      </c>
      <c r="T27" s="261">
        <v>-1.611729469089666E-20</v>
      </c>
      <c r="U27" s="261">
        <v>0</v>
      </c>
      <c r="V27" s="261">
        <v>-1.8272345085117818E-21</v>
      </c>
      <c r="W27" s="261">
        <v>-2.4355502432246796E-20</v>
      </c>
      <c r="X27" s="261">
        <v>0</v>
      </c>
      <c r="Y27" s="261">
        <v>-2.3300608943584916E-20</v>
      </c>
      <c r="Z27" s="261">
        <v>1</v>
      </c>
      <c r="AA27" s="261">
        <v>-5.6243857552598163E-21</v>
      </c>
      <c r="AB27" s="261">
        <v>-2.9138609841847002E-21</v>
      </c>
      <c r="AC27" s="261">
        <v>-7.1452147175514683E-21</v>
      </c>
      <c r="AD27" s="261">
        <v>-2.9261794940048703E-21</v>
      </c>
      <c r="AE27" s="261">
        <v>-9.6878108647323407E-21</v>
      </c>
      <c r="AF27" s="261">
        <v>-3.2627786926385904E-20</v>
      </c>
      <c r="AG27" s="261">
        <v>-4.5967577136347152E-20</v>
      </c>
      <c r="AH27" s="261">
        <v>-1.4393424373491936E-19</v>
      </c>
      <c r="AI27" s="261">
        <v>-1.4661445985237919E-18</v>
      </c>
      <c r="AJ27" s="261">
        <v>-4.5259351930368616E-19</v>
      </c>
      <c r="AK27" s="261">
        <v>-2.0116900882879932E-20</v>
      </c>
      <c r="AL27" s="261">
        <v>-2.1528619150899034E-21</v>
      </c>
      <c r="AM27" s="261">
        <v>-3.7846521264695946E-20</v>
      </c>
      <c r="AN27" s="261">
        <v>-1.4563321310419071E-20</v>
      </c>
      <c r="AO27" s="261">
        <v>-1.8384681477558982E-20</v>
      </c>
      <c r="AP27" s="261">
        <v>-1.1724497186475242E-19</v>
      </c>
      <c r="AQ27" s="261">
        <v>-4.8652243156118266E-20</v>
      </c>
      <c r="AR27" s="261">
        <v>-2.2856856143921169E-18</v>
      </c>
      <c r="AS27" s="261">
        <v>-3.9645568220686748E-19</v>
      </c>
      <c r="AT27" s="261">
        <v>-1.0824214088490909E-19</v>
      </c>
      <c r="AU27" s="261">
        <v>-2.9900593112780068E-19</v>
      </c>
      <c r="AV27" s="261">
        <v>-5.0162303664999842E-21</v>
      </c>
      <c r="AW27" s="261">
        <v>-3.4483186516160066E-21</v>
      </c>
      <c r="AX27" s="261">
        <v>-9.9261890152094597E-21</v>
      </c>
      <c r="AY27" s="261">
        <v>-5.9519987683333685E-20</v>
      </c>
      <c r="AZ27" s="261">
        <v>-1.7683390684091761E-20</v>
      </c>
      <c r="BA27" s="261">
        <v>-3.318424650115345E-20</v>
      </c>
      <c r="BB27" s="261">
        <v>-7.6458073252918409E-21</v>
      </c>
      <c r="BC27" s="261">
        <v>-3.5349274073209338E-19</v>
      </c>
      <c r="BD27" s="261">
        <v>-7.3571007875183104E-21</v>
      </c>
      <c r="BE27" s="261">
        <v>-1.0509439146091062E-21</v>
      </c>
      <c r="BF27" s="261">
        <v>-5.8944559735484566E-21</v>
      </c>
      <c r="BG27" s="261">
        <v>-1.4450005697039705E-20</v>
      </c>
      <c r="BH27" s="261">
        <v>-1.2829025089861827E-20</v>
      </c>
      <c r="BI27" s="261">
        <v>-6.7044017164157502E-20</v>
      </c>
      <c r="BJ27" s="261">
        <v>0</v>
      </c>
      <c r="BK27" s="261">
        <v>-1.3262985601921377E-20</v>
      </c>
      <c r="BL27" s="261">
        <v>-1.2524414293534798E-20</v>
      </c>
      <c r="BM27" s="261">
        <v>-2.3964415302200208E-20</v>
      </c>
      <c r="BN27" s="261">
        <v>0</v>
      </c>
      <c r="BO27" s="261">
        <v>-3.4628858660785458E-21</v>
      </c>
      <c r="BP27" s="261">
        <v>-1.0187044286555216E-20</v>
      </c>
      <c r="BQ27" s="261">
        <v>-8.3523238659577542E-21</v>
      </c>
      <c r="BR27" s="261">
        <v>-1.1848007649548847E-20</v>
      </c>
      <c r="BS27" s="261">
        <v>-8.1250080135527481E-21</v>
      </c>
      <c r="BT27" s="261">
        <v>-2.2110573120197334E-20</v>
      </c>
      <c r="BU27" s="261">
        <v>-1.3696315492506353E-20</v>
      </c>
      <c r="BV27" s="261">
        <v>-1.4094399573954695E-20</v>
      </c>
      <c r="BW27" s="261">
        <v>-7.2544831082196816E-20</v>
      </c>
      <c r="BX27" s="261">
        <v>-1.1227661611603768E-19</v>
      </c>
      <c r="BY27" s="261">
        <v>-3.6201464000107668E-19</v>
      </c>
      <c r="BZ27" s="261">
        <v>-2.6899709554593487E-19</v>
      </c>
      <c r="CA27" s="261">
        <v>-8.1249035792516343E-20</v>
      </c>
      <c r="CB27" s="261">
        <v>-8.054245293749722E-21</v>
      </c>
      <c r="CC27" s="261">
        <v>-2.8252610978821543E-21</v>
      </c>
      <c r="CD27" s="261">
        <v>-3.6910656120998348E-20</v>
      </c>
      <c r="CE27" s="261">
        <v>-7.5654922228498859E-21</v>
      </c>
      <c r="CF27" s="261">
        <v>-3.9728962216689962E-19</v>
      </c>
      <c r="CG27" s="261">
        <v>-4.569962895363676E-19</v>
      </c>
      <c r="CH27" s="261">
        <v>-1.0701704609549055E-20</v>
      </c>
      <c r="CI27" s="261">
        <v>-9.8453815388813126E-21</v>
      </c>
      <c r="CJ27" s="261">
        <v>-5.5840998208629292E-20</v>
      </c>
      <c r="CK27" s="261">
        <v>-2.6249180995376328E-20</v>
      </c>
      <c r="CL27" s="261">
        <v>-4.5581716334618129E-19</v>
      </c>
      <c r="CM27" s="261">
        <f t="shared" si="0"/>
        <v>1</v>
      </c>
      <c r="CN27" s="261"/>
      <c r="CO27" s="261"/>
      <c r="CP27" s="261"/>
      <c r="CQ27" s="261"/>
      <c r="CR27" s="261"/>
      <c r="CS27" s="261"/>
      <c r="CT27" s="261"/>
      <c r="CU27" s="261"/>
      <c r="CV27" s="261"/>
    </row>
    <row r="28" spans="1:100">
      <c r="A28">
        <v>25</v>
      </c>
      <c r="B28" t="s">
        <v>143</v>
      </c>
      <c r="C28" s="261">
        <v>1.1972867196695582E-5</v>
      </c>
      <c r="D28" s="261">
        <v>2.0254404928846574E-7</v>
      </c>
      <c r="E28" s="261">
        <v>5.3436971857477906E-7</v>
      </c>
      <c r="F28" s="261">
        <v>5.1403461282864021E-7</v>
      </c>
      <c r="G28" s="261">
        <v>1.7250233346472765E-6</v>
      </c>
      <c r="H28" s="261">
        <v>5.3952039276250281E-7</v>
      </c>
      <c r="I28" s="261">
        <v>0</v>
      </c>
      <c r="J28" s="261">
        <v>3.0667537530071649E-7</v>
      </c>
      <c r="K28" s="261">
        <v>2.9043534920777185E-7</v>
      </c>
      <c r="L28" s="261">
        <v>6.9955351543099501E-7</v>
      </c>
      <c r="M28" s="261">
        <v>3.3812628927945057E-6</v>
      </c>
      <c r="N28" s="261">
        <v>3.984451848105709E-7</v>
      </c>
      <c r="O28" s="261">
        <v>3.2396443671827287E-7</v>
      </c>
      <c r="P28" s="261">
        <v>0</v>
      </c>
      <c r="Q28" s="261">
        <v>1.3246689931876933E-4</v>
      </c>
      <c r="R28" s="261">
        <v>1.9166822753442469E-6</v>
      </c>
      <c r="S28" s="261">
        <v>0</v>
      </c>
      <c r="T28" s="261">
        <v>3.7901916671996614E-6</v>
      </c>
      <c r="U28" s="261">
        <v>0</v>
      </c>
      <c r="V28" s="261">
        <v>1.0882107085796563E-5</v>
      </c>
      <c r="W28" s="261">
        <v>1.0226664519613069E-6</v>
      </c>
      <c r="X28" s="261">
        <v>0</v>
      </c>
      <c r="Y28" s="261">
        <v>7.919425686556422E-5</v>
      </c>
      <c r="Z28" s="261">
        <v>0</v>
      </c>
      <c r="AA28" s="261">
        <v>1.0006632047841033</v>
      </c>
      <c r="AB28" s="261">
        <v>1.7705528455285856E-5</v>
      </c>
      <c r="AC28" s="261">
        <v>2.6983497690678782E-5</v>
      </c>
      <c r="AD28" s="261">
        <v>2.9478972022289391E-5</v>
      </c>
      <c r="AE28" s="261">
        <v>1.733614868375854E-5</v>
      </c>
      <c r="AF28" s="261">
        <v>2.474064534781298E-5</v>
      </c>
      <c r="AG28" s="261">
        <v>6.0478087978093505E-5</v>
      </c>
      <c r="AH28" s="261">
        <v>5.7025287016632444E-6</v>
      </c>
      <c r="AI28" s="261">
        <v>4.1743994633291165E-5</v>
      </c>
      <c r="AJ28" s="261">
        <v>8.2578611659709096E-5</v>
      </c>
      <c r="AK28" s="261">
        <v>3.3830524943174655E-7</v>
      </c>
      <c r="AL28" s="261">
        <v>7.647830411161365E-6</v>
      </c>
      <c r="AM28" s="261">
        <v>8.4923206017207722E-6</v>
      </c>
      <c r="AN28" s="261">
        <v>1.1311463283608093E-5</v>
      </c>
      <c r="AO28" s="261">
        <v>5.9820075258281057E-6</v>
      </c>
      <c r="AP28" s="261">
        <v>1.6592539951673145E-5</v>
      </c>
      <c r="AQ28" s="261">
        <v>2.9846809633843596E-7</v>
      </c>
      <c r="AR28" s="261">
        <v>6.4985279397436097E-5</v>
      </c>
      <c r="AS28" s="261">
        <v>1.276223372334672E-4</v>
      </c>
      <c r="AT28" s="261">
        <v>3.9140722132730628E-5</v>
      </c>
      <c r="AU28" s="261">
        <v>9.7044500150143944E-5</v>
      </c>
      <c r="AV28" s="261">
        <v>5.5649945798683852E-7</v>
      </c>
      <c r="AW28" s="261">
        <v>1.0869135064410907E-6</v>
      </c>
      <c r="AX28" s="261">
        <v>3.9146637015595655E-5</v>
      </c>
      <c r="AY28" s="261">
        <v>7.2746981822631748E-7</v>
      </c>
      <c r="AZ28" s="261">
        <v>7.0586498804453195E-7</v>
      </c>
      <c r="BA28" s="261">
        <v>8.6134088813967806E-7</v>
      </c>
      <c r="BB28" s="261">
        <v>4.4766861778059216E-7</v>
      </c>
      <c r="BC28" s="261">
        <v>1.1358165151715474E-7</v>
      </c>
      <c r="BD28" s="261">
        <v>1.0363015454524998E-7</v>
      </c>
      <c r="BE28" s="261">
        <v>4.224051002678433E-8</v>
      </c>
      <c r="BF28" s="261">
        <v>6.095363152891966E-7</v>
      </c>
      <c r="BG28" s="261">
        <v>2.9519979428873918E-7</v>
      </c>
      <c r="BH28" s="261">
        <v>1.0312331066612403E-6</v>
      </c>
      <c r="BI28" s="261">
        <v>6.3482198448292129E-7</v>
      </c>
      <c r="BJ28" s="261">
        <v>0</v>
      </c>
      <c r="BK28" s="261">
        <v>4.8343615748912508E-7</v>
      </c>
      <c r="BL28" s="261">
        <v>2.9602390371165807E-7</v>
      </c>
      <c r="BM28" s="261">
        <v>1.8652127370637203E-7</v>
      </c>
      <c r="BN28" s="261">
        <v>0</v>
      </c>
      <c r="BO28" s="261">
        <v>3.2683542033715023E-7</v>
      </c>
      <c r="BP28" s="261">
        <v>5.7541335158033866E-7</v>
      </c>
      <c r="BQ28" s="261">
        <v>2.2759753927648783E-7</v>
      </c>
      <c r="BR28" s="261">
        <v>4.1241938268885316E-7</v>
      </c>
      <c r="BS28" s="261">
        <v>8.7400133585384541E-7</v>
      </c>
      <c r="BT28" s="261">
        <v>9.983879264830166E-7</v>
      </c>
      <c r="BU28" s="261">
        <v>2.3182650544117939E-6</v>
      </c>
      <c r="BV28" s="261">
        <v>1.9674835997789392E-6</v>
      </c>
      <c r="BW28" s="261">
        <v>5.7718659339774489E-7</v>
      </c>
      <c r="BX28" s="261">
        <v>5.2860965400269069E-7</v>
      </c>
      <c r="BY28" s="261">
        <v>7.2233524392684568E-7</v>
      </c>
      <c r="BZ28" s="261">
        <v>8.0906791017240008E-7</v>
      </c>
      <c r="CA28" s="261">
        <v>6.2172755681391165E-7</v>
      </c>
      <c r="CB28" s="261">
        <v>4.4104507952660487E-7</v>
      </c>
      <c r="CC28" s="261">
        <v>2.3443948439358718E-7</v>
      </c>
      <c r="CD28" s="261">
        <v>2.5538697166506056E-6</v>
      </c>
      <c r="CE28" s="261">
        <v>2.7078986556175378E-7</v>
      </c>
      <c r="CF28" s="261">
        <v>1.0405931734464606E-6</v>
      </c>
      <c r="CG28" s="261">
        <v>2.4638147529661649E-6</v>
      </c>
      <c r="CH28" s="261">
        <v>9.5730093677487372E-7</v>
      </c>
      <c r="CI28" s="261">
        <v>3.9149084016884378E-6</v>
      </c>
      <c r="CJ28" s="261">
        <v>3.2880019206869402E-6</v>
      </c>
      <c r="CK28" s="261">
        <v>5.8484140163368092E-5</v>
      </c>
      <c r="CL28" s="261">
        <v>1.0894385888274301E-5</v>
      </c>
      <c r="CM28" s="261">
        <f t="shared" si="0"/>
        <v>1.0017424013121285</v>
      </c>
      <c r="CN28" s="261"/>
      <c r="CO28" s="261"/>
      <c r="CP28" s="261"/>
      <c r="CQ28" s="261"/>
      <c r="CR28" s="261"/>
      <c r="CS28" s="261"/>
      <c r="CT28" s="261"/>
      <c r="CU28" s="261"/>
      <c r="CV28" s="261"/>
    </row>
    <row r="29" spans="1:100">
      <c r="A29">
        <v>26</v>
      </c>
      <c r="B29" t="s">
        <v>1991</v>
      </c>
      <c r="C29" s="261">
        <v>7.877589528315324E-6</v>
      </c>
      <c r="D29" s="261">
        <v>4.9574365663795716E-6</v>
      </c>
      <c r="E29" s="261">
        <v>2.3684401913573568E-5</v>
      </c>
      <c r="F29" s="261">
        <v>4.7474138783067673E-5</v>
      </c>
      <c r="G29" s="261">
        <v>6.1044517915226844E-6</v>
      </c>
      <c r="H29" s="261">
        <v>4.6917473701503409E-5</v>
      </c>
      <c r="I29" s="261">
        <v>0</v>
      </c>
      <c r="J29" s="261">
        <v>8.9121429411425722E-6</v>
      </c>
      <c r="K29" s="261">
        <v>1.4067658708597365E-5</v>
      </c>
      <c r="L29" s="261">
        <v>3.4657722998900573E-5</v>
      </c>
      <c r="M29" s="261">
        <v>2.1153937715994403E-3</v>
      </c>
      <c r="N29" s="261">
        <v>2.0452831337146267E-6</v>
      </c>
      <c r="O29" s="261">
        <v>3.2480207041328404E-6</v>
      </c>
      <c r="P29" s="261">
        <v>0</v>
      </c>
      <c r="Q29" s="261">
        <v>5.1113740136839597E-5</v>
      </c>
      <c r="R29" s="261">
        <v>4.4055349247991549E-6</v>
      </c>
      <c r="S29" s="261">
        <v>0</v>
      </c>
      <c r="T29" s="261">
        <v>8.4804446506019932E-6</v>
      </c>
      <c r="U29" s="261">
        <v>0</v>
      </c>
      <c r="V29" s="261">
        <v>2.6678556536704315E-6</v>
      </c>
      <c r="W29" s="261">
        <v>8.3174831476357384E-5</v>
      </c>
      <c r="X29" s="261">
        <v>0</v>
      </c>
      <c r="Y29" s="261">
        <v>4.9810346075813599E-3</v>
      </c>
      <c r="Z29" s="261">
        <v>0</v>
      </c>
      <c r="AA29" s="261">
        <v>1.0673131525031924E-3</v>
      </c>
      <c r="AB29" s="261">
        <v>1.0487104460233931</v>
      </c>
      <c r="AC29" s="261">
        <v>1.674616756704446E-4</v>
      </c>
      <c r="AD29" s="261">
        <v>2.9760693134960138E-2</v>
      </c>
      <c r="AE29" s="261">
        <v>2.3037581801375929E-2</v>
      </c>
      <c r="AF29" s="261">
        <v>7.6997934664099167E-3</v>
      </c>
      <c r="AG29" s="261">
        <v>7.0015760340621045E-3</v>
      </c>
      <c r="AH29" s="261">
        <v>4.9377465831155034E-4</v>
      </c>
      <c r="AI29" s="261">
        <v>3.9860818650510779E-5</v>
      </c>
      <c r="AJ29" s="261">
        <v>2.8120511806317191E-3</v>
      </c>
      <c r="AK29" s="261">
        <v>1.8668359710545419E-5</v>
      </c>
      <c r="AL29" s="261">
        <v>2.8934850988696875E-3</v>
      </c>
      <c r="AM29" s="261">
        <v>6.5625006031048419E-3</v>
      </c>
      <c r="AN29" s="261">
        <v>2.8918466610738984E-2</v>
      </c>
      <c r="AO29" s="261">
        <v>1.4072050755506106E-3</v>
      </c>
      <c r="AP29" s="261">
        <v>1.3654653435797852E-3</v>
      </c>
      <c r="AQ29" s="261">
        <v>5.7547212490507199E-6</v>
      </c>
      <c r="AR29" s="261">
        <v>1.3687278569913665E-3</v>
      </c>
      <c r="AS29" s="261">
        <v>1.0056832859140648E-3</v>
      </c>
      <c r="AT29" s="261">
        <v>1.3108186790467225E-3</v>
      </c>
      <c r="AU29" s="261">
        <v>2.4338684911066237E-3</v>
      </c>
      <c r="AV29" s="261">
        <v>6.4302611447562358E-6</v>
      </c>
      <c r="AW29" s="261">
        <v>3.531667779374406E-6</v>
      </c>
      <c r="AX29" s="261">
        <v>1.3348035638146751E-5</v>
      </c>
      <c r="AY29" s="261">
        <v>9.8319254689146002E-6</v>
      </c>
      <c r="AZ29" s="261">
        <v>6.4039961372356097E-6</v>
      </c>
      <c r="BA29" s="261">
        <v>6.1191508728653961E-6</v>
      </c>
      <c r="BB29" s="261">
        <v>3.1070770358577904E-6</v>
      </c>
      <c r="BC29" s="261">
        <v>1.3659342821454842E-6</v>
      </c>
      <c r="BD29" s="261">
        <v>1.430246003347794E-6</v>
      </c>
      <c r="BE29" s="261">
        <v>6.0447541696082035E-7</v>
      </c>
      <c r="BF29" s="261">
        <v>2.4412302840301064E-5</v>
      </c>
      <c r="BG29" s="261">
        <v>7.3823539235044916E-6</v>
      </c>
      <c r="BH29" s="261">
        <v>2.679369427187345E-5</v>
      </c>
      <c r="BI29" s="261">
        <v>2.1319100648768922E-5</v>
      </c>
      <c r="BJ29" s="261">
        <v>0</v>
      </c>
      <c r="BK29" s="261">
        <v>3.4156488354867557E-6</v>
      </c>
      <c r="BL29" s="261">
        <v>4.8091809495779237E-6</v>
      </c>
      <c r="BM29" s="261">
        <v>3.2528753697796019E-5</v>
      </c>
      <c r="BN29" s="261">
        <v>0</v>
      </c>
      <c r="BO29" s="261">
        <v>2.3038093715702832E-6</v>
      </c>
      <c r="BP29" s="261">
        <v>5.6880839720325495E-6</v>
      </c>
      <c r="BQ29" s="261">
        <v>4.5674840153995607E-6</v>
      </c>
      <c r="BR29" s="261">
        <v>3.6545661065674289E-6</v>
      </c>
      <c r="BS29" s="261">
        <v>2.4274684515603835E-6</v>
      </c>
      <c r="BT29" s="261">
        <v>1.8851786972131446E-5</v>
      </c>
      <c r="BU29" s="261">
        <v>9.1034347980866127E-6</v>
      </c>
      <c r="BV29" s="261">
        <v>5.8985213512934169E-6</v>
      </c>
      <c r="BW29" s="261">
        <v>2.0601898202056656E-6</v>
      </c>
      <c r="BX29" s="261">
        <v>5.8618515817678033E-6</v>
      </c>
      <c r="BY29" s="261">
        <v>6.0011663054229357E-6</v>
      </c>
      <c r="BZ29" s="261">
        <v>3.5310094373463873E-6</v>
      </c>
      <c r="CA29" s="261">
        <v>6.9323858308604012E-6</v>
      </c>
      <c r="CB29" s="261">
        <v>1.5701116178530274E-5</v>
      </c>
      <c r="CC29" s="261">
        <v>2.1752370311114798E-6</v>
      </c>
      <c r="CD29" s="261">
        <v>1.2077413057378005E-4</v>
      </c>
      <c r="CE29" s="261">
        <v>2.5953849140895512E-6</v>
      </c>
      <c r="CF29" s="261">
        <v>6.6464038894183043E-6</v>
      </c>
      <c r="CG29" s="261">
        <v>3.6370869881184946E-5</v>
      </c>
      <c r="CH29" s="261">
        <v>1.0286315999776152E-5</v>
      </c>
      <c r="CI29" s="261">
        <v>3.5660161537108346E-6</v>
      </c>
      <c r="CJ29" s="261">
        <v>9.3420190693628013E-6</v>
      </c>
      <c r="CK29" s="261">
        <v>6.4700288912104392E-6</v>
      </c>
      <c r="CL29" s="261">
        <v>2.5304227490071833E-4</v>
      </c>
      <c r="CM29" s="261">
        <f t="shared" si="0"/>
        <v>1.1762440985390694</v>
      </c>
      <c r="CN29" s="261"/>
      <c r="CO29" s="261"/>
      <c r="CP29" s="261"/>
      <c r="CQ29" s="261"/>
      <c r="CR29" s="261"/>
      <c r="CS29" s="261"/>
      <c r="CT29" s="261"/>
      <c r="CU29" s="261"/>
      <c r="CV29" s="261"/>
    </row>
    <row r="30" spans="1:100">
      <c r="A30">
        <v>27</v>
      </c>
      <c r="B30" t="s">
        <v>1992</v>
      </c>
      <c r="C30" s="261">
        <v>1.4622300206575445E-6</v>
      </c>
      <c r="D30" s="261">
        <v>1.0478578422087436E-6</v>
      </c>
      <c r="E30" s="261">
        <v>9.3814314529427998E-7</v>
      </c>
      <c r="F30" s="261">
        <v>3.5237532932325312E-6</v>
      </c>
      <c r="G30" s="261">
        <v>1.2989015327157851E-5</v>
      </c>
      <c r="H30" s="261">
        <v>1.751933767703551E-5</v>
      </c>
      <c r="I30" s="261">
        <v>0</v>
      </c>
      <c r="J30" s="261">
        <v>9.2477231764005121E-7</v>
      </c>
      <c r="K30" s="261">
        <v>8.7921979640267365E-7</v>
      </c>
      <c r="L30" s="261">
        <v>6.0301605287924225E-6</v>
      </c>
      <c r="M30" s="261">
        <v>7.1556749384070481E-5</v>
      </c>
      <c r="N30" s="261">
        <v>3.0081415448379722E-6</v>
      </c>
      <c r="O30" s="261">
        <v>1.7562680487117053E-5</v>
      </c>
      <c r="P30" s="261">
        <v>0</v>
      </c>
      <c r="Q30" s="261">
        <v>2.8075747980647225E-4</v>
      </c>
      <c r="R30" s="261">
        <v>7.6598874639261256E-6</v>
      </c>
      <c r="S30" s="261">
        <v>0</v>
      </c>
      <c r="T30" s="261">
        <v>2.6530961294483839E-5</v>
      </c>
      <c r="U30" s="261">
        <v>0</v>
      </c>
      <c r="V30" s="261">
        <v>6.2349386173844174E-7</v>
      </c>
      <c r="W30" s="261">
        <v>2.5705346022163537E-5</v>
      </c>
      <c r="X30" s="261">
        <v>0</v>
      </c>
      <c r="Y30" s="261">
        <v>3.3179479933607225E-6</v>
      </c>
      <c r="Z30" s="261">
        <v>0</v>
      </c>
      <c r="AA30" s="261">
        <v>7.6188738265786296E-5</v>
      </c>
      <c r="AB30" s="261">
        <v>1.2742174131846682E-5</v>
      </c>
      <c r="AC30" s="261">
        <v>1.0064257873073812</v>
      </c>
      <c r="AD30" s="261">
        <v>3.9950291838659869E-4</v>
      </c>
      <c r="AE30" s="261">
        <v>4.457908531524771E-4</v>
      </c>
      <c r="AF30" s="261">
        <v>3.932085666187017E-4</v>
      </c>
      <c r="AG30" s="261">
        <v>2.6214072238674798E-4</v>
      </c>
      <c r="AH30" s="261">
        <v>2.6096708930942988E-4</v>
      </c>
      <c r="AI30" s="261">
        <v>4.4511484796857256E-4</v>
      </c>
      <c r="AJ30" s="261">
        <v>1.040059458951439E-3</v>
      </c>
      <c r="AK30" s="261">
        <v>1.6879041816251452E-5</v>
      </c>
      <c r="AL30" s="261">
        <v>1.6259648625244747E-4</v>
      </c>
      <c r="AM30" s="261">
        <v>3.6879004883377689E-4</v>
      </c>
      <c r="AN30" s="261">
        <v>2.3475645779485717E-4</v>
      </c>
      <c r="AO30" s="261">
        <v>1.3109786231096566E-4</v>
      </c>
      <c r="AP30" s="261">
        <v>2.4333758666709348E-4</v>
      </c>
      <c r="AQ30" s="261">
        <v>1.0636542402042598E-6</v>
      </c>
      <c r="AR30" s="261">
        <v>8.6985782521314438E-5</v>
      </c>
      <c r="AS30" s="261">
        <v>1.1792950478929717E-4</v>
      </c>
      <c r="AT30" s="261">
        <v>4.5962693014867224E-5</v>
      </c>
      <c r="AU30" s="261">
        <v>2.9600145890941226E-4</v>
      </c>
      <c r="AV30" s="261">
        <v>5.4952184409470907E-6</v>
      </c>
      <c r="AW30" s="261">
        <v>4.6467113553630667E-7</v>
      </c>
      <c r="AX30" s="261">
        <v>6.1063187978105942E-6</v>
      </c>
      <c r="AY30" s="261">
        <v>2.2863959389110794E-6</v>
      </c>
      <c r="AZ30" s="261">
        <v>1.10718528818884E-6</v>
      </c>
      <c r="BA30" s="261">
        <v>1.2310423028822289E-6</v>
      </c>
      <c r="BB30" s="261">
        <v>7.6920913851965258E-7</v>
      </c>
      <c r="BC30" s="261">
        <v>2.8623023916716651E-7</v>
      </c>
      <c r="BD30" s="261">
        <v>3.2401543857742435E-7</v>
      </c>
      <c r="BE30" s="261">
        <v>6.0966550968657602E-8</v>
      </c>
      <c r="BF30" s="261">
        <v>2.5718747207619007E-6</v>
      </c>
      <c r="BG30" s="261">
        <v>1.5077737890871541E-6</v>
      </c>
      <c r="BH30" s="261">
        <v>7.9600621275986335E-6</v>
      </c>
      <c r="BI30" s="261">
        <v>2.7175134607152536E-6</v>
      </c>
      <c r="BJ30" s="261">
        <v>0</v>
      </c>
      <c r="BK30" s="261">
        <v>8.2006125240588362E-7</v>
      </c>
      <c r="BL30" s="261">
        <v>7.122049253728457E-7</v>
      </c>
      <c r="BM30" s="261">
        <v>9.3780955449251035E-7</v>
      </c>
      <c r="BN30" s="261">
        <v>0</v>
      </c>
      <c r="BO30" s="261">
        <v>5.5309012401278386E-7</v>
      </c>
      <c r="BP30" s="261">
        <v>1.6215144014061469E-6</v>
      </c>
      <c r="BQ30" s="261">
        <v>1.4282871510651405E-6</v>
      </c>
      <c r="BR30" s="261">
        <v>9.5672611193364931E-7</v>
      </c>
      <c r="BS30" s="261">
        <v>4.8923203904145779E-6</v>
      </c>
      <c r="BT30" s="261">
        <v>5.7526275654975579E-6</v>
      </c>
      <c r="BU30" s="261">
        <v>2.8671198549763531E-6</v>
      </c>
      <c r="BV30" s="261">
        <v>4.1638209647604798E-6</v>
      </c>
      <c r="BW30" s="261">
        <v>1.9577917349848139E-5</v>
      </c>
      <c r="BX30" s="261">
        <v>1.2735168303251995E-6</v>
      </c>
      <c r="BY30" s="261">
        <v>2.6809858655732576E-6</v>
      </c>
      <c r="BZ30" s="261">
        <v>4.8115732216902073E-6</v>
      </c>
      <c r="CA30" s="261">
        <v>3.8248051185598332E-6</v>
      </c>
      <c r="CB30" s="261">
        <v>4.5718996641981971E-6</v>
      </c>
      <c r="CC30" s="261">
        <v>7.6910359833857686E-7</v>
      </c>
      <c r="CD30" s="261">
        <v>3.7493168050447278E-5</v>
      </c>
      <c r="CE30" s="261">
        <v>1.0709974105401189E-6</v>
      </c>
      <c r="CF30" s="261">
        <v>7.6653676382104259E-6</v>
      </c>
      <c r="CG30" s="261">
        <v>6.2046587995537133E-6</v>
      </c>
      <c r="CH30" s="261">
        <v>4.9365918360341116E-6</v>
      </c>
      <c r="CI30" s="261">
        <v>9.4201302055180379E-7</v>
      </c>
      <c r="CJ30" s="261">
        <v>3.0845766017892748E-6</v>
      </c>
      <c r="CK30" s="261">
        <v>2.3134760780583194E-5</v>
      </c>
      <c r="CL30" s="261">
        <v>3.2642268692906849E-5</v>
      </c>
      <c r="CM30" s="261">
        <f t="shared" si="0"/>
        <v>1.012161218695655</v>
      </c>
      <c r="CN30" s="261"/>
      <c r="CO30" s="261"/>
      <c r="CP30" s="261"/>
      <c r="CQ30" s="261"/>
      <c r="CR30" s="261"/>
      <c r="CS30" s="261"/>
      <c r="CT30" s="261"/>
      <c r="CU30" s="261"/>
      <c r="CV30" s="261"/>
    </row>
    <row r="31" spans="1:100">
      <c r="A31">
        <v>28</v>
      </c>
      <c r="B31" t="s">
        <v>1941</v>
      </c>
      <c r="C31" s="261">
        <v>3.3749523875839829E-7</v>
      </c>
      <c r="D31" s="261">
        <v>3.1113604441950838E-7</v>
      </c>
      <c r="E31" s="261">
        <v>2.4309453065600905E-6</v>
      </c>
      <c r="F31" s="261">
        <v>7.0040176066431738E-7</v>
      </c>
      <c r="G31" s="261">
        <v>1.3582415869057167E-7</v>
      </c>
      <c r="H31" s="261">
        <v>1.8778621972347989E-7</v>
      </c>
      <c r="I31" s="261">
        <v>0</v>
      </c>
      <c r="J31" s="261">
        <v>3.1454083712380644E-7</v>
      </c>
      <c r="K31" s="261">
        <v>2.8346140673656576E-7</v>
      </c>
      <c r="L31" s="261">
        <v>3.9833926590776081E-4</v>
      </c>
      <c r="M31" s="261">
        <v>1.1224114408762599E-5</v>
      </c>
      <c r="N31" s="261">
        <v>2.0907911379980096E-7</v>
      </c>
      <c r="O31" s="261">
        <v>1.6941823250789386E-7</v>
      </c>
      <c r="P31" s="261">
        <v>0</v>
      </c>
      <c r="Q31" s="261">
        <v>3.7679231280129835E-7</v>
      </c>
      <c r="R31" s="261">
        <v>1.8358231933641211E-7</v>
      </c>
      <c r="S31" s="261">
        <v>0</v>
      </c>
      <c r="T31" s="261">
        <v>2.1660018882349241E-7</v>
      </c>
      <c r="U31" s="261">
        <v>0</v>
      </c>
      <c r="V31" s="261">
        <v>2.2917554470996369E-7</v>
      </c>
      <c r="W31" s="261">
        <v>2.6652876004707263E-7</v>
      </c>
      <c r="X31" s="261">
        <v>0</v>
      </c>
      <c r="Y31" s="261">
        <v>2.7063317005558354E-4</v>
      </c>
      <c r="Z31" s="261">
        <v>0</v>
      </c>
      <c r="AA31" s="261">
        <v>5.7378247164910979E-7</v>
      </c>
      <c r="AB31" s="261">
        <v>3.2665973809242997E-7</v>
      </c>
      <c r="AC31" s="261">
        <v>4.4470809046223104E-7</v>
      </c>
      <c r="AD31" s="261">
        <v>1.0004382434749635</v>
      </c>
      <c r="AE31" s="261">
        <v>3.6021008032298249E-5</v>
      </c>
      <c r="AF31" s="261">
        <v>3.2416468858116902E-6</v>
      </c>
      <c r="AG31" s="261">
        <v>4.3625454244563947E-6</v>
      </c>
      <c r="AH31" s="261">
        <v>1.1480740820008074E-7</v>
      </c>
      <c r="AI31" s="261">
        <v>9.1791939564380569E-7</v>
      </c>
      <c r="AJ31" s="261">
        <v>3.2079078227390058E-7</v>
      </c>
      <c r="AK31" s="261">
        <v>6.7399249575187791E-8</v>
      </c>
      <c r="AL31" s="261">
        <v>6.74530910893741E-8</v>
      </c>
      <c r="AM31" s="261">
        <v>1.6205886815388257E-7</v>
      </c>
      <c r="AN31" s="261">
        <v>1.3092816107061951E-4</v>
      </c>
      <c r="AO31" s="261">
        <v>3.3255399467587826E-5</v>
      </c>
      <c r="AP31" s="261">
        <v>1.208900884398772E-4</v>
      </c>
      <c r="AQ31" s="261">
        <v>5.0658108392903329E-7</v>
      </c>
      <c r="AR31" s="261">
        <v>1.504838766363231E-3</v>
      </c>
      <c r="AS31" s="261">
        <v>1.8473442770977589E-3</v>
      </c>
      <c r="AT31" s="261">
        <v>5.4207657974032319E-4</v>
      </c>
      <c r="AU31" s="261">
        <v>1.1586054579561351E-3</v>
      </c>
      <c r="AV31" s="261">
        <v>1.0027879734300618E-6</v>
      </c>
      <c r="AW31" s="261">
        <v>1.7227351642135009E-6</v>
      </c>
      <c r="AX31" s="261">
        <v>2.5474071439711696E-6</v>
      </c>
      <c r="AY31" s="261">
        <v>4.4258783259097141E-7</v>
      </c>
      <c r="AZ31" s="261">
        <v>2.9769480181501496E-7</v>
      </c>
      <c r="BA31" s="261">
        <v>4.0876106467217365E-7</v>
      </c>
      <c r="BB31" s="261">
        <v>2.8157163528222746E-7</v>
      </c>
      <c r="BC31" s="261">
        <v>1.4179874066501276E-7</v>
      </c>
      <c r="BD31" s="261">
        <v>1.3148219190012236E-6</v>
      </c>
      <c r="BE31" s="261">
        <v>4.8203892859476787E-7</v>
      </c>
      <c r="BF31" s="261">
        <v>1.9068461138338948E-6</v>
      </c>
      <c r="BG31" s="261">
        <v>2.201043661275301E-7</v>
      </c>
      <c r="BH31" s="261">
        <v>1.4249589191788886E-6</v>
      </c>
      <c r="BI31" s="261">
        <v>1.6728105917815259E-5</v>
      </c>
      <c r="BJ31" s="261">
        <v>0</v>
      </c>
      <c r="BK31" s="261">
        <v>3.0561424162771931E-7</v>
      </c>
      <c r="BL31" s="261">
        <v>7.0911807737993922E-7</v>
      </c>
      <c r="BM31" s="261">
        <v>3.4019159959377291E-7</v>
      </c>
      <c r="BN31" s="261">
        <v>0</v>
      </c>
      <c r="BO31" s="261">
        <v>2.613559362370502E-7</v>
      </c>
      <c r="BP31" s="261">
        <v>8.2438981205571623E-7</v>
      </c>
      <c r="BQ31" s="261">
        <v>1.900881224929454E-7</v>
      </c>
      <c r="BR31" s="261">
        <v>6.5863599227642004E-7</v>
      </c>
      <c r="BS31" s="261">
        <v>2.2790315234224345E-7</v>
      </c>
      <c r="BT31" s="261">
        <v>8.3400958118687697E-7</v>
      </c>
      <c r="BU31" s="261">
        <v>1.8127879623834974E-7</v>
      </c>
      <c r="BV31" s="261">
        <v>4.2359024543985811E-7</v>
      </c>
      <c r="BW31" s="261">
        <v>2.4829969037812875E-7</v>
      </c>
      <c r="BX31" s="261">
        <v>2.9202853044284377E-7</v>
      </c>
      <c r="BY31" s="261">
        <v>4.7327811667723477E-7</v>
      </c>
      <c r="BZ31" s="261">
        <v>4.1548102033787711E-7</v>
      </c>
      <c r="CA31" s="261">
        <v>2.8385806415450841E-7</v>
      </c>
      <c r="CB31" s="261">
        <v>1.5566957415835544E-6</v>
      </c>
      <c r="CC31" s="261">
        <v>1.7367994533186194E-7</v>
      </c>
      <c r="CD31" s="261">
        <v>2.7037326310802317E-6</v>
      </c>
      <c r="CE31" s="261">
        <v>1.7809921729756932E-7</v>
      </c>
      <c r="CF31" s="261">
        <v>6.7624578734387807E-7</v>
      </c>
      <c r="CG31" s="261">
        <v>1.8386611795534057E-5</v>
      </c>
      <c r="CH31" s="261">
        <v>3.7458099375347791E-6</v>
      </c>
      <c r="CI31" s="261">
        <v>3.6518825706848212E-7</v>
      </c>
      <c r="CJ31" s="261">
        <v>3.0856305246405569E-7</v>
      </c>
      <c r="CK31" s="261">
        <v>2.24180933980393E-7</v>
      </c>
      <c r="CL31" s="261">
        <v>7.3657686214700332E-6</v>
      </c>
      <c r="CM31" s="261">
        <f t="shared" si="0"/>
        <v>1.0065811348008584</v>
      </c>
      <c r="CN31" s="261"/>
      <c r="CO31" s="261"/>
      <c r="CP31" s="261"/>
      <c r="CQ31" s="261"/>
      <c r="CR31" s="261"/>
      <c r="CS31" s="261"/>
      <c r="CT31" s="261"/>
      <c r="CU31" s="261"/>
      <c r="CV31" s="261"/>
    </row>
    <row r="32" spans="1:100">
      <c r="A32">
        <v>29</v>
      </c>
      <c r="B32" t="s">
        <v>149</v>
      </c>
      <c r="C32" s="261">
        <v>4.5345725514806598E-5</v>
      </c>
      <c r="D32" s="261">
        <v>1.6692211382999241E-5</v>
      </c>
      <c r="E32" s="261">
        <v>4.009027467916499E-5</v>
      </c>
      <c r="F32" s="261">
        <v>4.0275403285740718E-4</v>
      </c>
      <c r="G32" s="261">
        <v>1.5420827028429115E-4</v>
      </c>
      <c r="H32" s="261">
        <v>1.9309341426834512E-3</v>
      </c>
      <c r="I32" s="261">
        <v>0</v>
      </c>
      <c r="J32" s="261">
        <v>1.2873175783672198E-5</v>
      </c>
      <c r="K32" s="261">
        <v>1.8269057872605642E-4</v>
      </c>
      <c r="L32" s="261">
        <v>1.5494239531931535E-4</v>
      </c>
      <c r="M32" s="261">
        <v>4.3498168224208556E-3</v>
      </c>
      <c r="N32" s="261">
        <v>2.4210433637149823E-5</v>
      </c>
      <c r="O32" s="261">
        <v>2.382310081660882E-5</v>
      </c>
      <c r="P32" s="261">
        <v>0</v>
      </c>
      <c r="Q32" s="261">
        <v>5.0622373810969097E-4</v>
      </c>
      <c r="R32" s="261">
        <v>1.1028739968106964E-4</v>
      </c>
      <c r="S32" s="261">
        <v>0</v>
      </c>
      <c r="T32" s="261">
        <v>2.7872554756014952E-4</v>
      </c>
      <c r="U32" s="261">
        <v>0</v>
      </c>
      <c r="V32" s="261">
        <v>2.2843634720197443E-5</v>
      </c>
      <c r="W32" s="261">
        <v>1.4511200469368311E-4</v>
      </c>
      <c r="X32" s="261">
        <v>0</v>
      </c>
      <c r="Y32" s="261">
        <v>5.5589743207810828E-4</v>
      </c>
      <c r="Z32" s="261">
        <v>0</v>
      </c>
      <c r="AA32" s="261">
        <v>4.204397015035017E-3</v>
      </c>
      <c r="AB32" s="261">
        <v>9.7688920990481271E-5</v>
      </c>
      <c r="AC32" s="261">
        <v>2.4911866027263187E-4</v>
      </c>
      <c r="AD32" s="261">
        <v>1.5298692111393826E-3</v>
      </c>
      <c r="AE32" s="261">
        <v>1.0046903111260452</v>
      </c>
      <c r="AF32" s="261">
        <v>1.6574122311367513E-3</v>
      </c>
      <c r="AG32" s="261">
        <v>1.4880030283666193E-3</v>
      </c>
      <c r="AH32" s="261">
        <v>3.8805080984833447E-4</v>
      </c>
      <c r="AI32" s="261">
        <v>4.0173772610476393E-4</v>
      </c>
      <c r="AJ32" s="261">
        <v>1.2603731913196502E-3</v>
      </c>
      <c r="AK32" s="261">
        <v>2.5309656891597159E-5</v>
      </c>
      <c r="AL32" s="261">
        <v>6.7162993893701102E-4</v>
      </c>
      <c r="AM32" s="261">
        <v>2.2794060314551379E-3</v>
      </c>
      <c r="AN32" s="261">
        <v>1.5684198093782547E-3</v>
      </c>
      <c r="AO32" s="261">
        <v>1.4941139664382809E-4</v>
      </c>
      <c r="AP32" s="261">
        <v>8.600513685726633E-4</v>
      </c>
      <c r="AQ32" s="261">
        <v>2.3029758469621306E-5</v>
      </c>
      <c r="AR32" s="261">
        <v>8.5842380428062233E-4</v>
      </c>
      <c r="AS32" s="261">
        <v>3.4307039060841172E-3</v>
      </c>
      <c r="AT32" s="261">
        <v>2.8857586212417495E-4</v>
      </c>
      <c r="AU32" s="261">
        <v>2.6988909390270461E-4</v>
      </c>
      <c r="AV32" s="261">
        <v>2.424483916750629E-5</v>
      </c>
      <c r="AW32" s="261">
        <v>6.118907769709744E-5</v>
      </c>
      <c r="AX32" s="261">
        <v>6.056875580085725E-5</v>
      </c>
      <c r="AY32" s="261">
        <v>2.4800593025877905E-5</v>
      </c>
      <c r="AZ32" s="261">
        <v>1.2618454150238714E-4</v>
      </c>
      <c r="BA32" s="261">
        <v>7.9301856265899919E-5</v>
      </c>
      <c r="BB32" s="261">
        <v>1.0274913161662014E-5</v>
      </c>
      <c r="BC32" s="261">
        <v>3.6904701642549119E-6</v>
      </c>
      <c r="BD32" s="261">
        <v>9.5397740337974636E-6</v>
      </c>
      <c r="BE32" s="261">
        <v>1.1112543778651046E-5</v>
      </c>
      <c r="BF32" s="261">
        <v>1.8068723644286556E-5</v>
      </c>
      <c r="BG32" s="261">
        <v>4.3248817789736134E-5</v>
      </c>
      <c r="BH32" s="261">
        <v>5.2302825047340013E-5</v>
      </c>
      <c r="BI32" s="261">
        <v>1.2532218639975791E-4</v>
      </c>
      <c r="BJ32" s="261">
        <v>0</v>
      </c>
      <c r="BK32" s="261">
        <v>3.8046266519462595E-5</v>
      </c>
      <c r="BL32" s="261">
        <v>8.9737371203432302E-5</v>
      </c>
      <c r="BM32" s="261">
        <v>4.7450585341844996E-5</v>
      </c>
      <c r="BN32" s="261">
        <v>0</v>
      </c>
      <c r="BO32" s="261">
        <v>2.0523306242247537E-5</v>
      </c>
      <c r="BP32" s="261">
        <v>1.2276601799827345E-5</v>
      </c>
      <c r="BQ32" s="261">
        <v>1.7878310525219349E-5</v>
      </c>
      <c r="BR32" s="261">
        <v>2.6497112377948507E-5</v>
      </c>
      <c r="BS32" s="261">
        <v>1.6818208419033395E-5</v>
      </c>
      <c r="BT32" s="261">
        <v>2.4121800289930695E-4</v>
      </c>
      <c r="BU32" s="261">
        <v>9.4600315547482104E-6</v>
      </c>
      <c r="BV32" s="261">
        <v>1.9939783523554709E-5</v>
      </c>
      <c r="BW32" s="261">
        <v>1.7113992992703306E-5</v>
      </c>
      <c r="BX32" s="261">
        <v>1.2005677048997513E-5</v>
      </c>
      <c r="BY32" s="261">
        <v>3.3555150745548836E-5</v>
      </c>
      <c r="BZ32" s="261">
        <v>3.3462883894381209E-5</v>
      </c>
      <c r="CA32" s="261">
        <v>1.0494240758988822E-4</v>
      </c>
      <c r="CB32" s="261">
        <v>4.4962619148424852E-5</v>
      </c>
      <c r="CC32" s="261">
        <v>6.6036150946310367E-6</v>
      </c>
      <c r="CD32" s="261">
        <v>2.0613833484867111E-4</v>
      </c>
      <c r="CE32" s="261">
        <v>1.5390796819829228E-5</v>
      </c>
      <c r="CF32" s="261">
        <v>6.4819015672576251E-5</v>
      </c>
      <c r="CG32" s="261">
        <v>1.0204249882562885E-3</v>
      </c>
      <c r="CH32" s="261">
        <v>2.5362641444711791E-4</v>
      </c>
      <c r="CI32" s="261">
        <v>1.2112802073434256E-5</v>
      </c>
      <c r="CJ32" s="261">
        <v>1.1566757491041485E-4</v>
      </c>
      <c r="CK32" s="261">
        <v>4.1704965952506566E-5</v>
      </c>
      <c r="CL32" s="261">
        <v>1.8781975976430289E-4</v>
      </c>
      <c r="CM32" s="261">
        <f t="shared" si="0"/>
        <v>1.0387093299650925</v>
      </c>
      <c r="CN32" s="261"/>
      <c r="CO32" s="261"/>
      <c r="CP32" s="261"/>
      <c r="CQ32" s="261"/>
      <c r="CR32" s="261"/>
      <c r="CS32" s="261"/>
      <c r="CT32" s="261"/>
      <c r="CU32" s="261"/>
      <c r="CV32" s="261"/>
    </row>
    <row r="33" spans="1:100">
      <c r="A33">
        <v>30</v>
      </c>
      <c r="B33" t="s">
        <v>1163</v>
      </c>
      <c r="C33" s="261">
        <v>5.4055909255118777E-6</v>
      </c>
      <c r="D33" s="261">
        <v>2.8558225730496949E-6</v>
      </c>
      <c r="E33" s="261">
        <v>2.1858214464173424E-6</v>
      </c>
      <c r="F33" s="261">
        <v>1.804833903182514E-5</v>
      </c>
      <c r="G33" s="261">
        <v>1.7577651905644361E-6</v>
      </c>
      <c r="H33" s="261">
        <v>1.5783327451500693E-6</v>
      </c>
      <c r="I33" s="261">
        <v>0</v>
      </c>
      <c r="J33" s="261">
        <v>2.989554002653657E-6</v>
      </c>
      <c r="K33" s="261">
        <v>2.2389255395824887E-6</v>
      </c>
      <c r="L33" s="261">
        <v>3.3051118019983929E-6</v>
      </c>
      <c r="M33" s="261">
        <v>1.1239869157777253E-5</v>
      </c>
      <c r="N33" s="261">
        <v>1.1659545205033459E-6</v>
      </c>
      <c r="O33" s="261">
        <v>2.4302358058328407E-6</v>
      </c>
      <c r="P33" s="261">
        <v>0</v>
      </c>
      <c r="Q33" s="261">
        <v>3.4200853029928377E-6</v>
      </c>
      <c r="R33" s="261">
        <v>2.3798910112126311E-6</v>
      </c>
      <c r="S33" s="261">
        <v>0</v>
      </c>
      <c r="T33" s="261">
        <v>8.2153835822817459E-7</v>
      </c>
      <c r="U33" s="261">
        <v>0</v>
      </c>
      <c r="V33" s="261">
        <v>2.4354128572625319E-6</v>
      </c>
      <c r="W33" s="261">
        <v>3.878300550470622E-6</v>
      </c>
      <c r="X33" s="261">
        <v>0</v>
      </c>
      <c r="Y33" s="261">
        <v>5.2276316449725909E-6</v>
      </c>
      <c r="Z33" s="261">
        <v>0</v>
      </c>
      <c r="AA33" s="261">
        <v>7.713904232476041E-6</v>
      </c>
      <c r="AB33" s="261">
        <v>2.7824311472925282E-6</v>
      </c>
      <c r="AC33" s="261">
        <v>3.3817696448453736E-6</v>
      </c>
      <c r="AD33" s="261">
        <v>7.085122702203546E-6</v>
      </c>
      <c r="AE33" s="261">
        <v>6.7954986911102583E-6</v>
      </c>
      <c r="AF33" s="261">
        <v>1.0006383830134311</v>
      </c>
      <c r="AG33" s="261">
        <v>1.6587498548022517E-4</v>
      </c>
      <c r="AH33" s="261">
        <v>1.5632660723330474E-5</v>
      </c>
      <c r="AI33" s="261">
        <v>1.1097705302090375E-4</v>
      </c>
      <c r="AJ33" s="261">
        <v>1.5277130893777567E-5</v>
      </c>
      <c r="AK33" s="261">
        <v>4.9571983919403041E-7</v>
      </c>
      <c r="AL33" s="261">
        <v>2.010865206906622E-6</v>
      </c>
      <c r="AM33" s="261">
        <v>3.0062426064833294E-5</v>
      </c>
      <c r="AN33" s="261">
        <v>3.6229261308763937E-4</v>
      </c>
      <c r="AO33" s="261">
        <v>1.7967886124318144E-5</v>
      </c>
      <c r="AP33" s="261">
        <v>7.8609513480791882E-6</v>
      </c>
      <c r="AQ33" s="261">
        <v>3.7429638473010552E-6</v>
      </c>
      <c r="AR33" s="261">
        <v>5.0681417023202129E-5</v>
      </c>
      <c r="AS33" s="261">
        <v>7.1853149022610129E-6</v>
      </c>
      <c r="AT33" s="261">
        <v>2.4992623169047825E-5</v>
      </c>
      <c r="AU33" s="261">
        <v>3.0270235294721417E-5</v>
      </c>
      <c r="AV33" s="261">
        <v>6.3612653434426846E-6</v>
      </c>
      <c r="AW33" s="261">
        <v>1.0964960367228908E-6</v>
      </c>
      <c r="AX33" s="261">
        <v>4.4891158648027388E-5</v>
      </c>
      <c r="AY33" s="261">
        <v>1.528891048412825E-5</v>
      </c>
      <c r="AZ33" s="261">
        <v>2.841689096890778E-6</v>
      </c>
      <c r="BA33" s="261">
        <v>3.1791189323030661E-6</v>
      </c>
      <c r="BB33" s="261">
        <v>1.831102775991884E-6</v>
      </c>
      <c r="BC33" s="261">
        <v>5.5890057565244219E-7</v>
      </c>
      <c r="BD33" s="261">
        <v>8.3358462660587322E-7</v>
      </c>
      <c r="BE33" s="261">
        <v>8.0088443859158212E-8</v>
      </c>
      <c r="BF33" s="261">
        <v>2.4159305837291176E-6</v>
      </c>
      <c r="BG33" s="261">
        <v>4.8690698439230623E-6</v>
      </c>
      <c r="BH33" s="261">
        <v>3.3561616073395179E-5</v>
      </c>
      <c r="BI33" s="261">
        <v>1.3505856426760395E-6</v>
      </c>
      <c r="BJ33" s="261">
        <v>0</v>
      </c>
      <c r="BK33" s="261">
        <v>2.4676868697132507E-6</v>
      </c>
      <c r="BL33" s="261">
        <v>2.1357057605321979E-6</v>
      </c>
      <c r="BM33" s="261">
        <v>3.1142040596970194E-6</v>
      </c>
      <c r="BN33" s="261">
        <v>0</v>
      </c>
      <c r="BO33" s="261">
        <v>1.3380573514200753E-6</v>
      </c>
      <c r="BP33" s="261">
        <v>2.8527648749119583E-6</v>
      </c>
      <c r="BQ33" s="261">
        <v>4.7725828978111212E-6</v>
      </c>
      <c r="BR33" s="261">
        <v>2.3358076814262409E-6</v>
      </c>
      <c r="BS33" s="261">
        <v>1.9239466880432142E-6</v>
      </c>
      <c r="BT33" s="261">
        <v>6.0396309023069989E-6</v>
      </c>
      <c r="BU33" s="261">
        <v>5.7101171580164665E-7</v>
      </c>
      <c r="BV33" s="261">
        <v>4.0719399174559915E-6</v>
      </c>
      <c r="BW33" s="261">
        <v>1.1888462071951587E-6</v>
      </c>
      <c r="BX33" s="261">
        <v>2.8549281849129424E-6</v>
      </c>
      <c r="BY33" s="261">
        <v>2.0566577013678147E-6</v>
      </c>
      <c r="BZ33" s="261">
        <v>1.6363368782990175E-6</v>
      </c>
      <c r="CA33" s="261">
        <v>3.3188029159573314E-6</v>
      </c>
      <c r="CB33" s="261">
        <v>1.5865345731515256E-5</v>
      </c>
      <c r="CC33" s="261">
        <v>1.9568249803367185E-6</v>
      </c>
      <c r="CD33" s="261">
        <v>1.6175334551935325E-4</v>
      </c>
      <c r="CE33" s="261">
        <v>2.1353230739202596E-6</v>
      </c>
      <c r="CF33" s="261">
        <v>4.3560932037115921E-6</v>
      </c>
      <c r="CG33" s="261">
        <v>3.2557875506066998E-6</v>
      </c>
      <c r="CH33" s="261">
        <v>2.1785611058984187E-6</v>
      </c>
      <c r="CI33" s="261">
        <v>3.2192192539385416E-6</v>
      </c>
      <c r="CJ33" s="261">
        <v>2.463712575150764E-6</v>
      </c>
      <c r="CK33" s="261">
        <v>2.1696389658177135E-6</v>
      </c>
      <c r="CL33" s="261">
        <v>2.6440396125878558E-6</v>
      </c>
      <c r="CM33" s="261">
        <f t="shared" si="0"/>
        <v>1.0019486670876281</v>
      </c>
      <c r="CN33" s="261"/>
      <c r="CO33" s="261"/>
      <c r="CP33" s="261"/>
      <c r="CQ33" s="261"/>
      <c r="CR33" s="261"/>
      <c r="CS33" s="261"/>
      <c r="CT33" s="261"/>
      <c r="CU33" s="261"/>
      <c r="CV33" s="261"/>
    </row>
    <row r="34" spans="1:100">
      <c r="A34">
        <v>31</v>
      </c>
      <c r="B34" t="s">
        <v>1164</v>
      </c>
      <c r="C34" s="261">
        <v>2.1688379708476951E-5</v>
      </c>
      <c r="D34" s="261">
        <v>6.3619398548633264E-6</v>
      </c>
      <c r="E34" s="261">
        <v>4.5221236973123698E-6</v>
      </c>
      <c r="F34" s="261">
        <v>3.4082714670944321E-5</v>
      </c>
      <c r="G34" s="261">
        <v>4.3062734715571772E-6</v>
      </c>
      <c r="H34" s="261">
        <v>3.9426488916540498E-6</v>
      </c>
      <c r="I34" s="261">
        <v>0</v>
      </c>
      <c r="J34" s="261">
        <v>6.4447428829185139E-6</v>
      </c>
      <c r="K34" s="261">
        <v>4.736040918112843E-6</v>
      </c>
      <c r="L34" s="261">
        <v>6.8767885238357834E-6</v>
      </c>
      <c r="M34" s="261">
        <v>3.8417747059805942E-6</v>
      </c>
      <c r="N34" s="261">
        <v>2.6521407463915429E-6</v>
      </c>
      <c r="O34" s="261">
        <v>5.7819700328430701E-6</v>
      </c>
      <c r="P34" s="261">
        <v>0</v>
      </c>
      <c r="Q34" s="261">
        <v>7.3312204855739384E-6</v>
      </c>
      <c r="R34" s="261">
        <v>5.0149360734431667E-6</v>
      </c>
      <c r="S34" s="261">
        <v>0</v>
      </c>
      <c r="T34" s="261">
        <v>1.4580476758743158E-6</v>
      </c>
      <c r="U34" s="261">
        <v>0</v>
      </c>
      <c r="V34" s="261">
        <v>5.3099649606929271E-6</v>
      </c>
      <c r="W34" s="261">
        <v>7.9754306337243992E-5</v>
      </c>
      <c r="X34" s="261">
        <v>0</v>
      </c>
      <c r="Y34" s="261">
        <v>1.1535440061026939E-5</v>
      </c>
      <c r="Z34" s="261">
        <v>0</v>
      </c>
      <c r="AA34" s="261">
        <v>1.5088821276838437E-5</v>
      </c>
      <c r="AB34" s="261">
        <v>5.4475619920352191E-6</v>
      </c>
      <c r="AC34" s="261">
        <v>2.9331942905748198E-4</v>
      </c>
      <c r="AD34" s="261">
        <v>6.0988112795849016E-6</v>
      </c>
      <c r="AE34" s="261">
        <v>2.8901133114064093E-5</v>
      </c>
      <c r="AF34" s="261">
        <v>3.584352406547985E-5</v>
      </c>
      <c r="AG34" s="261">
        <v>1.0026721908363914</v>
      </c>
      <c r="AH34" s="261">
        <v>1.5562105499122738E-5</v>
      </c>
      <c r="AI34" s="261">
        <v>1.0519167465275244E-3</v>
      </c>
      <c r="AJ34" s="261">
        <v>5.8790820771225248E-5</v>
      </c>
      <c r="AK34" s="261">
        <v>2.7090216810932757E-6</v>
      </c>
      <c r="AL34" s="261">
        <v>4.6257117877116137E-6</v>
      </c>
      <c r="AM34" s="261">
        <v>1.2995381072248747E-5</v>
      </c>
      <c r="AN34" s="261">
        <v>1.9265524570069782E-5</v>
      </c>
      <c r="AO34" s="261">
        <v>5.4973646314664164E-6</v>
      </c>
      <c r="AP34" s="261">
        <v>1.2919681334272522E-5</v>
      </c>
      <c r="AQ34" s="261">
        <v>7.8136150803029063E-6</v>
      </c>
      <c r="AR34" s="261">
        <v>6.5015627075503851E-6</v>
      </c>
      <c r="AS34" s="261">
        <v>1.0229057696190451E-5</v>
      </c>
      <c r="AT34" s="261">
        <v>1.1004700722483808E-5</v>
      </c>
      <c r="AU34" s="261">
        <v>8.7400467005681285E-6</v>
      </c>
      <c r="AV34" s="261">
        <v>1.3596433844933335E-5</v>
      </c>
      <c r="AW34" s="261">
        <v>2.4593842092253695E-6</v>
      </c>
      <c r="AX34" s="261">
        <v>1.8160026791950673E-5</v>
      </c>
      <c r="AY34" s="261">
        <v>1.5615063648481324E-5</v>
      </c>
      <c r="AZ34" s="261">
        <v>6.1734160313812456E-6</v>
      </c>
      <c r="BA34" s="261">
        <v>6.7626438366094746E-6</v>
      </c>
      <c r="BB34" s="261">
        <v>3.9216633711907741E-6</v>
      </c>
      <c r="BC34" s="261">
        <v>1.1145644825991204E-6</v>
      </c>
      <c r="BD34" s="261">
        <v>2.027692816890619E-6</v>
      </c>
      <c r="BE34" s="261">
        <v>1.7341890496887106E-7</v>
      </c>
      <c r="BF34" s="261">
        <v>2.2884482113610622E-6</v>
      </c>
      <c r="BG34" s="261">
        <v>1.077218750587102E-5</v>
      </c>
      <c r="BH34" s="261">
        <v>7.3172082047416451E-5</v>
      </c>
      <c r="BI34" s="261">
        <v>3.688283794903487E-6</v>
      </c>
      <c r="BJ34" s="261">
        <v>0</v>
      </c>
      <c r="BK34" s="261">
        <v>5.724607843563049E-6</v>
      </c>
      <c r="BL34" s="261">
        <v>4.2412518405917001E-6</v>
      </c>
      <c r="BM34" s="261">
        <v>1.0420009385275077E-5</v>
      </c>
      <c r="BN34" s="261">
        <v>0</v>
      </c>
      <c r="BO34" s="261">
        <v>2.7060524943757502E-6</v>
      </c>
      <c r="BP34" s="261">
        <v>6.6118279953762046E-6</v>
      </c>
      <c r="BQ34" s="261">
        <v>1.0591613811835102E-5</v>
      </c>
      <c r="BR34" s="261">
        <v>5.2315497773760194E-6</v>
      </c>
      <c r="BS34" s="261">
        <v>4.5070076372280118E-6</v>
      </c>
      <c r="BT34" s="261">
        <v>9.6303114360311296E-6</v>
      </c>
      <c r="BU34" s="261">
        <v>1.1002438031082028E-6</v>
      </c>
      <c r="BV34" s="261">
        <v>9.0081555504434746E-6</v>
      </c>
      <c r="BW34" s="261">
        <v>2.2895850563057506E-6</v>
      </c>
      <c r="BX34" s="261">
        <v>5.9192043070328535E-6</v>
      </c>
      <c r="BY34" s="261">
        <v>4.0556088053415366E-6</v>
      </c>
      <c r="BZ34" s="261">
        <v>3.1473643190904085E-6</v>
      </c>
      <c r="CA34" s="261">
        <v>7.1214464929164039E-6</v>
      </c>
      <c r="CB34" s="261">
        <v>4.4490266556701736E-5</v>
      </c>
      <c r="CC34" s="261">
        <v>4.3245426884349901E-6</v>
      </c>
      <c r="CD34" s="261">
        <v>3.5059203981548993E-4</v>
      </c>
      <c r="CE34" s="261">
        <v>3.6096389698064376E-6</v>
      </c>
      <c r="CF34" s="261">
        <v>8.2404925576133596E-6</v>
      </c>
      <c r="CG34" s="261">
        <v>6.2124681388934085E-6</v>
      </c>
      <c r="CH34" s="261">
        <v>4.1063318497945209E-6</v>
      </c>
      <c r="CI34" s="261">
        <v>6.7192974157540963E-6</v>
      </c>
      <c r="CJ34" s="261">
        <v>5.1569113032504674E-6</v>
      </c>
      <c r="CK34" s="261">
        <v>1.7275945768733064E-5</v>
      </c>
      <c r="CL34" s="261">
        <v>5.1397933473897394E-6</v>
      </c>
      <c r="CM34" s="261">
        <f t="shared" si="0"/>
        <v>1.0052092017901235</v>
      </c>
      <c r="CN34" s="261"/>
      <c r="CO34" s="261"/>
      <c r="CP34" s="261"/>
      <c r="CQ34" s="261"/>
      <c r="CR34" s="261"/>
      <c r="CS34" s="261"/>
      <c r="CT34" s="261"/>
      <c r="CU34" s="261"/>
      <c r="CV34" s="261"/>
    </row>
    <row r="35" spans="1:100">
      <c r="A35">
        <v>32</v>
      </c>
      <c r="B35" t="s">
        <v>1165</v>
      </c>
      <c r="C35" s="261">
        <v>1.484602947272126E-5</v>
      </c>
      <c r="D35" s="261">
        <v>6.609209073944105E-6</v>
      </c>
      <c r="E35" s="261">
        <v>5.1594452811411338E-6</v>
      </c>
      <c r="F35" s="261">
        <v>2.9804909429517229E-5</v>
      </c>
      <c r="G35" s="261">
        <v>4.5275948964738673E-6</v>
      </c>
      <c r="H35" s="261">
        <v>3.8193832247460306E-6</v>
      </c>
      <c r="I35" s="261">
        <v>0</v>
      </c>
      <c r="J35" s="261">
        <v>7.3703557446673961E-6</v>
      </c>
      <c r="K35" s="261">
        <v>6.0082687049426262E-6</v>
      </c>
      <c r="L35" s="261">
        <v>7.2323718863484256E-6</v>
      </c>
      <c r="M35" s="261">
        <v>2.5911767775400426E-6</v>
      </c>
      <c r="N35" s="261">
        <v>2.9342403626806213E-6</v>
      </c>
      <c r="O35" s="261">
        <v>5.9725306467945885E-6</v>
      </c>
      <c r="P35" s="261">
        <v>0</v>
      </c>
      <c r="Q35" s="261">
        <v>8.2430689270137011E-6</v>
      </c>
      <c r="R35" s="261">
        <v>5.1916237096942527E-6</v>
      </c>
      <c r="S35" s="261">
        <v>0</v>
      </c>
      <c r="T35" s="261">
        <v>1.7415533024616372E-6</v>
      </c>
      <c r="U35" s="261">
        <v>0</v>
      </c>
      <c r="V35" s="261">
        <v>5.3925036836609393E-6</v>
      </c>
      <c r="W35" s="261">
        <v>4.8413933875153541E-6</v>
      </c>
      <c r="X35" s="261">
        <v>0</v>
      </c>
      <c r="Y35" s="261">
        <v>1.0403605957364832E-5</v>
      </c>
      <c r="Z35" s="261">
        <v>0</v>
      </c>
      <c r="AA35" s="261">
        <v>1.0275150153853571E-5</v>
      </c>
      <c r="AB35" s="261">
        <v>3.954377768156555E-6</v>
      </c>
      <c r="AC35" s="261">
        <v>7.7549311493827889E-6</v>
      </c>
      <c r="AD35" s="261">
        <v>6.5948178099017043E-6</v>
      </c>
      <c r="AE35" s="261">
        <v>1.1088257717651678E-5</v>
      </c>
      <c r="AF35" s="261">
        <v>4.053968506722395E-5</v>
      </c>
      <c r="AG35" s="261">
        <v>9.2428954381168363E-5</v>
      </c>
      <c r="AH35" s="261">
        <v>1.0004056238740489</v>
      </c>
      <c r="AI35" s="261">
        <v>3.5085221371108814E-6</v>
      </c>
      <c r="AJ35" s="261">
        <v>6.9683417676595619E-6</v>
      </c>
      <c r="AK35" s="261">
        <v>1.6011082806146779E-7</v>
      </c>
      <c r="AL35" s="261">
        <v>2.5570045402727486E-6</v>
      </c>
      <c r="AM35" s="261">
        <v>6.3364672647314681E-6</v>
      </c>
      <c r="AN35" s="261">
        <v>2.6260659029184617E-5</v>
      </c>
      <c r="AO35" s="261">
        <v>1.9766654161203827E-5</v>
      </c>
      <c r="AP35" s="261">
        <v>1.5564908080428749E-5</v>
      </c>
      <c r="AQ35" s="261">
        <v>9.049103047596202E-6</v>
      </c>
      <c r="AR35" s="261">
        <v>1.1799848000036597E-5</v>
      </c>
      <c r="AS35" s="261">
        <v>9.6978976265181474E-6</v>
      </c>
      <c r="AT35" s="261">
        <v>1.3017923858154884E-5</v>
      </c>
      <c r="AU35" s="261">
        <v>9.409073207667092E-6</v>
      </c>
      <c r="AV35" s="261">
        <v>1.3978223461517589E-5</v>
      </c>
      <c r="AW35" s="261">
        <v>2.5261864636571203E-6</v>
      </c>
      <c r="AX35" s="261">
        <v>1.9074470595638776E-5</v>
      </c>
      <c r="AY35" s="261">
        <v>1.7796988475967552E-5</v>
      </c>
      <c r="AZ35" s="261">
        <v>2.2959776245855698E-5</v>
      </c>
      <c r="BA35" s="261">
        <v>1.1651521890761E-5</v>
      </c>
      <c r="BB35" s="261">
        <v>6.8023121876511891E-6</v>
      </c>
      <c r="BC35" s="261">
        <v>1.6947878159766159E-6</v>
      </c>
      <c r="BD35" s="261">
        <v>2.6933131646055629E-6</v>
      </c>
      <c r="BE35" s="261">
        <v>2.6479722540740832E-7</v>
      </c>
      <c r="BF35" s="261">
        <v>3.6379878867837944E-6</v>
      </c>
      <c r="BG35" s="261">
        <v>1.1518541028999342E-5</v>
      </c>
      <c r="BH35" s="261">
        <v>7.5285554589800958E-5</v>
      </c>
      <c r="BI35" s="261">
        <v>5.8953153523449795E-6</v>
      </c>
      <c r="BJ35" s="261">
        <v>0</v>
      </c>
      <c r="BK35" s="261">
        <v>9.9669187151409933E-6</v>
      </c>
      <c r="BL35" s="261">
        <v>7.0555489895570548E-6</v>
      </c>
      <c r="BM35" s="261">
        <v>7.3139133590236359E-6</v>
      </c>
      <c r="BN35" s="261">
        <v>0</v>
      </c>
      <c r="BO35" s="261">
        <v>4.341996414520329E-6</v>
      </c>
      <c r="BP35" s="261">
        <v>1.1201460763769695E-5</v>
      </c>
      <c r="BQ35" s="261">
        <v>1.1489470686079627E-5</v>
      </c>
      <c r="BR35" s="261">
        <v>1.011298881461405E-5</v>
      </c>
      <c r="BS35" s="261">
        <v>2.1085427421717484E-5</v>
      </c>
      <c r="BT35" s="261">
        <v>6.8427762197572676E-5</v>
      </c>
      <c r="BU35" s="261">
        <v>1.3948225639498356E-6</v>
      </c>
      <c r="BV35" s="261">
        <v>1.2794594151192684E-5</v>
      </c>
      <c r="BW35" s="261">
        <v>2.1130701778314249E-4</v>
      </c>
      <c r="BX35" s="261">
        <v>9.2216704133369409E-5</v>
      </c>
      <c r="BY35" s="261">
        <v>5.1756297568062866E-5</v>
      </c>
      <c r="BZ35" s="261">
        <v>3.976737005782599E-5</v>
      </c>
      <c r="CA35" s="261">
        <v>1.1015481241224563E-5</v>
      </c>
      <c r="CB35" s="261">
        <v>5.1933692797614143E-5</v>
      </c>
      <c r="CC35" s="261">
        <v>6.3956605077990964E-6</v>
      </c>
      <c r="CD35" s="261">
        <v>3.5348074713147191E-4</v>
      </c>
      <c r="CE35" s="261">
        <v>7.7981285946812077E-6</v>
      </c>
      <c r="CF35" s="261">
        <v>1.0582346419615947E-5</v>
      </c>
      <c r="CG35" s="261">
        <v>7.225109047154071E-6</v>
      </c>
      <c r="CH35" s="261">
        <v>5.7708808692306319E-6</v>
      </c>
      <c r="CI35" s="261">
        <v>1.0101941320540689E-4</v>
      </c>
      <c r="CJ35" s="261">
        <v>6.8335231541365564E-5</v>
      </c>
      <c r="CK35" s="261">
        <v>5.4368590455784846E-4</v>
      </c>
      <c r="CL35" s="261">
        <v>1.3096230430069299E-5</v>
      </c>
      <c r="CM35" s="261">
        <f t="shared" si="0"/>
        <v>1.0027813967224621</v>
      </c>
      <c r="CN35" s="261"/>
      <c r="CO35" s="261"/>
      <c r="CP35" s="261"/>
      <c r="CQ35" s="261"/>
      <c r="CR35" s="261"/>
      <c r="CS35" s="261"/>
      <c r="CT35" s="261"/>
      <c r="CU35" s="261"/>
      <c r="CV35" s="261"/>
    </row>
    <row r="36" spans="1:100">
      <c r="A36">
        <v>33</v>
      </c>
      <c r="B36" t="s">
        <v>1993</v>
      </c>
      <c r="C36" s="261">
        <v>7.3976702556251739E-4</v>
      </c>
      <c r="D36" s="261">
        <v>4.09017569632298E-4</v>
      </c>
      <c r="E36" s="261">
        <v>3.008545923609393E-4</v>
      </c>
      <c r="F36" s="261">
        <v>1.8763633016275082E-3</v>
      </c>
      <c r="G36" s="261">
        <v>2.5086515288504861E-4</v>
      </c>
      <c r="H36" s="261">
        <v>2.1909573102390383E-4</v>
      </c>
      <c r="I36" s="261">
        <v>0</v>
      </c>
      <c r="J36" s="261">
        <v>4.3226643800007821E-4</v>
      </c>
      <c r="K36" s="261">
        <v>3.2671459373270745E-4</v>
      </c>
      <c r="L36" s="261">
        <v>4.4637062455446145E-4</v>
      </c>
      <c r="M36" s="261">
        <v>1.4790129708981489E-4</v>
      </c>
      <c r="N36" s="261">
        <v>1.6750783406491385E-4</v>
      </c>
      <c r="O36" s="261">
        <v>5.3821808712695715E-4</v>
      </c>
      <c r="P36" s="261">
        <v>0</v>
      </c>
      <c r="Q36" s="261">
        <v>4.8144699491990857E-4</v>
      </c>
      <c r="R36" s="261">
        <v>3.288037262639959E-4</v>
      </c>
      <c r="S36" s="261">
        <v>0</v>
      </c>
      <c r="T36" s="261">
        <v>9.5652643134273144E-5</v>
      </c>
      <c r="U36" s="261">
        <v>0</v>
      </c>
      <c r="V36" s="261">
        <v>3.4250697350818896E-4</v>
      </c>
      <c r="W36" s="261">
        <v>2.908420804455791E-4</v>
      </c>
      <c r="X36" s="261">
        <v>0</v>
      </c>
      <c r="Y36" s="261">
        <v>6.3726405612014685E-4</v>
      </c>
      <c r="Z36" s="261">
        <v>0</v>
      </c>
      <c r="AA36" s="261">
        <v>6.3865406409523964E-4</v>
      </c>
      <c r="AB36" s="261">
        <v>2.4147846008298822E-4</v>
      </c>
      <c r="AC36" s="261">
        <v>5.4788103495922492E-4</v>
      </c>
      <c r="AD36" s="261">
        <v>3.7405597747266941E-4</v>
      </c>
      <c r="AE36" s="261">
        <v>9.251643948675754E-4</v>
      </c>
      <c r="AF36" s="261">
        <v>2.743192627685959E-3</v>
      </c>
      <c r="AG36" s="261">
        <v>1.4351612314563687E-2</v>
      </c>
      <c r="AH36" s="261">
        <v>8.0328579720835465E-3</v>
      </c>
      <c r="AI36" s="261">
        <v>1.0015802317760785</v>
      </c>
      <c r="AJ36" s="261">
        <v>3.4182011751395611E-2</v>
      </c>
      <c r="AK36" s="261">
        <v>2.4074782555297573E-3</v>
      </c>
      <c r="AL36" s="261">
        <v>2.8112986927633166E-4</v>
      </c>
      <c r="AM36" s="261">
        <v>3.9405005739298771E-3</v>
      </c>
      <c r="AN36" s="261">
        <v>5.3931144812184811E-4</v>
      </c>
      <c r="AO36" s="261">
        <v>1.1051365760379288E-3</v>
      </c>
      <c r="AP36" s="261">
        <v>3.2372475094526961E-3</v>
      </c>
      <c r="AQ36" s="261">
        <v>4.9131882124452283E-4</v>
      </c>
      <c r="AR36" s="261">
        <v>5.8756217095373145E-4</v>
      </c>
      <c r="AS36" s="261">
        <v>6.6260986347665063E-4</v>
      </c>
      <c r="AT36" s="261">
        <v>6.9781765320608557E-4</v>
      </c>
      <c r="AU36" s="261">
        <v>5.4734815624745455E-4</v>
      </c>
      <c r="AV36" s="261">
        <v>8.9288680898576397E-4</v>
      </c>
      <c r="AW36" s="261">
        <v>1.4625040767267294E-4</v>
      </c>
      <c r="AX36" s="261">
        <v>1.0819723542785072E-3</v>
      </c>
      <c r="AY36" s="261">
        <v>1.0584567337268719E-3</v>
      </c>
      <c r="AZ36" s="261">
        <v>4.2320914337625674E-4</v>
      </c>
      <c r="BA36" s="261">
        <v>4.7330900848531682E-4</v>
      </c>
      <c r="BB36" s="261">
        <v>3.2810231018103926E-4</v>
      </c>
      <c r="BC36" s="261">
        <v>8.2102733101799312E-5</v>
      </c>
      <c r="BD36" s="261">
        <v>1.2113789066407198E-4</v>
      </c>
      <c r="BE36" s="261">
        <v>1.3023201732795064E-5</v>
      </c>
      <c r="BF36" s="261">
        <v>1.8695565623750763E-4</v>
      </c>
      <c r="BG36" s="261">
        <v>7.0443660255591219E-4</v>
      </c>
      <c r="BH36" s="261">
        <v>4.7348794011614652E-3</v>
      </c>
      <c r="BI36" s="261">
        <v>2.3535589808680786E-4</v>
      </c>
      <c r="BJ36" s="261">
        <v>0</v>
      </c>
      <c r="BK36" s="261">
        <v>4.3376963593392593E-4</v>
      </c>
      <c r="BL36" s="261">
        <v>2.7376862662360031E-4</v>
      </c>
      <c r="BM36" s="261">
        <v>4.1134339216350517E-4</v>
      </c>
      <c r="BN36" s="261">
        <v>0</v>
      </c>
      <c r="BO36" s="261">
        <v>2.5615365286425562E-4</v>
      </c>
      <c r="BP36" s="261">
        <v>1.1923639383611855E-3</v>
      </c>
      <c r="BQ36" s="261">
        <v>9.471972469850252E-4</v>
      </c>
      <c r="BR36" s="261">
        <v>5.3897922354024293E-4</v>
      </c>
      <c r="BS36" s="261">
        <v>1.0808023712468272E-3</v>
      </c>
      <c r="BT36" s="261">
        <v>1.9426428484369798E-3</v>
      </c>
      <c r="BU36" s="261">
        <v>1.5797272860837151E-4</v>
      </c>
      <c r="BV36" s="261">
        <v>1.4265877390058678E-3</v>
      </c>
      <c r="BW36" s="261">
        <v>1.6892748879261433E-4</v>
      </c>
      <c r="BX36" s="261">
        <v>4.2412788395936041E-4</v>
      </c>
      <c r="BY36" s="261">
        <v>3.3775536177459636E-4</v>
      </c>
      <c r="BZ36" s="261">
        <v>2.8251171711875787E-4</v>
      </c>
      <c r="CA36" s="261">
        <v>5.5010641174506997E-4</v>
      </c>
      <c r="CB36" s="261">
        <v>2.2804542959457331E-3</v>
      </c>
      <c r="CC36" s="261">
        <v>3.8539299366861763E-4</v>
      </c>
      <c r="CD36" s="261">
        <v>2.2947629279119964E-2</v>
      </c>
      <c r="CE36" s="261">
        <v>2.6949792911557657E-4</v>
      </c>
      <c r="CF36" s="261">
        <v>5.6132049741272247E-4</v>
      </c>
      <c r="CG36" s="261">
        <v>4.1681170520773238E-4</v>
      </c>
      <c r="CH36" s="261">
        <v>3.0144157948288171E-4</v>
      </c>
      <c r="CI36" s="261">
        <v>4.6610796324751555E-4</v>
      </c>
      <c r="CJ36" s="261">
        <v>3.5516558248752117E-4</v>
      </c>
      <c r="CK36" s="261">
        <v>1.4826030868162789E-2</v>
      </c>
      <c r="CL36" s="261">
        <v>5.0358408499381402E-4</v>
      </c>
      <c r="CM36" s="261">
        <f t="shared" ref="CM36:CM67" si="1">SUM(C36:CL36)</f>
        <v>1.1503665851890661</v>
      </c>
      <c r="CN36" s="261"/>
      <c r="CO36" s="261"/>
      <c r="CP36" s="261"/>
      <c r="CQ36" s="261"/>
      <c r="CR36" s="261"/>
      <c r="CS36" s="261"/>
      <c r="CT36" s="261"/>
      <c r="CU36" s="261"/>
      <c r="CV36" s="261"/>
    </row>
    <row r="37" spans="1:100">
      <c r="A37">
        <v>34</v>
      </c>
      <c r="B37" t="s">
        <v>1994</v>
      </c>
      <c r="C37" s="261">
        <v>5.2701277435793681E-5</v>
      </c>
      <c r="D37" s="261">
        <v>2.8977685491436462E-5</v>
      </c>
      <c r="E37" s="261">
        <v>5.9618679545492364E-5</v>
      </c>
      <c r="F37" s="261">
        <v>1.4103175406070861E-4</v>
      </c>
      <c r="G37" s="261">
        <v>1.9074733538676602E-5</v>
      </c>
      <c r="H37" s="261">
        <v>1.8660366544915152E-5</v>
      </c>
      <c r="I37" s="261">
        <v>0</v>
      </c>
      <c r="J37" s="261">
        <v>3.0539027449890139E-5</v>
      </c>
      <c r="K37" s="261">
        <v>2.285864170625512E-5</v>
      </c>
      <c r="L37" s="261">
        <v>3.3113736767373584E-5</v>
      </c>
      <c r="M37" s="261">
        <v>1.8954902302540212E-5</v>
      </c>
      <c r="N37" s="261">
        <v>1.1739247545128902E-5</v>
      </c>
      <c r="O37" s="261">
        <v>2.7162724003040885E-5</v>
      </c>
      <c r="P37" s="261">
        <v>0</v>
      </c>
      <c r="Q37" s="261">
        <v>3.3663271343277131E-5</v>
      </c>
      <c r="R37" s="261">
        <v>2.2491965565773819E-5</v>
      </c>
      <c r="S37" s="261">
        <v>0</v>
      </c>
      <c r="T37" s="261">
        <v>7.6765996541873613E-6</v>
      </c>
      <c r="U37" s="261">
        <v>0</v>
      </c>
      <c r="V37" s="261">
        <v>2.3143534400772588E-5</v>
      </c>
      <c r="W37" s="261">
        <v>2.1657765746267E-5</v>
      </c>
      <c r="X37" s="261">
        <v>0</v>
      </c>
      <c r="Y37" s="261">
        <v>4.658311897807404E-5</v>
      </c>
      <c r="Z37" s="261">
        <v>0</v>
      </c>
      <c r="AA37" s="261">
        <v>2.1042778797604808E-4</v>
      </c>
      <c r="AB37" s="261">
        <v>1.6885170133400913E-5</v>
      </c>
      <c r="AC37" s="261">
        <v>4.0179832700113868E-5</v>
      </c>
      <c r="AD37" s="261">
        <v>7.717387569797968E-5</v>
      </c>
      <c r="AE37" s="261">
        <v>4.294027195392509E-5</v>
      </c>
      <c r="AF37" s="261">
        <v>1.4079434139622575E-3</v>
      </c>
      <c r="AG37" s="261">
        <v>1.1751263473764708E-3</v>
      </c>
      <c r="AH37" s="261">
        <v>1.9094979443501803E-4</v>
      </c>
      <c r="AI37" s="261">
        <v>4.98014443319643E-4</v>
      </c>
      <c r="AJ37" s="261">
        <v>1.0034533896742923</v>
      </c>
      <c r="AK37" s="261">
        <v>7.1292210431618536E-5</v>
      </c>
      <c r="AL37" s="261">
        <v>1.0835957600871466E-3</v>
      </c>
      <c r="AM37" s="261">
        <v>1.68205273784784E-3</v>
      </c>
      <c r="AN37" s="261">
        <v>2.7146951710218361E-3</v>
      </c>
      <c r="AO37" s="261">
        <v>2.4528646710143885E-4</v>
      </c>
      <c r="AP37" s="261">
        <v>9.2246009700136471E-5</v>
      </c>
      <c r="AQ37" s="261">
        <v>5.7170841775521368E-5</v>
      </c>
      <c r="AR37" s="261">
        <v>2.8833118757347456E-4</v>
      </c>
      <c r="AS37" s="261">
        <v>3.995252703345357E-4</v>
      </c>
      <c r="AT37" s="261">
        <v>1.8726216439137356E-4</v>
      </c>
      <c r="AU37" s="261">
        <v>4.0966299755103069E-4</v>
      </c>
      <c r="AV37" s="261">
        <v>6.2111018588761487E-5</v>
      </c>
      <c r="AW37" s="261">
        <v>1.4607063260769184E-5</v>
      </c>
      <c r="AX37" s="261">
        <v>7.5468720511358723E-5</v>
      </c>
      <c r="AY37" s="261">
        <v>7.1815363835544269E-5</v>
      </c>
      <c r="AZ37" s="261">
        <v>4.9216877583252912E-5</v>
      </c>
      <c r="BA37" s="261">
        <v>4.03608867817578E-5</v>
      </c>
      <c r="BB37" s="261">
        <v>2.2318573760821689E-5</v>
      </c>
      <c r="BC37" s="261">
        <v>1.5797971910975645E-5</v>
      </c>
      <c r="BD37" s="261">
        <v>2.6931402555452999E-5</v>
      </c>
      <c r="BE37" s="261">
        <v>1.0319205836670245E-6</v>
      </c>
      <c r="BF37" s="261">
        <v>4.3389728534420638E-5</v>
      </c>
      <c r="BG37" s="261">
        <v>5.0879877851227249E-5</v>
      </c>
      <c r="BH37" s="261">
        <v>3.7432616783693789E-4</v>
      </c>
      <c r="BI37" s="261">
        <v>1.896985687052446E-5</v>
      </c>
      <c r="BJ37" s="261">
        <v>0</v>
      </c>
      <c r="BK37" s="261">
        <v>3.1678747981407935E-5</v>
      </c>
      <c r="BL37" s="261">
        <v>2.2684027538247959E-5</v>
      </c>
      <c r="BM37" s="261">
        <v>3.1184202202788962E-5</v>
      </c>
      <c r="BN37" s="261">
        <v>0</v>
      </c>
      <c r="BO37" s="261">
        <v>5.5837755514804859E-5</v>
      </c>
      <c r="BP37" s="261">
        <v>6.4961038090954263E-5</v>
      </c>
      <c r="BQ37" s="261">
        <v>6.3356627077169455E-5</v>
      </c>
      <c r="BR37" s="261">
        <v>6.9345779963888947E-5</v>
      </c>
      <c r="BS37" s="261">
        <v>3.5484022117993385E-5</v>
      </c>
      <c r="BT37" s="261">
        <v>9.6785124919146061E-5</v>
      </c>
      <c r="BU37" s="261">
        <v>2.4899587658926011E-3</v>
      </c>
      <c r="BV37" s="261">
        <v>4.0583288339964116E-5</v>
      </c>
      <c r="BW37" s="261">
        <v>1.5298052400735076E-5</v>
      </c>
      <c r="BX37" s="261">
        <v>3.3202828655448457E-5</v>
      </c>
      <c r="BY37" s="261">
        <v>2.221623117341226E-5</v>
      </c>
      <c r="BZ37" s="261">
        <v>2.1246984594279852E-5</v>
      </c>
      <c r="CA37" s="261">
        <v>3.4827966054875429E-5</v>
      </c>
      <c r="CB37" s="261">
        <v>8.0029503785599798E-4</v>
      </c>
      <c r="CC37" s="261">
        <v>2.8365354720085628E-5</v>
      </c>
      <c r="CD37" s="261">
        <v>1.482823555150298E-3</v>
      </c>
      <c r="CE37" s="261">
        <v>2.4904494273483481E-5</v>
      </c>
      <c r="CF37" s="261">
        <v>4.4419662456861688E-5</v>
      </c>
      <c r="CG37" s="261">
        <v>3.3130162472851365E-5</v>
      </c>
      <c r="CH37" s="261">
        <v>2.2333918236319471E-5</v>
      </c>
      <c r="CI37" s="261">
        <v>3.9526019102143167E-5</v>
      </c>
      <c r="CJ37" s="261">
        <v>2.8125871110146374E-5</v>
      </c>
      <c r="CK37" s="261">
        <v>1.3991299973451686E-5</v>
      </c>
      <c r="CL37" s="261">
        <v>4.8858560338365956E-5</v>
      </c>
      <c r="CM37" s="261">
        <f t="shared" si="1"/>
        <v>1.0215264512704156</v>
      </c>
      <c r="CN37" s="261"/>
      <c r="CO37" s="261"/>
      <c r="CP37" s="261"/>
      <c r="CQ37" s="261"/>
      <c r="CR37" s="261"/>
      <c r="CS37" s="261"/>
      <c r="CT37" s="261"/>
      <c r="CU37" s="261"/>
      <c r="CV37" s="261"/>
    </row>
    <row r="38" spans="1:100">
      <c r="A38">
        <v>35</v>
      </c>
      <c r="B38" t="s">
        <v>1995</v>
      </c>
      <c r="C38" s="261">
        <v>3.7638138803117552E-7</v>
      </c>
      <c r="D38" s="261">
        <v>2.127253723544121E-7</v>
      </c>
      <c r="E38" s="261">
        <v>1.7916443583455583E-7</v>
      </c>
      <c r="F38" s="261">
        <v>1.0195016076552551E-6</v>
      </c>
      <c r="G38" s="261">
        <v>1.8183730984210999E-7</v>
      </c>
      <c r="H38" s="261">
        <v>1.649628407590051E-7</v>
      </c>
      <c r="I38" s="261">
        <v>0</v>
      </c>
      <c r="J38" s="261">
        <v>2.439262234136955E-7</v>
      </c>
      <c r="K38" s="261">
        <v>2.1782610657594068E-7</v>
      </c>
      <c r="L38" s="261">
        <v>2.3855860097261563E-7</v>
      </c>
      <c r="M38" s="261">
        <v>1.0642417073635055E-7</v>
      </c>
      <c r="N38" s="261">
        <v>1.1114185533139351E-7</v>
      </c>
      <c r="O38" s="261">
        <v>2.2926205066272673E-7</v>
      </c>
      <c r="P38" s="261">
        <v>0</v>
      </c>
      <c r="Q38" s="261">
        <v>2.4695326048259204E-7</v>
      </c>
      <c r="R38" s="261">
        <v>1.5457114067142022E-7</v>
      </c>
      <c r="S38" s="261">
        <v>0</v>
      </c>
      <c r="T38" s="261">
        <v>6.4011261703775519E-8</v>
      </c>
      <c r="U38" s="261">
        <v>0</v>
      </c>
      <c r="V38" s="261">
        <v>1.6626772667677607E-7</v>
      </c>
      <c r="W38" s="261">
        <v>2.0870364674458227E-7</v>
      </c>
      <c r="X38" s="261">
        <v>0</v>
      </c>
      <c r="Y38" s="261">
        <v>3.8815149202940168E-7</v>
      </c>
      <c r="Z38" s="261">
        <v>0</v>
      </c>
      <c r="AA38" s="261">
        <v>4.0251268145482081E-7</v>
      </c>
      <c r="AB38" s="261">
        <v>1.2753422611788129E-7</v>
      </c>
      <c r="AC38" s="261">
        <v>3.1402640723261775E-7</v>
      </c>
      <c r="AD38" s="261">
        <v>4.4564366154947282E-7</v>
      </c>
      <c r="AE38" s="261">
        <v>3.3388023922419982E-7</v>
      </c>
      <c r="AF38" s="261">
        <v>2.9903902714167374E-6</v>
      </c>
      <c r="AG38" s="261">
        <v>1.148052251654435E-6</v>
      </c>
      <c r="AH38" s="261">
        <v>1.2344422668153158E-7</v>
      </c>
      <c r="AI38" s="261">
        <v>3.0548471201021469E-7</v>
      </c>
      <c r="AJ38" s="261">
        <v>3.3428227087180625E-7</v>
      </c>
      <c r="AK38" s="261">
        <v>1.0000026464450322</v>
      </c>
      <c r="AL38" s="261">
        <v>2.06241643000525E-5</v>
      </c>
      <c r="AM38" s="261">
        <v>1.510872647880026E-7</v>
      </c>
      <c r="AN38" s="261">
        <v>1.2975917129861393E-5</v>
      </c>
      <c r="AO38" s="261">
        <v>1.78357027755531E-6</v>
      </c>
      <c r="AP38" s="261">
        <v>3.9970999196366265E-7</v>
      </c>
      <c r="AQ38" s="261">
        <v>6.7643836375820474E-7</v>
      </c>
      <c r="AR38" s="261">
        <v>3.749033533300011E-6</v>
      </c>
      <c r="AS38" s="261">
        <v>1.4977174709709424E-6</v>
      </c>
      <c r="AT38" s="261">
        <v>5.4361123006287437E-6</v>
      </c>
      <c r="AU38" s="261">
        <v>6.5990991625184665E-6</v>
      </c>
      <c r="AV38" s="261">
        <v>4.5573558344552328E-7</v>
      </c>
      <c r="AW38" s="261">
        <v>1.3372980387591851E-7</v>
      </c>
      <c r="AX38" s="261">
        <v>6.2281334840470983E-7</v>
      </c>
      <c r="AY38" s="261">
        <v>5.7162060542176603E-7</v>
      </c>
      <c r="AZ38" s="261">
        <v>8.8287191144943315E-7</v>
      </c>
      <c r="BA38" s="261">
        <v>8.15649266110353E-7</v>
      </c>
      <c r="BB38" s="261">
        <v>6.060493110471802E-7</v>
      </c>
      <c r="BC38" s="261">
        <v>7.7602618723437315E-7</v>
      </c>
      <c r="BD38" s="261">
        <v>7.672509255391908E-7</v>
      </c>
      <c r="BE38" s="261">
        <v>2.0940289823430818E-8</v>
      </c>
      <c r="BF38" s="261">
        <v>3.0871893567602724E-7</v>
      </c>
      <c r="BG38" s="261">
        <v>7.2677433538074749E-7</v>
      </c>
      <c r="BH38" s="261">
        <v>2.6880260691675896E-6</v>
      </c>
      <c r="BI38" s="261">
        <v>3.7397169287224319E-7</v>
      </c>
      <c r="BJ38" s="261">
        <v>0</v>
      </c>
      <c r="BK38" s="261">
        <v>5.6089875010490177E-7</v>
      </c>
      <c r="BL38" s="261">
        <v>2.5176598210976167E-7</v>
      </c>
      <c r="BM38" s="261">
        <v>3.0803768228961825E-7</v>
      </c>
      <c r="BN38" s="261">
        <v>0</v>
      </c>
      <c r="BO38" s="261">
        <v>3.3030295637623418E-5</v>
      </c>
      <c r="BP38" s="261">
        <v>2.6013190963018225E-5</v>
      </c>
      <c r="BQ38" s="261">
        <v>2.3855535495694844E-6</v>
      </c>
      <c r="BR38" s="261">
        <v>2.0287394205653589E-6</v>
      </c>
      <c r="BS38" s="261">
        <v>2.3830311806908514E-6</v>
      </c>
      <c r="BT38" s="261">
        <v>5.0291201693575153E-6</v>
      </c>
      <c r="BU38" s="261">
        <v>8.4924595973816337E-8</v>
      </c>
      <c r="BV38" s="261">
        <v>9.3287328911951845E-7</v>
      </c>
      <c r="BW38" s="261">
        <v>1.952746490919575E-7</v>
      </c>
      <c r="BX38" s="261">
        <v>2.978404532959896E-7</v>
      </c>
      <c r="BY38" s="261">
        <v>3.5455858180462651E-7</v>
      </c>
      <c r="BZ38" s="261">
        <v>2.0872477757806952E-7</v>
      </c>
      <c r="CA38" s="261">
        <v>5.2149126245452759E-7</v>
      </c>
      <c r="CB38" s="261">
        <v>7.4570782352692456E-6</v>
      </c>
      <c r="CC38" s="261">
        <v>3.3290078859745253E-6</v>
      </c>
      <c r="CD38" s="261">
        <v>9.638585842798445E-6</v>
      </c>
      <c r="CE38" s="261">
        <v>1.3870391865571042E-6</v>
      </c>
      <c r="CF38" s="261">
        <v>3.7664744764187143E-7</v>
      </c>
      <c r="CG38" s="261">
        <v>6.3805024227899762E-7</v>
      </c>
      <c r="CH38" s="261">
        <v>2.3316568897838326E-7</v>
      </c>
      <c r="CI38" s="261">
        <v>9.3865407628121956E-7</v>
      </c>
      <c r="CJ38" s="261">
        <v>2.777739655952197E-7</v>
      </c>
      <c r="CK38" s="261">
        <v>1.2180533797130377E-7</v>
      </c>
      <c r="CL38" s="261">
        <v>9.1164198066343656E-7</v>
      </c>
      <c r="CM38" s="261">
        <f t="shared" si="1"/>
        <v>1.0001772208653663</v>
      </c>
      <c r="CN38" s="261"/>
      <c r="CO38" s="261"/>
      <c r="CP38" s="261"/>
      <c r="CQ38" s="261"/>
      <c r="CR38" s="261"/>
      <c r="CS38" s="261"/>
      <c r="CT38" s="261"/>
      <c r="CU38" s="261"/>
      <c r="CV38" s="261"/>
    </row>
    <row r="39" spans="1:100">
      <c r="A39">
        <v>36</v>
      </c>
      <c r="B39" t="s">
        <v>1944</v>
      </c>
      <c r="C39" s="261">
        <v>4.9537297501581696E-5</v>
      </c>
      <c r="D39" s="261">
        <v>4.7346969149607177E-6</v>
      </c>
      <c r="E39" s="261">
        <v>3.289805925159152E-6</v>
      </c>
      <c r="F39" s="261">
        <v>2.1693838484288106E-5</v>
      </c>
      <c r="G39" s="261">
        <v>5.1780618389649411E-6</v>
      </c>
      <c r="H39" s="261">
        <v>3.9294006648537303E-6</v>
      </c>
      <c r="I39" s="261">
        <v>0</v>
      </c>
      <c r="J39" s="261">
        <v>4.8107503239751366E-6</v>
      </c>
      <c r="K39" s="261">
        <v>4.1690841103371587E-6</v>
      </c>
      <c r="L39" s="261">
        <v>5.299997218296331E-6</v>
      </c>
      <c r="M39" s="261">
        <v>4.4073666233559411E-6</v>
      </c>
      <c r="N39" s="261">
        <v>3.5872886002031406E-6</v>
      </c>
      <c r="O39" s="261">
        <v>4.4546613362200628E-6</v>
      </c>
      <c r="P39" s="261">
        <v>0</v>
      </c>
      <c r="Q39" s="261">
        <v>5.7015739051662483E-6</v>
      </c>
      <c r="R39" s="261">
        <v>7.2365654795234292E-6</v>
      </c>
      <c r="S39" s="261">
        <v>0</v>
      </c>
      <c r="T39" s="261">
        <v>1.3369141079080859E-6</v>
      </c>
      <c r="U39" s="261">
        <v>0</v>
      </c>
      <c r="V39" s="261">
        <v>4.6513712766855271E-6</v>
      </c>
      <c r="W39" s="261">
        <v>3.5024993904401065E-6</v>
      </c>
      <c r="X39" s="261">
        <v>0</v>
      </c>
      <c r="Y39" s="261">
        <v>8.2749654452398148E-6</v>
      </c>
      <c r="Z39" s="261">
        <v>0</v>
      </c>
      <c r="AA39" s="261">
        <v>8.6802455875978687E-6</v>
      </c>
      <c r="AB39" s="261">
        <v>3.5579580367377698E-6</v>
      </c>
      <c r="AC39" s="261">
        <v>5.6123474796870526E-6</v>
      </c>
      <c r="AD39" s="261">
        <v>4.5257195766938051E-6</v>
      </c>
      <c r="AE39" s="261">
        <v>6.8985027722897873E-6</v>
      </c>
      <c r="AF39" s="261">
        <v>4.282945897443858E-6</v>
      </c>
      <c r="AG39" s="261">
        <v>4.1100975319384705E-6</v>
      </c>
      <c r="AH39" s="261">
        <v>1.5826458681378561E-6</v>
      </c>
      <c r="AI39" s="261">
        <v>2.3428747525753488E-6</v>
      </c>
      <c r="AJ39" s="261">
        <v>3.3666107616748769E-6</v>
      </c>
      <c r="AK39" s="261">
        <v>7.0764895229436293E-8</v>
      </c>
      <c r="AL39" s="261">
        <v>1.0000399390313846</v>
      </c>
      <c r="AM39" s="261">
        <v>2.8274283766821468E-6</v>
      </c>
      <c r="AN39" s="261">
        <v>1.9700415948804265E-6</v>
      </c>
      <c r="AO39" s="261">
        <v>1.1879114132744578E-6</v>
      </c>
      <c r="AP39" s="261">
        <v>6.1376725797429066E-6</v>
      </c>
      <c r="AQ39" s="261">
        <v>2.2571763321048149E-5</v>
      </c>
      <c r="AR39" s="261">
        <v>4.9986626867901916E-6</v>
      </c>
      <c r="AS39" s="261">
        <v>9.8930979526969975E-6</v>
      </c>
      <c r="AT39" s="261">
        <v>7.6092570219576055E-6</v>
      </c>
      <c r="AU39" s="261">
        <v>6.4477402788120851E-6</v>
      </c>
      <c r="AV39" s="261">
        <v>9.8881366749156503E-6</v>
      </c>
      <c r="AW39" s="261">
        <v>2.4910294601088963E-6</v>
      </c>
      <c r="AX39" s="261">
        <v>1.120757949542912E-5</v>
      </c>
      <c r="AY39" s="261">
        <v>4.5963117304299229E-5</v>
      </c>
      <c r="AZ39" s="261">
        <v>4.6071294569546201E-6</v>
      </c>
      <c r="BA39" s="261">
        <v>4.7934168283953935E-6</v>
      </c>
      <c r="BB39" s="261">
        <v>3.039337268883316E-6</v>
      </c>
      <c r="BC39" s="261">
        <v>3.2623195199006661E-6</v>
      </c>
      <c r="BD39" s="261">
        <v>1.2675533313670335E-6</v>
      </c>
      <c r="BE39" s="261">
        <v>1.3452372796775344E-7</v>
      </c>
      <c r="BF39" s="261">
        <v>3.2528314277484139E-6</v>
      </c>
      <c r="BG39" s="261">
        <v>1.2110828803784228E-4</v>
      </c>
      <c r="BH39" s="261">
        <v>5.1445853735746905E-5</v>
      </c>
      <c r="BI39" s="261">
        <v>4.0318541379346368E-6</v>
      </c>
      <c r="BJ39" s="261">
        <v>0</v>
      </c>
      <c r="BK39" s="261">
        <v>5.478514032272412E-6</v>
      </c>
      <c r="BL39" s="261">
        <v>6.6837128641791044E-6</v>
      </c>
      <c r="BM39" s="261">
        <v>1.5558259645322441E-4</v>
      </c>
      <c r="BN39" s="261">
        <v>0</v>
      </c>
      <c r="BO39" s="261">
        <v>2.0447991209359224E-6</v>
      </c>
      <c r="BP39" s="261">
        <v>4.2572705459077407E-6</v>
      </c>
      <c r="BQ39" s="261">
        <v>7.1103298536142625E-6</v>
      </c>
      <c r="BR39" s="261">
        <v>3.7077889962014797E-6</v>
      </c>
      <c r="BS39" s="261">
        <v>2.9475736807743069E-6</v>
      </c>
      <c r="BT39" s="261">
        <v>4.2377568821983308E-5</v>
      </c>
      <c r="BU39" s="261">
        <v>7.5285427493718982E-7</v>
      </c>
      <c r="BV39" s="261">
        <v>5.8275959891720058E-6</v>
      </c>
      <c r="BW39" s="261">
        <v>1.9412378674879397E-6</v>
      </c>
      <c r="BX39" s="261">
        <v>4.2995923017764508E-6</v>
      </c>
      <c r="BY39" s="261">
        <v>3.0602608838523496E-6</v>
      </c>
      <c r="BZ39" s="261">
        <v>2.3292889762049533E-6</v>
      </c>
      <c r="CA39" s="261">
        <v>5.2140565211743269E-6</v>
      </c>
      <c r="CB39" s="261">
        <v>2.3260806081323436E-5</v>
      </c>
      <c r="CC39" s="261">
        <v>3.0079440581149767E-6</v>
      </c>
      <c r="CD39" s="261">
        <v>2.3155848601907309E-4</v>
      </c>
      <c r="CE39" s="261">
        <v>2.9924466394561681E-6</v>
      </c>
      <c r="CF39" s="261">
        <v>8.9783730152312547E-6</v>
      </c>
      <c r="CG39" s="261">
        <v>5.3989772689818522E-6</v>
      </c>
      <c r="CH39" s="261">
        <v>3.0384132347330523E-6</v>
      </c>
      <c r="CI39" s="261">
        <v>5.0475498214559305E-6</v>
      </c>
      <c r="CJ39" s="261">
        <v>4.4076230949795014E-6</v>
      </c>
      <c r="CK39" s="261">
        <v>2.9116309205094494E-6</v>
      </c>
      <c r="CL39" s="261">
        <v>9.9497472047113437E-6</v>
      </c>
      <c r="CM39" s="261">
        <f t="shared" si="1"/>
        <v>1.0011150694678677</v>
      </c>
      <c r="CN39" s="261"/>
      <c r="CO39" s="261"/>
      <c r="CP39" s="261"/>
      <c r="CQ39" s="261"/>
      <c r="CR39" s="261"/>
      <c r="CS39" s="261"/>
      <c r="CT39" s="261"/>
      <c r="CU39" s="261"/>
      <c r="CV39" s="261"/>
    </row>
    <row r="40" spans="1:100">
      <c r="A40">
        <v>37</v>
      </c>
      <c r="B40" t="s">
        <v>1168</v>
      </c>
      <c r="C40" s="261">
        <v>2.5923703541563613E-4</v>
      </c>
      <c r="D40" s="261">
        <v>1.4179446043302923E-4</v>
      </c>
      <c r="E40" s="261">
        <v>1.0039062599953004E-4</v>
      </c>
      <c r="F40" s="261">
        <v>6.5924153384865319E-4</v>
      </c>
      <c r="G40" s="261">
        <v>8.3632675836197012E-5</v>
      </c>
      <c r="H40" s="261">
        <v>7.4652203397564189E-5</v>
      </c>
      <c r="I40" s="261">
        <v>0</v>
      </c>
      <c r="J40" s="261">
        <v>1.453234627364802E-4</v>
      </c>
      <c r="K40" s="261">
        <v>1.0470187338996238E-4</v>
      </c>
      <c r="L40" s="261">
        <v>1.5475346933706234E-4</v>
      </c>
      <c r="M40" s="261">
        <v>4.640179840283828E-5</v>
      </c>
      <c r="N40" s="261">
        <v>5.6043038784137623E-5</v>
      </c>
      <c r="O40" s="261">
        <v>1.174950911695194E-4</v>
      </c>
      <c r="P40" s="261">
        <v>0</v>
      </c>
      <c r="Q40" s="261">
        <v>1.6397769562940601E-4</v>
      </c>
      <c r="R40" s="261">
        <v>1.1522877934714429E-4</v>
      </c>
      <c r="S40" s="261">
        <v>0</v>
      </c>
      <c r="T40" s="261">
        <v>3.0839109605009531E-5</v>
      </c>
      <c r="U40" s="261">
        <v>0</v>
      </c>
      <c r="V40" s="261">
        <v>1.2020424120390946E-4</v>
      </c>
      <c r="W40" s="261">
        <v>1.0046461659932601E-4</v>
      </c>
      <c r="X40" s="261">
        <v>0</v>
      </c>
      <c r="Y40" s="261">
        <v>2.2048814900448013E-4</v>
      </c>
      <c r="Z40" s="261">
        <v>0</v>
      </c>
      <c r="AA40" s="261">
        <v>2.1758899479021359E-4</v>
      </c>
      <c r="AB40" s="261">
        <v>8.3153021909550341E-5</v>
      </c>
      <c r="AC40" s="261">
        <v>1.5626455546687067E-4</v>
      </c>
      <c r="AD40" s="261">
        <v>1.2878775231258915E-4</v>
      </c>
      <c r="AE40" s="261">
        <v>2.2759092194305066E-4</v>
      </c>
      <c r="AF40" s="261">
        <v>1.2951951497611189E-4</v>
      </c>
      <c r="AG40" s="261">
        <v>3.3714247024450877E-4</v>
      </c>
      <c r="AH40" s="261">
        <v>3.3947919433379318E-5</v>
      </c>
      <c r="AI40" s="261">
        <v>7.1727215479414544E-5</v>
      </c>
      <c r="AJ40" s="261">
        <v>8.6742315425422385E-5</v>
      </c>
      <c r="AK40" s="261">
        <v>1.6614301423275002E-6</v>
      </c>
      <c r="AL40" s="261">
        <v>1.908781990637122E-2</v>
      </c>
      <c r="AM40" s="261">
        <v>1.0180167426090494</v>
      </c>
      <c r="AN40" s="261">
        <v>3.9765931066342009E-5</v>
      </c>
      <c r="AO40" s="261">
        <v>7.9824544317938278E-4</v>
      </c>
      <c r="AP40" s="261">
        <v>1.9718460135497218E-4</v>
      </c>
      <c r="AQ40" s="261">
        <v>1.6936968836016178E-4</v>
      </c>
      <c r="AR40" s="261">
        <v>1.3347175792664898E-4</v>
      </c>
      <c r="AS40" s="261">
        <v>2.0615413096676728E-4</v>
      </c>
      <c r="AT40" s="261">
        <v>2.2046044618793394E-4</v>
      </c>
      <c r="AU40" s="261">
        <v>1.8217932114750223E-4</v>
      </c>
      <c r="AV40" s="261">
        <v>3.1316517835877107E-4</v>
      </c>
      <c r="AW40" s="261">
        <v>5.0076821748215657E-5</v>
      </c>
      <c r="AX40" s="261">
        <v>3.6823483501442051E-4</v>
      </c>
      <c r="AY40" s="261">
        <v>3.5802002390234079E-4</v>
      </c>
      <c r="AZ40" s="261">
        <v>1.3822558245086953E-4</v>
      </c>
      <c r="BA40" s="261">
        <v>1.4891225463880363E-4</v>
      </c>
      <c r="BB40" s="261">
        <v>8.5862124538728165E-5</v>
      </c>
      <c r="BC40" s="261">
        <v>2.4901985587932625E-5</v>
      </c>
      <c r="BD40" s="261">
        <v>3.9495255190702243E-5</v>
      </c>
      <c r="BE40" s="261">
        <v>3.784245722756171E-6</v>
      </c>
      <c r="BF40" s="261">
        <v>5.8647156781392444E-5</v>
      </c>
      <c r="BG40" s="261">
        <v>2.4328514405491105E-4</v>
      </c>
      <c r="BH40" s="261">
        <v>1.6730926712364481E-3</v>
      </c>
      <c r="BI40" s="261">
        <v>5.3987851003888679E-5</v>
      </c>
      <c r="BJ40" s="261">
        <v>0</v>
      </c>
      <c r="BK40" s="261">
        <v>1.1952155468912804E-4</v>
      </c>
      <c r="BL40" s="261">
        <v>8.4897787270212207E-5</v>
      </c>
      <c r="BM40" s="261">
        <v>1.4202169818301418E-4</v>
      </c>
      <c r="BN40" s="261">
        <v>0</v>
      </c>
      <c r="BO40" s="261">
        <v>5.8332446142742016E-5</v>
      </c>
      <c r="BP40" s="261">
        <v>1.3004732434240926E-4</v>
      </c>
      <c r="BQ40" s="261">
        <v>2.3311043450633827E-4</v>
      </c>
      <c r="BR40" s="261">
        <v>1.0773958442298214E-4</v>
      </c>
      <c r="BS40" s="261">
        <v>8.125019118202061E-5</v>
      </c>
      <c r="BT40" s="261">
        <v>1.8442401099992236E-4</v>
      </c>
      <c r="BU40" s="261">
        <v>2.148134628753767E-5</v>
      </c>
      <c r="BV40" s="261">
        <v>1.8213391454734271E-4</v>
      </c>
      <c r="BW40" s="261">
        <v>5.0464441003510155E-5</v>
      </c>
      <c r="BX40" s="261">
        <v>1.3336014628466904E-4</v>
      </c>
      <c r="BY40" s="261">
        <v>8.9304169521040621E-5</v>
      </c>
      <c r="BZ40" s="261">
        <v>6.6634138001569562E-5</v>
      </c>
      <c r="CA40" s="261">
        <v>1.5937948504338658E-4</v>
      </c>
      <c r="CB40" s="261">
        <v>7.9160469998200075E-4</v>
      </c>
      <c r="CC40" s="261">
        <v>9.4341288883931666E-5</v>
      </c>
      <c r="CD40" s="261">
        <v>8.1069799617754963E-3</v>
      </c>
      <c r="CE40" s="261">
        <v>7.8414129335588556E-5</v>
      </c>
      <c r="CF40" s="261">
        <v>1.8393708961532749E-4</v>
      </c>
      <c r="CG40" s="261">
        <v>1.3955344262224872E-4</v>
      </c>
      <c r="CH40" s="261">
        <v>9.2145173970647004E-5</v>
      </c>
      <c r="CI40" s="261">
        <v>1.5050716236846703E-4</v>
      </c>
      <c r="CJ40" s="261">
        <v>1.0874947035131615E-4</v>
      </c>
      <c r="CK40" s="261">
        <v>2.523561899175649E-5</v>
      </c>
      <c r="CL40" s="261">
        <v>1.1063243974281659E-4</v>
      </c>
      <c r="CM40" s="261">
        <f t="shared" si="1"/>
        <v>1.0585062840881718</v>
      </c>
      <c r="CN40" s="261"/>
      <c r="CO40" s="261"/>
      <c r="CP40" s="261"/>
      <c r="CQ40" s="261"/>
      <c r="CR40" s="261"/>
      <c r="CS40" s="261"/>
      <c r="CT40" s="261"/>
      <c r="CU40" s="261"/>
      <c r="CV40" s="261"/>
    </row>
    <row r="41" spans="1:100">
      <c r="A41">
        <v>38</v>
      </c>
      <c r="B41" t="s">
        <v>157</v>
      </c>
      <c r="C41" s="261">
        <v>2.7977670259307842E-7</v>
      </c>
      <c r="D41" s="261">
        <v>1.1623120110984694E-7</v>
      </c>
      <c r="E41" s="261">
        <v>4.4259148429591852E-4</v>
      </c>
      <c r="F41" s="261">
        <v>2.5432256575780804E-7</v>
      </c>
      <c r="G41" s="261">
        <v>1.5781612864047815E-6</v>
      </c>
      <c r="H41" s="261">
        <v>1.4255309757709636E-7</v>
      </c>
      <c r="I41" s="261">
        <v>0</v>
      </c>
      <c r="J41" s="261">
        <v>6.5233917847081483E-8</v>
      </c>
      <c r="K41" s="261">
        <v>6.0382819311687806E-8</v>
      </c>
      <c r="L41" s="261">
        <v>2.3973142399339719E-7</v>
      </c>
      <c r="M41" s="261">
        <v>2.7697495424082353E-7</v>
      </c>
      <c r="N41" s="261">
        <v>2.3964584145468105E-7</v>
      </c>
      <c r="O41" s="261">
        <v>1.0722370089016765E-7</v>
      </c>
      <c r="P41" s="261">
        <v>0</v>
      </c>
      <c r="Q41" s="261">
        <v>4.2875736642827729E-7</v>
      </c>
      <c r="R41" s="261">
        <v>8.4339418566234715E-8</v>
      </c>
      <c r="S41" s="261">
        <v>0</v>
      </c>
      <c r="T41" s="261">
        <v>8.066647576859156E-8</v>
      </c>
      <c r="U41" s="261">
        <v>0</v>
      </c>
      <c r="V41" s="261">
        <v>3.3580352968352939E-6</v>
      </c>
      <c r="W41" s="261">
        <v>5.3783554390116479E-8</v>
      </c>
      <c r="X41" s="261">
        <v>0</v>
      </c>
      <c r="Y41" s="261">
        <v>7.1701481380380084E-7</v>
      </c>
      <c r="Z41" s="261">
        <v>0</v>
      </c>
      <c r="AA41" s="261">
        <v>8.8166395572825963E-7</v>
      </c>
      <c r="AB41" s="261">
        <v>5.314541191573618E-7</v>
      </c>
      <c r="AC41" s="261">
        <v>3.9782765031016616E-7</v>
      </c>
      <c r="AD41" s="261">
        <v>2.4885299066488635E-7</v>
      </c>
      <c r="AE41" s="261">
        <v>3.1004688422140592E-7</v>
      </c>
      <c r="AF41" s="261">
        <v>1.3273143165704687E-7</v>
      </c>
      <c r="AG41" s="261">
        <v>1.5839369819385596E-7</v>
      </c>
      <c r="AH41" s="261">
        <v>6.8141873150379495E-8</v>
      </c>
      <c r="AI41" s="261">
        <v>6.4477154683838885E-9</v>
      </c>
      <c r="AJ41" s="261">
        <v>1.1781019440147649E-7</v>
      </c>
      <c r="AK41" s="261">
        <v>2.3262266779698571E-9</v>
      </c>
      <c r="AL41" s="261">
        <v>1.0374936488898445E-7</v>
      </c>
      <c r="AM41" s="261">
        <v>1.2944882096905322E-7</v>
      </c>
      <c r="AN41" s="261">
        <v>1.002243761594654</v>
      </c>
      <c r="AO41" s="261">
        <v>7.306660754458671E-8</v>
      </c>
      <c r="AP41" s="261">
        <v>6.3082298107105071E-7</v>
      </c>
      <c r="AQ41" s="261">
        <v>8.0737725702605295E-6</v>
      </c>
      <c r="AR41" s="261">
        <v>1.5951974164827656E-7</v>
      </c>
      <c r="AS41" s="261">
        <v>1.5361290469034994E-7</v>
      </c>
      <c r="AT41" s="261">
        <v>1.9191618053079772E-7</v>
      </c>
      <c r="AU41" s="261">
        <v>2.2455777096326739E-7</v>
      </c>
      <c r="AV41" s="261">
        <v>4.2758679300100966E-7</v>
      </c>
      <c r="AW41" s="261">
        <v>3.3373746878807495E-7</v>
      </c>
      <c r="AX41" s="261">
        <v>9.4800795081975505E-8</v>
      </c>
      <c r="AY41" s="261">
        <v>9.4623156380919713E-8</v>
      </c>
      <c r="AZ41" s="261">
        <v>6.0858785285114311E-8</v>
      </c>
      <c r="BA41" s="261">
        <v>6.8635538551388867E-8</v>
      </c>
      <c r="BB41" s="261">
        <v>4.8700179393345584E-8</v>
      </c>
      <c r="BC41" s="261">
        <v>3.5456832496432889E-7</v>
      </c>
      <c r="BD41" s="261">
        <v>1.6681681558861282E-8</v>
      </c>
      <c r="BE41" s="261">
        <v>3.2123643155445786E-9</v>
      </c>
      <c r="BF41" s="261">
        <v>5.7394007899209287E-8</v>
      </c>
      <c r="BG41" s="261">
        <v>2.1495520447769075E-7</v>
      </c>
      <c r="BH41" s="261">
        <v>3.7164731002534307E-7</v>
      </c>
      <c r="BI41" s="261">
        <v>4.6677924428919023E-4</v>
      </c>
      <c r="BJ41" s="261">
        <v>0</v>
      </c>
      <c r="BK41" s="261">
        <v>4.2725806996718419E-8</v>
      </c>
      <c r="BL41" s="261">
        <v>6.0388324145200845E-8</v>
      </c>
      <c r="BM41" s="261">
        <v>1.8913653362171787E-6</v>
      </c>
      <c r="BN41" s="261">
        <v>0</v>
      </c>
      <c r="BO41" s="261">
        <v>2.2910408985831018E-8</v>
      </c>
      <c r="BP41" s="261">
        <v>7.2260513427355023E-8</v>
      </c>
      <c r="BQ41" s="261">
        <v>5.1137782913231875E-8</v>
      </c>
      <c r="BR41" s="261">
        <v>4.32105932313228E-8</v>
      </c>
      <c r="BS41" s="261">
        <v>5.2446524895017265E-8</v>
      </c>
      <c r="BT41" s="261">
        <v>3.1319516029060326E-5</v>
      </c>
      <c r="BU41" s="261">
        <v>2.6746297877010837E-7</v>
      </c>
      <c r="BV41" s="261">
        <v>5.5692225818254108E-7</v>
      </c>
      <c r="BW41" s="261">
        <v>4.3415583835962365E-8</v>
      </c>
      <c r="BX41" s="261">
        <v>8.2335955235868936E-8</v>
      </c>
      <c r="BY41" s="261">
        <v>1.1005724204461842E-7</v>
      </c>
      <c r="BZ41" s="261">
        <v>1.1930274749210153E-7</v>
      </c>
      <c r="CA41" s="261">
        <v>6.4075410182060151E-8</v>
      </c>
      <c r="CB41" s="261">
        <v>1.0290328160279739E-7</v>
      </c>
      <c r="CC41" s="261">
        <v>3.0316605776631125E-8</v>
      </c>
      <c r="CD41" s="261">
        <v>7.137142593190147E-8</v>
      </c>
      <c r="CE41" s="261">
        <v>5.1965351563090826E-8</v>
      </c>
      <c r="CF41" s="261">
        <v>2.55574879718625E-7</v>
      </c>
      <c r="CG41" s="261">
        <v>3.8991391400229439E-7</v>
      </c>
      <c r="CH41" s="261">
        <v>4.2396621883191494E-8</v>
      </c>
      <c r="CI41" s="261">
        <v>1.9573656796630945E-7</v>
      </c>
      <c r="CJ41" s="261">
        <v>6.5422961893308469E-8</v>
      </c>
      <c r="CK41" s="261">
        <v>2.5631233325422819E-7</v>
      </c>
      <c r="CL41" s="261">
        <v>3.9130337758062973E-6</v>
      </c>
      <c r="CM41" s="261">
        <f t="shared" si="1"/>
        <v>1.0032161332041831</v>
      </c>
      <c r="CN41" s="261"/>
      <c r="CO41" s="261"/>
      <c r="CP41" s="261"/>
      <c r="CQ41" s="261"/>
      <c r="CR41" s="261"/>
      <c r="CS41" s="261"/>
      <c r="CT41" s="261"/>
      <c r="CU41" s="261"/>
      <c r="CV41" s="261"/>
    </row>
    <row r="42" spans="1:100">
      <c r="A42">
        <v>39</v>
      </c>
      <c r="B42" t="s">
        <v>158</v>
      </c>
      <c r="C42" s="261">
        <v>2.2360189051286571E-5</v>
      </c>
      <c r="D42" s="261">
        <v>1.5459688673031795E-5</v>
      </c>
      <c r="E42" s="261">
        <v>1.2081770085122286E-5</v>
      </c>
      <c r="F42" s="261">
        <v>1.0780673024445689E-4</v>
      </c>
      <c r="G42" s="261">
        <v>1.1866757261975917E-5</v>
      </c>
      <c r="H42" s="261">
        <v>1.1224472857582215E-5</v>
      </c>
      <c r="I42" s="261">
        <v>0</v>
      </c>
      <c r="J42" s="261">
        <v>2.0238475005909679E-5</v>
      </c>
      <c r="K42" s="261">
        <v>2.667766829034185E-5</v>
      </c>
      <c r="L42" s="261">
        <v>1.6467781719565185E-5</v>
      </c>
      <c r="M42" s="261">
        <v>2.5827348176276735E-5</v>
      </c>
      <c r="N42" s="261">
        <v>2.1252252976006102E-5</v>
      </c>
      <c r="O42" s="261">
        <v>2.6877618013871802E-5</v>
      </c>
      <c r="P42" s="261">
        <v>0</v>
      </c>
      <c r="Q42" s="261">
        <v>1.8166976698838233E-5</v>
      </c>
      <c r="R42" s="261">
        <v>1.1852974381845848E-5</v>
      </c>
      <c r="S42" s="261">
        <v>0</v>
      </c>
      <c r="T42" s="261">
        <v>7.502127135910693E-6</v>
      </c>
      <c r="U42" s="261">
        <v>0</v>
      </c>
      <c r="V42" s="261">
        <v>1.2499609947953099E-5</v>
      </c>
      <c r="W42" s="261">
        <v>2.3590965352841084E-5</v>
      </c>
      <c r="X42" s="261">
        <v>0</v>
      </c>
      <c r="Y42" s="261">
        <v>2.6125695487118449E-5</v>
      </c>
      <c r="Z42" s="261">
        <v>0</v>
      </c>
      <c r="AA42" s="261">
        <v>5.3692659051769078E-5</v>
      </c>
      <c r="AB42" s="261">
        <v>1.0592328588089043E-5</v>
      </c>
      <c r="AC42" s="261">
        <v>1.8324809576620446E-5</v>
      </c>
      <c r="AD42" s="261">
        <v>3.3537344256511143E-5</v>
      </c>
      <c r="AE42" s="261">
        <v>2.86488190255528E-5</v>
      </c>
      <c r="AF42" s="261">
        <v>1.9466850408585653E-5</v>
      </c>
      <c r="AG42" s="261">
        <v>2.0277451803819809E-5</v>
      </c>
      <c r="AH42" s="261">
        <v>1.1884565882176814E-5</v>
      </c>
      <c r="AI42" s="261">
        <v>5.9252419964358678E-6</v>
      </c>
      <c r="AJ42" s="261">
        <v>1.3657996677435383E-5</v>
      </c>
      <c r="AK42" s="261">
        <v>1.2409340289138027E-6</v>
      </c>
      <c r="AL42" s="261">
        <v>3.5360363745594341E-6</v>
      </c>
      <c r="AM42" s="261">
        <v>7.8583451649076472E-6</v>
      </c>
      <c r="AN42" s="261">
        <v>1.5873287208396445E-5</v>
      </c>
      <c r="AO42" s="261">
        <v>1.0564627032212781</v>
      </c>
      <c r="AP42" s="261">
        <v>1.9914496881492361E-5</v>
      </c>
      <c r="AQ42" s="261">
        <v>2.2881532520829861E-5</v>
      </c>
      <c r="AR42" s="261">
        <v>2.3541397843967711E-5</v>
      </c>
      <c r="AS42" s="261">
        <v>2.7292818054265942E-5</v>
      </c>
      <c r="AT42" s="261">
        <v>2.5566066446923947E-5</v>
      </c>
      <c r="AU42" s="261">
        <v>2.060518777340442E-5</v>
      </c>
      <c r="AV42" s="261">
        <v>2.8508804788006682E-5</v>
      </c>
      <c r="AW42" s="261">
        <v>7.6108910087245518E-6</v>
      </c>
      <c r="AX42" s="261">
        <v>3.6554175571988896E-5</v>
      </c>
      <c r="AY42" s="261">
        <v>7.1915159385429122E-5</v>
      </c>
      <c r="AZ42" s="261">
        <v>3.7553022653138897E-5</v>
      </c>
      <c r="BA42" s="261">
        <v>2.3044959112741849E-5</v>
      </c>
      <c r="BB42" s="261">
        <v>3.4167489357743306E-5</v>
      </c>
      <c r="BC42" s="261">
        <v>7.6969699857174872E-5</v>
      </c>
      <c r="BD42" s="261">
        <v>5.7614192259132364E-6</v>
      </c>
      <c r="BE42" s="261">
        <v>1.1960805640908579E-6</v>
      </c>
      <c r="BF42" s="261">
        <v>1.5523937059646024E-2</v>
      </c>
      <c r="BG42" s="261">
        <v>2.7794215162913997E-5</v>
      </c>
      <c r="BH42" s="261">
        <v>1.3060041772717379E-4</v>
      </c>
      <c r="BI42" s="261">
        <v>2.028527331281522E-5</v>
      </c>
      <c r="BJ42" s="261">
        <v>0</v>
      </c>
      <c r="BK42" s="261">
        <v>3.4294309872253468E-5</v>
      </c>
      <c r="BL42" s="261">
        <v>4.252362091933951E-5</v>
      </c>
      <c r="BM42" s="261">
        <v>7.7267779165405797E-5</v>
      </c>
      <c r="BN42" s="261">
        <v>0</v>
      </c>
      <c r="BO42" s="261">
        <v>1.2264110811461308E-5</v>
      </c>
      <c r="BP42" s="261">
        <v>2.2140598428262546E-5</v>
      </c>
      <c r="BQ42" s="261">
        <v>2.3214573666405396E-5</v>
      </c>
      <c r="BR42" s="261">
        <v>2.730276924907008E-5</v>
      </c>
      <c r="BS42" s="261">
        <v>1.2001947596299941E-5</v>
      </c>
      <c r="BT42" s="261">
        <v>3.0008170662122226E-3</v>
      </c>
      <c r="BU42" s="261">
        <v>7.4730176958474037E-6</v>
      </c>
      <c r="BV42" s="261">
        <v>4.1756915294138067E-5</v>
      </c>
      <c r="BW42" s="261">
        <v>1.1869570482572643E-5</v>
      </c>
      <c r="BX42" s="261">
        <v>2.6751330371390379E-5</v>
      </c>
      <c r="BY42" s="261">
        <v>1.6701690222961307E-5</v>
      </c>
      <c r="BZ42" s="261">
        <v>1.0261861264161374E-5</v>
      </c>
      <c r="CA42" s="261">
        <v>3.3501964480129019E-5</v>
      </c>
      <c r="CB42" s="261">
        <v>6.7630633165887967E-5</v>
      </c>
      <c r="CC42" s="261">
        <v>1.1794397173833396E-5</v>
      </c>
      <c r="CD42" s="261">
        <v>6.0928639307157389E-4</v>
      </c>
      <c r="CE42" s="261">
        <v>1.4860720143039402E-5</v>
      </c>
      <c r="CF42" s="261">
        <v>2.2833103187584182E-5</v>
      </c>
      <c r="CG42" s="261">
        <v>2.1206771784259362E-5</v>
      </c>
      <c r="CH42" s="261">
        <v>1.4484855414287732E-5</v>
      </c>
      <c r="CI42" s="261">
        <v>1.6276510509199965E-5</v>
      </c>
      <c r="CJ42" s="261">
        <v>2.0744103036184938E-5</v>
      </c>
      <c r="CK42" s="261">
        <v>7.9311088166544083E-6</v>
      </c>
      <c r="CL42" s="261">
        <v>3.8260376397070638E-4</v>
      </c>
      <c r="CM42" s="261">
        <f t="shared" si="1"/>
        <v>1.0778805946455821</v>
      </c>
      <c r="CN42" s="261"/>
      <c r="CO42" s="261"/>
      <c r="CP42" s="261"/>
      <c r="CQ42" s="261"/>
      <c r="CR42" s="261"/>
      <c r="CS42" s="261"/>
      <c r="CT42" s="261"/>
      <c r="CU42" s="261"/>
      <c r="CV42" s="261"/>
    </row>
    <row r="43" spans="1:100">
      <c r="A43">
        <v>40</v>
      </c>
      <c r="B43" t="s">
        <v>159</v>
      </c>
      <c r="C43" s="261">
        <v>2.8909886361064193E-4</v>
      </c>
      <c r="D43" s="261">
        <v>7.951823434950327E-5</v>
      </c>
      <c r="E43" s="261">
        <v>1.9894507196180158E-4</v>
      </c>
      <c r="F43" s="261">
        <v>9.3199292441791554E-5</v>
      </c>
      <c r="G43" s="261">
        <v>2.4766300518712267E-5</v>
      </c>
      <c r="H43" s="261">
        <v>1.7093366815026813E-5</v>
      </c>
      <c r="I43" s="261">
        <v>0</v>
      </c>
      <c r="J43" s="261">
        <v>1.9157000474251917E-5</v>
      </c>
      <c r="K43" s="261">
        <v>1.7413024243668484E-4</v>
      </c>
      <c r="L43" s="261">
        <v>1.8367183409704012E-5</v>
      </c>
      <c r="M43" s="261">
        <v>3.1781735397057594E-5</v>
      </c>
      <c r="N43" s="261">
        <v>1.2086464903069699E-5</v>
      </c>
      <c r="O43" s="261">
        <v>1.4327400065040173E-5</v>
      </c>
      <c r="P43" s="261">
        <v>0</v>
      </c>
      <c r="Q43" s="261">
        <v>1.2578302991997164E-5</v>
      </c>
      <c r="R43" s="261">
        <v>1.4515974985959524E-5</v>
      </c>
      <c r="S43" s="261">
        <v>0</v>
      </c>
      <c r="T43" s="261">
        <v>7.0303343575269124E-6</v>
      </c>
      <c r="U43" s="261">
        <v>0</v>
      </c>
      <c r="V43" s="261">
        <v>8.9315029320994679E-6</v>
      </c>
      <c r="W43" s="261">
        <v>1.5346237901226342E-5</v>
      </c>
      <c r="X43" s="261">
        <v>0</v>
      </c>
      <c r="Y43" s="261">
        <v>3.2712154084192292E-5</v>
      </c>
      <c r="Z43" s="261">
        <v>0</v>
      </c>
      <c r="AA43" s="261">
        <v>3.1370979607445413E-5</v>
      </c>
      <c r="AB43" s="261">
        <v>1.1704181173456781E-5</v>
      </c>
      <c r="AC43" s="261">
        <v>3.5880079885247372E-5</v>
      </c>
      <c r="AD43" s="261">
        <v>3.3976062119339438E-5</v>
      </c>
      <c r="AE43" s="261">
        <v>3.2163069353641818E-5</v>
      </c>
      <c r="AF43" s="261">
        <v>1.1779594859468038E-4</v>
      </c>
      <c r="AG43" s="261">
        <v>2.4722570800114161E-4</v>
      </c>
      <c r="AH43" s="261">
        <v>4.6463705033415857E-5</v>
      </c>
      <c r="AI43" s="261">
        <v>3.3629609419046856E-5</v>
      </c>
      <c r="AJ43" s="261">
        <v>6.4977048793519611E-5</v>
      </c>
      <c r="AK43" s="261">
        <v>2.6311561809867948E-6</v>
      </c>
      <c r="AL43" s="261">
        <v>8.7246914641850673E-5</v>
      </c>
      <c r="AM43" s="261">
        <v>9.536253060701415E-5</v>
      </c>
      <c r="AN43" s="261">
        <v>1.2375424350430822E-4</v>
      </c>
      <c r="AO43" s="261">
        <v>4.6861509428631987E-5</v>
      </c>
      <c r="AP43" s="261">
        <v>1.000832698214148</v>
      </c>
      <c r="AQ43" s="261">
        <v>7.8205279551180545E-5</v>
      </c>
      <c r="AR43" s="261">
        <v>2.3135812624001677E-5</v>
      </c>
      <c r="AS43" s="261">
        <v>4.2475128094167573E-5</v>
      </c>
      <c r="AT43" s="261">
        <v>7.0719925980424823E-5</v>
      </c>
      <c r="AU43" s="261">
        <v>8.0953662703736582E-5</v>
      </c>
      <c r="AV43" s="261">
        <v>1.8244695401235805E-5</v>
      </c>
      <c r="AW43" s="261">
        <v>3.6304642718797166E-5</v>
      </c>
      <c r="AX43" s="261">
        <v>4.7995809720135225E-5</v>
      </c>
      <c r="AY43" s="261">
        <v>1.1354342176374347E-4</v>
      </c>
      <c r="AZ43" s="261">
        <v>1.8150417745094217E-5</v>
      </c>
      <c r="BA43" s="261">
        <v>2.2391739276756751E-5</v>
      </c>
      <c r="BB43" s="261">
        <v>1.5157304153836383E-5</v>
      </c>
      <c r="BC43" s="261">
        <v>6.8864167010188695E-6</v>
      </c>
      <c r="BD43" s="261">
        <v>1.6688442318727981E-5</v>
      </c>
      <c r="BE43" s="261">
        <v>5.7093350770220514E-7</v>
      </c>
      <c r="BF43" s="261">
        <v>1.1685244510538399E-5</v>
      </c>
      <c r="BG43" s="261">
        <v>3.4575196825416493E-5</v>
      </c>
      <c r="BH43" s="261">
        <v>1.5002559147998234E-4</v>
      </c>
      <c r="BI43" s="261">
        <v>4.9564868633486579E-5</v>
      </c>
      <c r="BJ43" s="261">
        <v>0</v>
      </c>
      <c r="BK43" s="261">
        <v>2.3379246231321371E-5</v>
      </c>
      <c r="BL43" s="261">
        <v>1.5929436294073992E-5</v>
      </c>
      <c r="BM43" s="261">
        <v>1.2935414632706637E-5</v>
      </c>
      <c r="BN43" s="261">
        <v>0</v>
      </c>
      <c r="BO43" s="261">
        <v>3.2397470484036341E-5</v>
      </c>
      <c r="BP43" s="261">
        <v>2.7470523119414495E-5</v>
      </c>
      <c r="BQ43" s="261">
        <v>4.5897429215912037E-5</v>
      </c>
      <c r="BR43" s="261">
        <v>3.9243810416249906E-5</v>
      </c>
      <c r="BS43" s="261">
        <v>4.0336650846177762E-5</v>
      </c>
      <c r="BT43" s="261">
        <v>4.6612413206790568E-5</v>
      </c>
      <c r="BU43" s="261">
        <v>6.9933225254032418E-6</v>
      </c>
      <c r="BV43" s="261">
        <v>9.555111078448641E-5</v>
      </c>
      <c r="BW43" s="261">
        <v>1.8918582784636753E-5</v>
      </c>
      <c r="BX43" s="261">
        <v>2.5686085249817376E-5</v>
      </c>
      <c r="BY43" s="261">
        <v>4.4594105777480776E-5</v>
      </c>
      <c r="BZ43" s="261">
        <v>3.7584343474594081E-5</v>
      </c>
      <c r="CA43" s="261">
        <v>1.1470399245188331E-4</v>
      </c>
      <c r="CB43" s="261">
        <v>7.1355716480769716E-5</v>
      </c>
      <c r="CC43" s="261">
        <v>2.5400596300189528E-5</v>
      </c>
      <c r="CD43" s="261">
        <v>3.8569668287184185E-4</v>
      </c>
      <c r="CE43" s="261">
        <v>2.7069754619174515E-5</v>
      </c>
      <c r="CF43" s="261">
        <v>4.5321065299230428E-5</v>
      </c>
      <c r="CG43" s="261">
        <v>2.4185510398507668E-5</v>
      </c>
      <c r="CH43" s="261">
        <v>2.5639705939068086E-5</v>
      </c>
      <c r="CI43" s="261">
        <v>6.3119659648411784E-5</v>
      </c>
      <c r="CJ43" s="261">
        <v>4.7854401468310635E-5</v>
      </c>
      <c r="CK43" s="261">
        <v>1.1500006790883058E-3</v>
      </c>
      <c r="CL43" s="261">
        <v>2.7505240991179745E-5</v>
      </c>
      <c r="CM43" s="261">
        <f t="shared" si="1"/>
        <v>1.0062659841084376</v>
      </c>
      <c r="CN43" s="261"/>
      <c r="CO43" s="261"/>
      <c r="CP43" s="261"/>
      <c r="CQ43" s="261"/>
      <c r="CR43" s="261"/>
      <c r="CS43" s="261"/>
      <c r="CT43" s="261"/>
      <c r="CU43" s="261"/>
      <c r="CV43" s="261"/>
    </row>
    <row r="44" spans="1:100">
      <c r="A44">
        <v>41</v>
      </c>
      <c r="B44" t="s">
        <v>1996</v>
      </c>
      <c r="C44" s="261">
        <v>2.3715666702917314E-4</v>
      </c>
      <c r="D44" s="261">
        <v>2.9568782282743816E-3</v>
      </c>
      <c r="E44" s="261">
        <v>1.6248070376164125E-6</v>
      </c>
      <c r="F44" s="261">
        <v>1.1333342049966794E-5</v>
      </c>
      <c r="G44" s="261">
        <v>1.3211162107321125E-5</v>
      </c>
      <c r="H44" s="261">
        <v>7.9155547101406802E-4</v>
      </c>
      <c r="I44" s="261">
        <v>0</v>
      </c>
      <c r="J44" s="261">
        <v>1.2163076625835698E-4</v>
      </c>
      <c r="K44" s="261">
        <v>2.5702802640928659E-6</v>
      </c>
      <c r="L44" s="261">
        <v>1.6142049973098325E-3</v>
      </c>
      <c r="M44" s="261">
        <v>1.763176458552518E-5</v>
      </c>
      <c r="N44" s="261">
        <v>2.5296900165678709E-4</v>
      </c>
      <c r="O44" s="261">
        <v>8.2402625279831281E-6</v>
      </c>
      <c r="P44" s="261">
        <v>0</v>
      </c>
      <c r="Q44" s="261">
        <v>5.3227652916972631E-4</v>
      </c>
      <c r="R44" s="261">
        <v>2.1796324437198838E-4</v>
      </c>
      <c r="S44" s="261">
        <v>0</v>
      </c>
      <c r="T44" s="261">
        <v>2.3513487008319616E-6</v>
      </c>
      <c r="U44" s="261">
        <v>0</v>
      </c>
      <c r="V44" s="261">
        <v>3.9053664340492063E-3</v>
      </c>
      <c r="W44" s="261">
        <v>5.9952898118426111E-4</v>
      </c>
      <c r="X44" s="261">
        <v>0</v>
      </c>
      <c r="Y44" s="261">
        <v>1.067023453279753E-3</v>
      </c>
      <c r="Z44" s="261">
        <v>0</v>
      </c>
      <c r="AA44" s="261">
        <v>2.9128921692482117E-4</v>
      </c>
      <c r="AB44" s="261">
        <v>6.4968625085319218E-4</v>
      </c>
      <c r="AC44" s="261">
        <v>1.614300907471888E-2</v>
      </c>
      <c r="AD44" s="261">
        <v>2.6357172712308775E-5</v>
      </c>
      <c r="AE44" s="261">
        <v>2.2454340721931429E-4</v>
      </c>
      <c r="AF44" s="261">
        <v>1.2486056057573233E-5</v>
      </c>
      <c r="AG44" s="261">
        <v>1.0582253737409044E-5</v>
      </c>
      <c r="AH44" s="261">
        <v>6.0107265517276811E-6</v>
      </c>
      <c r="AI44" s="261">
        <v>1.4414255758934503E-5</v>
      </c>
      <c r="AJ44" s="261">
        <v>6.4391212663003703E-5</v>
      </c>
      <c r="AK44" s="261">
        <v>4.1914290065907784E-7</v>
      </c>
      <c r="AL44" s="261">
        <v>7.6586544825939038E-6</v>
      </c>
      <c r="AM44" s="261">
        <v>9.6822764170663707E-5</v>
      </c>
      <c r="AN44" s="261">
        <v>2.3778727617483204E-5</v>
      </c>
      <c r="AO44" s="261">
        <v>5.2389143394479809E-6</v>
      </c>
      <c r="AP44" s="261">
        <v>2.3921258562799359E-5</v>
      </c>
      <c r="AQ44" s="261">
        <v>1.0000192041445024</v>
      </c>
      <c r="AR44" s="261">
        <v>1.1209456678046359E-5</v>
      </c>
      <c r="AS44" s="261">
        <v>1.017609901012933E-5</v>
      </c>
      <c r="AT44" s="261">
        <v>1.7190908889798344E-4</v>
      </c>
      <c r="AU44" s="261">
        <v>3.2607415632033329E-5</v>
      </c>
      <c r="AV44" s="261">
        <v>3.417842236721951E-3</v>
      </c>
      <c r="AW44" s="261">
        <v>2.5477239448887948E-3</v>
      </c>
      <c r="AX44" s="261">
        <v>5.034139411618067E-6</v>
      </c>
      <c r="AY44" s="261">
        <v>1.6425389226221253E-6</v>
      </c>
      <c r="AZ44" s="261">
        <v>5.7524331344430701E-7</v>
      </c>
      <c r="BA44" s="261">
        <v>2.0761921643519503E-6</v>
      </c>
      <c r="BB44" s="261">
        <v>8.1497236359289643E-7</v>
      </c>
      <c r="BC44" s="261">
        <v>2.6990894820964515E-6</v>
      </c>
      <c r="BD44" s="261">
        <v>2.1382568476277272E-7</v>
      </c>
      <c r="BE44" s="261">
        <v>6.4337120183633051E-8</v>
      </c>
      <c r="BF44" s="261">
        <v>3.180729399717665E-7</v>
      </c>
      <c r="BG44" s="261">
        <v>1.1838817993247593E-4</v>
      </c>
      <c r="BH44" s="261">
        <v>9.6615664722754558E-7</v>
      </c>
      <c r="BI44" s="261">
        <v>5.8842824725026947E-7</v>
      </c>
      <c r="BJ44" s="261">
        <v>0</v>
      </c>
      <c r="BK44" s="261">
        <v>9.3699433937647067E-7</v>
      </c>
      <c r="BL44" s="261">
        <v>9.7538287014361266E-7</v>
      </c>
      <c r="BM44" s="261">
        <v>6.6410013116201334E-7</v>
      </c>
      <c r="BN44" s="261">
        <v>0</v>
      </c>
      <c r="BO44" s="261">
        <v>3.398776402046139E-7</v>
      </c>
      <c r="BP44" s="261">
        <v>5.4403801322822068E-7</v>
      </c>
      <c r="BQ44" s="261">
        <v>1.3486351442566282E-6</v>
      </c>
      <c r="BR44" s="261">
        <v>7.2904509047186724E-7</v>
      </c>
      <c r="BS44" s="261">
        <v>1.2505348661424813E-6</v>
      </c>
      <c r="BT44" s="261">
        <v>1.0272914483298611E-6</v>
      </c>
      <c r="BU44" s="261">
        <v>5.0349978715165627E-7</v>
      </c>
      <c r="BV44" s="261">
        <v>1.8667247232797983E-6</v>
      </c>
      <c r="BW44" s="261">
        <v>1.2279433917259209E-6</v>
      </c>
      <c r="BX44" s="261">
        <v>8.6154477596283001E-7</v>
      </c>
      <c r="BY44" s="261">
        <v>1.6923188668474517E-6</v>
      </c>
      <c r="BZ44" s="261">
        <v>1.8263115425640055E-6</v>
      </c>
      <c r="CA44" s="261">
        <v>1.6514119954722751E-6</v>
      </c>
      <c r="CB44" s="261">
        <v>6.3922672733757241E-7</v>
      </c>
      <c r="CC44" s="261">
        <v>8.314355279736232E-7</v>
      </c>
      <c r="CD44" s="261">
        <v>2.7919490223603931E-6</v>
      </c>
      <c r="CE44" s="261">
        <v>6.5431243863593936E-7</v>
      </c>
      <c r="CF44" s="261">
        <v>4.8349464307684818E-6</v>
      </c>
      <c r="CG44" s="261">
        <v>3.8582718425419745E-5</v>
      </c>
      <c r="CH44" s="261">
        <v>1.109615176935123E-6</v>
      </c>
      <c r="CI44" s="261">
        <v>9.8680327972059735E-7</v>
      </c>
      <c r="CJ44" s="261">
        <v>8.0563512552869048E-6</v>
      </c>
      <c r="CK44" s="261">
        <v>1.2632233104795298E-5</v>
      </c>
      <c r="CL44" s="261">
        <v>2.7376096448667575E-6</v>
      </c>
      <c r="CM44" s="261">
        <f t="shared" si="1"/>
        <v>1.0363894822483632</v>
      </c>
      <c r="CN44" s="261"/>
      <c r="CO44" s="261"/>
      <c r="CP44" s="261"/>
      <c r="CQ44" s="261"/>
      <c r="CR44" s="261"/>
      <c r="CS44" s="261"/>
      <c r="CT44" s="261"/>
      <c r="CU44" s="261"/>
      <c r="CV44" s="261"/>
    </row>
    <row r="45" spans="1:100">
      <c r="A45">
        <v>42</v>
      </c>
      <c r="B45" t="s">
        <v>1234</v>
      </c>
      <c r="C45" s="261">
        <v>0</v>
      </c>
      <c r="D45" s="261">
        <v>0</v>
      </c>
      <c r="E45" s="261">
        <v>0</v>
      </c>
      <c r="F45" s="261">
        <v>0</v>
      </c>
      <c r="G45" s="261">
        <v>0</v>
      </c>
      <c r="H45" s="261">
        <v>0</v>
      </c>
      <c r="I45" s="261">
        <v>0</v>
      </c>
      <c r="J45" s="261">
        <v>0</v>
      </c>
      <c r="K45" s="261">
        <v>0</v>
      </c>
      <c r="L45" s="261">
        <v>0</v>
      </c>
      <c r="M45" s="261">
        <v>0</v>
      </c>
      <c r="N45" s="261">
        <v>0</v>
      </c>
      <c r="O45" s="261">
        <v>0</v>
      </c>
      <c r="P45" s="261">
        <v>0</v>
      </c>
      <c r="Q45" s="261">
        <v>0</v>
      </c>
      <c r="R45" s="261">
        <v>0</v>
      </c>
      <c r="S45" s="261">
        <v>0</v>
      </c>
      <c r="T45" s="261">
        <v>0</v>
      </c>
      <c r="U45" s="261">
        <v>0</v>
      </c>
      <c r="V45" s="261">
        <v>0</v>
      </c>
      <c r="W45" s="261">
        <v>0</v>
      </c>
      <c r="X45" s="261">
        <v>0</v>
      </c>
      <c r="Y45" s="261">
        <v>0</v>
      </c>
      <c r="Z45" s="261">
        <v>0</v>
      </c>
      <c r="AA45" s="261">
        <v>0</v>
      </c>
      <c r="AB45" s="261">
        <v>0</v>
      </c>
      <c r="AC45" s="261">
        <v>0</v>
      </c>
      <c r="AD45" s="261">
        <v>0</v>
      </c>
      <c r="AE45" s="261">
        <v>0</v>
      </c>
      <c r="AF45" s="261">
        <v>0</v>
      </c>
      <c r="AG45" s="261">
        <v>0</v>
      </c>
      <c r="AH45" s="261">
        <v>0</v>
      </c>
      <c r="AI45" s="261">
        <v>0</v>
      </c>
      <c r="AJ45" s="261">
        <v>0</v>
      </c>
      <c r="AK45" s="261">
        <v>0</v>
      </c>
      <c r="AL45" s="261">
        <v>0</v>
      </c>
      <c r="AM45" s="261">
        <v>0</v>
      </c>
      <c r="AN45" s="261">
        <v>0</v>
      </c>
      <c r="AO45" s="261">
        <v>0</v>
      </c>
      <c r="AP45" s="261">
        <v>0</v>
      </c>
      <c r="AQ45" s="261">
        <v>0</v>
      </c>
      <c r="AR45" s="261">
        <v>1</v>
      </c>
      <c r="AS45" s="261">
        <v>0</v>
      </c>
      <c r="AT45" s="261">
        <v>0</v>
      </c>
      <c r="AU45" s="261">
        <v>0</v>
      </c>
      <c r="AV45" s="261">
        <v>0</v>
      </c>
      <c r="AW45" s="261">
        <v>0</v>
      </c>
      <c r="AX45" s="261">
        <v>0</v>
      </c>
      <c r="AY45" s="261">
        <v>0</v>
      </c>
      <c r="AZ45" s="261">
        <v>0</v>
      </c>
      <c r="BA45" s="261">
        <v>0</v>
      </c>
      <c r="BB45" s="261">
        <v>0</v>
      </c>
      <c r="BC45" s="261">
        <v>0</v>
      </c>
      <c r="BD45" s="261">
        <v>0</v>
      </c>
      <c r="BE45" s="261">
        <v>0</v>
      </c>
      <c r="BF45" s="261">
        <v>0</v>
      </c>
      <c r="BG45" s="261">
        <v>0</v>
      </c>
      <c r="BH45" s="261">
        <v>0</v>
      </c>
      <c r="BI45" s="261">
        <v>0</v>
      </c>
      <c r="BJ45" s="261">
        <v>0</v>
      </c>
      <c r="BK45" s="261">
        <v>0</v>
      </c>
      <c r="BL45" s="261">
        <v>0</v>
      </c>
      <c r="BM45" s="261">
        <v>0</v>
      </c>
      <c r="BN45" s="261">
        <v>0</v>
      </c>
      <c r="BO45" s="261">
        <v>0</v>
      </c>
      <c r="BP45" s="261">
        <v>0</v>
      </c>
      <c r="BQ45" s="261">
        <v>0</v>
      </c>
      <c r="BR45" s="261">
        <v>0</v>
      </c>
      <c r="BS45" s="261">
        <v>0</v>
      </c>
      <c r="BT45" s="261">
        <v>0</v>
      </c>
      <c r="BU45" s="261">
        <v>0</v>
      </c>
      <c r="BV45" s="261">
        <v>0</v>
      </c>
      <c r="BW45" s="261">
        <v>0</v>
      </c>
      <c r="BX45" s="261">
        <v>0</v>
      </c>
      <c r="BY45" s="261">
        <v>0</v>
      </c>
      <c r="BZ45" s="261">
        <v>0</v>
      </c>
      <c r="CA45" s="261">
        <v>0</v>
      </c>
      <c r="CB45" s="261">
        <v>0</v>
      </c>
      <c r="CC45" s="261">
        <v>0</v>
      </c>
      <c r="CD45" s="261">
        <v>0</v>
      </c>
      <c r="CE45" s="261">
        <v>0</v>
      </c>
      <c r="CF45" s="261">
        <v>0</v>
      </c>
      <c r="CG45" s="261">
        <v>0</v>
      </c>
      <c r="CH45" s="261">
        <v>0</v>
      </c>
      <c r="CI45" s="261">
        <v>0</v>
      </c>
      <c r="CJ45" s="261">
        <v>0</v>
      </c>
      <c r="CK45" s="261">
        <v>0</v>
      </c>
      <c r="CL45" s="261">
        <v>0</v>
      </c>
      <c r="CM45" s="261">
        <f t="shared" si="1"/>
        <v>1</v>
      </c>
      <c r="CN45" s="261"/>
      <c r="CO45" s="261"/>
      <c r="CP45" s="261"/>
      <c r="CQ45" s="261"/>
      <c r="CR45" s="261"/>
      <c r="CS45" s="261"/>
      <c r="CT45" s="261"/>
      <c r="CU45" s="261"/>
      <c r="CV45" s="261"/>
    </row>
    <row r="46" spans="1:100">
      <c r="A46">
        <v>43</v>
      </c>
      <c r="B46" t="s">
        <v>865</v>
      </c>
      <c r="C46" s="261">
        <v>9.3724404756592472E-5</v>
      </c>
      <c r="D46" s="261">
        <v>6.0005446693275894E-5</v>
      </c>
      <c r="E46" s="261">
        <v>4.1208553978984568E-5</v>
      </c>
      <c r="F46" s="261">
        <v>2.045826336270516E-4</v>
      </c>
      <c r="G46" s="261">
        <v>3.0433131496447745E-5</v>
      </c>
      <c r="H46" s="261">
        <v>2.4540160535776921E-5</v>
      </c>
      <c r="I46" s="261">
        <v>0</v>
      </c>
      <c r="J46" s="261">
        <v>1.2742507069910233E-4</v>
      </c>
      <c r="K46" s="261">
        <v>9.8342935275114518E-5</v>
      </c>
      <c r="L46" s="261">
        <v>2.8111292196649999E-5</v>
      </c>
      <c r="M46" s="261">
        <v>3.6505225132023054E-5</v>
      </c>
      <c r="N46" s="261">
        <v>7.2121392339791836E-5</v>
      </c>
      <c r="O46" s="261">
        <v>5.5853920128295092E-5</v>
      </c>
      <c r="P46" s="261">
        <v>0</v>
      </c>
      <c r="Q46" s="261">
        <v>1.477851275722154E-4</v>
      </c>
      <c r="R46" s="261">
        <v>7.3093325822655612E-5</v>
      </c>
      <c r="S46" s="261">
        <v>0</v>
      </c>
      <c r="T46" s="261">
        <v>9.3036548593972965E-5</v>
      </c>
      <c r="U46" s="261">
        <v>0</v>
      </c>
      <c r="V46" s="261">
        <v>3.4312067466289384E-5</v>
      </c>
      <c r="W46" s="261">
        <v>1.1351216653014617E-4</v>
      </c>
      <c r="X46" s="261">
        <v>0</v>
      </c>
      <c r="Y46" s="261">
        <v>1.6579820849459392E-4</v>
      </c>
      <c r="Z46" s="261">
        <v>0</v>
      </c>
      <c r="AA46" s="261">
        <v>1.3622550840814882E-4</v>
      </c>
      <c r="AB46" s="261">
        <v>6.9323755157735104E-5</v>
      </c>
      <c r="AC46" s="261">
        <v>1.5207978614677686E-4</v>
      </c>
      <c r="AD46" s="261">
        <v>1.1539590838531742E-4</v>
      </c>
      <c r="AE46" s="261">
        <v>1.1209204599534464E-4</v>
      </c>
      <c r="AF46" s="261">
        <v>6.3493653834695461E-5</v>
      </c>
      <c r="AG46" s="261">
        <v>7.7366425073470052E-5</v>
      </c>
      <c r="AH46" s="261">
        <v>3.7677998369547243E-5</v>
      </c>
      <c r="AI46" s="261">
        <v>4.6316904280089291E-4</v>
      </c>
      <c r="AJ46" s="261">
        <v>9.6738484645796525E-5</v>
      </c>
      <c r="AK46" s="261">
        <v>3.0655938451791948E-6</v>
      </c>
      <c r="AL46" s="261">
        <v>8.0599641021895519E-6</v>
      </c>
      <c r="AM46" s="261">
        <v>1.7768590657991162E-5</v>
      </c>
      <c r="AN46" s="261">
        <v>5.3356763511201686E-5</v>
      </c>
      <c r="AO46" s="261">
        <v>1.0756443784953056E-4</v>
      </c>
      <c r="AP46" s="261">
        <v>9.0609772038188614E-5</v>
      </c>
      <c r="AQ46" s="261">
        <v>4.7312824006225832E-5</v>
      </c>
      <c r="AR46" s="261">
        <v>5.3635046499816276E-5</v>
      </c>
      <c r="AS46" s="261">
        <v>1.0000739047835907</v>
      </c>
      <c r="AT46" s="261">
        <v>5.2157684485554258E-5</v>
      </c>
      <c r="AU46" s="261">
        <v>3.7140356916729563E-5</v>
      </c>
      <c r="AV46" s="261">
        <v>4.4900346174939334E-4</v>
      </c>
      <c r="AW46" s="261">
        <v>9.0408020284082056E-4</v>
      </c>
      <c r="AX46" s="261">
        <v>1.2597189500203373E-3</v>
      </c>
      <c r="AY46" s="261">
        <v>1.0856372969532688E-4</v>
      </c>
      <c r="AZ46" s="261">
        <v>1.0264447735907024E-4</v>
      </c>
      <c r="BA46" s="261">
        <v>1.5427222495677307E-4</v>
      </c>
      <c r="BB46" s="261">
        <v>1.0942056164948975E-4</v>
      </c>
      <c r="BC46" s="261">
        <v>5.1232814532294288E-5</v>
      </c>
      <c r="BD46" s="261">
        <v>3.0504655619586026E-4</v>
      </c>
      <c r="BE46" s="261">
        <v>2.1735811731311166E-4</v>
      </c>
      <c r="BF46" s="261">
        <v>4.8133426558565079E-4</v>
      </c>
      <c r="BG46" s="261">
        <v>3.2227888341086389E-5</v>
      </c>
      <c r="BH46" s="261">
        <v>4.072022563915341E-4</v>
      </c>
      <c r="BI46" s="261">
        <v>1.2548626963668471E-4</v>
      </c>
      <c r="BJ46" s="261">
        <v>0</v>
      </c>
      <c r="BK46" s="261">
        <v>1.2992878242172219E-4</v>
      </c>
      <c r="BL46" s="261">
        <v>3.479316972067247E-4</v>
      </c>
      <c r="BM46" s="261">
        <v>1.1326346812505039E-4</v>
      </c>
      <c r="BN46" s="261">
        <v>0</v>
      </c>
      <c r="BO46" s="261">
        <v>1.1495144920414449E-4</v>
      </c>
      <c r="BP46" s="261">
        <v>3.6833425889070271E-4</v>
      </c>
      <c r="BQ46" s="261">
        <v>4.7064169482200384E-5</v>
      </c>
      <c r="BR46" s="261">
        <v>3.0219287833527328E-4</v>
      </c>
      <c r="BS46" s="261">
        <v>9.2967782445587007E-5</v>
      </c>
      <c r="BT46" s="261">
        <v>3.026120821493984E-4</v>
      </c>
      <c r="BU46" s="261">
        <v>7.829544637724003E-5</v>
      </c>
      <c r="BV46" s="261">
        <v>1.5239387221135161E-4</v>
      </c>
      <c r="BW46" s="261">
        <v>1.1195255203332842E-4</v>
      </c>
      <c r="BX46" s="261">
        <v>7.1139164619367126E-5</v>
      </c>
      <c r="BY46" s="261">
        <v>1.8318410358425296E-4</v>
      </c>
      <c r="BZ46" s="261">
        <v>1.8508460305541254E-4</v>
      </c>
      <c r="CA46" s="261">
        <v>8.8048242395877223E-5</v>
      </c>
      <c r="CB46" s="261">
        <v>6.1057443247092454E-5</v>
      </c>
      <c r="CC46" s="261">
        <v>6.5693549187634059E-5</v>
      </c>
      <c r="CD46" s="261">
        <v>7.5062098400145122E-5</v>
      </c>
      <c r="CE46" s="261">
        <v>6.0699167390597412E-5</v>
      </c>
      <c r="CF46" s="261">
        <v>3.0922068035714554E-4</v>
      </c>
      <c r="CG46" s="261">
        <v>9.8931182472138182E-3</v>
      </c>
      <c r="CH46" s="261">
        <v>1.9836545316263316E-3</v>
      </c>
      <c r="CI46" s="261">
        <v>1.5465096518018796E-4</v>
      </c>
      <c r="CJ46" s="261">
        <v>8.3346384675698655E-5</v>
      </c>
      <c r="CK46" s="261">
        <v>2.7441003905230865E-5</v>
      </c>
      <c r="CL46" s="261">
        <v>5.393758402107069E-5</v>
      </c>
      <c r="CM46" s="261">
        <f t="shared" si="1"/>
        <v>1.0235333480216702</v>
      </c>
      <c r="CN46" s="261"/>
      <c r="CO46" s="261"/>
      <c r="CP46" s="261"/>
      <c r="CQ46" s="261"/>
      <c r="CR46" s="261"/>
      <c r="CS46" s="261"/>
      <c r="CT46" s="261"/>
      <c r="CU46" s="261"/>
      <c r="CV46" s="261"/>
    </row>
    <row r="47" spans="1:100">
      <c r="A47">
        <v>44</v>
      </c>
      <c r="B47" t="s">
        <v>868</v>
      </c>
      <c r="C47" s="261">
        <v>0</v>
      </c>
      <c r="D47" s="261">
        <v>0</v>
      </c>
      <c r="E47" s="261">
        <v>0</v>
      </c>
      <c r="F47" s="261">
        <v>0</v>
      </c>
      <c r="G47" s="261">
        <v>0</v>
      </c>
      <c r="H47" s="261">
        <v>0</v>
      </c>
      <c r="I47" s="261">
        <v>0</v>
      </c>
      <c r="J47" s="261">
        <v>0</v>
      </c>
      <c r="K47" s="261">
        <v>0</v>
      </c>
      <c r="L47" s="261">
        <v>0</v>
      </c>
      <c r="M47" s="261">
        <v>0</v>
      </c>
      <c r="N47" s="261">
        <v>0</v>
      </c>
      <c r="O47" s="261">
        <v>0</v>
      </c>
      <c r="P47" s="261">
        <v>0</v>
      </c>
      <c r="Q47" s="261">
        <v>0</v>
      </c>
      <c r="R47" s="261">
        <v>0</v>
      </c>
      <c r="S47" s="261">
        <v>0</v>
      </c>
      <c r="T47" s="261">
        <v>0</v>
      </c>
      <c r="U47" s="261">
        <v>0</v>
      </c>
      <c r="V47" s="261">
        <v>0</v>
      </c>
      <c r="W47" s="261">
        <v>0</v>
      </c>
      <c r="X47" s="261">
        <v>0</v>
      </c>
      <c r="Y47" s="261">
        <v>0</v>
      </c>
      <c r="Z47" s="261">
        <v>0</v>
      </c>
      <c r="AA47" s="261">
        <v>0</v>
      </c>
      <c r="AB47" s="261">
        <v>0</v>
      </c>
      <c r="AC47" s="261">
        <v>0</v>
      </c>
      <c r="AD47" s="261">
        <v>0</v>
      </c>
      <c r="AE47" s="261">
        <v>0</v>
      </c>
      <c r="AF47" s="261">
        <v>0</v>
      </c>
      <c r="AG47" s="261">
        <v>0</v>
      </c>
      <c r="AH47" s="261">
        <v>0</v>
      </c>
      <c r="AI47" s="261">
        <v>0</v>
      </c>
      <c r="AJ47" s="261">
        <v>0</v>
      </c>
      <c r="AK47" s="261">
        <v>0</v>
      </c>
      <c r="AL47" s="261">
        <v>0</v>
      </c>
      <c r="AM47" s="261">
        <v>0</v>
      </c>
      <c r="AN47" s="261">
        <v>0</v>
      </c>
      <c r="AO47" s="261">
        <v>0</v>
      </c>
      <c r="AP47" s="261">
        <v>0</v>
      </c>
      <c r="AQ47" s="261">
        <v>0</v>
      </c>
      <c r="AR47" s="261">
        <v>0</v>
      </c>
      <c r="AS47" s="261">
        <v>0</v>
      </c>
      <c r="AT47" s="261">
        <v>1</v>
      </c>
      <c r="AU47" s="261">
        <v>0</v>
      </c>
      <c r="AV47" s="261">
        <v>0</v>
      </c>
      <c r="AW47" s="261">
        <v>0</v>
      </c>
      <c r="AX47" s="261">
        <v>0</v>
      </c>
      <c r="AY47" s="261">
        <v>0</v>
      </c>
      <c r="AZ47" s="261">
        <v>0</v>
      </c>
      <c r="BA47" s="261">
        <v>0</v>
      </c>
      <c r="BB47" s="261">
        <v>0</v>
      </c>
      <c r="BC47" s="261">
        <v>0</v>
      </c>
      <c r="BD47" s="261">
        <v>0</v>
      </c>
      <c r="BE47" s="261">
        <v>0</v>
      </c>
      <c r="BF47" s="261">
        <v>0</v>
      </c>
      <c r="BG47" s="261">
        <v>0</v>
      </c>
      <c r="BH47" s="261">
        <v>0</v>
      </c>
      <c r="BI47" s="261">
        <v>0</v>
      </c>
      <c r="BJ47" s="261">
        <v>0</v>
      </c>
      <c r="BK47" s="261">
        <v>0</v>
      </c>
      <c r="BL47" s="261">
        <v>0</v>
      </c>
      <c r="BM47" s="261">
        <v>0</v>
      </c>
      <c r="BN47" s="261">
        <v>0</v>
      </c>
      <c r="BO47" s="261">
        <v>0</v>
      </c>
      <c r="BP47" s="261">
        <v>0</v>
      </c>
      <c r="BQ47" s="261">
        <v>0</v>
      </c>
      <c r="BR47" s="261">
        <v>0</v>
      </c>
      <c r="BS47" s="261">
        <v>0</v>
      </c>
      <c r="BT47" s="261">
        <v>0</v>
      </c>
      <c r="BU47" s="261">
        <v>0</v>
      </c>
      <c r="BV47" s="261">
        <v>0</v>
      </c>
      <c r="BW47" s="261">
        <v>0</v>
      </c>
      <c r="BX47" s="261">
        <v>0</v>
      </c>
      <c r="BY47" s="261">
        <v>0</v>
      </c>
      <c r="BZ47" s="261">
        <v>0</v>
      </c>
      <c r="CA47" s="261">
        <v>0</v>
      </c>
      <c r="CB47" s="261">
        <v>0</v>
      </c>
      <c r="CC47" s="261">
        <v>0</v>
      </c>
      <c r="CD47" s="261">
        <v>0</v>
      </c>
      <c r="CE47" s="261">
        <v>0</v>
      </c>
      <c r="CF47" s="261">
        <v>0</v>
      </c>
      <c r="CG47" s="261">
        <v>0</v>
      </c>
      <c r="CH47" s="261">
        <v>0</v>
      </c>
      <c r="CI47" s="261">
        <v>0</v>
      </c>
      <c r="CJ47" s="261">
        <v>0</v>
      </c>
      <c r="CK47" s="261">
        <v>0</v>
      </c>
      <c r="CL47" s="261">
        <v>0</v>
      </c>
      <c r="CM47" s="261">
        <f t="shared" si="1"/>
        <v>1</v>
      </c>
      <c r="CN47" s="261"/>
      <c r="CO47" s="261"/>
      <c r="CP47" s="261"/>
      <c r="CQ47" s="261"/>
      <c r="CR47" s="261"/>
      <c r="CS47" s="261"/>
      <c r="CT47" s="261"/>
      <c r="CU47" s="261"/>
      <c r="CV47" s="261"/>
    </row>
    <row r="48" spans="1:100">
      <c r="A48">
        <v>45</v>
      </c>
      <c r="B48" t="s">
        <v>161</v>
      </c>
      <c r="C48" s="261">
        <v>0</v>
      </c>
      <c r="D48" s="261">
        <v>0</v>
      </c>
      <c r="E48" s="261">
        <v>0</v>
      </c>
      <c r="F48" s="261">
        <v>0</v>
      </c>
      <c r="G48" s="261">
        <v>0</v>
      </c>
      <c r="H48" s="261">
        <v>0</v>
      </c>
      <c r="I48" s="261">
        <v>0</v>
      </c>
      <c r="J48" s="261">
        <v>0</v>
      </c>
      <c r="K48" s="261">
        <v>0</v>
      </c>
      <c r="L48" s="261">
        <v>0</v>
      </c>
      <c r="M48" s="261">
        <v>0</v>
      </c>
      <c r="N48" s="261">
        <v>0</v>
      </c>
      <c r="O48" s="261">
        <v>0</v>
      </c>
      <c r="P48" s="261">
        <v>0</v>
      </c>
      <c r="Q48" s="261">
        <v>0</v>
      </c>
      <c r="R48" s="261">
        <v>0</v>
      </c>
      <c r="S48" s="261">
        <v>0</v>
      </c>
      <c r="T48" s="261">
        <v>0</v>
      </c>
      <c r="U48" s="261">
        <v>0</v>
      </c>
      <c r="V48" s="261">
        <v>0</v>
      </c>
      <c r="W48" s="261">
        <v>0</v>
      </c>
      <c r="X48" s="261">
        <v>0</v>
      </c>
      <c r="Y48" s="261">
        <v>0</v>
      </c>
      <c r="Z48" s="261">
        <v>0</v>
      </c>
      <c r="AA48" s="261">
        <v>0</v>
      </c>
      <c r="AB48" s="261">
        <v>0</v>
      </c>
      <c r="AC48" s="261">
        <v>0</v>
      </c>
      <c r="AD48" s="261">
        <v>0</v>
      </c>
      <c r="AE48" s="261">
        <v>0</v>
      </c>
      <c r="AF48" s="261">
        <v>0</v>
      </c>
      <c r="AG48" s="261">
        <v>0</v>
      </c>
      <c r="AH48" s="261">
        <v>0</v>
      </c>
      <c r="AI48" s="261">
        <v>0</v>
      </c>
      <c r="AJ48" s="261">
        <v>0</v>
      </c>
      <c r="AK48" s="261">
        <v>0</v>
      </c>
      <c r="AL48" s="261">
        <v>0</v>
      </c>
      <c r="AM48" s="261">
        <v>0</v>
      </c>
      <c r="AN48" s="261">
        <v>0</v>
      </c>
      <c r="AO48" s="261">
        <v>0</v>
      </c>
      <c r="AP48" s="261">
        <v>0</v>
      </c>
      <c r="AQ48" s="261">
        <v>0</v>
      </c>
      <c r="AR48" s="261">
        <v>0</v>
      </c>
      <c r="AS48" s="261">
        <v>0</v>
      </c>
      <c r="AT48" s="261">
        <v>0</v>
      </c>
      <c r="AU48" s="261">
        <v>1</v>
      </c>
      <c r="AV48" s="261">
        <v>0</v>
      </c>
      <c r="AW48" s="261">
        <v>0</v>
      </c>
      <c r="AX48" s="261">
        <v>0</v>
      </c>
      <c r="AY48" s="261">
        <v>0</v>
      </c>
      <c r="AZ48" s="261">
        <v>0</v>
      </c>
      <c r="BA48" s="261">
        <v>0</v>
      </c>
      <c r="BB48" s="261">
        <v>0</v>
      </c>
      <c r="BC48" s="261">
        <v>0</v>
      </c>
      <c r="BD48" s="261">
        <v>0</v>
      </c>
      <c r="BE48" s="261">
        <v>0</v>
      </c>
      <c r="BF48" s="261">
        <v>0</v>
      </c>
      <c r="BG48" s="261">
        <v>0</v>
      </c>
      <c r="BH48" s="261">
        <v>0</v>
      </c>
      <c r="BI48" s="261">
        <v>0</v>
      </c>
      <c r="BJ48" s="261">
        <v>0</v>
      </c>
      <c r="BK48" s="261">
        <v>0</v>
      </c>
      <c r="BL48" s="261">
        <v>0</v>
      </c>
      <c r="BM48" s="261">
        <v>0</v>
      </c>
      <c r="BN48" s="261">
        <v>0</v>
      </c>
      <c r="BO48" s="261">
        <v>0</v>
      </c>
      <c r="BP48" s="261">
        <v>0</v>
      </c>
      <c r="BQ48" s="261">
        <v>0</v>
      </c>
      <c r="BR48" s="261">
        <v>0</v>
      </c>
      <c r="BS48" s="261">
        <v>0</v>
      </c>
      <c r="BT48" s="261">
        <v>0</v>
      </c>
      <c r="BU48" s="261">
        <v>0</v>
      </c>
      <c r="BV48" s="261">
        <v>0</v>
      </c>
      <c r="BW48" s="261">
        <v>0</v>
      </c>
      <c r="BX48" s="261">
        <v>0</v>
      </c>
      <c r="BY48" s="261">
        <v>0</v>
      </c>
      <c r="BZ48" s="261">
        <v>0</v>
      </c>
      <c r="CA48" s="261">
        <v>0</v>
      </c>
      <c r="CB48" s="261">
        <v>0</v>
      </c>
      <c r="CC48" s="261">
        <v>0</v>
      </c>
      <c r="CD48" s="261">
        <v>0</v>
      </c>
      <c r="CE48" s="261">
        <v>0</v>
      </c>
      <c r="CF48" s="261">
        <v>0</v>
      </c>
      <c r="CG48" s="261">
        <v>0</v>
      </c>
      <c r="CH48" s="261">
        <v>0</v>
      </c>
      <c r="CI48" s="261">
        <v>0</v>
      </c>
      <c r="CJ48" s="261">
        <v>0</v>
      </c>
      <c r="CK48" s="261">
        <v>0</v>
      </c>
      <c r="CL48" s="261">
        <v>0</v>
      </c>
      <c r="CM48" s="261">
        <f t="shared" si="1"/>
        <v>1</v>
      </c>
      <c r="CN48" s="261"/>
      <c r="CO48" s="261"/>
      <c r="CP48" s="261"/>
      <c r="CQ48" s="261"/>
      <c r="CR48" s="261"/>
      <c r="CS48" s="261"/>
      <c r="CT48" s="261"/>
      <c r="CU48" s="261"/>
      <c r="CV48" s="261"/>
    </row>
    <row r="49" spans="1:100">
      <c r="A49">
        <v>46</v>
      </c>
      <c r="B49" t="s">
        <v>162</v>
      </c>
      <c r="C49" s="261">
        <v>-2.9447113637297714E-18</v>
      </c>
      <c r="D49" s="261">
        <v>-3.9050222921146452E-18</v>
      </c>
      <c r="E49" s="261">
        <v>-1.5870402633553228E-18</v>
      </c>
      <c r="F49" s="261">
        <v>-5.9584622035728162E-18</v>
      </c>
      <c r="G49" s="261">
        <v>-4.7343035164029845E-18</v>
      </c>
      <c r="H49" s="261">
        <v>-4.7921397259142634E-18</v>
      </c>
      <c r="I49" s="261">
        <v>0</v>
      </c>
      <c r="J49" s="261">
        <v>-2.1019051803848153E-17</v>
      </c>
      <c r="K49" s="261">
        <v>-1.1182174193060104E-17</v>
      </c>
      <c r="L49" s="261">
        <v>-4.7759582561399492E-18</v>
      </c>
      <c r="M49" s="261">
        <v>-3.0732350912676709E-18</v>
      </c>
      <c r="N49" s="261">
        <v>-4.3836774976604945E-18</v>
      </c>
      <c r="O49" s="261">
        <v>-8.628033793355075E-18</v>
      </c>
      <c r="P49" s="261">
        <v>0</v>
      </c>
      <c r="Q49" s="261">
        <v>-4.0774158434196865E-17</v>
      </c>
      <c r="R49" s="261">
        <v>-8.3850786387719599E-18</v>
      </c>
      <c r="S49" s="261">
        <v>0</v>
      </c>
      <c r="T49" s="261">
        <v>-3.4632182300265728E-18</v>
      </c>
      <c r="U49" s="261">
        <v>0</v>
      </c>
      <c r="V49" s="261">
        <v>-2.6195118859962561E-18</v>
      </c>
      <c r="W49" s="261">
        <v>-1.1005288619856631E-17</v>
      </c>
      <c r="X49" s="261">
        <v>0</v>
      </c>
      <c r="Y49" s="261">
        <v>-1.6493209420550039E-17</v>
      </c>
      <c r="Z49" s="261">
        <v>0</v>
      </c>
      <c r="AA49" s="261">
        <v>-1.3527083407417909E-17</v>
      </c>
      <c r="AB49" s="261">
        <v>-1.2181642825451964E-17</v>
      </c>
      <c r="AC49" s="261">
        <v>-1.8497175744906601E-17</v>
      </c>
      <c r="AD49" s="261">
        <v>-4.7003493621206623E-18</v>
      </c>
      <c r="AE49" s="261">
        <v>-1.0588524033654912E-17</v>
      </c>
      <c r="AF49" s="261">
        <v>-5.4429565766512221E-18</v>
      </c>
      <c r="AG49" s="261">
        <v>-4.9403563510650263E-18</v>
      </c>
      <c r="AH49" s="261">
        <v>-1.3933353589835515E-18</v>
      </c>
      <c r="AI49" s="261">
        <v>-3.3241473134529901E-17</v>
      </c>
      <c r="AJ49" s="261">
        <v>-8.8083970543825008E-18</v>
      </c>
      <c r="AK49" s="261">
        <v>-1.3832691747949106E-19</v>
      </c>
      <c r="AL49" s="261">
        <v>-1.4880780707476388E-18</v>
      </c>
      <c r="AM49" s="261">
        <v>-3.3966975791003505E-18</v>
      </c>
      <c r="AN49" s="261">
        <v>-8.6714542204271162E-18</v>
      </c>
      <c r="AO49" s="261">
        <v>-1.092185621426686E-17</v>
      </c>
      <c r="AP49" s="261">
        <v>-4.0285323381176581E-18</v>
      </c>
      <c r="AQ49" s="261">
        <v>-1.4807129863704794E-17</v>
      </c>
      <c r="AR49" s="261">
        <v>-1.9135540189812657E-18</v>
      </c>
      <c r="AS49" s="261">
        <v>-1.3699173258875628E-18</v>
      </c>
      <c r="AT49" s="261">
        <v>-1.5870009222504084E-18</v>
      </c>
      <c r="AU49" s="261">
        <v>-2.389633178818621E-18</v>
      </c>
      <c r="AV49" s="261">
        <v>1</v>
      </c>
      <c r="AW49" s="261">
        <v>-7.1471133467961724E-18</v>
      </c>
      <c r="AX49" s="261">
        <v>-2.4972648483949255E-17</v>
      </c>
      <c r="AY49" s="261">
        <v>-2.51731966538207E-17</v>
      </c>
      <c r="AZ49" s="261">
        <v>-2.0779561667179002E-18</v>
      </c>
      <c r="BA49" s="261">
        <v>-1.5074183390528439E-17</v>
      </c>
      <c r="BB49" s="261">
        <v>-2.4737328874198632E-18</v>
      </c>
      <c r="BC49" s="261">
        <v>-2.3482115434276434E-18</v>
      </c>
      <c r="BD49" s="261">
        <v>-1.2664546973673111E-18</v>
      </c>
      <c r="BE49" s="261">
        <v>-7.8080654473108168E-20</v>
      </c>
      <c r="BF49" s="261">
        <v>-2.4945850427521909E-17</v>
      </c>
      <c r="BG49" s="261">
        <v>-1.7776419881494657E-18</v>
      </c>
      <c r="BH49" s="261">
        <v>-2.4245878787636E-18</v>
      </c>
      <c r="BI49" s="261">
        <v>-9.5150110408528551E-19</v>
      </c>
      <c r="BJ49" s="261">
        <v>0</v>
      </c>
      <c r="BK49" s="261">
        <v>-1.5664652038063713E-18</v>
      </c>
      <c r="BL49" s="261">
        <v>-1.843454122876556E-17</v>
      </c>
      <c r="BM49" s="261">
        <v>-1.3342245857667237E-18</v>
      </c>
      <c r="BN49" s="261">
        <v>0</v>
      </c>
      <c r="BO49" s="261">
        <v>-3.5329554464219668E-18</v>
      </c>
      <c r="BP49" s="261">
        <v>-3.165346903990814E-18</v>
      </c>
      <c r="BQ49" s="261">
        <v>-1.5361630791092707E-18</v>
      </c>
      <c r="BR49" s="261">
        <v>-2.9452599736777576E-18</v>
      </c>
      <c r="BS49" s="261">
        <v>-2.0326801499832436E-18</v>
      </c>
      <c r="BT49" s="261">
        <v>-6.3955236275155147E-18</v>
      </c>
      <c r="BU49" s="261">
        <v>-2.826822278445378E-18</v>
      </c>
      <c r="BV49" s="261">
        <v>-4.212224612550974E-18</v>
      </c>
      <c r="BW49" s="261">
        <v>-3.7336948769497148E-18</v>
      </c>
      <c r="BX49" s="261">
        <v>-5.6159863856635015E-18</v>
      </c>
      <c r="BY49" s="261">
        <v>-8.8840608170901816E-18</v>
      </c>
      <c r="BZ49" s="261">
        <v>-6.0672971008940633E-18</v>
      </c>
      <c r="CA49" s="261">
        <v>-2.1921560868097238E-18</v>
      </c>
      <c r="CB49" s="261">
        <v>-1.5813322743567584E-18</v>
      </c>
      <c r="CC49" s="261">
        <v>-3.0912175389965185E-18</v>
      </c>
      <c r="CD49" s="261">
        <v>-2.5302578812092966E-18</v>
      </c>
      <c r="CE49" s="261">
        <v>-2.0926497492698113E-18</v>
      </c>
      <c r="CF49" s="261">
        <v>-1.8273120647170034E-17</v>
      </c>
      <c r="CG49" s="261">
        <v>-1.0337622397310611E-17</v>
      </c>
      <c r="CH49" s="261">
        <v>-7.1368564198217412E-18</v>
      </c>
      <c r="CI49" s="261">
        <v>-1.2368523217564893E-17</v>
      </c>
      <c r="CJ49" s="261">
        <v>-5.804909155083891E-18</v>
      </c>
      <c r="CK49" s="261">
        <v>-2.1721820104558531E-18</v>
      </c>
      <c r="CL49" s="261">
        <v>-3.1238978136103487E-18</v>
      </c>
      <c r="CM49" s="261">
        <f t="shared" si="1"/>
        <v>0.99999999999999967</v>
      </c>
      <c r="CN49" s="261"/>
      <c r="CO49" s="261"/>
      <c r="CP49" s="261"/>
      <c r="CQ49" s="261"/>
      <c r="CR49" s="261"/>
      <c r="CS49" s="261"/>
      <c r="CT49" s="261"/>
      <c r="CU49" s="261"/>
      <c r="CV49" s="261"/>
    </row>
    <row r="50" spans="1:100">
      <c r="A50">
        <v>47</v>
      </c>
      <c r="B50" t="s">
        <v>163</v>
      </c>
      <c r="C50" s="261">
        <v>1.6515221873781782E-5</v>
      </c>
      <c r="D50" s="261">
        <v>2.7184667129787495E-5</v>
      </c>
      <c r="E50" s="261">
        <v>6.8868956200104802E-6</v>
      </c>
      <c r="F50" s="261">
        <v>2.3167729044687958E-5</v>
      </c>
      <c r="G50" s="261">
        <v>1.2060842695919868E-4</v>
      </c>
      <c r="H50" s="261">
        <v>1.5304863569664788E-4</v>
      </c>
      <c r="I50" s="261">
        <v>0</v>
      </c>
      <c r="J50" s="261">
        <v>4.8141477148798233E-4</v>
      </c>
      <c r="K50" s="261">
        <v>1.1023660665482465E-4</v>
      </c>
      <c r="L50" s="261">
        <v>8.0100537164230819E-6</v>
      </c>
      <c r="M50" s="261">
        <v>1.970229804586635E-5</v>
      </c>
      <c r="N50" s="261">
        <v>2.6058055074977785E-5</v>
      </c>
      <c r="O50" s="261">
        <v>3.5191504284121747E-5</v>
      </c>
      <c r="P50" s="261">
        <v>0</v>
      </c>
      <c r="Q50" s="261">
        <v>9.8066015057411406E-5</v>
      </c>
      <c r="R50" s="261">
        <v>4.1683891797124619E-5</v>
      </c>
      <c r="S50" s="261">
        <v>0</v>
      </c>
      <c r="T50" s="261">
        <v>4.1338262428333482E-5</v>
      </c>
      <c r="U50" s="261">
        <v>0</v>
      </c>
      <c r="V50" s="261">
        <v>2.2074230672567614E-5</v>
      </c>
      <c r="W50" s="261">
        <v>1.9554862538938034E-4</v>
      </c>
      <c r="X50" s="261">
        <v>0</v>
      </c>
      <c r="Y50" s="261">
        <v>2.6980050196117092E-5</v>
      </c>
      <c r="Z50" s="261">
        <v>0</v>
      </c>
      <c r="AA50" s="261">
        <v>1.0138227683468919E-4</v>
      </c>
      <c r="AB50" s="261">
        <v>1.6510450337897699E-4</v>
      </c>
      <c r="AC50" s="261">
        <v>2.2551402285430608E-4</v>
      </c>
      <c r="AD50" s="261">
        <v>9.2111688130388906E-5</v>
      </c>
      <c r="AE50" s="261">
        <v>1.8223417641044984E-4</v>
      </c>
      <c r="AF50" s="261">
        <v>7.8758079796818127E-5</v>
      </c>
      <c r="AG50" s="261">
        <v>8.0969426311945452E-5</v>
      </c>
      <c r="AH50" s="261">
        <v>4.5730618416780517E-5</v>
      </c>
      <c r="AI50" s="261">
        <v>1.984556623092919E-3</v>
      </c>
      <c r="AJ50" s="261">
        <v>2.0447579436643274E-4</v>
      </c>
      <c r="AK50" s="261">
        <v>6.0782009957945931E-6</v>
      </c>
      <c r="AL50" s="261">
        <v>4.2045445007194222E-5</v>
      </c>
      <c r="AM50" s="261">
        <v>1.1163950973602916E-4</v>
      </c>
      <c r="AN50" s="261">
        <v>1.1649954727388667E-4</v>
      </c>
      <c r="AO50" s="261">
        <v>9.9325982817142559E-5</v>
      </c>
      <c r="AP50" s="261">
        <v>6.6945606444270551E-5</v>
      </c>
      <c r="AQ50" s="261">
        <v>1.9294142724412424E-4</v>
      </c>
      <c r="AR50" s="261">
        <v>5.6225067116959395E-5</v>
      </c>
      <c r="AS50" s="261">
        <v>6.2625722696073305E-5</v>
      </c>
      <c r="AT50" s="261">
        <v>4.1938900201040843E-5</v>
      </c>
      <c r="AU50" s="261">
        <v>3.6502097916913636E-5</v>
      </c>
      <c r="AV50" s="261">
        <v>7.9800808064242081E-5</v>
      </c>
      <c r="AW50" s="261">
        <v>1.0003512145880993</v>
      </c>
      <c r="AX50" s="261">
        <v>1.1343406887611057E-4</v>
      </c>
      <c r="AY50" s="261">
        <v>1.2721782362348319E-4</v>
      </c>
      <c r="AZ50" s="261">
        <v>3.6930457821733419E-5</v>
      </c>
      <c r="BA50" s="261">
        <v>3.3839257704623894E-4</v>
      </c>
      <c r="BB50" s="261">
        <v>3.2550243463447629E-5</v>
      </c>
      <c r="BC50" s="261">
        <v>2.9351468333390055E-5</v>
      </c>
      <c r="BD50" s="261">
        <v>9.4523935213761369E-6</v>
      </c>
      <c r="BE50" s="261">
        <v>1.1472271911338563E-6</v>
      </c>
      <c r="BF50" s="261">
        <v>1.969087374463829E-5</v>
      </c>
      <c r="BG50" s="261">
        <v>2.7268616802897298E-5</v>
      </c>
      <c r="BH50" s="261">
        <v>6.5176155757899133E-5</v>
      </c>
      <c r="BI50" s="261">
        <v>4.1902669336251158E-5</v>
      </c>
      <c r="BJ50" s="261">
        <v>0</v>
      </c>
      <c r="BK50" s="261">
        <v>3.0752991030754456E-5</v>
      </c>
      <c r="BL50" s="261">
        <v>1.7385947099052288E-5</v>
      </c>
      <c r="BM50" s="261">
        <v>1.7482069060557711E-5</v>
      </c>
      <c r="BN50" s="261">
        <v>0</v>
      </c>
      <c r="BO50" s="261">
        <v>3.1147293563462857E-5</v>
      </c>
      <c r="BP50" s="261">
        <v>3.791833167196682E-5</v>
      </c>
      <c r="BQ50" s="261">
        <v>2.2785690025671041E-5</v>
      </c>
      <c r="BR50" s="261">
        <v>5.5440780106402732E-5</v>
      </c>
      <c r="BS50" s="261">
        <v>2.5197946286326488E-5</v>
      </c>
      <c r="BT50" s="261">
        <v>1.3532200642076632E-4</v>
      </c>
      <c r="BU50" s="261">
        <v>6.4940922043757587E-5</v>
      </c>
      <c r="BV50" s="261">
        <v>7.582576951873797E-5</v>
      </c>
      <c r="BW50" s="261">
        <v>9.3913241496806351E-5</v>
      </c>
      <c r="BX50" s="261">
        <v>1.4745696449978499E-4</v>
      </c>
      <c r="BY50" s="261">
        <v>3.2894509128782325E-4</v>
      </c>
      <c r="BZ50" s="261">
        <v>2.6875656909481119E-4</v>
      </c>
      <c r="CA50" s="261">
        <v>9.2325241094594465E-5</v>
      </c>
      <c r="CB50" s="261">
        <v>2.4936597011204575E-5</v>
      </c>
      <c r="CC50" s="261">
        <v>2.3619329300763709E-5</v>
      </c>
      <c r="CD50" s="261">
        <v>1.6498271156984364E-4</v>
      </c>
      <c r="CE50" s="261">
        <v>8.9835335721912235E-5</v>
      </c>
      <c r="CF50" s="261">
        <v>7.6096746393281098E-4</v>
      </c>
      <c r="CG50" s="261">
        <v>8.1576454422306816E-4</v>
      </c>
      <c r="CH50" s="261">
        <v>2.2027251190342748E-4</v>
      </c>
      <c r="CI50" s="261">
        <v>5.4731556086896171E-5</v>
      </c>
      <c r="CJ50" s="261">
        <v>1.5002147161806146E-4</v>
      </c>
      <c r="CK50" s="261">
        <v>6.404437913388638E-5</v>
      </c>
      <c r="CL50" s="261">
        <v>2.3811832647180479E-5</v>
      </c>
      <c r="CM50" s="261">
        <f t="shared" si="1"/>
        <v>1.0105594352173057</v>
      </c>
      <c r="CN50" s="261"/>
      <c r="CO50" s="261"/>
      <c r="CP50" s="261"/>
      <c r="CQ50" s="261"/>
      <c r="CR50" s="261"/>
      <c r="CS50" s="261"/>
      <c r="CT50" s="261"/>
      <c r="CU50" s="261"/>
      <c r="CV50" s="261"/>
    </row>
    <row r="51" spans="1:100">
      <c r="A51">
        <v>48</v>
      </c>
      <c r="B51" t="s">
        <v>10</v>
      </c>
      <c r="C51" s="261">
        <v>9.3782595891309887E-4</v>
      </c>
      <c r="D51" s="261">
        <v>5.7673329845769059E-4</v>
      </c>
      <c r="E51" s="261">
        <v>5.037088149632571E-4</v>
      </c>
      <c r="F51" s="261">
        <v>3.6037379865275247E-3</v>
      </c>
      <c r="G51" s="261">
        <v>1.771900585333569E-3</v>
      </c>
      <c r="H51" s="261">
        <v>1.8613345399504432E-3</v>
      </c>
      <c r="I51" s="261">
        <v>0</v>
      </c>
      <c r="J51" s="261">
        <v>2.3651489183917911E-3</v>
      </c>
      <c r="K51" s="261">
        <v>1.7299103359247961E-3</v>
      </c>
      <c r="L51" s="261">
        <v>5.389256245437932E-4</v>
      </c>
      <c r="M51" s="261">
        <v>5.5241664698820847E-4</v>
      </c>
      <c r="N51" s="261">
        <v>8.0937946968466089E-4</v>
      </c>
      <c r="O51" s="261">
        <v>7.1036981165981106E-4</v>
      </c>
      <c r="P51" s="261">
        <v>0</v>
      </c>
      <c r="Q51" s="261">
        <v>3.4171185984073964E-3</v>
      </c>
      <c r="R51" s="261">
        <v>2.0201919169822542E-3</v>
      </c>
      <c r="S51" s="261">
        <v>0</v>
      </c>
      <c r="T51" s="261">
        <v>7.2231758514968954E-4</v>
      </c>
      <c r="U51" s="261">
        <v>0</v>
      </c>
      <c r="V51" s="261">
        <v>8.4407353373279026E-4</v>
      </c>
      <c r="W51" s="261">
        <v>1.0127398438953905E-3</v>
      </c>
      <c r="X51" s="261">
        <v>0</v>
      </c>
      <c r="Y51" s="261">
        <v>1.3696674280889592E-3</v>
      </c>
      <c r="Z51" s="261">
        <v>0</v>
      </c>
      <c r="AA51" s="261">
        <v>8.2501178503519316E-4</v>
      </c>
      <c r="AB51" s="261">
        <v>4.5458844903888384E-4</v>
      </c>
      <c r="AC51" s="261">
        <v>1.2358900667588566E-3</v>
      </c>
      <c r="AD51" s="261">
        <v>7.5153793421009951E-4</v>
      </c>
      <c r="AE51" s="261">
        <v>9.1891379239202584E-4</v>
      </c>
      <c r="AF51" s="261">
        <v>7.3081681191348731E-4</v>
      </c>
      <c r="AG51" s="261">
        <v>7.5461229643530468E-4</v>
      </c>
      <c r="AH51" s="261">
        <v>7.7931836411597574E-4</v>
      </c>
      <c r="AI51" s="261">
        <v>2.1661844395771544E-3</v>
      </c>
      <c r="AJ51" s="261">
        <v>1.4297478581427232E-3</v>
      </c>
      <c r="AK51" s="261">
        <v>1.4051421306935026E-5</v>
      </c>
      <c r="AL51" s="261">
        <v>2.2419265229359862E-4</v>
      </c>
      <c r="AM51" s="261">
        <v>2.5138275910832332E-4</v>
      </c>
      <c r="AN51" s="261">
        <v>8.7392951513502336E-4</v>
      </c>
      <c r="AO51" s="261">
        <v>6.8720558339452472E-4</v>
      </c>
      <c r="AP51" s="261">
        <v>1.3744925882089201E-3</v>
      </c>
      <c r="AQ51" s="261">
        <v>3.9911566176957644E-3</v>
      </c>
      <c r="AR51" s="261">
        <v>1.3138737721620538E-3</v>
      </c>
      <c r="AS51" s="261">
        <v>1.8851013876599963E-3</v>
      </c>
      <c r="AT51" s="261">
        <v>1.3530277510276577E-3</v>
      </c>
      <c r="AU51" s="261">
        <v>1.2430164995422895E-3</v>
      </c>
      <c r="AV51" s="261">
        <v>6.6541939501724926E-4</v>
      </c>
      <c r="AW51" s="261">
        <v>2.0087972226566064E-3</v>
      </c>
      <c r="AX51" s="261">
        <v>1.091723813081847</v>
      </c>
      <c r="AY51" s="261">
        <v>7.3701449173879567E-3</v>
      </c>
      <c r="AZ51" s="261">
        <v>1.4625207692278604E-3</v>
      </c>
      <c r="BA51" s="261">
        <v>4.5383461948620002E-3</v>
      </c>
      <c r="BB51" s="261">
        <v>1.6951155282085072E-3</v>
      </c>
      <c r="BC51" s="261">
        <v>7.1709023462074393E-4</v>
      </c>
      <c r="BD51" s="261">
        <v>2.5677043982106598E-4</v>
      </c>
      <c r="BE51" s="261">
        <v>5.6303062196699213E-5</v>
      </c>
      <c r="BF51" s="261">
        <v>6.3534530168037799E-3</v>
      </c>
      <c r="BG51" s="261">
        <v>8.5883565013078261E-4</v>
      </c>
      <c r="BH51" s="261">
        <v>9.7629331459046578E-3</v>
      </c>
      <c r="BI51" s="261">
        <v>1.2521619204403638E-3</v>
      </c>
      <c r="BJ51" s="261">
        <v>0</v>
      </c>
      <c r="BK51" s="261">
        <v>1.0125164060006675E-3</v>
      </c>
      <c r="BL51" s="261">
        <v>1.6047822658914188E-3</v>
      </c>
      <c r="BM51" s="261">
        <v>9.6052004865521319E-4</v>
      </c>
      <c r="BN51" s="261">
        <v>0</v>
      </c>
      <c r="BO51" s="261">
        <v>3.1007144858549605E-3</v>
      </c>
      <c r="BP51" s="261">
        <v>9.876448032190093E-4</v>
      </c>
      <c r="BQ51" s="261">
        <v>7.9375332466991412E-4</v>
      </c>
      <c r="BR51" s="261">
        <v>2.0524551256740362E-3</v>
      </c>
      <c r="BS51" s="261">
        <v>1.0720518635147218E-3</v>
      </c>
      <c r="BT51" s="261">
        <v>4.8240051533022911E-3</v>
      </c>
      <c r="BU51" s="261">
        <v>2.3974523625426829E-3</v>
      </c>
      <c r="BV51" s="261">
        <v>8.1404189608725048E-3</v>
      </c>
      <c r="BW51" s="261">
        <v>4.1006436712481328E-3</v>
      </c>
      <c r="BX51" s="261">
        <v>3.7622153329145004E-3</v>
      </c>
      <c r="BY51" s="261">
        <v>6.3237157812835055E-3</v>
      </c>
      <c r="BZ51" s="261">
        <v>7.5101994439489362E-3</v>
      </c>
      <c r="CA51" s="261">
        <v>2.8974349450678191E-3</v>
      </c>
      <c r="CB51" s="261">
        <v>6.1967833746219862E-4</v>
      </c>
      <c r="CC51" s="261">
        <v>6.5727988431637098E-4</v>
      </c>
      <c r="CD51" s="261">
        <v>9.7206552509589497E-4</v>
      </c>
      <c r="CE51" s="261">
        <v>1.1501014244769754E-3</v>
      </c>
      <c r="CF51" s="261">
        <v>1.1856423520329805E-2</v>
      </c>
      <c r="CG51" s="261">
        <v>9.5500837748538417E-3</v>
      </c>
      <c r="CH51" s="261">
        <v>8.1460837126432137E-3</v>
      </c>
      <c r="CI51" s="261">
        <v>4.299100660042088E-3</v>
      </c>
      <c r="CJ51" s="261">
        <v>3.2257447050974843E-3</v>
      </c>
      <c r="CK51" s="261">
        <v>5.324145751216616E-4</v>
      </c>
      <c r="CL51" s="261">
        <v>2.4961718849656179E-3</v>
      </c>
      <c r="CM51" s="261">
        <f t="shared" si="1"/>
        <v>1.272372929800941</v>
      </c>
      <c r="CN51" s="261"/>
      <c r="CO51" s="261"/>
      <c r="CP51" s="261"/>
      <c r="CQ51" s="261"/>
      <c r="CR51" s="261"/>
      <c r="CS51" s="261"/>
      <c r="CT51" s="261"/>
      <c r="CU51" s="261"/>
      <c r="CV51" s="261"/>
    </row>
    <row r="52" spans="1:100">
      <c r="A52">
        <v>49</v>
      </c>
      <c r="B52" t="s">
        <v>11</v>
      </c>
      <c r="C52" s="261">
        <v>3.5011822728417999E-4</v>
      </c>
      <c r="D52" s="261">
        <v>2.6423161985319381E-4</v>
      </c>
      <c r="E52" s="261">
        <v>1.1519226351991816E-4</v>
      </c>
      <c r="F52" s="261">
        <v>1.0201670003319127E-3</v>
      </c>
      <c r="G52" s="261">
        <v>7.540332865516151E-4</v>
      </c>
      <c r="H52" s="261">
        <v>2.3993426664249289E-4</v>
      </c>
      <c r="I52" s="261">
        <v>0</v>
      </c>
      <c r="J52" s="261">
        <v>2.352957561060837E-4</v>
      </c>
      <c r="K52" s="261">
        <v>9.0564000052982749E-3</v>
      </c>
      <c r="L52" s="261">
        <v>9.8596149521732531E-4</v>
      </c>
      <c r="M52" s="261">
        <v>2.1465824510930633E-2</v>
      </c>
      <c r="N52" s="261">
        <v>8.7123899442840863E-4</v>
      </c>
      <c r="O52" s="261">
        <v>2.5298762795686542E-3</v>
      </c>
      <c r="P52" s="261">
        <v>0</v>
      </c>
      <c r="Q52" s="261">
        <v>2.495270124185045E-3</v>
      </c>
      <c r="R52" s="261">
        <v>1.3546847729185877E-3</v>
      </c>
      <c r="S52" s="261">
        <v>0</v>
      </c>
      <c r="T52" s="261">
        <v>5.1765029364307939E-4</v>
      </c>
      <c r="U52" s="261">
        <v>0</v>
      </c>
      <c r="V52" s="261">
        <v>1.2547435016526594E-4</v>
      </c>
      <c r="W52" s="261">
        <v>1.3505420921617439E-3</v>
      </c>
      <c r="X52" s="261">
        <v>0</v>
      </c>
      <c r="Y52" s="261">
        <v>2.3923638125287416E-3</v>
      </c>
      <c r="Z52" s="261">
        <v>0</v>
      </c>
      <c r="AA52" s="261">
        <v>5.3087873720045796E-3</v>
      </c>
      <c r="AB52" s="261">
        <v>2.3154674450966676E-4</v>
      </c>
      <c r="AC52" s="261">
        <v>4.2178245140118899E-4</v>
      </c>
      <c r="AD52" s="261">
        <v>4.4915932986898502E-4</v>
      </c>
      <c r="AE52" s="261">
        <v>2.6348740622992206E-3</v>
      </c>
      <c r="AF52" s="261">
        <v>4.3337595727165041E-4</v>
      </c>
      <c r="AG52" s="261">
        <v>2.6488736536590376E-4</v>
      </c>
      <c r="AH52" s="261">
        <v>7.2948157283862737E-4</v>
      </c>
      <c r="AI52" s="261">
        <v>2.0259776354237783E-3</v>
      </c>
      <c r="AJ52" s="261">
        <v>8.0713628210072794E-4</v>
      </c>
      <c r="AK52" s="261">
        <v>1.1747704964860995E-5</v>
      </c>
      <c r="AL52" s="261">
        <v>2.2279497858298004E-4</v>
      </c>
      <c r="AM52" s="261">
        <v>9.932170190638176E-4</v>
      </c>
      <c r="AN52" s="261">
        <v>1.0053460420373587E-3</v>
      </c>
      <c r="AO52" s="261">
        <v>1.7498445477727238E-3</v>
      </c>
      <c r="AP52" s="261">
        <v>2.777057278969987E-4</v>
      </c>
      <c r="AQ52" s="261">
        <v>6.8374171361486173E-4</v>
      </c>
      <c r="AR52" s="261">
        <v>6.5523502181682124E-4</v>
      </c>
      <c r="AS52" s="261">
        <v>3.9198504384881528E-4</v>
      </c>
      <c r="AT52" s="261">
        <v>4.3766232644695379E-3</v>
      </c>
      <c r="AU52" s="261">
        <v>4.6880496132503521E-3</v>
      </c>
      <c r="AV52" s="261">
        <v>9.3695449039321258E-3</v>
      </c>
      <c r="AW52" s="261">
        <v>1.3929482717976159E-3</v>
      </c>
      <c r="AX52" s="261">
        <v>2.2482699179629641E-3</v>
      </c>
      <c r="AY52" s="261">
        <v>1.0124979169625623</v>
      </c>
      <c r="AZ52" s="261">
        <v>8.4644563171905253E-4</v>
      </c>
      <c r="BA52" s="261">
        <v>1.2586034646245026E-3</v>
      </c>
      <c r="BB52" s="261">
        <v>2.7157554337493423E-3</v>
      </c>
      <c r="BC52" s="261">
        <v>2.1418011691565198E-4</v>
      </c>
      <c r="BD52" s="261">
        <v>9.1095562585884557E-5</v>
      </c>
      <c r="BE52" s="261">
        <v>7.425561117872296E-5</v>
      </c>
      <c r="BF52" s="261">
        <v>1.6831166067331507E-2</v>
      </c>
      <c r="BG52" s="261">
        <v>1.459387280903111E-3</v>
      </c>
      <c r="BH52" s="261">
        <v>4.0261995804392431E-4</v>
      </c>
      <c r="BI52" s="261">
        <v>2.0422728033419849E-3</v>
      </c>
      <c r="BJ52" s="261">
        <v>0</v>
      </c>
      <c r="BK52" s="261">
        <v>2.8381213656977341E-3</v>
      </c>
      <c r="BL52" s="261">
        <v>1.1884237540326587E-3</v>
      </c>
      <c r="BM52" s="261">
        <v>1.3705925852124403E-3</v>
      </c>
      <c r="BN52" s="261">
        <v>0</v>
      </c>
      <c r="BO52" s="261">
        <v>4.2242876552741173E-3</v>
      </c>
      <c r="BP52" s="261">
        <v>5.503102916959283E-3</v>
      </c>
      <c r="BQ52" s="261">
        <v>2.7746452091852197E-4</v>
      </c>
      <c r="BR52" s="261">
        <v>2.929810970592701E-3</v>
      </c>
      <c r="BS52" s="261">
        <v>9.0071870481693323E-4</v>
      </c>
      <c r="BT52" s="261">
        <v>2.0009193634849164E-2</v>
      </c>
      <c r="BU52" s="261">
        <v>1.2711209127920201E-3</v>
      </c>
      <c r="BV52" s="261">
        <v>2.6308449296557662E-3</v>
      </c>
      <c r="BW52" s="261">
        <v>2.8128961122172013E-3</v>
      </c>
      <c r="BX52" s="261">
        <v>4.9967946341530839E-3</v>
      </c>
      <c r="BY52" s="261">
        <v>3.4001856483854656E-3</v>
      </c>
      <c r="BZ52" s="261">
        <v>3.5183076459656308E-3</v>
      </c>
      <c r="CA52" s="261">
        <v>2.6693026838918064E-4</v>
      </c>
      <c r="CB52" s="261">
        <v>8.2174233427397166E-4</v>
      </c>
      <c r="CC52" s="261">
        <v>7.6154989646414211E-4</v>
      </c>
      <c r="CD52" s="261">
        <v>6.3433725784467617E-4</v>
      </c>
      <c r="CE52" s="261">
        <v>2.4383406565301916E-4</v>
      </c>
      <c r="CF52" s="261">
        <v>3.4654123050000131E-2</v>
      </c>
      <c r="CG52" s="261">
        <v>1.2528694138607566E-2</v>
      </c>
      <c r="CH52" s="261">
        <v>5.4460344734377913E-3</v>
      </c>
      <c r="CI52" s="261">
        <v>7.2114387080809078E-3</v>
      </c>
      <c r="CJ52" s="261">
        <v>8.8678634491644402E-3</v>
      </c>
      <c r="CK52" s="261">
        <v>2.3955690196741111E-4</v>
      </c>
      <c r="CL52" s="261">
        <v>1.1629610054484683E-2</v>
      </c>
      <c r="CM52" s="261">
        <f t="shared" si="1"/>
        <v>1.2671096011782774</v>
      </c>
      <c r="CN52" s="261"/>
      <c r="CO52" s="261"/>
      <c r="CP52" s="261"/>
      <c r="CQ52" s="261"/>
      <c r="CR52" s="261"/>
      <c r="CS52" s="261"/>
      <c r="CT52" s="261"/>
      <c r="CU52" s="261"/>
      <c r="CV52" s="261"/>
    </row>
    <row r="53" spans="1:100">
      <c r="A53">
        <v>50</v>
      </c>
      <c r="B53" t="s">
        <v>898</v>
      </c>
      <c r="C53" s="261">
        <v>3.2754349235218356E-3</v>
      </c>
      <c r="D53" s="261">
        <v>2.6292696649198731E-3</v>
      </c>
      <c r="E53" s="261">
        <v>4.0724792623442552E-3</v>
      </c>
      <c r="F53" s="261">
        <v>3.4534198346992226E-3</v>
      </c>
      <c r="G53" s="261">
        <v>8.1269215240649118E-3</v>
      </c>
      <c r="H53" s="261">
        <v>7.2631673901552563E-3</v>
      </c>
      <c r="I53" s="261">
        <v>0</v>
      </c>
      <c r="J53" s="261">
        <v>8.689421523700119E-3</v>
      </c>
      <c r="K53" s="261">
        <v>8.8040123036308444E-3</v>
      </c>
      <c r="L53" s="261">
        <v>4.2528937230278509E-3</v>
      </c>
      <c r="M53" s="261">
        <v>3.4522712638915681E-3</v>
      </c>
      <c r="N53" s="261">
        <v>5.8800536750455408E-3</v>
      </c>
      <c r="O53" s="261">
        <v>6.8798623931682693E-3</v>
      </c>
      <c r="P53" s="261">
        <v>0</v>
      </c>
      <c r="Q53" s="261">
        <v>3.8719609299182711E-3</v>
      </c>
      <c r="R53" s="261">
        <v>2.4593134539242522E-3</v>
      </c>
      <c r="S53" s="261">
        <v>0</v>
      </c>
      <c r="T53" s="261">
        <v>3.5491352924603816E-3</v>
      </c>
      <c r="U53" s="261">
        <v>0</v>
      </c>
      <c r="V53" s="261">
        <v>1.7943839913476176E-3</v>
      </c>
      <c r="W53" s="261">
        <v>6.0836368928693825E-3</v>
      </c>
      <c r="X53" s="261">
        <v>0</v>
      </c>
      <c r="Y53" s="261">
        <v>2.8146681637531692E-3</v>
      </c>
      <c r="Z53" s="261">
        <v>0</v>
      </c>
      <c r="AA53" s="261">
        <v>3.2465759742602981E-3</v>
      </c>
      <c r="AB53" s="261">
        <v>4.0074113934740205E-3</v>
      </c>
      <c r="AC53" s="261">
        <v>8.2187870806149626E-3</v>
      </c>
      <c r="AD53" s="261">
        <v>5.0185711279713092E-3</v>
      </c>
      <c r="AE53" s="261">
        <v>4.6207557719156293E-3</v>
      </c>
      <c r="AF53" s="261">
        <v>5.2161874835987554E-3</v>
      </c>
      <c r="AG53" s="261">
        <v>4.604850562829492E-3</v>
      </c>
      <c r="AH53" s="261">
        <v>1.911563458670826E-3</v>
      </c>
      <c r="AI53" s="261">
        <v>2.2679563535813103E-3</v>
      </c>
      <c r="AJ53" s="261">
        <v>8.5696837879814785E-3</v>
      </c>
      <c r="AK53" s="261">
        <v>1.2928533553496795E-4</v>
      </c>
      <c r="AL53" s="261">
        <v>1.1763432230428566E-3</v>
      </c>
      <c r="AM53" s="261">
        <v>3.8928820253635366E-3</v>
      </c>
      <c r="AN53" s="261">
        <v>7.353467616899775E-3</v>
      </c>
      <c r="AO53" s="261">
        <v>2.9493953917250197E-3</v>
      </c>
      <c r="AP53" s="261">
        <v>8.2157404216752269E-3</v>
      </c>
      <c r="AQ53" s="261">
        <v>1.176494868858703E-3</v>
      </c>
      <c r="AR53" s="261">
        <v>7.8654155977026484E-3</v>
      </c>
      <c r="AS53" s="261">
        <v>9.4474769474632188E-3</v>
      </c>
      <c r="AT53" s="261">
        <v>5.4339644218303262E-3</v>
      </c>
      <c r="AU53" s="261">
        <v>5.1374665520591912E-3</v>
      </c>
      <c r="AV53" s="261">
        <v>2.4688617488035232E-3</v>
      </c>
      <c r="AW53" s="261">
        <v>3.2867923261563296E-3</v>
      </c>
      <c r="AX53" s="261">
        <v>3.0490706849712599E-3</v>
      </c>
      <c r="AY53" s="261">
        <v>1.7022315220531624E-3</v>
      </c>
      <c r="AZ53" s="261">
        <v>1.0014775702257139</v>
      </c>
      <c r="BA53" s="261">
        <v>1.5643334437647181E-3</v>
      </c>
      <c r="BB53" s="261">
        <v>9.1839078049545889E-4</v>
      </c>
      <c r="BC53" s="261">
        <v>1.7462882956302452E-4</v>
      </c>
      <c r="BD53" s="261">
        <v>2.0450501355869516E-4</v>
      </c>
      <c r="BE53" s="261">
        <v>5.7459290099708551E-5</v>
      </c>
      <c r="BF53" s="261">
        <v>4.5224441258516181E-4</v>
      </c>
      <c r="BG53" s="261">
        <v>1.0095771776122199E-3</v>
      </c>
      <c r="BH53" s="261">
        <v>7.7213313664814672E-3</v>
      </c>
      <c r="BI53" s="261">
        <v>2.1289760710964212E-3</v>
      </c>
      <c r="BJ53" s="261">
        <v>0</v>
      </c>
      <c r="BK53" s="261">
        <v>8.4004607861562269E-4</v>
      </c>
      <c r="BL53" s="261">
        <v>8.0293795850810794E-4</v>
      </c>
      <c r="BM53" s="261">
        <v>5.2330654243626493E-4</v>
      </c>
      <c r="BN53" s="261">
        <v>0</v>
      </c>
      <c r="BO53" s="261">
        <v>5.2752593828285879E-4</v>
      </c>
      <c r="BP53" s="261">
        <v>8.0614582732912055E-4</v>
      </c>
      <c r="BQ53" s="261">
        <v>1.7063924225222916E-3</v>
      </c>
      <c r="BR53" s="261">
        <v>8.7507001187244599E-4</v>
      </c>
      <c r="BS53" s="261">
        <v>3.1826467404384869E-3</v>
      </c>
      <c r="BT53" s="261">
        <v>1.4193360808930698E-3</v>
      </c>
      <c r="BU53" s="261">
        <v>3.6626414582092791E-4</v>
      </c>
      <c r="BV53" s="261">
        <v>2.9080850581507281E-3</v>
      </c>
      <c r="BW53" s="261">
        <v>7.7357476688710144E-3</v>
      </c>
      <c r="BX53" s="261">
        <v>2.2725938860564949E-3</v>
      </c>
      <c r="BY53" s="261">
        <v>2.7921257478268715E-3</v>
      </c>
      <c r="BZ53" s="261">
        <v>2.6069686179430594E-3</v>
      </c>
      <c r="CA53" s="261">
        <v>3.5062652318832814E-3</v>
      </c>
      <c r="CB53" s="261">
        <v>1.406204164354161E-3</v>
      </c>
      <c r="CC53" s="261">
        <v>1.2464669408557168E-3</v>
      </c>
      <c r="CD53" s="261">
        <v>7.018518643279582E-3</v>
      </c>
      <c r="CE53" s="261">
        <v>9.1234615383398892E-4</v>
      </c>
      <c r="CF53" s="261">
        <v>4.9072605530198713E-3</v>
      </c>
      <c r="CG53" s="261">
        <v>1.0105469900741034E-2</v>
      </c>
      <c r="CH53" s="261">
        <v>1.6581767680486092E-3</v>
      </c>
      <c r="CI53" s="261">
        <v>1.8082209689397914E-3</v>
      </c>
      <c r="CJ53" s="261">
        <v>1.4938611561410497E-3</v>
      </c>
      <c r="CK53" s="261">
        <v>2.7403541481704152E-2</v>
      </c>
      <c r="CL53" s="261">
        <v>1.5567574741062564E-3</v>
      </c>
      <c r="CM53" s="261">
        <f t="shared" si="1"/>
        <v>1.3064168366589264</v>
      </c>
      <c r="CN53" s="261"/>
      <c r="CO53" s="261"/>
      <c r="CP53" s="261"/>
      <c r="CQ53" s="261"/>
      <c r="CR53" s="261"/>
      <c r="CS53" s="261"/>
      <c r="CT53" s="261"/>
      <c r="CU53" s="261"/>
      <c r="CV53" s="261"/>
    </row>
    <row r="54" spans="1:100">
      <c r="A54">
        <v>51</v>
      </c>
      <c r="B54" t="s">
        <v>904</v>
      </c>
      <c r="C54" s="261">
        <v>2.0736243411445102E-2</v>
      </c>
      <c r="D54" s="261">
        <v>7.6116552960936966E-3</v>
      </c>
      <c r="E54" s="261">
        <v>8.3539694977777801E-3</v>
      </c>
      <c r="F54" s="261">
        <v>1.4304423922056993E-2</v>
      </c>
      <c r="G54" s="261">
        <v>5.1214569516858238E-3</v>
      </c>
      <c r="H54" s="261">
        <v>2.1709769745689744E-3</v>
      </c>
      <c r="I54" s="261">
        <v>0</v>
      </c>
      <c r="J54" s="261">
        <v>3.6684957914314979E-3</v>
      </c>
      <c r="K54" s="261">
        <v>2.2513101357532837E-2</v>
      </c>
      <c r="L54" s="261">
        <v>2.0942795823682032E-3</v>
      </c>
      <c r="M54" s="261">
        <v>3.8271904643615408E-3</v>
      </c>
      <c r="N54" s="261">
        <v>1.1212502711456349E-3</v>
      </c>
      <c r="O54" s="261">
        <v>1.7694887794818248E-3</v>
      </c>
      <c r="P54" s="261">
        <v>0</v>
      </c>
      <c r="Q54" s="261">
        <v>2.0517508434949863E-3</v>
      </c>
      <c r="R54" s="261">
        <v>8.2377334220931468E-4</v>
      </c>
      <c r="S54" s="261">
        <v>0</v>
      </c>
      <c r="T54" s="261">
        <v>7.2647384095271507E-4</v>
      </c>
      <c r="U54" s="261">
        <v>0</v>
      </c>
      <c r="V54" s="261">
        <v>3.569278902923348E-4</v>
      </c>
      <c r="W54" s="261">
        <v>1.0102036195483112E-3</v>
      </c>
      <c r="X54" s="261">
        <v>0</v>
      </c>
      <c r="Y54" s="261">
        <v>3.4636892674901006E-3</v>
      </c>
      <c r="Z54" s="261">
        <v>0</v>
      </c>
      <c r="AA54" s="261">
        <v>2.2218191698185922E-3</v>
      </c>
      <c r="AB54" s="261">
        <v>9.7995116090923251E-4</v>
      </c>
      <c r="AC54" s="261">
        <v>2.3725305325177381E-3</v>
      </c>
      <c r="AD54" s="261">
        <v>1.7882874351465988E-3</v>
      </c>
      <c r="AE54" s="261">
        <v>2.0631653695097796E-3</v>
      </c>
      <c r="AF54" s="261">
        <v>3.3913262207851684E-3</v>
      </c>
      <c r="AG54" s="261">
        <v>6.5237711484368082E-3</v>
      </c>
      <c r="AH54" s="261">
        <v>2.1372731934406631E-3</v>
      </c>
      <c r="AI54" s="261">
        <v>7.0210434278683261E-4</v>
      </c>
      <c r="AJ54" s="261">
        <v>2.6027617635969052E-3</v>
      </c>
      <c r="AK54" s="261">
        <v>6.8585848719977634E-5</v>
      </c>
      <c r="AL54" s="261">
        <v>9.9769698311613945E-4</v>
      </c>
      <c r="AM54" s="261">
        <v>7.0516667954873739E-4</v>
      </c>
      <c r="AN54" s="261">
        <v>3.1572095597952655E-3</v>
      </c>
      <c r="AO54" s="261">
        <v>1.4571804025134115E-3</v>
      </c>
      <c r="AP54" s="261">
        <v>1.9617403455364803E-2</v>
      </c>
      <c r="AQ54" s="261">
        <v>4.2304885620440087E-3</v>
      </c>
      <c r="AR54" s="261">
        <v>6.2097848558754446E-3</v>
      </c>
      <c r="AS54" s="261">
        <v>7.2517353367494986E-3</v>
      </c>
      <c r="AT54" s="261">
        <v>7.9327180968554248E-3</v>
      </c>
      <c r="AU54" s="261">
        <v>5.8313245490772461E-3</v>
      </c>
      <c r="AV54" s="261">
        <v>1.2194662107369307E-3</v>
      </c>
      <c r="AW54" s="261">
        <v>1.2133976826043443E-3</v>
      </c>
      <c r="AX54" s="261">
        <v>4.7242347907365751E-3</v>
      </c>
      <c r="AY54" s="261">
        <v>4.9942107213487982E-3</v>
      </c>
      <c r="AZ54" s="261">
        <v>6.4111129678987282E-3</v>
      </c>
      <c r="BA54" s="261">
        <v>1.0068929269117055</v>
      </c>
      <c r="BB54" s="261">
        <v>3.6463171457180353E-3</v>
      </c>
      <c r="BC54" s="261">
        <v>8.5627274422202064E-4</v>
      </c>
      <c r="BD54" s="261">
        <v>1.4039980481904328E-3</v>
      </c>
      <c r="BE54" s="261">
        <v>3.8748068408288842E-4</v>
      </c>
      <c r="BF54" s="261">
        <v>1.7681628245828898E-3</v>
      </c>
      <c r="BG54" s="261">
        <v>3.1240130300562016E-3</v>
      </c>
      <c r="BH54" s="261">
        <v>4.8555210666396502E-2</v>
      </c>
      <c r="BI54" s="261">
        <v>3.4511955043855617E-3</v>
      </c>
      <c r="BJ54" s="261">
        <v>0</v>
      </c>
      <c r="BK54" s="261">
        <v>3.5959683389899292E-3</v>
      </c>
      <c r="BL54" s="261">
        <v>2.3084683333891116E-3</v>
      </c>
      <c r="BM54" s="261">
        <v>8.8828185089565774E-4</v>
      </c>
      <c r="BN54" s="261">
        <v>0</v>
      </c>
      <c r="BO54" s="261">
        <v>2.2295545171892688E-3</v>
      </c>
      <c r="BP54" s="261">
        <v>3.4512200261484697E-3</v>
      </c>
      <c r="BQ54" s="261">
        <v>6.578306539863848E-3</v>
      </c>
      <c r="BR54" s="261">
        <v>3.7297080768070243E-3</v>
      </c>
      <c r="BS54" s="261">
        <v>3.5124477734075764E-3</v>
      </c>
      <c r="BT54" s="261">
        <v>6.4575065822233615E-3</v>
      </c>
      <c r="BU54" s="261">
        <v>1.1455621685185391E-3</v>
      </c>
      <c r="BV54" s="261">
        <v>1.3232279470013233E-2</v>
      </c>
      <c r="BW54" s="261">
        <v>3.2258215225153598E-3</v>
      </c>
      <c r="BX54" s="261">
        <v>4.5905819782041104E-3</v>
      </c>
      <c r="BY54" s="261">
        <v>9.7491967352078771E-3</v>
      </c>
      <c r="BZ54" s="261">
        <v>8.0090314628519232E-3</v>
      </c>
      <c r="CA54" s="261">
        <v>1.7077989217704131E-2</v>
      </c>
      <c r="CB54" s="261">
        <v>5.4212797447723317E-3</v>
      </c>
      <c r="CC54" s="261">
        <v>3.9219240760414286E-3</v>
      </c>
      <c r="CD54" s="261">
        <v>3.3786966432570627E-3</v>
      </c>
      <c r="CE54" s="261">
        <v>5.2309364038599189E-3</v>
      </c>
      <c r="CF54" s="261">
        <v>1.9289851677101812E-2</v>
      </c>
      <c r="CG54" s="261">
        <v>3.6643128896427832E-2</v>
      </c>
      <c r="CH54" s="261">
        <v>6.3167010875558325E-3</v>
      </c>
      <c r="CI54" s="261">
        <v>8.7891904248730175E-3</v>
      </c>
      <c r="CJ54" s="261">
        <v>1.0210626272000166E-2</v>
      </c>
      <c r="CK54" s="261">
        <v>9.1863075697526622E-2</v>
      </c>
      <c r="CL54" s="261">
        <v>3.1513310277592899E-3</v>
      </c>
      <c r="CM54" s="261">
        <f t="shared" si="1"/>
        <v>1.5566143022483168</v>
      </c>
      <c r="CN54" s="261"/>
      <c r="CO54" s="261"/>
      <c r="CP54" s="261"/>
      <c r="CQ54" s="261"/>
      <c r="CR54" s="261"/>
      <c r="CS54" s="261"/>
      <c r="CT54" s="261"/>
      <c r="CU54" s="261"/>
      <c r="CV54" s="261"/>
    </row>
    <row r="55" spans="1:100">
      <c r="A55">
        <v>52</v>
      </c>
      <c r="B55" t="s">
        <v>47</v>
      </c>
      <c r="C55" s="261">
        <v>4.4317032367722524E-3</v>
      </c>
      <c r="D55" s="261">
        <v>3.6334615726367372E-3</v>
      </c>
      <c r="E55" s="261">
        <v>4.5698604420607485E-3</v>
      </c>
      <c r="F55" s="261">
        <v>2.1335690033126069E-2</v>
      </c>
      <c r="G55" s="261">
        <v>3.2015556698359307E-3</v>
      </c>
      <c r="H55" s="261">
        <v>5.3908608520347725E-3</v>
      </c>
      <c r="I55" s="261">
        <v>0</v>
      </c>
      <c r="J55" s="261">
        <v>1.5029390732984335E-2</v>
      </c>
      <c r="K55" s="261">
        <v>1.2945268399162902E-2</v>
      </c>
      <c r="L55" s="261">
        <v>3.5040227817932233E-3</v>
      </c>
      <c r="M55" s="261">
        <v>4.2106207976830594E-3</v>
      </c>
      <c r="N55" s="261">
        <v>3.6662691527245567E-3</v>
      </c>
      <c r="O55" s="261">
        <v>5.1609233535974287E-3</v>
      </c>
      <c r="P55" s="261">
        <v>0</v>
      </c>
      <c r="Q55" s="261">
        <v>3.8929451697540095E-3</v>
      </c>
      <c r="R55" s="261">
        <v>2.921485290090679E-3</v>
      </c>
      <c r="S55" s="261">
        <v>0</v>
      </c>
      <c r="T55" s="261">
        <v>4.0953873121808574E-3</v>
      </c>
      <c r="U55" s="261">
        <v>0</v>
      </c>
      <c r="V55" s="261">
        <v>2.0681089148141631E-3</v>
      </c>
      <c r="W55" s="261">
        <v>2.3471705287483702E-3</v>
      </c>
      <c r="X55" s="261">
        <v>0</v>
      </c>
      <c r="Y55" s="261">
        <v>5.7508281359082893E-3</v>
      </c>
      <c r="Z55" s="261">
        <v>0</v>
      </c>
      <c r="AA55" s="261">
        <v>4.3787053402979626E-3</v>
      </c>
      <c r="AB55" s="261">
        <v>2.4840661935349203E-3</v>
      </c>
      <c r="AC55" s="261">
        <v>7.3793371226714222E-3</v>
      </c>
      <c r="AD55" s="261">
        <v>7.1839741038923254E-3</v>
      </c>
      <c r="AE55" s="261">
        <v>5.3792147096255521E-3</v>
      </c>
      <c r="AF55" s="261">
        <v>4.6548997203510164E-3</v>
      </c>
      <c r="AG55" s="261">
        <v>4.8504930378602132E-3</v>
      </c>
      <c r="AH55" s="261">
        <v>3.8205840620638854E-3</v>
      </c>
      <c r="AI55" s="261">
        <v>1.3226510809689243E-3</v>
      </c>
      <c r="AJ55" s="261">
        <v>6.1436121382243188E-3</v>
      </c>
      <c r="AK55" s="261">
        <v>1.1250897426671281E-4</v>
      </c>
      <c r="AL55" s="261">
        <v>1.330206949971754E-3</v>
      </c>
      <c r="AM55" s="261">
        <v>1.443619625894145E-3</v>
      </c>
      <c r="AN55" s="261">
        <v>9.2620000513327725E-3</v>
      </c>
      <c r="AO55" s="261">
        <v>4.6666858959256707E-3</v>
      </c>
      <c r="AP55" s="261">
        <v>1.6272984827921659E-2</v>
      </c>
      <c r="AQ55" s="261">
        <v>4.9110846048358667E-3</v>
      </c>
      <c r="AR55" s="261">
        <v>9.2157468792182506E-3</v>
      </c>
      <c r="AS55" s="261">
        <v>6.5080330028905358E-3</v>
      </c>
      <c r="AT55" s="261">
        <v>1.2823125532703254E-2</v>
      </c>
      <c r="AU55" s="261">
        <v>1.1316411347222693E-2</v>
      </c>
      <c r="AV55" s="261">
        <v>1.1436355515987241E-2</v>
      </c>
      <c r="AW55" s="261">
        <v>4.259537781043746E-3</v>
      </c>
      <c r="AX55" s="261">
        <v>1.8570152702282287E-2</v>
      </c>
      <c r="AY55" s="261">
        <v>1.2420115494912691E-2</v>
      </c>
      <c r="AZ55" s="261">
        <v>1.1360351132759971E-2</v>
      </c>
      <c r="BA55" s="261">
        <v>9.956904378681181E-3</v>
      </c>
      <c r="BB55" s="261">
        <v>1.0299947628723529</v>
      </c>
      <c r="BC55" s="261">
        <v>1.5036319775235221E-2</v>
      </c>
      <c r="BD55" s="261">
        <v>1.5553855654955076E-2</v>
      </c>
      <c r="BE55" s="261">
        <v>2.6791410853584326E-2</v>
      </c>
      <c r="BF55" s="261">
        <v>2.576092645512465E-2</v>
      </c>
      <c r="BG55" s="261">
        <v>5.913431984327421E-3</v>
      </c>
      <c r="BH55" s="261">
        <v>3.208341194384412E-2</v>
      </c>
      <c r="BI55" s="261">
        <v>3.0560231367434888E-2</v>
      </c>
      <c r="BJ55" s="261">
        <v>0</v>
      </c>
      <c r="BK55" s="261">
        <v>1.0448307250214603E-2</v>
      </c>
      <c r="BL55" s="261">
        <v>3.418915442865063E-3</v>
      </c>
      <c r="BM55" s="261">
        <v>2.7762148431099655E-3</v>
      </c>
      <c r="BN55" s="261">
        <v>0</v>
      </c>
      <c r="BO55" s="261">
        <v>4.1902669051917807E-3</v>
      </c>
      <c r="BP55" s="261">
        <v>4.9210922241049041E-3</v>
      </c>
      <c r="BQ55" s="261">
        <v>4.5458055579399451E-3</v>
      </c>
      <c r="BR55" s="261">
        <v>4.8802832321332354E-3</v>
      </c>
      <c r="BS55" s="261">
        <v>3.2958740023226324E-3</v>
      </c>
      <c r="BT55" s="261">
        <v>1.5951609364440369E-2</v>
      </c>
      <c r="BU55" s="261">
        <v>2.0167583839010477E-3</v>
      </c>
      <c r="BV55" s="261">
        <v>2.711086033860432E-3</v>
      </c>
      <c r="BW55" s="261">
        <v>4.054930642183094E-3</v>
      </c>
      <c r="BX55" s="261">
        <v>1.8997392411944983E-2</v>
      </c>
      <c r="BY55" s="261">
        <v>1.327134735561622E-2</v>
      </c>
      <c r="BZ55" s="261">
        <v>4.3925544586008794E-3</v>
      </c>
      <c r="CA55" s="261">
        <v>1.7295573899170278E-2</v>
      </c>
      <c r="CB55" s="261">
        <v>1.5873655760537085E-2</v>
      </c>
      <c r="CC55" s="261">
        <v>3.0530937949124759E-3</v>
      </c>
      <c r="CD55" s="261">
        <v>5.175976423525401E-3</v>
      </c>
      <c r="CE55" s="261">
        <v>3.095014048696929E-3</v>
      </c>
      <c r="CF55" s="261">
        <v>1.3700698704051538E-2</v>
      </c>
      <c r="CG55" s="261">
        <v>4.6087873923094554E-3</v>
      </c>
      <c r="CH55" s="261">
        <v>2.0280473273721752E-3</v>
      </c>
      <c r="CI55" s="261">
        <v>6.4097248233266823E-3</v>
      </c>
      <c r="CJ55" s="261">
        <v>3.589700495473767E-3</v>
      </c>
      <c r="CK55" s="261">
        <v>1.4849715206369277E-3</v>
      </c>
      <c r="CL55" s="261">
        <v>4.7807356695807879E-3</v>
      </c>
      <c r="CM55" s="261">
        <f t="shared" si="1"/>
        <v>1.6642816834581304</v>
      </c>
      <c r="CN55" s="261"/>
      <c r="CO55" s="261"/>
      <c r="CP55" s="261"/>
      <c r="CQ55" s="261"/>
      <c r="CR55" s="261"/>
      <c r="CS55" s="261"/>
      <c r="CT55" s="261"/>
      <c r="CU55" s="261"/>
      <c r="CV55" s="261"/>
    </row>
    <row r="56" spans="1:100">
      <c r="A56">
        <v>53</v>
      </c>
      <c r="B56" t="s">
        <v>12</v>
      </c>
      <c r="C56" s="261">
        <v>1.4436187728519673E-3</v>
      </c>
      <c r="D56" s="261">
        <v>9.4028162042920829E-4</v>
      </c>
      <c r="E56" s="261">
        <v>5.7896582299063329E-4</v>
      </c>
      <c r="F56" s="261">
        <v>3.5722078299434642E-3</v>
      </c>
      <c r="G56" s="261">
        <v>1.7287338448103448E-3</v>
      </c>
      <c r="H56" s="261">
        <v>1.4345072114008632E-3</v>
      </c>
      <c r="I56" s="261">
        <v>0</v>
      </c>
      <c r="J56" s="261">
        <v>8.3757588133549863E-3</v>
      </c>
      <c r="K56" s="261">
        <v>3.3767442263527812E-3</v>
      </c>
      <c r="L56" s="261">
        <v>2.3185855918668348E-3</v>
      </c>
      <c r="M56" s="261">
        <v>1.2743795748280788E-3</v>
      </c>
      <c r="N56" s="261">
        <v>2.1703885805709725E-3</v>
      </c>
      <c r="O56" s="261">
        <v>2.4467675241309898E-3</v>
      </c>
      <c r="P56" s="261">
        <v>0</v>
      </c>
      <c r="Q56" s="261">
        <v>1.3282655540964637E-3</v>
      </c>
      <c r="R56" s="261">
        <v>6.311143666078451E-4</v>
      </c>
      <c r="S56" s="261">
        <v>0</v>
      </c>
      <c r="T56" s="261">
        <v>8.9961964106370087E-4</v>
      </c>
      <c r="U56" s="261">
        <v>0</v>
      </c>
      <c r="V56" s="261">
        <v>5.4974481351141807E-4</v>
      </c>
      <c r="W56" s="261">
        <v>2.2587237624986005E-3</v>
      </c>
      <c r="X56" s="261">
        <v>0</v>
      </c>
      <c r="Y56" s="261">
        <v>2.0101657037118296E-3</v>
      </c>
      <c r="Z56" s="261">
        <v>0</v>
      </c>
      <c r="AA56" s="261">
        <v>2.9474725628921661E-3</v>
      </c>
      <c r="AB56" s="261">
        <v>8.7734748906838985E-4</v>
      </c>
      <c r="AC56" s="261">
        <v>5.1035019730949439E-3</v>
      </c>
      <c r="AD56" s="261">
        <v>3.2078316960795555E-3</v>
      </c>
      <c r="AE56" s="261">
        <v>1.808929882184844E-3</v>
      </c>
      <c r="AF56" s="261">
        <v>1.8549010345018646E-3</v>
      </c>
      <c r="AG56" s="261">
        <v>2.0109129770663385E-3</v>
      </c>
      <c r="AH56" s="261">
        <v>5.9824708356551117E-4</v>
      </c>
      <c r="AI56" s="261">
        <v>4.4256566132172526E-4</v>
      </c>
      <c r="AJ56" s="261">
        <v>2.6025125971362931E-3</v>
      </c>
      <c r="AK56" s="261">
        <v>2.95282007279458E-5</v>
      </c>
      <c r="AL56" s="261">
        <v>9.1358406856620984E-4</v>
      </c>
      <c r="AM56" s="261">
        <v>4.8468291049929749E-4</v>
      </c>
      <c r="AN56" s="261">
        <v>1.8594368391895446E-3</v>
      </c>
      <c r="AO56" s="261">
        <v>5.5182177634281054E-4</v>
      </c>
      <c r="AP56" s="261">
        <v>1.937238889072935E-3</v>
      </c>
      <c r="AQ56" s="261">
        <v>1.9822525838149151E-3</v>
      </c>
      <c r="AR56" s="261">
        <v>4.1573748589457523E-3</v>
      </c>
      <c r="AS56" s="261">
        <v>2.3274733881122689E-3</v>
      </c>
      <c r="AT56" s="261">
        <v>2.2043990421311628E-3</v>
      </c>
      <c r="AU56" s="261">
        <v>2.2326154996948496E-3</v>
      </c>
      <c r="AV56" s="261">
        <v>2.5806840131491829E-3</v>
      </c>
      <c r="AW56" s="261">
        <v>4.1815885056002613E-3</v>
      </c>
      <c r="AX56" s="261">
        <v>1.9478241984615954E-3</v>
      </c>
      <c r="AY56" s="261">
        <v>1.9490974757449106E-3</v>
      </c>
      <c r="AZ56" s="261">
        <v>1.1918151421427447E-2</v>
      </c>
      <c r="BA56" s="261">
        <v>8.4896178596929588E-3</v>
      </c>
      <c r="BB56" s="261">
        <v>7.7186335489092175E-3</v>
      </c>
      <c r="BC56" s="261">
        <v>1.0051126162857322</v>
      </c>
      <c r="BD56" s="261">
        <v>1.8024990872596455E-2</v>
      </c>
      <c r="BE56" s="261">
        <v>2.2302675015709291E-3</v>
      </c>
      <c r="BF56" s="261">
        <v>1.6709609234131855E-3</v>
      </c>
      <c r="BG56" s="261">
        <v>4.0501776224253416E-3</v>
      </c>
      <c r="BH56" s="261">
        <v>8.9894152382988257E-3</v>
      </c>
      <c r="BI56" s="261">
        <v>2.6039344741527217E-2</v>
      </c>
      <c r="BJ56" s="261">
        <v>0</v>
      </c>
      <c r="BK56" s="261">
        <v>3.260101740832029E-2</v>
      </c>
      <c r="BL56" s="261">
        <v>2.5569716483267165E-2</v>
      </c>
      <c r="BM56" s="261">
        <v>5.9059303121211645E-2</v>
      </c>
      <c r="BN56" s="261">
        <v>0</v>
      </c>
      <c r="BO56" s="261">
        <v>3.6666291071612892E-3</v>
      </c>
      <c r="BP56" s="261">
        <v>5.2599532702329891E-3</v>
      </c>
      <c r="BQ56" s="261">
        <v>1.5098345373812544E-2</v>
      </c>
      <c r="BR56" s="261">
        <v>2.4070197275948231E-2</v>
      </c>
      <c r="BS56" s="261">
        <v>1.3773750359209075E-2</v>
      </c>
      <c r="BT56" s="261">
        <v>1.9322682366326839E-3</v>
      </c>
      <c r="BU56" s="261">
        <v>4.7093795244736164E-4</v>
      </c>
      <c r="BV56" s="261">
        <v>8.2997108260385033E-3</v>
      </c>
      <c r="BW56" s="261">
        <v>8.9106732466581132E-3</v>
      </c>
      <c r="BX56" s="261">
        <v>6.6064763456452616E-3</v>
      </c>
      <c r="BY56" s="261">
        <v>2.7513998467036476E-3</v>
      </c>
      <c r="BZ56" s="261">
        <v>5.0618564979867118E-3</v>
      </c>
      <c r="CA56" s="261">
        <v>9.1541455434480026E-3</v>
      </c>
      <c r="CB56" s="261">
        <v>4.597512417949483E-3</v>
      </c>
      <c r="CC56" s="261">
        <v>2.0474953133377996E-3</v>
      </c>
      <c r="CD56" s="261">
        <v>1.945803560479906E-3</v>
      </c>
      <c r="CE56" s="261">
        <v>4.9043928605648811E-3</v>
      </c>
      <c r="CF56" s="261">
        <v>6.2986915961877193E-3</v>
      </c>
      <c r="CG56" s="261">
        <v>4.7948230183228668E-3</v>
      </c>
      <c r="CH56" s="261">
        <v>1.8960782719075323E-2</v>
      </c>
      <c r="CI56" s="261">
        <v>3.5078559467595066E-3</v>
      </c>
      <c r="CJ56" s="261">
        <v>8.0266762741513543E-3</v>
      </c>
      <c r="CK56" s="261">
        <v>1.3192611394411472E-3</v>
      </c>
      <c r="CL56" s="261">
        <v>1.2546389883984469E-2</v>
      </c>
      <c r="CM56" s="261">
        <f t="shared" si="1"/>
        <v>1.4736126401025582</v>
      </c>
      <c r="CN56" s="261"/>
      <c r="CO56" s="261"/>
      <c r="CP56" s="261"/>
      <c r="CQ56" s="261"/>
      <c r="CR56" s="261"/>
      <c r="CS56" s="261"/>
      <c r="CT56" s="261"/>
      <c r="CU56" s="261"/>
      <c r="CV56" s="261"/>
    </row>
    <row r="57" spans="1:100">
      <c r="A57">
        <v>54</v>
      </c>
      <c r="B57" t="s">
        <v>166</v>
      </c>
      <c r="C57" s="261">
        <v>0</v>
      </c>
      <c r="D57" s="261">
        <v>0</v>
      </c>
      <c r="E57" s="261">
        <v>0</v>
      </c>
      <c r="F57" s="261">
        <v>0</v>
      </c>
      <c r="G57" s="261">
        <v>0</v>
      </c>
      <c r="H57" s="261">
        <v>0</v>
      </c>
      <c r="I57" s="261">
        <v>0</v>
      </c>
      <c r="J57" s="261">
        <v>0</v>
      </c>
      <c r="K57" s="261">
        <v>0</v>
      </c>
      <c r="L57" s="261">
        <v>0</v>
      </c>
      <c r="M57" s="261">
        <v>0</v>
      </c>
      <c r="N57" s="261">
        <v>0</v>
      </c>
      <c r="O57" s="261">
        <v>0</v>
      </c>
      <c r="P57" s="261">
        <v>0</v>
      </c>
      <c r="Q57" s="261">
        <v>0</v>
      </c>
      <c r="R57" s="261">
        <v>0</v>
      </c>
      <c r="S57" s="261">
        <v>0</v>
      </c>
      <c r="T57" s="261">
        <v>0</v>
      </c>
      <c r="U57" s="261">
        <v>0</v>
      </c>
      <c r="V57" s="261">
        <v>0</v>
      </c>
      <c r="W57" s="261">
        <v>0</v>
      </c>
      <c r="X57" s="261">
        <v>0</v>
      </c>
      <c r="Y57" s="261">
        <v>0</v>
      </c>
      <c r="Z57" s="261">
        <v>0</v>
      </c>
      <c r="AA57" s="261">
        <v>0</v>
      </c>
      <c r="AB57" s="261">
        <v>0</v>
      </c>
      <c r="AC57" s="261">
        <v>0</v>
      </c>
      <c r="AD57" s="261">
        <v>0</v>
      </c>
      <c r="AE57" s="261">
        <v>0</v>
      </c>
      <c r="AF57" s="261">
        <v>0</v>
      </c>
      <c r="AG57" s="261">
        <v>0</v>
      </c>
      <c r="AH57" s="261">
        <v>0</v>
      </c>
      <c r="AI57" s="261">
        <v>0</v>
      </c>
      <c r="AJ57" s="261">
        <v>0</v>
      </c>
      <c r="AK57" s="261">
        <v>0</v>
      </c>
      <c r="AL57" s="261">
        <v>0</v>
      </c>
      <c r="AM57" s="261">
        <v>0</v>
      </c>
      <c r="AN57" s="261">
        <v>0</v>
      </c>
      <c r="AO57" s="261">
        <v>0</v>
      </c>
      <c r="AP57" s="261">
        <v>0</v>
      </c>
      <c r="AQ57" s="261">
        <v>0</v>
      </c>
      <c r="AR57" s="261">
        <v>0</v>
      </c>
      <c r="AS57" s="261">
        <v>0</v>
      </c>
      <c r="AT57" s="261">
        <v>0</v>
      </c>
      <c r="AU57" s="261">
        <v>0</v>
      </c>
      <c r="AV57" s="261">
        <v>0</v>
      </c>
      <c r="AW57" s="261">
        <v>0</v>
      </c>
      <c r="AX57" s="261">
        <v>0</v>
      </c>
      <c r="AY57" s="261">
        <v>0</v>
      </c>
      <c r="AZ57" s="261">
        <v>0</v>
      </c>
      <c r="BA57" s="261">
        <v>0</v>
      </c>
      <c r="BB57" s="261">
        <v>0</v>
      </c>
      <c r="BC57" s="261">
        <v>0</v>
      </c>
      <c r="BD57" s="261">
        <v>1</v>
      </c>
      <c r="BE57" s="261">
        <v>0</v>
      </c>
      <c r="BF57" s="261">
        <v>0</v>
      </c>
      <c r="BG57" s="261">
        <v>0</v>
      </c>
      <c r="BH57" s="261">
        <v>0</v>
      </c>
      <c r="BI57" s="261">
        <v>0</v>
      </c>
      <c r="BJ57" s="261">
        <v>0</v>
      </c>
      <c r="BK57" s="261">
        <v>0</v>
      </c>
      <c r="BL57" s="261">
        <v>0</v>
      </c>
      <c r="BM57" s="261">
        <v>0</v>
      </c>
      <c r="BN57" s="261">
        <v>0</v>
      </c>
      <c r="BO57" s="261">
        <v>0</v>
      </c>
      <c r="BP57" s="261">
        <v>0</v>
      </c>
      <c r="BQ57" s="261">
        <v>0</v>
      </c>
      <c r="BR57" s="261">
        <v>0</v>
      </c>
      <c r="BS57" s="261">
        <v>0</v>
      </c>
      <c r="BT57" s="261">
        <v>0</v>
      </c>
      <c r="BU57" s="261">
        <v>0</v>
      </c>
      <c r="BV57" s="261">
        <v>0</v>
      </c>
      <c r="BW57" s="261">
        <v>0</v>
      </c>
      <c r="BX57" s="261">
        <v>0</v>
      </c>
      <c r="BY57" s="261">
        <v>0</v>
      </c>
      <c r="BZ57" s="261">
        <v>0</v>
      </c>
      <c r="CA57" s="261">
        <v>0</v>
      </c>
      <c r="CB57" s="261">
        <v>0</v>
      </c>
      <c r="CC57" s="261">
        <v>0</v>
      </c>
      <c r="CD57" s="261">
        <v>0</v>
      </c>
      <c r="CE57" s="261">
        <v>0</v>
      </c>
      <c r="CF57" s="261">
        <v>0</v>
      </c>
      <c r="CG57" s="261">
        <v>0</v>
      </c>
      <c r="CH57" s="261">
        <v>0</v>
      </c>
      <c r="CI57" s="261">
        <v>0</v>
      </c>
      <c r="CJ57" s="261">
        <v>0</v>
      </c>
      <c r="CK57" s="261">
        <v>0</v>
      </c>
      <c r="CL57" s="261">
        <v>0</v>
      </c>
      <c r="CM57" s="261">
        <f t="shared" si="1"/>
        <v>1</v>
      </c>
      <c r="CN57" s="261"/>
      <c r="CO57" s="261"/>
      <c r="CP57" s="261"/>
      <c r="CQ57" s="261"/>
      <c r="CR57" s="261"/>
      <c r="CS57" s="261"/>
      <c r="CT57" s="261"/>
      <c r="CU57" s="261"/>
      <c r="CV57" s="261"/>
    </row>
    <row r="58" spans="1:100">
      <c r="A58">
        <v>55</v>
      </c>
      <c r="B58" t="s">
        <v>51</v>
      </c>
      <c r="C58" s="261">
        <v>0</v>
      </c>
      <c r="D58" s="261">
        <v>0</v>
      </c>
      <c r="E58" s="261">
        <v>0</v>
      </c>
      <c r="F58" s="261">
        <v>0</v>
      </c>
      <c r="G58" s="261">
        <v>0</v>
      </c>
      <c r="H58" s="261">
        <v>0</v>
      </c>
      <c r="I58" s="261">
        <v>0</v>
      </c>
      <c r="J58" s="261">
        <v>0</v>
      </c>
      <c r="K58" s="261">
        <v>0</v>
      </c>
      <c r="L58" s="261">
        <v>0</v>
      </c>
      <c r="M58" s="261">
        <v>0</v>
      </c>
      <c r="N58" s="261">
        <v>0</v>
      </c>
      <c r="O58" s="261">
        <v>0</v>
      </c>
      <c r="P58" s="261">
        <v>0</v>
      </c>
      <c r="Q58" s="261">
        <v>0</v>
      </c>
      <c r="R58" s="261">
        <v>0</v>
      </c>
      <c r="S58" s="261">
        <v>0</v>
      </c>
      <c r="T58" s="261">
        <v>0</v>
      </c>
      <c r="U58" s="261">
        <v>0</v>
      </c>
      <c r="V58" s="261">
        <v>0</v>
      </c>
      <c r="W58" s="261">
        <v>0</v>
      </c>
      <c r="X58" s="261">
        <v>0</v>
      </c>
      <c r="Y58" s="261">
        <v>0</v>
      </c>
      <c r="Z58" s="261">
        <v>0</v>
      </c>
      <c r="AA58" s="261">
        <v>0</v>
      </c>
      <c r="AB58" s="261">
        <v>0</v>
      </c>
      <c r="AC58" s="261">
        <v>0</v>
      </c>
      <c r="AD58" s="261">
        <v>0</v>
      </c>
      <c r="AE58" s="261">
        <v>0</v>
      </c>
      <c r="AF58" s="261">
        <v>0</v>
      </c>
      <c r="AG58" s="261">
        <v>0</v>
      </c>
      <c r="AH58" s="261">
        <v>0</v>
      </c>
      <c r="AI58" s="261">
        <v>0</v>
      </c>
      <c r="AJ58" s="261">
        <v>0</v>
      </c>
      <c r="AK58" s="261">
        <v>0</v>
      </c>
      <c r="AL58" s="261">
        <v>0</v>
      </c>
      <c r="AM58" s="261">
        <v>0</v>
      </c>
      <c r="AN58" s="261">
        <v>0</v>
      </c>
      <c r="AO58" s="261">
        <v>0</v>
      </c>
      <c r="AP58" s="261">
        <v>0</v>
      </c>
      <c r="AQ58" s="261">
        <v>0</v>
      </c>
      <c r="AR58" s="261">
        <v>0</v>
      </c>
      <c r="AS58" s="261">
        <v>0</v>
      </c>
      <c r="AT58" s="261">
        <v>0</v>
      </c>
      <c r="AU58" s="261">
        <v>0</v>
      </c>
      <c r="AV58" s="261">
        <v>0</v>
      </c>
      <c r="AW58" s="261">
        <v>0</v>
      </c>
      <c r="AX58" s="261">
        <v>0</v>
      </c>
      <c r="AY58" s="261">
        <v>0</v>
      </c>
      <c r="AZ58" s="261">
        <v>0</v>
      </c>
      <c r="BA58" s="261">
        <v>0</v>
      </c>
      <c r="BB58" s="261">
        <v>0</v>
      </c>
      <c r="BC58" s="261">
        <v>0</v>
      </c>
      <c r="BD58" s="261">
        <v>0</v>
      </c>
      <c r="BE58" s="261">
        <v>1</v>
      </c>
      <c r="BF58" s="261">
        <v>0</v>
      </c>
      <c r="BG58" s="261">
        <v>0</v>
      </c>
      <c r="BH58" s="261">
        <v>0</v>
      </c>
      <c r="BI58" s="261">
        <v>0</v>
      </c>
      <c r="BJ58" s="261">
        <v>0</v>
      </c>
      <c r="BK58" s="261">
        <v>0</v>
      </c>
      <c r="BL58" s="261">
        <v>0</v>
      </c>
      <c r="BM58" s="261">
        <v>0</v>
      </c>
      <c r="BN58" s="261">
        <v>0</v>
      </c>
      <c r="BO58" s="261">
        <v>0</v>
      </c>
      <c r="BP58" s="261">
        <v>0</v>
      </c>
      <c r="BQ58" s="261">
        <v>0</v>
      </c>
      <c r="BR58" s="261">
        <v>0</v>
      </c>
      <c r="BS58" s="261">
        <v>0</v>
      </c>
      <c r="BT58" s="261">
        <v>0</v>
      </c>
      <c r="BU58" s="261">
        <v>0</v>
      </c>
      <c r="BV58" s="261">
        <v>0</v>
      </c>
      <c r="BW58" s="261">
        <v>0</v>
      </c>
      <c r="BX58" s="261">
        <v>0</v>
      </c>
      <c r="BY58" s="261">
        <v>0</v>
      </c>
      <c r="BZ58" s="261">
        <v>0</v>
      </c>
      <c r="CA58" s="261">
        <v>0</v>
      </c>
      <c r="CB58" s="261">
        <v>0</v>
      </c>
      <c r="CC58" s="261">
        <v>0</v>
      </c>
      <c r="CD58" s="261">
        <v>0</v>
      </c>
      <c r="CE58" s="261">
        <v>0</v>
      </c>
      <c r="CF58" s="261">
        <v>0</v>
      </c>
      <c r="CG58" s="261">
        <v>0</v>
      </c>
      <c r="CH58" s="261">
        <v>0</v>
      </c>
      <c r="CI58" s="261">
        <v>0</v>
      </c>
      <c r="CJ58" s="261">
        <v>0</v>
      </c>
      <c r="CK58" s="261">
        <v>0</v>
      </c>
      <c r="CL58" s="261">
        <v>0</v>
      </c>
      <c r="CM58" s="261">
        <f t="shared" si="1"/>
        <v>1</v>
      </c>
      <c r="CN58" s="261"/>
      <c r="CO58" s="261"/>
      <c r="CP58" s="261"/>
      <c r="CQ58" s="261"/>
      <c r="CR58" s="261"/>
      <c r="CS58" s="261"/>
      <c r="CT58" s="261"/>
      <c r="CU58" s="261"/>
      <c r="CV58" s="261"/>
    </row>
    <row r="59" spans="1:100">
      <c r="A59">
        <v>56</v>
      </c>
      <c r="B59" t="s">
        <v>13</v>
      </c>
      <c r="C59" s="261">
        <v>1.0828554245858114E-4</v>
      </c>
      <c r="D59" s="261">
        <v>1.0634671458786494E-4</v>
      </c>
      <c r="E59" s="261">
        <v>1.6699863854431613E-4</v>
      </c>
      <c r="F59" s="261">
        <v>3.6120788689488464E-3</v>
      </c>
      <c r="G59" s="261">
        <v>2.7304826594676111E-4</v>
      </c>
      <c r="H59" s="261">
        <v>2.6897686797118541E-4</v>
      </c>
      <c r="I59" s="261">
        <v>0</v>
      </c>
      <c r="J59" s="261">
        <v>5.3160356711611249E-4</v>
      </c>
      <c r="K59" s="261">
        <v>1.1101600198627727E-3</v>
      </c>
      <c r="L59" s="261">
        <v>2.0145890173718114E-4</v>
      </c>
      <c r="M59" s="261">
        <v>1.4061582180413738E-3</v>
      </c>
      <c r="N59" s="261">
        <v>1.0625846491732905E-3</v>
      </c>
      <c r="O59" s="261">
        <v>1.1191917073475883E-3</v>
      </c>
      <c r="P59" s="261">
        <v>0</v>
      </c>
      <c r="Q59" s="261">
        <v>3.3084712834868921E-4</v>
      </c>
      <c r="R59" s="261">
        <v>2.0016280336194629E-4</v>
      </c>
      <c r="S59" s="261">
        <v>0</v>
      </c>
      <c r="T59" s="261">
        <v>2.7351225746669326E-4</v>
      </c>
      <c r="U59" s="261">
        <v>0</v>
      </c>
      <c r="V59" s="261">
        <v>2.0381585469476653E-4</v>
      </c>
      <c r="W59" s="261">
        <v>9.9445371751637115E-4</v>
      </c>
      <c r="X59" s="261">
        <v>0</v>
      </c>
      <c r="Y59" s="261">
        <v>4.7613174852498307E-4</v>
      </c>
      <c r="Z59" s="261">
        <v>0</v>
      </c>
      <c r="AA59" s="261">
        <v>2.2684718778517563E-3</v>
      </c>
      <c r="AB59" s="261">
        <v>1.8006004215073506E-4</v>
      </c>
      <c r="AC59" s="261">
        <v>2.5737544077826025E-4</v>
      </c>
      <c r="AD59" s="261">
        <v>1.4951435204479985E-3</v>
      </c>
      <c r="AE59" s="261">
        <v>7.7891808514355114E-4</v>
      </c>
      <c r="AF59" s="261">
        <v>4.3353456580498849E-4</v>
      </c>
      <c r="AG59" s="261">
        <v>5.2554476675790475E-4</v>
      </c>
      <c r="AH59" s="261">
        <v>5.802757034577815E-4</v>
      </c>
      <c r="AI59" s="261">
        <v>2.9048453054936906E-5</v>
      </c>
      <c r="AJ59" s="261">
        <v>3.1476072463527298E-4</v>
      </c>
      <c r="AK59" s="261">
        <v>7.0813679131783526E-5</v>
      </c>
      <c r="AL59" s="261">
        <v>6.5194571703004368E-5</v>
      </c>
      <c r="AM59" s="261">
        <v>1.0212809021199773E-4</v>
      </c>
      <c r="AN59" s="261">
        <v>4.5400252912020193E-4</v>
      </c>
      <c r="AO59" s="261">
        <v>1.621054055248711E-4</v>
      </c>
      <c r="AP59" s="261">
        <v>3.3753813755381065E-4</v>
      </c>
      <c r="AQ59" s="261">
        <v>5.572113485465529E-4</v>
      </c>
      <c r="AR59" s="261">
        <v>4.2657465251387587E-4</v>
      </c>
      <c r="AS59" s="261">
        <v>2.9113346457084648E-4</v>
      </c>
      <c r="AT59" s="261">
        <v>4.3788378968848607E-4</v>
      </c>
      <c r="AU59" s="261">
        <v>2.0641077839250881E-4</v>
      </c>
      <c r="AV59" s="261">
        <v>2.4080103976212603E-4</v>
      </c>
      <c r="AW59" s="261">
        <v>2.061646753687678E-4</v>
      </c>
      <c r="AX59" s="261">
        <v>2.7962508281963188E-4</v>
      </c>
      <c r="AY59" s="261">
        <v>2.6067980258069959E-3</v>
      </c>
      <c r="AZ59" s="261">
        <v>1.6326375935554619E-3</v>
      </c>
      <c r="BA59" s="261">
        <v>5.9507429422624256E-4</v>
      </c>
      <c r="BB59" s="261">
        <v>1.6598325851197783E-3</v>
      </c>
      <c r="BC59" s="261">
        <v>4.7706026939998035E-3</v>
      </c>
      <c r="BD59" s="261">
        <v>1.5548136778329526E-4</v>
      </c>
      <c r="BE59" s="261">
        <v>5.3769684584043573E-5</v>
      </c>
      <c r="BF59" s="261">
        <v>1.000189613214316</v>
      </c>
      <c r="BG59" s="261">
        <v>3.8503292299385896E-4</v>
      </c>
      <c r="BH59" s="261">
        <v>2.6359216276492653E-4</v>
      </c>
      <c r="BI59" s="261">
        <v>7.3443956801725306E-4</v>
      </c>
      <c r="BJ59" s="261">
        <v>0</v>
      </c>
      <c r="BK59" s="261">
        <v>1.5712746585987089E-3</v>
      </c>
      <c r="BL59" s="261">
        <v>2.2262001106485704E-3</v>
      </c>
      <c r="BM59" s="261">
        <v>4.9331172076636247E-4</v>
      </c>
      <c r="BN59" s="261">
        <v>0</v>
      </c>
      <c r="BO59" s="261">
        <v>4.4799995275921324E-4</v>
      </c>
      <c r="BP59" s="261">
        <v>5.1638908457755906E-4</v>
      </c>
      <c r="BQ59" s="261">
        <v>3.255333684818939E-4</v>
      </c>
      <c r="BR59" s="261">
        <v>1.1540050455657862E-3</v>
      </c>
      <c r="BS59" s="261">
        <v>3.287059251767026E-4</v>
      </c>
      <c r="BT59" s="261">
        <v>2.0769888630470788E-3</v>
      </c>
      <c r="BU59" s="261">
        <v>3.0379356530764202E-4</v>
      </c>
      <c r="BV59" s="261">
        <v>1.6025253870228186E-3</v>
      </c>
      <c r="BW59" s="261">
        <v>4.6756069109570844E-4</v>
      </c>
      <c r="BX59" s="261">
        <v>7.5368901048802894E-4</v>
      </c>
      <c r="BY59" s="261">
        <v>3.5502799700870471E-4</v>
      </c>
      <c r="BZ59" s="261">
        <v>2.4067701654883073E-4</v>
      </c>
      <c r="CA59" s="261">
        <v>1.2587480444762628E-3</v>
      </c>
      <c r="CB59" s="261">
        <v>4.1873938015255457E-4</v>
      </c>
      <c r="CC59" s="261">
        <v>2.6024117132901812E-4</v>
      </c>
      <c r="CD59" s="261">
        <v>1.4158183252090329E-4</v>
      </c>
      <c r="CE59" s="261">
        <v>4.2556769893438727E-4</v>
      </c>
      <c r="CF59" s="261">
        <v>4.6895428354847349E-4</v>
      </c>
      <c r="CG59" s="261">
        <v>6.2884195783360279E-4</v>
      </c>
      <c r="CH59" s="261">
        <v>3.7406683570157445E-4</v>
      </c>
      <c r="CI59" s="261">
        <v>2.8351432508815389E-4</v>
      </c>
      <c r="CJ59" s="261">
        <v>2.805795536766896E-4</v>
      </c>
      <c r="CK59" s="261">
        <v>3.4565089060927114E-4</v>
      </c>
      <c r="CL59" s="261">
        <v>8.0960636706042441E-4</v>
      </c>
      <c r="CM59" s="261">
        <f t="shared" si="1"/>
        <v>1.0547531847478337</v>
      </c>
      <c r="CN59" s="261"/>
      <c r="CO59" s="261"/>
      <c r="CP59" s="261"/>
      <c r="CQ59" s="261"/>
      <c r="CR59" s="261"/>
      <c r="CS59" s="261"/>
      <c r="CT59" s="261"/>
      <c r="CU59" s="261"/>
      <c r="CV59" s="261"/>
    </row>
    <row r="60" spans="1:100">
      <c r="A60">
        <v>57</v>
      </c>
      <c r="B60" t="s">
        <v>1926</v>
      </c>
      <c r="C60" s="261">
        <v>6.0178012983608019E-3</v>
      </c>
      <c r="D60" s="261">
        <v>4.7448159296639867E-3</v>
      </c>
      <c r="E60" s="261">
        <v>2.5258636951064526E-3</v>
      </c>
      <c r="F60" s="261">
        <v>1.8322873652076247E-2</v>
      </c>
      <c r="G60" s="261">
        <v>8.5389620307220991E-3</v>
      </c>
      <c r="H60" s="261">
        <v>9.6306488739076671E-3</v>
      </c>
      <c r="I60" s="261">
        <v>0</v>
      </c>
      <c r="J60" s="261">
        <v>4.1591671681090979E-3</v>
      </c>
      <c r="K60" s="261">
        <v>6.3440514293218739E-3</v>
      </c>
      <c r="L60" s="261">
        <v>6.553917652299757E-3</v>
      </c>
      <c r="M60" s="261">
        <v>1.9567153475276246E-2</v>
      </c>
      <c r="N60" s="261">
        <v>1.5240684163185522E-2</v>
      </c>
      <c r="O60" s="261">
        <v>7.6879830625707704E-3</v>
      </c>
      <c r="P60" s="261">
        <v>0</v>
      </c>
      <c r="Q60" s="261">
        <v>7.0992130270370541E-3</v>
      </c>
      <c r="R60" s="261">
        <v>2.5275128960149779E-3</v>
      </c>
      <c r="S60" s="261">
        <v>0</v>
      </c>
      <c r="T60" s="261">
        <v>3.3628728354288592E-3</v>
      </c>
      <c r="U60" s="261">
        <v>0</v>
      </c>
      <c r="V60" s="261">
        <v>1.045997817515832E-2</v>
      </c>
      <c r="W60" s="261">
        <v>4.3029911681992808E-3</v>
      </c>
      <c r="X60" s="261">
        <v>0</v>
      </c>
      <c r="Y60" s="261">
        <v>1.4855264529679384E-2</v>
      </c>
      <c r="Z60" s="261">
        <v>0</v>
      </c>
      <c r="AA60" s="261">
        <v>1.9271222866454437E-2</v>
      </c>
      <c r="AB60" s="261">
        <v>9.5550544513892648E-3</v>
      </c>
      <c r="AC60" s="261">
        <v>9.1135982977793659E-3</v>
      </c>
      <c r="AD60" s="261">
        <v>6.5626625298323502E-3</v>
      </c>
      <c r="AE60" s="261">
        <v>8.2036452442636031E-3</v>
      </c>
      <c r="AF60" s="261">
        <v>4.0306294445770201E-3</v>
      </c>
      <c r="AG60" s="261">
        <v>4.8704698747738103E-3</v>
      </c>
      <c r="AH60" s="261">
        <v>4.7884736610366574E-3</v>
      </c>
      <c r="AI60" s="261">
        <v>1.864101281851961E-3</v>
      </c>
      <c r="AJ60" s="261">
        <v>6.3633901242560404E-3</v>
      </c>
      <c r="AK60" s="261">
        <v>1.9124246452789978E-4</v>
      </c>
      <c r="AL60" s="261">
        <v>2.3876637974834872E-3</v>
      </c>
      <c r="AM60" s="261">
        <v>3.7028954812114135E-3</v>
      </c>
      <c r="AN60" s="261">
        <v>6.0692632113182954E-3</v>
      </c>
      <c r="AO60" s="261">
        <v>1.4988163176326951E-3</v>
      </c>
      <c r="AP60" s="261">
        <v>5.2130621823389452E-3</v>
      </c>
      <c r="AQ60" s="261">
        <v>0.15439285793995861</v>
      </c>
      <c r="AR60" s="261">
        <v>7.2912825805871231E-3</v>
      </c>
      <c r="AS60" s="261">
        <v>7.1558490223349114E-3</v>
      </c>
      <c r="AT60" s="261">
        <v>7.6150669261732277E-3</v>
      </c>
      <c r="AU60" s="261">
        <v>7.9845535780578153E-3</v>
      </c>
      <c r="AV60" s="261">
        <v>4.9522929372750194E-3</v>
      </c>
      <c r="AW60" s="261">
        <v>8.3186550133443719E-3</v>
      </c>
      <c r="AX60" s="261">
        <v>3.9810905579115395E-3</v>
      </c>
      <c r="AY60" s="261">
        <v>6.1733210977920573E-3</v>
      </c>
      <c r="AZ60" s="261">
        <v>1.8386912683851877E-3</v>
      </c>
      <c r="BA60" s="261">
        <v>1.7044476427904942E-3</v>
      </c>
      <c r="BB60" s="261">
        <v>3.0294181847270725E-3</v>
      </c>
      <c r="BC60" s="261">
        <v>2.1879012002426191E-2</v>
      </c>
      <c r="BD60" s="261">
        <v>6.6330470492345086E-4</v>
      </c>
      <c r="BE60" s="261">
        <v>1.3774455591557264E-4</v>
      </c>
      <c r="BF60" s="261">
        <v>6.9166962357295456E-4</v>
      </c>
      <c r="BG60" s="261">
        <v>1.0069592367437343</v>
      </c>
      <c r="BH60" s="261">
        <v>2.092774924153626E-3</v>
      </c>
      <c r="BI60" s="261">
        <v>2.1476804618567992E-3</v>
      </c>
      <c r="BJ60" s="261">
        <v>0</v>
      </c>
      <c r="BK60" s="261">
        <v>5.050843404980656E-3</v>
      </c>
      <c r="BL60" s="261">
        <v>4.0979575008213143E-3</v>
      </c>
      <c r="BM60" s="261">
        <v>2.1262312574882453E-3</v>
      </c>
      <c r="BN60" s="261">
        <v>0</v>
      </c>
      <c r="BO60" s="261">
        <v>1.4396631832378603E-3</v>
      </c>
      <c r="BP60" s="261">
        <v>1.8445121307158253E-3</v>
      </c>
      <c r="BQ60" s="261">
        <v>2.5080802306579569E-3</v>
      </c>
      <c r="BR60" s="261">
        <v>3.6630888526244369E-3</v>
      </c>
      <c r="BS60" s="261">
        <v>3.9959876093682671E-3</v>
      </c>
      <c r="BT60" s="261">
        <v>2.7283075834171871E-3</v>
      </c>
      <c r="BU60" s="261">
        <v>4.2131672259129602E-4</v>
      </c>
      <c r="BV60" s="261">
        <v>3.3719414069043438E-3</v>
      </c>
      <c r="BW60" s="261">
        <v>2.9817483234129542E-3</v>
      </c>
      <c r="BX60" s="261">
        <v>1.7740396110674061E-3</v>
      </c>
      <c r="BY60" s="261">
        <v>2.0860609913756953E-3</v>
      </c>
      <c r="BZ60" s="261">
        <v>1.5596090998407754E-3</v>
      </c>
      <c r="CA60" s="261">
        <v>4.4053430732274614E-3</v>
      </c>
      <c r="CB60" s="261">
        <v>2.0190673049745073E-3</v>
      </c>
      <c r="CC60" s="261">
        <v>1.5093843752296411E-3</v>
      </c>
      <c r="CD60" s="261">
        <v>2.7197250699955524E-3</v>
      </c>
      <c r="CE60" s="261">
        <v>1.2179759769486908E-3</v>
      </c>
      <c r="CF60" s="261">
        <v>2.6912714114648052E-3</v>
      </c>
      <c r="CG60" s="261">
        <v>5.1181664945124036E-3</v>
      </c>
      <c r="CH60" s="261">
        <v>1.2031217779006572E-3</v>
      </c>
      <c r="CI60" s="261">
        <v>1.2886204340819241E-3</v>
      </c>
      <c r="CJ60" s="261">
        <v>3.4170449679245332E-3</v>
      </c>
      <c r="CK60" s="261">
        <v>1.8767918323430222E-2</v>
      </c>
      <c r="CL60" s="261">
        <v>1.2021649124415253E-2</v>
      </c>
      <c r="CM60" s="261">
        <f t="shared" si="1"/>
        <v>1.5906655723013758</v>
      </c>
      <c r="CN60" s="261"/>
      <c r="CO60" s="261"/>
      <c r="CP60" s="261"/>
      <c r="CQ60" s="261"/>
      <c r="CR60" s="261"/>
      <c r="CS60" s="261"/>
      <c r="CT60" s="261"/>
      <c r="CU60" s="261"/>
      <c r="CV60" s="261"/>
    </row>
    <row r="61" spans="1:100">
      <c r="A61">
        <v>58</v>
      </c>
      <c r="B61" t="s">
        <v>59</v>
      </c>
      <c r="C61" s="261">
        <v>4.0072531467953157E-2</v>
      </c>
      <c r="D61" s="261">
        <v>2.4393966443918662E-2</v>
      </c>
      <c r="E61" s="261">
        <v>2.8254432808402497E-2</v>
      </c>
      <c r="F61" s="261">
        <v>0.19515266642305584</v>
      </c>
      <c r="G61" s="261">
        <v>1.1903106241750318E-2</v>
      </c>
      <c r="H61" s="261">
        <v>1.0747928666524482E-2</v>
      </c>
      <c r="I61" s="261">
        <v>0</v>
      </c>
      <c r="J61" s="261">
        <v>2.2046605331511815E-2</v>
      </c>
      <c r="K61" s="261">
        <v>1.7358514233756797E-2</v>
      </c>
      <c r="L61" s="261">
        <v>1.5923105535878543E-2</v>
      </c>
      <c r="M61" s="261">
        <v>6.3633114575577434E-3</v>
      </c>
      <c r="N61" s="261">
        <v>4.4821038722018961E-3</v>
      </c>
      <c r="O61" s="261">
        <v>1.3080477513475797E-2</v>
      </c>
      <c r="P61" s="261">
        <v>0</v>
      </c>
      <c r="Q61" s="261">
        <v>7.680725283434043E-3</v>
      </c>
      <c r="R61" s="261">
        <v>4.673363590104289E-3</v>
      </c>
      <c r="S61" s="261">
        <v>0</v>
      </c>
      <c r="T61" s="261">
        <v>1.9024034622857646E-3</v>
      </c>
      <c r="U61" s="261">
        <v>0</v>
      </c>
      <c r="V61" s="261">
        <v>1.0334113752684647E-3</v>
      </c>
      <c r="W61" s="261">
        <v>3.2362183218287055E-3</v>
      </c>
      <c r="X61" s="261">
        <v>0</v>
      </c>
      <c r="Y61" s="261">
        <v>3.5712954654795931E-2</v>
      </c>
      <c r="Z61" s="261">
        <v>0</v>
      </c>
      <c r="AA61" s="261">
        <v>6.5848651573804694E-3</v>
      </c>
      <c r="AB61" s="261">
        <v>4.7889126236608038E-3</v>
      </c>
      <c r="AC61" s="261">
        <v>1.1337187648227498E-2</v>
      </c>
      <c r="AD61" s="261">
        <v>1.4481288890019881E-2</v>
      </c>
      <c r="AE61" s="261">
        <v>1.3455926872245247E-2</v>
      </c>
      <c r="AF61" s="261">
        <v>1.0228174839613968E-2</v>
      </c>
      <c r="AG61" s="261">
        <v>1.0323750191395968E-2</v>
      </c>
      <c r="AH61" s="261">
        <v>8.0992860185044105E-3</v>
      </c>
      <c r="AI61" s="261">
        <v>2.3330481521490749E-3</v>
      </c>
      <c r="AJ61" s="261">
        <v>8.6490300614968721E-3</v>
      </c>
      <c r="AK61" s="261">
        <v>4.0310119490742129E-5</v>
      </c>
      <c r="AL61" s="261">
        <v>1.4426127697310324E-3</v>
      </c>
      <c r="AM61" s="261">
        <v>1.7145986407387656E-3</v>
      </c>
      <c r="AN61" s="261">
        <v>4.2309838621632564E-3</v>
      </c>
      <c r="AO61" s="261">
        <v>1.6621787400131216E-3</v>
      </c>
      <c r="AP61" s="261">
        <v>5.3468964692405578E-2</v>
      </c>
      <c r="AQ61" s="261">
        <v>2.8177575635828515E-2</v>
      </c>
      <c r="AR61" s="261">
        <v>3.6250667415516899E-2</v>
      </c>
      <c r="AS61" s="261">
        <v>3.9683340635738994E-2</v>
      </c>
      <c r="AT61" s="261">
        <v>4.2992201553635076E-2</v>
      </c>
      <c r="AU61" s="261">
        <v>2.8899538637614366E-2</v>
      </c>
      <c r="AV61" s="261">
        <v>8.519727377283997E-3</v>
      </c>
      <c r="AW61" s="261">
        <v>8.7643818091672245E-3</v>
      </c>
      <c r="AX61" s="261">
        <v>1.7617354988389147E-2</v>
      </c>
      <c r="AY61" s="261">
        <v>2.8556322498734514E-2</v>
      </c>
      <c r="AZ61" s="261">
        <v>5.4127485397988936E-2</v>
      </c>
      <c r="BA61" s="261">
        <v>5.2680038384701901E-2</v>
      </c>
      <c r="BB61" s="261">
        <v>1.7343394171646404E-2</v>
      </c>
      <c r="BC61" s="261">
        <v>3.9091784276230482E-3</v>
      </c>
      <c r="BD61" s="261">
        <v>3.6261403521205856E-3</v>
      </c>
      <c r="BE61" s="261">
        <v>1.3001477333891096E-3</v>
      </c>
      <c r="BF61" s="261">
        <v>5.8355726065321733E-3</v>
      </c>
      <c r="BG61" s="261">
        <v>3.5759128285593206E-3</v>
      </c>
      <c r="BH61" s="261">
        <v>1.0066447344299048</v>
      </c>
      <c r="BI61" s="261">
        <v>1.2115354224653638E-2</v>
      </c>
      <c r="BJ61" s="261">
        <v>0</v>
      </c>
      <c r="BK61" s="261">
        <v>4.9120644717961107E-3</v>
      </c>
      <c r="BL61" s="261">
        <v>4.9491548569140439E-3</v>
      </c>
      <c r="BM61" s="261">
        <v>2.9107987734383178E-3</v>
      </c>
      <c r="BN61" s="261">
        <v>0</v>
      </c>
      <c r="BO61" s="261">
        <v>9.4293497398490276E-3</v>
      </c>
      <c r="BP61" s="261">
        <v>1.3405444337447149E-2</v>
      </c>
      <c r="BQ61" s="261">
        <v>2.6755157611012784E-2</v>
      </c>
      <c r="BR61" s="261">
        <v>7.6648167521731446E-3</v>
      </c>
      <c r="BS61" s="261">
        <v>1.7273941539792791E-2</v>
      </c>
      <c r="BT61" s="261">
        <v>1.8468525488307058E-2</v>
      </c>
      <c r="BU61" s="261">
        <v>4.2924612239812095E-3</v>
      </c>
      <c r="BV61" s="261">
        <v>1.1438346741303984E-2</v>
      </c>
      <c r="BW61" s="261">
        <v>8.4905726200491995E-3</v>
      </c>
      <c r="BX61" s="261">
        <v>9.0839744035896147E-3</v>
      </c>
      <c r="BY61" s="261">
        <v>1.315621034843935E-2</v>
      </c>
      <c r="BZ61" s="261">
        <v>1.347477834765215E-2</v>
      </c>
      <c r="CA61" s="261">
        <v>2.4888809116409265E-2</v>
      </c>
      <c r="CB61" s="261">
        <v>1.4788950241240908E-2</v>
      </c>
      <c r="CC61" s="261">
        <v>2.2879849747401058E-2</v>
      </c>
      <c r="CD61" s="261">
        <v>8.3430747737907526E-3</v>
      </c>
      <c r="CE61" s="261">
        <v>1.2365108154918909E-2</v>
      </c>
      <c r="CF61" s="261">
        <v>5.2612093242489409E-2</v>
      </c>
      <c r="CG61" s="261">
        <v>6.9853211874688443E-3</v>
      </c>
      <c r="CH61" s="261">
        <v>1.3642614907731245E-2</v>
      </c>
      <c r="CI61" s="261">
        <v>3.6641874844051084E-2</v>
      </c>
      <c r="CJ61" s="261">
        <v>2.7610591163476608E-2</v>
      </c>
      <c r="CK61" s="261">
        <v>6.5662761703987821E-3</v>
      </c>
      <c r="CL61" s="261">
        <v>2.2845971377493838E-2</v>
      </c>
      <c r="CM61" s="261">
        <f t="shared" si="1"/>
        <v>2.4133541472545867</v>
      </c>
      <c r="CN61" s="261"/>
      <c r="CO61" s="261"/>
      <c r="CP61" s="261"/>
      <c r="CQ61" s="261"/>
      <c r="CR61" s="261"/>
      <c r="CS61" s="261"/>
      <c r="CT61" s="261"/>
      <c r="CU61" s="261"/>
      <c r="CV61" s="261"/>
    </row>
    <row r="62" spans="1:100">
      <c r="A62">
        <v>59</v>
      </c>
      <c r="B62" t="s">
        <v>14</v>
      </c>
      <c r="C62" s="261">
        <v>5.8893371848001933E-4</v>
      </c>
      <c r="D62" s="261">
        <v>1.8017549151843856E-4</v>
      </c>
      <c r="E62" s="261">
        <v>1.7415252973042156E-4</v>
      </c>
      <c r="F62" s="261">
        <v>4.8846024250997306E-4</v>
      </c>
      <c r="G62" s="261">
        <v>2.3398584700801597E-4</v>
      </c>
      <c r="H62" s="261">
        <v>2.7737277699460322E-4</v>
      </c>
      <c r="I62" s="261">
        <v>0</v>
      </c>
      <c r="J62" s="261">
        <v>1.1589363886576305E-4</v>
      </c>
      <c r="K62" s="261">
        <v>9.2727592503598778E-5</v>
      </c>
      <c r="L62" s="261">
        <v>4.9179839415913317E-4</v>
      </c>
      <c r="M62" s="261">
        <v>6.0367629801947632E-4</v>
      </c>
      <c r="N62" s="261">
        <v>5.2131480899685458E-4</v>
      </c>
      <c r="O62" s="261">
        <v>2.1877772678699625E-4</v>
      </c>
      <c r="P62" s="261">
        <v>0</v>
      </c>
      <c r="Q62" s="261">
        <v>9.3831992847097161E-4</v>
      </c>
      <c r="R62" s="261">
        <v>1.8432758150326988E-4</v>
      </c>
      <c r="S62" s="261">
        <v>0</v>
      </c>
      <c r="T62" s="261">
        <v>1.5644285229368676E-4</v>
      </c>
      <c r="U62" s="261">
        <v>0</v>
      </c>
      <c r="V62" s="261">
        <v>7.5096894728548672E-3</v>
      </c>
      <c r="W62" s="261">
        <v>1.0227116717296449E-4</v>
      </c>
      <c r="X62" s="261">
        <v>0</v>
      </c>
      <c r="Y62" s="261">
        <v>1.5459279098088193E-3</v>
      </c>
      <c r="Z62" s="261">
        <v>0</v>
      </c>
      <c r="AA62" s="261">
        <v>1.9180342373068887E-3</v>
      </c>
      <c r="AB62" s="261">
        <v>1.1504230736690492E-3</v>
      </c>
      <c r="AC62" s="261">
        <v>8.2432007039125882E-4</v>
      </c>
      <c r="AD62" s="261">
        <v>5.3639977664839849E-4</v>
      </c>
      <c r="AE62" s="261">
        <v>6.5445045910023699E-4</v>
      </c>
      <c r="AF62" s="261">
        <v>2.2151882907046053E-4</v>
      </c>
      <c r="AG62" s="261">
        <v>2.7749750087121351E-4</v>
      </c>
      <c r="AH62" s="261">
        <v>1.4290644999257686E-4</v>
      </c>
      <c r="AI62" s="261">
        <v>1.0125662502509724E-5</v>
      </c>
      <c r="AJ62" s="261">
        <v>2.051233062064196E-4</v>
      </c>
      <c r="AK62" s="261">
        <v>4.616346808979097E-6</v>
      </c>
      <c r="AL62" s="261">
        <v>2.2736151306281224E-4</v>
      </c>
      <c r="AM62" s="261">
        <v>2.8345828734248053E-4</v>
      </c>
      <c r="AN62" s="261">
        <v>3.8890778630496479E-4</v>
      </c>
      <c r="AO62" s="261">
        <v>1.0445754024348445E-4</v>
      </c>
      <c r="AP62" s="261">
        <v>1.7596839957664939E-4</v>
      </c>
      <c r="AQ62" s="261">
        <v>1.8028162039773799E-2</v>
      </c>
      <c r="AR62" s="261">
        <v>1.859806953119027E-4</v>
      </c>
      <c r="AS62" s="261">
        <v>1.6344679186446745E-4</v>
      </c>
      <c r="AT62" s="261">
        <v>3.6476265138352625E-4</v>
      </c>
      <c r="AU62" s="261">
        <v>4.0432613025182418E-4</v>
      </c>
      <c r="AV62" s="261">
        <v>9.2281746370491348E-4</v>
      </c>
      <c r="AW62" s="261">
        <v>7.2905621967238527E-4</v>
      </c>
      <c r="AX62" s="261">
        <v>9.7186813269156203E-5</v>
      </c>
      <c r="AY62" s="261">
        <v>9.4360370326998733E-5</v>
      </c>
      <c r="AZ62" s="261">
        <v>8.1158869859173174E-5</v>
      </c>
      <c r="BA62" s="261">
        <v>8.1773151167703807E-5</v>
      </c>
      <c r="BB62" s="261">
        <v>5.7394051769948645E-5</v>
      </c>
      <c r="BC62" s="261">
        <v>7.6572216671303057E-4</v>
      </c>
      <c r="BD62" s="261">
        <v>2.2985536873457509E-5</v>
      </c>
      <c r="BE62" s="261">
        <v>5.1358198725681822E-6</v>
      </c>
      <c r="BF62" s="261">
        <v>2.4201032988758183E-5</v>
      </c>
      <c r="BG62" s="261">
        <v>3.6903482090244207E-4</v>
      </c>
      <c r="BH62" s="261">
        <v>7.0220826044531252E-4</v>
      </c>
      <c r="BI62" s="261">
        <v>1.045024293734121</v>
      </c>
      <c r="BJ62" s="261">
        <v>0</v>
      </c>
      <c r="BK62" s="261">
        <v>5.0726517729290647E-5</v>
      </c>
      <c r="BL62" s="261">
        <v>7.6244854699389751E-5</v>
      </c>
      <c r="BM62" s="261">
        <v>6.8256667443407975E-5</v>
      </c>
      <c r="BN62" s="261">
        <v>0</v>
      </c>
      <c r="BO62" s="261">
        <v>2.335168043739287E-5</v>
      </c>
      <c r="BP62" s="261">
        <v>4.3869520062222768E-5</v>
      </c>
      <c r="BQ62" s="261">
        <v>8.8902597812460827E-5</v>
      </c>
      <c r="BR62" s="261">
        <v>5.1821159605385146E-5</v>
      </c>
      <c r="BS62" s="261">
        <v>8.7706718593475784E-5</v>
      </c>
      <c r="BT62" s="261">
        <v>6.3051298114771885E-5</v>
      </c>
      <c r="BU62" s="261">
        <v>1.4746272049188816E-5</v>
      </c>
      <c r="BV62" s="261">
        <v>8.3735855509730234E-5</v>
      </c>
      <c r="BW62" s="261">
        <v>4.6934545996218603E-5</v>
      </c>
      <c r="BX62" s="261">
        <v>6.1059459077899691E-5</v>
      </c>
      <c r="BY62" s="261">
        <v>5.4754468564404343E-5</v>
      </c>
      <c r="BZ62" s="261">
        <v>5.3316883303510449E-5</v>
      </c>
      <c r="CA62" s="261">
        <v>9.0841621242418721E-5</v>
      </c>
      <c r="CB62" s="261">
        <v>5.7292825920698877E-5</v>
      </c>
      <c r="CC62" s="261">
        <v>4.5675331425546105E-5</v>
      </c>
      <c r="CD62" s="261">
        <v>1.3234515063969838E-4</v>
      </c>
      <c r="CE62" s="261">
        <v>4.1436258936558855E-5</v>
      </c>
      <c r="CF62" s="261">
        <v>1.0822149606615119E-4</v>
      </c>
      <c r="CG62" s="261">
        <v>8.8169476767231626E-5</v>
      </c>
      <c r="CH62" s="261">
        <v>5.0230652547070482E-5</v>
      </c>
      <c r="CI62" s="261">
        <v>7.8874809550741863E-5</v>
      </c>
      <c r="CJ62" s="261">
        <v>7.5742566941567675E-5</v>
      </c>
      <c r="CK62" s="261">
        <v>5.5465345462182652E-4</v>
      </c>
      <c r="CL62" s="261">
        <v>1.7024206785918328E-4</v>
      </c>
      <c r="CM62" s="261">
        <f t="shared" si="1"/>
        <v>1.0920360280485657</v>
      </c>
      <c r="CN62" s="261"/>
      <c r="CO62" s="261"/>
      <c r="CP62" s="261"/>
      <c r="CQ62" s="261"/>
      <c r="CR62" s="261"/>
      <c r="CS62" s="261"/>
      <c r="CT62" s="261"/>
      <c r="CU62" s="261"/>
      <c r="CV62" s="261"/>
    </row>
    <row r="63" spans="1:100">
      <c r="A63">
        <v>60</v>
      </c>
      <c r="B63" t="s">
        <v>15</v>
      </c>
      <c r="C63" s="261">
        <v>-4.1104165219776347E-20</v>
      </c>
      <c r="D63" s="261">
        <v>-7.6188155326548207E-20</v>
      </c>
      <c r="E63" s="261">
        <v>-5.5491396398487333E-20</v>
      </c>
      <c r="F63" s="261">
        <v>-1.2780682785111049E-18</v>
      </c>
      <c r="G63" s="261">
        <v>-6.7832445272211425E-20</v>
      </c>
      <c r="H63" s="261">
        <v>-7.5867709458044466E-20</v>
      </c>
      <c r="I63" s="261">
        <v>0</v>
      </c>
      <c r="J63" s="261">
        <v>-3.6380309977169704E-19</v>
      </c>
      <c r="K63" s="261">
        <v>-9.0169786809492299E-19</v>
      </c>
      <c r="L63" s="261">
        <v>-8.8891364349794692E-20</v>
      </c>
      <c r="M63" s="261">
        <v>-8.8726357540848639E-19</v>
      </c>
      <c r="N63" s="261">
        <v>-2.4158042132337753E-19</v>
      </c>
      <c r="O63" s="261">
        <v>-4.8991663575687029E-19</v>
      </c>
      <c r="P63" s="261">
        <v>0</v>
      </c>
      <c r="Q63" s="261">
        <v>-1.8544373846270252E-19</v>
      </c>
      <c r="R63" s="261">
        <v>-5.1435210362712295E-20</v>
      </c>
      <c r="S63" s="261">
        <v>0</v>
      </c>
      <c r="T63" s="261">
        <v>-9.2859045853466995E-20</v>
      </c>
      <c r="U63" s="261">
        <v>0</v>
      </c>
      <c r="V63" s="261">
        <v>-9.0408902546263072E-20</v>
      </c>
      <c r="W63" s="261">
        <v>-2.0358453326107866E-19</v>
      </c>
      <c r="X63" s="261">
        <v>0</v>
      </c>
      <c r="Y63" s="261">
        <v>-2.1128669402605294E-19</v>
      </c>
      <c r="Z63" s="261">
        <v>0</v>
      </c>
      <c r="AA63" s="261">
        <v>-3.7272975827317269E-19</v>
      </c>
      <c r="AB63" s="261">
        <v>-8.9161076179742056E-20</v>
      </c>
      <c r="AC63" s="261">
        <v>-1.255040085268526E-19</v>
      </c>
      <c r="AD63" s="261">
        <v>-3.4189314732984025E-19</v>
      </c>
      <c r="AE63" s="261">
        <v>-3.6693440492977604E-19</v>
      </c>
      <c r="AF63" s="261">
        <v>-3.3869629027349222E-19</v>
      </c>
      <c r="AG63" s="261">
        <v>-3.7568758698849074E-19</v>
      </c>
      <c r="AH63" s="261">
        <v>-3.1499864540199914E-19</v>
      </c>
      <c r="AI63" s="261">
        <v>-1.6611704398135699E-20</v>
      </c>
      <c r="AJ63" s="261">
        <v>-3.2709181250549109E-19</v>
      </c>
      <c r="AK63" s="261">
        <v>-1.6817012767912785E-20</v>
      </c>
      <c r="AL63" s="261">
        <v>-4.5251510837248464E-20</v>
      </c>
      <c r="AM63" s="261">
        <v>-1.1632878900702568E-19</v>
      </c>
      <c r="AN63" s="261">
        <v>-1.0187557179594361E-19</v>
      </c>
      <c r="AO63" s="261">
        <v>-6.8167644661842108E-20</v>
      </c>
      <c r="AP63" s="261">
        <v>-1.840889578043548E-19</v>
      </c>
      <c r="AQ63" s="261">
        <v>-6.4696355782135801E-20</v>
      </c>
      <c r="AR63" s="261">
        <v>-9.8409988177887083E-20</v>
      </c>
      <c r="AS63" s="261">
        <v>-1.420841934633232E-19</v>
      </c>
      <c r="AT63" s="261">
        <v>-1.1090753702435359E-19</v>
      </c>
      <c r="AU63" s="261">
        <v>-1.1075899808991835E-19</v>
      </c>
      <c r="AV63" s="261">
        <v>-1.0257365768043464E-19</v>
      </c>
      <c r="AW63" s="261">
        <v>-7.5045537430983234E-20</v>
      </c>
      <c r="AX63" s="261">
        <v>-2.7862142891120524E-19</v>
      </c>
      <c r="AY63" s="261">
        <v>-6.557005340952021E-19</v>
      </c>
      <c r="AZ63" s="261">
        <v>-9.2347069492975152E-19</v>
      </c>
      <c r="BA63" s="261">
        <v>-2.9008045757206434E-19</v>
      </c>
      <c r="BB63" s="261">
        <v>-2.7598148868106228E-19</v>
      </c>
      <c r="BC63" s="261">
        <v>-4.2227186242890393E-18</v>
      </c>
      <c r="BD63" s="261">
        <v>-1.2954096696996064E-19</v>
      </c>
      <c r="BE63" s="261">
        <v>-1.6253403036516568E-20</v>
      </c>
      <c r="BF63" s="261">
        <v>-5.2276737964066102E-20</v>
      </c>
      <c r="BG63" s="261">
        <v>-1.2807361393783727E-19</v>
      </c>
      <c r="BH63" s="261">
        <v>-1.3937848207078782E-19</v>
      </c>
      <c r="BI63" s="261">
        <v>-2.3453768309190051E-19</v>
      </c>
      <c r="BJ63" s="261">
        <v>1</v>
      </c>
      <c r="BK63" s="261">
        <v>-5.4404908218597149E-19</v>
      </c>
      <c r="BL63" s="261">
        <v>-4.2867184375852836E-19</v>
      </c>
      <c r="BM63" s="261">
        <v>-3.0439329662816335E-19</v>
      </c>
      <c r="BN63" s="261">
        <v>0</v>
      </c>
      <c r="BO63" s="261">
        <v>-2.3238277802320192E-19</v>
      </c>
      <c r="BP63" s="261">
        <v>-8.4259221051850391E-19</v>
      </c>
      <c r="BQ63" s="261">
        <v>-8.9686963905826344E-19</v>
      </c>
      <c r="BR63" s="261">
        <v>-6.2941071035903014E-19</v>
      </c>
      <c r="BS63" s="261">
        <v>-1.86907917076398E-18</v>
      </c>
      <c r="BT63" s="261">
        <v>-2.9052118300565077E-19</v>
      </c>
      <c r="BU63" s="261">
        <v>-1.4755347676379818E-19</v>
      </c>
      <c r="BV63" s="261">
        <v>-7.1256674382833036E-19</v>
      </c>
      <c r="BW63" s="261">
        <v>-1.9524388275210329E-19</v>
      </c>
      <c r="BX63" s="261">
        <v>-9.5839739082375107E-20</v>
      </c>
      <c r="BY63" s="261">
        <v>-8.4234368971169039E-20</v>
      </c>
      <c r="BZ63" s="261">
        <v>-1.0093723997320787E-19</v>
      </c>
      <c r="CA63" s="261">
        <v>-8.2868806786752662E-19</v>
      </c>
      <c r="CB63" s="261">
        <v>-5.6897324009115792E-19</v>
      </c>
      <c r="CC63" s="261">
        <v>-6.4841811347149724E-19</v>
      </c>
      <c r="CD63" s="261">
        <v>-1.0439452127146531E-19</v>
      </c>
      <c r="CE63" s="261">
        <v>-4.4952083879580789E-19</v>
      </c>
      <c r="CF63" s="261">
        <v>-2.0390897587217864E-19</v>
      </c>
      <c r="CG63" s="261">
        <v>-1.2987273837872163E-19</v>
      </c>
      <c r="CH63" s="261">
        <v>-2.1063555622680531E-19</v>
      </c>
      <c r="CI63" s="261">
        <v>-3.3671345720481446E-19</v>
      </c>
      <c r="CJ63" s="261">
        <v>-2.2174758376232516E-19</v>
      </c>
      <c r="CK63" s="261">
        <v>-7.587734954201934E-20</v>
      </c>
      <c r="CL63" s="261">
        <v>-1.181126202962631E-18</v>
      </c>
      <c r="CM63" s="261">
        <f t="shared" si="1"/>
        <v>1</v>
      </c>
      <c r="CN63" s="261"/>
      <c r="CO63" s="261"/>
      <c r="CP63" s="261"/>
      <c r="CQ63" s="261"/>
      <c r="CR63" s="261"/>
      <c r="CS63" s="261"/>
      <c r="CT63" s="261"/>
      <c r="CU63" s="261"/>
      <c r="CV63" s="261"/>
    </row>
    <row r="64" spans="1:100">
      <c r="A64">
        <v>61</v>
      </c>
      <c r="B64" t="s">
        <v>88</v>
      </c>
      <c r="C64" s="261">
        <v>2.0699363954544572E-4</v>
      </c>
      <c r="D64" s="261">
        <v>5.3690268815859562E-5</v>
      </c>
      <c r="E64" s="261">
        <v>1.0463043221513409E-4</v>
      </c>
      <c r="F64" s="261">
        <v>2.7871272138095733E-4</v>
      </c>
      <c r="G64" s="261">
        <v>3.2726634874175303E-4</v>
      </c>
      <c r="H64" s="261">
        <v>3.1748607619389187E-4</v>
      </c>
      <c r="I64" s="261">
        <v>0</v>
      </c>
      <c r="J64" s="261">
        <v>1.2210153082840286E-4</v>
      </c>
      <c r="K64" s="261">
        <v>1.8316894095994385E-4</v>
      </c>
      <c r="L64" s="261">
        <v>1.7646738661010179E-4</v>
      </c>
      <c r="M64" s="261">
        <v>5.4726707366257554E-4</v>
      </c>
      <c r="N64" s="261">
        <v>5.1874998125380194E-4</v>
      </c>
      <c r="O64" s="261">
        <v>3.3951011821848508E-4</v>
      </c>
      <c r="P64" s="261">
        <v>0</v>
      </c>
      <c r="Q64" s="261">
        <v>2.5962237751592622E-4</v>
      </c>
      <c r="R64" s="261">
        <v>1.0028453822586015E-4</v>
      </c>
      <c r="S64" s="261">
        <v>0</v>
      </c>
      <c r="T64" s="261">
        <v>1.272871025221472E-4</v>
      </c>
      <c r="U64" s="261">
        <v>0</v>
      </c>
      <c r="V64" s="261">
        <v>3.1099563979841602E-4</v>
      </c>
      <c r="W64" s="261">
        <v>1.2300623109841598E-4</v>
      </c>
      <c r="X64" s="261">
        <v>0</v>
      </c>
      <c r="Y64" s="261">
        <v>5.8275126008133175E-4</v>
      </c>
      <c r="Z64" s="261">
        <v>0</v>
      </c>
      <c r="AA64" s="261">
        <v>7.4392547389638978E-4</v>
      </c>
      <c r="AB64" s="261">
        <v>2.8647270218174051E-4</v>
      </c>
      <c r="AC64" s="261">
        <v>2.0272163984613625E-4</v>
      </c>
      <c r="AD64" s="261">
        <v>1.6865561593255884E-4</v>
      </c>
      <c r="AE64" s="261">
        <v>2.2088964413071599E-4</v>
      </c>
      <c r="AF64" s="261">
        <v>1.0145357494467861E-4</v>
      </c>
      <c r="AG64" s="261">
        <v>1.3200837105178386E-4</v>
      </c>
      <c r="AH64" s="261">
        <v>1.212635812861832E-4</v>
      </c>
      <c r="AI64" s="261">
        <v>5.187044011751758E-6</v>
      </c>
      <c r="AJ64" s="261">
        <v>1.9021269176202848E-4</v>
      </c>
      <c r="AK64" s="261">
        <v>5.7218951599000252E-6</v>
      </c>
      <c r="AL64" s="261">
        <v>9.1908561694421811E-5</v>
      </c>
      <c r="AM64" s="261">
        <v>1.2284688176597303E-4</v>
      </c>
      <c r="AN64" s="261">
        <v>1.8174125532002138E-4</v>
      </c>
      <c r="AO64" s="261">
        <v>7.9535779608032743E-5</v>
      </c>
      <c r="AP64" s="261">
        <v>1.4982626972294898E-4</v>
      </c>
      <c r="AQ64" s="261">
        <v>2.8580735793548698E-4</v>
      </c>
      <c r="AR64" s="261">
        <v>1.8539295489931052E-4</v>
      </c>
      <c r="AS64" s="261">
        <v>1.835441424688065E-4</v>
      </c>
      <c r="AT64" s="261">
        <v>1.8653434634538849E-4</v>
      </c>
      <c r="AU64" s="261">
        <v>2.1869042319857553E-4</v>
      </c>
      <c r="AV64" s="261">
        <v>1.7622298493190662E-4</v>
      </c>
      <c r="AW64" s="261">
        <v>3.2017178928981689E-4</v>
      </c>
      <c r="AX64" s="261">
        <v>5.8011662759240783E-5</v>
      </c>
      <c r="AY64" s="261">
        <v>3.9650648977156257E-5</v>
      </c>
      <c r="AZ64" s="261">
        <v>3.1254588019857479E-5</v>
      </c>
      <c r="BA64" s="261">
        <v>3.9414131953553009E-5</v>
      </c>
      <c r="BB64" s="261">
        <v>2.943699721011785E-5</v>
      </c>
      <c r="BC64" s="261">
        <v>5.0592967715631986E-4</v>
      </c>
      <c r="BD64" s="261">
        <v>1.38738735643593E-5</v>
      </c>
      <c r="BE64" s="261">
        <v>2.465408829685845E-6</v>
      </c>
      <c r="BF64" s="261">
        <v>1.1939029777319738E-4</v>
      </c>
      <c r="BG64" s="261">
        <v>1.8618818217866717E-4</v>
      </c>
      <c r="BH64" s="261">
        <v>1.1508475807832029E-4</v>
      </c>
      <c r="BI64" s="261">
        <v>8.1413665331795559E-5</v>
      </c>
      <c r="BJ64" s="261">
        <v>0</v>
      </c>
      <c r="BK64" s="261">
        <v>1.0007483712510354</v>
      </c>
      <c r="BL64" s="261">
        <v>9.1561695623600388E-5</v>
      </c>
      <c r="BM64" s="261">
        <v>4.6151617240702241E-5</v>
      </c>
      <c r="BN64" s="261">
        <v>0</v>
      </c>
      <c r="BO64" s="261">
        <v>1.3296292193537777E-5</v>
      </c>
      <c r="BP64" s="261">
        <v>2.5688881788974099E-5</v>
      </c>
      <c r="BQ64" s="261">
        <v>6.2108391009097641E-5</v>
      </c>
      <c r="BR64" s="261">
        <v>2.2092648347710369E-5</v>
      </c>
      <c r="BS64" s="261">
        <v>1.2372244691075912E-4</v>
      </c>
      <c r="BT64" s="261">
        <v>3.2534413793272844E-5</v>
      </c>
      <c r="BU64" s="261">
        <v>8.968587032141504E-6</v>
      </c>
      <c r="BV64" s="261">
        <v>7.1622659877689613E-5</v>
      </c>
      <c r="BW64" s="261">
        <v>9.6278073591109418E-5</v>
      </c>
      <c r="BX64" s="261">
        <v>5.2303473774582246E-5</v>
      </c>
      <c r="BY64" s="261">
        <v>5.6728393357587635E-5</v>
      </c>
      <c r="BZ64" s="261">
        <v>4.8964511796093164E-5</v>
      </c>
      <c r="CA64" s="261">
        <v>7.7140234157378244E-5</v>
      </c>
      <c r="CB64" s="261">
        <v>3.9729605953082353E-5</v>
      </c>
      <c r="CC64" s="261">
        <v>1.3130876655214677E-4</v>
      </c>
      <c r="CD64" s="261">
        <v>8.6394782187336412E-5</v>
      </c>
      <c r="CE64" s="261">
        <v>2.3085086598589638E-5</v>
      </c>
      <c r="CF64" s="261">
        <v>8.5434986163612531E-5</v>
      </c>
      <c r="CG64" s="261">
        <v>1.6775702836121703E-4</v>
      </c>
      <c r="CH64" s="261">
        <v>3.2081357426293695E-5</v>
      </c>
      <c r="CI64" s="261">
        <v>3.0130187108196857E-5</v>
      </c>
      <c r="CJ64" s="261">
        <v>3.3289871866097289E-5</v>
      </c>
      <c r="CK64" s="261">
        <v>6.8428340359158804E-4</v>
      </c>
      <c r="CL64" s="261">
        <v>3.9435449696100986E-5</v>
      </c>
      <c r="CM64" s="261">
        <f t="shared" si="1"/>
        <v>1.0131933046379191</v>
      </c>
      <c r="CN64" s="261"/>
      <c r="CO64" s="261"/>
      <c r="CP64" s="261"/>
      <c r="CQ64" s="261"/>
      <c r="CR64" s="261"/>
      <c r="CS64" s="261"/>
      <c r="CT64" s="261"/>
      <c r="CU64" s="261"/>
      <c r="CV64" s="261"/>
    </row>
    <row r="65" spans="1:100">
      <c r="A65">
        <v>62</v>
      </c>
      <c r="B65" t="s">
        <v>16</v>
      </c>
      <c r="C65" s="261">
        <v>7.3707566411974901E-4</v>
      </c>
      <c r="D65" s="261">
        <v>2.2358423976496814E-4</v>
      </c>
      <c r="E65" s="261">
        <v>4.0373071036259452E-4</v>
      </c>
      <c r="F65" s="261">
        <v>3.067366596292972E-4</v>
      </c>
      <c r="G65" s="261">
        <v>1.0619179665969218E-3</v>
      </c>
      <c r="H65" s="261">
        <v>5.5674335132443716E-4</v>
      </c>
      <c r="I65" s="261">
        <v>0</v>
      </c>
      <c r="J65" s="261">
        <v>6.1162442361098208E-4</v>
      </c>
      <c r="K65" s="261">
        <v>5.1312373615872424E-4</v>
      </c>
      <c r="L65" s="261">
        <v>3.4622586239538934E-4</v>
      </c>
      <c r="M65" s="261">
        <v>2.0747855037173092E-4</v>
      </c>
      <c r="N65" s="261">
        <v>5.4312974007841169E-4</v>
      </c>
      <c r="O65" s="261">
        <v>4.7630100750046248E-4</v>
      </c>
      <c r="P65" s="261">
        <v>0</v>
      </c>
      <c r="Q65" s="261">
        <v>4.2873267978556543E-4</v>
      </c>
      <c r="R65" s="261">
        <v>2.1503924003990019E-4</v>
      </c>
      <c r="S65" s="261">
        <v>0</v>
      </c>
      <c r="T65" s="261">
        <v>1.1246452986756444E-3</v>
      </c>
      <c r="U65" s="261">
        <v>0</v>
      </c>
      <c r="V65" s="261">
        <v>3.2777305144600697E-4</v>
      </c>
      <c r="W65" s="261">
        <v>3.9080765086903717E-4</v>
      </c>
      <c r="X65" s="261">
        <v>0</v>
      </c>
      <c r="Y65" s="261">
        <v>6.607641807939332E-4</v>
      </c>
      <c r="Z65" s="261">
        <v>0</v>
      </c>
      <c r="AA65" s="261">
        <v>7.0380497582629253E-4</v>
      </c>
      <c r="AB65" s="261">
        <v>4.766885315390592E-4</v>
      </c>
      <c r="AC65" s="261">
        <v>1.848378125864364E-3</v>
      </c>
      <c r="AD65" s="261">
        <v>4.0700006413650993E-4</v>
      </c>
      <c r="AE65" s="261">
        <v>4.0888076155149269E-4</v>
      </c>
      <c r="AF65" s="261">
        <v>3.208358427889962E-4</v>
      </c>
      <c r="AG65" s="261">
        <v>2.9261655421503806E-4</v>
      </c>
      <c r="AH65" s="261">
        <v>1.5308946599049223E-4</v>
      </c>
      <c r="AI65" s="261">
        <v>4.5252381874868912E-5</v>
      </c>
      <c r="AJ65" s="261">
        <v>9.7910622354907637E-4</v>
      </c>
      <c r="AK65" s="261">
        <v>1.1526177622014459E-5</v>
      </c>
      <c r="AL65" s="261">
        <v>1.796391001001065E-4</v>
      </c>
      <c r="AM65" s="261">
        <v>2.5078819212389622E-4</v>
      </c>
      <c r="AN65" s="261">
        <v>4.6508621775482201E-4</v>
      </c>
      <c r="AO65" s="261">
        <v>1.5170865973454295E-4</v>
      </c>
      <c r="AP65" s="261">
        <v>5.8404195932033691E-4</v>
      </c>
      <c r="AQ65" s="261">
        <v>7.7020616122114053E-3</v>
      </c>
      <c r="AR65" s="261">
        <v>4.4702087571421687E-4</v>
      </c>
      <c r="AS65" s="261">
        <v>4.1209733799441153E-4</v>
      </c>
      <c r="AT65" s="261">
        <v>5.9184089540188626E-4</v>
      </c>
      <c r="AU65" s="261">
        <v>7.1580142971487725E-4</v>
      </c>
      <c r="AV65" s="261">
        <v>2.2266337202009189E-3</v>
      </c>
      <c r="AW65" s="261">
        <v>4.8487273507826952E-3</v>
      </c>
      <c r="AX65" s="261">
        <v>1.9132967177362532E-4</v>
      </c>
      <c r="AY65" s="261">
        <v>1.5994593036221759E-4</v>
      </c>
      <c r="AZ65" s="261">
        <v>1.5582759974963172E-4</v>
      </c>
      <c r="BA65" s="261">
        <v>1.8983444668883173E-4</v>
      </c>
      <c r="BB65" s="261">
        <v>1.2578956642257617E-4</v>
      </c>
      <c r="BC65" s="261">
        <v>2.6128212805893243E-5</v>
      </c>
      <c r="BD65" s="261">
        <v>1.8655825462900364E-4</v>
      </c>
      <c r="BE65" s="261">
        <v>5.1479463283212243E-6</v>
      </c>
      <c r="BF65" s="261">
        <v>6.2686259978027702E-5</v>
      </c>
      <c r="BG65" s="261">
        <v>1.6371771291333415E-4</v>
      </c>
      <c r="BH65" s="261">
        <v>8.5818124391096886E-4</v>
      </c>
      <c r="BI65" s="261">
        <v>1.2338787775619721E-4</v>
      </c>
      <c r="BJ65" s="261">
        <v>0</v>
      </c>
      <c r="BK65" s="261">
        <v>2.2678950898934096E-4</v>
      </c>
      <c r="BL65" s="261">
        <v>1.0001765891219461</v>
      </c>
      <c r="BM65" s="261">
        <v>6.237636977507452E-5</v>
      </c>
      <c r="BN65" s="261">
        <v>0</v>
      </c>
      <c r="BO65" s="261">
        <v>8.7470940028052958E-5</v>
      </c>
      <c r="BP65" s="261">
        <v>2.335497346254926E-4</v>
      </c>
      <c r="BQ65" s="261">
        <v>2.6642813973811044E-4</v>
      </c>
      <c r="BR65" s="261">
        <v>2.7133107024131508E-4</v>
      </c>
      <c r="BS65" s="261">
        <v>4.0666242570586625E-4</v>
      </c>
      <c r="BT65" s="261">
        <v>1.7189223793816278E-3</v>
      </c>
      <c r="BU65" s="261">
        <v>3.5215664067836271E-5</v>
      </c>
      <c r="BV65" s="261">
        <v>2.330332127219931E-4</v>
      </c>
      <c r="BW65" s="261">
        <v>1.7963589304320808E-4</v>
      </c>
      <c r="BX65" s="261">
        <v>2.0848044225978986E-4</v>
      </c>
      <c r="BY65" s="261">
        <v>2.1350402419356265E-4</v>
      </c>
      <c r="BZ65" s="261">
        <v>2.0859871849399382E-4</v>
      </c>
      <c r="CA65" s="261">
        <v>2.5822783516114091E-4</v>
      </c>
      <c r="CB65" s="261">
        <v>6.116253367007214E-3</v>
      </c>
      <c r="CC65" s="261">
        <v>1.6213032583452651E-4</v>
      </c>
      <c r="CD65" s="261">
        <v>2.4359348220330583E-4</v>
      </c>
      <c r="CE65" s="261">
        <v>9.755076878739434E-5</v>
      </c>
      <c r="CF65" s="261">
        <v>2.9735364811198556E-4</v>
      </c>
      <c r="CG65" s="261">
        <v>5.2912619644202594E-4</v>
      </c>
      <c r="CH65" s="261">
        <v>7.8661090845217753E-5</v>
      </c>
      <c r="CI65" s="261">
        <v>1.1862694973815195E-4</v>
      </c>
      <c r="CJ65" s="261">
        <v>1.2966003041902892E-4</v>
      </c>
      <c r="CK65" s="261">
        <v>1.5033741480775964E-3</v>
      </c>
      <c r="CL65" s="261">
        <v>3.150370311407986E-4</v>
      </c>
      <c r="CM65" s="261">
        <f t="shared" si="1"/>
        <v>1.049984777711835</v>
      </c>
      <c r="CN65" s="261"/>
      <c r="CO65" s="261"/>
      <c r="CP65" s="261"/>
      <c r="CQ65" s="261"/>
      <c r="CR65" s="261"/>
      <c r="CS65" s="261"/>
      <c r="CT65" s="261"/>
      <c r="CU65" s="261"/>
      <c r="CV65" s="261"/>
    </row>
    <row r="66" spans="1:100">
      <c r="A66">
        <v>63</v>
      </c>
      <c r="B66" t="s">
        <v>167</v>
      </c>
      <c r="C66" s="261">
        <v>1.1876031323784422E-3</v>
      </c>
      <c r="D66" s="261">
        <v>6.7895052977126364E-4</v>
      </c>
      <c r="E66" s="261">
        <v>7.837439413349947E-4</v>
      </c>
      <c r="F66" s="261">
        <v>5.4258119260512669E-3</v>
      </c>
      <c r="G66" s="261">
        <v>5.6750765181358333E-4</v>
      </c>
      <c r="H66" s="261">
        <v>6.6495210924131967E-4</v>
      </c>
      <c r="I66" s="261">
        <v>0</v>
      </c>
      <c r="J66" s="261">
        <v>8.1030490740804906E-4</v>
      </c>
      <c r="K66" s="261">
        <v>8.0923133888534285E-4</v>
      </c>
      <c r="L66" s="261">
        <v>6.4423671996598761E-4</v>
      </c>
      <c r="M66" s="261">
        <v>9.2625788273342899E-4</v>
      </c>
      <c r="N66" s="261">
        <v>3.4883940836410467E-4</v>
      </c>
      <c r="O66" s="261">
        <v>8.9518329045037851E-4</v>
      </c>
      <c r="P66" s="261">
        <v>0</v>
      </c>
      <c r="Q66" s="261">
        <v>8.5194480653216667E-4</v>
      </c>
      <c r="R66" s="261">
        <v>2.5539104934107891E-4</v>
      </c>
      <c r="S66" s="261">
        <v>0</v>
      </c>
      <c r="T66" s="261">
        <v>2.7960189976304931E-4</v>
      </c>
      <c r="U66" s="261">
        <v>0</v>
      </c>
      <c r="V66" s="261">
        <v>2.6139733427874885E-4</v>
      </c>
      <c r="W66" s="261">
        <v>4.8909869975180867E-4</v>
      </c>
      <c r="X66" s="261">
        <v>0</v>
      </c>
      <c r="Y66" s="261">
        <v>1.280234070090401E-3</v>
      </c>
      <c r="Z66" s="261">
        <v>0</v>
      </c>
      <c r="AA66" s="261">
        <v>5.7949324342709385E-4</v>
      </c>
      <c r="AB66" s="261">
        <v>5.6862603020406367E-4</v>
      </c>
      <c r="AC66" s="261">
        <v>5.2611269334155509E-4</v>
      </c>
      <c r="AD66" s="261">
        <v>6.1256226927677436E-4</v>
      </c>
      <c r="AE66" s="261">
        <v>8.2644524768969903E-4</v>
      </c>
      <c r="AF66" s="261">
        <v>5.1787440642178315E-4</v>
      </c>
      <c r="AG66" s="261">
        <v>4.8643539122362138E-4</v>
      </c>
      <c r="AH66" s="261">
        <v>3.0573676062748838E-4</v>
      </c>
      <c r="AI66" s="261">
        <v>1.2143141722933823E-4</v>
      </c>
      <c r="AJ66" s="261">
        <v>7.6053238969513008E-4</v>
      </c>
      <c r="AK66" s="261">
        <v>7.1078901369974736E-6</v>
      </c>
      <c r="AL66" s="261">
        <v>8.0705220138101765E-5</v>
      </c>
      <c r="AM66" s="261">
        <v>3.3977971745121016E-4</v>
      </c>
      <c r="AN66" s="261">
        <v>2.9885592397654116E-4</v>
      </c>
      <c r="AO66" s="261">
        <v>1.5117308112924243E-4</v>
      </c>
      <c r="AP66" s="261">
        <v>2.0417351089439114E-3</v>
      </c>
      <c r="AQ66" s="261">
        <v>2.3809560639199197E-3</v>
      </c>
      <c r="AR66" s="261">
        <v>1.0614458728296521E-3</v>
      </c>
      <c r="AS66" s="261">
        <v>1.1451388153369041E-3</v>
      </c>
      <c r="AT66" s="261">
        <v>1.6678631181443718E-3</v>
      </c>
      <c r="AU66" s="261">
        <v>9.1251948741098124E-4</v>
      </c>
      <c r="AV66" s="261">
        <v>3.0204329207315965E-4</v>
      </c>
      <c r="AW66" s="261">
        <v>3.4062866231383354E-4</v>
      </c>
      <c r="AX66" s="261">
        <v>5.3144782056165779E-4</v>
      </c>
      <c r="AY66" s="261">
        <v>8.3188029546744262E-4</v>
      </c>
      <c r="AZ66" s="261">
        <v>2.65302767637668E-3</v>
      </c>
      <c r="BA66" s="261">
        <v>1.7589363432597518E-3</v>
      </c>
      <c r="BB66" s="261">
        <v>7.2515893011722743E-4</v>
      </c>
      <c r="BC66" s="261">
        <v>3.2145810758811073E-4</v>
      </c>
      <c r="BD66" s="261">
        <v>1.633259739370975E-4</v>
      </c>
      <c r="BE66" s="261">
        <v>4.0594281465936229E-5</v>
      </c>
      <c r="BF66" s="261">
        <v>7.9539949901800671E-3</v>
      </c>
      <c r="BG66" s="261">
        <v>7.4766255464038291E-3</v>
      </c>
      <c r="BH66" s="261">
        <v>2.4621808131340319E-2</v>
      </c>
      <c r="BI66" s="261">
        <v>1.4102000927980148E-2</v>
      </c>
      <c r="BJ66" s="261">
        <v>0</v>
      </c>
      <c r="BK66" s="261">
        <v>7.1009177874344813E-3</v>
      </c>
      <c r="BL66" s="261">
        <v>6.5084718812397028E-3</v>
      </c>
      <c r="BM66" s="261">
        <v>1.00210929371947</v>
      </c>
      <c r="BN66" s="261">
        <v>0</v>
      </c>
      <c r="BO66" s="261">
        <v>2.6850489228327058E-4</v>
      </c>
      <c r="BP66" s="261">
        <v>4.5283713591011366E-4</v>
      </c>
      <c r="BQ66" s="261">
        <v>7.0516680978322595E-4</v>
      </c>
      <c r="BR66" s="261">
        <v>3.0559570193693119E-4</v>
      </c>
      <c r="BS66" s="261">
        <v>8.5141988626364295E-4</v>
      </c>
      <c r="BT66" s="261">
        <v>1.0255299522118398E-3</v>
      </c>
      <c r="BU66" s="261">
        <v>1.2728061289923482E-4</v>
      </c>
      <c r="BV66" s="261">
        <v>4.7948036721201271E-4</v>
      </c>
      <c r="BW66" s="261">
        <v>2.647552968985133E-4</v>
      </c>
      <c r="BX66" s="261">
        <v>3.1921323203954279E-4</v>
      </c>
      <c r="BY66" s="261">
        <v>4.1115802310972812E-4</v>
      </c>
      <c r="BZ66" s="261">
        <v>3.9662736508876178E-4</v>
      </c>
      <c r="CA66" s="261">
        <v>6.998399410989613E-4</v>
      </c>
      <c r="CB66" s="261">
        <v>2.5308752265633047E-3</v>
      </c>
      <c r="CC66" s="261">
        <v>6.0460693030223568E-4</v>
      </c>
      <c r="CD66" s="261">
        <v>3.287243512758673E-4</v>
      </c>
      <c r="CE66" s="261">
        <v>3.4607293589874392E-4</v>
      </c>
      <c r="CF66" s="261">
        <v>1.4176537553473693E-2</v>
      </c>
      <c r="CG66" s="261">
        <v>9.4119536985128006E-4</v>
      </c>
      <c r="CH66" s="261">
        <v>3.7378413172506369E-4</v>
      </c>
      <c r="CI66" s="261">
        <v>2.1398034919768339E-3</v>
      </c>
      <c r="CJ66" s="261">
        <v>7.4087050104971954E-4</v>
      </c>
      <c r="CK66" s="261">
        <v>4.0823165950893119E-4</v>
      </c>
      <c r="CL66" s="261">
        <v>4.2385215918565476E-3</v>
      </c>
      <c r="CM66" s="261">
        <f t="shared" si="1"/>
        <v>1.1432310681741373</v>
      </c>
      <c r="CN66" s="261"/>
      <c r="CO66" s="261"/>
      <c r="CP66" s="261"/>
      <c r="CQ66" s="261"/>
      <c r="CR66" s="261"/>
      <c r="CS66" s="261"/>
      <c r="CT66" s="261"/>
      <c r="CU66" s="261"/>
      <c r="CV66" s="261"/>
    </row>
    <row r="67" spans="1:100">
      <c r="A67">
        <v>64</v>
      </c>
      <c r="B67" t="s">
        <v>1286</v>
      </c>
      <c r="C67" s="261">
        <v>-1.7705937126807591E-19</v>
      </c>
      <c r="D67" s="261">
        <v>-6.6157988855834419E-20</v>
      </c>
      <c r="E67" s="261">
        <v>-1.0692452550814237E-19</v>
      </c>
      <c r="F67" s="261">
        <v>-4.0529817158946555E-19</v>
      </c>
      <c r="G67" s="261">
        <v>-1.4564480176376977E-19</v>
      </c>
      <c r="H67" s="261">
        <v>-1.5504005090072971E-19</v>
      </c>
      <c r="I67" s="261">
        <v>0</v>
      </c>
      <c r="J67" s="261">
        <v>-3.7522126143694355E-19</v>
      </c>
      <c r="K67" s="261">
        <v>-3.4981487038489664E-19</v>
      </c>
      <c r="L67" s="261">
        <v>-1.063603335142669E-19</v>
      </c>
      <c r="M67" s="261">
        <v>-1.2895595025026137E-19</v>
      </c>
      <c r="N67" s="261">
        <v>-1.6067070227204907E-19</v>
      </c>
      <c r="O67" s="261">
        <v>-2.4414465442113647E-19</v>
      </c>
      <c r="P67" s="261">
        <v>0</v>
      </c>
      <c r="Q67" s="261">
        <v>-1.8817196147926052E-19</v>
      </c>
      <c r="R67" s="261">
        <v>-8.9259150747114756E-20</v>
      </c>
      <c r="S67" s="261">
        <v>0</v>
      </c>
      <c r="T67" s="261">
        <v>-1.2845643102091264E-19</v>
      </c>
      <c r="U67" s="261">
        <v>0</v>
      </c>
      <c r="V67" s="261">
        <v>-9.0981652068904818E-20</v>
      </c>
      <c r="W67" s="261">
        <v>-2.1987270794502689E-19</v>
      </c>
      <c r="X67" s="261">
        <v>0</v>
      </c>
      <c r="Y67" s="261">
        <v>-2.1615062202729755E-19</v>
      </c>
      <c r="Z67" s="261">
        <v>0</v>
      </c>
      <c r="AA67" s="261">
        <v>-2.20180674816923E-19</v>
      </c>
      <c r="AB67" s="261">
        <v>-8.509502236419285E-20</v>
      </c>
      <c r="AC67" s="261">
        <v>-2.0680696295103517E-19</v>
      </c>
      <c r="AD67" s="261">
        <v>-2.064120874569203E-19</v>
      </c>
      <c r="AE67" s="261">
        <v>-1.9540087039788851E-19</v>
      </c>
      <c r="AF67" s="261">
        <v>-2.5793583266275601E-19</v>
      </c>
      <c r="AG67" s="261">
        <v>-2.1204421958609178E-19</v>
      </c>
      <c r="AH67" s="261">
        <v>-2.4220852453003096E-19</v>
      </c>
      <c r="AI67" s="261">
        <v>-5.1337015658886024E-20</v>
      </c>
      <c r="AJ67" s="261">
        <v>-2.2781171687108404E-19</v>
      </c>
      <c r="AK67" s="261">
        <v>-5.5017876275491448E-21</v>
      </c>
      <c r="AL67" s="261">
        <v>-4.8801127153166368E-20</v>
      </c>
      <c r="AM67" s="261">
        <v>-7.0407475401815857E-20</v>
      </c>
      <c r="AN67" s="261">
        <v>-1.8170879506594425E-19</v>
      </c>
      <c r="AO67" s="261">
        <v>-3.0359301866897863E-19</v>
      </c>
      <c r="AP67" s="261">
        <v>-3.2678417969684439E-19</v>
      </c>
      <c r="AQ67" s="261">
        <v>-9.3123797711964877E-19</v>
      </c>
      <c r="AR67" s="261">
        <v>-3.8437212327146621E-19</v>
      </c>
      <c r="AS67" s="261">
        <v>-9.076663701904996E-19</v>
      </c>
      <c r="AT67" s="261">
        <v>-6.868360838167105E-19</v>
      </c>
      <c r="AU67" s="261">
        <v>-6.1103159390321601E-19</v>
      </c>
      <c r="AV67" s="261">
        <v>-9.8329576869024122E-19</v>
      </c>
      <c r="AW67" s="261">
        <v>-2.3230573890203719E-18</v>
      </c>
      <c r="AX67" s="261">
        <v>-1.3957828390159844E-18</v>
      </c>
      <c r="AY67" s="261">
        <v>-7.5759016352298859E-19</v>
      </c>
      <c r="AZ67" s="261">
        <v>-9.2431932952076764E-19</v>
      </c>
      <c r="BA67" s="261">
        <v>-1.3529346410951548E-18</v>
      </c>
      <c r="BB67" s="261">
        <v>-7.2887787122017436E-18</v>
      </c>
      <c r="BC67" s="261">
        <v>-2.7745115808661767E-19</v>
      </c>
      <c r="BD67" s="261">
        <v>-4.5997209569282946E-19</v>
      </c>
      <c r="BE67" s="261">
        <v>-1.9153433889525327E-19</v>
      </c>
      <c r="BF67" s="261">
        <v>-7.4720043840820138E-19</v>
      </c>
      <c r="BG67" s="261">
        <v>-1.7816590213554022E-19</v>
      </c>
      <c r="BH67" s="261">
        <v>-4.8882438641876574E-19</v>
      </c>
      <c r="BI67" s="261">
        <v>-2.3892116891122987E-18</v>
      </c>
      <c r="BJ67" s="261">
        <v>0</v>
      </c>
      <c r="BK67" s="261">
        <v>-1.2935028708068334E-18</v>
      </c>
      <c r="BL67" s="261">
        <v>-9.0609213376413654E-19</v>
      </c>
      <c r="BM67" s="261">
        <v>-3.5740716930358449E-19</v>
      </c>
      <c r="BN67" s="261">
        <v>1</v>
      </c>
      <c r="BO67" s="261">
        <v>-4.895800881539482E-18</v>
      </c>
      <c r="BP67" s="261">
        <v>-2.0434154208025698E-18</v>
      </c>
      <c r="BQ67" s="261">
        <v>-1.0059222492479545E-18</v>
      </c>
      <c r="BR67" s="261">
        <v>-2.3833229198728031E-18</v>
      </c>
      <c r="BS67" s="261">
        <v>-1.882621570513128E-18</v>
      </c>
      <c r="BT67" s="261">
        <v>-4.8937165945472598E-18</v>
      </c>
      <c r="BU67" s="261">
        <v>-2.7161177283723654E-19</v>
      </c>
      <c r="BV67" s="261">
        <v>-5.2731730990910107E-18</v>
      </c>
      <c r="BW67" s="261">
        <v>-3.8376851345565198E-19</v>
      </c>
      <c r="BX67" s="261">
        <v>-3.5731914001961516E-18</v>
      </c>
      <c r="BY67" s="261">
        <v>-3.5632675375250777E-18</v>
      </c>
      <c r="BZ67" s="261">
        <v>-1.1344001896419957E-18</v>
      </c>
      <c r="CA67" s="261">
        <v>-5.2944252039313972E-18</v>
      </c>
      <c r="CB67" s="261">
        <v>-5.1938016128770774E-19</v>
      </c>
      <c r="CC67" s="261">
        <v>-5.0840252651863656E-19</v>
      </c>
      <c r="CD67" s="261">
        <v>-7.2725185627522235E-19</v>
      </c>
      <c r="CE67" s="261">
        <v>-9.1032564548514604E-19</v>
      </c>
      <c r="CF67" s="261">
        <v>-1.1696976809568476E-18</v>
      </c>
      <c r="CG67" s="261">
        <v>-1.0577251611590118E-18</v>
      </c>
      <c r="CH67" s="261">
        <v>-5.9519673749428896E-19</v>
      </c>
      <c r="CI67" s="261">
        <v>-6.3282635255791378E-19</v>
      </c>
      <c r="CJ67" s="261">
        <v>-1.3544731079350291E-18</v>
      </c>
      <c r="CK67" s="261">
        <v>-1.6185385526055906E-19</v>
      </c>
      <c r="CL67" s="261">
        <v>-1.1835579263988046E-18</v>
      </c>
      <c r="CM67" s="261">
        <f t="shared" si="1"/>
        <v>1</v>
      </c>
      <c r="CN67" s="261"/>
      <c r="CO67" s="261"/>
      <c r="CP67" s="261"/>
      <c r="CQ67" s="261"/>
      <c r="CR67" s="261"/>
      <c r="CS67" s="261"/>
      <c r="CT67" s="261"/>
      <c r="CU67" s="261"/>
      <c r="CV67" s="261"/>
    </row>
    <row r="68" spans="1:100">
      <c r="A68">
        <v>65</v>
      </c>
      <c r="B68" t="s">
        <v>1239</v>
      </c>
      <c r="C68" s="261">
        <v>5.6909903180553025E-5</v>
      </c>
      <c r="D68" s="261">
        <v>5.8815642400161805E-5</v>
      </c>
      <c r="E68" s="261">
        <v>1.6052685502709679E-4</v>
      </c>
      <c r="F68" s="261">
        <v>1.122736790964728E-4</v>
      </c>
      <c r="G68" s="261">
        <v>7.0763242347151529E-5</v>
      </c>
      <c r="H68" s="261">
        <v>5.0161726820704245E-5</v>
      </c>
      <c r="I68" s="261">
        <v>0</v>
      </c>
      <c r="J68" s="261">
        <v>1.4023423969618907E-4</v>
      </c>
      <c r="K68" s="261">
        <v>1.4489966753261166E-4</v>
      </c>
      <c r="L68" s="261">
        <v>4.9928836182638112E-5</v>
      </c>
      <c r="M68" s="261">
        <v>5.0122995267245814E-5</v>
      </c>
      <c r="N68" s="261">
        <v>6.1569382933180262E-5</v>
      </c>
      <c r="O68" s="261">
        <v>1.0171873145875869E-4</v>
      </c>
      <c r="P68" s="261">
        <v>0</v>
      </c>
      <c r="Q68" s="261">
        <v>5.1335010149246422E-5</v>
      </c>
      <c r="R68" s="261">
        <v>2.1755491678660613E-5</v>
      </c>
      <c r="S68" s="261">
        <v>0</v>
      </c>
      <c r="T68" s="261">
        <v>5.0992147969665189E-5</v>
      </c>
      <c r="U68" s="261">
        <v>0</v>
      </c>
      <c r="V68" s="261">
        <v>2.2645195854003521E-5</v>
      </c>
      <c r="W68" s="261">
        <v>6.4222331661643959E-5</v>
      </c>
      <c r="X68" s="261">
        <v>0</v>
      </c>
      <c r="Y68" s="261">
        <v>7.3196548300633298E-5</v>
      </c>
      <c r="Z68" s="261">
        <v>0</v>
      </c>
      <c r="AA68" s="261">
        <v>8.2169896684558817E-5</v>
      </c>
      <c r="AB68" s="261">
        <v>3.9187731440368888E-5</v>
      </c>
      <c r="AC68" s="261">
        <v>8.3326476003981966E-5</v>
      </c>
      <c r="AD68" s="261">
        <v>6.8604765395478004E-5</v>
      </c>
      <c r="AE68" s="261">
        <v>7.5772142094315147E-5</v>
      </c>
      <c r="AF68" s="261">
        <v>1.2837645633911022E-4</v>
      </c>
      <c r="AG68" s="261">
        <v>1.194246467551509E-4</v>
      </c>
      <c r="AH68" s="261">
        <v>5.2085923920590913E-5</v>
      </c>
      <c r="AI68" s="261">
        <v>1.7402193321147905E-5</v>
      </c>
      <c r="AJ68" s="261">
        <v>1.1168456955118408E-4</v>
      </c>
      <c r="AK68" s="261">
        <v>2.4314869454091714E-6</v>
      </c>
      <c r="AL68" s="261">
        <v>1.7684310641613678E-5</v>
      </c>
      <c r="AM68" s="261">
        <v>3.011812493042427E-5</v>
      </c>
      <c r="AN68" s="261">
        <v>1.0897543509704103E-4</v>
      </c>
      <c r="AO68" s="261">
        <v>5.8865671387105375E-5</v>
      </c>
      <c r="AP68" s="261">
        <v>1.1915753015504076E-4</v>
      </c>
      <c r="AQ68" s="261">
        <v>8.4845108910689933E-5</v>
      </c>
      <c r="AR68" s="261">
        <v>1.2798080239060785E-4</v>
      </c>
      <c r="AS68" s="261">
        <v>1.06615645914149E-3</v>
      </c>
      <c r="AT68" s="261">
        <v>4.0228091812940641E-4</v>
      </c>
      <c r="AU68" s="261">
        <v>3.4987099536703045E-4</v>
      </c>
      <c r="AV68" s="261">
        <v>6.2631157212085286E-5</v>
      </c>
      <c r="AW68" s="261">
        <v>8.3473190123954508E-5</v>
      </c>
      <c r="AX68" s="261">
        <v>2.3684893899534213E-4</v>
      </c>
      <c r="AY68" s="261">
        <v>2.4752386288627056E-4</v>
      </c>
      <c r="AZ68" s="261">
        <v>7.69308224557952E-4</v>
      </c>
      <c r="BA68" s="261">
        <v>7.7580365262180451E-4</v>
      </c>
      <c r="BB68" s="261">
        <v>9.4649608988751075E-4</v>
      </c>
      <c r="BC68" s="261">
        <v>1.2868288836827895E-4</v>
      </c>
      <c r="BD68" s="261">
        <v>1.5804412848553542E-4</v>
      </c>
      <c r="BE68" s="261">
        <v>2.5702607195143553E-5</v>
      </c>
      <c r="BF68" s="261">
        <v>2.3634868529112839E-4</v>
      </c>
      <c r="BG68" s="261">
        <v>1.5692434630974907E-4</v>
      </c>
      <c r="BH68" s="261">
        <v>1.1911746391098022E-4</v>
      </c>
      <c r="BI68" s="261">
        <v>1.1037992052809343E-3</v>
      </c>
      <c r="BJ68" s="261">
        <v>0</v>
      </c>
      <c r="BK68" s="261">
        <v>2.004036201264598E-4</v>
      </c>
      <c r="BL68" s="261">
        <v>1.1916100885939765E-4</v>
      </c>
      <c r="BM68" s="261">
        <v>6.5112370196069962E-5</v>
      </c>
      <c r="BN68" s="261">
        <v>0</v>
      </c>
      <c r="BO68" s="261">
        <v>1.008370416547997</v>
      </c>
      <c r="BP68" s="261">
        <v>3.6512732529219304E-3</v>
      </c>
      <c r="BQ68" s="261">
        <v>3.0395531852314028E-4</v>
      </c>
      <c r="BR68" s="261">
        <v>3.2076743454311002E-3</v>
      </c>
      <c r="BS68" s="261">
        <v>8.9785398385499942E-4</v>
      </c>
      <c r="BT68" s="261">
        <v>6.70552616834136E-4</v>
      </c>
      <c r="BU68" s="261">
        <v>4.0529065910155003E-5</v>
      </c>
      <c r="BV68" s="261">
        <v>1.1549478450799402E-3</v>
      </c>
      <c r="BW68" s="261">
        <v>1.5791780632453434E-4</v>
      </c>
      <c r="BX68" s="261">
        <v>3.6456238298628214E-4</v>
      </c>
      <c r="BY68" s="261">
        <v>6.2421730190391381E-4</v>
      </c>
      <c r="BZ68" s="261">
        <v>1.6707128140304358E-4</v>
      </c>
      <c r="CA68" s="261">
        <v>9.8107905213394445E-4</v>
      </c>
      <c r="CB68" s="261">
        <v>1.1174993280027438E-4</v>
      </c>
      <c r="CC68" s="261">
        <v>9.0033553086205152E-4</v>
      </c>
      <c r="CD68" s="261">
        <v>1.8061114695738486E-4</v>
      </c>
      <c r="CE68" s="261">
        <v>2.5395762708229404E-4</v>
      </c>
      <c r="CF68" s="261">
        <v>4.3696895143542224E-4</v>
      </c>
      <c r="CG68" s="261">
        <v>5.084462158730838E-4</v>
      </c>
      <c r="CH68" s="261">
        <v>2.6033907611112224E-4</v>
      </c>
      <c r="CI68" s="261">
        <v>1.5715109305480173E-4</v>
      </c>
      <c r="CJ68" s="261">
        <v>1.7887951869476762E-4</v>
      </c>
      <c r="CK68" s="261">
        <v>9.9695672233789874E-5</v>
      </c>
      <c r="CL68" s="261">
        <v>3.0702611295953157E-3</v>
      </c>
      <c r="CM68" s="261">
        <f t="shared" ref="CM68:CM91" si="2">SUM(C68:CL68)</f>
        <v>1.0366743014084712</v>
      </c>
      <c r="CN68" s="261"/>
      <c r="CO68" s="261"/>
      <c r="CP68" s="261"/>
      <c r="CQ68" s="261"/>
      <c r="CR68" s="261"/>
      <c r="CS68" s="261"/>
      <c r="CT68" s="261"/>
      <c r="CU68" s="261"/>
      <c r="CV68" s="261"/>
    </row>
    <row r="69" spans="1:100">
      <c r="A69">
        <v>66</v>
      </c>
      <c r="B69" t="s">
        <v>17</v>
      </c>
      <c r="C69" s="261">
        <v>3.4331096399672804E-5</v>
      </c>
      <c r="D69" s="261">
        <v>2.1313555521178202E-5</v>
      </c>
      <c r="E69" s="261">
        <v>1.4809707541638085E-5</v>
      </c>
      <c r="F69" s="261">
        <v>3.7277367765356711E-5</v>
      </c>
      <c r="G69" s="261">
        <v>6.4553391946131031E-5</v>
      </c>
      <c r="H69" s="261">
        <v>1.3842360252493046E-4</v>
      </c>
      <c r="I69" s="261">
        <v>0</v>
      </c>
      <c r="J69" s="261">
        <v>2.1869761665098966E-5</v>
      </c>
      <c r="K69" s="261">
        <v>6.734287190566039E-5</v>
      </c>
      <c r="L69" s="261">
        <v>1.3593497747344238E-5</v>
      </c>
      <c r="M69" s="261">
        <v>2.9740870839337273E-5</v>
      </c>
      <c r="N69" s="261">
        <v>2.8728053043645699E-5</v>
      </c>
      <c r="O69" s="261">
        <v>2.4865707757446413E-5</v>
      </c>
      <c r="P69" s="261">
        <v>0</v>
      </c>
      <c r="Q69" s="261">
        <v>3.9343339070892361E-5</v>
      </c>
      <c r="R69" s="261">
        <v>1.0330337846061802E-5</v>
      </c>
      <c r="S69" s="261">
        <v>0</v>
      </c>
      <c r="T69" s="261">
        <v>5.244985944912855E-5</v>
      </c>
      <c r="U69" s="261">
        <v>0</v>
      </c>
      <c r="V69" s="261">
        <v>6.569275161186531E-6</v>
      </c>
      <c r="W69" s="261">
        <v>4.94325197955461E-5</v>
      </c>
      <c r="X69" s="261">
        <v>0</v>
      </c>
      <c r="Y69" s="261">
        <v>3.2044191254477438E-5</v>
      </c>
      <c r="Z69" s="261">
        <v>0</v>
      </c>
      <c r="AA69" s="261">
        <v>2.9676455545317324E-5</v>
      </c>
      <c r="AB69" s="261">
        <v>1.2443562407274419E-5</v>
      </c>
      <c r="AC69" s="261">
        <v>3.8295075194631641E-5</v>
      </c>
      <c r="AD69" s="261">
        <v>2.9576305822352271E-5</v>
      </c>
      <c r="AE69" s="261">
        <v>3.7369302078554398E-5</v>
      </c>
      <c r="AF69" s="261">
        <v>5.2353459488881011E-5</v>
      </c>
      <c r="AG69" s="261">
        <v>5.4082529601965277E-5</v>
      </c>
      <c r="AH69" s="261">
        <v>1.972339886971348E-5</v>
      </c>
      <c r="AI69" s="261">
        <v>3.2223244934853147E-5</v>
      </c>
      <c r="AJ69" s="261">
        <v>6.5931443872329249E-5</v>
      </c>
      <c r="AK69" s="261">
        <v>2.7822603671725935E-6</v>
      </c>
      <c r="AL69" s="261">
        <v>3.5737142641414549E-5</v>
      </c>
      <c r="AM69" s="261">
        <v>2.7577392752238095E-5</v>
      </c>
      <c r="AN69" s="261">
        <v>4.3885298815811515E-5</v>
      </c>
      <c r="AO69" s="261">
        <v>2.6041224820056747E-5</v>
      </c>
      <c r="AP69" s="261">
        <v>7.8022619395630793E-5</v>
      </c>
      <c r="AQ69" s="261">
        <v>4.1020871562549566E-5</v>
      </c>
      <c r="AR69" s="261">
        <v>7.5115225269851372E-5</v>
      </c>
      <c r="AS69" s="261">
        <v>5.6774276345530391E-5</v>
      </c>
      <c r="AT69" s="261">
        <v>6.2656325551527472E-5</v>
      </c>
      <c r="AU69" s="261">
        <v>5.5760093481908597E-5</v>
      </c>
      <c r="AV69" s="261">
        <v>3.493703918003226E-5</v>
      </c>
      <c r="AW69" s="261">
        <v>7.0366586134169802E-5</v>
      </c>
      <c r="AX69" s="261">
        <v>1.1746627512446512E-4</v>
      </c>
      <c r="AY69" s="261">
        <v>7.9194243255931458E-5</v>
      </c>
      <c r="AZ69" s="261">
        <v>9.838105819936577E-5</v>
      </c>
      <c r="BA69" s="261">
        <v>3.3979141917670169E-4</v>
      </c>
      <c r="BB69" s="261">
        <v>3.6632417744778521E-4</v>
      </c>
      <c r="BC69" s="261">
        <v>8.0635188174589493E-5</v>
      </c>
      <c r="BD69" s="261">
        <v>7.485167979707637E-5</v>
      </c>
      <c r="BE69" s="261">
        <v>1.0023964437888099E-5</v>
      </c>
      <c r="BF69" s="261">
        <v>1.1651625783055086E-4</v>
      </c>
      <c r="BG69" s="261">
        <v>4.4800566925804118E-5</v>
      </c>
      <c r="BH69" s="261">
        <v>5.7814217503908783E-5</v>
      </c>
      <c r="BI69" s="261">
        <v>9.8301349698274115E-5</v>
      </c>
      <c r="BJ69" s="261">
        <v>0</v>
      </c>
      <c r="BK69" s="261">
        <v>5.5570454349461142E-5</v>
      </c>
      <c r="BL69" s="261">
        <v>4.9171917099084792E-5</v>
      </c>
      <c r="BM69" s="261">
        <v>7.5648276371337916E-5</v>
      </c>
      <c r="BN69" s="261">
        <v>0</v>
      </c>
      <c r="BO69" s="261">
        <v>9.8679246671148847E-4</v>
      </c>
      <c r="BP69" s="261">
        <v>1.0163960930200482</v>
      </c>
      <c r="BQ69" s="261">
        <v>3.1217223597180372E-4</v>
      </c>
      <c r="BR69" s="261">
        <v>5.5978257139093629E-2</v>
      </c>
      <c r="BS69" s="261">
        <v>7.2303763799211058E-4</v>
      </c>
      <c r="BT69" s="261">
        <v>5.1927121096589874E-5</v>
      </c>
      <c r="BU69" s="261">
        <v>2.159592163637668E-4</v>
      </c>
      <c r="BV69" s="261">
        <v>7.4661494755537885E-5</v>
      </c>
      <c r="BW69" s="261">
        <v>5.8316249014252349E-5</v>
      </c>
      <c r="BX69" s="261">
        <v>1.2383836776844488E-4</v>
      </c>
      <c r="BY69" s="261">
        <v>1.0428176450901266E-4</v>
      </c>
      <c r="BZ69" s="261">
        <v>9.3520423938780306E-5</v>
      </c>
      <c r="CA69" s="261">
        <v>1.8942949357785311E-4</v>
      </c>
      <c r="CB69" s="261">
        <v>9.5099267894965372E-5</v>
      </c>
      <c r="CC69" s="261">
        <v>9.5352221658633093E-2</v>
      </c>
      <c r="CD69" s="261">
        <v>9.3067122951448293E-5</v>
      </c>
      <c r="CE69" s="261">
        <v>2.7675065393183905E-4</v>
      </c>
      <c r="CF69" s="261">
        <v>4.3286662371038321E-4</v>
      </c>
      <c r="CG69" s="261">
        <v>1.4434862378670816E-3</v>
      </c>
      <c r="CH69" s="261">
        <v>1.1052740749044707E-3</v>
      </c>
      <c r="CI69" s="261">
        <v>3.5413623831382393E-4</v>
      </c>
      <c r="CJ69" s="261">
        <v>1.1160146964162564E-4</v>
      </c>
      <c r="CK69" s="261">
        <v>3.6379134326806228E-5</v>
      </c>
      <c r="CL69" s="261">
        <v>3.7404577717193579E-4</v>
      </c>
      <c r="CM69" s="261">
        <f t="shared" si="2"/>
        <v>1.1783170760769495</v>
      </c>
      <c r="CN69" s="261"/>
      <c r="CO69" s="261"/>
      <c r="CP69" s="261"/>
      <c r="CQ69" s="261"/>
      <c r="CR69" s="261"/>
      <c r="CS69" s="261"/>
      <c r="CT69" s="261"/>
      <c r="CU69" s="261"/>
      <c r="CV69" s="261"/>
    </row>
    <row r="70" spans="1:100">
      <c r="A70">
        <v>67</v>
      </c>
      <c r="B70" t="s">
        <v>89</v>
      </c>
      <c r="C70" s="261">
        <v>3.6610102055851547E-4</v>
      </c>
      <c r="D70" s="261">
        <v>8.6010340458685236E-5</v>
      </c>
      <c r="E70" s="261">
        <v>2.6630782821882102E-4</v>
      </c>
      <c r="F70" s="261">
        <v>3.842993104193184E-4</v>
      </c>
      <c r="G70" s="261">
        <v>4.0348916405011842E-4</v>
      </c>
      <c r="H70" s="261">
        <v>6.6286494073218116E-4</v>
      </c>
      <c r="I70" s="261">
        <v>0</v>
      </c>
      <c r="J70" s="261">
        <v>4.7471217217223314E-4</v>
      </c>
      <c r="K70" s="261">
        <v>6.0966441422280861E-4</v>
      </c>
      <c r="L70" s="261">
        <v>2.3235000066334949E-4</v>
      </c>
      <c r="M70" s="261">
        <v>4.6505179210505604E-4</v>
      </c>
      <c r="N70" s="261">
        <v>7.8604514346906353E-4</v>
      </c>
      <c r="O70" s="261">
        <v>5.9932323640939751E-4</v>
      </c>
      <c r="P70" s="261">
        <v>0</v>
      </c>
      <c r="Q70" s="261">
        <v>5.5994163282563228E-4</v>
      </c>
      <c r="R70" s="261">
        <v>4.155556527145563E-4</v>
      </c>
      <c r="S70" s="261">
        <v>0</v>
      </c>
      <c r="T70" s="261">
        <v>4.2686512294826421E-4</v>
      </c>
      <c r="U70" s="261">
        <v>0</v>
      </c>
      <c r="V70" s="261">
        <v>9.1909140499196103E-5</v>
      </c>
      <c r="W70" s="261">
        <v>6.7670174450145423E-4</v>
      </c>
      <c r="X70" s="261">
        <v>0</v>
      </c>
      <c r="Y70" s="261">
        <v>5.031616972285116E-4</v>
      </c>
      <c r="Z70" s="261">
        <v>0</v>
      </c>
      <c r="AA70" s="261">
        <v>7.1138628648778873E-4</v>
      </c>
      <c r="AB70" s="261">
        <v>3.5597160181757739E-4</v>
      </c>
      <c r="AC70" s="261">
        <v>1.8396538880344688E-3</v>
      </c>
      <c r="AD70" s="261">
        <v>6.0478081306411752E-4</v>
      </c>
      <c r="AE70" s="261">
        <v>1.9384792793850423E-3</v>
      </c>
      <c r="AF70" s="261">
        <v>9.6344211809430572E-4</v>
      </c>
      <c r="AG70" s="261">
        <v>1.9079111785405048E-3</v>
      </c>
      <c r="AH70" s="261">
        <v>5.1573400736472375E-4</v>
      </c>
      <c r="AI70" s="261">
        <v>7.9978588489298323E-4</v>
      </c>
      <c r="AJ70" s="261">
        <v>1.6213359910457767E-3</v>
      </c>
      <c r="AK70" s="261">
        <v>3.2559500539805687E-5</v>
      </c>
      <c r="AL70" s="261">
        <v>2.3538478754210441E-4</v>
      </c>
      <c r="AM70" s="261">
        <v>2.5513614204867197E-4</v>
      </c>
      <c r="AN70" s="261">
        <v>5.640381024465379E-4</v>
      </c>
      <c r="AO70" s="261">
        <v>6.6100421901579701E-4</v>
      </c>
      <c r="AP70" s="261">
        <v>9.185676779530983E-4</v>
      </c>
      <c r="AQ70" s="261">
        <v>2.8109704685277471E-4</v>
      </c>
      <c r="AR70" s="261">
        <v>5.6405152047142582E-4</v>
      </c>
      <c r="AS70" s="261">
        <v>6.1200316211408893E-4</v>
      </c>
      <c r="AT70" s="261">
        <v>8.8989831837836802E-4</v>
      </c>
      <c r="AU70" s="261">
        <v>9.7674761814056893E-4</v>
      </c>
      <c r="AV70" s="261">
        <v>1.9813521689554326E-3</v>
      </c>
      <c r="AW70" s="261">
        <v>1.5317880148345074E-3</v>
      </c>
      <c r="AX70" s="261">
        <v>7.7389417723433543E-3</v>
      </c>
      <c r="AY70" s="261">
        <v>7.2891639379019698E-4</v>
      </c>
      <c r="AZ70" s="261">
        <v>2.0032530671034591E-3</v>
      </c>
      <c r="BA70" s="261">
        <v>3.266917959639442E-3</v>
      </c>
      <c r="BB70" s="261">
        <v>6.8620538213474041E-3</v>
      </c>
      <c r="BC70" s="261">
        <v>4.4250717417221584E-4</v>
      </c>
      <c r="BD70" s="261">
        <v>4.7422753095293681E-4</v>
      </c>
      <c r="BE70" s="261">
        <v>1.8226841304917212E-4</v>
      </c>
      <c r="BF70" s="261">
        <v>4.2835524844608098E-4</v>
      </c>
      <c r="BG70" s="261">
        <v>5.5686994885770333E-4</v>
      </c>
      <c r="BH70" s="261">
        <v>6.8208978650204208E-4</v>
      </c>
      <c r="BI70" s="261">
        <v>8.9807564682288477E-4</v>
      </c>
      <c r="BJ70" s="261">
        <v>0</v>
      </c>
      <c r="BK70" s="261">
        <v>7.6950440168970663E-4</v>
      </c>
      <c r="BL70" s="261">
        <v>1.5559622452516631E-3</v>
      </c>
      <c r="BM70" s="261">
        <v>8.9012338495407831E-4</v>
      </c>
      <c r="BN70" s="261">
        <v>0</v>
      </c>
      <c r="BO70" s="261">
        <v>3.6021298833760177E-3</v>
      </c>
      <c r="BP70" s="261">
        <v>1.7783789672474058E-3</v>
      </c>
      <c r="BQ70" s="261">
        <v>1.0045572471987516</v>
      </c>
      <c r="BR70" s="261">
        <v>1.400545539639737E-2</v>
      </c>
      <c r="BS70" s="261">
        <v>8.4279775495953585E-3</v>
      </c>
      <c r="BT70" s="261">
        <v>3.4250874150436829E-3</v>
      </c>
      <c r="BU70" s="261">
        <v>2.6257291919517308E-4</v>
      </c>
      <c r="BV70" s="261">
        <v>5.4199250139240476E-3</v>
      </c>
      <c r="BW70" s="261">
        <v>1.1839901922717528E-3</v>
      </c>
      <c r="BX70" s="261">
        <v>3.1151557110451196E-3</v>
      </c>
      <c r="BY70" s="261">
        <v>1.8609448155291193E-3</v>
      </c>
      <c r="BZ70" s="261">
        <v>3.4555385873488438E-4</v>
      </c>
      <c r="CA70" s="261">
        <v>5.8166346928789428E-3</v>
      </c>
      <c r="CB70" s="261">
        <v>1.364103408463336E-3</v>
      </c>
      <c r="CC70" s="261">
        <v>1.9435847761359011E-3</v>
      </c>
      <c r="CD70" s="261">
        <v>5.0701385166493698E-4</v>
      </c>
      <c r="CE70" s="261">
        <v>2.4887275499516285E-3</v>
      </c>
      <c r="CF70" s="261">
        <v>2.3994964471881872E-3</v>
      </c>
      <c r="CG70" s="261">
        <v>6.0417650346798312E-4</v>
      </c>
      <c r="CH70" s="261">
        <v>1.7929431711474615E-4</v>
      </c>
      <c r="CI70" s="261">
        <v>1.7965640386420154E-3</v>
      </c>
      <c r="CJ70" s="261">
        <v>7.9337139822902665E-4</v>
      </c>
      <c r="CK70" s="261">
        <v>3.9843432627767949E-4</v>
      </c>
      <c r="CL70" s="261">
        <v>1.2035043476530437E-3</v>
      </c>
      <c r="CM70" s="261">
        <f t="shared" si="2"/>
        <v>1.123731855055919</v>
      </c>
      <c r="CN70" s="261"/>
      <c r="CO70" s="261"/>
      <c r="CP70" s="261"/>
      <c r="CQ70" s="261"/>
      <c r="CR70" s="261"/>
      <c r="CS70" s="261"/>
      <c r="CT70" s="261"/>
      <c r="CU70" s="261"/>
      <c r="CV70" s="261"/>
    </row>
    <row r="71" spans="1:100">
      <c r="A71">
        <v>68</v>
      </c>
      <c r="B71" t="s">
        <v>169</v>
      </c>
      <c r="C71" s="261">
        <v>9.562668430187227E-5</v>
      </c>
      <c r="D71" s="261">
        <v>6.7317704422918128E-5</v>
      </c>
      <c r="E71" s="261">
        <v>8.5996893423608188E-5</v>
      </c>
      <c r="F71" s="261">
        <v>1.950809935505133E-4</v>
      </c>
      <c r="G71" s="261">
        <v>1.6879561472812706E-4</v>
      </c>
      <c r="H71" s="261">
        <v>1.3261774460080253E-4</v>
      </c>
      <c r="I71" s="261">
        <v>0</v>
      </c>
      <c r="J71" s="261">
        <v>9.7253409632720484E-5</v>
      </c>
      <c r="K71" s="261">
        <v>1.9455197188573186E-4</v>
      </c>
      <c r="L71" s="261">
        <v>6.7022702573598416E-5</v>
      </c>
      <c r="M71" s="261">
        <v>8.9127603592971763E-5</v>
      </c>
      <c r="N71" s="261">
        <v>1.7142285557664755E-4</v>
      </c>
      <c r="O71" s="261">
        <v>1.1216824118042954E-4</v>
      </c>
      <c r="P71" s="261">
        <v>0</v>
      </c>
      <c r="Q71" s="261">
        <v>1.2067775373078391E-4</v>
      </c>
      <c r="R71" s="261">
        <v>6.179645902575537E-5</v>
      </c>
      <c r="S71" s="261">
        <v>0</v>
      </c>
      <c r="T71" s="261">
        <v>1.393695347479304E-4</v>
      </c>
      <c r="U71" s="261">
        <v>0</v>
      </c>
      <c r="V71" s="261">
        <v>3.1056018476560873E-5</v>
      </c>
      <c r="W71" s="261">
        <v>2.5759562228497919E-4</v>
      </c>
      <c r="X71" s="261">
        <v>0</v>
      </c>
      <c r="Y71" s="261">
        <v>2.2866768778676488E-4</v>
      </c>
      <c r="Z71" s="261">
        <v>0</v>
      </c>
      <c r="AA71" s="261">
        <v>2.1560343971546646E-4</v>
      </c>
      <c r="AB71" s="261">
        <v>8.8424205451351291E-5</v>
      </c>
      <c r="AC71" s="261">
        <v>2.3772764467613463E-4</v>
      </c>
      <c r="AD71" s="261">
        <v>9.6411514404485095E-5</v>
      </c>
      <c r="AE71" s="261">
        <v>4.1875104439595347E-4</v>
      </c>
      <c r="AF71" s="261">
        <v>2.7902455494679945E-4</v>
      </c>
      <c r="AG71" s="261">
        <v>1.7314249573508199E-4</v>
      </c>
      <c r="AH71" s="261">
        <v>1.0223113516355129E-4</v>
      </c>
      <c r="AI71" s="261">
        <v>1.6028530993175564E-4</v>
      </c>
      <c r="AJ71" s="261">
        <v>2.3904124917190151E-4</v>
      </c>
      <c r="AK71" s="261">
        <v>3.0809142606273669E-5</v>
      </c>
      <c r="AL71" s="261">
        <v>1.244742523745405E-4</v>
      </c>
      <c r="AM71" s="261">
        <v>1.5720477074111612E-4</v>
      </c>
      <c r="AN71" s="261">
        <v>3.0097465367340655E-4</v>
      </c>
      <c r="AO71" s="261">
        <v>9.4132476849934172E-5</v>
      </c>
      <c r="AP71" s="261">
        <v>1.8521652808990068E-4</v>
      </c>
      <c r="AQ71" s="261">
        <v>1.4704699869163952E-4</v>
      </c>
      <c r="AR71" s="261">
        <v>2.6219986478004587E-4</v>
      </c>
      <c r="AS71" s="261">
        <v>2.6022344278405499E-4</v>
      </c>
      <c r="AT71" s="261">
        <v>3.0122321077336717E-4</v>
      </c>
      <c r="AU71" s="261">
        <v>1.6464563230779509E-4</v>
      </c>
      <c r="AV71" s="261">
        <v>1.3447271749269434E-4</v>
      </c>
      <c r="AW71" s="261">
        <v>9.5397561028760593E-5</v>
      </c>
      <c r="AX71" s="261">
        <v>4.6467869045023724E-4</v>
      </c>
      <c r="AY71" s="261">
        <v>2.1895308701068875E-4</v>
      </c>
      <c r="AZ71" s="261">
        <v>6.8753959543246845E-4</v>
      </c>
      <c r="BA71" s="261">
        <v>1.8266334355172048E-3</v>
      </c>
      <c r="BB71" s="261">
        <v>1.173446714368518E-3</v>
      </c>
      <c r="BC71" s="261">
        <v>5.9177085692262556E-4</v>
      </c>
      <c r="BD71" s="261">
        <v>3.256290395850339E-4</v>
      </c>
      <c r="BE71" s="261">
        <v>3.4448080412109696E-5</v>
      </c>
      <c r="BF71" s="261">
        <v>4.0958209882089225E-4</v>
      </c>
      <c r="BG71" s="261">
        <v>2.8974620730349968E-4</v>
      </c>
      <c r="BH71" s="261">
        <v>2.9306315603068407E-4</v>
      </c>
      <c r="BI71" s="261">
        <v>3.2486345307664288E-4</v>
      </c>
      <c r="BJ71" s="261">
        <v>0</v>
      </c>
      <c r="BK71" s="261">
        <v>4.3541761567135299E-4</v>
      </c>
      <c r="BL71" s="261">
        <v>4.3321468243404153E-4</v>
      </c>
      <c r="BM71" s="261">
        <v>2.2062516810807987E-4</v>
      </c>
      <c r="BN71" s="261">
        <v>0</v>
      </c>
      <c r="BO71" s="261">
        <v>1.6260813318747028E-2</v>
      </c>
      <c r="BP71" s="261">
        <v>1.3149855072979786E-2</v>
      </c>
      <c r="BQ71" s="261">
        <v>3.2830243371371939E-3</v>
      </c>
      <c r="BR71" s="261">
        <v>1.0370010535990213</v>
      </c>
      <c r="BS71" s="261">
        <v>3.4182930238586817E-3</v>
      </c>
      <c r="BT71" s="261">
        <v>4.2145425875236977E-4</v>
      </c>
      <c r="BU71" s="261">
        <v>3.6296461811818259E-3</v>
      </c>
      <c r="BV71" s="261">
        <v>6.1502110222130921E-4</v>
      </c>
      <c r="BW71" s="261">
        <v>1.1794719554878947E-4</v>
      </c>
      <c r="BX71" s="261">
        <v>3.0039014439658815E-4</v>
      </c>
      <c r="BY71" s="261">
        <v>3.8619548432936322E-4</v>
      </c>
      <c r="BZ71" s="261">
        <v>1.1251202370573801E-4</v>
      </c>
      <c r="CA71" s="261">
        <v>4.1117725544437327E-4</v>
      </c>
      <c r="CB71" s="261">
        <v>3.1431922765904355E-4</v>
      </c>
      <c r="CC71" s="261">
        <v>1.3811216476637699E-2</v>
      </c>
      <c r="CD71" s="261">
        <v>6.380174790535857E-4</v>
      </c>
      <c r="CE71" s="261">
        <v>2.7625035277359165E-3</v>
      </c>
      <c r="CF71" s="261">
        <v>2.5354198267580946E-4</v>
      </c>
      <c r="CG71" s="261">
        <v>2.4103870316043616E-4</v>
      </c>
      <c r="CH71" s="261">
        <v>1.8322779911282544E-4</v>
      </c>
      <c r="CI71" s="261">
        <v>4.5285703801746784E-4</v>
      </c>
      <c r="CJ71" s="261">
        <v>8.8750423227812784E-4</v>
      </c>
      <c r="CK71" s="261">
        <v>2.0195761288737264E-4</v>
      </c>
      <c r="CL71" s="261">
        <v>3.5795906058944654E-3</v>
      </c>
      <c r="CM71" s="261">
        <f t="shared" si="2"/>
        <v>1.1167475789048902</v>
      </c>
      <c r="CN71" s="261"/>
      <c r="CO71" s="261"/>
      <c r="CP71" s="261"/>
      <c r="CQ71" s="261"/>
      <c r="CR71" s="261"/>
      <c r="CS71" s="261"/>
      <c r="CT71" s="261"/>
      <c r="CU71" s="261"/>
      <c r="CV71" s="261"/>
    </row>
    <row r="72" spans="1:100">
      <c r="A72">
        <v>69</v>
      </c>
      <c r="B72" t="s">
        <v>170</v>
      </c>
      <c r="C72" s="261">
        <v>5.4324049936920224E-5</v>
      </c>
      <c r="D72" s="261">
        <v>5.2119990050692355E-5</v>
      </c>
      <c r="E72" s="261">
        <v>9.4230248553854023E-5</v>
      </c>
      <c r="F72" s="261">
        <v>1.0541911182434366E-4</v>
      </c>
      <c r="G72" s="261">
        <v>1.3724091652099696E-4</v>
      </c>
      <c r="H72" s="261">
        <v>1.5891621478859413E-4</v>
      </c>
      <c r="I72" s="261">
        <v>0</v>
      </c>
      <c r="J72" s="261">
        <v>2.4061173854689942E-4</v>
      </c>
      <c r="K72" s="261">
        <v>3.7623777717019167E-4</v>
      </c>
      <c r="L72" s="261">
        <v>8.5695710445569831E-5</v>
      </c>
      <c r="M72" s="261">
        <v>1.2044953780245856E-4</v>
      </c>
      <c r="N72" s="261">
        <v>9.8381347921872633E-5</v>
      </c>
      <c r="O72" s="261">
        <v>1.6298645137464578E-4</v>
      </c>
      <c r="P72" s="261">
        <v>0</v>
      </c>
      <c r="Q72" s="261">
        <v>1.6116344721963576E-4</v>
      </c>
      <c r="R72" s="261">
        <v>4.6517804449238982E-5</v>
      </c>
      <c r="S72" s="261">
        <v>0</v>
      </c>
      <c r="T72" s="261">
        <v>7.6279301960072485E-5</v>
      </c>
      <c r="U72" s="261">
        <v>0</v>
      </c>
      <c r="V72" s="261">
        <v>3.0353484577550682E-5</v>
      </c>
      <c r="W72" s="261">
        <v>1.0226075456361389E-4</v>
      </c>
      <c r="X72" s="261">
        <v>0</v>
      </c>
      <c r="Y72" s="261">
        <v>7.9699578189446337E-5</v>
      </c>
      <c r="Z72" s="261">
        <v>0</v>
      </c>
      <c r="AA72" s="261">
        <v>1.3346428978879194E-4</v>
      </c>
      <c r="AB72" s="261">
        <v>3.8503940131549562E-5</v>
      </c>
      <c r="AC72" s="261">
        <v>1.3005970442610121E-4</v>
      </c>
      <c r="AD72" s="261">
        <v>1.0713578811452759E-4</v>
      </c>
      <c r="AE72" s="261">
        <v>1.6988592459351947E-4</v>
      </c>
      <c r="AF72" s="261">
        <v>1.4682816831365124E-4</v>
      </c>
      <c r="AG72" s="261">
        <v>1.5334312183668881E-4</v>
      </c>
      <c r="AH72" s="261">
        <v>6.2341608903579418E-5</v>
      </c>
      <c r="AI72" s="261">
        <v>7.6826148592756019E-5</v>
      </c>
      <c r="AJ72" s="261">
        <v>2.0355909104479065E-4</v>
      </c>
      <c r="AK72" s="261">
        <v>4.3731396605314606E-6</v>
      </c>
      <c r="AL72" s="261">
        <v>4.0211049134393479E-5</v>
      </c>
      <c r="AM72" s="261">
        <v>4.5069868812062995E-5</v>
      </c>
      <c r="AN72" s="261">
        <v>1.1340691934499994E-4</v>
      </c>
      <c r="AO72" s="261">
        <v>1.4111466703700762E-4</v>
      </c>
      <c r="AP72" s="261">
        <v>2.4411881935737108E-4</v>
      </c>
      <c r="AQ72" s="261">
        <v>2.0555007343035387E-4</v>
      </c>
      <c r="AR72" s="261">
        <v>2.3843219209099899E-4</v>
      </c>
      <c r="AS72" s="261">
        <v>2.0696309735235567E-4</v>
      </c>
      <c r="AT72" s="261">
        <v>2.5664289276056937E-4</v>
      </c>
      <c r="AU72" s="261">
        <v>2.0422858142666981E-4</v>
      </c>
      <c r="AV72" s="261">
        <v>6.8095951724302711E-5</v>
      </c>
      <c r="AW72" s="261">
        <v>6.5073821435790731E-5</v>
      </c>
      <c r="AX72" s="261">
        <v>3.2094511650426901E-4</v>
      </c>
      <c r="AY72" s="261">
        <v>1.7593433948699306E-4</v>
      </c>
      <c r="AZ72" s="261">
        <v>2.1279437128085207E-4</v>
      </c>
      <c r="BA72" s="261">
        <v>3.3193594190994582E-4</v>
      </c>
      <c r="BB72" s="261">
        <v>4.5917108666494944E-4</v>
      </c>
      <c r="BC72" s="261">
        <v>8.6064670508046148E-5</v>
      </c>
      <c r="BD72" s="261">
        <v>8.4267923017802962E-5</v>
      </c>
      <c r="BE72" s="261">
        <v>1.2716233622471124E-5</v>
      </c>
      <c r="BF72" s="261">
        <v>2.2194768779467631E-4</v>
      </c>
      <c r="BG72" s="261">
        <v>1.9355556806478289E-4</v>
      </c>
      <c r="BH72" s="261">
        <v>6.8194328643228291E-5</v>
      </c>
      <c r="BI72" s="261">
        <v>1.5981186817672438E-4</v>
      </c>
      <c r="BJ72" s="261">
        <v>0</v>
      </c>
      <c r="BK72" s="261">
        <v>3.2806502374740703E-4</v>
      </c>
      <c r="BL72" s="261">
        <v>2.9265072604604478E-4</v>
      </c>
      <c r="BM72" s="261">
        <v>9.0261031868839499E-5</v>
      </c>
      <c r="BN72" s="261">
        <v>0</v>
      </c>
      <c r="BO72" s="261">
        <v>2.2483415329409523E-3</v>
      </c>
      <c r="BP72" s="261">
        <v>2.1072570023076057E-2</v>
      </c>
      <c r="BQ72" s="261">
        <v>9.8449532332439758E-4</v>
      </c>
      <c r="BR72" s="261">
        <v>2.1203161589780266E-3</v>
      </c>
      <c r="BS72" s="261">
        <v>1.0044821504199504</v>
      </c>
      <c r="BT72" s="261">
        <v>6.2054077000889122E-4</v>
      </c>
      <c r="BU72" s="261">
        <v>1.0540733285570669E-4</v>
      </c>
      <c r="BV72" s="261">
        <v>1.2662157283797732E-3</v>
      </c>
      <c r="BW72" s="261">
        <v>2.5494753205505328E-4</v>
      </c>
      <c r="BX72" s="261">
        <v>2.1313460056190527E-4</v>
      </c>
      <c r="BY72" s="261">
        <v>8.695445868236592E-4</v>
      </c>
      <c r="BZ72" s="261">
        <v>2.3157326319751841E-4</v>
      </c>
      <c r="CA72" s="261">
        <v>2.287776656329643E-3</v>
      </c>
      <c r="CB72" s="261">
        <v>1.7523154648809667E-4</v>
      </c>
      <c r="CC72" s="261">
        <v>2.1396504080307223E-2</v>
      </c>
      <c r="CD72" s="261">
        <v>7.7536179205508652E-5</v>
      </c>
      <c r="CE72" s="261">
        <v>5.7972341349619429E-4</v>
      </c>
      <c r="CF72" s="261">
        <v>4.6766976386481438E-4</v>
      </c>
      <c r="CG72" s="261">
        <v>2.8730486528976643E-4</v>
      </c>
      <c r="CH72" s="261">
        <v>3.9367073505015517E-4</v>
      </c>
      <c r="CI72" s="261">
        <v>1.4240429417661934E-3</v>
      </c>
      <c r="CJ72" s="261">
        <v>2.3423857276677946E-4</v>
      </c>
      <c r="CK72" s="261">
        <v>4.4913681561817782E-5</v>
      </c>
      <c r="CL72" s="261">
        <v>6.9574494876446075E-4</v>
      </c>
      <c r="CM72" s="261">
        <f t="shared" si="2"/>
        <v>1.0708100268995899</v>
      </c>
      <c r="CN72" s="261"/>
      <c r="CO72" s="261"/>
      <c r="CP72" s="261"/>
      <c r="CQ72" s="261"/>
      <c r="CR72" s="261"/>
      <c r="CS72" s="261"/>
      <c r="CT72" s="261"/>
      <c r="CU72" s="261"/>
      <c r="CV72" s="261"/>
    </row>
    <row r="73" spans="1:100">
      <c r="A73">
        <v>70</v>
      </c>
      <c r="B73" t="s">
        <v>18</v>
      </c>
      <c r="C73" s="261">
        <v>4.4415470243251888E-4</v>
      </c>
      <c r="D73" s="261">
        <v>1.0779205681015203E-3</v>
      </c>
      <c r="E73" s="261">
        <v>6.5982974604757952E-4</v>
      </c>
      <c r="F73" s="261">
        <v>7.738082222727246E-4</v>
      </c>
      <c r="G73" s="261">
        <v>4.5385148995402572E-4</v>
      </c>
      <c r="H73" s="261">
        <v>4.8559492715579967E-4</v>
      </c>
      <c r="I73" s="261">
        <v>0</v>
      </c>
      <c r="J73" s="261">
        <v>3.668449366113769E-4</v>
      </c>
      <c r="K73" s="261">
        <v>5.2978735949937145E-4</v>
      </c>
      <c r="L73" s="261">
        <v>5.8983928891934081E-4</v>
      </c>
      <c r="M73" s="261">
        <v>1.6586520050321764E-4</v>
      </c>
      <c r="N73" s="261">
        <v>1.8574792159180317E-4</v>
      </c>
      <c r="O73" s="261">
        <v>2.2558954862946496E-4</v>
      </c>
      <c r="P73" s="261">
        <v>0</v>
      </c>
      <c r="Q73" s="261">
        <v>2.4355019491041551E-4</v>
      </c>
      <c r="R73" s="261">
        <v>4.1426744680940786E-5</v>
      </c>
      <c r="S73" s="261">
        <v>0</v>
      </c>
      <c r="T73" s="261">
        <v>3.1556907927535053E-4</v>
      </c>
      <c r="U73" s="261">
        <v>0</v>
      </c>
      <c r="V73" s="261">
        <v>1.1316918135802479E-4</v>
      </c>
      <c r="W73" s="261">
        <v>1.9451427091413589E-4</v>
      </c>
      <c r="X73" s="261">
        <v>0</v>
      </c>
      <c r="Y73" s="261">
        <v>7.2896792378438922E-4</v>
      </c>
      <c r="Z73" s="261">
        <v>0</v>
      </c>
      <c r="AA73" s="261">
        <v>7.3745756691377803E-4</v>
      </c>
      <c r="AB73" s="261">
        <v>5.2460490703691565E-4</v>
      </c>
      <c r="AC73" s="261">
        <v>8.8571047379628655E-4</v>
      </c>
      <c r="AD73" s="261">
        <v>2.3092849906387818E-4</v>
      </c>
      <c r="AE73" s="261">
        <v>4.9615049177312775E-4</v>
      </c>
      <c r="AF73" s="261">
        <v>1.0211796456536437E-3</v>
      </c>
      <c r="AG73" s="261">
        <v>1.0406408780309179E-3</v>
      </c>
      <c r="AH73" s="261">
        <v>1.1055960463085906E-4</v>
      </c>
      <c r="AI73" s="261">
        <v>3.9116917260448616E-5</v>
      </c>
      <c r="AJ73" s="261">
        <v>7.5649626566722634E-4</v>
      </c>
      <c r="AK73" s="261">
        <v>5.867078427228205E-6</v>
      </c>
      <c r="AL73" s="261">
        <v>4.5311519381083301E-5</v>
      </c>
      <c r="AM73" s="261">
        <v>5.6585946942256061E-5</v>
      </c>
      <c r="AN73" s="261">
        <v>1.9752123049781699E-3</v>
      </c>
      <c r="AO73" s="261">
        <v>8.1473205181260659E-4</v>
      </c>
      <c r="AP73" s="261">
        <v>3.19481963569097E-4</v>
      </c>
      <c r="AQ73" s="261">
        <v>4.951978833305765E-4</v>
      </c>
      <c r="AR73" s="261">
        <v>2.3217591701778294E-3</v>
      </c>
      <c r="AS73" s="261">
        <v>2.4762102530279111E-3</v>
      </c>
      <c r="AT73" s="261">
        <v>7.2321999823324204E-4</v>
      </c>
      <c r="AU73" s="261">
        <v>1.2593383007539006E-3</v>
      </c>
      <c r="AV73" s="261">
        <v>4.4757412572451457E-4</v>
      </c>
      <c r="AW73" s="261">
        <v>2.1573973903438472E-4</v>
      </c>
      <c r="AX73" s="261">
        <v>1.5462731759082315E-3</v>
      </c>
      <c r="AY73" s="261">
        <v>1.5926113516259621E-3</v>
      </c>
      <c r="AZ73" s="261">
        <v>5.8663381908649907E-4</v>
      </c>
      <c r="BA73" s="261">
        <v>8.6415903415631794E-4</v>
      </c>
      <c r="BB73" s="261">
        <v>6.4597788026931431E-4</v>
      </c>
      <c r="BC73" s="261">
        <v>3.4550222822298589E-4</v>
      </c>
      <c r="BD73" s="261">
        <v>1.0741163520321913E-4</v>
      </c>
      <c r="BE73" s="261">
        <v>2.4996095836093878E-5</v>
      </c>
      <c r="BF73" s="261">
        <v>9.3920458031662647E-4</v>
      </c>
      <c r="BG73" s="261">
        <v>1.1431960819931416E-3</v>
      </c>
      <c r="BH73" s="261">
        <v>2.1251284260599213E-4</v>
      </c>
      <c r="BI73" s="261">
        <v>1.365706291321015E-3</v>
      </c>
      <c r="BJ73" s="261">
        <v>0</v>
      </c>
      <c r="BK73" s="261">
        <v>1.8636149277998683E-4</v>
      </c>
      <c r="BL73" s="261">
        <v>4.0071936839225286E-4</v>
      </c>
      <c r="BM73" s="261">
        <v>3.7428956328523262E-4</v>
      </c>
      <c r="BN73" s="261">
        <v>0</v>
      </c>
      <c r="BO73" s="261">
        <v>3.0189507609457264E-4</v>
      </c>
      <c r="BP73" s="261">
        <v>1.4606484177646752E-3</v>
      </c>
      <c r="BQ73" s="261">
        <v>1.9310680745264857E-4</v>
      </c>
      <c r="BR73" s="261">
        <v>4.0677199853182076E-4</v>
      </c>
      <c r="BS73" s="261">
        <v>2.4939909128810948E-4</v>
      </c>
      <c r="BT73" s="261">
        <v>1.00024197668912</v>
      </c>
      <c r="BU73" s="261">
        <v>3.8131974657422489E-4</v>
      </c>
      <c r="BV73" s="261">
        <v>1.07341693542007E-3</v>
      </c>
      <c r="BW73" s="261">
        <v>2.7228405432091622E-4</v>
      </c>
      <c r="BX73" s="261">
        <v>1.7056336546953455E-3</v>
      </c>
      <c r="BY73" s="261">
        <v>1.5110230667771157E-3</v>
      </c>
      <c r="BZ73" s="261">
        <v>5.1100320578724803E-4</v>
      </c>
      <c r="CA73" s="261">
        <v>6.6510304947686109E-4</v>
      </c>
      <c r="CB73" s="261">
        <v>6.0126616674282911E-4</v>
      </c>
      <c r="CC73" s="261">
        <v>2.0518259833685623E-4</v>
      </c>
      <c r="CD73" s="261">
        <v>3.2577858133415387E-4</v>
      </c>
      <c r="CE73" s="261">
        <v>4.3118244591718946E-4</v>
      </c>
      <c r="CF73" s="261">
        <v>3.3524105460772645E-4</v>
      </c>
      <c r="CG73" s="261">
        <v>3.2115502774278392E-4</v>
      </c>
      <c r="CH73" s="261">
        <v>5.9482613392352994E-4</v>
      </c>
      <c r="CI73" s="261">
        <v>1.6535935834915483E-4</v>
      </c>
      <c r="CJ73" s="261">
        <v>5.4170428801596118E-4</v>
      </c>
      <c r="CK73" s="261">
        <v>2.2344572517201758E-4</v>
      </c>
      <c r="CL73" s="261">
        <v>0.12238181405134001</v>
      </c>
      <c r="CM73" s="261">
        <f t="shared" si="2"/>
        <v>1.1700311995576509</v>
      </c>
      <c r="CN73" s="261"/>
      <c r="CO73" s="261"/>
      <c r="CP73" s="261"/>
      <c r="CQ73" s="261"/>
      <c r="CR73" s="261"/>
      <c r="CS73" s="261"/>
      <c r="CT73" s="261"/>
      <c r="CU73" s="261"/>
      <c r="CV73" s="261"/>
    </row>
    <row r="74" spans="1:100">
      <c r="A74">
        <v>71</v>
      </c>
      <c r="B74" t="s">
        <v>19</v>
      </c>
      <c r="C74" s="261">
        <v>6.4921497369516758E-5</v>
      </c>
      <c r="D74" s="261">
        <v>2.4012481543401016E-5</v>
      </c>
      <c r="E74" s="261">
        <v>2.994898186545184E-5</v>
      </c>
      <c r="F74" s="261">
        <v>1.5486565707291755E-4</v>
      </c>
      <c r="G74" s="261">
        <v>4.7342647380314368E-4</v>
      </c>
      <c r="H74" s="261">
        <v>1.0513130781273932E-4</v>
      </c>
      <c r="I74" s="261">
        <v>0</v>
      </c>
      <c r="J74" s="261">
        <v>3.7718017248379151E-5</v>
      </c>
      <c r="K74" s="261">
        <v>1.266077256060815E-4</v>
      </c>
      <c r="L74" s="261">
        <v>8.4047199950677072E-5</v>
      </c>
      <c r="M74" s="261">
        <v>1.7101669558639929E-4</v>
      </c>
      <c r="N74" s="261">
        <v>6.1185381491569974E-5</v>
      </c>
      <c r="O74" s="261">
        <v>6.5757164487473962E-5</v>
      </c>
      <c r="P74" s="261">
        <v>0</v>
      </c>
      <c r="Q74" s="261">
        <v>2.4056121539742551E-4</v>
      </c>
      <c r="R74" s="261">
        <v>2.4264517236098813E-4</v>
      </c>
      <c r="S74" s="261">
        <v>0</v>
      </c>
      <c r="T74" s="261">
        <v>4.0404806914606827E-4</v>
      </c>
      <c r="U74" s="261">
        <v>0</v>
      </c>
      <c r="V74" s="261">
        <v>1.2114379499608355E-5</v>
      </c>
      <c r="W74" s="261">
        <v>2.236885718701063E-4</v>
      </c>
      <c r="X74" s="261">
        <v>0</v>
      </c>
      <c r="Y74" s="261">
        <v>3.5932993711477518E-4</v>
      </c>
      <c r="Z74" s="261">
        <v>0</v>
      </c>
      <c r="AA74" s="261">
        <v>1.8909208046082583E-4</v>
      </c>
      <c r="AB74" s="261">
        <v>1.145427215761327E-4</v>
      </c>
      <c r="AC74" s="261">
        <v>1.000298644950793E-4</v>
      </c>
      <c r="AD74" s="261">
        <v>1.0223409043145766E-3</v>
      </c>
      <c r="AE74" s="261">
        <v>3.4973156387411894E-4</v>
      </c>
      <c r="AF74" s="261">
        <v>7.9821581258569037E-4</v>
      </c>
      <c r="AG74" s="261">
        <v>7.4930103592744262E-4</v>
      </c>
      <c r="AH74" s="261">
        <v>2.5361533996492801E-4</v>
      </c>
      <c r="AI74" s="261">
        <v>3.6668855740083962E-4</v>
      </c>
      <c r="AJ74" s="261">
        <v>1.3988092655917953E-3</v>
      </c>
      <c r="AK74" s="261">
        <v>8.9186125673955762E-5</v>
      </c>
      <c r="AL74" s="261">
        <v>1.0900861457304972E-4</v>
      </c>
      <c r="AM74" s="261">
        <v>2.1294972629322612E-4</v>
      </c>
      <c r="AN74" s="261">
        <v>8.1866741426185521E-4</v>
      </c>
      <c r="AO74" s="261">
        <v>1.5014371278762012E-4</v>
      </c>
      <c r="AP74" s="261">
        <v>2.0237260031416254E-4</v>
      </c>
      <c r="AQ74" s="261">
        <v>1.4579464771596166E-4</v>
      </c>
      <c r="AR74" s="261">
        <v>3.6459773398549606E-4</v>
      </c>
      <c r="AS74" s="261">
        <v>1.1326131328047507E-4</v>
      </c>
      <c r="AT74" s="261">
        <v>2.9447279048823379E-4</v>
      </c>
      <c r="AU74" s="261">
        <v>3.1090301281367917E-4</v>
      </c>
      <c r="AV74" s="261">
        <v>8.3145278452617546E-4</v>
      </c>
      <c r="AW74" s="261">
        <v>5.8533703077878155E-4</v>
      </c>
      <c r="AX74" s="261">
        <v>2.9331428633664963E-4</v>
      </c>
      <c r="AY74" s="261">
        <v>2.1515347236174387E-4</v>
      </c>
      <c r="AZ74" s="261">
        <v>2.8220807408444728E-4</v>
      </c>
      <c r="BA74" s="261">
        <v>4.3698339101254889E-4</v>
      </c>
      <c r="BB74" s="261">
        <v>4.1330318404453738E-4</v>
      </c>
      <c r="BC74" s="261">
        <v>1.0885697917159294E-4</v>
      </c>
      <c r="BD74" s="261">
        <v>7.5014612962171279E-5</v>
      </c>
      <c r="BE74" s="261">
        <v>1.210797691384204E-5</v>
      </c>
      <c r="BF74" s="261">
        <v>8.2325046512632168E-3</v>
      </c>
      <c r="BG74" s="261">
        <v>2.6277597141910003E-4</v>
      </c>
      <c r="BH74" s="261">
        <v>5.0364005722137626E-4</v>
      </c>
      <c r="BI74" s="261">
        <v>1.701124271842814E-4</v>
      </c>
      <c r="BJ74" s="261">
        <v>0</v>
      </c>
      <c r="BK74" s="261">
        <v>6.7132320571452932E-4</v>
      </c>
      <c r="BL74" s="261">
        <v>4.5130095646759433E-4</v>
      </c>
      <c r="BM74" s="261">
        <v>2.0015349679681398E-4</v>
      </c>
      <c r="BN74" s="261">
        <v>0</v>
      </c>
      <c r="BO74" s="261">
        <v>5.3214345816128611E-3</v>
      </c>
      <c r="BP74" s="261">
        <v>1.3356716966604391E-3</v>
      </c>
      <c r="BQ74" s="261">
        <v>5.3324764342117222E-3</v>
      </c>
      <c r="BR74" s="261">
        <v>1.0987199634960025E-2</v>
      </c>
      <c r="BS74" s="261">
        <v>1.512848550721115E-3</v>
      </c>
      <c r="BT74" s="261">
        <v>3.7265627687909909E-4</v>
      </c>
      <c r="BU74" s="261">
        <v>1.0000672964332715</v>
      </c>
      <c r="BV74" s="261">
        <v>1.2194083031992936E-4</v>
      </c>
      <c r="BW74" s="261">
        <v>1.8862509234564932E-4</v>
      </c>
      <c r="BX74" s="261">
        <v>7.4632739992883213E-5</v>
      </c>
      <c r="BY74" s="261">
        <v>1.9089267161667529E-4</v>
      </c>
      <c r="BZ74" s="261">
        <v>7.0614606095685344E-5</v>
      </c>
      <c r="CA74" s="261">
        <v>1.1619840582888271E-4</v>
      </c>
      <c r="CB74" s="261">
        <v>4.2355067118581626E-4</v>
      </c>
      <c r="CC74" s="261">
        <v>1.6420113388129006E-3</v>
      </c>
      <c r="CD74" s="261">
        <v>6.4118835083488862E-5</v>
      </c>
      <c r="CE74" s="261">
        <v>8.2684950330544468E-4</v>
      </c>
      <c r="CF74" s="261">
        <v>3.6412460453571013E-4</v>
      </c>
      <c r="CG74" s="261">
        <v>5.9224736761531553E-4</v>
      </c>
      <c r="CH74" s="261">
        <v>7.3471341694123047E-4</v>
      </c>
      <c r="CI74" s="261">
        <v>3.001662340855696E-4</v>
      </c>
      <c r="CJ74" s="261">
        <v>4.2564666715364885E-4</v>
      </c>
      <c r="CK74" s="261">
        <v>6.4169069027442225E-5</v>
      </c>
      <c r="CL74" s="261">
        <v>3.3463635937264625E-4</v>
      </c>
      <c r="CM74" s="261">
        <f t="shared" si="2"/>
        <v>1.0562450153475011</v>
      </c>
      <c r="CN74" s="261"/>
      <c r="CO74" s="261"/>
      <c r="CP74" s="261"/>
      <c r="CQ74" s="261"/>
      <c r="CR74" s="261"/>
      <c r="CS74" s="261"/>
      <c r="CT74" s="261"/>
      <c r="CU74" s="261"/>
      <c r="CV74" s="261"/>
    </row>
    <row r="75" spans="1:100">
      <c r="A75">
        <v>72</v>
      </c>
      <c r="B75" t="s">
        <v>20</v>
      </c>
      <c r="C75" s="261">
        <v>0</v>
      </c>
      <c r="D75" s="261">
        <v>0</v>
      </c>
      <c r="E75" s="261">
        <v>0</v>
      </c>
      <c r="F75" s="261">
        <v>0</v>
      </c>
      <c r="G75" s="261">
        <v>0</v>
      </c>
      <c r="H75" s="261">
        <v>0</v>
      </c>
      <c r="I75" s="261">
        <v>0</v>
      </c>
      <c r="J75" s="261">
        <v>0</v>
      </c>
      <c r="K75" s="261">
        <v>0</v>
      </c>
      <c r="L75" s="261">
        <v>0</v>
      </c>
      <c r="M75" s="261">
        <v>0</v>
      </c>
      <c r="N75" s="261">
        <v>0</v>
      </c>
      <c r="O75" s="261">
        <v>0</v>
      </c>
      <c r="P75" s="261">
        <v>0</v>
      </c>
      <c r="Q75" s="261">
        <v>0</v>
      </c>
      <c r="R75" s="261">
        <v>0</v>
      </c>
      <c r="S75" s="261">
        <v>0</v>
      </c>
      <c r="T75" s="261">
        <v>0</v>
      </c>
      <c r="U75" s="261">
        <v>0</v>
      </c>
      <c r="V75" s="261">
        <v>0</v>
      </c>
      <c r="W75" s="261">
        <v>0</v>
      </c>
      <c r="X75" s="261">
        <v>0</v>
      </c>
      <c r="Y75" s="261">
        <v>0</v>
      </c>
      <c r="Z75" s="261">
        <v>0</v>
      </c>
      <c r="AA75" s="261">
        <v>0</v>
      </c>
      <c r="AB75" s="261">
        <v>0</v>
      </c>
      <c r="AC75" s="261">
        <v>0</v>
      </c>
      <c r="AD75" s="261">
        <v>0</v>
      </c>
      <c r="AE75" s="261">
        <v>0</v>
      </c>
      <c r="AF75" s="261">
        <v>0</v>
      </c>
      <c r="AG75" s="261">
        <v>0</v>
      </c>
      <c r="AH75" s="261">
        <v>0</v>
      </c>
      <c r="AI75" s="261">
        <v>0</v>
      </c>
      <c r="AJ75" s="261">
        <v>0</v>
      </c>
      <c r="AK75" s="261">
        <v>0</v>
      </c>
      <c r="AL75" s="261">
        <v>0</v>
      </c>
      <c r="AM75" s="261">
        <v>0</v>
      </c>
      <c r="AN75" s="261">
        <v>0</v>
      </c>
      <c r="AO75" s="261">
        <v>0</v>
      </c>
      <c r="AP75" s="261">
        <v>0</v>
      </c>
      <c r="AQ75" s="261">
        <v>0</v>
      </c>
      <c r="AR75" s="261">
        <v>0</v>
      </c>
      <c r="AS75" s="261">
        <v>0</v>
      </c>
      <c r="AT75" s="261">
        <v>0</v>
      </c>
      <c r="AU75" s="261">
        <v>0</v>
      </c>
      <c r="AV75" s="261">
        <v>0</v>
      </c>
      <c r="AW75" s="261">
        <v>0</v>
      </c>
      <c r="AX75" s="261">
        <v>0</v>
      </c>
      <c r="AY75" s="261">
        <v>0</v>
      </c>
      <c r="AZ75" s="261">
        <v>0</v>
      </c>
      <c r="BA75" s="261">
        <v>0</v>
      </c>
      <c r="BB75" s="261">
        <v>0</v>
      </c>
      <c r="BC75" s="261">
        <v>0</v>
      </c>
      <c r="BD75" s="261">
        <v>0</v>
      </c>
      <c r="BE75" s="261">
        <v>0</v>
      </c>
      <c r="BF75" s="261">
        <v>0</v>
      </c>
      <c r="BG75" s="261">
        <v>0</v>
      </c>
      <c r="BH75" s="261">
        <v>0</v>
      </c>
      <c r="BI75" s="261">
        <v>0</v>
      </c>
      <c r="BJ75" s="261">
        <v>0</v>
      </c>
      <c r="BK75" s="261">
        <v>0</v>
      </c>
      <c r="BL75" s="261">
        <v>0</v>
      </c>
      <c r="BM75" s="261">
        <v>0</v>
      </c>
      <c r="BN75" s="261">
        <v>0</v>
      </c>
      <c r="BO75" s="261">
        <v>0</v>
      </c>
      <c r="BP75" s="261">
        <v>0</v>
      </c>
      <c r="BQ75" s="261">
        <v>0</v>
      </c>
      <c r="BR75" s="261">
        <v>0</v>
      </c>
      <c r="BS75" s="261">
        <v>0</v>
      </c>
      <c r="BT75" s="261">
        <v>0</v>
      </c>
      <c r="BU75" s="261">
        <v>0</v>
      </c>
      <c r="BV75" s="261">
        <v>1</v>
      </c>
      <c r="BW75" s="261">
        <v>0</v>
      </c>
      <c r="BX75" s="261">
        <v>0</v>
      </c>
      <c r="BY75" s="261">
        <v>0</v>
      </c>
      <c r="BZ75" s="261">
        <v>0</v>
      </c>
      <c r="CA75" s="261">
        <v>0</v>
      </c>
      <c r="CB75" s="261">
        <v>0</v>
      </c>
      <c r="CC75" s="261">
        <v>0</v>
      </c>
      <c r="CD75" s="261">
        <v>0</v>
      </c>
      <c r="CE75" s="261">
        <v>0</v>
      </c>
      <c r="CF75" s="261">
        <v>0</v>
      </c>
      <c r="CG75" s="261">
        <v>0</v>
      </c>
      <c r="CH75" s="261">
        <v>0</v>
      </c>
      <c r="CI75" s="261">
        <v>0</v>
      </c>
      <c r="CJ75" s="261">
        <v>0</v>
      </c>
      <c r="CK75" s="261">
        <v>0</v>
      </c>
      <c r="CL75" s="261">
        <v>0</v>
      </c>
      <c r="CM75" s="261">
        <f t="shared" si="2"/>
        <v>1</v>
      </c>
      <c r="CN75" s="261"/>
      <c r="CO75" s="261"/>
      <c r="CP75" s="261"/>
      <c r="CQ75" s="261"/>
      <c r="CR75" s="261"/>
      <c r="CS75" s="261"/>
      <c r="CT75" s="261"/>
      <c r="CU75" s="261"/>
      <c r="CV75" s="261"/>
    </row>
    <row r="76" spans="1:100">
      <c r="A76">
        <v>73</v>
      </c>
      <c r="B76" t="s">
        <v>1945</v>
      </c>
      <c r="C76" s="261">
        <v>0</v>
      </c>
      <c r="D76" s="261">
        <v>0</v>
      </c>
      <c r="E76" s="261">
        <v>0</v>
      </c>
      <c r="F76" s="261">
        <v>0</v>
      </c>
      <c r="G76" s="261">
        <v>0</v>
      </c>
      <c r="H76" s="261">
        <v>0</v>
      </c>
      <c r="I76" s="261">
        <v>0</v>
      </c>
      <c r="J76" s="261">
        <v>0</v>
      </c>
      <c r="K76" s="261">
        <v>0</v>
      </c>
      <c r="L76" s="261">
        <v>0</v>
      </c>
      <c r="M76" s="261">
        <v>0</v>
      </c>
      <c r="N76" s="261">
        <v>0</v>
      </c>
      <c r="O76" s="261">
        <v>0</v>
      </c>
      <c r="P76" s="261">
        <v>0</v>
      </c>
      <c r="Q76" s="261">
        <v>0</v>
      </c>
      <c r="R76" s="261">
        <v>0</v>
      </c>
      <c r="S76" s="261">
        <v>0</v>
      </c>
      <c r="T76" s="261">
        <v>0</v>
      </c>
      <c r="U76" s="261">
        <v>0</v>
      </c>
      <c r="V76" s="261">
        <v>0</v>
      </c>
      <c r="W76" s="261">
        <v>0</v>
      </c>
      <c r="X76" s="261">
        <v>0</v>
      </c>
      <c r="Y76" s="261">
        <v>0</v>
      </c>
      <c r="Z76" s="261">
        <v>0</v>
      </c>
      <c r="AA76" s="261">
        <v>0</v>
      </c>
      <c r="AB76" s="261">
        <v>0</v>
      </c>
      <c r="AC76" s="261">
        <v>0</v>
      </c>
      <c r="AD76" s="261">
        <v>0</v>
      </c>
      <c r="AE76" s="261">
        <v>0</v>
      </c>
      <c r="AF76" s="261">
        <v>0</v>
      </c>
      <c r="AG76" s="261">
        <v>0</v>
      </c>
      <c r="AH76" s="261">
        <v>0</v>
      </c>
      <c r="AI76" s="261">
        <v>0</v>
      </c>
      <c r="AJ76" s="261">
        <v>0</v>
      </c>
      <c r="AK76" s="261">
        <v>0</v>
      </c>
      <c r="AL76" s="261">
        <v>0</v>
      </c>
      <c r="AM76" s="261">
        <v>0</v>
      </c>
      <c r="AN76" s="261">
        <v>0</v>
      </c>
      <c r="AO76" s="261">
        <v>0</v>
      </c>
      <c r="AP76" s="261">
        <v>0</v>
      </c>
      <c r="AQ76" s="261">
        <v>0</v>
      </c>
      <c r="AR76" s="261">
        <v>0</v>
      </c>
      <c r="AS76" s="261">
        <v>0</v>
      </c>
      <c r="AT76" s="261">
        <v>0</v>
      </c>
      <c r="AU76" s="261">
        <v>0</v>
      </c>
      <c r="AV76" s="261">
        <v>0</v>
      </c>
      <c r="AW76" s="261">
        <v>0</v>
      </c>
      <c r="AX76" s="261">
        <v>0</v>
      </c>
      <c r="AY76" s="261">
        <v>0</v>
      </c>
      <c r="AZ76" s="261">
        <v>0</v>
      </c>
      <c r="BA76" s="261">
        <v>0</v>
      </c>
      <c r="BB76" s="261">
        <v>0</v>
      </c>
      <c r="BC76" s="261">
        <v>0</v>
      </c>
      <c r="BD76" s="261">
        <v>0</v>
      </c>
      <c r="BE76" s="261">
        <v>0</v>
      </c>
      <c r="BF76" s="261">
        <v>0</v>
      </c>
      <c r="BG76" s="261">
        <v>0</v>
      </c>
      <c r="BH76" s="261">
        <v>0</v>
      </c>
      <c r="BI76" s="261">
        <v>0</v>
      </c>
      <c r="BJ76" s="261">
        <v>0</v>
      </c>
      <c r="BK76" s="261">
        <v>0</v>
      </c>
      <c r="BL76" s="261">
        <v>0</v>
      </c>
      <c r="BM76" s="261">
        <v>0</v>
      </c>
      <c r="BN76" s="261">
        <v>0</v>
      </c>
      <c r="BO76" s="261">
        <v>0</v>
      </c>
      <c r="BP76" s="261">
        <v>0</v>
      </c>
      <c r="BQ76" s="261">
        <v>0</v>
      </c>
      <c r="BR76" s="261">
        <v>0</v>
      </c>
      <c r="BS76" s="261">
        <v>0</v>
      </c>
      <c r="BT76" s="261">
        <v>0</v>
      </c>
      <c r="BU76" s="261">
        <v>0</v>
      </c>
      <c r="BV76" s="261">
        <v>0</v>
      </c>
      <c r="BW76" s="261">
        <v>1.0040161074556884</v>
      </c>
      <c r="BX76" s="261">
        <v>0</v>
      </c>
      <c r="BY76" s="261">
        <v>0</v>
      </c>
      <c r="BZ76" s="261">
        <v>3.214826821164363E-4</v>
      </c>
      <c r="CA76" s="261">
        <v>0</v>
      </c>
      <c r="CB76" s="261">
        <v>0</v>
      </c>
      <c r="CC76" s="261">
        <v>0</v>
      </c>
      <c r="CD76" s="261">
        <v>0</v>
      </c>
      <c r="CE76" s="261">
        <v>0</v>
      </c>
      <c r="CF76" s="261">
        <v>0</v>
      </c>
      <c r="CG76" s="261">
        <v>0</v>
      </c>
      <c r="CH76" s="261">
        <v>0</v>
      </c>
      <c r="CI76" s="261">
        <v>0</v>
      </c>
      <c r="CJ76" s="261">
        <v>0</v>
      </c>
      <c r="CK76" s="261">
        <v>0</v>
      </c>
      <c r="CL76" s="261">
        <v>0</v>
      </c>
      <c r="CM76" s="261">
        <f t="shared" si="2"/>
        <v>1.0043375901378049</v>
      </c>
      <c r="CN76" s="261"/>
      <c r="CO76" s="261"/>
      <c r="CP76" s="261"/>
      <c r="CQ76" s="261"/>
      <c r="CR76" s="261"/>
      <c r="CS76" s="261"/>
      <c r="CT76" s="261"/>
      <c r="CU76" s="261"/>
      <c r="CV76" s="261"/>
    </row>
    <row r="77" spans="1:100">
      <c r="A77">
        <v>74</v>
      </c>
      <c r="B77" t="s">
        <v>1946</v>
      </c>
      <c r="C77" s="261">
        <v>1.1443584808646866E-4</v>
      </c>
      <c r="D77" s="261">
        <v>1.1447055335483207E-5</v>
      </c>
      <c r="E77" s="261">
        <v>9.7629047232040846E-6</v>
      </c>
      <c r="F77" s="261">
        <v>1.2655760704807746E-5</v>
      </c>
      <c r="G77" s="261">
        <v>1.8204846627121325E-5</v>
      </c>
      <c r="H77" s="261">
        <v>1.1460613587628965E-5</v>
      </c>
      <c r="I77" s="261">
        <v>0</v>
      </c>
      <c r="J77" s="261">
        <v>1.0338890020627435E-5</v>
      </c>
      <c r="K77" s="261">
        <v>1.119137271076077E-5</v>
      </c>
      <c r="L77" s="261">
        <v>8.5527241036014461E-6</v>
      </c>
      <c r="M77" s="261">
        <v>4.4400387568223202E-6</v>
      </c>
      <c r="N77" s="261">
        <v>7.7126361701030113E-6</v>
      </c>
      <c r="O77" s="261">
        <v>1.5921471728138951E-5</v>
      </c>
      <c r="P77" s="261">
        <v>0</v>
      </c>
      <c r="Q77" s="261">
        <v>7.3087007674439375E-6</v>
      </c>
      <c r="R77" s="261">
        <v>2.936217053722383E-6</v>
      </c>
      <c r="S77" s="261">
        <v>0</v>
      </c>
      <c r="T77" s="261">
        <v>1.2854484886043846E-5</v>
      </c>
      <c r="U77" s="261">
        <v>0</v>
      </c>
      <c r="V77" s="261">
        <v>6.4803290401834012E-6</v>
      </c>
      <c r="W77" s="261">
        <v>7.639363999045553E-6</v>
      </c>
      <c r="X77" s="261">
        <v>0</v>
      </c>
      <c r="Y77" s="261">
        <v>1.4282486413649356E-5</v>
      </c>
      <c r="Z77" s="261">
        <v>0</v>
      </c>
      <c r="AA77" s="261">
        <v>1.4247522964985648E-5</v>
      </c>
      <c r="AB77" s="261">
        <v>9.3884080727391034E-6</v>
      </c>
      <c r="AC77" s="261">
        <v>2.4475067584415486E-5</v>
      </c>
      <c r="AD77" s="261">
        <v>6.6249876520746649E-6</v>
      </c>
      <c r="AE77" s="261">
        <v>9.1559027724294112E-6</v>
      </c>
      <c r="AF77" s="261">
        <v>1.2416393853964829E-5</v>
      </c>
      <c r="AG77" s="261">
        <v>1.2296444245243586E-5</v>
      </c>
      <c r="AH77" s="261">
        <v>2.9620082027143877E-6</v>
      </c>
      <c r="AI77" s="261">
        <v>1.4567465577687751E-6</v>
      </c>
      <c r="AJ77" s="261">
        <v>1.6024479665219376E-5</v>
      </c>
      <c r="AK77" s="261">
        <v>1.8602797038383677E-7</v>
      </c>
      <c r="AL77" s="261">
        <v>2.8895297401314925E-6</v>
      </c>
      <c r="AM77" s="261">
        <v>3.3522708869714305E-6</v>
      </c>
      <c r="AN77" s="261">
        <v>2.1533770710463442E-5</v>
      </c>
      <c r="AO77" s="261">
        <v>8.8566193000036382E-6</v>
      </c>
      <c r="AP77" s="261">
        <v>1.0082244743528743E-5</v>
      </c>
      <c r="AQ77" s="261">
        <v>7.6782640843173908E-5</v>
      </c>
      <c r="AR77" s="261">
        <v>2.5293098560220447E-5</v>
      </c>
      <c r="AS77" s="261">
        <v>2.5829721279260859E-5</v>
      </c>
      <c r="AT77" s="261">
        <v>1.4802595652445289E-5</v>
      </c>
      <c r="AU77" s="261">
        <v>1.8571022498501355E-5</v>
      </c>
      <c r="AV77" s="261">
        <v>3.8926537469147902E-5</v>
      </c>
      <c r="AW77" s="261">
        <v>4.415170072170705E-5</v>
      </c>
      <c r="AX77" s="261">
        <v>1.8325465564388249E-4</v>
      </c>
      <c r="AY77" s="261">
        <v>1.7455151593296314E-5</v>
      </c>
      <c r="AZ77" s="261">
        <v>1.6155427598040072E-5</v>
      </c>
      <c r="BA77" s="261">
        <v>2.4731489581652089E-5</v>
      </c>
      <c r="BB77" s="261">
        <v>7.863838150637055E-5</v>
      </c>
      <c r="BC77" s="261">
        <v>8.5903535700603628E-6</v>
      </c>
      <c r="BD77" s="261">
        <v>8.5019705211658204E-6</v>
      </c>
      <c r="BE77" s="261">
        <v>2.169695170215125E-6</v>
      </c>
      <c r="BF77" s="261">
        <v>5.2403655499232855E-5</v>
      </c>
      <c r="BG77" s="261">
        <v>1.4487303849479488E-5</v>
      </c>
      <c r="BH77" s="261">
        <v>1.7579606478339383E-5</v>
      </c>
      <c r="BI77" s="261">
        <v>3.4001622322581788E-4</v>
      </c>
      <c r="BJ77" s="261">
        <v>0</v>
      </c>
      <c r="BK77" s="261">
        <v>6.3856833359304038E-6</v>
      </c>
      <c r="BL77" s="261">
        <v>8.4458120360600512E-3</v>
      </c>
      <c r="BM77" s="261">
        <v>1.4705396087464712E-4</v>
      </c>
      <c r="BN77" s="261">
        <v>0</v>
      </c>
      <c r="BO77" s="261">
        <v>4.0511607107671631E-4</v>
      </c>
      <c r="BP77" s="261">
        <v>2.1857463934732977E-4</v>
      </c>
      <c r="BQ77" s="261">
        <v>1.2260062568449195E-5</v>
      </c>
      <c r="BR77" s="261">
        <v>2.8109504333446582E-4</v>
      </c>
      <c r="BS77" s="261">
        <v>1.2640874421199804E-4</v>
      </c>
      <c r="BT77" s="261">
        <v>3.54431507973041E-5</v>
      </c>
      <c r="BU77" s="261">
        <v>9.5625074522942007E-6</v>
      </c>
      <c r="BV77" s="261">
        <v>2.5855897220698012E-5</v>
      </c>
      <c r="BW77" s="261">
        <v>5.4957859607415319E-3</v>
      </c>
      <c r="BX77" s="261">
        <v>1.0229825768634047</v>
      </c>
      <c r="BY77" s="261">
        <v>1.4211130356876634E-3</v>
      </c>
      <c r="BZ77" s="261">
        <v>5.8387349231910459E-4</v>
      </c>
      <c r="CA77" s="261">
        <v>1.6602389528232537E-5</v>
      </c>
      <c r="CB77" s="261">
        <v>5.9227216184505458E-5</v>
      </c>
      <c r="CC77" s="261">
        <v>4.451533472279152E-5</v>
      </c>
      <c r="CD77" s="261">
        <v>6.601799668224435E-6</v>
      </c>
      <c r="CE77" s="261">
        <v>3.1789680809663009E-5</v>
      </c>
      <c r="CF77" s="261">
        <v>1.2248286610680852E-5</v>
      </c>
      <c r="CG77" s="261">
        <v>5.2676868525820011E-5</v>
      </c>
      <c r="CH77" s="261">
        <v>7.9258927460836872E-6</v>
      </c>
      <c r="CI77" s="261">
        <v>3.8824770813868388E-5</v>
      </c>
      <c r="CJ77" s="261">
        <v>3.4438104534693318E-5</v>
      </c>
      <c r="CK77" s="261">
        <v>1.6564201102228568E-5</v>
      </c>
      <c r="CL77" s="261">
        <v>1.0071277506306685E-3</v>
      </c>
      <c r="CM77" s="261">
        <f t="shared" si="2"/>
        <v>1.0429773748452107</v>
      </c>
      <c r="CN77" s="261"/>
      <c r="CO77" s="261"/>
      <c r="CP77" s="261"/>
      <c r="CQ77" s="261"/>
      <c r="CR77" s="261"/>
      <c r="CS77" s="261"/>
      <c r="CT77" s="261"/>
      <c r="CU77" s="261"/>
      <c r="CV77" s="261"/>
    </row>
    <row r="78" spans="1:100">
      <c r="A78">
        <v>75</v>
      </c>
      <c r="B78" t="s">
        <v>1242</v>
      </c>
      <c r="C78" s="261">
        <v>0</v>
      </c>
      <c r="D78" s="261">
        <v>0</v>
      </c>
      <c r="E78" s="261">
        <v>0</v>
      </c>
      <c r="F78" s="261">
        <v>0</v>
      </c>
      <c r="G78" s="261">
        <v>0</v>
      </c>
      <c r="H78" s="261">
        <v>0</v>
      </c>
      <c r="I78" s="261">
        <v>0</v>
      </c>
      <c r="J78" s="261">
        <v>0</v>
      </c>
      <c r="K78" s="261">
        <v>0</v>
      </c>
      <c r="L78" s="261">
        <v>0</v>
      </c>
      <c r="M78" s="261">
        <v>0</v>
      </c>
      <c r="N78" s="261">
        <v>0</v>
      </c>
      <c r="O78" s="261">
        <v>0</v>
      </c>
      <c r="P78" s="261">
        <v>0</v>
      </c>
      <c r="Q78" s="261">
        <v>0</v>
      </c>
      <c r="R78" s="261">
        <v>0</v>
      </c>
      <c r="S78" s="261">
        <v>0</v>
      </c>
      <c r="T78" s="261">
        <v>0</v>
      </c>
      <c r="U78" s="261">
        <v>0</v>
      </c>
      <c r="V78" s="261">
        <v>0</v>
      </c>
      <c r="W78" s="261">
        <v>0</v>
      </c>
      <c r="X78" s="261">
        <v>0</v>
      </c>
      <c r="Y78" s="261">
        <v>0</v>
      </c>
      <c r="Z78" s="261">
        <v>0</v>
      </c>
      <c r="AA78" s="261">
        <v>0</v>
      </c>
      <c r="AB78" s="261">
        <v>0</v>
      </c>
      <c r="AC78" s="261">
        <v>0</v>
      </c>
      <c r="AD78" s="261">
        <v>0</v>
      </c>
      <c r="AE78" s="261">
        <v>0</v>
      </c>
      <c r="AF78" s="261">
        <v>0</v>
      </c>
      <c r="AG78" s="261">
        <v>0</v>
      </c>
      <c r="AH78" s="261">
        <v>0</v>
      </c>
      <c r="AI78" s="261">
        <v>0</v>
      </c>
      <c r="AJ78" s="261">
        <v>0</v>
      </c>
      <c r="AK78" s="261">
        <v>0</v>
      </c>
      <c r="AL78" s="261">
        <v>0</v>
      </c>
      <c r="AM78" s="261">
        <v>0</v>
      </c>
      <c r="AN78" s="261">
        <v>0</v>
      </c>
      <c r="AO78" s="261">
        <v>0</v>
      </c>
      <c r="AP78" s="261">
        <v>0</v>
      </c>
      <c r="AQ78" s="261">
        <v>0</v>
      </c>
      <c r="AR78" s="261">
        <v>0</v>
      </c>
      <c r="AS78" s="261">
        <v>0</v>
      </c>
      <c r="AT78" s="261">
        <v>0</v>
      </c>
      <c r="AU78" s="261">
        <v>0</v>
      </c>
      <c r="AV78" s="261">
        <v>0</v>
      </c>
      <c r="AW78" s="261">
        <v>0</v>
      </c>
      <c r="AX78" s="261">
        <v>0</v>
      </c>
      <c r="AY78" s="261">
        <v>0</v>
      </c>
      <c r="AZ78" s="261">
        <v>0</v>
      </c>
      <c r="BA78" s="261">
        <v>0</v>
      </c>
      <c r="BB78" s="261">
        <v>0</v>
      </c>
      <c r="BC78" s="261">
        <v>0</v>
      </c>
      <c r="BD78" s="261">
        <v>0</v>
      </c>
      <c r="BE78" s="261">
        <v>0</v>
      </c>
      <c r="BF78" s="261">
        <v>0</v>
      </c>
      <c r="BG78" s="261">
        <v>0</v>
      </c>
      <c r="BH78" s="261">
        <v>0</v>
      </c>
      <c r="BI78" s="261">
        <v>0</v>
      </c>
      <c r="BJ78" s="261">
        <v>0</v>
      </c>
      <c r="BK78" s="261">
        <v>0</v>
      </c>
      <c r="BL78" s="261">
        <v>0</v>
      </c>
      <c r="BM78" s="261">
        <v>0</v>
      </c>
      <c r="BN78" s="261">
        <v>0</v>
      </c>
      <c r="BO78" s="261">
        <v>0</v>
      </c>
      <c r="BP78" s="261">
        <v>0</v>
      </c>
      <c r="BQ78" s="261">
        <v>0</v>
      </c>
      <c r="BR78" s="261">
        <v>0</v>
      </c>
      <c r="BS78" s="261">
        <v>0</v>
      </c>
      <c r="BT78" s="261">
        <v>0</v>
      </c>
      <c r="BU78" s="261">
        <v>0</v>
      </c>
      <c r="BV78" s="261">
        <v>0</v>
      </c>
      <c r="BW78" s="261">
        <v>0</v>
      </c>
      <c r="BX78" s="261">
        <v>0</v>
      </c>
      <c r="BY78" s="261">
        <v>1</v>
      </c>
      <c r="BZ78" s="261">
        <v>0</v>
      </c>
      <c r="CA78" s="261">
        <v>0</v>
      </c>
      <c r="CB78" s="261">
        <v>0</v>
      </c>
      <c r="CC78" s="261">
        <v>0</v>
      </c>
      <c r="CD78" s="261">
        <v>0</v>
      </c>
      <c r="CE78" s="261">
        <v>0</v>
      </c>
      <c r="CF78" s="261">
        <v>0</v>
      </c>
      <c r="CG78" s="261">
        <v>0</v>
      </c>
      <c r="CH78" s="261">
        <v>0</v>
      </c>
      <c r="CI78" s="261">
        <v>0</v>
      </c>
      <c r="CJ78" s="261">
        <v>0</v>
      </c>
      <c r="CK78" s="261">
        <v>0</v>
      </c>
      <c r="CL78" s="261">
        <v>0</v>
      </c>
      <c r="CM78" s="261">
        <f t="shared" si="2"/>
        <v>1</v>
      </c>
      <c r="CN78" s="261"/>
      <c r="CO78" s="261"/>
      <c r="CP78" s="261"/>
      <c r="CQ78" s="261"/>
      <c r="CR78" s="261"/>
      <c r="CS78" s="261"/>
      <c r="CT78" s="261"/>
      <c r="CU78" s="261"/>
      <c r="CV78" s="261"/>
    </row>
    <row r="79" spans="1:100">
      <c r="A79">
        <v>76</v>
      </c>
      <c r="B79" t="s">
        <v>52</v>
      </c>
      <c r="C79" s="261">
        <v>0</v>
      </c>
      <c r="D79" s="261">
        <v>0</v>
      </c>
      <c r="E79" s="261">
        <v>0</v>
      </c>
      <c r="F79" s="261">
        <v>0</v>
      </c>
      <c r="G79" s="261">
        <v>0</v>
      </c>
      <c r="H79" s="261">
        <v>0</v>
      </c>
      <c r="I79" s="261">
        <v>0</v>
      </c>
      <c r="J79" s="261">
        <v>0</v>
      </c>
      <c r="K79" s="261">
        <v>0</v>
      </c>
      <c r="L79" s="261">
        <v>0</v>
      </c>
      <c r="M79" s="261">
        <v>0</v>
      </c>
      <c r="N79" s="261">
        <v>0</v>
      </c>
      <c r="O79" s="261">
        <v>0</v>
      </c>
      <c r="P79" s="261">
        <v>0</v>
      </c>
      <c r="Q79" s="261">
        <v>0</v>
      </c>
      <c r="R79" s="261">
        <v>0</v>
      </c>
      <c r="S79" s="261">
        <v>0</v>
      </c>
      <c r="T79" s="261">
        <v>0</v>
      </c>
      <c r="U79" s="261">
        <v>0</v>
      </c>
      <c r="V79" s="261">
        <v>0</v>
      </c>
      <c r="W79" s="261">
        <v>0</v>
      </c>
      <c r="X79" s="261">
        <v>0</v>
      </c>
      <c r="Y79" s="261">
        <v>0</v>
      </c>
      <c r="Z79" s="261">
        <v>0</v>
      </c>
      <c r="AA79" s="261">
        <v>0</v>
      </c>
      <c r="AB79" s="261">
        <v>0</v>
      </c>
      <c r="AC79" s="261">
        <v>0</v>
      </c>
      <c r="AD79" s="261">
        <v>0</v>
      </c>
      <c r="AE79" s="261">
        <v>0</v>
      </c>
      <c r="AF79" s="261">
        <v>0</v>
      </c>
      <c r="AG79" s="261">
        <v>0</v>
      </c>
      <c r="AH79" s="261">
        <v>0</v>
      </c>
      <c r="AI79" s="261">
        <v>0</v>
      </c>
      <c r="AJ79" s="261">
        <v>0</v>
      </c>
      <c r="AK79" s="261">
        <v>0</v>
      </c>
      <c r="AL79" s="261">
        <v>0</v>
      </c>
      <c r="AM79" s="261">
        <v>0</v>
      </c>
      <c r="AN79" s="261">
        <v>0</v>
      </c>
      <c r="AO79" s="261">
        <v>0</v>
      </c>
      <c r="AP79" s="261">
        <v>0</v>
      </c>
      <c r="AQ79" s="261">
        <v>0</v>
      </c>
      <c r="AR79" s="261">
        <v>0</v>
      </c>
      <c r="AS79" s="261">
        <v>0</v>
      </c>
      <c r="AT79" s="261">
        <v>0</v>
      </c>
      <c r="AU79" s="261">
        <v>0</v>
      </c>
      <c r="AV79" s="261">
        <v>0</v>
      </c>
      <c r="AW79" s="261">
        <v>0</v>
      </c>
      <c r="AX79" s="261">
        <v>0</v>
      </c>
      <c r="AY79" s="261">
        <v>0</v>
      </c>
      <c r="AZ79" s="261">
        <v>0</v>
      </c>
      <c r="BA79" s="261">
        <v>0</v>
      </c>
      <c r="BB79" s="261">
        <v>0</v>
      </c>
      <c r="BC79" s="261">
        <v>0</v>
      </c>
      <c r="BD79" s="261">
        <v>0</v>
      </c>
      <c r="BE79" s="261">
        <v>0</v>
      </c>
      <c r="BF79" s="261">
        <v>0</v>
      </c>
      <c r="BG79" s="261">
        <v>0</v>
      </c>
      <c r="BH79" s="261">
        <v>0</v>
      </c>
      <c r="BI79" s="261">
        <v>0</v>
      </c>
      <c r="BJ79" s="261">
        <v>0</v>
      </c>
      <c r="BK79" s="261">
        <v>0</v>
      </c>
      <c r="BL79" s="261">
        <v>0</v>
      </c>
      <c r="BM79" s="261">
        <v>0</v>
      </c>
      <c r="BN79" s="261">
        <v>0</v>
      </c>
      <c r="BO79" s="261">
        <v>0</v>
      </c>
      <c r="BP79" s="261">
        <v>0</v>
      </c>
      <c r="BQ79" s="261">
        <v>0</v>
      </c>
      <c r="BR79" s="261">
        <v>0</v>
      </c>
      <c r="BS79" s="261">
        <v>0</v>
      </c>
      <c r="BT79" s="261">
        <v>0</v>
      </c>
      <c r="BU79" s="261">
        <v>0</v>
      </c>
      <c r="BV79" s="261">
        <v>0</v>
      </c>
      <c r="BW79" s="261">
        <v>0</v>
      </c>
      <c r="BX79" s="261">
        <v>0</v>
      </c>
      <c r="BY79" s="261">
        <v>0</v>
      </c>
      <c r="BZ79" s="261">
        <v>1</v>
      </c>
      <c r="CA79" s="261">
        <v>0</v>
      </c>
      <c r="CB79" s="261">
        <v>0</v>
      </c>
      <c r="CC79" s="261">
        <v>0</v>
      </c>
      <c r="CD79" s="261">
        <v>0</v>
      </c>
      <c r="CE79" s="261">
        <v>0</v>
      </c>
      <c r="CF79" s="261">
        <v>0</v>
      </c>
      <c r="CG79" s="261">
        <v>0</v>
      </c>
      <c r="CH79" s="261">
        <v>0</v>
      </c>
      <c r="CI79" s="261">
        <v>0</v>
      </c>
      <c r="CJ79" s="261">
        <v>0</v>
      </c>
      <c r="CK79" s="261">
        <v>0</v>
      </c>
      <c r="CL79" s="261">
        <v>0</v>
      </c>
      <c r="CM79" s="261">
        <f t="shared" si="2"/>
        <v>1</v>
      </c>
      <c r="CN79" s="261"/>
      <c r="CO79" s="261"/>
      <c r="CP79" s="261"/>
      <c r="CQ79" s="261"/>
      <c r="CR79" s="261"/>
      <c r="CS79" s="261"/>
      <c r="CT79" s="261"/>
      <c r="CU79" s="261"/>
      <c r="CV79" s="261"/>
    </row>
    <row r="80" spans="1:100">
      <c r="A80">
        <v>77</v>
      </c>
      <c r="B80" t="s">
        <v>1947</v>
      </c>
      <c r="C80" s="261">
        <v>1.5450601887398129E-4</v>
      </c>
      <c r="D80" s="261">
        <v>1.6327795533785256E-4</v>
      </c>
      <c r="E80" s="261">
        <v>4.2078942690020509E-3</v>
      </c>
      <c r="F80" s="261">
        <v>1.0637188321717067E-3</v>
      </c>
      <c r="G80" s="261">
        <v>4.8680397901035212E-4</v>
      </c>
      <c r="H80" s="261">
        <v>9.4377374163602307E-4</v>
      </c>
      <c r="I80" s="261">
        <v>0</v>
      </c>
      <c r="J80" s="261">
        <v>4.4308150724211545E-4</v>
      </c>
      <c r="K80" s="261">
        <v>9.8551665930713783E-4</v>
      </c>
      <c r="L80" s="261">
        <v>4.2860982003451543E-4</v>
      </c>
      <c r="M80" s="261">
        <v>7.4104858106327205E-4</v>
      </c>
      <c r="N80" s="261">
        <v>5.0134605406437294E-4</v>
      </c>
      <c r="O80" s="261">
        <v>4.8501629457360054E-4</v>
      </c>
      <c r="P80" s="261">
        <v>0</v>
      </c>
      <c r="Q80" s="261">
        <v>5.6376982230140309E-3</v>
      </c>
      <c r="R80" s="261">
        <v>2.9682066585380443E-4</v>
      </c>
      <c r="S80" s="261">
        <v>0</v>
      </c>
      <c r="T80" s="261">
        <v>3.3033004620144874E-4</v>
      </c>
      <c r="U80" s="261">
        <v>0</v>
      </c>
      <c r="V80" s="261">
        <v>2.2611346054302807E-4</v>
      </c>
      <c r="W80" s="261">
        <v>4.3708834888035822E-4</v>
      </c>
      <c r="X80" s="261">
        <v>0</v>
      </c>
      <c r="Y80" s="261">
        <v>9.5621334503178041E-4</v>
      </c>
      <c r="Z80" s="261">
        <v>0</v>
      </c>
      <c r="AA80" s="261">
        <v>3.2404657039418938E-4</v>
      </c>
      <c r="AB80" s="261">
        <v>3.9626740279686889E-4</v>
      </c>
      <c r="AC80" s="261">
        <v>5.830040176317765E-4</v>
      </c>
      <c r="AD80" s="261">
        <v>6.9822138664493282E-4</v>
      </c>
      <c r="AE80" s="261">
        <v>7.120401179876349E-4</v>
      </c>
      <c r="AF80" s="261">
        <v>1.6424502660834961E-3</v>
      </c>
      <c r="AG80" s="261">
        <v>1.4371611428591971E-3</v>
      </c>
      <c r="AH80" s="261">
        <v>2.6819401444968703E-4</v>
      </c>
      <c r="AI80" s="261">
        <v>3.9034188496713613E-4</v>
      </c>
      <c r="AJ80" s="261">
        <v>1.0031662187410353E-3</v>
      </c>
      <c r="AK80" s="261">
        <v>2.1922541737930202E-5</v>
      </c>
      <c r="AL80" s="261">
        <v>1.4540541908370441E-4</v>
      </c>
      <c r="AM80" s="261">
        <v>9.813270833530968E-5</v>
      </c>
      <c r="AN80" s="261">
        <v>6.3691452227369026E-4</v>
      </c>
      <c r="AO80" s="261">
        <v>6.011821791329587E-4</v>
      </c>
      <c r="AP80" s="261">
        <v>7.1039688970390307E-4</v>
      </c>
      <c r="AQ80" s="261">
        <v>1.8225462426232273E-3</v>
      </c>
      <c r="AR80" s="261">
        <v>7.5058063917801037E-4</v>
      </c>
      <c r="AS80" s="261">
        <v>1.896991524011232E-3</v>
      </c>
      <c r="AT80" s="261">
        <v>1.0517795551075418E-3</v>
      </c>
      <c r="AU80" s="261">
        <v>1.1481599704285259E-3</v>
      </c>
      <c r="AV80" s="261">
        <v>9.4735691643947617E-4</v>
      </c>
      <c r="AW80" s="261">
        <v>2.6315778521496759E-3</v>
      </c>
      <c r="AX80" s="261">
        <v>8.0559637530323025E-3</v>
      </c>
      <c r="AY80" s="261">
        <v>1.3390308478503311E-3</v>
      </c>
      <c r="AZ80" s="261">
        <v>3.6329145028241586E-4</v>
      </c>
      <c r="BA80" s="261">
        <v>7.5054608368438987E-4</v>
      </c>
      <c r="BB80" s="261">
        <v>2.3660837583213161E-3</v>
      </c>
      <c r="BC80" s="261">
        <v>3.6001550533082405E-4</v>
      </c>
      <c r="BD80" s="261">
        <v>4.6992258511095953E-4</v>
      </c>
      <c r="BE80" s="261">
        <v>6.4605738504595512E-5</v>
      </c>
      <c r="BF80" s="261">
        <v>9.5772103795075975E-4</v>
      </c>
      <c r="BG80" s="261">
        <v>9.4125381583638355E-4</v>
      </c>
      <c r="BH80" s="261">
        <v>5.7173206158026187E-4</v>
      </c>
      <c r="BI80" s="261">
        <v>1.2795959576610652E-3</v>
      </c>
      <c r="BJ80" s="261">
        <v>0</v>
      </c>
      <c r="BK80" s="261">
        <v>8.1187489082072196E-4</v>
      </c>
      <c r="BL80" s="261">
        <v>3.037963325146849E-3</v>
      </c>
      <c r="BM80" s="261">
        <v>4.9710136427608457E-4</v>
      </c>
      <c r="BN80" s="261">
        <v>0</v>
      </c>
      <c r="BO80" s="261">
        <v>6.5577205032875754E-4</v>
      </c>
      <c r="BP80" s="261">
        <v>2.3091211283866445E-3</v>
      </c>
      <c r="BQ80" s="261">
        <v>9.5982372180639563E-4</v>
      </c>
      <c r="BR80" s="261">
        <v>1.3108534797468849E-3</v>
      </c>
      <c r="BS80" s="261">
        <v>1.5252694038050798E-3</v>
      </c>
      <c r="BT80" s="261">
        <v>2.446207393329973E-4</v>
      </c>
      <c r="BU80" s="261">
        <v>1.5202915906944287E-4</v>
      </c>
      <c r="BV80" s="261">
        <v>3.4537012047767914E-3</v>
      </c>
      <c r="BW80" s="261">
        <v>1.1272349019520018E-3</v>
      </c>
      <c r="BX80" s="261">
        <v>8.4454693928121037E-4</v>
      </c>
      <c r="BY80" s="261">
        <v>2.2647457929022045E-4</v>
      </c>
      <c r="BZ80" s="261">
        <v>4.4093473256439259E-4</v>
      </c>
      <c r="CA80" s="261">
        <v>1.0002072888422184</v>
      </c>
      <c r="CB80" s="261">
        <v>1.3694621563743444E-3</v>
      </c>
      <c r="CC80" s="261">
        <v>2.1237430544342648E-3</v>
      </c>
      <c r="CD80" s="261">
        <v>1.2724249046186954E-3</v>
      </c>
      <c r="CE80" s="261">
        <v>1.5939686629536393E-3</v>
      </c>
      <c r="CF80" s="261">
        <v>1.3438908751886806E-3</v>
      </c>
      <c r="CG80" s="261">
        <v>1.3296990299236802E-3</v>
      </c>
      <c r="CH80" s="261">
        <v>7.144317128195051E-4</v>
      </c>
      <c r="CI80" s="261">
        <v>4.8487236540342852E-3</v>
      </c>
      <c r="CJ80" s="261">
        <v>1.2502963103117465E-3</v>
      </c>
      <c r="CK80" s="261">
        <v>1.2304153773572214E-4</v>
      </c>
      <c r="CL80" s="261">
        <v>3.3223075864636012E-3</v>
      </c>
      <c r="CM80" s="261">
        <f t="shared" si="2"/>
        <v>1.0930230603274094</v>
      </c>
      <c r="CN80" s="261"/>
      <c r="CO80" s="261"/>
      <c r="CP80" s="261"/>
      <c r="CQ80" s="261"/>
      <c r="CR80" s="261"/>
      <c r="CS80" s="261"/>
      <c r="CT80" s="261"/>
      <c r="CU80" s="261"/>
      <c r="CV80" s="261"/>
    </row>
    <row r="81" spans="1:100">
      <c r="A81">
        <v>78</v>
      </c>
      <c r="B81" t="s">
        <v>21</v>
      </c>
      <c r="C81" s="261">
        <v>7.6016775977378621E-3</v>
      </c>
      <c r="D81" s="261">
        <v>4.4874947248050639E-3</v>
      </c>
      <c r="E81" s="261">
        <v>5.0649778929654915E-3</v>
      </c>
      <c r="F81" s="261">
        <v>3.2264906409206991E-2</v>
      </c>
      <c r="G81" s="261">
        <v>3.5497491421966382E-3</v>
      </c>
      <c r="H81" s="261">
        <v>7.2526459107095402E-3</v>
      </c>
      <c r="I81" s="261">
        <v>0</v>
      </c>
      <c r="J81" s="261">
        <v>5.7677495103705921E-3</v>
      </c>
      <c r="K81" s="261">
        <v>4.8198769492990498E-3</v>
      </c>
      <c r="L81" s="261">
        <v>6.1287221202682334E-3</v>
      </c>
      <c r="M81" s="261">
        <v>2.3047730444591503E-3</v>
      </c>
      <c r="N81" s="261">
        <v>1.8043969773829031E-3</v>
      </c>
      <c r="O81" s="261">
        <v>8.0555564422360674E-3</v>
      </c>
      <c r="P81" s="261">
        <v>0</v>
      </c>
      <c r="Q81" s="261">
        <v>4.1254751829058883E-3</v>
      </c>
      <c r="R81" s="261">
        <v>1.3179072573693427E-3</v>
      </c>
      <c r="S81" s="261">
        <v>0</v>
      </c>
      <c r="T81" s="261">
        <v>1.3878651747652627E-3</v>
      </c>
      <c r="U81" s="261">
        <v>0</v>
      </c>
      <c r="V81" s="261">
        <v>1.7620681010280914E-3</v>
      </c>
      <c r="W81" s="261">
        <v>2.8892699831282744E-3</v>
      </c>
      <c r="X81" s="261">
        <v>0</v>
      </c>
      <c r="Y81" s="261">
        <v>8.1122827937880632E-3</v>
      </c>
      <c r="Z81" s="261">
        <v>0</v>
      </c>
      <c r="AA81" s="261">
        <v>4.0081518790629203E-3</v>
      </c>
      <c r="AB81" s="261">
        <v>1.9746052312609678E-3</v>
      </c>
      <c r="AC81" s="261">
        <v>1.3783609529268064E-2</v>
      </c>
      <c r="AD81" s="261">
        <v>9.9543028368358887E-3</v>
      </c>
      <c r="AE81" s="261">
        <v>4.4844162201294197E-3</v>
      </c>
      <c r="AF81" s="261">
        <v>5.2140663391451424E-3</v>
      </c>
      <c r="AG81" s="261">
        <v>7.5188947087512217E-3</v>
      </c>
      <c r="AH81" s="261">
        <v>1.7440964175102418E-3</v>
      </c>
      <c r="AI81" s="261">
        <v>4.2338281236954135E-3</v>
      </c>
      <c r="AJ81" s="261">
        <v>8.0639609535672271E-3</v>
      </c>
      <c r="AK81" s="261">
        <v>6.9104639429501305E-4</v>
      </c>
      <c r="AL81" s="261">
        <v>1.1154504003655103E-3</v>
      </c>
      <c r="AM81" s="261">
        <v>1.5270050644133571E-3</v>
      </c>
      <c r="AN81" s="261">
        <v>6.6517839545035791E-3</v>
      </c>
      <c r="AO81" s="261">
        <v>7.1149842606557847E-3</v>
      </c>
      <c r="AP81" s="261">
        <v>1.0798616885222719E-2</v>
      </c>
      <c r="AQ81" s="261">
        <v>4.0744022682814691E-2</v>
      </c>
      <c r="AR81" s="261">
        <v>1.8381027738900879E-2</v>
      </c>
      <c r="AS81" s="261">
        <v>1.3136791640119067E-2</v>
      </c>
      <c r="AT81" s="261">
        <v>3.4875716956707617E-2</v>
      </c>
      <c r="AU81" s="261">
        <v>4.5809103443675885E-2</v>
      </c>
      <c r="AV81" s="261">
        <v>4.1405598997713705E-3</v>
      </c>
      <c r="AW81" s="261">
        <v>5.5947741071362593E-3</v>
      </c>
      <c r="AX81" s="261">
        <v>5.7882080830825534E-3</v>
      </c>
      <c r="AY81" s="261">
        <v>9.0587926129783863E-3</v>
      </c>
      <c r="AZ81" s="261">
        <v>1.3748095616745275E-2</v>
      </c>
      <c r="BA81" s="261">
        <v>1.5151627290555233E-2</v>
      </c>
      <c r="BB81" s="261">
        <v>8.1685470983189467E-3</v>
      </c>
      <c r="BC81" s="261">
        <v>1.4053463182659943E-3</v>
      </c>
      <c r="BD81" s="261">
        <v>3.0388767539372915E-2</v>
      </c>
      <c r="BE81" s="261">
        <v>3.1578189776666608E-4</v>
      </c>
      <c r="BF81" s="261">
        <v>2.726832595171948E-3</v>
      </c>
      <c r="BG81" s="261">
        <v>6.6070821063285937E-3</v>
      </c>
      <c r="BH81" s="261">
        <v>0.10823379072954119</v>
      </c>
      <c r="BI81" s="261">
        <v>3.8197123431761982E-3</v>
      </c>
      <c r="BJ81" s="261">
        <v>0</v>
      </c>
      <c r="BK81" s="261">
        <v>1.0139519063067289E-2</v>
      </c>
      <c r="BL81" s="261">
        <v>3.9044631768934508E-3</v>
      </c>
      <c r="BM81" s="261">
        <v>4.3227208005904225E-3</v>
      </c>
      <c r="BN81" s="261">
        <v>0</v>
      </c>
      <c r="BO81" s="261">
        <v>6.5300185463583304E-3</v>
      </c>
      <c r="BP81" s="261">
        <v>1.0847040082832932E-2</v>
      </c>
      <c r="BQ81" s="261">
        <v>1.0333320018794494E-2</v>
      </c>
      <c r="BR81" s="261">
        <v>3.166776569525049E-2</v>
      </c>
      <c r="BS81" s="261">
        <v>6.747866759243922E-3</v>
      </c>
      <c r="BT81" s="261">
        <v>1.3856378607718527E-2</v>
      </c>
      <c r="BU81" s="261">
        <v>1.2325809497730903E-3</v>
      </c>
      <c r="BV81" s="261">
        <v>4.8512852853334109E-3</v>
      </c>
      <c r="BW81" s="261">
        <v>4.8772249981718944E-3</v>
      </c>
      <c r="BX81" s="261">
        <v>9.328338335246749E-3</v>
      </c>
      <c r="BY81" s="261">
        <v>7.7619650156829003E-3</v>
      </c>
      <c r="BZ81" s="261">
        <v>1.3518864793708995E-2</v>
      </c>
      <c r="CA81" s="261">
        <v>7.8723879649567844E-3</v>
      </c>
      <c r="CB81" s="261">
        <v>1.0512328957425334</v>
      </c>
      <c r="CC81" s="261">
        <v>5.9147933437004281E-3</v>
      </c>
      <c r="CD81" s="261">
        <v>1.1524229797891807E-2</v>
      </c>
      <c r="CE81" s="261">
        <v>8.2332909358534961E-3</v>
      </c>
      <c r="CF81" s="261">
        <v>1.333569986507561E-2</v>
      </c>
      <c r="CG81" s="261">
        <v>2.6806497797929548E-3</v>
      </c>
      <c r="CH81" s="261">
        <v>3.7608644476828704E-3</v>
      </c>
      <c r="CI81" s="261">
        <v>7.9003564918126244E-3</v>
      </c>
      <c r="CJ81" s="261">
        <v>9.4950505086302418E-3</v>
      </c>
      <c r="CK81" s="261">
        <v>2.0256393902402417E-3</v>
      </c>
      <c r="CL81" s="261">
        <v>8.9549737828054348E-3</v>
      </c>
      <c r="CM81" s="261">
        <f t="shared" si="2"/>
        <v>1.8385209792933774</v>
      </c>
      <c r="CN81" s="261"/>
      <c r="CO81" s="261"/>
      <c r="CP81" s="261"/>
      <c r="CQ81" s="261"/>
      <c r="CR81" s="261"/>
      <c r="CS81" s="261"/>
      <c r="CT81" s="261"/>
      <c r="CU81" s="261"/>
      <c r="CV81" s="261"/>
    </row>
    <row r="82" spans="1:100">
      <c r="A82">
        <v>79</v>
      </c>
      <c r="B82" t="s">
        <v>84</v>
      </c>
      <c r="C82" s="261">
        <v>6.3662548694895049E-5</v>
      </c>
      <c r="D82" s="261">
        <v>1.4864917611151759E-4</v>
      </c>
      <c r="E82" s="261">
        <v>6.8973898637830197E-5</v>
      </c>
      <c r="F82" s="261">
        <v>1.825175825070534E-4</v>
      </c>
      <c r="G82" s="261">
        <v>4.956677463373258E-4</v>
      </c>
      <c r="H82" s="261">
        <v>1.3585668437050282E-3</v>
      </c>
      <c r="I82" s="261">
        <v>0</v>
      </c>
      <c r="J82" s="261">
        <v>1.3621043377428564E-4</v>
      </c>
      <c r="K82" s="261">
        <v>4.7949099731235147E-4</v>
      </c>
      <c r="L82" s="261">
        <v>6.4121348209655098E-5</v>
      </c>
      <c r="M82" s="261">
        <v>1.9895392257208259E-4</v>
      </c>
      <c r="N82" s="261">
        <v>1.2085151598763784E-4</v>
      </c>
      <c r="O82" s="261">
        <v>1.0469590212761829E-4</v>
      </c>
      <c r="P82" s="261">
        <v>0</v>
      </c>
      <c r="Q82" s="261">
        <v>3.1523308700820874E-4</v>
      </c>
      <c r="R82" s="261">
        <v>6.067226569295746E-5</v>
      </c>
      <c r="S82" s="261">
        <v>0</v>
      </c>
      <c r="T82" s="261">
        <v>4.6111393415651351E-4</v>
      </c>
      <c r="U82" s="261">
        <v>0</v>
      </c>
      <c r="V82" s="261">
        <v>2.267781165407284E-5</v>
      </c>
      <c r="W82" s="261">
        <v>3.5230175836950951E-4</v>
      </c>
      <c r="X82" s="261">
        <v>0</v>
      </c>
      <c r="Y82" s="261">
        <v>1.0562823811323002E-4</v>
      </c>
      <c r="Z82" s="261">
        <v>0</v>
      </c>
      <c r="AA82" s="261">
        <v>1.4991385074053943E-4</v>
      </c>
      <c r="AB82" s="261">
        <v>4.3779378406781098E-5</v>
      </c>
      <c r="AC82" s="261">
        <v>1.3766940329681035E-4</v>
      </c>
      <c r="AD82" s="261">
        <v>1.3642530680986505E-4</v>
      </c>
      <c r="AE82" s="261">
        <v>1.225074532089053E-4</v>
      </c>
      <c r="AF82" s="261">
        <v>2.7887058634300319E-4</v>
      </c>
      <c r="AG82" s="261">
        <v>3.9040590742061426E-4</v>
      </c>
      <c r="AH82" s="261">
        <v>1.2868112072886528E-4</v>
      </c>
      <c r="AI82" s="261">
        <v>2.3632989557658747E-4</v>
      </c>
      <c r="AJ82" s="261">
        <v>4.732299390802235E-4</v>
      </c>
      <c r="AK82" s="261">
        <v>1.1119030622543944E-5</v>
      </c>
      <c r="AL82" s="261">
        <v>2.7729770516757426E-4</v>
      </c>
      <c r="AM82" s="261">
        <v>1.8843571733381462E-4</v>
      </c>
      <c r="AN82" s="261">
        <v>1.5541273593316438E-4</v>
      </c>
      <c r="AO82" s="261">
        <v>1.0395705878517014E-4</v>
      </c>
      <c r="AP82" s="261">
        <v>5.9774892339200722E-4</v>
      </c>
      <c r="AQ82" s="261">
        <v>1.0024727789417146E-4</v>
      </c>
      <c r="AR82" s="261">
        <v>2.9838967213444682E-4</v>
      </c>
      <c r="AS82" s="261">
        <v>9.8620472521922971E-5</v>
      </c>
      <c r="AT82" s="261">
        <v>2.0663842458480537E-4</v>
      </c>
      <c r="AU82" s="261">
        <v>1.5098743244412591E-4</v>
      </c>
      <c r="AV82" s="261">
        <v>2.3491835662519647E-4</v>
      </c>
      <c r="AW82" s="261">
        <v>6.6716587227772807E-4</v>
      </c>
      <c r="AX82" s="261">
        <v>8.5222519790351581E-4</v>
      </c>
      <c r="AY82" s="261">
        <v>1.3508555849907334E-4</v>
      </c>
      <c r="AZ82" s="261">
        <v>3.1061186098325222E-4</v>
      </c>
      <c r="BA82" s="261">
        <v>1.0767015782467072E-3</v>
      </c>
      <c r="BB82" s="261">
        <v>2.2364246943961741E-3</v>
      </c>
      <c r="BC82" s="261">
        <v>3.6593593659078075E-4</v>
      </c>
      <c r="BD82" s="261">
        <v>4.5674643789330929E-4</v>
      </c>
      <c r="BE82" s="261">
        <v>6.0074324212602953E-5</v>
      </c>
      <c r="BF82" s="261">
        <v>3.8104274889201931E-4</v>
      </c>
      <c r="BG82" s="261">
        <v>2.1243442861427236E-4</v>
      </c>
      <c r="BH82" s="261">
        <v>2.1638673773243227E-4</v>
      </c>
      <c r="BI82" s="261">
        <v>3.4540551355179757E-4</v>
      </c>
      <c r="BJ82" s="261">
        <v>0</v>
      </c>
      <c r="BK82" s="261">
        <v>2.9932920906638799E-4</v>
      </c>
      <c r="BL82" s="261">
        <v>1.5083504754710288E-4</v>
      </c>
      <c r="BM82" s="261">
        <v>2.6205990938050453E-4</v>
      </c>
      <c r="BN82" s="261">
        <v>0</v>
      </c>
      <c r="BO82" s="261">
        <v>1.0116086008213911E-3</v>
      </c>
      <c r="BP82" s="261">
        <v>1.5887316708190682E-3</v>
      </c>
      <c r="BQ82" s="261">
        <v>1.2988072131501914E-3</v>
      </c>
      <c r="BR82" s="261">
        <v>2.6179774872759926E-3</v>
      </c>
      <c r="BS82" s="261">
        <v>1.9736062129934889E-3</v>
      </c>
      <c r="BT82" s="261">
        <v>2.1317494827687895E-4</v>
      </c>
      <c r="BU82" s="261">
        <v>1.1873654039355325E-4</v>
      </c>
      <c r="BV82" s="261">
        <v>2.8166491926791477E-4</v>
      </c>
      <c r="BW82" s="261">
        <v>1.5517630873219682E-4</v>
      </c>
      <c r="BX82" s="261">
        <v>6.7453687694342629E-4</v>
      </c>
      <c r="BY82" s="261">
        <v>1.5671646746254173E-4</v>
      </c>
      <c r="BZ82" s="261">
        <v>1.6042089428896714E-4</v>
      </c>
      <c r="CA82" s="261">
        <v>4.8605484138565926E-4</v>
      </c>
      <c r="CB82" s="261">
        <v>4.4708800603629657E-4</v>
      </c>
      <c r="CC82" s="261">
        <v>1.0003366278578407</v>
      </c>
      <c r="CD82" s="261">
        <v>2.0992397393172031E-4</v>
      </c>
      <c r="CE82" s="261">
        <v>1.1773444948603715E-3</v>
      </c>
      <c r="CF82" s="261">
        <v>2.943724281360224E-4</v>
      </c>
      <c r="CG82" s="261">
        <v>8.0850765616885252E-4</v>
      </c>
      <c r="CH82" s="261">
        <v>7.3623669295742465E-4</v>
      </c>
      <c r="CI82" s="261">
        <v>7.3625327992065239E-4</v>
      </c>
      <c r="CJ82" s="261">
        <v>4.4079315334767921E-4</v>
      </c>
      <c r="CK82" s="261">
        <v>1.2068884665125887E-4</v>
      </c>
      <c r="CL82" s="261">
        <v>3.7766631035863145E-4</v>
      </c>
      <c r="CM82" s="261">
        <f t="shared" si="2"/>
        <v>1.0337127553978316</v>
      </c>
      <c r="CN82" s="261"/>
      <c r="CO82" s="261"/>
      <c r="CP82" s="261"/>
      <c r="CQ82" s="261"/>
      <c r="CR82" s="261"/>
      <c r="CS82" s="261"/>
      <c r="CT82" s="261"/>
      <c r="CU82" s="261"/>
      <c r="CV82" s="261"/>
    </row>
    <row r="83" spans="1:100">
      <c r="A83">
        <v>80</v>
      </c>
      <c r="B83" t="s">
        <v>172</v>
      </c>
      <c r="C83" s="261">
        <v>3.2170564785496424E-2</v>
      </c>
      <c r="D83" s="261">
        <v>1.7646784819297087E-2</v>
      </c>
      <c r="E83" s="261">
        <v>1.2482076512365312E-2</v>
      </c>
      <c r="F83" s="261">
        <v>8.1955500698472683E-2</v>
      </c>
      <c r="G83" s="261">
        <v>1.0404387629594006E-2</v>
      </c>
      <c r="H83" s="261">
        <v>9.2826665064822608E-3</v>
      </c>
      <c r="I83" s="261">
        <v>0</v>
      </c>
      <c r="J83" s="261">
        <v>1.8088958037924933E-2</v>
      </c>
      <c r="K83" s="261">
        <v>1.3027315094569959E-2</v>
      </c>
      <c r="L83" s="261">
        <v>1.9270211463964338E-2</v>
      </c>
      <c r="M83" s="261">
        <v>5.7528626110341999E-3</v>
      </c>
      <c r="N83" s="261">
        <v>6.9741774524637486E-3</v>
      </c>
      <c r="O83" s="261">
        <v>1.4627537657099116E-2</v>
      </c>
      <c r="P83" s="261">
        <v>0</v>
      </c>
      <c r="Q83" s="261">
        <v>2.0427142740975849E-2</v>
      </c>
      <c r="R83" s="261">
        <v>1.4348425030791031E-2</v>
      </c>
      <c r="S83" s="261">
        <v>0</v>
      </c>
      <c r="T83" s="261">
        <v>3.8395355155198835E-3</v>
      </c>
      <c r="U83" s="261">
        <v>0</v>
      </c>
      <c r="V83" s="261">
        <v>1.49789047762613E-2</v>
      </c>
      <c r="W83" s="261">
        <v>1.2514049724225356E-2</v>
      </c>
      <c r="X83" s="261">
        <v>0</v>
      </c>
      <c r="Y83" s="261">
        <v>2.743854263546908E-2</v>
      </c>
      <c r="Z83" s="261">
        <v>0</v>
      </c>
      <c r="AA83" s="261">
        <v>2.7091970173993476E-2</v>
      </c>
      <c r="AB83" s="261">
        <v>1.0356171776717351E-2</v>
      </c>
      <c r="AC83" s="261">
        <v>1.9454453818234803E-2</v>
      </c>
      <c r="AD83" s="261">
        <v>1.6028856790163956E-2</v>
      </c>
      <c r="AE83" s="261">
        <v>2.5055769415209338E-2</v>
      </c>
      <c r="AF83" s="261">
        <v>1.6125192617877621E-2</v>
      </c>
      <c r="AG83" s="261">
        <v>1.5008445496734305E-2</v>
      </c>
      <c r="AH83" s="261">
        <v>4.2189042250122943E-3</v>
      </c>
      <c r="AI83" s="261">
        <v>8.908028483104978E-3</v>
      </c>
      <c r="AJ83" s="261">
        <v>1.0794737983749202E-2</v>
      </c>
      <c r="AK83" s="261">
        <v>2.0673529933136608E-4</v>
      </c>
      <c r="AL83" s="261">
        <v>3.9272868156002994E-3</v>
      </c>
      <c r="AM83" s="261">
        <v>1.0121403917820789E-2</v>
      </c>
      <c r="AN83" s="261">
        <v>4.9432065748114245E-3</v>
      </c>
      <c r="AO83" s="261">
        <v>3.933344023570989E-3</v>
      </c>
      <c r="AP83" s="261">
        <v>2.2678173548098084E-2</v>
      </c>
      <c r="AQ83" s="261">
        <v>2.1033126650489283E-2</v>
      </c>
      <c r="AR83" s="261">
        <v>1.6592078884369914E-2</v>
      </c>
      <c r="AS83" s="261">
        <v>2.5633438520049453E-2</v>
      </c>
      <c r="AT83" s="261">
        <v>2.7430149201846547E-2</v>
      </c>
      <c r="AU83" s="261">
        <v>2.2673589476345169E-2</v>
      </c>
      <c r="AV83" s="261">
        <v>3.9024711351269843E-2</v>
      </c>
      <c r="AW83" s="261">
        <v>6.229459685933453E-3</v>
      </c>
      <c r="AX83" s="261">
        <v>4.587971686829688E-2</v>
      </c>
      <c r="AY83" s="261">
        <v>4.4508274742898243E-2</v>
      </c>
      <c r="AZ83" s="261">
        <v>1.7168451936959279E-2</v>
      </c>
      <c r="BA83" s="261">
        <v>1.8503912035344336E-2</v>
      </c>
      <c r="BB83" s="261">
        <v>1.0680506181285047E-2</v>
      </c>
      <c r="BC83" s="261">
        <v>3.086205183089199E-3</v>
      </c>
      <c r="BD83" s="261">
        <v>4.9186602054467066E-3</v>
      </c>
      <c r="BE83" s="261">
        <v>4.7015388715527492E-4</v>
      </c>
      <c r="BF83" s="261">
        <v>5.8957468939888451E-3</v>
      </c>
      <c r="BG83" s="261">
        <v>3.0009832223615782E-2</v>
      </c>
      <c r="BH83" s="261">
        <v>0.20748276632798968</v>
      </c>
      <c r="BI83" s="261">
        <v>6.7089067054436962E-3</v>
      </c>
      <c r="BJ83" s="261">
        <v>0</v>
      </c>
      <c r="BK83" s="261">
        <v>1.4885850963035635E-2</v>
      </c>
      <c r="BL83" s="261">
        <v>1.0563571970278669E-2</v>
      </c>
      <c r="BM83" s="261">
        <v>1.7333686977166494E-2</v>
      </c>
      <c r="BN83" s="261">
        <v>0</v>
      </c>
      <c r="BO83" s="261">
        <v>7.2595120544114546E-3</v>
      </c>
      <c r="BP83" s="261">
        <v>1.6193930839264067E-2</v>
      </c>
      <c r="BQ83" s="261">
        <v>2.9027634728473473E-2</v>
      </c>
      <c r="BR83" s="261">
        <v>1.3418323832011381E-2</v>
      </c>
      <c r="BS83" s="261">
        <v>1.0107444811014957E-2</v>
      </c>
      <c r="BT83" s="261">
        <v>2.2609764869639566E-2</v>
      </c>
      <c r="BU83" s="261">
        <v>2.6722398676634184E-3</v>
      </c>
      <c r="BV83" s="261">
        <v>2.2686877855599127E-2</v>
      </c>
      <c r="BW83" s="261">
        <v>6.2794099746487191E-3</v>
      </c>
      <c r="BX83" s="261">
        <v>1.6611199646519994E-2</v>
      </c>
      <c r="BY83" s="261">
        <v>1.1115677852053916E-2</v>
      </c>
      <c r="BZ83" s="261">
        <v>8.2901334106296517E-3</v>
      </c>
      <c r="CA83" s="261">
        <v>1.9836473577985167E-2</v>
      </c>
      <c r="CB83" s="261">
        <v>9.8656683601595796E-2</v>
      </c>
      <c r="CC83" s="261">
        <v>1.1734396180795898E-2</v>
      </c>
      <c r="CD83" s="261">
        <v>1.0105419491172825</v>
      </c>
      <c r="CE83" s="261">
        <v>9.7586860044272302E-3</v>
      </c>
      <c r="CF83" s="261">
        <v>2.2862559380631059E-2</v>
      </c>
      <c r="CG83" s="261">
        <v>1.7380333050815676E-2</v>
      </c>
      <c r="CH83" s="261">
        <v>1.1469116373420978E-2</v>
      </c>
      <c r="CI83" s="261">
        <v>1.8719935219751765E-2</v>
      </c>
      <c r="CJ83" s="261">
        <v>1.3521873990270231E-2</v>
      </c>
      <c r="CK83" s="261">
        <v>3.129559348841572E-3</v>
      </c>
      <c r="CL83" s="261">
        <v>1.3715293616807333E-2</v>
      </c>
      <c r="CM83" s="261">
        <f t="shared" si="2"/>
        <v>2.5483941307288887</v>
      </c>
      <c r="CN83" s="261"/>
      <c r="CO83" s="261"/>
      <c r="CP83" s="261"/>
      <c r="CQ83" s="261"/>
      <c r="CR83" s="261"/>
      <c r="CS83" s="261"/>
      <c r="CT83" s="261"/>
      <c r="CU83" s="261"/>
      <c r="CV83" s="261"/>
    </row>
    <row r="84" spans="1:100">
      <c r="A84">
        <v>81</v>
      </c>
      <c r="B84" t="s">
        <v>22</v>
      </c>
      <c r="C84" s="261">
        <v>4.4558859368735671E-3</v>
      </c>
      <c r="D84" s="261">
        <v>2.3024493477144083E-3</v>
      </c>
      <c r="E84" s="261">
        <v>5.52335245980999E-3</v>
      </c>
      <c r="F84" s="261">
        <v>1.4221875665661531E-2</v>
      </c>
      <c r="G84" s="261">
        <v>1.5920528988648191E-2</v>
      </c>
      <c r="H84" s="261">
        <v>1.0433561638387264E-2</v>
      </c>
      <c r="I84" s="261">
        <v>0</v>
      </c>
      <c r="J84" s="261">
        <v>1.0498197416406934E-2</v>
      </c>
      <c r="K84" s="261">
        <v>2.7565099853151743E-2</v>
      </c>
      <c r="L84" s="261">
        <v>4.865001608343968E-3</v>
      </c>
      <c r="M84" s="261">
        <v>1.7269773815776657E-2</v>
      </c>
      <c r="N84" s="261">
        <v>1.4919752913323108E-2</v>
      </c>
      <c r="O84" s="261">
        <v>2.2024699574614174E-2</v>
      </c>
      <c r="P84" s="261">
        <v>0</v>
      </c>
      <c r="Q84" s="261">
        <v>1.3363763359203158E-2</v>
      </c>
      <c r="R84" s="261">
        <v>4.5865008630993935E-3</v>
      </c>
      <c r="S84" s="261">
        <v>0</v>
      </c>
      <c r="T84" s="261">
        <v>7.2087286889343195E-3</v>
      </c>
      <c r="U84" s="261">
        <v>0</v>
      </c>
      <c r="V84" s="261">
        <v>4.2641102061042793E-3</v>
      </c>
      <c r="W84" s="261">
        <v>5.3291511321425004E-2</v>
      </c>
      <c r="X84" s="261">
        <v>0</v>
      </c>
      <c r="Y84" s="261">
        <v>5.3755814301468072E-2</v>
      </c>
      <c r="Z84" s="261">
        <v>0</v>
      </c>
      <c r="AA84" s="261">
        <v>3.766999185010305E-2</v>
      </c>
      <c r="AB84" s="261">
        <v>4.6113165362951774E-3</v>
      </c>
      <c r="AC84" s="261">
        <v>1.5561077450365319E-2</v>
      </c>
      <c r="AD84" s="261">
        <v>9.7260615207937565E-3</v>
      </c>
      <c r="AE84" s="261">
        <v>2.2895740659814669E-2</v>
      </c>
      <c r="AF84" s="261">
        <v>2.1981129929168904E-2</v>
      </c>
      <c r="AG84" s="261">
        <v>1.8209516749798399E-2</v>
      </c>
      <c r="AH84" s="261">
        <v>7.0445398546892073E-3</v>
      </c>
      <c r="AI84" s="261">
        <v>9.0085382164413891E-3</v>
      </c>
      <c r="AJ84" s="261">
        <v>2.0047233898928048E-2</v>
      </c>
      <c r="AK84" s="261">
        <v>5.5060317473476831E-4</v>
      </c>
      <c r="AL84" s="261">
        <v>2.9955654324782074E-2</v>
      </c>
      <c r="AM84" s="261">
        <v>1.6196466420421912E-2</v>
      </c>
      <c r="AN84" s="261">
        <v>1.1215851139644193E-2</v>
      </c>
      <c r="AO84" s="261">
        <v>1.332968996621558E-2</v>
      </c>
      <c r="AP84" s="261">
        <v>1.3654160170112355E-2</v>
      </c>
      <c r="AQ84" s="261">
        <v>1.9784601907437447E-2</v>
      </c>
      <c r="AR84" s="261">
        <v>4.9239606141342325E-2</v>
      </c>
      <c r="AS84" s="261">
        <v>1.935327309931157E-2</v>
      </c>
      <c r="AT84" s="261">
        <v>8.3942900600051648E-2</v>
      </c>
      <c r="AU84" s="261">
        <v>2.7391331061580173E-2</v>
      </c>
      <c r="AV84" s="261">
        <v>2.7469769270965921E-2</v>
      </c>
      <c r="AW84" s="261">
        <v>1.8342402646748447E-2</v>
      </c>
      <c r="AX84" s="261">
        <v>9.6552811290302951E-2</v>
      </c>
      <c r="AY84" s="261">
        <v>2.5355370930528826E-2</v>
      </c>
      <c r="AZ84" s="261">
        <v>3.416555204308893E-2</v>
      </c>
      <c r="BA84" s="261">
        <v>5.5041658678418613E-2</v>
      </c>
      <c r="BB84" s="261">
        <v>5.8188546250236617E-2</v>
      </c>
      <c r="BC84" s="261">
        <v>6.3629476671345067E-2</v>
      </c>
      <c r="BD84" s="261">
        <v>6.9599325754542765E-2</v>
      </c>
      <c r="BE84" s="261">
        <v>2.3445941514642341E-3</v>
      </c>
      <c r="BF84" s="261">
        <v>2.0089883999868653E-2</v>
      </c>
      <c r="BG84" s="261">
        <v>1.0103285622781254E-2</v>
      </c>
      <c r="BH84" s="261">
        <v>1.7994143299422366E-2</v>
      </c>
      <c r="BI84" s="261">
        <v>1.3152279340870777E-2</v>
      </c>
      <c r="BJ84" s="261">
        <v>0</v>
      </c>
      <c r="BK84" s="261">
        <v>2.6404713734273035E-2</v>
      </c>
      <c r="BL84" s="261">
        <v>8.6388955478881521E-2</v>
      </c>
      <c r="BM84" s="261">
        <v>3.7713799009513556E-2</v>
      </c>
      <c r="BN84" s="261">
        <v>0</v>
      </c>
      <c r="BO84" s="261">
        <v>4.9850325738441115E-2</v>
      </c>
      <c r="BP84" s="261">
        <v>6.4031870217662781E-2</v>
      </c>
      <c r="BQ84" s="261">
        <v>0.12833407465106711</v>
      </c>
      <c r="BR84" s="261">
        <v>0.12719000028111091</v>
      </c>
      <c r="BS84" s="261">
        <v>2.8926247586950248E-2</v>
      </c>
      <c r="BT84" s="261">
        <v>5.8842435497610292E-2</v>
      </c>
      <c r="BU84" s="261">
        <v>2.2245968729109732E-2</v>
      </c>
      <c r="BV84" s="261">
        <v>6.8590747244050787E-2</v>
      </c>
      <c r="BW84" s="261">
        <v>2.6743498053419378E-2</v>
      </c>
      <c r="BX84" s="261">
        <v>3.6046879170057285E-2</v>
      </c>
      <c r="BY84" s="261">
        <v>3.7126428039618867E-2</v>
      </c>
      <c r="BZ84" s="261">
        <v>2.0612482797618688E-2</v>
      </c>
      <c r="CA84" s="261">
        <v>4.8834590997841924E-2</v>
      </c>
      <c r="CB84" s="261">
        <v>3.6156549353768726E-2</v>
      </c>
      <c r="CC84" s="261">
        <v>5.3788006949679237E-2</v>
      </c>
      <c r="CD84" s="261">
        <v>3.8415284728912938E-2</v>
      </c>
      <c r="CE84" s="261">
        <v>1.0939061580209979</v>
      </c>
      <c r="CF84" s="261">
        <v>1.4851939971100287E-2</v>
      </c>
      <c r="CG84" s="261">
        <v>2.0121824469259676E-2</v>
      </c>
      <c r="CH84" s="261">
        <v>1.5150780765405141E-2</v>
      </c>
      <c r="CI84" s="261">
        <v>1.9392035288885057E-2</v>
      </c>
      <c r="CJ84" s="261">
        <v>1.2624025233921688E-2</v>
      </c>
      <c r="CK84" s="261">
        <v>7.1829549081792315E-3</v>
      </c>
      <c r="CL84" s="261">
        <v>2.7917558920698131E-2</v>
      </c>
      <c r="CM84" s="261">
        <f t="shared" si="2"/>
        <v>3.4572591284195981</v>
      </c>
      <c r="CN84" s="261"/>
      <c r="CO84" s="261"/>
      <c r="CP84" s="261"/>
      <c r="CQ84" s="261"/>
      <c r="CR84" s="261"/>
      <c r="CS84" s="261"/>
      <c r="CT84" s="261"/>
      <c r="CU84" s="261"/>
      <c r="CV84" s="261"/>
    </row>
    <row r="85" spans="1:100">
      <c r="A85">
        <v>82</v>
      </c>
      <c r="B85" t="s">
        <v>90</v>
      </c>
      <c r="C85" s="261">
        <v>0</v>
      </c>
      <c r="D85" s="261">
        <v>0</v>
      </c>
      <c r="E85" s="261">
        <v>0</v>
      </c>
      <c r="F85" s="261">
        <v>0</v>
      </c>
      <c r="G85" s="261">
        <v>0</v>
      </c>
      <c r="H85" s="261">
        <v>0</v>
      </c>
      <c r="I85" s="261">
        <v>0</v>
      </c>
      <c r="J85" s="261">
        <v>0</v>
      </c>
      <c r="K85" s="261">
        <v>0</v>
      </c>
      <c r="L85" s="261">
        <v>0</v>
      </c>
      <c r="M85" s="261">
        <v>0</v>
      </c>
      <c r="N85" s="261">
        <v>0</v>
      </c>
      <c r="O85" s="261">
        <v>0</v>
      </c>
      <c r="P85" s="261">
        <v>0</v>
      </c>
      <c r="Q85" s="261">
        <v>0</v>
      </c>
      <c r="R85" s="261">
        <v>0</v>
      </c>
      <c r="S85" s="261">
        <v>0</v>
      </c>
      <c r="T85" s="261">
        <v>0</v>
      </c>
      <c r="U85" s="261">
        <v>0</v>
      </c>
      <c r="V85" s="261">
        <v>0</v>
      </c>
      <c r="W85" s="261">
        <v>0</v>
      </c>
      <c r="X85" s="261">
        <v>0</v>
      </c>
      <c r="Y85" s="261">
        <v>0</v>
      </c>
      <c r="Z85" s="261">
        <v>0</v>
      </c>
      <c r="AA85" s="261">
        <v>0</v>
      </c>
      <c r="AB85" s="261">
        <v>0</v>
      </c>
      <c r="AC85" s="261">
        <v>0</v>
      </c>
      <c r="AD85" s="261">
        <v>0</v>
      </c>
      <c r="AE85" s="261">
        <v>0</v>
      </c>
      <c r="AF85" s="261">
        <v>0</v>
      </c>
      <c r="AG85" s="261">
        <v>0</v>
      </c>
      <c r="AH85" s="261">
        <v>0</v>
      </c>
      <c r="AI85" s="261">
        <v>0</v>
      </c>
      <c r="AJ85" s="261">
        <v>0</v>
      </c>
      <c r="AK85" s="261">
        <v>0</v>
      </c>
      <c r="AL85" s="261">
        <v>0</v>
      </c>
      <c r="AM85" s="261">
        <v>0</v>
      </c>
      <c r="AN85" s="261">
        <v>0</v>
      </c>
      <c r="AO85" s="261">
        <v>0</v>
      </c>
      <c r="AP85" s="261">
        <v>0</v>
      </c>
      <c r="AQ85" s="261">
        <v>0</v>
      </c>
      <c r="AR85" s="261">
        <v>0</v>
      </c>
      <c r="AS85" s="261">
        <v>0</v>
      </c>
      <c r="AT85" s="261">
        <v>0</v>
      </c>
      <c r="AU85" s="261">
        <v>0</v>
      </c>
      <c r="AV85" s="261">
        <v>0</v>
      </c>
      <c r="AW85" s="261">
        <v>0</v>
      </c>
      <c r="AX85" s="261">
        <v>0</v>
      </c>
      <c r="AY85" s="261">
        <v>0</v>
      </c>
      <c r="AZ85" s="261">
        <v>0</v>
      </c>
      <c r="BA85" s="261">
        <v>0</v>
      </c>
      <c r="BB85" s="261">
        <v>0</v>
      </c>
      <c r="BC85" s="261">
        <v>0</v>
      </c>
      <c r="BD85" s="261">
        <v>0</v>
      </c>
      <c r="BE85" s="261">
        <v>0</v>
      </c>
      <c r="BF85" s="261">
        <v>0</v>
      </c>
      <c r="BG85" s="261">
        <v>0</v>
      </c>
      <c r="BH85" s="261">
        <v>0</v>
      </c>
      <c r="BI85" s="261">
        <v>0</v>
      </c>
      <c r="BJ85" s="261">
        <v>0</v>
      </c>
      <c r="BK85" s="261">
        <v>0</v>
      </c>
      <c r="BL85" s="261">
        <v>0</v>
      </c>
      <c r="BM85" s="261">
        <v>0</v>
      </c>
      <c r="BN85" s="261">
        <v>0</v>
      </c>
      <c r="BO85" s="261">
        <v>0</v>
      </c>
      <c r="BP85" s="261">
        <v>0</v>
      </c>
      <c r="BQ85" s="261">
        <v>0</v>
      </c>
      <c r="BR85" s="261">
        <v>0</v>
      </c>
      <c r="BS85" s="261">
        <v>0</v>
      </c>
      <c r="BT85" s="261">
        <v>0</v>
      </c>
      <c r="BU85" s="261">
        <v>0</v>
      </c>
      <c r="BV85" s="261">
        <v>0</v>
      </c>
      <c r="BW85" s="261">
        <v>0</v>
      </c>
      <c r="BX85" s="261">
        <v>0</v>
      </c>
      <c r="BY85" s="261">
        <v>0</v>
      </c>
      <c r="BZ85" s="261">
        <v>0</v>
      </c>
      <c r="CA85" s="261">
        <v>0</v>
      </c>
      <c r="CB85" s="261">
        <v>0</v>
      </c>
      <c r="CC85" s="261">
        <v>0</v>
      </c>
      <c r="CD85" s="261">
        <v>0</v>
      </c>
      <c r="CE85" s="261">
        <v>0</v>
      </c>
      <c r="CF85" s="261">
        <v>1</v>
      </c>
      <c r="CG85" s="261">
        <v>0</v>
      </c>
      <c r="CH85" s="261">
        <v>0</v>
      </c>
      <c r="CI85" s="261">
        <v>0</v>
      </c>
      <c r="CJ85" s="261">
        <v>0</v>
      </c>
      <c r="CK85" s="261">
        <v>0</v>
      </c>
      <c r="CL85" s="261">
        <v>0</v>
      </c>
      <c r="CM85" s="261">
        <f t="shared" si="2"/>
        <v>1</v>
      </c>
      <c r="CN85" s="261"/>
      <c r="CO85" s="261"/>
      <c r="CP85" s="261"/>
      <c r="CQ85" s="261"/>
      <c r="CR85" s="261"/>
      <c r="CS85" s="261"/>
      <c r="CT85" s="261"/>
      <c r="CU85" s="261"/>
      <c r="CV85" s="261"/>
    </row>
    <row r="86" spans="1:100">
      <c r="A86">
        <v>83</v>
      </c>
      <c r="B86" t="s">
        <v>173</v>
      </c>
      <c r="C86" s="261">
        <v>7.1181083290212828E-8</v>
      </c>
      <c r="D86" s="261">
        <v>2.6327711436120995E-8</v>
      </c>
      <c r="E86" s="261">
        <v>3.2836595873445861E-8</v>
      </c>
      <c r="F86" s="261">
        <v>1.697974581848887E-7</v>
      </c>
      <c r="G86" s="261">
        <v>5.1907319807747303E-7</v>
      </c>
      <c r="H86" s="261">
        <v>1.1526783393849042E-7</v>
      </c>
      <c r="I86" s="261">
        <v>0</v>
      </c>
      <c r="J86" s="261">
        <v>4.135470431338488E-8</v>
      </c>
      <c r="K86" s="261">
        <v>1.3881496001634777E-7</v>
      </c>
      <c r="L86" s="261">
        <v>9.2150843440147981E-8</v>
      </c>
      <c r="M86" s="261">
        <v>1.8750574379493971E-7</v>
      </c>
      <c r="N86" s="261">
        <v>6.708473945549889E-8</v>
      </c>
      <c r="O86" s="261">
        <v>7.2097323567106578E-8</v>
      </c>
      <c r="P86" s="261">
        <v>0</v>
      </c>
      <c r="Q86" s="261">
        <v>2.6375559103538329E-7</v>
      </c>
      <c r="R86" s="261">
        <v>2.6604047847955703E-7</v>
      </c>
      <c r="S86" s="261">
        <v>0</v>
      </c>
      <c r="T86" s="261">
        <v>4.4300548244348106E-7</v>
      </c>
      <c r="U86" s="261">
        <v>0</v>
      </c>
      <c r="V86" s="261">
        <v>1.3282420940829378E-8</v>
      </c>
      <c r="W86" s="261">
        <v>2.4525612486613707E-7</v>
      </c>
      <c r="X86" s="261">
        <v>0</v>
      </c>
      <c r="Y86" s="261">
        <v>3.9397572789877469E-7</v>
      </c>
      <c r="Z86" s="261">
        <v>0</v>
      </c>
      <c r="AA86" s="261">
        <v>2.0732391694837236E-7</v>
      </c>
      <c r="AB86" s="261">
        <v>1.2558667521779378E-7</v>
      </c>
      <c r="AC86" s="261">
        <v>1.0967452083870411E-7</v>
      </c>
      <c r="AD86" s="261">
        <v>1.1209127332170313E-6</v>
      </c>
      <c r="AE86" s="261">
        <v>3.8345190092656274E-7</v>
      </c>
      <c r="AF86" s="261">
        <v>8.7517800022131333E-7</v>
      </c>
      <c r="AG86" s="261">
        <v>8.2154696993845767E-7</v>
      </c>
      <c r="AH86" s="261">
        <v>2.7806836516675299E-7</v>
      </c>
      <c r="AI86" s="261">
        <v>4.0204384993394721E-7</v>
      </c>
      <c r="AJ86" s="261">
        <v>1.5336793338959945E-6</v>
      </c>
      <c r="AK86" s="261">
        <v>9.7785252915470271E-8</v>
      </c>
      <c r="AL86" s="261">
        <v>1.195189819654142E-7</v>
      </c>
      <c r="AM86" s="261">
        <v>2.334818637597141E-7</v>
      </c>
      <c r="AN86" s="261">
        <v>8.9760149969858929E-7</v>
      </c>
      <c r="AO86" s="261">
        <v>1.6462023456741065E-7</v>
      </c>
      <c r="AP86" s="261">
        <v>2.2188491489389355E-7</v>
      </c>
      <c r="AQ86" s="261">
        <v>1.598518423453662E-7</v>
      </c>
      <c r="AR86" s="261">
        <v>3.9975143399003262E-7</v>
      </c>
      <c r="AS86" s="261">
        <v>1.2418171639340289E-7</v>
      </c>
      <c r="AT86" s="261">
        <v>3.2286519990659274E-7</v>
      </c>
      <c r="AU86" s="261">
        <v>3.4087958760882971E-7</v>
      </c>
      <c r="AV86" s="261">
        <v>9.116196068365208E-7</v>
      </c>
      <c r="AW86" s="261">
        <v>6.4177392125699254E-7</v>
      </c>
      <c r="AX86" s="261">
        <v>3.2159499536961773E-7</v>
      </c>
      <c r="AY86" s="261">
        <v>2.3589809010706419E-7</v>
      </c>
      <c r="AZ86" s="261">
        <v>3.0941794691272251E-7</v>
      </c>
      <c r="BA86" s="261">
        <v>4.7911635455760288E-7</v>
      </c>
      <c r="BB86" s="261">
        <v>4.5315295487004501E-7</v>
      </c>
      <c r="BC86" s="261">
        <v>1.1935272621688449E-7</v>
      </c>
      <c r="BD86" s="261">
        <v>8.2247354568111955E-8</v>
      </c>
      <c r="BE86" s="261">
        <v>1.3275401032029204E-8</v>
      </c>
      <c r="BF86" s="261">
        <v>9.0262643810150557E-6</v>
      </c>
      <c r="BG86" s="261">
        <v>2.8811224426613642E-7</v>
      </c>
      <c r="BH86" s="261">
        <v>5.5219990779502837E-7</v>
      </c>
      <c r="BI86" s="261">
        <v>1.8651428785113257E-7</v>
      </c>
      <c r="BJ86" s="261">
        <v>0</v>
      </c>
      <c r="BK86" s="261">
        <v>7.3605069132394648E-7</v>
      </c>
      <c r="BL86" s="261">
        <v>4.9481438772784832E-7</v>
      </c>
      <c r="BM86" s="261">
        <v>2.1945185036676255E-7</v>
      </c>
      <c r="BN86" s="261">
        <v>0</v>
      </c>
      <c r="BO86" s="261">
        <v>5.8345154305553454E-6</v>
      </c>
      <c r="BP86" s="261">
        <v>1.4644541814435713E-6</v>
      </c>
      <c r="BQ86" s="261">
        <v>5.8466219139447266E-6</v>
      </c>
      <c r="BR86" s="261">
        <v>1.204656090864447E-5</v>
      </c>
      <c r="BS86" s="261">
        <v>1.6587140324480626E-6</v>
      </c>
      <c r="BT86" s="261">
        <v>4.0858696360886489E-7</v>
      </c>
      <c r="BU86" s="261">
        <v>1.096491553761655E-3</v>
      </c>
      <c r="BV86" s="261">
        <v>1.3369809309968498E-7</v>
      </c>
      <c r="BW86" s="261">
        <v>2.3887578607537331E-3</v>
      </c>
      <c r="BX86" s="261">
        <v>8.1828662259176705E-8</v>
      </c>
      <c r="BY86" s="261">
        <v>2.4273469753151042E-3</v>
      </c>
      <c r="BZ86" s="261">
        <v>7.9103516718676738E-3</v>
      </c>
      <c r="CA86" s="261">
        <v>1.2740199685195919E-7</v>
      </c>
      <c r="CB86" s="261">
        <v>4.6438848185684634E-7</v>
      </c>
      <c r="CC86" s="261">
        <v>1.8003304083740194E-6</v>
      </c>
      <c r="CD86" s="261">
        <v>7.0301030097501173E-8</v>
      </c>
      <c r="CE86" s="261">
        <v>9.0657248751152814E-7</v>
      </c>
      <c r="CF86" s="261">
        <v>2.0477812422771493E-2</v>
      </c>
      <c r="CG86" s="261">
        <v>1.0100535315116053</v>
      </c>
      <c r="CH86" s="261">
        <v>8.0555284527812592E-7</v>
      </c>
      <c r="CI86" s="261">
        <v>3.2910759263212434E-7</v>
      </c>
      <c r="CJ86" s="261">
        <v>4.6668656907921992E-7</v>
      </c>
      <c r="CK86" s="261">
        <v>7.0356107486246333E-8</v>
      </c>
      <c r="CL86" s="261">
        <v>3.6690125048813589E-7</v>
      </c>
      <c r="CM86" s="261">
        <f t="shared" si="2"/>
        <v>1.0444143441289482</v>
      </c>
      <c r="CN86" s="261"/>
      <c r="CO86" s="261"/>
      <c r="CP86" s="261"/>
      <c r="CQ86" s="261"/>
      <c r="CR86" s="261"/>
      <c r="CS86" s="261"/>
      <c r="CT86" s="261"/>
      <c r="CU86" s="261"/>
      <c r="CV86" s="261"/>
    </row>
    <row r="87" spans="1:100">
      <c r="A87">
        <v>84</v>
      </c>
      <c r="B87" t="s">
        <v>91</v>
      </c>
      <c r="C87" s="261">
        <v>8.4923802190523701E-6</v>
      </c>
      <c r="D87" s="261">
        <v>3.6924989207935319E-6</v>
      </c>
      <c r="E87" s="261">
        <v>2.9990916313106062E-6</v>
      </c>
      <c r="F87" s="261">
        <v>1.0071588224098283E-5</v>
      </c>
      <c r="G87" s="261">
        <v>2.4153603729441674E-5</v>
      </c>
      <c r="H87" s="261">
        <v>3.9184655964802688E-5</v>
      </c>
      <c r="I87" s="261">
        <v>0</v>
      </c>
      <c r="J87" s="261">
        <v>3.1029947980545402E-6</v>
      </c>
      <c r="K87" s="261">
        <v>1.7236142668388211E-5</v>
      </c>
      <c r="L87" s="261">
        <v>9.7655191576325437E-6</v>
      </c>
      <c r="M87" s="261">
        <v>3.9971117647014764E-6</v>
      </c>
      <c r="N87" s="261">
        <v>3.3974334068727439E-6</v>
      </c>
      <c r="O87" s="261">
        <v>1.9777683266622352E-5</v>
      </c>
      <c r="P87" s="261">
        <v>0</v>
      </c>
      <c r="Q87" s="261">
        <v>3.5530318633824194E-5</v>
      </c>
      <c r="R87" s="261">
        <v>9.6870829043189568E-7</v>
      </c>
      <c r="S87" s="261">
        <v>0</v>
      </c>
      <c r="T87" s="261">
        <v>1.9150979197262082E-6</v>
      </c>
      <c r="U87" s="261">
        <v>0</v>
      </c>
      <c r="V87" s="261">
        <v>4.8749003995003279E-6</v>
      </c>
      <c r="W87" s="261">
        <v>1.675701874941497E-5</v>
      </c>
      <c r="X87" s="261">
        <v>0</v>
      </c>
      <c r="Y87" s="261">
        <v>5.1466893042385926E-6</v>
      </c>
      <c r="Z87" s="261">
        <v>0</v>
      </c>
      <c r="AA87" s="261">
        <v>6.7516726652154584E-6</v>
      </c>
      <c r="AB87" s="261">
        <v>7.1186723305759946E-6</v>
      </c>
      <c r="AC87" s="261">
        <v>1.2956923434500181E-5</v>
      </c>
      <c r="AD87" s="261">
        <v>1.8613693276446328E-5</v>
      </c>
      <c r="AE87" s="261">
        <v>1.739099382277919E-5</v>
      </c>
      <c r="AF87" s="261">
        <v>2.3269948807188684E-5</v>
      </c>
      <c r="AG87" s="261">
        <v>1.2243147282879016E-5</v>
      </c>
      <c r="AH87" s="261">
        <v>4.6507287469636644E-6</v>
      </c>
      <c r="AI87" s="261">
        <v>5.4066144956320764E-5</v>
      </c>
      <c r="AJ87" s="261">
        <v>1.8037077926362473E-5</v>
      </c>
      <c r="AK87" s="261">
        <v>4.3986504376793749E-7</v>
      </c>
      <c r="AL87" s="261">
        <v>8.0780049526791677E-6</v>
      </c>
      <c r="AM87" s="261">
        <v>1.1669538647775126E-5</v>
      </c>
      <c r="AN87" s="261">
        <v>3.9765292923644321E-5</v>
      </c>
      <c r="AO87" s="261">
        <v>1.8760014358486879E-5</v>
      </c>
      <c r="AP87" s="261">
        <v>1.7303897411349425E-5</v>
      </c>
      <c r="AQ87" s="261">
        <v>9.5015514090191845E-6</v>
      </c>
      <c r="AR87" s="261">
        <v>1.288157642209798E-5</v>
      </c>
      <c r="AS87" s="261">
        <v>1.7271149788233196E-5</v>
      </c>
      <c r="AT87" s="261">
        <v>3.6326081442876264E-5</v>
      </c>
      <c r="AU87" s="261">
        <v>2.1798906665386239E-5</v>
      </c>
      <c r="AV87" s="261">
        <v>2.1849093923404173E-5</v>
      </c>
      <c r="AW87" s="261">
        <v>2.4056704722854583E-6</v>
      </c>
      <c r="AX87" s="261">
        <v>2.6666378471515235E-5</v>
      </c>
      <c r="AY87" s="261">
        <v>2.1864017918720675E-5</v>
      </c>
      <c r="AZ87" s="261">
        <v>2.6896839510719549E-5</v>
      </c>
      <c r="BA87" s="261">
        <v>2.8852717581640661E-5</v>
      </c>
      <c r="BB87" s="261">
        <v>3.3027042841387434E-5</v>
      </c>
      <c r="BC87" s="261">
        <v>1.4255153934178021E-5</v>
      </c>
      <c r="BD87" s="261">
        <v>7.3353230199434707E-6</v>
      </c>
      <c r="BE87" s="261">
        <v>9.5731183350668788E-7</v>
      </c>
      <c r="BF87" s="261">
        <v>1.114008152571592E-3</v>
      </c>
      <c r="BG87" s="261">
        <v>3.402063064002876E-5</v>
      </c>
      <c r="BH87" s="261">
        <v>1.1751726876359182E-5</v>
      </c>
      <c r="BI87" s="261">
        <v>6.9171875478305173E-5</v>
      </c>
      <c r="BJ87" s="261">
        <v>0</v>
      </c>
      <c r="BK87" s="261">
        <v>4.2285947659903874E-6</v>
      </c>
      <c r="BL87" s="261">
        <v>2.1708670111407461E-5</v>
      </c>
      <c r="BM87" s="261">
        <v>9.6522903363087634E-6</v>
      </c>
      <c r="BN87" s="261">
        <v>0</v>
      </c>
      <c r="BO87" s="261">
        <v>1.3285012482214476E-4</v>
      </c>
      <c r="BP87" s="261">
        <v>2.9117335164549119E-4</v>
      </c>
      <c r="BQ87" s="261">
        <v>2.6243805830152944E-5</v>
      </c>
      <c r="BR87" s="261">
        <v>2.1820049471723348E-4</v>
      </c>
      <c r="BS87" s="261">
        <v>8.8614706269575771E-5</v>
      </c>
      <c r="BT87" s="261">
        <v>6.3243522304823799E-5</v>
      </c>
      <c r="BU87" s="261">
        <v>1.7124222757748981E-5</v>
      </c>
      <c r="BV87" s="261">
        <v>3.6833521428219007E-5</v>
      </c>
      <c r="BW87" s="261">
        <v>3.9349383102105541E-3</v>
      </c>
      <c r="BX87" s="261">
        <v>1.8522444409724043E-3</v>
      </c>
      <c r="BY87" s="261">
        <v>4.3755718084613517E-3</v>
      </c>
      <c r="BZ87" s="261">
        <v>3.7467490983682642E-3</v>
      </c>
      <c r="CA87" s="261">
        <v>3.3973523980194711E-5</v>
      </c>
      <c r="CB87" s="261">
        <v>2.1776382229178728E-5</v>
      </c>
      <c r="CC87" s="261">
        <v>3.6482870265747646E-4</v>
      </c>
      <c r="CD87" s="261">
        <v>1.1775123425868487E-5</v>
      </c>
      <c r="CE87" s="261">
        <v>2.9304982544796595E-5</v>
      </c>
      <c r="CF87" s="261">
        <v>4.0257406587370448E-3</v>
      </c>
      <c r="CG87" s="261">
        <v>1.1585055829449592E-3</v>
      </c>
      <c r="CH87" s="261">
        <v>1.0044924005654026</v>
      </c>
      <c r="CI87" s="261">
        <v>8.3295591058384481E-5</v>
      </c>
      <c r="CJ87" s="261">
        <v>8.4597542552838922E-5</v>
      </c>
      <c r="CK87" s="261">
        <v>5.5373697473079526E-6</v>
      </c>
      <c r="CL87" s="261">
        <v>2.9546766165609281E-4</v>
      </c>
      <c r="CM87" s="261">
        <f t="shared" si="2"/>
        <v>1.0274196009043752</v>
      </c>
      <c r="CN87" s="261"/>
      <c r="CO87" s="261"/>
      <c r="CP87" s="261"/>
      <c r="CQ87" s="261"/>
      <c r="CR87" s="261"/>
      <c r="CS87" s="261"/>
      <c r="CT87" s="261"/>
      <c r="CU87" s="261"/>
      <c r="CV87" s="261"/>
    </row>
    <row r="88" spans="1:100">
      <c r="A88">
        <v>85</v>
      </c>
      <c r="B88" t="s">
        <v>23</v>
      </c>
      <c r="C88" s="261">
        <v>3.4730457434171621E-6</v>
      </c>
      <c r="D88" s="261">
        <v>4.0769862006548844E-6</v>
      </c>
      <c r="E88" s="261">
        <v>4.1772965703091364E-6</v>
      </c>
      <c r="F88" s="261">
        <v>5.1579187501711496E-6</v>
      </c>
      <c r="G88" s="261">
        <v>6.1447842786931558E-6</v>
      </c>
      <c r="H88" s="261">
        <v>9.9995127939071891E-6</v>
      </c>
      <c r="I88" s="261">
        <v>0</v>
      </c>
      <c r="J88" s="261">
        <v>5.9688566726273932E-6</v>
      </c>
      <c r="K88" s="261">
        <v>1.0993480192545528E-5</v>
      </c>
      <c r="L88" s="261">
        <v>3.2362510966158538E-6</v>
      </c>
      <c r="M88" s="261">
        <v>3.7505295762285245E-6</v>
      </c>
      <c r="N88" s="261">
        <v>3.1672753586392231E-6</v>
      </c>
      <c r="O88" s="261">
        <v>4.3075763280334948E-6</v>
      </c>
      <c r="P88" s="261">
        <v>0</v>
      </c>
      <c r="Q88" s="261">
        <v>5.0594838794767695E-6</v>
      </c>
      <c r="R88" s="261">
        <v>1.3590006624921489E-6</v>
      </c>
      <c r="S88" s="261">
        <v>0</v>
      </c>
      <c r="T88" s="261">
        <v>4.2599039834283533E-6</v>
      </c>
      <c r="U88" s="261">
        <v>0</v>
      </c>
      <c r="V88" s="261">
        <v>1.0159259791860266E-6</v>
      </c>
      <c r="W88" s="261">
        <v>4.2766977369021302E-6</v>
      </c>
      <c r="X88" s="261">
        <v>0</v>
      </c>
      <c r="Y88" s="261">
        <v>4.0812460173413114E-6</v>
      </c>
      <c r="Z88" s="261">
        <v>0</v>
      </c>
      <c r="AA88" s="261">
        <v>5.0114869120476534E-6</v>
      </c>
      <c r="AB88" s="261">
        <v>2.1946894815023678E-6</v>
      </c>
      <c r="AC88" s="261">
        <v>5.5254682347105662E-6</v>
      </c>
      <c r="AD88" s="261">
        <v>3.5161262441079853E-6</v>
      </c>
      <c r="AE88" s="261">
        <v>5.3699717737955666E-6</v>
      </c>
      <c r="AF88" s="261">
        <v>6.7470810975752553E-6</v>
      </c>
      <c r="AG88" s="261">
        <v>7.3422559457595079E-6</v>
      </c>
      <c r="AH88" s="261">
        <v>2.1844929740853197E-6</v>
      </c>
      <c r="AI88" s="261">
        <v>2.8006339605976926E-6</v>
      </c>
      <c r="AJ88" s="261">
        <v>7.9493201687159086E-6</v>
      </c>
      <c r="AK88" s="261">
        <v>1.93856000939618E-7</v>
      </c>
      <c r="AL88" s="261">
        <v>2.3674663908593649E-6</v>
      </c>
      <c r="AM88" s="261">
        <v>2.1029787623017236E-6</v>
      </c>
      <c r="AN88" s="261">
        <v>7.6204266936005744E-6</v>
      </c>
      <c r="AO88" s="261">
        <v>5.1109975694389306E-6</v>
      </c>
      <c r="AP88" s="261">
        <v>4.4286712386879581E-4</v>
      </c>
      <c r="AQ88" s="261">
        <v>6.1443134900857157E-6</v>
      </c>
      <c r="AR88" s="261">
        <v>1.1681132394749061E-5</v>
      </c>
      <c r="AS88" s="261">
        <v>1.0587559569238914E-5</v>
      </c>
      <c r="AT88" s="261">
        <v>8.5780771042362545E-6</v>
      </c>
      <c r="AU88" s="261">
        <v>8.3670832888342608E-6</v>
      </c>
      <c r="AV88" s="261">
        <v>3.5629057753733413E-6</v>
      </c>
      <c r="AW88" s="261">
        <v>4.7740252765316565E-6</v>
      </c>
      <c r="AX88" s="261">
        <v>1.3876959251865397E-5</v>
      </c>
      <c r="AY88" s="261">
        <v>8.824044808212671E-6</v>
      </c>
      <c r="AZ88" s="261">
        <v>8.9319476500259436E-6</v>
      </c>
      <c r="BA88" s="261">
        <v>3.8888698009326768E-5</v>
      </c>
      <c r="BB88" s="261">
        <v>2.3606402927892925E-5</v>
      </c>
      <c r="BC88" s="261">
        <v>5.4167341218309272E-6</v>
      </c>
      <c r="BD88" s="261">
        <v>4.820251322332865E-6</v>
      </c>
      <c r="BE88" s="261">
        <v>7.9156843477034335E-7</v>
      </c>
      <c r="BF88" s="261">
        <v>9.9528351593819017E-6</v>
      </c>
      <c r="BG88" s="261">
        <v>7.5200837361848587E-6</v>
      </c>
      <c r="BH88" s="261">
        <v>4.7845057165603433E-6</v>
      </c>
      <c r="BI88" s="261">
        <v>9.1577707663372011E-6</v>
      </c>
      <c r="BJ88" s="261">
        <v>0</v>
      </c>
      <c r="BK88" s="261">
        <v>8.3857780359401874E-6</v>
      </c>
      <c r="BL88" s="261">
        <v>7.8550911301326388E-6</v>
      </c>
      <c r="BM88" s="261">
        <v>4.9917761339476672E-6</v>
      </c>
      <c r="BN88" s="261">
        <v>0</v>
      </c>
      <c r="BO88" s="261">
        <v>1.2766519271828613E-4</v>
      </c>
      <c r="BP88" s="261">
        <v>2.7770514992935341E-2</v>
      </c>
      <c r="BQ88" s="261">
        <v>3.0411559012351658E-5</v>
      </c>
      <c r="BR88" s="261">
        <v>1.6960853631486238E-3</v>
      </c>
      <c r="BS88" s="261">
        <v>1.7636140356212127E-2</v>
      </c>
      <c r="BT88" s="261">
        <v>1.3797637497328272E-5</v>
      </c>
      <c r="BU88" s="261">
        <v>2.649989690680943E-5</v>
      </c>
      <c r="BV88" s="261">
        <v>3.4189442973693724E-5</v>
      </c>
      <c r="BW88" s="261">
        <v>7.5797729123136307E-6</v>
      </c>
      <c r="BX88" s="261">
        <v>1.1992020283747551E-5</v>
      </c>
      <c r="BY88" s="261">
        <v>2.2135691498394695E-5</v>
      </c>
      <c r="BZ88" s="261">
        <v>9.456671145944337E-6</v>
      </c>
      <c r="CA88" s="261">
        <v>4.9974181114638288E-5</v>
      </c>
      <c r="CB88" s="261">
        <v>8.3810188853547498E-6</v>
      </c>
      <c r="CC88" s="261">
        <v>4.7116380766046252E-3</v>
      </c>
      <c r="CD88" s="261">
        <v>5.5837977943967893E-6</v>
      </c>
      <c r="CE88" s="261">
        <v>2.1833152700514569E-5</v>
      </c>
      <c r="CF88" s="261">
        <v>1.5168160165295532E-3</v>
      </c>
      <c r="CG88" s="261">
        <v>1.9332619462329956E-4</v>
      </c>
      <c r="CH88" s="261">
        <v>4.0179610731569466E-5</v>
      </c>
      <c r="CI88" s="261">
        <v>1.0108636818085104</v>
      </c>
      <c r="CJ88" s="261">
        <v>6.4317938770830894E-4</v>
      </c>
      <c r="CK88" s="261">
        <v>4.7988847460534201E-6</v>
      </c>
      <c r="CL88" s="261">
        <v>2.6386778516003685E-4</v>
      </c>
      <c r="CM88" s="261">
        <f t="shared" si="2"/>
        <v>1.0665146382043571</v>
      </c>
      <c r="CN88" s="261"/>
      <c r="CO88" s="261"/>
      <c r="CP88" s="261"/>
      <c r="CQ88" s="261"/>
      <c r="CR88" s="261"/>
      <c r="CS88" s="261"/>
      <c r="CT88" s="261"/>
      <c r="CU88" s="261"/>
      <c r="CV88" s="261"/>
    </row>
    <row r="89" spans="1:100">
      <c r="A89">
        <v>86</v>
      </c>
      <c r="B89" t="s">
        <v>92</v>
      </c>
      <c r="C89" s="261">
        <v>1.0739018760664668E-4</v>
      </c>
      <c r="D89" s="261">
        <v>3.1304509322464985E-5</v>
      </c>
      <c r="E89" s="261">
        <v>7.0210159875145717E-4</v>
      </c>
      <c r="F89" s="261">
        <v>1.8016057902291006E-4</v>
      </c>
      <c r="G89" s="261">
        <v>1.4459724167832159E-4</v>
      </c>
      <c r="H89" s="261">
        <v>1.0476881237598107E-4</v>
      </c>
      <c r="I89" s="261">
        <v>0</v>
      </c>
      <c r="J89" s="261">
        <v>1.605067657370747E-4</v>
      </c>
      <c r="K89" s="261">
        <v>2.3877239417426801E-4</v>
      </c>
      <c r="L89" s="261">
        <v>5.8360286984698379E-5</v>
      </c>
      <c r="M89" s="261">
        <v>8.858199083456023E-5</v>
      </c>
      <c r="N89" s="261">
        <v>5.7463552111500685E-5</v>
      </c>
      <c r="O89" s="261">
        <v>1.4409435264206962E-4</v>
      </c>
      <c r="P89" s="261">
        <v>0</v>
      </c>
      <c r="Q89" s="261">
        <v>1.1482138227907747E-4</v>
      </c>
      <c r="R89" s="261">
        <v>6.4773539727444512E-5</v>
      </c>
      <c r="S89" s="261">
        <v>0</v>
      </c>
      <c r="T89" s="261">
        <v>5.1223937951849673E-5</v>
      </c>
      <c r="U89" s="261">
        <v>0</v>
      </c>
      <c r="V89" s="261">
        <v>4.5231265707486227E-5</v>
      </c>
      <c r="W89" s="261">
        <v>1.2797887235202344E-4</v>
      </c>
      <c r="X89" s="261">
        <v>0</v>
      </c>
      <c r="Y89" s="261">
        <v>1.3118387998938962E-4</v>
      </c>
      <c r="Z89" s="261">
        <v>0</v>
      </c>
      <c r="AA89" s="261">
        <v>1.0860873249929522E-4</v>
      </c>
      <c r="AB89" s="261">
        <v>6.1570461409133728E-5</v>
      </c>
      <c r="AC89" s="261">
        <v>2.134536407966666E-4</v>
      </c>
      <c r="AD89" s="261">
        <v>1.012383731789166E-4</v>
      </c>
      <c r="AE89" s="261">
        <v>1.1788541882992777E-4</v>
      </c>
      <c r="AF89" s="261">
        <v>1.4830256689869555E-4</v>
      </c>
      <c r="AG89" s="261">
        <v>3.0537567010237093E-4</v>
      </c>
      <c r="AH89" s="261">
        <v>5.337995866211818E-5</v>
      </c>
      <c r="AI89" s="261">
        <v>5.50662599472676E-5</v>
      </c>
      <c r="AJ89" s="261">
        <v>2.3150527235460668E-4</v>
      </c>
      <c r="AK89" s="261">
        <v>4.2882678210141685E-6</v>
      </c>
      <c r="AL89" s="261">
        <v>7.1169127908273392E-5</v>
      </c>
      <c r="AM89" s="261">
        <v>7.0831789515115557E-5</v>
      </c>
      <c r="AN89" s="261">
        <v>2.0435677197489202E-4</v>
      </c>
      <c r="AO89" s="261">
        <v>1.4017610716434811E-4</v>
      </c>
      <c r="AP89" s="261">
        <v>1.3207750947799384E-4</v>
      </c>
      <c r="AQ89" s="261">
        <v>2.2985756481141596E-4</v>
      </c>
      <c r="AR89" s="261">
        <v>3.5201960839423524E-4</v>
      </c>
      <c r="AS89" s="261">
        <v>2.3276641324670164E-4</v>
      </c>
      <c r="AT89" s="261">
        <v>5.6407882980745601E-4</v>
      </c>
      <c r="AU89" s="261">
        <v>5.6294056367416718E-4</v>
      </c>
      <c r="AV89" s="261">
        <v>1.0910436642406904E-4</v>
      </c>
      <c r="AW89" s="261">
        <v>1.1376553624196718E-4</v>
      </c>
      <c r="AX89" s="261">
        <v>5.6947023553460114E-4</v>
      </c>
      <c r="AY89" s="261">
        <v>8.380482509895502E-5</v>
      </c>
      <c r="AZ89" s="261">
        <v>9.1762329101549079E-4</v>
      </c>
      <c r="BA89" s="261">
        <v>7.435923190754315E-4</v>
      </c>
      <c r="BB89" s="261">
        <v>2.8359073009871793E-4</v>
      </c>
      <c r="BC89" s="261">
        <v>4.8033706943750404E-4</v>
      </c>
      <c r="BD89" s="261">
        <v>3.5078536299246345E-4</v>
      </c>
      <c r="BE89" s="261">
        <v>2.0572110195790424E-4</v>
      </c>
      <c r="BF89" s="261">
        <v>2.5211563334913753E-4</v>
      </c>
      <c r="BG89" s="261">
        <v>2.7978926069472385E-4</v>
      </c>
      <c r="BH89" s="261">
        <v>2.6989942180562649E-4</v>
      </c>
      <c r="BI89" s="261">
        <v>3.5580762340037232E-4</v>
      </c>
      <c r="BJ89" s="261">
        <v>0</v>
      </c>
      <c r="BK89" s="261">
        <v>1.2895110115993929E-4</v>
      </c>
      <c r="BL89" s="261">
        <v>3.5302112269695868E-4</v>
      </c>
      <c r="BM89" s="261">
        <v>1.8283841376587592E-4</v>
      </c>
      <c r="BN89" s="261">
        <v>0</v>
      </c>
      <c r="BO89" s="261">
        <v>3.3241784155943498E-4</v>
      </c>
      <c r="BP89" s="261">
        <v>1.692818451293794E-3</v>
      </c>
      <c r="BQ89" s="261">
        <v>2.161261755444998E-3</v>
      </c>
      <c r="BR89" s="261">
        <v>6.1080232045684218E-4</v>
      </c>
      <c r="BS89" s="261">
        <v>3.8244745698560257E-3</v>
      </c>
      <c r="BT89" s="261">
        <v>6.6985241093515783E-4</v>
      </c>
      <c r="BU89" s="261">
        <v>1.4113863469449975E-4</v>
      </c>
      <c r="BV89" s="261">
        <v>3.135395911308657E-3</v>
      </c>
      <c r="BW89" s="261">
        <v>4.5550485165257856E-4</v>
      </c>
      <c r="BX89" s="261">
        <v>3.5625358074572962E-4</v>
      </c>
      <c r="BY89" s="261">
        <v>3.0604157572082139E-4</v>
      </c>
      <c r="BZ89" s="261">
        <v>3.9671575970523764E-4</v>
      </c>
      <c r="CA89" s="261">
        <v>3.347413078563267E-3</v>
      </c>
      <c r="CB89" s="261">
        <v>9.3262608305496187E-4</v>
      </c>
      <c r="CC89" s="261">
        <v>3.6289122787708673E-3</v>
      </c>
      <c r="CD89" s="261">
        <v>5.964274443415853E-4</v>
      </c>
      <c r="CE89" s="261">
        <v>1.2190786992167736E-3</v>
      </c>
      <c r="CF89" s="261">
        <v>2.9000698914621896E-3</v>
      </c>
      <c r="CG89" s="261">
        <v>5.2448967389557601E-4</v>
      </c>
      <c r="CH89" s="261">
        <v>1.3374436686542943E-3</v>
      </c>
      <c r="CI89" s="261">
        <v>2.8545024107411842E-3</v>
      </c>
      <c r="CJ89" s="261">
        <v>1.0069965625595352</v>
      </c>
      <c r="CK89" s="261">
        <v>1.0198050472858756E-4</v>
      </c>
      <c r="CL89" s="261">
        <v>6.1293065751346189E-4</v>
      </c>
      <c r="CM89" s="261">
        <f t="shared" si="2"/>
        <v>1.0513295960863254</v>
      </c>
      <c r="CN89" s="261"/>
      <c r="CO89" s="261"/>
      <c r="CP89" s="261"/>
      <c r="CQ89" s="261"/>
      <c r="CR89" s="261"/>
      <c r="CS89" s="261"/>
      <c r="CT89" s="261"/>
      <c r="CU89" s="261"/>
      <c r="CV89" s="261"/>
    </row>
    <row r="90" spans="1:100">
      <c r="A90">
        <v>87</v>
      </c>
      <c r="B90" t="s">
        <v>24</v>
      </c>
      <c r="C90" s="261">
        <v>5.2182907737334278E-4</v>
      </c>
      <c r="D90" s="261">
        <v>4.5004740028164374E-4</v>
      </c>
      <c r="E90" s="261">
        <v>9.6916021203761213E-4</v>
      </c>
      <c r="F90" s="261">
        <v>9.4567278734167097E-4</v>
      </c>
      <c r="G90" s="261">
        <v>9.0187135940131334E-4</v>
      </c>
      <c r="H90" s="261">
        <v>4.2255508149605407E-4</v>
      </c>
      <c r="I90" s="261">
        <v>0</v>
      </c>
      <c r="J90" s="261">
        <v>1.3867736468163841E-3</v>
      </c>
      <c r="K90" s="261">
        <v>1.9312184467669131E-3</v>
      </c>
      <c r="L90" s="261">
        <v>5.3124945020836594E-4</v>
      </c>
      <c r="M90" s="261">
        <v>7.4232874604853534E-4</v>
      </c>
      <c r="N90" s="261">
        <v>5.6311446158933032E-4</v>
      </c>
      <c r="O90" s="261">
        <v>1.0035240689960996E-3</v>
      </c>
      <c r="P90" s="261">
        <v>0</v>
      </c>
      <c r="Q90" s="261">
        <v>1.1354598070933159E-3</v>
      </c>
      <c r="R90" s="261">
        <v>1.9152096713228209E-4</v>
      </c>
      <c r="S90" s="261">
        <v>0</v>
      </c>
      <c r="T90" s="261">
        <v>5.0918879142680781E-4</v>
      </c>
      <c r="U90" s="261">
        <v>0</v>
      </c>
      <c r="V90" s="261">
        <v>1.5716029727717951E-4</v>
      </c>
      <c r="W90" s="261">
        <v>2.9708824792518379E-4</v>
      </c>
      <c r="X90" s="261">
        <v>0</v>
      </c>
      <c r="Y90" s="261">
        <v>8.312132299370087E-4</v>
      </c>
      <c r="Z90" s="261">
        <v>0</v>
      </c>
      <c r="AA90" s="261">
        <v>9.9861388758701536E-4</v>
      </c>
      <c r="AB90" s="261">
        <v>3.6159795154230178E-4</v>
      </c>
      <c r="AC90" s="261">
        <v>8.6616848276137998E-4</v>
      </c>
      <c r="AD90" s="261">
        <v>4.7793572831799459E-4</v>
      </c>
      <c r="AE90" s="261">
        <v>5.8655924890152467E-4</v>
      </c>
      <c r="AF90" s="261">
        <v>1.1650391705719273E-3</v>
      </c>
      <c r="AG90" s="261">
        <v>1.1246119251960818E-3</v>
      </c>
      <c r="AH90" s="261">
        <v>3.0763863092581284E-4</v>
      </c>
      <c r="AI90" s="261">
        <v>3.0807353006909622E-4</v>
      </c>
      <c r="AJ90" s="261">
        <v>1.5431924175471877E-3</v>
      </c>
      <c r="AK90" s="261">
        <v>3.2690339061622617E-5</v>
      </c>
      <c r="AL90" s="261">
        <v>1.6187879045630817E-4</v>
      </c>
      <c r="AM90" s="261">
        <v>3.0933534917932721E-4</v>
      </c>
      <c r="AN90" s="261">
        <v>9.8676667310030968E-4</v>
      </c>
      <c r="AO90" s="261">
        <v>9.2018775433389184E-4</v>
      </c>
      <c r="AP90" s="261">
        <v>1.7318396692503481E-3</v>
      </c>
      <c r="AQ90" s="261">
        <v>7.8662155517588773E-4</v>
      </c>
      <c r="AR90" s="261">
        <v>1.0779963468092568E-3</v>
      </c>
      <c r="AS90" s="261">
        <v>2.8544385152390409E-4</v>
      </c>
      <c r="AT90" s="261">
        <v>3.4687327775052776E-3</v>
      </c>
      <c r="AU90" s="261">
        <v>8.9076617575254531E-4</v>
      </c>
      <c r="AV90" s="261">
        <v>2.6958162670106482E-4</v>
      </c>
      <c r="AW90" s="261">
        <v>2.3114106502381001E-4</v>
      </c>
      <c r="AX90" s="261">
        <v>1.8039664387214935E-3</v>
      </c>
      <c r="AY90" s="261">
        <v>3.0493923068290849E-3</v>
      </c>
      <c r="AZ90" s="261">
        <v>1.8475343514240624E-3</v>
      </c>
      <c r="BA90" s="261">
        <v>2.764467666751856E-3</v>
      </c>
      <c r="BB90" s="261">
        <v>4.6707705887982101E-3</v>
      </c>
      <c r="BC90" s="261">
        <v>6.6809520920341041E-4</v>
      </c>
      <c r="BD90" s="261">
        <v>4.950367924832623E-4</v>
      </c>
      <c r="BE90" s="261">
        <v>1.2646655782417392E-4</v>
      </c>
      <c r="BF90" s="261">
        <v>2.0551153942930723E-3</v>
      </c>
      <c r="BG90" s="261">
        <v>1.4291200830581722E-3</v>
      </c>
      <c r="BH90" s="261">
        <v>1.5747557168906507E-3</v>
      </c>
      <c r="BI90" s="261">
        <v>5.3895759296779299E-3</v>
      </c>
      <c r="BJ90" s="261">
        <v>0</v>
      </c>
      <c r="BK90" s="261">
        <v>6.3931965354568684E-3</v>
      </c>
      <c r="BL90" s="261">
        <v>2.1245450091235377E-3</v>
      </c>
      <c r="BM90" s="261">
        <v>9.8092078260150935E-4</v>
      </c>
      <c r="BN90" s="261">
        <v>0</v>
      </c>
      <c r="BO90" s="261">
        <v>2.3437649168807999E-3</v>
      </c>
      <c r="BP90" s="261">
        <v>2.9673548778772433E-3</v>
      </c>
      <c r="BQ90" s="261">
        <v>1.1892454424088418E-3</v>
      </c>
      <c r="BR90" s="261">
        <v>3.1905241886009371E-3</v>
      </c>
      <c r="BS90" s="261">
        <v>2.437248322653073E-3</v>
      </c>
      <c r="BT90" s="261">
        <v>3.8730183988695223E-3</v>
      </c>
      <c r="BU90" s="261">
        <v>5.9278464827874943E-4</v>
      </c>
      <c r="BV90" s="261">
        <v>7.8347817175348274E-3</v>
      </c>
      <c r="BW90" s="261">
        <v>1.546355873868497E-3</v>
      </c>
      <c r="BX90" s="261">
        <v>2.8469803013410964E-3</v>
      </c>
      <c r="BY90" s="261">
        <v>5.0436659446510546E-3</v>
      </c>
      <c r="BZ90" s="261">
        <v>6.2537126759573706E-3</v>
      </c>
      <c r="CA90" s="261">
        <v>6.3567555759568174E-3</v>
      </c>
      <c r="CB90" s="261">
        <v>1.0628937725298559E-3</v>
      </c>
      <c r="CC90" s="261">
        <v>1.8117836349300933E-3</v>
      </c>
      <c r="CD90" s="261">
        <v>1.3979909738862245E-3</v>
      </c>
      <c r="CE90" s="261">
        <v>2.2130969362447453E-3</v>
      </c>
      <c r="CF90" s="261">
        <v>2.6836647906160098E-3</v>
      </c>
      <c r="CG90" s="261">
        <v>1.2596514144007928E-3</v>
      </c>
      <c r="CH90" s="261">
        <v>2.6040547736755145E-3</v>
      </c>
      <c r="CI90" s="261">
        <v>2.5373721002816554E-3</v>
      </c>
      <c r="CJ90" s="261">
        <v>2.0969373300588254E-3</v>
      </c>
      <c r="CK90" s="261">
        <v>1.0003583389188451</v>
      </c>
      <c r="CL90" s="261">
        <v>1.4738059198177241E-3</v>
      </c>
      <c r="CM90" s="261">
        <f t="shared" si="2"/>
        <v>1.1337321318397457</v>
      </c>
      <c r="CN90" s="261"/>
      <c r="CO90" s="261"/>
      <c r="CP90" s="261"/>
      <c r="CQ90" s="261"/>
      <c r="CR90" s="261"/>
      <c r="CS90" s="261"/>
      <c r="CT90" s="261"/>
      <c r="CU90" s="261"/>
      <c r="CV90" s="261"/>
    </row>
    <row r="91" spans="1:100">
      <c r="A91">
        <v>88</v>
      </c>
      <c r="B91" t="s">
        <v>25</v>
      </c>
      <c r="C91" s="261">
        <v>3.6319298279295759E-3</v>
      </c>
      <c r="D91" s="261">
        <v>8.8143429349856021E-3</v>
      </c>
      <c r="E91" s="261">
        <v>5.3955419652221255E-3</v>
      </c>
      <c r="F91" s="261">
        <v>6.3275636803518005E-3</v>
      </c>
      <c r="G91" s="261">
        <v>3.7112221367615571E-3</v>
      </c>
      <c r="H91" s="261">
        <v>3.9707937134728236E-3</v>
      </c>
      <c r="I91" s="261">
        <v>0</v>
      </c>
      <c r="J91" s="261">
        <v>2.9997545004180636E-3</v>
      </c>
      <c r="K91" s="261">
        <v>4.3321628767808793E-3</v>
      </c>
      <c r="L91" s="261">
        <v>4.8232178909248429E-3</v>
      </c>
      <c r="M91" s="261">
        <v>1.3563084344799458E-3</v>
      </c>
      <c r="N91" s="261">
        <v>1.5188928839669116E-3</v>
      </c>
      <c r="O91" s="261">
        <v>1.8446847597228914E-3</v>
      </c>
      <c r="P91" s="261">
        <v>0</v>
      </c>
      <c r="Q91" s="261">
        <v>1.9915520710435172E-3</v>
      </c>
      <c r="R91" s="261">
        <v>3.3875365690536898E-4</v>
      </c>
      <c r="S91" s="261">
        <v>0</v>
      </c>
      <c r="T91" s="261">
        <v>2.5804629457155215E-3</v>
      </c>
      <c r="U91" s="261">
        <v>0</v>
      </c>
      <c r="V91" s="261">
        <v>9.2540397101622326E-4</v>
      </c>
      <c r="W91" s="261">
        <v>1.5905768387048844E-3</v>
      </c>
      <c r="X91" s="261">
        <v>0</v>
      </c>
      <c r="Y91" s="261">
        <v>5.9608968035155833E-3</v>
      </c>
      <c r="Z91" s="261">
        <v>0</v>
      </c>
      <c r="AA91" s="261">
        <v>6.0303180838515479E-3</v>
      </c>
      <c r="AB91" s="261">
        <v>4.2897850665784085E-3</v>
      </c>
      <c r="AC91" s="261">
        <v>7.2426077469687706E-3</v>
      </c>
      <c r="AD91" s="261">
        <v>1.888342280911759E-3</v>
      </c>
      <c r="AE91" s="261">
        <v>4.0571083911613622E-3</v>
      </c>
      <c r="AF91" s="261">
        <v>8.350362597562536E-3</v>
      </c>
      <c r="AG91" s="261">
        <v>8.5095004609515423E-3</v>
      </c>
      <c r="AH91" s="261">
        <v>9.0406501073558984E-4</v>
      </c>
      <c r="AI91" s="261">
        <v>3.1986579855351527E-4</v>
      </c>
      <c r="AJ91" s="261">
        <v>6.1860008167122227E-3</v>
      </c>
      <c r="AK91" s="261">
        <v>4.7976115137247124E-5</v>
      </c>
      <c r="AL91" s="261">
        <v>3.7052013158403663E-4</v>
      </c>
      <c r="AM91" s="261">
        <v>4.6271307590725006E-4</v>
      </c>
      <c r="AN91" s="261">
        <v>1.6151652673391831E-2</v>
      </c>
      <c r="AO91" s="261">
        <v>6.6622049131587063E-3</v>
      </c>
      <c r="AP91" s="261">
        <v>2.6124592774032494E-3</v>
      </c>
      <c r="AQ91" s="261">
        <v>4.0493187471524377E-3</v>
      </c>
      <c r="AR91" s="261">
        <v>1.8985426332886877E-2</v>
      </c>
      <c r="AS91" s="261">
        <v>2.0248399552999213E-2</v>
      </c>
      <c r="AT91" s="261">
        <v>5.9138950220561119E-3</v>
      </c>
      <c r="AU91" s="261">
        <v>1.0297827114995248E-2</v>
      </c>
      <c r="AV91" s="261">
        <v>3.6598910436512607E-3</v>
      </c>
      <c r="AW91" s="261">
        <v>1.7641411629268312E-3</v>
      </c>
      <c r="AX91" s="261">
        <v>1.2644143220709777E-2</v>
      </c>
      <c r="AY91" s="261">
        <v>1.3023058498740945E-2</v>
      </c>
      <c r="AZ91" s="261">
        <v>4.7970062096465271E-3</v>
      </c>
      <c r="BA91" s="261">
        <v>7.0663778972462673E-3</v>
      </c>
      <c r="BB91" s="261">
        <v>5.2822728627741969E-3</v>
      </c>
      <c r="BC91" s="261">
        <v>2.8252314822442841E-3</v>
      </c>
      <c r="BD91" s="261">
        <v>8.7832352021654505E-4</v>
      </c>
      <c r="BE91" s="261">
        <v>2.0439739926583035E-4</v>
      </c>
      <c r="BF91" s="261">
        <v>7.6800383089455021E-3</v>
      </c>
      <c r="BG91" s="261">
        <v>9.3481121028859034E-3</v>
      </c>
      <c r="BH91" s="261">
        <v>1.7377542726705042E-3</v>
      </c>
      <c r="BI91" s="261">
        <v>1.1167616572501508E-2</v>
      </c>
      <c r="BJ91" s="261">
        <v>0</v>
      </c>
      <c r="BK91" s="261">
        <v>1.5239101617030648E-3</v>
      </c>
      <c r="BL91" s="261">
        <v>3.2767515884041375E-3</v>
      </c>
      <c r="BM91" s="261">
        <v>3.0606305004389901E-3</v>
      </c>
      <c r="BN91" s="261">
        <v>0</v>
      </c>
      <c r="BO91" s="261">
        <v>2.4686482564924201E-3</v>
      </c>
      <c r="BP91" s="261">
        <v>1.1943974762720556E-2</v>
      </c>
      <c r="BQ91" s="261">
        <v>1.5790677665291294E-3</v>
      </c>
      <c r="BR91" s="261">
        <v>3.3262449919883585E-3</v>
      </c>
      <c r="BS91" s="261">
        <v>2.0393795084167454E-3</v>
      </c>
      <c r="BT91" s="261">
        <v>1.978685242022965E-3</v>
      </c>
      <c r="BU91" s="261">
        <v>3.1181175252149632E-3</v>
      </c>
      <c r="BV91" s="261">
        <v>8.77751595154894E-3</v>
      </c>
      <c r="BW91" s="261">
        <v>2.2265138095841283E-3</v>
      </c>
      <c r="BX91" s="261">
        <v>1.3947261420585177E-2</v>
      </c>
      <c r="BY91" s="261">
        <v>1.2355896981077714E-2</v>
      </c>
      <c r="BZ91" s="261">
        <v>4.1785616027521753E-3</v>
      </c>
      <c r="CA91" s="261">
        <v>5.4386626794949659E-3</v>
      </c>
      <c r="CB91" s="261">
        <v>4.9166574474125728E-3</v>
      </c>
      <c r="CC91" s="261">
        <v>1.6778135973578763E-3</v>
      </c>
      <c r="CD91" s="261">
        <v>2.6639478100040177E-3</v>
      </c>
      <c r="CE91" s="261">
        <v>3.5258534425720734E-3</v>
      </c>
      <c r="CF91" s="261">
        <v>2.7413240907009358E-3</v>
      </c>
      <c r="CG91" s="261">
        <v>2.6261402125440344E-3</v>
      </c>
      <c r="CH91" s="261">
        <v>4.8639961851065375E-3</v>
      </c>
      <c r="CI91" s="261">
        <v>1.3521720756898598E-3</v>
      </c>
      <c r="CJ91" s="261">
        <v>4.4296096625509405E-3</v>
      </c>
      <c r="CK91" s="261">
        <v>1.827154344490822E-3</v>
      </c>
      <c r="CL91" s="261">
        <v>1.0007372620730579</v>
      </c>
      <c r="CM91" s="261">
        <f t="shared" si="2"/>
        <v>1.3903745293474654</v>
      </c>
      <c r="CN91" s="261"/>
      <c r="CO91" s="261"/>
      <c r="CP91" s="261"/>
      <c r="CQ91" s="261"/>
      <c r="CR91" s="261"/>
      <c r="CS91" s="261"/>
      <c r="CT91" s="261"/>
      <c r="CU91" s="261"/>
      <c r="CV91" s="261"/>
    </row>
    <row r="92" spans="1:100">
      <c r="A92" s="244"/>
      <c r="B92" s="244" t="s">
        <v>176</v>
      </c>
      <c r="C92" s="261">
        <f t="shared" ref="C92:AH92" si="3">SUM(C4:C91)</f>
        <v>1.1999657787637226</v>
      </c>
      <c r="D92" s="261">
        <f t="shared" si="3"/>
        <v>1.1354849218080512</v>
      </c>
      <c r="E92" s="261">
        <f t="shared" si="3"/>
        <v>1.1077179885137951</v>
      </c>
      <c r="F92" s="261">
        <f t="shared" si="3"/>
        <v>1.4161017440134114</v>
      </c>
      <c r="G92" s="261">
        <f t="shared" si="3"/>
        <v>1.1377046866189326</v>
      </c>
      <c r="H92" s="261">
        <f t="shared" si="3"/>
        <v>1.1075718074191345</v>
      </c>
      <c r="I92" s="261">
        <f t="shared" si="3"/>
        <v>1</v>
      </c>
      <c r="J92" s="261">
        <f t="shared" si="3"/>
        <v>1.124050103995494</v>
      </c>
      <c r="K92" s="261">
        <f t="shared" si="3"/>
        <v>1.1468786830835174</v>
      </c>
      <c r="L92" s="261">
        <f t="shared" si="3"/>
        <v>1.1122864126854073</v>
      </c>
      <c r="M92" s="261">
        <f t="shared" si="3"/>
        <v>1.1145462434636086</v>
      </c>
      <c r="N92" s="261">
        <f t="shared" si="3"/>
        <v>1.093319203783504</v>
      </c>
      <c r="O92" s="261">
        <f t="shared" si="3"/>
        <v>1.1170422502259711</v>
      </c>
      <c r="P92" s="261">
        <f t="shared" si="3"/>
        <v>1</v>
      </c>
      <c r="Q92" s="261">
        <f t="shared" si="3"/>
        <v>1.0915563487784126</v>
      </c>
      <c r="R92" s="261">
        <f t="shared" si="3"/>
        <v>1.0439752633686807</v>
      </c>
      <c r="S92" s="261">
        <f t="shared" si="3"/>
        <v>1</v>
      </c>
      <c r="T92" s="261">
        <f t="shared" si="3"/>
        <v>1.0402265054572211</v>
      </c>
      <c r="U92" s="261">
        <f t="shared" si="3"/>
        <v>1</v>
      </c>
      <c r="V92" s="261">
        <f t="shared" si="3"/>
        <v>1.0625931617121593</v>
      </c>
      <c r="W92" s="261">
        <f t="shared" si="3"/>
        <v>1.1414086201936211</v>
      </c>
      <c r="X92" s="261">
        <f t="shared" si="3"/>
        <v>1</v>
      </c>
      <c r="Y92" s="261">
        <f t="shared" si="3"/>
        <v>1.1892250019767781</v>
      </c>
      <c r="Z92" s="261">
        <f t="shared" si="3"/>
        <v>1</v>
      </c>
      <c r="AA92" s="261">
        <f t="shared" si="3"/>
        <v>1.140535923616766</v>
      </c>
      <c r="AB92" s="261">
        <f t="shared" si="3"/>
        <v>1.1004518006696751</v>
      </c>
      <c r="AC92" s="261">
        <f t="shared" si="3"/>
        <v>1.1408870315797253</v>
      </c>
      <c r="AD92" s="261">
        <f t="shared" si="3"/>
        <v>1.1173896327570776</v>
      </c>
      <c r="AE92" s="261">
        <f t="shared" si="3"/>
        <v>1.1352379912680266</v>
      </c>
      <c r="AF92" s="261">
        <f t="shared" si="3"/>
        <v>1.106245671936797</v>
      </c>
      <c r="AG92" s="261">
        <f t="shared" si="3"/>
        <v>1.1224153650784003</v>
      </c>
      <c r="AH92" s="261">
        <f t="shared" si="3"/>
        <v>1.0515005009215608</v>
      </c>
      <c r="AI92" s="261">
        <f t="shared" ref="AI92:BN92" si="4">SUM(AI4:AI91)</f>
        <v>1.0487564484255201</v>
      </c>
      <c r="AJ92" s="261">
        <f t="shared" si="4"/>
        <v>1.154230417549436</v>
      </c>
      <c r="AK92" s="261">
        <f t="shared" si="4"/>
        <v>1.0051607595789853</v>
      </c>
      <c r="AL92" s="261">
        <f t="shared" si="4"/>
        <v>1.0724327504458684</v>
      </c>
      <c r="AM92" s="261">
        <f t="shared" si="4"/>
        <v>1.0803018319051148</v>
      </c>
      <c r="AN92" s="261">
        <f t="shared" si="4"/>
        <v>1.1191751867787929</v>
      </c>
      <c r="AO92" s="261">
        <f t="shared" si="4"/>
        <v>1.1139817850828706</v>
      </c>
      <c r="AP92" s="261">
        <f t="shared" si="4"/>
        <v>1.1874389887024686</v>
      </c>
      <c r="AQ92" s="261">
        <f t="shared" si="4"/>
        <v>1.3204547113995613</v>
      </c>
      <c r="AR92" s="261">
        <f t="shared" si="4"/>
        <v>1.1974720307237783</v>
      </c>
      <c r="AS92" s="261">
        <f t="shared" si="4"/>
        <v>1.1781128791019575</v>
      </c>
      <c r="AT92" s="261">
        <f t="shared" si="4"/>
        <v>1.2657128375911435</v>
      </c>
      <c r="AU92" s="261">
        <f t="shared" si="4"/>
        <v>1.1969280465003178</v>
      </c>
      <c r="AV92" s="261">
        <f t="shared" si="4"/>
        <v>1.1366157352754116</v>
      </c>
      <c r="AW92" s="261">
        <f t="shared" si="4"/>
        <v>1.0833611940965828</v>
      </c>
      <c r="AX92" s="261">
        <f t="shared" si="4"/>
        <v>1.3387705661623783</v>
      </c>
      <c r="AY92" s="261">
        <f t="shared" si="4"/>
        <v>1.1821815027909788</v>
      </c>
      <c r="AZ92" s="261">
        <f t="shared" si="4"/>
        <v>1.1735581694618806</v>
      </c>
      <c r="BA92" s="261">
        <f t="shared" si="4"/>
        <v>1.2021857026317919</v>
      </c>
      <c r="BB92" s="261">
        <f t="shared" si="4"/>
        <v>1.1744636720079866</v>
      </c>
      <c r="BC92" s="261">
        <f t="shared" si="4"/>
        <v>1.1293467393545022</v>
      </c>
      <c r="BD92" s="261">
        <f t="shared" si="4"/>
        <v>1.1500061597397513</v>
      </c>
      <c r="BE92" s="261">
        <f t="shared" si="4"/>
        <v>1.0355784413474509</v>
      </c>
      <c r="BF92" s="261">
        <f t="shared" si="4"/>
        <v>1.1362205875163593</v>
      </c>
      <c r="BG92" s="261">
        <f t="shared" si="4"/>
        <v>1.0988705005837958</v>
      </c>
      <c r="BH92" s="261">
        <f t="shared" si="4"/>
        <v>1.4912662555686704</v>
      </c>
      <c r="BI92" s="261">
        <f t="shared" si="4"/>
        <v>1.1882305261712267</v>
      </c>
      <c r="BJ92" s="261">
        <f t="shared" si="4"/>
        <v>1</v>
      </c>
      <c r="BK92" s="261">
        <f t="shared" si="4"/>
        <v>1.1356980657885691</v>
      </c>
      <c r="BL92" s="261">
        <f t="shared" si="4"/>
        <v>1.1764895107585307</v>
      </c>
      <c r="BM92" s="261">
        <f t="shared" si="4"/>
        <v>1.141556960186362</v>
      </c>
      <c r="BN92" s="261">
        <f t="shared" si="4"/>
        <v>1</v>
      </c>
      <c r="BO92" s="261">
        <f t="shared" ref="BO92:CL92" si="5">SUM(BO4:BO91)</f>
        <v>1.1388845412510837</v>
      </c>
      <c r="BP92" s="261">
        <f t="shared" si="5"/>
        <v>1.2387208783277457</v>
      </c>
      <c r="BQ92" s="261">
        <f t="shared" si="5"/>
        <v>1.2531900579064053</v>
      </c>
      <c r="BR92" s="261">
        <f t="shared" si="5"/>
        <v>1.3628787837472847</v>
      </c>
      <c r="BS92" s="261">
        <f t="shared" si="5"/>
        <v>1.153634927864472</v>
      </c>
      <c r="BT92" s="261">
        <f t="shared" si="5"/>
        <v>1.1917720998820971</v>
      </c>
      <c r="BU92" s="261">
        <f t="shared" si="5"/>
        <v>1.0535766723838094</v>
      </c>
      <c r="BV92" s="261">
        <f t="shared" si="5"/>
        <v>1.1900530837035432</v>
      </c>
      <c r="BW92" s="261">
        <f t="shared" si="5"/>
        <v>1.1064095324728469</v>
      </c>
      <c r="BX92" s="261">
        <f t="shared" si="5"/>
        <v>1.1667007577457702</v>
      </c>
      <c r="BY92" s="261">
        <f t="shared" si="5"/>
        <v>1.1457420938150387</v>
      </c>
      <c r="BZ92" s="261">
        <f t="shared" si="5"/>
        <v>1.118523721185859</v>
      </c>
      <c r="CA92" s="261">
        <f t="shared" si="5"/>
        <v>1.1891799074728826</v>
      </c>
      <c r="CB92" s="261">
        <f t="shared" si="5"/>
        <v>1.2573402589343845</v>
      </c>
      <c r="CC92" s="261">
        <f t="shared" si="5"/>
        <v>1.2620032837040287</v>
      </c>
      <c r="CD92" s="261">
        <f t="shared" si="5"/>
        <v>1.1361853633924506</v>
      </c>
      <c r="CE92" s="261">
        <f t="shared" si="5"/>
        <v>1.1606487499983777</v>
      </c>
      <c r="CF92" s="261">
        <f t="shared" si="5"/>
        <v>1.2602168647202283</v>
      </c>
      <c r="CG92" s="261">
        <f t="shared" si="5"/>
        <v>1.1809446601838667</v>
      </c>
      <c r="CH92" s="261">
        <f t="shared" si="5"/>
        <v>1.1111712407544199</v>
      </c>
      <c r="CI92" s="261">
        <f t="shared" si="5"/>
        <v>1.1496515708233392</v>
      </c>
      <c r="CJ92" s="261">
        <f t="shared" si="5"/>
        <v>1.1384263553482092</v>
      </c>
      <c r="CK92" s="261">
        <f t="shared" si="5"/>
        <v>1.2120630559500214</v>
      </c>
      <c r="CL92" s="261">
        <f t="shared" si="5"/>
        <v>1.2695454023688311</v>
      </c>
      <c r="CM92" s="261"/>
      <c r="CN92" s="261"/>
      <c r="CO92" s="261"/>
      <c r="CP92" s="261"/>
      <c r="CQ92" s="261"/>
      <c r="CR92" s="261"/>
      <c r="CS92" s="261"/>
      <c r="CT92" s="261"/>
      <c r="CU92" s="261"/>
      <c r="CV92" s="261"/>
    </row>
    <row r="93" spans="1:100">
      <c r="A93" s="262"/>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61"/>
      <c r="CR93" s="261"/>
      <c r="CS93" s="261"/>
      <c r="CT93" s="261"/>
      <c r="CU93" s="261"/>
      <c r="CV93" s="261"/>
    </row>
    <row r="94" spans="1:100">
      <c r="A94" s="262"/>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c r="CA94" s="261"/>
      <c r="CB94" s="261"/>
      <c r="CC94" s="261"/>
      <c r="CD94" s="261"/>
      <c r="CE94" s="261"/>
      <c r="CF94" s="261"/>
      <c r="CG94" s="261"/>
      <c r="CH94" s="261"/>
      <c r="CI94" s="261"/>
      <c r="CJ94" s="261"/>
      <c r="CK94" s="261"/>
      <c r="CL94" s="261"/>
      <c r="CM94" s="261"/>
      <c r="CN94" s="261"/>
      <c r="CO94" s="261"/>
      <c r="CP94" s="261"/>
      <c r="CQ94" s="261"/>
      <c r="CR94" s="261"/>
      <c r="CS94" s="261"/>
      <c r="CT94" s="261"/>
      <c r="CU94" s="261"/>
      <c r="CV94" s="261"/>
    </row>
    <row r="95" spans="1:100">
      <c r="A95" s="262"/>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61"/>
      <c r="CR95" s="261"/>
      <c r="CS95" s="261"/>
      <c r="CT95" s="261"/>
      <c r="CU95" s="261"/>
      <c r="CV95" s="261"/>
    </row>
    <row r="96" spans="1:100">
      <c r="A96" s="262"/>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61"/>
      <c r="CR96" s="261"/>
      <c r="CS96" s="261"/>
      <c r="CT96" s="261"/>
      <c r="CU96" s="261"/>
      <c r="CV96" s="261"/>
    </row>
    <row r="97" spans="1:100">
      <c r="A97" s="262"/>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261"/>
      <c r="CG97" s="261"/>
      <c r="CH97" s="261"/>
      <c r="CI97" s="261"/>
      <c r="CJ97" s="261"/>
      <c r="CK97" s="261"/>
      <c r="CL97" s="261"/>
      <c r="CM97" s="261"/>
      <c r="CN97" s="261"/>
      <c r="CO97" s="261"/>
      <c r="CP97" s="261"/>
      <c r="CQ97" s="261"/>
      <c r="CR97" s="261"/>
      <c r="CS97" s="261"/>
      <c r="CT97" s="261"/>
      <c r="CU97" s="261"/>
      <c r="CV97" s="261"/>
    </row>
    <row r="98" spans="1:100">
      <c r="A98" s="262"/>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61"/>
      <c r="CR98" s="261"/>
      <c r="CS98" s="261"/>
      <c r="CT98" s="261"/>
      <c r="CU98" s="261"/>
      <c r="CV98" s="261"/>
    </row>
    <row r="99" spans="1:100">
      <c r="A99" s="262"/>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c r="CB99" s="261"/>
      <c r="CC99" s="261"/>
      <c r="CD99" s="261"/>
      <c r="CE99" s="261"/>
      <c r="CF99" s="261"/>
      <c r="CG99" s="261"/>
      <c r="CH99" s="261"/>
      <c r="CI99" s="261"/>
      <c r="CJ99" s="261"/>
      <c r="CK99" s="261"/>
      <c r="CL99" s="261"/>
      <c r="CM99" s="261"/>
      <c r="CN99" s="261"/>
      <c r="CO99" s="261"/>
      <c r="CP99" s="261"/>
      <c r="CQ99" s="261"/>
      <c r="CR99" s="261"/>
      <c r="CS99" s="261"/>
      <c r="CT99" s="261"/>
      <c r="CU99" s="261"/>
      <c r="CV99" s="261"/>
    </row>
    <row r="100" spans="1:100">
      <c r="A100" s="262"/>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A100" s="261"/>
      <c r="CB100" s="261"/>
      <c r="CC100" s="261"/>
      <c r="CD100" s="261"/>
      <c r="CE100" s="261"/>
      <c r="CF100" s="261"/>
      <c r="CG100" s="261"/>
      <c r="CH100" s="261"/>
      <c r="CI100" s="261"/>
      <c r="CJ100" s="261"/>
      <c r="CK100" s="261"/>
      <c r="CL100" s="261"/>
      <c r="CM100" s="261"/>
      <c r="CN100" s="261"/>
      <c r="CO100" s="261"/>
      <c r="CP100" s="261"/>
      <c r="CQ100" s="261"/>
      <c r="CR100" s="261"/>
      <c r="CS100" s="261"/>
      <c r="CT100" s="261"/>
      <c r="CU100" s="261"/>
      <c r="CV100" s="261"/>
    </row>
    <row r="101" spans="1:100">
      <c r="A101" s="262"/>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c r="CA101" s="261"/>
      <c r="CB101" s="261"/>
      <c r="CC101" s="261"/>
      <c r="CD101" s="261"/>
      <c r="CE101" s="261"/>
      <c r="CF101" s="261"/>
      <c r="CG101" s="261"/>
      <c r="CH101" s="261"/>
      <c r="CI101" s="261"/>
      <c r="CJ101" s="261"/>
      <c r="CK101" s="261"/>
      <c r="CL101" s="261"/>
      <c r="CM101" s="261"/>
      <c r="CN101" s="261"/>
      <c r="CO101" s="261"/>
      <c r="CP101" s="261"/>
      <c r="CQ101" s="261"/>
      <c r="CR101" s="261"/>
      <c r="CS101" s="261"/>
      <c r="CT101" s="261"/>
      <c r="CU101" s="261"/>
      <c r="CV101" s="261"/>
    </row>
    <row r="102" spans="1:100">
      <c r="A102" s="262"/>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A102" s="261"/>
      <c r="CB102" s="261"/>
      <c r="CC102" s="261"/>
      <c r="CD102" s="261"/>
      <c r="CE102" s="261"/>
      <c r="CF102" s="261"/>
      <c r="CG102" s="261"/>
      <c r="CH102" s="261"/>
      <c r="CI102" s="261"/>
      <c r="CJ102" s="261"/>
      <c r="CK102" s="261"/>
      <c r="CL102" s="261"/>
      <c r="CM102" s="261"/>
      <c r="CN102" s="261"/>
      <c r="CO102" s="261"/>
      <c r="CP102" s="261"/>
      <c r="CQ102" s="261"/>
      <c r="CR102" s="261"/>
      <c r="CS102" s="261"/>
      <c r="CT102" s="261"/>
      <c r="CU102" s="261"/>
      <c r="CV102" s="261"/>
    </row>
    <row r="103" spans="1:100">
      <c r="A103" s="262"/>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c r="CA103" s="261"/>
      <c r="CB103" s="261"/>
      <c r="CC103" s="261"/>
      <c r="CD103" s="261"/>
      <c r="CE103" s="261"/>
      <c r="CF103" s="261"/>
      <c r="CG103" s="261"/>
      <c r="CH103" s="261"/>
      <c r="CI103" s="261"/>
      <c r="CJ103" s="261"/>
      <c r="CK103" s="261"/>
      <c r="CL103" s="261"/>
      <c r="CM103" s="261"/>
      <c r="CN103" s="261"/>
      <c r="CO103" s="261"/>
      <c r="CP103" s="261"/>
      <c r="CQ103" s="261"/>
      <c r="CR103" s="261"/>
      <c r="CS103" s="261"/>
      <c r="CT103" s="261"/>
      <c r="CU103" s="261"/>
      <c r="CV103" s="261"/>
    </row>
    <row r="104" spans="1:100">
      <c r="A104" s="262"/>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c r="CA104" s="261"/>
      <c r="CB104" s="261"/>
      <c r="CC104" s="261"/>
      <c r="CD104" s="261"/>
      <c r="CE104" s="261"/>
      <c r="CF104" s="261"/>
      <c r="CG104" s="261"/>
      <c r="CH104" s="261"/>
      <c r="CI104" s="261"/>
      <c r="CJ104" s="261"/>
      <c r="CK104" s="261"/>
      <c r="CL104" s="261"/>
      <c r="CM104" s="261"/>
      <c r="CN104" s="261"/>
      <c r="CO104" s="261"/>
      <c r="CP104" s="261"/>
      <c r="CQ104" s="261"/>
      <c r="CR104" s="261"/>
      <c r="CS104" s="261"/>
      <c r="CT104" s="261"/>
      <c r="CU104" s="261"/>
      <c r="CV104" s="261"/>
    </row>
    <row r="105" spans="1:100">
      <c r="A105" s="262"/>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c r="CA105" s="261"/>
      <c r="CB105" s="261"/>
      <c r="CC105" s="261"/>
      <c r="CD105" s="261"/>
      <c r="CE105" s="261"/>
      <c r="CF105" s="261"/>
      <c r="CG105" s="261"/>
      <c r="CH105" s="261"/>
      <c r="CI105" s="261"/>
      <c r="CJ105" s="261"/>
      <c r="CK105" s="261"/>
      <c r="CL105" s="261"/>
      <c r="CM105" s="261"/>
      <c r="CN105" s="261"/>
      <c r="CO105" s="261"/>
      <c r="CP105" s="261"/>
      <c r="CQ105" s="261"/>
      <c r="CR105" s="261"/>
      <c r="CS105" s="261"/>
      <c r="CT105" s="261"/>
      <c r="CU105" s="261"/>
      <c r="CV105" s="261"/>
    </row>
    <row r="106" spans="1:100">
      <c r="A106" s="262"/>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A106" s="261"/>
      <c r="CB106" s="261"/>
      <c r="CC106" s="261"/>
      <c r="CD106" s="261"/>
      <c r="CE106" s="261"/>
      <c r="CF106" s="261"/>
      <c r="CG106" s="261"/>
      <c r="CH106" s="261"/>
      <c r="CI106" s="261"/>
      <c r="CJ106" s="261"/>
      <c r="CK106" s="261"/>
      <c r="CL106" s="261"/>
      <c r="CM106" s="261"/>
      <c r="CN106" s="261"/>
      <c r="CO106" s="261"/>
      <c r="CP106" s="261"/>
      <c r="CQ106" s="261"/>
      <c r="CR106" s="261"/>
      <c r="CS106" s="261"/>
      <c r="CT106" s="261"/>
      <c r="CU106" s="261"/>
      <c r="CV106" s="261"/>
    </row>
    <row r="107" spans="1:100">
      <c r="A107" s="262"/>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c r="CA107" s="261"/>
      <c r="CB107" s="261"/>
      <c r="CC107" s="261"/>
      <c r="CD107" s="261"/>
      <c r="CE107" s="261"/>
      <c r="CF107" s="261"/>
      <c r="CG107" s="261"/>
      <c r="CH107" s="261"/>
      <c r="CI107" s="261"/>
      <c r="CJ107" s="261"/>
      <c r="CK107" s="261"/>
      <c r="CL107" s="261"/>
      <c r="CM107" s="261"/>
      <c r="CN107" s="261"/>
      <c r="CO107" s="261"/>
      <c r="CP107" s="261"/>
      <c r="CQ107" s="261"/>
      <c r="CR107" s="261"/>
      <c r="CS107" s="261"/>
      <c r="CT107" s="261"/>
      <c r="CU107" s="261"/>
      <c r="CV107" s="261"/>
    </row>
    <row r="108" spans="1:100">
      <c r="A108" s="262"/>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A108" s="261"/>
      <c r="CB108" s="261"/>
      <c r="CC108" s="261"/>
      <c r="CD108" s="261"/>
      <c r="CE108" s="261"/>
      <c r="CF108" s="261"/>
      <c r="CG108" s="261"/>
      <c r="CH108" s="261"/>
      <c r="CI108" s="261"/>
      <c r="CJ108" s="261"/>
      <c r="CK108" s="261"/>
      <c r="CL108" s="261"/>
      <c r="CM108" s="261"/>
      <c r="CN108" s="261"/>
      <c r="CO108" s="261"/>
      <c r="CP108" s="261"/>
      <c r="CQ108" s="261"/>
      <c r="CR108" s="261"/>
      <c r="CS108" s="261"/>
      <c r="CT108" s="261"/>
      <c r="CU108" s="261"/>
      <c r="CV108" s="261"/>
    </row>
    <row r="109" spans="1:100">
      <c r="A109" s="262"/>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c r="CA109" s="261"/>
      <c r="CB109" s="261"/>
      <c r="CC109" s="261"/>
      <c r="CD109" s="261"/>
      <c r="CE109" s="261"/>
      <c r="CF109" s="261"/>
      <c r="CG109" s="261"/>
      <c r="CH109" s="261"/>
      <c r="CI109" s="261"/>
      <c r="CJ109" s="261"/>
      <c r="CK109" s="261"/>
      <c r="CL109" s="261"/>
      <c r="CM109" s="261"/>
      <c r="CN109" s="261"/>
      <c r="CO109" s="261"/>
      <c r="CP109" s="261"/>
      <c r="CQ109" s="261"/>
      <c r="CR109" s="261"/>
      <c r="CS109" s="261"/>
      <c r="CT109" s="261"/>
      <c r="CU109" s="261"/>
      <c r="CV109" s="261"/>
    </row>
    <row r="110" spans="1:100">
      <c r="A110" s="262"/>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c r="CA110" s="261"/>
      <c r="CB110" s="261"/>
      <c r="CC110" s="261"/>
      <c r="CD110" s="261"/>
      <c r="CE110" s="261"/>
      <c r="CF110" s="261"/>
      <c r="CG110" s="261"/>
      <c r="CH110" s="261"/>
      <c r="CI110" s="261"/>
      <c r="CJ110" s="261"/>
      <c r="CK110" s="261"/>
      <c r="CL110" s="261"/>
      <c r="CM110" s="261"/>
      <c r="CN110" s="261"/>
      <c r="CO110" s="261"/>
      <c r="CP110" s="261"/>
      <c r="CQ110" s="261"/>
      <c r="CR110" s="261"/>
      <c r="CS110" s="261"/>
      <c r="CT110" s="261"/>
      <c r="CU110" s="261"/>
      <c r="CV110" s="261"/>
    </row>
    <row r="111" spans="1:100">
      <c r="A111" s="262"/>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61"/>
      <c r="CR111" s="261"/>
      <c r="CS111" s="261"/>
      <c r="CT111" s="261"/>
      <c r="CU111" s="261"/>
      <c r="CV111" s="261"/>
    </row>
  </sheetData>
  <mergeCells count="1">
    <mergeCell ref="A2:B3"/>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M283"/>
  <sheetViews>
    <sheetView zoomScale="70" zoomScaleNormal="70" workbookViewId="0">
      <pane xSplit="2" ySplit="3" topLeftCell="C88" activePane="bottomRight" state="frozen"/>
      <selection activeCell="AQ95" sqref="AQ95"/>
      <selection pane="topRight" activeCell="AQ95" sqref="AQ95"/>
      <selection pane="bottomLeft" activeCell="AQ95" sqref="AQ95"/>
      <selection pane="bottomRight" activeCell="AQ95" sqref="AQ95"/>
    </sheetView>
  </sheetViews>
  <sheetFormatPr defaultRowHeight="13.5"/>
  <cols>
    <col min="1" max="1" width="5.1640625" style="243" customWidth="1"/>
    <col min="2" max="2" width="21.5" style="243" customWidth="1"/>
    <col min="3" max="3" width="12.5" style="243" bestFit="1" customWidth="1"/>
    <col min="4" max="5" width="11.5" style="243" bestFit="1" customWidth="1"/>
    <col min="6" max="6" width="12.1640625" style="243" bestFit="1" customWidth="1"/>
    <col min="7" max="9" width="11.5" style="243" bestFit="1" customWidth="1"/>
    <col min="10" max="10" width="13" style="243" bestFit="1" customWidth="1"/>
    <col min="11" max="16" width="11.5" style="243" bestFit="1" customWidth="1"/>
    <col min="17" max="17" width="12.83203125" style="243" bestFit="1" customWidth="1"/>
    <col min="18" max="18" width="12.1640625" style="243" bestFit="1" customWidth="1"/>
    <col min="19" max="19" width="11.5" style="243" bestFit="1" customWidth="1"/>
    <col min="20" max="20" width="12.33203125" style="243" bestFit="1" customWidth="1"/>
    <col min="21" max="21" width="12.83203125" style="243" bestFit="1" customWidth="1"/>
    <col min="22" max="24" width="11.5" style="243" bestFit="1" customWidth="1"/>
    <col min="25" max="25" width="12" style="243" bestFit="1" customWidth="1"/>
    <col min="26" max="26" width="11.5" style="243" bestFit="1" customWidth="1"/>
    <col min="27" max="28" width="12" style="243" bestFit="1" customWidth="1"/>
    <col min="29" max="29" width="12.33203125" style="243" bestFit="1" customWidth="1"/>
    <col min="30" max="30" width="12.83203125" style="243" bestFit="1" customWidth="1"/>
    <col min="31" max="32" width="11.5" style="243" bestFit="1" customWidth="1"/>
    <col min="33" max="33" width="12.83203125" style="243" bestFit="1" customWidth="1"/>
    <col min="34" max="37" width="11.5" style="243" bestFit="1" customWidth="1"/>
    <col min="38" max="38" width="12.83203125" style="243" bestFit="1" customWidth="1"/>
    <col min="39" max="41" width="11.5" style="243" bestFit="1" customWidth="1"/>
    <col min="42" max="43" width="12.33203125" style="243" bestFit="1" customWidth="1"/>
    <col min="44" max="46" width="11.5" style="243" bestFit="1" customWidth="1"/>
    <col min="47" max="47" width="12.33203125" style="243" bestFit="1" customWidth="1"/>
    <col min="48" max="50" width="11.5" style="243" bestFit="1" customWidth="1"/>
    <col min="51" max="51" width="12.33203125" style="243" bestFit="1" customWidth="1"/>
    <col min="52" max="52" width="11.5" style="243" bestFit="1" customWidth="1"/>
    <col min="53" max="53" width="12.83203125" style="243" bestFit="1" customWidth="1"/>
    <col min="54" max="60" width="11.5" style="243" bestFit="1" customWidth="1"/>
    <col min="61" max="61" width="12.33203125" style="243" bestFit="1" customWidth="1"/>
    <col min="62" max="68" width="11.5" style="243" bestFit="1" customWidth="1"/>
    <col min="69" max="90" width="11.33203125" style="243" customWidth="1"/>
    <col min="91" max="16384" width="9.33203125" style="243"/>
  </cols>
  <sheetData>
    <row r="1" spans="1:90">
      <c r="A1" s="232" t="s">
        <v>194</v>
      </c>
      <c r="C1" s="243" t="s">
        <v>1997</v>
      </c>
    </row>
    <row r="2" spans="1:90" s="260" customFormat="1">
      <c r="A2" s="693" t="s">
        <v>55</v>
      </c>
      <c r="B2" s="693"/>
      <c r="C2">
        <v>1</v>
      </c>
      <c r="D2">
        <v>2</v>
      </c>
      <c r="E2">
        <v>3</v>
      </c>
      <c r="F2">
        <v>4</v>
      </c>
      <c r="G2">
        <v>5</v>
      </c>
      <c r="H2">
        <v>6</v>
      </c>
      <c r="I2">
        <v>7</v>
      </c>
      <c r="J2">
        <v>8</v>
      </c>
      <c r="K2">
        <v>9</v>
      </c>
      <c r="L2">
        <v>10</v>
      </c>
      <c r="M2">
        <v>11</v>
      </c>
      <c r="N2">
        <v>12</v>
      </c>
      <c r="O2">
        <v>13</v>
      </c>
      <c r="P2">
        <v>14</v>
      </c>
      <c r="Q2">
        <v>15</v>
      </c>
      <c r="R2">
        <v>16</v>
      </c>
      <c r="S2">
        <v>17</v>
      </c>
      <c r="T2">
        <v>18</v>
      </c>
      <c r="U2">
        <v>19</v>
      </c>
      <c r="V2">
        <v>20</v>
      </c>
      <c r="W2">
        <v>21</v>
      </c>
      <c r="X2">
        <v>22</v>
      </c>
      <c r="Y2">
        <v>23</v>
      </c>
      <c r="Z2">
        <v>24</v>
      </c>
      <c r="AA2">
        <v>25</v>
      </c>
      <c r="AB2">
        <v>26</v>
      </c>
      <c r="AC2">
        <v>27</v>
      </c>
      <c r="AD2">
        <v>28</v>
      </c>
      <c r="AE2">
        <v>29</v>
      </c>
      <c r="AF2">
        <v>30</v>
      </c>
      <c r="AG2">
        <v>31</v>
      </c>
      <c r="AH2">
        <v>32</v>
      </c>
      <c r="AI2">
        <v>33</v>
      </c>
      <c r="AJ2">
        <v>34</v>
      </c>
      <c r="AK2">
        <v>35</v>
      </c>
      <c r="AL2">
        <v>36</v>
      </c>
      <c r="AM2">
        <v>37</v>
      </c>
      <c r="AN2">
        <v>38</v>
      </c>
      <c r="AO2">
        <v>39</v>
      </c>
      <c r="AP2">
        <v>40</v>
      </c>
      <c r="AQ2">
        <v>41</v>
      </c>
      <c r="AR2">
        <v>42</v>
      </c>
      <c r="AS2">
        <v>43</v>
      </c>
      <c r="AT2">
        <v>44</v>
      </c>
      <c r="AU2">
        <v>45</v>
      </c>
      <c r="AV2">
        <v>46</v>
      </c>
      <c r="AW2">
        <v>47</v>
      </c>
      <c r="AX2">
        <v>48</v>
      </c>
      <c r="AY2">
        <v>49</v>
      </c>
      <c r="AZ2">
        <v>50</v>
      </c>
      <c r="BA2">
        <v>51</v>
      </c>
      <c r="BB2">
        <v>52</v>
      </c>
      <c r="BC2">
        <v>53</v>
      </c>
      <c r="BD2">
        <v>54</v>
      </c>
      <c r="BE2">
        <v>55</v>
      </c>
      <c r="BF2">
        <v>56</v>
      </c>
      <c r="BG2">
        <v>57</v>
      </c>
      <c r="BH2">
        <v>58</v>
      </c>
      <c r="BI2">
        <v>59</v>
      </c>
      <c r="BJ2">
        <v>60</v>
      </c>
      <c r="BK2">
        <v>61</v>
      </c>
      <c r="BL2">
        <v>62</v>
      </c>
      <c r="BM2">
        <v>63</v>
      </c>
      <c r="BN2">
        <v>64</v>
      </c>
      <c r="BO2">
        <v>65</v>
      </c>
      <c r="BP2">
        <v>66</v>
      </c>
      <c r="BQ2">
        <v>67</v>
      </c>
      <c r="BR2">
        <v>68</v>
      </c>
      <c r="BS2">
        <v>69</v>
      </c>
      <c r="BT2">
        <v>70</v>
      </c>
      <c r="BU2">
        <v>71</v>
      </c>
      <c r="BV2">
        <v>72</v>
      </c>
      <c r="BW2">
        <v>73</v>
      </c>
      <c r="BX2">
        <v>74</v>
      </c>
      <c r="BY2">
        <v>75</v>
      </c>
      <c r="BZ2">
        <v>76</v>
      </c>
      <c r="CA2">
        <v>77</v>
      </c>
      <c r="CB2">
        <v>78</v>
      </c>
      <c r="CC2">
        <v>79</v>
      </c>
      <c r="CD2">
        <v>80</v>
      </c>
      <c r="CE2">
        <v>81</v>
      </c>
      <c r="CF2">
        <v>82</v>
      </c>
      <c r="CG2">
        <v>83</v>
      </c>
      <c r="CH2">
        <v>84</v>
      </c>
      <c r="CI2">
        <v>85</v>
      </c>
      <c r="CJ2">
        <v>86</v>
      </c>
      <c r="CK2">
        <v>87</v>
      </c>
      <c r="CL2">
        <v>88</v>
      </c>
    </row>
    <row r="3" spans="1:90">
      <c r="A3" s="693"/>
      <c r="B3" s="693"/>
      <c r="C3" t="s">
        <v>1990</v>
      </c>
      <c r="D3" t="s">
        <v>4</v>
      </c>
      <c r="E3" t="s">
        <v>5</v>
      </c>
      <c r="F3" t="s">
        <v>198</v>
      </c>
      <c r="G3" t="s">
        <v>6</v>
      </c>
      <c r="H3" t="s">
        <v>7</v>
      </c>
      <c r="I3" t="s">
        <v>125</v>
      </c>
      <c r="J3" t="s">
        <v>126</v>
      </c>
      <c r="K3" t="s">
        <v>127</v>
      </c>
      <c r="L3" t="s">
        <v>87</v>
      </c>
      <c r="M3" t="s">
        <v>46</v>
      </c>
      <c r="N3" t="s">
        <v>128</v>
      </c>
      <c r="O3" t="s">
        <v>130</v>
      </c>
      <c r="P3" t="s">
        <v>131</v>
      </c>
      <c r="Q3" t="s">
        <v>117</v>
      </c>
      <c r="R3" t="s">
        <v>1980</v>
      </c>
      <c r="S3" t="s">
        <v>135</v>
      </c>
      <c r="T3" t="s">
        <v>136</v>
      </c>
      <c r="U3" t="s">
        <v>137</v>
      </c>
      <c r="V3" t="s">
        <v>138</v>
      </c>
      <c r="W3" t="s">
        <v>8</v>
      </c>
      <c r="X3" t="s">
        <v>140</v>
      </c>
      <c r="Y3" t="s">
        <v>141</v>
      </c>
      <c r="Z3" t="s">
        <v>142</v>
      </c>
      <c r="AA3" t="s">
        <v>143</v>
      </c>
      <c r="AB3" t="s">
        <v>1991</v>
      </c>
      <c r="AC3" t="s">
        <v>1992</v>
      </c>
      <c r="AD3" t="s">
        <v>1941</v>
      </c>
      <c r="AE3" t="s">
        <v>149</v>
      </c>
      <c r="AF3" t="s">
        <v>1163</v>
      </c>
      <c r="AG3" t="s">
        <v>1164</v>
      </c>
      <c r="AH3" t="s">
        <v>1165</v>
      </c>
      <c r="AI3" t="s">
        <v>1993</v>
      </c>
      <c r="AJ3" t="s">
        <v>1994</v>
      </c>
      <c r="AK3" t="s">
        <v>1995</v>
      </c>
      <c r="AL3" t="s">
        <v>1944</v>
      </c>
      <c r="AM3" t="s">
        <v>1168</v>
      </c>
      <c r="AN3" t="s">
        <v>157</v>
      </c>
      <c r="AO3" t="s">
        <v>158</v>
      </c>
      <c r="AP3" t="s">
        <v>159</v>
      </c>
      <c r="AQ3" t="s">
        <v>1996</v>
      </c>
      <c r="AR3" t="s">
        <v>1234</v>
      </c>
      <c r="AS3" t="s">
        <v>865</v>
      </c>
      <c r="AT3" t="s">
        <v>868</v>
      </c>
      <c r="AU3" t="s">
        <v>161</v>
      </c>
      <c r="AV3" t="s">
        <v>162</v>
      </c>
      <c r="AW3" t="s">
        <v>163</v>
      </c>
      <c r="AX3" t="s">
        <v>10</v>
      </c>
      <c r="AY3" t="s">
        <v>11</v>
      </c>
      <c r="AZ3" t="s">
        <v>898</v>
      </c>
      <c r="BA3" t="s">
        <v>904</v>
      </c>
      <c r="BB3" t="s">
        <v>47</v>
      </c>
      <c r="BC3" t="s">
        <v>12</v>
      </c>
      <c r="BD3" t="s">
        <v>166</v>
      </c>
      <c r="BE3" t="s">
        <v>51</v>
      </c>
      <c r="BF3" t="s">
        <v>13</v>
      </c>
      <c r="BG3" t="s">
        <v>1926</v>
      </c>
      <c r="BH3" t="s">
        <v>59</v>
      </c>
      <c r="BI3" t="s">
        <v>14</v>
      </c>
      <c r="BJ3" t="s">
        <v>15</v>
      </c>
      <c r="BK3" t="s">
        <v>88</v>
      </c>
      <c r="BL3" t="s">
        <v>16</v>
      </c>
      <c r="BM3" t="s">
        <v>167</v>
      </c>
      <c r="BN3" t="s">
        <v>1286</v>
      </c>
      <c r="BO3" t="s">
        <v>1239</v>
      </c>
      <c r="BP3" t="s">
        <v>17</v>
      </c>
      <c r="BQ3" t="s">
        <v>89</v>
      </c>
      <c r="BR3" t="s">
        <v>169</v>
      </c>
      <c r="BS3" t="s">
        <v>170</v>
      </c>
      <c r="BT3" t="s">
        <v>18</v>
      </c>
      <c r="BU3" t="s">
        <v>19</v>
      </c>
      <c r="BV3" t="s">
        <v>20</v>
      </c>
      <c r="BW3" t="s">
        <v>1945</v>
      </c>
      <c r="BX3" t="s">
        <v>1946</v>
      </c>
      <c r="BY3" t="s">
        <v>1242</v>
      </c>
      <c r="BZ3" t="s">
        <v>52</v>
      </c>
      <c r="CA3" t="s">
        <v>1947</v>
      </c>
      <c r="CB3" t="s">
        <v>21</v>
      </c>
      <c r="CC3" t="s">
        <v>84</v>
      </c>
      <c r="CD3" t="s">
        <v>172</v>
      </c>
      <c r="CE3" t="s">
        <v>22</v>
      </c>
      <c r="CF3" t="s">
        <v>90</v>
      </c>
      <c r="CG3" t="s">
        <v>173</v>
      </c>
      <c r="CH3" t="s">
        <v>91</v>
      </c>
      <c r="CI3" t="s">
        <v>23</v>
      </c>
      <c r="CJ3" t="s">
        <v>92</v>
      </c>
      <c r="CK3" t="s">
        <v>24</v>
      </c>
      <c r="CL3" t="s">
        <v>25</v>
      </c>
    </row>
    <row r="4" spans="1:90">
      <c r="A4">
        <v>1</v>
      </c>
      <c r="B4" t="s">
        <v>1990</v>
      </c>
      <c r="C4" s="261">
        <f t="array" ref="C4:CL91">TRANSPOSE(逆行列表!C4:CL91)</f>
        <v>1.0665288164519016</v>
      </c>
      <c r="D4" s="261">
        <v>9.7304226184819377E-6</v>
      </c>
      <c r="E4" s="261">
        <v>4.5611126101630998E-7</v>
      </c>
      <c r="F4" s="261">
        <v>1.403831623432637E-6</v>
      </c>
      <c r="G4" s="261">
        <v>2.834460927982155E-5</v>
      </c>
      <c r="H4" s="261">
        <v>1.764378716549061E-6</v>
      </c>
      <c r="I4" s="261">
        <v>0</v>
      </c>
      <c r="J4" s="261">
        <v>2.3250040583666355E-6</v>
      </c>
      <c r="K4" s="261">
        <v>9.5291947963373194E-6</v>
      </c>
      <c r="L4" s="261">
        <v>1.3338387180475525E-5</v>
      </c>
      <c r="M4" s="261">
        <v>1.5982565213240862E-6</v>
      </c>
      <c r="N4" s="261">
        <v>6.2057864396015277E-4</v>
      </c>
      <c r="O4" s="261">
        <v>1.149933395811962E-5</v>
      </c>
      <c r="P4" s="261">
        <v>-1.1317321727522187E-17</v>
      </c>
      <c r="Q4" s="261">
        <v>1.2565715624953301E-5</v>
      </c>
      <c r="R4" s="261">
        <v>7.4470412840095669E-7</v>
      </c>
      <c r="S4" s="261">
        <v>-5.6186772716383267E-19</v>
      </c>
      <c r="T4" s="261">
        <v>1.8782736392193914E-4</v>
      </c>
      <c r="U4" s="261">
        <v>-6.4436862066452909E-18</v>
      </c>
      <c r="V4" s="261">
        <v>1.0750345153872966E-7</v>
      </c>
      <c r="W4" s="261">
        <v>6.2045752123566947E-4</v>
      </c>
      <c r="X4" s="261">
        <v>0</v>
      </c>
      <c r="Y4" s="261">
        <v>5.448975681696313E-7</v>
      </c>
      <c r="Z4" s="261">
        <v>-1.5945370956687641E-20</v>
      </c>
      <c r="AA4" s="261">
        <v>1.1972867196695582E-5</v>
      </c>
      <c r="AB4" s="261">
        <v>7.877589528315324E-6</v>
      </c>
      <c r="AC4" s="261">
        <v>1.4622300206575445E-6</v>
      </c>
      <c r="AD4" s="261">
        <v>3.3749523875839829E-7</v>
      </c>
      <c r="AE4" s="261">
        <v>4.5345725514806598E-5</v>
      </c>
      <c r="AF4" s="261">
        <v>5.4055909255118777E-6</v>
      </c>
      <c r="AG4" s="261">
        <v>2.1688379708476951E-5</v>
      </c>
      <c r="AH4" s="261">
        <v>1.484602947272126E-5</v>
      </c>
      <c r="AI4" s="261">
        <v>7.3976702556251739E-4</v>
      </c>
      <c r="AJ4" s="261">
        <v>5.2701277435793681E-5</v>
      </c>
      <c r="AK4" s="261">
        <v>3.7638138803117552E-7</v>
      </c>
      <c r="AL4" s="261">
        <v>4.9537297501581696E-5</v>
      </c>
      <c r="AM4" s="261">
        <v>2.5923703541563613E-4</v>
      </c>
      <c r="AN4" s="261">
        <v>2.7977670259307842E-7</v>
      </c>
      <c r="AO4" s="261">
        <v>2.2360189051286571E-5</v>
      </c>
      <c r="AP4" s="261">
        <v>2.8909886361064193E-4</v>
      </c>
      <c r="AQ4" s="261">
        <v>2.3715666702917314E-4</v>
      </c>
      <c r="AR4" s="261">
        <v>0</v>
      </c>
      <c r="AS4" s="261">
        <v>9.3724404756592472E-5</v>
      </c>
      <c r="AT4" s="261">
        <v>0</v>
      </c>
      <c r="AU4" s="261">
        <v>0</v>
      </c>
      <c r="AV4" s="261">
        <v>-2.9447113637297714E-18</v>
      </c>
      <c r="AW4" s="261">
        <v>1.6515221873781782E-5</v>
      </c>
      <c r="AX4" s="261">
        <v>9.3782595891309887E-4</v>
      </c>
      <c r="AY4" s="261">
        <v>3.5011822728417999E-4</v>
      </c>
      <c r="AZ4" s="261">
        <v>3.2754349235218356E-3</v>
      </c>
      <c r="BA4" s="261">
        <v>2.0736243411445102E-2</v>
      </c>
      <c r="BB4" s="261">
        <v>4.4317032367722524E-3</v>
      </c>
      <c r="BC4" s="261">
        <v>1.4436187728519673E-3</v>
      </c>
      <c r="BD4" s="261">
        <v>0</v>
      </c>
      <c r="BE4" s="261">
        <v>0</v>
      </c>
      <c r="BF4" s="261">
        <v>1.0828554245858114E-4</v>
      </c>
      <c r="BG4" s="261">
        <v>6.0178012983608019E-3</v>
      </c>
      <c r="BH4" s="261">
        <v>4.0072531467953157E-2</v>
      </c>
      <c r="BI4" s="261">
        <v>5.8893371848001933E-4</v>
      </c>
      <c r="BJ4" s="261">
        <v>-4.1104165219776347E-20</v>
      </c>
      <c r="BK4" s="261">
        <v>2.0699363954544572E-4</v>
      </c>
      <c r="BL4" s="261">
        <v>7.3707566411974901E-4</v>
      </c>
      <c r="BM4" s="261">
        <v>1.1876031323784422E-3</v>
      </c>
      <c r="BN4" s="261">
        <v>-1.7705937126807591E-19</v>
      </c>
      <c r="BO4" s="261">
        <v>5.6909903180553025E-5</v>
      </c>
      <c r="BP4" s="261">
        <v>3.4331096399672804E-5</v>
      </c>
      <c r="BQ4" s="261">
        <v>3.6610102055851547E-4</v>
      </c>
      <c r="BR4" s="261">
        <v>9.562668430187227E-5</v>
      </c>
      <c r="BS4" s="261">
        <v>5.4324049936920224E-5</v>
      </c>
      <c r="BT4" s="261">
        <v>4.4415470243251888E-4</v>
      </c>
      <c r="BU4" s="261">
        <v>6.4921497369516758E-5</v>
      </c>
      <c r="BV4" s="261">
        <v>0</v>
      </c>
      <c r="BW4" s="261">
        <v>0</v>
      </c>
      <c r="BX4" s="261">
        <v>1.1443584808646866E-4</v>
      </c>
      <c r="BY4" s="261">
        <v>0</v>
      </c>
      <c r="BZ4" s="261">
        <v>0</v>
      </c>
      <c r="CA4" s="261">
        <v>1.5450601887398129E-4</v>
      </c>
      <c r="CB4" s="261">
        <v>7.6016775977378621E-3</v>
      </c>
      <c r="CC4" s="261">
        <v>6.3662548694895049E-5</v>
      </c>
      <c r="CD4" s="261">
        <v>3.2170564785496424E-2</v>
      </c>
      <c r="CE4" s="261">
        <v>4.4558859368735671E-3</v>
      </c>
      <c r="CF4" s="261">
        <v>0</v>
      </c>
      <c r="CG4" s="261">
        <v>7.1181083290212828E-8</v>
      </c>
      <c r="CH4" s="261">
        <v>8.4923802190523701E-6</v>
      </c>
      <c r="CI4" s="261">
        <v>3.4730457434171621E-6</v>
      </c>
      <c r="CJ4" s="261">
        <v>1.0739018760664668E-4</v>
      </c>
      <c r="CK4" s="261">
        <v>5.2182907737334278E-4</v>
      </c>
      <c r="CL4" s="261">
        <v>3.6319298279295759E-3</v>
      </c>
    </row>
    <row r="5" spans="1:90">
      <c r="A5">
        <v>2</v>
      </c>
      <c r="B5" t="s">
        <v>4</v>
      </c>
      <c r="C5" s="261">
        <v>3.4276232848341629E-4</v>
      </c>
      <c r="D5" s="261">
        <v>1.0466666750321492</v>
      </c>
      <c r="E5" s="261">
        <v>1.2031255252340811E-6</v>
      </c>
      <c r="F5" s="261">
        <v>3.995481907213016E-7</v>
      </c>
      <c r="G5" s="261">
        <v>3.304006416245468E-4</v>
      </c>
      <c r="H5" s="261">
        <v>1.1036990267387794E-6</v>
      </c>
      <c r="I5" s="261">
        <v>0</v>
      </c>
      <c r="J5" s="261">
        <v>2.659541982888582E-5</v>
      </c>
      <c r="K5" s="261">
        <v>9.2889796794485334E-7</v>
      </c>
      <c r="L5" s="261">
        <v>1.9178062764243277E-4</v>
      </c>
      <c r="M5" s="261">
        <v>9.5158703349761237E-7</v>
      </c>
      <c r="N5" s="261">
        <v>1.4923480682070819E-4</v>
      </c>
      <c r="O5" s="261">
        <v>6.31283343758423E-6</v>
      </c>
      <c r="P5" s="261">
        <v>-6.894709778311215E-21</v>
      </c>
      <c r="Q5" s="261">
        <v>1.5132440692815551E-6</v>
      </c>
      <c r="R5" s="261">
        <v>1.3757347914318061E-6</v>
      </c>
      <c r="S5" s="261">
        <v>-3.2844841796814614E-21</v>
      </c>
      <c r="T5" s="261">
        <v>5.6559219151361151E-6</v>
      </c>
      <c r="U5" s="261">
        <v>-5.5916053532213152E-18</v>
      </c>
      <c r="V5" s="261">
        <v>3.0801284105195832E-7</v>
      </c>
      <c r="W5" s="261">
        <v>2.5058230193835403E-3</v>
      </c>
      <c r="X5" s="261">
        <v>0</v>
      </c>
      <c r="Y5" s="261">
        <v>6.9282681403800576E-7</v>
      </c>
      <c r="Z5" s="261">
        <v>-5.4255298488025852E-21</v>
      </c>
      <c r="AA5" s="261">
        <v>2.0254404928846574E-7</v>
      </c>
      <c r="AB5" s="261">
        <v>4.9574365663795716E-6</v>
      </c>
      <c r="AC5" s="261">
        <v>1.0478578422087436E-6</v>
      </c>
      <c r="AD5" s="261">
        <v>3.1113604441950838E-7</v>
      </c>
      <c r="AE5" s="261">
        <v>1.6692211382999241E-5</v>
      </c>
      <c r="AF5" s="261">
        <v>2.8558225730496949E-6</v>
      </c>
      <c r="AG5" s="261">
        <v>6.3619398548633264E-6</v>
      </c>
      <c r="AH5" s="261">
        <v>6.609209073944105E-6</v>
      </c>
      <c r="AI5" s="261">
        <v>4.09017569632298E-4</v>
      </c>
      <c r="AJ5" s="261">
        <v>2.8977685491436462E-5</v>
      </c>
      <c r="AK5" s="261">
        <v>2.127253723544121E-7</v>
      </c>
      <c r="AL5" s="261">
        <v>4.7346969149607177E-6</v>
      </c>
      <c r="AM5" s="261">
        <v>1.4179446043302923E-4</v>
      </c>
      <c r="AN5" s="261">
        <v>1.1623120110984694E-7</v>
      </c>
      <c r="AO5" s="261">
        <v>1.5459688673031795E-5</v>
      </c>
      <c r="AP5" s="261">
        <v>7.951823434950327E-5</v>
      </c>
      <c r="AQ5" s="261">
        <v>2.9568782282743816E-3</v>
      </c>
      <c r="AR5" s="261">
        <v>0</v>
      </c>
      <c r="AS5" s="261">
        <v>6.0005446693275894E-5</v>
      </c>
      <c r="AT5" s="261">
        <v>0</v>
      </c>
      <c r="AU5" s="261">
        <v>0</v>
      </c>
      <c r="AV5" s="261">
        <v>-3.9050222921146452E-18</v>
      </c>
      <c r="AW5" s="261">
        <v>2.7184667129787495E-5</v>
      </c>
      <c r="AX5" s="261">
        <v>5.7673329845769059E-4</v>
      </c>
      <c r="AY5" s="261">
        <v>2.6423161985319381E-4</v>
      </c>
      <c r="AZ5" s="261">
        <v>2.6292696649198731E-3</v>
      </c>
      <c r="BA5" s="261">
        <v>7.6116552960936966E-3</v>
      </c>
      <c r="BB5" s="261">
        <v>3.6334615726367372E-3</v>
      </c>
      <c r="BC5" s="261">
        <v>9.4028162042920829E-4</v>
      </c>
      <c r="BD5" s="261">
        <v>0</v>
      </c>
      <c r="BE5" s="261">
        <v>0</v>
      </c>
      <c r="BF5" s="261">
        <v>1.0634671458786494E-4</v>
      </c>
      <c r="BG5" s="261">
        <v>4.7448159296639867E-3</v>
      </c>
      <c r="BH5" s="261">
        <v>2.4393966443918662E-2</v>
      </c>
      <c r="BI5" s="261">
        <v>1.8017549151843856E-4</v>
      </c>
      <c r="BJ5" s="261">
        <v>-7.6188155326548207E-20</v>
      </c>
      <c r="BK5" s="261">
        <v>5.3690268815859562E-5</v>
      </c>
      <c r="BL5" s="261">
        <v>2.2358423976496814E-4</v>
      </c>
      <c r="BM5" s="261">
        <v>6.7895052977126364E-4</v>
      </c>
      <c r="BN5" s="261">
        <v>-6.6157988855834419E-20</v>
      </c>
      <c r="BO5" s="261">
        <v>5.8815642400161805E-5</v>
      </c>
      <c r="BP5" s="261">
        <v>2.1313555521178202E-5</v>
      </c>
      <c r="BQ5" s="261">
        <v>8.6010340458685236E-5</v>
      </c>
      <c r="BR5" s="261">
        <v>6.7317704422918128E-5</v>
      </c>
      <c r="BS5" s="261">
        <v>5.2119990050692355E-5</v>
      </c>
      <c r="BT5" s="261">
        <v>1.0779205681015203E-3</v>
      </c>
      <c r="BU5" s="261">
        <v>2.4012481543401016E-5</v>
      </c>
      <c r="BV5" s="261">
        <v>0</v>
      </c>
      <c r="BW5" s="261">
        <v>0</v>
      </c>
      <c r="BX5" s="261">
        <v>1.1447055335483207E-5</v>
      </c>
      <c r="BY5" s="261">
        <v>0</v>
      </c>
      <c r="BZ5" s="261">
        <v>0</v>
      </c>
      <c r="CA5" s="261">
        <v>1.6327795533785256E-4</v>
      </c>
      <c r="CB5" s="261">
        <v>4.4874947248050639E-3</v>
      </c>
      <c r="CC5" s="261">
        <v>1.4864917611151759E-4</v>
      </c>
      <c r="CD5" s="261">
        <v>1.7646784819297087E-2</v>
      </c>
      <c r="CE5" s="261">
        <v>2.3024493477144083E-3</v>
      </c>
      <c r="CF5" s="261">
        <v>0</v>
      </c>
      <c r="CG5" s="261">
        <v>2.6327711436120995E-8</v>
      </c>
      <c r="CH5" s="261">
        <v>3.6924989207935319E-6</v>
      </c>
      <c r="CI5" s="261">
        <v>4.0769862006548844E-6</v>
      </c>
      <c r="CJ5" s="261">
        <v>3.1304509322464985E-5</v>
      </c>
      <c r="CK5" s="261">
        <v>4.5004740028164374E-4</v>
      </c>
      <c r="CL5" s="261">
        <v>8.8143429349856021E-3</v>
      </c>
    </row>
    <row r="6" spans="1:90">
      <c r="A6">
        <v>3</v>
      </c>
      <c r="B6" t="s">
        <v>5</v>
      </c>
      <c r="C6" s="261">
        <v>2.8323874628198252E-5</v>
      </c>
      <c r="D6" s="261">
        <v>1.0029547538867616E-5</v>
      </c>
      <c r="E6" s="261">
        <v>1.0176606166882751</v>
      </c>
      <c r="F6" s="261">
        <v>1.6210414949006013E-8</v>
      </c>
      <c r="G6" s="261">
        <v>2.6356705037615527E-4</v>
      </c>
      <c r="H6" s="261">
        <v>3.5433610477968668E-4</v>
      </c>
      <c r="I6" s="261">
        <v>0</v>
      </c>
      <c r="J6" s="261">
        <v>1.2292822608119905E-4</v>
      </c>
      <c r="K6" s="261">
        <v>1.2786066943969141E-5</v>
      </c>
      <c r="L6" s="261">
        <v>2.1518894792724507E-5</v>
      </c>
      <c r="M6" s="261">
        <v>6.2233325399195955E-6</v>
      </c>
      <c r="N6" s="261">
        <v>4.6737885198606476E-5</v>
      </c>
      <c r="O6" s="261">
        <v>2.2248534613484288E-5</v>
      </c>
      <c r="P6" s="261">
        <v>-3.6590657138355706E-21</v>
      </c>
      <c r="Q6" s="261">
        <v>1.2135299769025026E-5</v>
      </c>
      <c r="R6" s="261">
        <v>7.7310906859033413E-7</v>
      </c>
      <c r="S6" s="261">
        <v>-6.1626250351753979E-19</v>
      </c>
      <c r="T6" s="261">
        <v>1.9176033971688893E-5</v>
      </c>
      <c r="U6" s="261">
        <v>-1.0744741933183018E-17</v>
      </c>
      <c r="V6" s="261">
        <v>3.9582589791585836E-7</v>
      </c>
      <c r="W6" s="261">
        <v>1.5379256449664543E-3</v>
      </c>
      <c r="X6" s="261">
        <v>0</v>
      </c>
      <c r="Y6" s="261">
        <v>6.0314916120970855E-7</v>
      </c>
      <c r="Z6" s="261">
        <v>-3.8424898087062572E-21</v>
      </c>
      <c r="AA6" s="261">
        <v>5.3436971857477906E-7</v>
      </c>
      <c r="AB6" s="261">
        <v>2.3684401913573568E-5</v>
      </c>
      <c r="AC6" s="261">
        <v>9.3814314529427998E-7</v>
      </c>
      <c r="AD6" s="261">
        <v>2.4309453065600905E-6</v>
      </c>
      <c r="AE6" s="261">
        <v>4.009027467916499E-5</v>
      </c>
      <c r="AF6" s="261">
        <v>2.1858214464173424E-6</v>
      </c>
      <c r="AG6" s="261">
        <v>4.5221236973123698E-6</v>
      </c>
      <c r="AH6" s="261">
        <v>5.1594452811411338E-6</v>
      </c>
      <c r="AI6" s="261">
        <v>3.008545923609393E-4</v>
      </c>
      <c r="AJ6" s="261">
        <v>5.9618679545492364E-5</v>
      </c>
      <c r="AK6" s="261">
        <v>1.7916443583455583E-7</v>
      </c>
      <c r="AL6" s="261">
        <v>3.289805925159152E-6</v>
      </c>
      <c r="AM6" s="261">
        <v>1.0039062599953004E-4</v>
      </c>
      <c r="AN6" s="261">
        <v>4.4259148429591852E-4</v>
      </c>
      <c r="AO6" s="261">
        <v>1.2081770085122286E-5</v>
      </c>
      <c r="AP6" s="261">
        <v>1.9894507196180158E-4</v>
      </c>
      <c r="AQ6" s="261">
        <v>1.6248070376164125E-6</v>
      </c>
      <c r="AR6" s="261">
        <v>0</v>
      </c>
      <c r="AS6" s="261">
        <v>4.1208553978984568E-5</v>
      </c>
      <c r="AT6" s="261">
        <v>0</v>
      </c>
      <c r="AU6" s="261">
        <v>0</v>
      </c>
      <c r="AV6" s="261">
        <v>-1.5870402633553228E-18</v>
      </c>
      <c r="AW6" s="261">
        <v>6.8868956200104802E-6</v>
      </c>
      <c r="AX6" s="261">
        <v>5.037088149632571E-4</v>
      </c>
      <c r="AY6" s="261">
        <v>1.1519226351991816E-4</v>
      </c>
      <c r="AZ6" s="261">
        <v>4.0724792623442552E-3</v>
      </c>
      <c r="BA6" s="261">
        <v>8.3539694977777801E-3</v>
      </c>
      <c r="BB6" s="261">
        <v>4.5698604420607485E-3</v>
      </c>
      <c r="BC6" s="261">
        <v>5.7896582299063329E-4</v>
      </c>
      <c r="BD6" s="261">
        <v>0</v>
      </c>
      <c r="BE6" s="261">
        <v>0</v>
      </c>
      <c r="BF6" s="261">
        <v>1.6699863854431613E-4</v>
      </c>
      <c r="BG6" s="261">
        <v>2.5258636951064526E-3</v>
      </c>
      <c r="BH6" s="261">
        <v>2.8254432808402497E-2</v>
      </c>
      <c r="BI6" s="261">
        <v>1.7415252973042156E-4</v>
      </c>
      <c r="BJ6" s="261">
        <v>-5.5491396398487333E-20</v>
      </c>
      <c r="BK6" s="261">
        <v>1.0463043221513409E-4</v>
      </c>
      <c r="BL6" s="261">
        <v>4.0373071036259452E-4</v>
      </c>
      <c r="BM6" s="261">
        <v>7.837439413349947E-4</v>
      </c>
      <c r="BN6" s="261">
        <v>-1.0692452550814237E-19</v>
      </c>
      <c r="BO6" s="261">
        <v>1.6052685502709679E-4</v>
      </c>
      <c r="BP6" s="261">
        <v>1.4809707541638085E-5</v>
      </c>
      <c r="BQ6" s="261">
        <v>2.6630782821882102E-4</v>
      </c>
      <c r="BR6" s="261">
        <v>8.5996893423608188E-5</v>
      </c>
      <c r="BS6" s="261">
        <v>9.4230248553854023E-5</v>
      </c>
      <c r="BT6" s="261">
        <v>6.5982974604757952E-4</v>
      </c>
      <c r="BU6" s="261">
        <v>2.994898186545184E-5</v>
      </c>
      <c r="BV6" s="261">
        <v>0</v>
      </c>
      <c r="BW6" s="261">
        <v>0</v>
      </c>
      <c r="BX6" s="261">
        <v>9.7629047232040846E-6</v>
      </c>
      <c r="BY6" s="261">
        <v>0</v>
      </c>
      <c r="BZ6" s="261">
        <v>0</v>
      </c>
      <c r="CA6" s="261">
        <v>4.2078942690020509E-3</v>
      </c>
      <c r="CB6" s="261">
        <v>5.0649778929654915E-3</v>
      </c>
      <c r="CC6" s="261">
        <v>6.8973898637830197E-5</v>
      </c>
      <c r="CD6" s="261">
        <v>1.2482076512365312E-2</v>
      </c>
      <c r="CE6" s="261">
        <v>5.52335245980999E-3</v>
      </c>
      <c r="CF6" s="261">
        <v>0</v>
      </c>
      <c r="CG6" s="261">
        <v>3.2836595873445861E-8</v>
      </c>
      <c r="CH6" s="261">
        <v>2.9990916313106062E-6</v>
      </c>
      <c r="CI6" s="261">
        <v>4.1772965703091364E-6</v>
      </c>
      <c r="CJ6" s="261">
        <v>7.0210159875145717E-4</v>
      </c>
      <c r="CK6" s="261">
        <v>9.6916021203761213E-4</v>
      </c>
      <c r="CL6" s="261">
        <v>5.3955419652221255E-3</v>
      </c>
    </row>
    <row r="7" spans="1:90">
      <c r="A7">
        <v>4</v>
      </c>
      <c r="B7" t="s">
        <v>198</v>
      </c>
      <c r="C7" s="261">
        <v>4.1729580953798822E-6</v>
      </c>
      <c r="D7" s="261">
        <v>4.5885516820979959E-7</v>
      </c>
      <c r="E7" s="261">
        <v>1.2573169704328316E-7</v>
      </c>
      <c r="F7" s="261">
        <v>1.0000423933176552</v>
      </c>
      <c r="G7" s="261">
        <v>1.6323144892315455E-7</v>
      </c>
      <c r="H7" s="261">
        <v>8.4376931921786615E-7</v>
      </c>
      <c r="I7" s="261">
        <v>0</v>
      </c>
      <c r="J7" s="261">
        <v>8.0117425901721347E-7</v>
      </c>
      <c r="K7" s="261">
        <v>7.6816080639864779E-6</v>
      </c>
      <c r="L7" s="261">
        <v>9.6558298203557336E-6</v>
      </c>
      <c r="M7" s="261">
        <v>1.7186190138736764E-5</v>
      </c>
      <c r="N7" s="261">
        <v>2.4225022243824579E-5</v>
      </c>
      <c r="O7" s="261">
        <v>2.7109836559165189E-5</v>
      </c>
      <c r="P7" s="261">
        <v>-1.3659651785764234E-21</v>
      </c>
      <c r="Q7" s="261">
        <v>5.8805118647442528E-6</v>
      </c>
      <c r="R7" s="261">
        <v>9.0001853579672169E-7</v>
      </c>
      <c r="S7" s="261">
        <v>-2.8542188248223867E-21</v>
      </c>
      <c r="T7" s="261">
        <v>4.9495849388779729E-5</v>
      </c>
      <c r="U7" s="261">
        <v>-5.5173834337246336E-17</v>
      </c>
      <c r="V7" s="261">
        <v>2.2690543951333986E-3</v>
      </c>
      <c r="W7" s="261">
        <v>1.5393310729756461E-4</v>
      </c>
      <c r="X7" s="261">
        <v>0</v>
      </c>
      <c r="Y7" s="261">
        <v>1.0835604683620884E-6</v>
      </c>
      <c r="Z7" s="261">
        <v>-7.7993078541846205E-21</v>
      </c>
      <c r="AA7" s="261">
        <v>5.1403461282864021E-7</v>
      </c>
      <c r="AB7" s="261">
        <v>4.7474138783067673E-5</v>
      </c>
      <c r="AC7" s="261">
        <v>3.5237532932325312E-6</v>
      </c>
      <c r="AD7" s="261">
        <v>7.0040176066431738E-7</v>
      </c>
      <c r="AE7" s="261">
        <v>4.0275403285740718E-4</v>
      </c>
      <c r="AF7" s="261">
        <v>1.804833903182514E-5</v>
      </c>
      <c r="AG7" s="261">
        <v>3.4082714670944321E-5</v>
      </c>
      <c r="AH7" s="261">
        <v>2.9804909429517229E-5</v>
      </c>
      <c r="AI7" s="261">
        <v>1.8763633016275082E-3</v>
      </c>
      <c r="AJ7" s="261">
        <v>1.4103175406070861E-4</v>
      </c>
      <c r="AK7" s="261">
        <v>1.0195016076552551E-6</v>
      </c>
      <c r="AL7" s="261">
        <v>2.1693838484288106E-5</v>
      </c>
      <c r="AM7" s="261">
        <v>6.5924153384865319E-4</v>
      </c>
      <c r="AN7" s="261">
        <v>2.5432256575780804E-7</v>
      </c>
      <c r="AO7" s="261">
        <v>1.0780673024445689E-4</v>
      </c>
      <c r="AP7" s="261">
        <v>9.3199292441791554E-5</v>
      </c>
      <c r="AQ7" s="261">
        <v>1.1333342049966794E-5</v>
      </c>
      <c r="AR7" s="261">
        <v>0</v>
      </c>
      <c r="AS7" s="261">
        <v>2.045826336270516E-4</v>
      </c>
      <c r="AT7" s="261">
        <v>0</v>
      </c>
      <c r="AU7" s="261">
        <v>0</v>
      </c>
      <c r="AV7" s="261">
        <v>-5.9584622035728162E-18</v>
      </c>
      <c r="AW7" s="261">
        <v>2.3167729044687958E-5</v>
      </c>
      <c r="AX7" s="261">
        <v>3.6037379865275247E-3</v>
      </c>
      <c r="AY7" s="261">
        <v>1.0201670003319127E-3</v>
      </c>
      <c r="AZ7" s="261">
        <v>3.4534198346992226E-3</v>
      </c>
      <c r="BA7" s="261">
        <v>1.4304423922056993E-2</v>
      </c>
      <c r="BB7" s="261">
        <v>2.1335690033126069E-2</v>
      </c>
      <c r="BC7" s="261">
        <v>3.5722078299434642E-3</v>
      </c>
      <c r="BD7" s="261">
        <v>0</v>
      </c>
      <c r="BE7" s="261">
        <v>0</v>
      </c>
      <c r="BF7" s="261">
        <v>3.6120788689488464E-3</v>
      </c>
      <c r="BG7" s="261">
        <v>1.8322873652076247E-2</v>
      </c>
      <c r="BH7" s="261">
        <v>0.19515266642305584</v>
      </c>
      <c r="BI7" s="261">
        <v>4.8846024250997306E-4</v>
      </c>
      <c r="BJ7" s="261">
        <v>-1.2780682785111049E-18</v>
      </c>
      <c r="BK7" s="261">
        <v>2.7871272138095733E-4</v>
      </c>
      <c r="BL7" s="261">
        <v>3.067366596292972E-4</v>
      </c>
      <c r="BM7" s="261">
        <v>5.4258119260512669E-3</v>
      </c>
      <c r="BN7" s="261">
        <v>-4.0529817158946555E-19</v>
      </c>
      <c r="BO7" s="261">
        <v>1.122736790964728E-4</v>
      </c>
      <c r="BP7" s="261">
        <v>3.7277367765356711E-5</v>
      </c>
      <c r="BQ7" s="261">
        <v>3.842993104193184E-4</v>
      </c>
      <c r="BR7" s="261">
        <v>1.950809935505133E-4</v>
      </c>
      <c r="BS7" s="261">
        <v>1.0541911182434366E-4</v>
      </c>
      <c r="BT7" s="261">
        <v>7.738082222727246E-4</v>
      </c>
      <c r="BU7" s="261">
        <v>1.5486565707291755E-4</v>
      </c>
      <c r="BV7" s="261">
        <v>0</v>
      </c>
      <c r="BW7" s="261">
        <v>0</v>
      </c>
      <c r="BX7" s="261">
        <v>1.2655760704807746E-5</v>
      </c>
      <c r="BY7" s="261">
        <v>0</v>
      </c>
      <c r="BZ7" s="261">
        <v>0</v>
      </c>
      <c r="CA7" s="261">
        <v>1.0637188321717067E-3</v>
      </c>
      <c r="CB7" s="261">
        <v>3.2264906409206991E-2</v>
      </c>
      <c r="CC7" s="261">
        <v>1.825175825070534E-4</v>
      </c>
      <c r="CD7" s="261">
        <v>8.1955500698472683E-2</v>
      </c>
      <c r="CE7" s="261">
        <v>1.4221875665661531E-2</v>
      </c>
      <c r="CF7" s="261">
        <v>0</v>
      </c>
      <c r="CG7" s="261">
        <v>1.697974581848887E-7</v>
      </c>
      <c r="CH7" s="261">
        <v>1.0071588224098283E-5</v>
      </c>
      <c r="CI7" s="261">
        <v>5.1579187501711496E-6</v>
      </c>
      <c r="CJ7" s="261">
        <v>1.8016057902291006E-4</v>
      </c>
      <c r="CK7" s="261">
        <v>9.4567278734167097E-4</v>
      </c>
      <c r="CL7" s="261">
        <v>6.3275636803518005E-3</v>
      </c>
    </row>
    <row r="8" spans="1:90">
      <c r="A8">
        <v>5</v>
      </c>
      <c r="B8" t="s">
        <v>6</v>
      </c>
      <c r="C8" s="261">
        <v>4.3927946849051047E-2</v>
      </c>
      <c r="D8" s="261">
        <v>3.4311722010632837E-5</v>
      </c>
      <c r="E8" s="261">
        <v>3.3528292064865777E-3</v>
      </c>
      <c r="F8" s="261">
        <v>5.8210359261920608E-7</v>
      </c>
      <c r="G8" s="261">
        <v>1.0049160087817564</v>
      </c>
      <c r="H8" s="261">
        <v>7.5480290692924256E-5</v>
      </c>
      <c r="I8" s="261">
        <v>0</v>
      </c>
      <c r="J8" s="261">
        <v>9.8627234531832487E-7</v>
      </c>
      <c r="K8" s="261">
        <v>4.0483402059181175E-6</v>
      </c>
      <c r="L8" s="261">
        <v>9.1815915650693984E-6</v>
      </c>
      <c r="M8" s="261">
        <v>7.7882103989553795E-6</v>
      </c>
      <c r="N8" s="261">
        <v>4.236737775081205E-4</v>
      </c>
      <c r="O8" s="261">
        <v>2.3530179395263914E-4</v>
      </c>
      <c r="P8" s="261">
        <v>-4.6851056461219597E-19</v>
      </c>
      <c r="Q8" s="261">
        <v>5.7889989404073523E-5</v>
      </c>
      <c r="R8" s="261">
        <v>9.8109322003683055E-6</v>
      </c>
      <c r="S8" s="261">
        <v>-5.5315953277854337E-20</v>
      </c>
      <c r="T8" s="261">
        <v>2.0101908034017456E-5</v>
      </c>
      <c r="U8" s="261">
        <v>-2.5587268325232032E-18</v>
      </c>
      <c r="V8" s="261">
        <v>2.264850551756242E-6</v>
      </c>
      <c r="W8" s="261">
        <v>2.832598618888689E-3</v>
      </c>
      <c r="X8" s="261">
        <v>0</v>
      </c>
      <c r="Y8" s="261">
        <v>3.63721122405373E-7</v>
      </c>
      <c r="Z8" s="261">
        <v>-3.6557884909548535E-21</v>
      </c>
      <c r="AA8" s="261">
        <v>1.7250233346472765E-6</v>
      </c>
      <c r="AB8" s="261">
        <v>6.1044517915226844E-6</v>
      </c>
      <c r="AC8" s="261">
        <v>1.2989015327157851E-5</v>
      </c>
      <c r="AD8" s="261">
        <v>1.3582415869057167E-7</v>
      </c>
      <c r="AE8" s="261">
        <v>1.5420827028429115E-4</v>
      </c>
      <c r="AF8" s="261">
        <v>1.7577651905644361E-6</v>
      </c>
      <c r="AG8" s="261">
        <v>4.3062734715571772E-6</v>
      </c>
      <c r="AH8" s="261">
        <v>4.5275948964738673E-6</v>
      </c>
      <c r="AI8" s="261">
        <v>2.5086515288504861E-4</v>
      </c>
      <c r="AJ8" s="261">
        <v>1.9074733538676602E-5</v>
      </c>
      <c r="AK8" s="261">
        <v>1.8183730984210999E-7</v>
      </c>
      <c r="AL8" s="261">
        <v>5.1780618389649411E-6</v>
      </c>
      <c r="AM8" s="261">
        <v>8.3632675836197012E-5</v>
      </c>
      <c r="AN8" s="261">
        <v>1.5781612864047815E-6</v>
      </c>
      <c r="AO8" s="261">
        <v>1.1866757261975917E-5</v>
      </c>
      <c r="AP8" s="261">
        <v>2.4766300518712267E-5</v>
      </c>
      <c r="AQ8" s="261">
        <v>1.3211162107321125E-5</v>
      </c>
      <c r="AR8" s="261">
        <v>0</v>
      </c>
      <c r="AS8" s="261">
        <v>3.0433131496447745E-5</v>
      </c>
      <c r="AT8" s="261">
        <v>0</v>
      </c>
      <c r="AU8" s="261">
        <v>0</v>
      </c>
      <c r="AV8" s="261">
        <v>-4.7343035164029845E-18</v>
      </c>
      <c r="AW8" s="261">
        <v>1.2060842695919868E-4</v>
      </c>
      <c r="AX8" s="261">
        <v>1.771900585333569E-3</v>
      </c>
      <c r="AY8" s="261">
        <v>7.540332865516151E-4</v>
      </c>
      <c r="AZ8" s="261">
        <v>8.1269215240649118E-3</v>
      </c>
      <c r="BA8" s="261">
        <v>5.1214569516858238E-3</v>
      </c>
      <c r="BB8" s="261">
        <v>3.2015556698359307E-3</v>
      </c>
      <c r="BC8" s="261">
        <v>1.7287338448103448E-3</v>
      </c>
      <c r="BD8" s="261">
        <v>0</v>
      </c>
      <c r="BE8" s="261">
        <v>0</v>
      </c>
      <c r="BF8" s="261">
        <v>2.7304826594676111E-4</v>
      </c>
      <c r="BG8" s="261">
        <v>8.5389620307220991E-3</v>
      </c>
      <c r="BH8" s="261">
        <v>1.1903106241750318E-2</v>
      </c>
      <c r="BI8" s="261">
        <v>2.3398584700801597E-4</v>
      </c>
      <c r="BJ8" s="261">
        <v>-6.7832445272211425E-20</v>
      </c>
      <c r="BK8" s="261">
        <v>3.2726634874175303E-4</v>
      </c>
      <c r="BL8" s="261">
        <v>1.0619179665969218E-3</v>
      </c>
      <c r="BM8" s="261">
        <v>5.6750765181358333E-4</v>
      </c>
      <c r="BN8" s="261">
        <v>-1.4564480176376977E-19</v>
      </c>
      <c r="BO8" s="261">
        <v>7.0763242347151529E-5</v>
      </c>
      <c r="BP8" s="261">
        <v>6.4553391946131031E-5</v>
      </c>
      <c r="BQ8" s="261">
        <v>4.0348916405011842E-4</v>
      </c>
      <c r="BR8" s="261">
        <v>1.6879561472812706E-4</v>
      </c>
      <c r="BS8" s="261">
        <v>1.3724091652099696E-4</v>
      </c>
      <c r="BT8" s="261">
        <v>4.5385148995402572E-4</v>
      </c>
      <c r="BU8" s="261">
        <v>4.7342647380314368E-4</v>
      </c>
      <c r="BV8" s="261">
        <v>0</v>
      </c>
      <c r="BW8" s="261">
        <v>0</v>
      </c>
      <c r="BX8" s="261">
        <v>1.8204846627121325E-5</v>
      </c>
      <c r="BY8" s="261">
        <v>0</v>
      </c>
      <c r="BZ8" s="261">
        <v>0</v>
      </c>
      <c r="CA8" s="261">
        <v>4.8680397901035212E-4</v>
      </c>
      <c r="CB8" s="261">
        <v>3.5497491421966382E-3</v>
      </c>
      <c r="CC8" s="261">
        <v>4.956677463373258E-4</v>
      </c>
      <c r="CD8" s="261">
        <v>1.0404387629594006E-2</v>
      </c>
      <c r="CE8" s="261">
        <v>1.5920528988648191E-2</v>
      </c>
      <c r="CF8" s="261">
        <v>0</v>
      </c>
      <c r="CG8" s="261">
        <v>5.1907319807747303E-7</v>
      </c>
      <c r="CH8" s="261">
        <v>2.4153603729441674E-5</v>
      </c>
      <c r="CI8" s="261">
        <v>6.1447842786931558E-6</v>
      </c>
      <c r="CJ8" s="261">
        <v>1.4459724167832159E-4</v>
      </c>
      <c r="CK8" s="261">
        <v>9.0187135940131334E-4</v>
      </c>
      <c r="CL8" s="261">
        <v>3.7112221367615571E-3</v>
      </c>
    </row>
    <row r="9" spans="1:90">
      <c r="A9">
        <v>6</v>
      </c>
      <c r="B9" t="s">
        <v>7</v>
      </c>
      <c r="C9" s="261">
        <v>1.5292486686293546E-2</v>
      </c>
      <c r="D9" s="261">
        <v>7.4130296048860062E-7</v>
      </c>
      <c r="E9" s="261">
        <v>3.8883508488027775E-6</v>
      </c>
      <c r="F9" s="261">
        <v>5.6658785253266936E-7</v>
      </c>
      <c r="G9" s="261">
        <v>1.1578280279605589E-3</v>
      </c>
      <c r="H9" s="261">
        <v>1.0024211377979255</v>
      </c>
      <c r="I9" s="261">
        <v>0</v>
      </c>
      <c r="J9" s="261">
        <v>2.4341846290792789E-6</v>
      </c>
      <c r="K9" s="261">
        <v>2.7635500967291386E-6</v>
      </c>
      <c r="L9" s="261">
        <v>1.9597509839152266E-5</v>
      </c>
      <c r="M9" s="261">
        <v>1.479798024331092E-5</v>
      </c>
      <c r="N9" s="261">
        <v>2.4865822730052349E-3</v>
      </c>
      <c r="O9" s="261">
        <v>1.9539176532824213E-4</v>
      </c>
      <c r="P9" s="261">
        <v>-1.7307373647040221E-19</v>
      </c>
      <c r="Q9" s="261">
        <v>8.3048497128100643E-5</v>
      </c>
      <c r="R9" s="261">
        <v>1.8954962567157554E-5</v>
      </c>
      <c r="S9" s="261">
        <v>-9.5841783977887738E-21</v>
      </c>
      <c r="T9" s="261">
        <v>2.7555492231309132E-5</v>
      </c>
      <c r="U9" s="261">
        <v>-2.3169135873962125E-18</v>
      </c>
      <c r="V9" s="261">
        <v>3.8470901484889624E-7</v>
      </c>
      <c r="W9" s="261">
        <v>6.135068123762453E-3</v>
      </c>
      <c r="X9" s="261">
        <v>0</v>
      </c>
      <c r="Y9" s="261">
        <v>3.4094763071898472E-7</v>
      </c>
      <c r="Z9" s="261">
        <v>-4.5428863385060315E-20</v>
      </c>
      <c r="AA9" s="261">
        <v>5.3952039276250281E-7</v>
      </c>
      <c r="AB9" s="261">
        <v>4.6917473701503409E-5</v>
      </c>
      <c r="AC9" s="261">
        <v>1.751933767703551E-5</v>
      </c>
      <c r="AD9" s="261">
        <v>1.8778621972347989E-7</v>
      </c>
      <c r="AE9" s="261">
        <v>1.9309341426834512E-3</v>
      </c>
      <c r="AF9" s="261">
        <v>1.5783327451500693E-6</v>
      </c>
      <c r="AG9" s="261">
        <v>3.9426488916540498E-6</v>
      </c>
      <c r="AH9" s="261">
        <v>3.8193832247460306E-6</v>
      </c>
      <c r="AI9" s="261">
        <v>2.1909573102390383E-4</v>
      </c>
      <c r="AJ9" s="261">
        <v>1.8660366544915152E-5</v>
      </c>
      <c r="AK9" s="261">
        <v>1.649628407590051E-7</v>
      </c>
      <c r="AL9" s="261">
        <v>3.9294006648537303E-6</v>
      </c>
      <c r="AM9" s="261">
        <v>7.4652203397564189E-5</v>
      </c>
      <c r="AN9" s="261">
        <v>1.4255309757709636E-7</v>
      </c>
      <c r="AO9" s="261">
        <v>1.1224472857582215E-5</v>
      </c>
      <c r="AP9" s="261">
        <v>1.7093366815026813E-5</v>
      </c>
      <c r="AQ9" s="261">
        <v>7.9155547101406802E-4</v>
      </c>
      <c r="AR9" s="261">
        <v>0</v>
      </c>
      <c r="AS9" s="261">
        <v>2.4540160535776921E-5</v>
      </c>
      <c r="AT9" s="261">
        <v>0</v>
      </c>
      <c r="AU9" s="261">
        <v>0</v>
      </c>
      <c r="AV9" s="261">
        <v>-4.7921397259142634E-18</v>
      </c>
      <c r="AW9" s="261">
        <v>1.5304863569664788E-4</v>
      </c>
      <c r="AX9" s="261">
        <v>1.8613345399504432E-3</v>
      </c>
      <c r="AY9" s="261">
        <v>2.3993426664249289E-4</v>
      </c>
      <c r="AZ9" s="261">
        <v>7.2631673901552563E-3</v>
      </c>
      <c r="BA9" s="261">
        <v>2.1709769745689744E-3</v>
      </c>
      <c r="BB9" s="261">
        <v>5.3908608520347725E-3</v>
      </c>
      <c r="BC9" s="261">
        <v>1.4345072114008632E-3</v>
      </c>
      <c r="BD9" s="261">
        <v>0</v>
      </c>
      <c r="BE9" s="261">
        <v>0</v>
      </c>
      <c r="BF9" s="261">
        <v>2.6897686797118541E-4</v>
      </c>
      <c r="BG9" s="261">
        <v>9.6306488739076671E-3</v>
      </c>
      <c r="BH9" s="261">
        <v>1.0747928666524482E-2</v>
      </c>
      <c r="BI9" s="261">
        <v>2.7737277699460322E-4</v>
      </c>
      <c r="BJ9" s="261">
        <v>-7.5867709458044466E-20</v>
      </c>
      <c r="BK9" s="261">
        <v>3.1748607619389187E-4</v>
      </c>
      <c r="BL9" s="261">
        <v>5.5674335132443716E-4</v>
      </c>
      <c r="BM9" s="261">
        <v>6.6495210924131967E-4</v>
      </c>
      <c r="BN9" s="261">
        <v>-1.5504005090072971E-19</v>
      </c>
      <c r="BO9" s="261">
        <v>5.0161726820704245E-5</v>
      </c>
      <c r="BP9" s="261">
        <v>1.3842360252493046E-4</v>
      </c>
      <c r="BQ9" s="261">
        <v>6.6286494073218116E-4</v>
      </c>
      <c r="BR9" s="261">
        <v>1.3261774460080253E-4</v>
      </c>
      <c r="BS9" s="261">
        <v>1.5891621478859413E-4</v>
      </c>
      <c r="BT9" s="261">
        <v>4.8559492715579967E-4</v>
      </c>
      <c r="BU9" s="261">
        <v>1.0513130781273932E-4</v>
      </c>
      <c r="BV9" s="261">
        <v>0</v>
      </c>
      <c r="BW9" s="261">
        <v>0</v>
      </c>
      <c r="BX9" s="261">
        <v>1.1460613587628965E-5</v>
      </c>
      <c r="BY9" s="261">
        <v>0</v>
      </c>
      <c r="BZ9" s="261">
        <v>0</v>
      </c>
      <c r="CA9" s="261">
        <v>9.4377374163602307E-4</v>
      </c>
      <c r="CB9" s="261">
        <v>7.2526459107095402E-3</v>
      </c>
      <c r="CC9" s="261">
        <v>1.3585668437050282E-3</v>
      </c>
      <c r="CD9" s="261">
        <v>9.2826665064822608E-3</v>
      </c>
      <c r="CE9" s="261">
        <v>1.0433561638387264E-2</v>
      </c>
      <c r="CF9" s="261">
        <v>0</v>
      </c>
      <c r="CG9" s="261">
        <v>1.1526783393849042E-7</v>
      </c>
      <c r="CH9" s="261">
        <v>3.9184655964802688E-5</v>
      </c>
      <c r="CI9" s="261">
        <v>9.9995127939071891E-6</v>
      </c>
      <c r="CJ9" s="261">
        <v>1.0476881237598107E-4</v>
      </c>
      <c r="CK9" s="261">
        <v>4.2255508149605407E-4</v>
      </c>
      <c r="CL9" s="261">
        <v>3.9707937134728236E-3</v>
      </c>
    </row>
    <row r="10" spans="1:90">
      <c r="A10">
        <v>7</v>
      </c>
      <c r="B10" t="s">
        <v>125</v>
      </c>
      <c r="C10" s="261">
        <v>0</v>
      </c>
      <c r="D10" s="261">
        <v>0</v>
      </c>
      <c r="E10" s="261">
        <v>0</v>
      </c>
      <c r="F10" s="261">
        <v>0</v>
      </c>
      <c r="G10" s="261">
        <v>0</v>
      </c>
      <c r="H10" s="261">
        <v>0</v>
      </c>
      <c r="I10" s="261">
        <v>1</v>
      </c>
      <c r="J10" s="261">
        <v>0</v>
      </c>
      <c r="K10" s="261">
        <v>0</v>
      </c>
      <c r="L10" s="261">
        <v>0</v>
      </c>
      <c r="M10" s="261">
        <v>0</v>
      </c>
      <c r="N10" s="261">
        <v>0</v>
      </c>
      <c r="O10" s="261">
        <v>0</v>
      </c>
      <c r="P10" s="261">
        <v>0</v>
      </c>
      <c r="Q10" s="261">
        <v>0</v>
      </c>
      <c r="R10" s="261">
        <v>0</v>
      </c>
      <c r="S10" s="261">
        <v>0</v>
      </c>
      <c r="T10" s="261">
        <v>0</v>
      </c>
      <c r="U10" s="261">
        <v>0</v>
      </c>
      <c r="V10" s="261">
        <v>0</v>
      </c>
      <c r="W10" s="261">
        <v>0</v>
      </c>
      <c r="X10" s="261">
        <v>0</v>
      </c>
      <c r="Y10" s="261">
        <v>0</v>
      </c>
      <c r="Z10" s="261">
        <v>0</v>
      </c>
      <c r="AA10" s="261">
        <v>0</v>
      </c>
      <c r="AB10" s="261">
        <v>0</v>
      </c>
      <c r="AC10" s="261">
        <v>0</v>
      </c>
      <c r="AD10" s="261">
        <v>0</v>
      </c>
      <c r="AE10" s="261">
        <v>0</v>
      </c>
      <c r="AF10" s="261">
        <v>0</v>
      </c>
      <c r="AG10" s="261">
        <v>0</v>
      </c>
      <c r="AH10" s="261">
        <v>0</v>
      </c>
      <c r="AI10" s="261">
        <v>0</v>
      </c>
      <c r="AJ10" s="261">
        <v>0</v>
      </c>
      <c r="AK10" s="261">
        <v>0</v>
      </c>
      <c r="AL10" s="261">
        <v>0</v>
      </c>
      <c r="AM10" s="261">
        <v>0</v>
      </c>
      <c r="AN10" s="261">
        <v>0</v>
      </c>
      <c r="AO10" s="261">
        <v>0</v>
      </c>
      <c r="AP10" s="261">
        <v>0</v>
      </c>
      <c r="AQ10" s="261">
        <v>0</v>
      </c>
      <c r="AR10" s="261">
        <v>0</v>
      </c>
      <c r="AS10" s="261">
        <v>0</v>
      </c>
      <c r="AT10" s="261">
        <v>0</v>
      </c>
      <c r="AU10" s="261">
        <v>0</v>
      </c>
      <c r="AV10" s="261">
        <v>0</v>
      </c>
      <c r="AW10" s="261">
        <v>0</v>
      </c>
      <c r="AX10" s="261">
        <v>0</v>
      </c>
      <c r="AY10" s="261">
        <v>0</v>
      </c>
      <c r="AZ10" s="261">
        <v>0</v>
      </c>
      <c r="BA10" s="261">
        <v>0</v>
      </c>
      <c r="BB10" s="261">
        <v>0</v>
      </c>
      <c r="BC10" s="261">
        <v>0</v>
      </c>
      <c r="BD10" s="261">
        <v>0</v>
      </c>
      <c r="BE10" s="261">
        <v>0</v>
      </c>
      <c r="BF10" s="261">
        <v>0</v>
      </c>
      <c r="BG10" s="261">
        <v>0</v>
      </c>
      <c r="BH10" s="261">
        <v>0</v>
      </c>
      <c r="BI10" s="261">
        <v>0</v>
      </c>
      <c r="BJ10" s="261">
        <v>0</v>
      </c>
      <c r="BK10" s="261">
        <v>0</v>
      </c>
      <c r="BL10" s="261">
        <v>0</v>
      </c>
      <c r="BM10" s="261">
        <v>0</v>
      </c>
      <c r="BN10" s="261">
        <v>0</v>
      </c>
      <c r="BO10" s="261">
        <v>0</v>
      </c>
      <c r="BP10" s="261">
        <v>0</v>
      </c>
      <c r="BQ10" s="261">
        <v>0</v>
      </c>
      <c r="BR10" s="261">
        <v>0</v>
      </c>
      <c r="BS10" s="261">
        <v>0</v>
      </c>
      <c r="BT10" s="261">
        <v>0</v>
      </c>
      <c r="BU10" s="261">
        <v>0</v>
      </c>
      <c r="BV10" s="261">
        <v>0</v>
      </c>
      <c r="BW10" s="261">
        <v>0</v>
      </c>
      <c r="BX10" s="261">
        <v>0</v>
      </c>
      <c r="BY10" s="261">
        <v>0</v>
      </c>
      <c r="BZ10" s="261">
        <v>0</v>
      </c>
      <c r="CA10" s="261">
        <v>0</v>
      </c>
      <c r="CB10" s="261">
        <v>0</v>
      </c>
      <c r="CC10" s="261">
        <v>0</v>
      </c>
      <c r="CD10" s="261">
        <v>0</v>
      </c>
      <c r="CE10" s="261">
        <v>0</v>
      </c>
      <c r="CF10" s="261">
        <v>0</v>
      </c>
      <c r="CG10" s="261">
        <v>0</v>
      </c>
      <c r="CH10" s="261">
        <v>0</v>
      </c>
      <c r="CI10" s="261">
        <v>0</v>
      </c>
      <c r="CJ10" s="261">
        <v>0</v>
      </c>
      <c r="CK10" s="261">
        <v>0</v>
      </c>
      <c r="CL10" s="261">
        <v>0</v>
      </c>
    </row>
    <row r="11" spans="1:90">
      <c r="A11">
        <v>8</v>
      </c>
      <c r="B11" t="s">
        <v>126</v>
      </c>
      <c r="C11" s="261">
        <v>1.3975680304063474E-3</v>
      </c>
      <c r="D11" s="261">
        <v>5.1400236826174684E-6</v>
      </c>
      <c r="E11" s="261">
        <v>5.9661828609021341E-8</v>
      </c>
      <c r="F11" s="261">
        <v>1.6386655154274292E-6</v>
      </c>
      <c r="G11" s="261">
        <v>9.1173376952186573E-6</v>
      </c>
      <c r="H11" s="261">
        <v>4.2169165492878288E-7</v>
      </c>
      <c r="I11" s="261">
        <v>0</v>
      </c>
      <c r="J11" s="261">
        <v>1.0118059568515305</v>
      </c>
      <c r="K11" s="261">
        <v>9.5262665513333651E-6</v>
      </c>
      <c r="L11" s="261">
        <v>4.1866126237493425E-6</v>
      </c>
      <c r="M11" s="261">
        <v>2.1279094465155313E-5</v>
      </c>
      <c r="N11" s="261">
        <v>1.0499115134900344E-4</v>
      </c>
      <c r="O11" s="261">
        <v>2.2870299250268126E-5</v>
      </c>
      <c r="P11" s="261">
        <v>-1.7332872694619575E-20</v>
      </c>
      <c r="Q11" s="261">
        <v>2.0156023622883412E-4</v>
      </c>
      <c r="R11" s="261">
        <v>3.3194567981164821E-4</v>
      </c>
      <c r="S11" s="261">
        <v>-1.9230347409279681E-21</v>
      </c>
      <c r="T11" s="261">
        <v>9.5181158196779063E-5</v>
      </c>
      <c r="U11" s="261">
        <v>-5.4992603671347914E-18</v>
      </c>
      <c r="V11" s="261">
        <v>3.2906442754322306E-7</v>
      </c>
      <c r="W11" s="261">
        <v>9.7372641127987697E-4</v>
      </c>
      <c r="X11" s="261">
        <v>0</v>
      </c>
      <c r="Y11" s="261">
        <v>6.1458265651754485E-7</v>
      </c>
      <c r="Z11" s="261">
        <v>-5.3672638057547249E-21</v>
      </c>
      <c r="AA11" s="261">
        <v>3.0667537530071649E-7</v>
      </c>
      <c r="AB11" s="261">
        <v>8.9121429411425722E-6</v>
      </c>
      <c r="AC11" s="261">
        <v>9.2477231764005121E-7</v>
      </c>
      <c r="AD11" s="261">
        <v>3.1454083712380644E-7</v>
      </c>
      <c r="AE11" s="261">
        <v>1.2873175783672198E-5</v>
      </c>
      <c r="AF11" s="261">
        <v>2.989554002653657E-6</v>
      </c>
      <c r="AG11" s="261">
        <v>6.4447428829185139E-6</v>
      </c>
      <c r="AH11" s="261">
        <v>7.3703557446673961E-6</v>
      </c>
      <c r="AI11" s="261">
        <v>4.3226643800007821E-4</v>
      </c>
      <c r="AJ11" s="261">
        <v>3.0539027449890139E-5</v>
      </c>
      <c r="AK11" s="261">
        <v>2.439262234136955E-7</v>
      </c>
      <c r="AL11" s="261">
        <v>4.8107503239751366E-6</v>
      </c>
      <c r="AM11" s="261">
        <v>1.453234627364802E-4</v>
      </c>
      <c r="AN11" s="261">
        <v>6.5233917847081483E-8</v>
      </c>
      <c r="AO11" s="261">
        <v>2.0238475005909679E-5</v>
      </c>
      <c r="AP11" s="261">
        <v>1.9157000474251917E-5</v>
      </c>
      <c r="AQ11" s="261">
        <v>1.2163076625835698E-4</v>
      </c>
      <c r="AR11" s="261">
        <v>0</v>
      </c>
      <c r="AS11" s="261">
        <v>1.2742507069910233E-4</v>
      </c>
      <c r="AT11" s="261">
        <v>0</v>
      </c>
      <c r="AU11" s="261">
        <v>0</v>
      </c>
      <c r="AV11" s="261">
        <v>-2.1019051803848153E-17</v>
      </c>
      <c r="AW11" s="261">
        <v>4.8141477148798233E-4</v>
      </c>
      <c r="AX11" s="261">
        <v>2.3651489183917911E-3</v>
      </c>
      <c r="AY11" s="261">
        <v>2.352957561060837E-4</v>
      </c>
      <c r="AZ11" s="261">
        <v>8.689421523700119E-3</v>
      </c>
      <c r="BA11" s="261">
        <v>3.6684957914314979E-3</v>
      </c>
      <c r="BB11" s="261">
        <v>1.5029390732984335E-2</v>
      </c>
      <c r="BC11" s="261">
        <v>8.3757588133549863E-3</v>
      </c>
      <c r="BD11" s="261">
        <v>0</v>
      </c>
      <c r="BE11" s="261">
        <v>0</v>
      </c>
      <c r="BF11" s="261">
        <v>5.3160356711611249E-4</v>
      </c>
      <c r="BG11" s="261">
        <v>4.1591671681090979E-3</v>
      </c>
      <c r="BH11" s="261">
        <v>2.2046605331511815E-2</v>
      </c>
      <c r="BI11" s="261">
        <v>1.1589363886576305E-4</v>
      </c>
      <c r="BJ11" s="261">
        <v>-3.6380309977169704E-19</v>
      </c>
      <c r="BK11" s="261">
        <v>1.2210153082840286E-4</v>
      </c>
      <c r="BL11" s="261">
        <v>6.1162442361098208E-4</v>
      </c>
      <c r="BM11" s="261">
        <v>8.1030490740804906E-4</v>
      </c>
      <c r="BN11" s="261">
        <v>-3.7522126143694355E-19</v>
      </c>
      <c r="BO11" s="261">
        <v>1.4023423969618907E-4</v>
      </c>
      <c r="BP11" s="261">
        <v>2.1869761665098966E-5</v>
      </c>
      <c r="BQ11" s="261">
        <v>4.7471217217223314E-4</v>
      </c>
      <c r="BR11" s="261">
        <v>9.7253409632720484E-5</v>
      </c>
      <c r="BS11" s="261">
        <v>2.4061173854689942E-4</v>
      </c>
      <c r="BT11" s="261">
        <v>3.668449366113769E-4</v>
      </c>
      <c r="BU11" s="261">
        <v>3.7718017248379151E-5</v>
      </c>
      <c r="BV11" s="261">
        <v>0</v>
      </c>
      <c r="BW11" s="261">
        <v>0</v>
      </c>
      <c r="BX11" s="261">
        <v>1.0338890020627435E-5</v>
      </c>
      <c r="BY11" s="261">
        <v>0</v>
      </c>
      <c r="BZ11" s="261">
        <v>0</v>
      </c>
      <c r="CA11" s="261">
        <v>4.4308150724211545E-4</v>
      </c>
      <c r="CB11" s="261">
        <v>5.7677495103705921E-3</v>
      </c>
      <c r="CC11" s="261">
        <v>1.3621043377428564E-4</v>
      </c>
      <c r="CD11" s="261">
        <v>1.8088958037924933E-2</v>
      </c>
      <c r="CE11" s="261">
        <v>1.0498197416406934E-2</v>
      </c>
      <c r="CF11" s="261">
        <v>0</v>
      </c>
      <c r="CG11" s="261">
        <v>4.135470431338488E-8</v>
      </c>
      <c r="CH11" s="261">
        <v>3.1029947980545402E-6</v>
      </c>
      <c r="CI11" s="261">
        <v>5.9688566726273932E-6</v>
      </c>
      <c r="CJ11" s="261">
        <v>1.605067657370747E-4</v>
      </c>
      <c r="CK11" s="261">
        <v>1.3867736468163841E-3</v>
      </c>
      <c r="CL11" s="261">
        <v>2.9997545004180636E-3</v>
      </c>
    </row>
    <row r="12" spans="1:90">
      <c r="A12">
        <v>9</v>
      </c>
      <c r="B12" t="s">
        <v>127</v>
      </c>
      <c r="C12" s="261">
        <v>2.0569222276305219E-4</v>
      </c>
      <c r="D12" s="261">
        <v>5.277563077833212E-7</v>
      </c>
      <c r="E12" s="261">
        <v>3.6745873329700405E-7</v>
      </c>
      <c r="F12" s="261">
        <v>2.327353537268439E-7</v>
      </c>
      <c r="G12" s="261">
        <v>4.3209049500703367E-5</v>
      </c>
      <c r="H12" s="261">
        <v>6.3251399513573505E-7</v>
      </c>
      <c r="I12" s="261">
        <v>0</v>
      </c>
      <c r="J12" s="261">
        <v>2.8871169327633318E-3</v>
      </c>
      <c r="K12" s="261">
        <v>1.0000410863368614</v>
      </c>
      <c r="L12" s="261">
        <v>8.1465731109449874E-6</v>
      </c>
      <c r="M12" s="261">
        <v>1.7517390618110051E-5</v>
      </c>
      <c r="N12" s="261">
        <v>2.5995290431884673E-4</v>
      </c>
      <c r="O12" s="261">
        <v>1.699299936196767E-4</v>
      </c>
      <c r="P12" s="261">
        <v>-4.4369232131973233E-21</v>
      </c>
      <c r="Q12" s="261">
        <v>1.5978930261428519E-5</v>
      </c>
      <c r="R12" s="261">
        <v>9.6763787244671723E-5</v>
      </c>
      <c r="S12" s="261">
        <v>-1.3390217842019288E-20</v>
      </c>
      <c r="T12" s="261">
        <v>3.5607206741540025E-5</v>
      </c>
      <c r="U12" s="261">
        <v>-2.6465506568104114E-18</v>
      </c>
      <c r="V12" s="261">
        <v>6.0285045201578417E-7</v>
      </c>
      <c r="W12" s="261">
        <v>1.7079758847056243E-3</v>
      </c>
      <c r="X12" s="261">
        <v>0</v>
      </c>
      <c r="Y12" s="261">
        <v>9.4904316222669229E-7</v>
      </c>
      <c r="Z12" s="261">
        <v>-5.0862297561739042E-21</v>
      </c>
      <c r="AA12" s="261">
        <v>2.9043534920777185E-7</v>
      </c>
      <c r="AB12" s="261">
        <v>1.4067658708597365E-5</v>
      </c>
      <c r="AC12" s="261">
        <v>8.7921979640267365E-7</v>
      </c>
      <c r="AD12" s="261">
        <v>2.8346140673656576E-7</v>
      </c>
      <c r="AE12" s="261">
        <v>1.8269057872605642E-4</v>
      </c>
      <c r="AF12" s="261">
        <v>2.2389255395824887E-6</v>
      </c>
      <c r="AG12" s="261">
        <v>4.736040918112843E-6</v>
      </c>
      <c r="AH12" s="261">
        <v>6.0082687049426262E-6</v>
      </c>
      <c r="AI12" s="261">
        <v>3.2671459373270745E-4</v>
      </c>
      <c r="AJ12" s="261">
        <v>2.285864170625512E-5</v>
      </c>
      <c r="AK12" s="261">
        <v>2.1782610657594068E-7</v>
      </c>
      <c r="AL12" s="261">
        <v>4.1690841103371587E-6</v>
      </c>
      <c r="AM12" s="261">
        <v>1.0470187338996238E-4</v>
      </c>
      <c r="AN12" s="261">
        <v>6.0382819311687806E-8</v>
      </c>
      <c r="AO12" s="261">
        <v>2.667766829034185E-5</v>
      </c>
      <c r="AP12" s="261">
        <v>1.7413024243668484E-4</v>
      </c>
      <c r="AQ12" s="261">
        <v>2.5702802640928659E-6</v>
      </c>
      <c r="AR12" s="261">
        <v>0</v>
      </c>
      <c r="AS12" s="261">
        <v>9.8342935275114518E-5</v>
      </c>
      <c r="AT12" s="261">
        <v>0</v>
      </c>
      <c r="AU12" s="261">
        <v>0</v>
      </c>
      <c r="AV12" s="261">
        <v>-1.1182174193060104E-17</v>
      </c>
      <c r="AW12" s="261">
        <v>1.1023660665482465E-4</v>
      </c>
      <c r="AX12" s="261">
        <v>1.7299103359247961E-3</v>
      </c>
      <c r="AY12" s="261">
        <v>9.0564000052982749E-3</v>
      </c>
      <c r="AZ12" s="261">
        <v>8.8040123036308444E-3</v>
      </c>
      <c r="BA12" s="261">
        <v>2.2513101357532837E-2</v>
      </c>
      <c r="BB12" s="261">
        <v>1.2945268399162902E-2</v>
      </c>
      <c r="BC12" s="261">
        <v>3.3767442263527812E-3</v>
      </c>
      <c r="BD12" s="261">
        <v>0</v>
      </c>
      <c r="BE12" s="261">
        <v>0</v>
      </c>
      <c r="BF12" s="261">
        <v>1.1101600198627727E-3</v>
      </c>
      <c r="BG12" s="261">
        <v>6.3440514293218739E-3</v>
      </c>
      <c r="BH12" s="261">
        <v>1.7358514233756797E-2</v>
      </c>
      <c r="BI12" s="261">
        <v>9.2727592503598778E-5</v>
      </c>
      <c r="BJ12" s="261">
        <v>-9.0169786809492299E-19</v>
      </c>
      <c r="BK12" s="261">
        <v>1.8316894095994385E-4</v>
      </c>
      <c r="BL12" s="261">
        <v>5.1312373615872424E-4</v>
      </c>
      <c r="BM12" s="261">
        <v>8.0923133888534285E-4</v>
      </c>
      <c r="BN12" s="261">
        <v>-3.4981487038489664E-19</v>
      </c>
      <c r="BO12" s="261">
        <v>1.4489966753261166E-4</v>
      </c>
      <c r="BP12" s="261">
        <v>6.734287190566039E-5</v>
      </c>
      <c r="BQ12" s="261">
        <v>6.0966441422280861E-4</v>
      </c>
      <c r="BR12" s="261">
        <v>1.9455197188573186E-4</v>
      </c>
      <c r="BS12" s="261">
        <v>3.7623777717019167E-4</v>
      </c>
      <c r="BT12" s="261">
        <v>5.2978735949937145E-4</v>
      </c>
      <c r="BU12" s="261">
        <v>1.266077256060815E-4</v>
      </c>
      <c r="BV12" s="261">
        <v>0</v>
      </c>
      <c r="BW12" s="261">
        <v>0</v>
      </c>
      <c r="BX12" s="261">
        <v>1.119137271076077E-5</v>
      </c>
      <c r="BY12" s="261">
        <v>0</v>
      </c>
      <c r="BZ12" s="261">
        <v>0</v>
      </c>
      <c r="CA12" s="261">
        <v>9.8551665930713783E-4</v>
      </c>
      <c r="CB12" s="261">
        <v>4.8198769492990498E-3</v>
      </c>
      <c r="CC12" s="261">
        <v>4.7949099731235147E-4</v>
      </c>
      <c r="CD12" s="261">
        <v>1.3027315094569959E-2</v>
      </c>
      <c r="CE12" s="261">
        <v>2.7565099853151743E-2</v>
      </c>
      <c r="CF12" s="261">
        <v>0</v>
      </c>
      <c r="CG12" s="261">
        <v>1.3881496001634777E-7</v>
      </c>
      <c r="CH12" s="261">
        <v>1.7236142668388211E-5</v>
      </c>
      <c r="CI12" s="261">
        <v>1.0993480192545528E-5</v>
      </c>
      <c r="CJ12" s="261">
        <v>2.3877239417426801E-4</v>
      </c>
      <c r="CK12" s="261">
        <v>1.9312184467669131E-3</v>
      </c>
      <c r="CL12" s="261">
        <v>4.3321628767808793E-3</v>
      </c>
    </row>
    <row r="13" spans="1:90">
      <c r="A13">
        <v>10</v>
      </c>
      <c r="B13" t="s">
        <v>87</v>
      </c>
      <c r="C13" s="261">
        <v>1.4345263860805888E-5</v>
      </c>
      <c r="D13" s="261">
        <v>2.1419422401236708E-2</v>
      </c>
      <c r="E13" s="261">
        <v>9.5701604186324986E-8</v>
      </c>
      <c r="F13" s="261">
        <v>4.1952171150170976E-8</v>
      </c>
      <c r="G13" s="261">
        <v>2.099237981643223E-5</v>
      </c>
      <c r="H13" s="261">
        <v>6.0537976607997318E-7</v>
      </c>
      <c r="I13" s="261">
        <v>0</v>
      </c>
      <c r="J13" s="261">
        <v>3.1332619379998796E-6</v>
      </c>
      <c r="K13" s="261">
        <v>2.7218918053566593E-6</v>
      </c>
      <c r="L13" s="261">
        <v>1.0108461552916892</v>
      </c>
      <c r="M13" s="261">
        <v>4.7209242298766576E-6</v>
      </c>
      <c r="N13" s="261">
        <v>8.3230610904087843E-4</v>
      </c>
      <c r="O13" s="261">
        <v>2.2526363081497574E-5</v>
      </c>
      <c r="P13" s="261">
        <v>-3.8191032857063548E-21</v>
      </c>
      <c r="Q13" s="261">
        <v>3.5555152356001783E-6</v>
      </c>
      <c r="R13" s="261">
        <v>4.3002459043425922E-6</v>
      </c>
      <c r="S13" s="261">
        <v>-2.3122614950636612E-21</v>
      </c>
      <c r="T13" s="261">
        <v>1.2140258398313838E-4</v>
      </c>
      <c r="U13" s="261">
        <v>-2.3451983349234631E-18</v>
      </c>
      <c r="V13" s="261">
        <v>2.7808858164328379E-7</v>
      </c>
      <c r="W13" s="261">
        <v>7.0627588245634001E-4</v>
      </c>
      <c r="X13" s="261">
        <v>0</v>
      </c>
      <c r="Y13" s="261">
        <v>7.755297840400012E-7</v>
      </c>
      <c r="Z13" s="261">
        <v>-6.1417776439674928E-21</v>
      </c>
      <c r="AA13" s="261">
        <v>6.9955351543099501E-7</v>
      </c>
      <c r="AB13" s="261">
        <v>3.4657722998900573E-5</v>
      </c>
      <c r="AC13" s="261">
        <v>6.0301605287924225E-6</v>
      </c>
      <c r="AD13" s="261">
        <v>3.9833926590776081E-4</v>
      </c>
      <c r="AE13" s="261">
        <v>1.5494239531931535E-4</v>
      </c>
      <c r="AF13" s="261">
        <v>3.3051118019983929E-6</v>
      </c>
      <c r="AG13" s="261">
        <v>6.8767885238357834E-6</v>
      </c>
      <c r="AH13" s="261">
        <v>7.2323718863484256E-6</v>
      </c>
      <c r="AI13" s="261">
        <v>4.4637062455446145E-4</v>
      </c>
      <c r="AJ13" s="261">
        <v>3.3113736767373584E-5</v>
      </c>
      <c r="AK13" s="261">
        <v>2.3855860097261563E-7</v>
      </c>
      <c r="AL13" s="261">
        <v>5.299997218296331E-6</v>
      </c>
      <c r="AM13" s="261">
        <v>1.5475346933706234E-4</v>
      </c>
      <c r="AN13" s="261">
        <v>2.3973142399339719E-7</v>
      </c>
      <c r="AO13" s="261">
        <v>1.6467781719565185E-5</v>
      </c>
      <c r="AP13" s="261">
        <v>1.8367183409704012E-5</v>
      </c>
      <c r="AQ13" s="261">
        <v>1.6142049973098325E-3</v>
      </c>
      <c r="AR13" s="261">
        <v>0</v>
      </c>
      <c r="AS13" s="261">
        <v>2.8111292196649999E-5</v>
      </c>
      <c r="AT13" s="261">
        <v>0</v>
      </c>
      <c r="AU13" s="261">
        <v>0</v>
      </c>
      <c r="AV13" s="261">
        <v>-4.7759582561399492E-18</v>
      </c>
      <c r="AW13" s="261">
        <v>8.0100537164230819E-6</v>
      </c>
      <c r="AX13" s="261">
        <v>5.389256245437932E-4</v>
      </c>
      <c r="AY13" s="261">
        <v>9.8596149521732531E-4</v>
      </c>
      <c r="AZ13" s="261">
        <v>4.2528937230278509E-3</v>
      </c>
      <c r="BA13" s="261">
        <v>2.0942795823682032E-3</v>
      </c>
      <c r="BB13" s="261">
        <v>3.5040227817932233E-3</v>
      </c>
      <c r="BC13" s="261">
        <v>2.3185855918668348E-3</v>
      </c>
      <c r="BD13" s="261">
        <v>0</v>
      </c>
      <c r="BE13" s="261">
        <v>0</v>
      </c>
      <c r="BF13" s="261">
        <v>2.0145890173718114E-4</v>
      </c>
      <c r="BG13" s="261">
        <v>6.553917652299757E-3</v>
      </c>
      <c r="BH13" s="261">
        <v>1.5923105535878543E-2</v>
      </c>
      <c r="BI13" s="261">
        <v>4.9179839415913317E-4</v>
      </c>
      <c r="BJ13" s="261">
        <v>-8.8891364349794692E-20</v>
      </c>
      <c r="BK13" s="261">
        <v>1.7646738661010179E-4</v>
      </c>
      <c r="BL13" s="261">
        <v>3.4622586239538934E-4</v>
      </c>
      <c r="BM13" s="261">
        <v>6.4423671996598761E-4</v>
      </c>
      <c r="BN13" s="261">
        <v>-1.063603335142669E-19</v>
      </c>
      <c r="BO13" s="261">
        <v>4.9928836182638112E-5</v>
      </c>
      <c r="BP13" s="261">
        <v>1.3593497747344238E-5</v>
      </c>
      <c r="BQ13" s="261">
        <v>2.3235000066334949E-4</v>
      </c>
      <c r="BR13" s="261">
        <v>6.7022702573598416E-5</v>
      </c>
      <c r="BS13" s="261">
        <v>8.5695710445569831E-5</v>
      </c>
      <c r="BT13" s="261">
        <v>5.8983928891934081E-4</v>
      </c>
      <c r="BU13" s="261">
        <v>8.4047199950677072E-5</v>
      </c>
      <c r="BV13" s="261">
        <v>0</v>
      </c>
      <c r="BW13" s="261">
        <v>0</v>
      </c>
      <c r="BX13" s="261">
        <v>8.5527241036014461E-6</v>
      </c>
      <c r="BY13" s="261">
        <v>0</v>
      </c>
      <c r="BZ13" s="261">
        <v>0</v>
      </c>
      <c r="CA13" s="261">
        <v>4.2860982003451543E-4</v>
      </c>
      <c r="CB13" s="261">
        <v>6.1287221202682334E-3</v>
      </c>
      <c r="CC13" s="261">
        <v>6.4121348209655098E-5</v>
      </c>
      <c r="CD13" s="261">
        <v>1.9270211463964338E-2</v>
      </c>
      <c r="CE13" s="261">
        <v>4.865001608343968E-3</v>
      </c>
      <c r="CF13" s="261">
        <v>0</v>
      </c>
      <c r="CG13" s="261">
        <v>9.2150843440147981E-8</v>
      </c>
      <c r="CH13" s="261">
        <v>9.7655191576325437E-6</v>
      </c>
      <c r="CI13" s="261">
        <v>3.2362510966158538E-6</v>
      </c>
      <c r="CJ13" s="261">
        <v>5.8360286984698379E-5</v>
      </c>
      <c r="CK13" s="261">
        <v>5.3124945020836594E-4</v>
      </c>
      <c r="CL13" s="261">
        <v>4.8232178909248429E-3</v>
      </c>
    </row>
    <row r="14" spans="1:90">
      <c r="A14">
        <v>11</v>
      </c>
      <c r="B14" t="s">
        <v>46</v>
      </c>
      <c r="C14" s="261">
        <v>6.7739476675069516E-6</v>
      </c>
      <c r="D14" s="261">
        <v>1.0058303400784746E-4</v>
      </c>
      <c r="E14" s="261">
        <v>4.9605557749235862E-8</v>
      </c>
      <c r="F14" s="261">
        <v>2.8161604158198367E-7</v>
      </c>
      <c r="G14" s="261">
        <v>1.9512294564061364E-6</v>
      </c>
      <c r="H14" s="261">
        <v>2.0157139289781481E-7</v>
      </c>
      <c r="I14" s="261">
        <v>0</v>
      </c>
      <c r="J14" s="261">
        <v>5.0083524860253291E-4</v>
      </c>
      <c r="K14" s="261">
        <v>2.9307558075409261E-6</v>
      </c>
      <c r="L14" s="261">
        <v>4.7406824169558652E-3</v>
      </c>
      <c r="M14" s="261">
        <v>1.0001980996138817</v>
      </c>
      <c r="N14" s="261">
        <v>7.6586962813397243E-4</v>
      </c>
      <c r="O14" s="261">
        <v>5.2451519589223063E-5</v>
      </c>
      <c r="P14" s="261">
        <v>-8.233106457218298E-22</v>
      </c>
      <c r="Q14" s="261">
        <v>8.5243549922538137E-6</v>
      </c>
      <c r="R14" s="261">
        <v>6.1469237603747149E-6</v>
      </c>
      <c r="S14" s="261">
        <v>-1.5523892297178534E-20</v>
      </c>
      <c r="T14" s="261">
        <v>7.0857941762319404E-5</v>
      </c>
      <c r="U14" s="261">
        <v>-1.236041327103363E-18</v>
      </c>
      <c r="V14" s="261">
        <v>3.122330621370107E-6</v>
      </c>
      <c r="W14" s="261">
        <v>7.2049115790969688E-3</v>
      </c>
      <c r="X14" s="261">
        <v>0</v>
      </c>
      <c r="Y14" s="261">
        <v>1.0402279005955038E-6</v>
      </c>
      <c r="Z14" s="261">
        <v>-2.3139337934136709E-19</v>
      </c>
      <c r="AA14" s="261">
        <v>3.3812628927945057E-6</v>
      </c>
      <c r="AB14" s="261">
        <v>2.1153937715994403E-3</v>
      </c>
      <c r="AC14" s="261">
        <v>7.1556749384070481E-5</v>
      </c>
      <c r="AD14" s="261">
        <v>1.1224114408762599E-5</v>
      </c>
      <c r="AE14" s="261">
        <v>4.3498168224208556E-3</v>
      </c>
      <c r="AF14" s="261">
        <v>1.1239869157777253E-5</v>
      </c>
      <c r="AG14" s="261">
        <v>3.8417747059805942E-6</v>
      </c>
      <c r="AH14" s="261">
        <v>2.5911767775400426E-6</v>
      </c>
      <c r="AI14" s="261">
        <v>1.4790129708981489E-4</v>
      </c>
      <c r="AJ14" s="261">
        <v>1.8954902302540212E-5</v>
      </c>
      <c r="AK14" s="261">
        <v>1.0642417073635055E-7</v>
      </c>
      <c r="AL14" s="261">
        <v>4.4073666233559411E-6</v>
      </c>
      <c r="AM14" s="261">
        <v>4.640179840283828E-5</v>
      </c>
      <c r="AN14" s="261">
        <v>2.7697495424082353E-7</v>
      </c>
      <c r="AO14" s="261">
        <v>2.5827348176276735E-5</v>
      </c>
      <c r="AP14" s="261">
        <v>3.1781735397057594E-5</v>
      </c>
      <c r="AQ14" s="261">
        <v>1.763176458552518E-5</v>
      </c>
      <c r="AR14" s="261">
        <v>0</v>
      </c>
      <c r="AS14" s="261">
        <v>3.6505225132023054E-5</v>
      </c>
      <c r="AT14" s="261">
        <v>0</v>
      </c>
      <c r="AU14" s="261">
        <v>0</v>
      </c>
      <c r="AV14" s="261">
        <v>-3.0732350912676709E-18</v>
      </c>
      <c r="AW14" s="261">
        <v>1.970229804586635E-5</v>
      </c>
      <c r="AX14" s="261">
        <v>5.5241664698820847E-4</v>
      </c>
      <c r="AY14" s="261">
        <v>2.1465824510930633E-2</v>
      </c>
      <c r="AZ14" s="261">
        <v>3.4522712638915681E-3</v>
      </c>
      <c r="BA14" s="261">
        <v>3.8271904643615408E-3</v>
      </c>
      <c r="BB14" s="261">
        <v>4.2106207976830594E-3</v>
      </c>
      <c r="BC14" s="261">
        <v>1.2743795748280788E-3</v>
      </c>
      <c r="BD14" s="261">
        <v>0</v>
      </c>
      <c r="BE14" s="261">
        <v>0</v>
      </c>
      <c r="BF14" s="261">
        <v>1.4061582180413738E-3</v>
      </c>
      <c r="BG14" s="261">
        <v>1.9567153475276246E-2</v>
      </c>
      <c r="BH14" s="261">
        <v>6.3633114575577434E-3</v>
      </c>
      <c r="BI14" s="261">
        <v>6.0367629801947632E-4</v>
      </c>
      <c r="BJ14" s="261">
        <v>-8.8726357540848639E-19</v>
      </c>
      <c r="BK14" s="261">
        <v>5.4726707366257554E-4</v>
      </c>
      <c r="BL14" s="261">
        <v>2.0747855037173092E-4</v>
      </c>
      <c r="BM14" s="261">
        <v>9.2625788273342899E-4</v>
      </c>
      <c r="BN14" s="261">
        <v>-1.2895595025026137E-19</v>
      </c>
      <c r="BO14" s="261">
        <v>5.0122995267245814E-5</v>
      </c>
      <c r="BP14" s="261">
        <v>2.9740870839337273E-5</v>
      </c>
      <c r="BQ14" s="261">
        <v>4.6505179210505604E-4</v>
      </c>
      <c r="BR14" s="261">
        <v>8.9127603592971763E-5</v>
      </c>
      <c r="BS14" s="261">
        <v>1.2044953780245856E-4</v>
      </c>
      <c r="BT14" s="261">
        <v>1.6586520050321764E-4</v>
      </c>
      <c r="BU14" s="261">
        <v>1.7101669558639929E-4</v>
      </c>
      <c r="BV14" s="261">
        <v>0</v>
      </c>
      <c r="BW14" s="261">
        <v>0</v>
      </c>
      <c r="BX14" s="261">
        <v>4.4400387568223202E-6</v>
      </c>
      <c r="BY14" s="261">
        <v>0</v>
      </c>
      <c r="BZ14" s="261">
        <v>0</v>
      </c>
      <c r="CA14" s="261">
        <v>7.4104858106327205E-4</v>
      </c>
      <c r="CB14" s="261">
        <v>2.3047730444591503E-3</v>
      </c>
      <c r="CC14" s="261">
        <v>1.9895392257208259E-4</v>
      </c>
      <c r="CD14" s="261">
        <v>5.7528626110341999E-3</v>
      </c>
      <c r="CE14" s="261">
        <v>1.7269773815776657E-2</v>
      </c>
      <c r="CF14" s="261">
        <v>0</v>
      </c>
      <c r="CG14" s="261">
        <v>1.8750574379493971E-7</v>
      </c>
      <c r="CH14" s="261">
        <v>3.9971117647014764E-6</v>
      </c>
      <c r="CI14" s="261">
        <v>3.7505295762285245E-6</v>
      </c>
      <c r="CJ14" s="261">
        <v>8.858199083456023E-5</v>
      </c>
      <c r="CK14" s="261">
        <v>7.4232874604853534E-4</v>
      </c>
      <c r="CL14" s="261">
        <v>1.3563084344799458E-3</v>
      </c>
    </row>
    <row r="15" spans="1:90">
      <c r="A15">
        <v>12</v>
      </c>
      <c r="B15" t="s">
        <v>128</v>
      </c>
      <c r="C15" s="261">
        <v>4.7200173972938367E-3</v>
      </c>
      <c r="D15" s="261">
        <v>4.6593078733723113E-6</v>
      </c>
      <c r="E15" s="261">
        <v>2.4667343572881442E-8</v>
      </c>
      <c r="F15" s="261">
        <v>9.1217507266204489E-7</v>
      </c>
      <c r="G15" s="261">
        <v>2.2448382930610876E-6</v>
      </c>
      <c r="H15" s="261">
        <v>2.2570475455122236E-7</v>
      </c>
      <c r="I15" s="261">
        <v>0</v>
      </c>
      <c r="J15" s="261">
        <v>3.0814860905846578E-5</v>
      </c>
      <c r="K15" s="261">
        <v>2.7511226988753046E-6</v>
      </c>
      <c r="L15" s="261">
        <v>8.6998870604993787E-5</v>
      </c>
      <c r="M15" s="261">
        <v>1.1110878332293172E-5</v>
      </c>
      <c r="N15" s="261">
        <v>1.0203441265507418</v>
      </c>
      <c r="O15" s="261">
        <v>1.5287949111567869E-4</v>
      </c>
      <c r="P15" s="261">
        <v>-5.082301793173309E-20</v>
      </c>
      <c r="Q15" s="261">
        <v>1.1807179088903289E-5</v>
      </c>
      <c r="R15" s="261">
        <v>1.1045852827880385E-5</v>
      </c>
      <c r="S15" s="261">
        <v>-3.6409763374014665E-21</v>
      </c>
      <c r="T15" s="261">
        <v>8.5899499641285985E-5</v>
      </c>
      <c r="U15" s="261">
        <v>-1.4321592791746438E-18</v>
      </c>
      <c r="V15" s="261">
        <v>8.0740723128585272E-7</v>
      </c>
      <c r="W15" s="261">
        <v>2.0887743651860028E-3</v>
      </c>
      <c r="X15" s="261">
        <v>0</v>
      </c>
      <c r="Y15" s="261">
        <v>3.5743916609651808E-7</v>
      </c>
      <c r="Z15" s="261">
        <v>-2.1994040593857601E-21</v>
      </c>
      <c r="AA15" s="261">
        <v>3.984451848105709E-7</v>
      </c>
      <c r="AB15" s="261">
        <v>2.0452831337146267E-6</v>
      </c>
      <c r="AC15" s="261">
        <v>3.0081415448379722E-6</v>
      </c>
      <c r="AD15" s="261">
        <v>2.0907911379980096E-7</v>
      </c>
      <c r="AE15" s="261">
        <v>2.4210433637149823E-5</v>
      </c>
      <c r="AF15" s="261">
        <v>1.1659545205033459E-6</v>
      </c>
      <c r="AG15" s="261">
        <v>2.6521407463915429E-6</v>
      </c>
      <c r="AH15" s="261">
        <v>2.9342403626806213E-6</v>
      </c>
      <c r="AI15" s="261">
        <v>1.6750783406491385E-4</v>
      </c>
      <c r="AJ15" s="261">
        <v>1.1739247545128902E-5</v>
      </c>
      <c r="AK15" s="261">
        <v>1.1114185533139351E-7</v>
      </c>
      <c r="AL15" s="261">
        <v>3.5872886002031406E-6</v>
      </c>
      <c r="AM15" s="261">
        <v>5.6043038784137623E-5</v>
      </c>
      <c r="AN15" s="261">
        <v>2.3964584145468105E-7</v>
      </c>
      <c r="AO15" s="261">
        <v>2.1252252976006102E-5</v>
      </c>
      <c r="AP15" s="261">
        <v>1.2086464903069699E-5</v>
      </c>
      <c r="AQ15" s="261">
        <v>2.5296900165678709E-4</v>
      </c>
      <c r="AR15" s="261">
        <v>0</v>
      </c>
      <c r="AS15" s="261">
        <v>7.2121392339791836E-5</v>
      </c>
      <c r="AT15" s="261">
        <v>0</v>
      </c>
      <c r="AU15" s="261">
        <v>0</v>
      </c>
      <c r="AV15" s="261">
        <v>-4.3836774976604945E-18</v>
      </c>
      <c r="AW15" s="261">
        <v>2.6058055074977785E-5</v>
      </c>
      <c r="AX15" s="261">
        <v>8.0937946968466089E-4</v>
      </c>
      <c r="AY15" s="261">
        <v>8.7123899442840863E-4</v>
      </c>
      <c r="AZ15" s="261">
        <v>5.8800536750455408E-3</v>
      </c>
      <c r="BA15" s="261">
        <v>1.1212502711456349E-3</v>
      </c>
      <c r="BB15" s="261">
        <v>3.6662691527245567E-3</v>
      </c>
      <c r="BC15" s="261">
        <v>2.1703885805709725E-3</v>
      </c>
      <c r="BD15" s="261">
        <v>0</v>
      </c>
      <c r="BE15" s="261">
        <v>0</v>
      </c>
      <c r="BF15" s="261">
        <v>1.0625846491732905E-3</v>
      </c>
      <c r="BG15" s="261">
        <v>1.5240684163185522E-2</v>
      </c>
      <c r="BH15" s="261">
        <v>4.4821038722018961E-3</v>
      </c>
      <c r="BI15" s="261">
        <v>5.2131480899685458E-4</v>
      </c>
      <c r="BJ15" s="261">
        <v>-2.4158042132337753E-19</v>
      </c>
      <c r="BK15" s="261">
        <v>5.1874998125380194E-4</v>
      </c>
      <c r="BL15" s="261">
        <v>5.4312974007841169E-4</v>
      </c>
      <c r="BM15" s="261">
        <v>3.4883940836410467E-4</v>
      </c>
      <c r="BN15" s="261">
        <v>-1.6067070227204907E-19</v>
      </c>
      <c r="BO15" s="261">
        <v>6.1569382933180262E-5</v>
      </c>
      <c r="BP15" s="261">
        <v>2.8728053043645699E-5</v>
      </c>
      <c r="BQ15" s="261">
        <v>7.8604514346906353E-4</v>
      </c>
      <c r="BR15" s="261">
        <v>1.7142285557664755E-4</v>
      </c>
      <c r="BS15" s="261">
        <v>9.8381347921872633E-5</v>
      </c>
      <c r="BT15" s="261">
        <v>1.8574792159180317E-4</v>
      </c>
      <c r="BU15" s="261">
        <v>6.1185381491569974E-5</v>
      </c>
      <c r="BV15" s="261">
        <v>0</v>
      </c>
      <c r="BW15" s="261">
        <v>0</v>
      </c>
      <c r="BX15" s="261">
        <v>7.7126361701030113E-6</v>
      </c>
      <c r="BY15" s="261">
        <v>0</v>
      </c>
      <c r="BZ15" s="261">
        <v>0</v>
      </c>
      <c r="CA15" s="261">
        <v>5.0134605406437294E-4</v>
      </c>
      <c r="CB15" s="261">
        <v>1.8043969773829031E-3</v>
      </c>
      <c r="CC15" s="261">
        <v>1.2085151598763784E-4</v>
      </c>
      <c r="CD15" s="261">
        <v>6.9741774524637486E-3</v>
      </c>
      <c r="CE15" s="261">
        <v>1.4919752913323108E-2</v>
      </c>
      <c r="CF15" s="261">
        <v>0</v>
      </c>
      <c r="CG15" s="261">
        <v>6.708473945549889E-8</v>
      </c>
      <c r="CH15" s="261">
        <v>3.3974334068727439E-6</v>
      </c>
      <c r="CI15" s="261">
        <v>3.1672753586392231E-6</v>
      </c>
      <c r="CJ15" s="261">
        <v>5.7463552111500685E-5</v>
      </c>
      <c r="CK15" s="261">
        <v>5.6311446158933032E-4</v>
      </c>
      <c r="CL15" s="261">
        <v>1.5188928839669116E-3</v>
      </c>
    </row>
    <row r="16" spans="1:90">
      <c r="A16">
        <v>13</v>
      </c>
      <c r="B16" t="s">
        <v>130</v>
      </c>
      <c r="C16" s="261">
        <v>7.3554610105523279E-5</v>
      </c>
      <c r="D16" s="261">
        <v>3.1277341048540774E-7</v>
      </c>
      <c r="E16" s="261">
        <v>2.3838590280035089E-8</v>
      </c>
      <c r="F16" s="261">
        <v>5.4557014560770554E-8</v>
      </c>
      <c r="G16" s="261">
        <v>3.086711451834343E-7</v>
      </c>
      <c r="H16" s="261">
        <v>2.7399062590692344E-7</v>
      </c>
      <c r="I16" s="261">
        <v>0</v>
      </c>
      <c r="J16" s="261">
        <v>5.0388977128626382E-6</v>
      </c>
      <c r="K16" s="261">
        <v>1.3700702879230022E-6</v>
      </c>
      <c r="L16" s="261">
        <v>2.8041381590096909E-6</v>
      </c>
      <c r="M16" s="261">
        <v>8.2920609076281058E-6</v>
      </c>
      <c r="N16" s="261">
        <v>1.5355704766207427E-2</v>
      </c>
      <c r="O16" s="261">
        <v>1.0017919329461737</v>
      </c>
      <c r="P16" s="261">
        <v>-1.9008672645523115E-21</v>
      </c>
      <c r="Q16" s="261">
        <v>2.4616091434914385E-6</v>
      </c>
      <c r="R16" s="261">
        <v>4.7875907483103347E-6</v>
      </c>
      <c r="S16" s="261">
        <v>-2.4852475791639825E-21</v>
      </c>
      <c r="T16" s="261">
        <v>4.2557154444307501E-4</v>
      </c>
      <c r="U16" s="261">
        <v>-1.9892660208046097E-18</v>
      </c>
      <c r="V16" s="261">
        <v>3.2740400896851236E-7</v>
      </c>
      <c r="W16" s="261">
        <v>5.544544831002249E-3</v>
      </c>
      <c r="X16" s="261">
        <v>0</v>
      </c>
      <c r="Y16" s="261">
        <v>4.0672080289255343E-7</v>
      </c>
      <c r="Z16" s="261">
        <v>-3.0691692237583725E-21</v>
      </c>
      <c r="AA16" s="261">
        <v>3.2396443671827287E-7</v>
      </c>
      <c r="AB16" s="261">
        <v>3.2480207041328404E-6</v>
      </c>
      <c r="AC16" s="261">
        <v>1.7562680487117053E-5</v>
      </c>
      <c r="AD16" s="261">
        <v>1.6941823250789386E-7</v>
      </c>
      <c r="AE16" s="261">
        <v>2.382310081660882E-5</v>
      </c>
      <c r="AF16" s="261">
        <v>2.4302358058328407E-6</v>
      </c>
      <c r="AG16" s="261">
        <v>5.7819700328430701E-6</v>
      </c>
      <c r="AH16" s="261">
        <v>5.9725306467945885E-6</v>
      </c>
      <c r="AI16" s="261">
        <v>5.3821808712695715E-4</v>
      </c>
      <c r="AJ16" s="261">
        <v>2.7162724003040885E-5</v>
      </c>
      <c r="AK16" s="261">
        <v>2.2926205066272673E-7</v>
      </c>
      <c r="AL16" s="261">
        <v>4.4546613362200628E-6</v>
      </c>
      <c r="AM16" s="261">
        <v>1.174950911695194E-4</v>
      </c>
      <c r="AN16" s="261">
        <v>1.0722370089016765E-7</v>
      </c>
      <c r="AO16" s="261">
        <v>2.6877618013871802E-5</v>
      </c>
      <c r="AP16" s="261">
        <v>1.4327400065040173E-5</v>
      </c>
      <c r="AQ16" s="261">
        <v>8.2402625279831281E-6</v>
      </c>
      <c r="AR16" s="261">
        <v>0</v>
      </c>
      <c r="AS16" s="261">
        <v>5.5853920128295092E-5</v>
      </c>
      <c r="AT16" s="261">
        <v>0</v>
      </c>
      <c r="AU16" s="261">
        <v>0</v>
      </c>
      <c r="AV16" s="261">
        <v>-8.628033793355075E-18</v>
      </c>
      <c r="AW16" s="261">
        <v>3.5191504284121747E-5</v>
      </c>
      <c r="AX16" s="261">
        <v>7.1036981165981106E-4</v>
      </c>
      <c r="AY16" s="261">
        <v>2.5298762795686542E-3</v>
      </c>
      <c r="AZ16" s="261">
        <v>6.8798623931682693E-3</v>
      </c>
      <c r="BA16" s="261">
        <v>1.7694887794818248E-3</v>
      </c>
      <c r="BB16" s="261">
        <v>5.1609233535974287E-3</v>
      </c>
      <c r="BC16" s="261">
        <v>2.4467675241309898E-3</v>
      </c>
      <c r="BD16" s="261">
        <v>0</v>
      </c>
      <c r="BE16" s="261">
        <v>0</v>
      </c>
      <c r="BF16" s="261">
        <v>1.1191917073475883E-3</v>
      </c>
      <c r="BG16" s="261">
        <v>7.6879830625707704E-3</v>
      </c>
      <c r="BH16" s="261">
        <v>1.3080477513475797E-2</v>
      </c>
      <c r="BI16" s="261">
        <v>2.1877772678699625E-4</v>
      </c>
      <c r="BJ16" s="261">
        <v>-4.8991663575687029E-19</v>
      </c>
      <c r="BK16" s="261">
        <v>3.3951011821848508E-4</v>
      </c>
      <c r="BL16" s="261">
        <v>4.7630100750046248E-4</v>
      </c>
      <c r="BM16" s="261">
        <v>8.9518329045037851E-4</v>
      </c>
      <c r="BN16" s="261">
        <v>-2.4414465442113647E-19</v>
      </c>
      <c r="BO16" s="261">
        <v>1.0171873145875869E-4</v>
      </c>
      <c r="BP16" s="261">
        <v>2.4865707757446413E-5</v>
      </c>
      <c r="BQ16" s="261">
        <v>5.9932323640939751E-4</v>
      </c>
      <c r="BR16" s="261">
        <v>1.1216824118042954E-4</v>
      </c>
      <c r="BS16" s="261">
        <v>1.6298645137464578E-4</v>
      </c>
      <c r="BT16" s="261">
        <v>2.2558954862946496E-4</v>
      </c>
      <c r="BU16" s="261">
        <v>6.5757164487473962E-5</v>
      </c>
      <c r="BV16" s="261">
        <v>0</v>
      </c>
      <c r="BW16" s="261">
        <v>0</v>
      </c>
      <c r="BX16" s="261">
        <v>1.5921471728138951E-5</v>
      </c>
      <c r="BY16" s="261">
        <v>0</v>
      </c>
      <c r="BZ16" s="261">
        <v>0</v>
      </c>
      <c r="CA16" s="261">
        <v>4.8501629457360054E-4</v>
      </c>
      <c r="CB16" s="261">
        <v>8.0555564422360674E-3</v>
      </c>
      <c r="CC16" s="261">
        <v>1.0469590212761829E-4</v>
      </c>
      <c r="CD16" s="261">
        <v>1.4627537657099116E-2</v>
      </c>
      <c r="CE16" s="261">
        <v>2.2024699574614174E-2</v>
      </c>
      <c r="CF16" s="261">
        <v>0</v>
      </c>
      <c r="CG16" s="261">
        <v>7.2097323567106578E-8</v>
      </c>
      <c r="CH16" s="261">
        <v>1.9777683266622352E-5</v>
      </c>
      <c r="CI16" s="261">
        <v>4.3075763280334948E-6</v>
      </c>
      <c r="CJ16" s="261">
        <v>1.4409435264206962E-4</v>
      </c>
      <c r="CK16" s="261">
        <v>1.0035240689960996E-3</v>
      </c>
      <c r="CL16" s="261">
        <v>1.8446847597228914E-3</v>
      </c>
    </row>
    <row r="17" spans="1:90">
      <c r="A17">
        <v>14</v>
      </c>
      <c r="B17" t="s">
        <v>131</v>
      </c>
      <c r="C17" s="261">
        <v>0</v>
      </c>
      <c r="D17" s="261">
        <v>0</v>
      </c>
      <c r="E17" s="261">
        <v>0</v>
      </c>
      <c r="F17" s="261">
        <v>0</v>
      </c>
      <c r="G17" s="261">
        <v>0</v>
      </c>
      <c r="H17" s="261">
        <v>0</v>
      </c>
      <c r="I17" s="261">
        <v>0</v>
      </c>
      <c r="J17" s="261">
        <v>0</v>
      </c>
      <c r="K17" s="261">
        <v>0</v>
      </c>
      <c r="L17" s="261">
        <v>0</v>
      </c>
      <c r="M17" s="261">
        <v>0</v>
      </c>
      <c r="N17" s="261">
        <v>0</v>
      </c>
      <c r="O17" s="261">
        <v>0</v>
      </c>
      <c r="P17" s="261">
        <v>1</v>
      </c>
      <c r="Q17" s="261">
        <v>0</v>
      </c>
      <c r="R17" s="261">
        <v>0</v>
      </c>
      <c r="S17" s="261">
        <v>0</v>
      </c>
      <c r="T17" s="261">
        <v>0</v>
      </c>
      <c r="U17" s="261">
        <v>0</v>
      </c>
      <c r="V17" s="261">
        <v>0</v>
      </c>
      <c r="W17" s="261">
        <v>0</v>
      </c>
      <c r="X17" s="261">
        <v>0</v>
      </c>
      <c r="Y17" s="261">
        <v>0</v>
      </c>
      <c r="Z17" s="261">
        <v>0</v>
      </c>
      <c r="AA17" s="261">
        <v>0</v>
      </c>
      <c r="AB17" s="261">
        <v>0</v>
      </c>
      <c r="AC17" s="261">
        <v>0</v>
      </c>
      <c r="AD17" s="261">
        <v>0</v>
      </c>
      <c r="AE17" s="261">
        <v>0</v>
      </c>
      <c r="AF17" s="261">
        <v>0</v>
      </c>
      <c r="AG17" s="261">
        <v>0</v>
      </c>
      <c r="AH17" s="261">
        <v>0</v>
      </c>
      <c r="AI17" s="261">
        <v>0</v>
      </c>
      <c r="AJ17" s="261">
        <v>0</v>
      </c>
      <c r="AK17" s="261">
        <v>0</v>
      </c>
      <c r="AL17" s="261">
        <v>0</v>
      </c>
      <c r="AM17" s="261">
        <v>0</v>
      </c>
      <c r="AN17" s="261">
        <v>0</v>
      </c>
      <c r="AO17" s="261">
        <v>0</v>
      </c>
      <c r="AP17" s="261">
        <v>0</v>
      </c>
      <c r="AQ17" s="261">
        <v>0</v>
      </c>
      <c r="AR17" s="261">
        <v>0</v>
      </c>
      <c r="AS17" s="261">
        <v>0</v>
      </c>
      <c r="AT17" s="261">
        <v>0</v>
      </c>
      <c r="AU17" s="261">
        <v>0</v>
      </c>
      <c r="AV17" s="261">
        <v>0</v>
      </c>
      <c r="AW17" s="261">
        <v>0</v>
      </c>
      <c r="AX17" s="261">
        <v>0</v>
      </c>
      <c r="AY17" s="261">
        <v>0</v>
      </c>
      <c r="AZ17" s="261">
        <v>0</v>
      </c>
      <c r="BA17" s="261">
        <v>0</v>
      </c>
      <c r="BB17" s="261">
        <v>0</v>
      </c>
      <c r="BC17" s="261">
        <v>0</v>
      </c>
      <c r="BD17" s="261">
        <v>0</v>
      </c>
      <c r="BE17" s="261">
        <v>0</v>
      </c>
      <c r="BF17" s="261">
        <v>0</v>
      </c>
      <c r="BG17" s="261">
        <v>0</v>
      </c>
      <c r="BH17" s="261">
        <v>0</v>
      </c>
      <c r="BI17" s="261">
        <v>0</v>
      </c>
      <c r="BJ17" s="261">
        <v>0</v>
      </c>
      <c r="BK17" s="261">
        <v>0</v>
      </c>
      <c r="BL17" s="261">
        <v>0</v>
      </c>
      <c r="BM17" s="261">
        <v>0</v>
      </c>
      <c r="BN17" s="261">
        <v>0</v>
      </c>
      <c r="BO17" s="261">
        <v>0</v>
      </c>
      <c r="BP17" s="261">
        <v>0</v>
      </c>
      <c r="BQ17" s="261">
        <v>0</v>
      </c>
      <c r="BR17" s="261">
        <v>0</v>
      </c>
      <c r="BS17" s="261">
        <v>0</v>
      </c>
      <c r="BT17" s="261">
        <v>0</v>
      </c>
      <c r="BU17" s="261">
        <v>0</v>
      </c>
      <c r="BV17" s="261">
        <v>0</v>
      </c>
      <c r="BW17" s="261">
        <v>0</v>
      </c>
      <c r="BX17" s="261">
        <v>0</v>
      </c>
      <c r="BY17" s="261">
        <v>0</v>
      </c>
      <c r="BZ17" s="261">
        <v>0</v>
      </c>
      <c r="CA17" s="261">
        <v>0</v>
      </c>
      <c r="CB17" s="261">
        <v>0</v>
      </c>
      <c r="CC17" s="261">
        <v>0</v>
      </c>
      <c r="CD17" s="261">
        <v>0</v>
      </c>
      <c r="CE17" s="261">
        <v>0</v>
      </c>
      <c r="CF17" s="261">
        <v>0</v>
      </c>
      <c r="CG17" s="261">
        <v>0</v>
      </c>
      <c r="CH17" s="261">
        <v>0</v>
      </c>
      <c r="CI17" s="261">
        <v>0</v>
      </c>
      <c r="CJ17" s="261">
        <v>0</v>
      </c>
      <c r="CK17" s="261">
        <v>0</v>
      </c>
      <c r="CL17" s="261">
        <v>0</v>
      </c>
    </row>
    <row r="18" spans="1:90">
      <c r="A18">
        <v>15</v>
      </c>
      <c r="B18" t="s">
        <v>117</v>
      </c>
      <c r="C18" s="261">
        <v>4.9033043768586838E-6</v>
      </c>
      <c r="D18" s="261">
        <v>2.7676070092209418E-5</v>
      </c>
      <c r="E18" s="261">
        <v>3.6696877731819411E-8</v>
      </c>
      <c r="F18" s="261">
        <v>3.7655962274551652E-5</v>
      </c>
      <c r="G18" s="261">
        <v>4.8932129702039904E-6</v>
      </c>
      <c r="H18" s="261">
        <v>2.7441458362261425E-7</v>
      </c>
      <c r="I18" s="261">
        <v>0</v>
      </c>
      <c r="J18" s="261">
        <v>5.9085320896266122E-7</v>
      </c>
      <c r="K18" s="261">
        <v>2.8856647491087566E-6</v>
      </c>
      <c r="L18" s="261">
        <v>4.7060017593172279E-7</v>
      </c>
      <c r="M18" s="261">
        <v>1.9292216413426456E-5</v>
      </c>
      <c r="N18" s="261">
        <v>8.1997079679979297E-5</v>
      </c>
      <c r="O18" s="261">
        <v>1.8842664157298264E-5</v>
      </c>
      <c r="P18" s="261">
        <v>-2.4377835281463797E-18</v>
      </c>
      <c r="Q18" s="261">
        <v>1.0041100973719013</v>
      </c>
      <c r="R18" s="261">
        <v>1.0443606311872607E-4</v>
      </c>
      <c r="S18" s="261">
        <v>-2.45812253950179E-21</v>
      </c>
      <c r="T18" s="261">
        <v>8.020524894217839E-5</v>
      </c>
      <c r="U18" s="261">
        <v>-4.9519296489456087E-18</v>
      </c>
      <c r="V18" s="261">
        <v>1.5965291114406803E-4</v>
      </c>
      <c r="W18" s="261">
        <v>1.194864518393393E-3</v>
      </c>
      <c r="X18" s="261">
        <v>0</v>
      </c>
      <c r="Y18" s="261">
        <v>7.055463576837704E-7</v>
      </c>
      <c r="Z18" s="261">
        <v>-7.5741416139988584E-20</v>
      </c>
      <c r="AA18" s="261">
        <v>1.3246689931876933E-4</v>
      </c>
      <c r="AB18" s="261">
        <v>5.1113740136839597E-5</v>
      </c>
      <c r="AC18" s="261">
        <v>2.8075747980647225E-4</v>
      </c>
      <c r="AD18" s="261">
        <v>3.7679231280129835E-7</v>
      </c>
      <c r="AE18" s="261">
        <v>5.0622373810969097E-4</v>
      </c>
      <c r="AF18" s="261">
        <v>3.4200853029928377E-6</v>
      </c>
      <c r="AG18" s="261">
        <v>7.3312204855739384E-6</v>
      </c>
      <c r="AH18" s="261">
        <v>8.2430689270137011E-6</v>
      </c>
      <c r="AI18" s="261">
        <v>4.8144699491990857E-4</v>
      </c>
      <c r="AJ18" s="261">
        <v>3.3663271343277131E-5</v>
      </c>
      <c r="AK18" s="261">
        <v>2.4695326048259204E-7</v>
      </c>
      <c r="AL18" s="261">
        <v>5.7015739051662483E-6</v>
      </c>
      <c r="AM18" s="261">
        <v>1.6397769562940601E-4</v>
      </c>
      <c r="AN18" s="261">
        <v>4.2875736642827729E-7</v>
      </c>
      <c r="AO18" s="261">
        <v>1.8166976698838233E-5</v>
      </c>
      <c r="AP18" s="261">
        <v>1.2578302991997164E-5</v>
      </c>
      <c r="AQ18" s="261">
        <v>5.3227652916972631E-4</v>
      </c>
      <c r="AR18" s="261">
        <v>0</v>
      </c>
      <c r="AS18" s="261">
        <v>1.477851275722154E-4</v>
      </c>
      <c r="AT18" s="261">
        <v>0</v>
      </c>
      <c r="AU18" s="261">
        <v>0</v>
      </c>
      <c r="AV18" s="261">
        <v>-4.0774158434196865E-17</v>
      </c>
      <c r="AW18" s="261">
        <v>9.8066015057411406E-5</v>
      </c>
      <c r="AX18" s="261">
        <v>3.4171185984073964E-3</v>
      </c>
      <c r="AY18" s="261">
        <v>2.495270124185045E-3</v>
      </c>
      <c r="AZ18" s="261">
        <v>3.8719609299182711E-3</v>
      </c>
      <c r="BA18" s="261">
        <v>2.0517508434949863E-3</v>
      </c>
      <c r="BB18" s="261">
        <v>3.8929451697540095E-3</v>
      </c>
      <c r="BC18" s="261">
        <v>1.3282655540964637E-3</v>
      </c>
      <c r="BD18" s="261">
        <v>0</v>
      </c>
      <c r="BE18" s="261">
        <v>0</v>
      </c>
      <c r="BF18" s="261">
        <v>3.3084712834868921E-4</v>
      </c>
      <c r="BG18" s="261">
        <v>7.0992130270370541E-3</v>
      </c>
      <c r="BH18" s="261">
        <v>7.680725283434043E-3</v>
      </c>
      <c r="BI18" s="261">
        <v>9.3831992847097161E-4</v>
      </c>
      <c r="BJ18" s="261">
        <v>-1.8544373846270252E-19</v>
      </c>
      <c r="BK18" s="261">
        <v>2.5962237751592622E-4</v>
      </c>
      <c r="BL18" s="261">
        <v>4.2873267978556543E-4</v>
      </c>
      <c r="BM18" s="261">
        <v>8.5194480653216667E-4</v>
      </c>
      <c r="BN18" s="261">
        <v>-1.8817196147926052E-19</v>
      </c>
      <c r="BO18" s="261">
        <v>5.1335010149246422E-5</v>
      </c>
      <c r="BP18" s="261">
        <v>3.9343339070892361E-5</v>
      </c>
      <c r="BQ18" s="261">
        <v>5.5994163282563228E-4</v>
      </c>
      <c r="BR18" s="261">
        <v>1.2067775373078391E-4</v>
      </c>
      <c r="BS18" s="261">
        <v>1.6116344721963576E-4</v>
      </c>
      <c r="BT18" s="261">
        <v>2.4355019491041551E-4</v>
      </c>
      <c r="BU18" s="261">
        <v>2.4056121539742551E-4</v>
      </c>
      <c r="BV18" s="261">
        <v>0</v>
      </c>
      <c r="BW18" s="261">
        <v>0</v>
      </c>
      <c r="BX18" s="261">
        <v>7.3087007674439375E-6</v>
      </c>
      <c r="BY18" s="261">
        <v>0</v>
      </c>
      <c r="BZ18" s="261">
        <v>0</v>
      </c>
      <c r="CA18" s="261">
        <v>5.6376982230140309E-3</v>
      </c>
      <c r="CB18" s="261">
        <v>4.1254751829058883E-3</v>
      </c>
      <c r="CC18" s="261">
        <v>3.1523308700820874E-4</v>
      </c>
      <c r="CD18" s="261">
        <v>2.0427142740975849E-2</v>
      </c>
      <c r="CE18" s="261">
        <v>1.3363763359203158E-2</v>
      </c>
      <c r="CF18" s="261">
        <v>0</v>
      </c>
      <c r="CG18" s="261">
        <v>2.6375559103538329E-7</v>
      </c>
      <c r="CH18" s="261">
        <v>3.5530318633824194E-5</v>
      </c>
      <c r="CI18" s="261">
        <v>5.0594838794767695E-6</v>
      </c>
      <c r="CJ18" s="261">
        <v>1.1482138227907747E-4</v>
      </c>
      <c r="CK18" s="261">
        <v>1.1354598070933159E-3</v>
      </c>
      <c r="CL18" s="261">
        <v>1.9915520710435172E-3</v>
      </c>
    </row>
    <row r="19" spans="1:90">
      <c r="A19">
        <v>16</v>
      </c>
      <c r="B19" t="s">
        <v>1980</v>
      </c>
      <c r="C19" s="261">
        <v>5.946974444992361E-6</v>
      </c>
      <c r="D19" s="261">
        <v>1.3881157638351829E-7</v>
      </c>
      <c r="E19" s="261">
        <v>1.0723160137959807E-7</v>
      </c>
      <c r="F19" s="261">
        <v>7.4765357972528212E-6</v>
      </c>
      <c r="G19" s="261">
        <v>2.5926070468068242E-5</v>
      </c>
      <c r="H19" s="261">
        <v>3.4953936821984214E-7</v>
      </c>
      <c r="I19" s="261">
        <v>0</v>
      </c>
      <c r="J19" s="261">
        <v>1.5498744202280993E-7</v>
      </c>
      <c r="K19" s="261">
        <v>1.3650440630999922E-6</v>
      </c>
      <c r="L19" s="261">
        <v>1.8079381423676428E-6</v>
      </c>
      <c r="M19" s="261">
        <v>7.7808050215899081E-6</v>
      </c>
      <c r="N19" s="261">
        <v>2.3425797011613052E-5</v>
      </c>
      <c r="O19" s="261">
        <v>9.807192752814057E-6</v>
      </c>
      <c r="P19" s="261">
        <v>-1.6612484897818488E-18</v>
      </c>
      <c r="Q19" s="261">
        <v>3.1020044636600785E-4</v>
      </c>
      <c r="R19" s="261">
        <v>1.0014293795804026</v>
      </c>
      <c r="S19" s="261">
        <v>-1.089453897695358E-21</v>
      </c>
      <c r="T19" s="261">
        <v>3.0379217512237756E-5</v>
      </c>
      <c r="U19" s="261">
        <v>-2.6892305179537867E-18</v>
      </c>
      <c r="V19" s="261">
        <v>5.3974074837491784E-4</v>
      </c>
      <c r="W19" s="261">
        <v>1.932334637056152E-4</v>
      </c>
      <c r="X19" s="261">
        <v>0</v>
      </c>
      <c r="Y19" s="261">
        <v>3.1737145813793464E-7</v>
      </c>
      <c r="Z19" s="261">
        <v>-1.12445104012446E-21</v>
      </c>
      <c r="AA19" s="261">
        <v>1.9166822753442469E-6</v>
      </c>
      <c r="AB19" s="261">
        <v>4.4055349247991549E-6</v>
      </c>
      <c r="AC19" s="261">
        <v>7.6598874639261256E-6</v>
      </c>
      <c r="AD19" s="261">
        <v>1.8358231933641211E-7</v>
      </c>
      <c r="AE19" s="261">
        <v>1.1028739968106964E-4</v>
      </c>
      <c r="AF19" s="261">
        <v>2.3798910112126311E-6</v>
      </c>
      <c r="AG19" s="261">
        <v>5.0149360734431667E-6</v>
      </c>
      <c r="AH19" s="261">
        <v>5.1916237096942527E-6</v>
      </c>
      <c r="AI19" s="261">
        <v>3.288037262639959E-4</v>
      </c>
      <c r="AJ19" s="261">
        <v>2.2491965565773819E-5</v>
      </c>
      <c r="AK19" s="261">
        <v>1.5457114067142022E-7</v>
      </c>
      <c r="AL19" s="261">
        <v>7.2365654795234292E-6</v>
      </c>
      <c r="AM19" s="261">
        <v>1.1522877934714429E-4</v>
      </c>
      <c r="AN19" s="261">
        <v>8.4339418566234715E-8</v>
      </c>
      <c r="AO19" s="261">
        <v>1.1852974381845848E-5</v>
      </c>
      <c r="AP19" s="261">
        <v>1.4515974985959524E-5</v>
      </c>
      <c r="AQ19" s="261">
        <v>2.1796324437198838E-4</v>
      </c>
      <c r="AR19" s="261">
        <v>0</v>
      </c>
      <c r="AS19" s="261">
        <v>7.3093325822655612E-5</v>
      </c>
      <c r="AT19" s="261">
        <v>0</v>
      </c>
      <c r="AU19" s="261">
        <v>0</v>
      </c>
      <c r="AV19" s="261">
        <v>-8.3850786387719599E-18</v>
      </c>
      <c r="AW19" s="261">
        <v>4.1683891797124619E-5</v>
      </c>
      <c r="AX19" s="261">
        <v>2.0201919169822542E-3</v>
      </c>
      <c r="AY19" s="261">
        <v>1.3546847729185877E-3</v>
      </c>
      <c r="AZ19" s="261">
        <v>2.4593134539242522E-3</v>
      </c>
      <c r="BA19" s="261">
        <v>8.2377334220931468E-4</v>
      </c>
      <c r="BB19" s="261">
        <v>2.921485290090679E-3</v>
      </c>
      <c r="BC19" s="261">
        <v>6.311143666078451E-4</v>
      </c>
      <c r="BD19" s="261">
        <v>0</v>
      </c>
      <c r="BE19" s="261">
        <v>0</v>
      </c>
      <c r="BF19" s="261">
        <v>2.0016280336194629E-4</v>
      </c>
      <c r="BG19" s="261">
        <v>2.5275128960149779E-3</v>
      </c>
      <c r="BH19" s="261">
        <v>4.673363590104289E-3</v>
      </c>
      <c r="BI19" s="261">
        <v>1.8432758150326988E-4</v>
      </c>
      <c r="BJ19" s="261">
        <v>-5.1435210362712295E-20</v>
      </c>
      <c r="BK19" s="261">
        <v>1.0028453822586015E-4</v>
      </c>
      <c r="BL19" s="261">
        <v>2.1503924003990019E-4</v>
      </c>
      <c r="BM19" s="261">
        <v>2.5539104934107891E-4</v>
      </c>
      <c r="BN19" s="261">
        <v>-8.9259150747114756E-20</v>
      </c>
      <c r="BO19" s="261">
        <v>2.1755491678660613E-5</v>
      </c>
      <c r="BP19" s="261">
        <v>1.0330337846061802E-5</v>
      </c>
      <c r="BQ19" s="261">
        <v>4.155556527145563E-4</v>
      </c>
      <c r="BR19" s="261">
        <v>6.179645902575537E-5</v>
      </c>
      <c r="BS19" s="261">
        <v>4.6517804449238982E-5</v>
      </c>
      <c r="BT19" s="261">
        <v>4.1426744680940786E-5</v>
      </c>
      <c r="BU19" s="261">
        <v>2.4264517236098813E-4</v>
      </c>
      <c r="BV19" s="261">
        <v>0</v>
      </c>
      <c r="BW19" s="261">
        <v>0</v>
      </c>
      <c r="BX19" s="261">
        <v>2.936217053722383E-6</v>
      </c>
      <c r="BY19" s="261">
        <v>0</v>
      </c>
      <c r="BZ19" s="261">
        <v>0</v>
      </c>
      <c r="CA19" s="261">
        <v>2.9682066585380443E-4</v>
      </c>
      <c r="CB19" s="261">
        <v>1.3179072573693427E-3</v>
      </c>
      <c r="CC19" s="261">
        <v>6.067226569295746E-5</v>
      </c>
      <c r="CD19" s="261">
        <v>1.4348425030791031E-2</v>
      </c>
      <c r="CE19" s="261">
        <v>4.5865008630993935E-3</v>
      </c>
      <c r="CF19" s="261">
        <v>0</v>
      </c>
      <c r="CG19" s="261">
        <v>2.6604047847955703E-7</v>
      </c>
      <c r="CH19" s="261">
        <v>9.6870829043189568E-7</v>
      </c>
      <c r="CI19" s="261">
        <v>1.3590006624921489E-6</v>
      </c>
      <c r="CJ19" s="261">
        <v>6.4773539727444512E-5</v>
      </c>
      <c r="CK19" s="261">
        <v>1.9152096713228209E-4</v>
      </c>
      <c r="CL19" s="261">
        <v>3.3875365690536898E-4</v>
      </c>
    </row>
    <row r="20" spans="1:90">
      <c r="A20">
        <v>17</v>
      </c>
      <c r="B20" t="s">
        <v>135</v>
      </c>
      <c r="C20" s="261">
        <v>0</v>
      </c>
      <c r="D20" s="261">
        <v>0</v>
      </c>
      <c r="E20" s="261">
        <v>0</v>
      </c>
      <c r="F20" s="261">
        <v>0</v>
      </c>
      <c r="G20" s="261">
        <v>0</v>
      </c>
      <c r="H20" s="261">
        <v>0</v>
      </c>
      <c r="I20" s="261">
        <v>0</v>
      </c>
      <c r="J20" s="261">
        <v>0</v>
      </c>
      <c r="K20" s="261">
        <v>0</v>
      </c>
      <c r="L20" s="261">
        <v>0</v>
      </c>
      <c r="M20" s="261">
        <v>0</v>
      </c>
      <c r="N20" s="261">
        <v>0</v>
      </c>
      <c r="O20" s="261">
        <v>0</v>
      </c>
      <c r="P20" s="261">
        <v>0</v>
      </c>
      <c r="Q20" s="261">
        <v>0</v>
      </c>
      <c r="R20" s="261">
        <v>0</v>
      </c>
      <c r="S20" s="261">
        <v>1</v>
      </c>
      <c r="T20" s="261">
        <v>0</v>
      </c>
      <c r="U20" s="261">
        <v>0</v>
      </c>
      <c r="V20" s="261">
        <v>0</v>
      </c>
      <c r="W20" s="261">
        <v>0</v>
      </c>
      <c r="X20" s="261">
        <v>0</v>
      </c>
      <c r="Y20" s="261">
        <v>0</v>
      </c>
      <c r="Z20" s="261">
        <v>0</v>
      </c>
      <c r="AA20" s="261">
        <v>0</v>
      </c>
      <c r="AB20" s="261">
        <v>0</v>
      </c>
      <c r="AC20" s="261">
        <v>0</v>
      </c>
      <c r="AD20" s="261">
        <v>0</v>
      </c>
      <c r="AE20" s="261">
        <v>0</v>
      </c>
      <c r="AF20" s="261">
        <v>0</v>
      </c>
      <c r="AG20" s="261">
        <v>0</v>
      </c>
      <c r="AH20" s="261">
        <v>0</v>
      </c>
      <c r="AI20" s="261">
        <v>0</v>
      </c>
      <c r="AJ20" s="261">
        <v>0</v>
      </c>
      <c r="AK20" s="261">
        <v>0</v>
      </c>
      <c r="AL20" s="261">
        <v>0</v>
      </c>
      <c r="AM20" s="261">
        <v>0</v>
      </c>
      <c r="AN20" s="261">
        <v>0</v>
      </c>
      <c r="AO20" s="261">
        <v>0</v>
      </c>
      <c r="AP20" s="261">
        <v>0</v>
      </c>
      <c r="AQ20" s="261">
        <v>0</v>
      </c>
      <c r="AR20" s="261">
        <v>0</v>
      </c>
      <c r="AS20" s="261">
        <v>0</v>
      </c>
      <c r="AT20" s="261">
        <v>0</v>
      </c>
      <c r="AU20" s="261">
        <v>0</v>
      </c>
      <c r="AV20" s="261">
        <v>0</v>
      </c>
      <c r="AW20" s="261">
        <v>0</v>
      </c>
      <c r="AX20" s="261">
        <v>0</v>
      </c>
      <c r="AY20" s="261">
        <v>0</v>
      </c>
      <c r="AZ20" s="261">
        <v>0</v>
      </c>
      <c r="BA20" s="261">
        <v>0</v>
      </c>
      <c r="BB20" s="261">
        <v>0</v>
      </c>
      <c r="BC20" s="261">
        <v>0</v>
      </c>
      <c r="BD20" s="261">
        <v>0</v>
      </c>
      <c r="BE20" s="261">
        <v>0</v>
      </c>
      <c r="BF20" s="261">
        <v>0</v>
      </c>
      <c r="BG20" s="261">
        <v>0</v>
      </c>
      <c r="BH20" s="261">
        <v>0</v>
      </c>
      <c r="BI20" s="261">
        <v>0</v>
      </c>
      <c r="BJ20" s="261">
        <v>0</v>
      </c>
      <c r="BK20" s="261">
        <v>0</v>
      </c>
      <c r="BL20" s="261">
        <v>0</v>
      </c>
      <c r="BM20" s="261">
        <v>0</v>
      </c>
      <c r="BN20" s="261">
        <v>0</v>
      </c>
      <c r="BO20" s="261">
        <v>0</v>
      </c>
      <c r="BP20" s="261">
        <v>0</v>
      </c>
      <c r="BQ20" s="261">
        <v>0</v>
      </c>
      <c r="BR20" s="261">
        <v>0</v>
      </c>
      <c r="BS20" s="261">
        <v>0</v>
      </c>
      <c r="BT20" s="261">
        <v>0</v>
      </c>
      <c r="BU20" s="261">
        <v>0</v>
      </c>
      <c r="BV20" s="261">
        <v>0</v>
      </c>
      <c r="BW20" s="261">
        <v>0</v>
      </c>
      <c r="BX20" s="261">
        <v>0</v>
      </c>
      <c r="BY20" s="261">
        <v>0</v>
      </c>
      <c r="BZ20" s="261">
        <v>0</v>
      </c>
      <c r="CA20" s="261">
        <v>0</v>
      </c>
      <c r="CB20" s="261">
        <v>0</v>
      </c>
      <c r="CC20" s="261">
        <v>0</v>
      </c>
      <c r="CD20" s="261">
        <v>0</v>
      </c>
      <c r="CE20" s="261">
        <v>0</v>
      </c>
      <c r="CF20" s="261">
        <v>0</v>
      </c>
      <c r="CG20" s="261">
        <v>0</v>
      </c>
      <c r="CH20" s="261">
        <v>0</v>
      </c>
      <c r="CI20" s="261">
        <v>0</v>
      </c>
      <c r="CJ20" s="261">
        <v>0</v>
      </c>
      <c r="CK20" s="261">
        <v>0</v>
      </c>
      <c r="CL20" s="261">
        <v>0</v>
      </c>
    </row>
    <row r="21" spans="1:90">
      <c r="A21">
        <v>18</v>
      </c>
      <c r="B21" t="s">
        <v>136</v>
      </c>
      <c r="C21" s="261">
        <v>2.2613119160097173E-5</v>
      </c>
      <c r="D21" s="261">
        <v>3.2845503304520864E-5</v>
      </c>
      <c r="E21" s="261">
        <v>2.7316996664952041E-7</v>
      </c>
      <c r="F21" s="261">
        <v>3.4299112814495874E-6</v>
      </c>
      <c r="G21" s="261">
        <v>7.8298861351080794E-5</v>
      </c>
      <c r="H21" s="261">
        <v>3.3782036110406147E-7</v>
      </c>
      <c r="I21" s="261">
        <v>0</v>
      </c>
      <c r="J21" s="261">
        <v>6.5589604253500494E-7</v>
      </c>
      <c r="K21" s="261">
        <v>1.627222691610926E-6</v>
      </c>
      <c r="L21" s="261">
        <v>3.5281770570403243E-6</v>
      </c>
      <c r="M21" s="261">
        <v>6.9479525189289352E-6</v>
      </c>
      <c r="N21" s="261">
        <v>1.5640636751933335E-4</v>
      </c>
      <c r="O21" s="261">
        <v>9.8451231642374292E-5</v>
      </c>
      <c r="P21" s="261">
        <v>-3.5956409528740406E-19</v>
      </c>
      <c r="Q21" s="261">
        <v>6.9701689940267545E-4</v>
      </c>
      <c r="R21" s="261">
        <v>5.4601583089138787E-4</v>
      </c>
      <c r="S21" s="261">
        <v>-3.6237346608308077E-20</v>
      </c>
      <c r="T21" s="261">
        <v>1.0011653387759565</v>
      </c>
      <c r="U21" s="261">
        <v>-8.4942171878520371E-19</v>
      </c>
      <c r="V21" s="261">
        <v>1.244231962367601E-5</v>
      </c>
      <c r="W21" s="261">
        <v>1.1990158956856807E-3</v>
      </c>
      <c r="X21" s="261">
        <v>0</v>
      </c>
      <c r="Y21" s="261">
        <v>1.7427362844206586E-6</v>
      </c>
      <c r="Z21" s="261">
        <v>-1.611729469089666E-20</v>
      </c>
      <c r="AA21" s="261">
        <v>3.7901916671996614E-6</v>
      </c>
      <c r="AB21" s="261">
        <v>8.4804446506019932E-6</v>
      </c>
      <c r="AC21" s="261">
        <v>2.6530961294483839E-5</v>
      </c>
      <c r="AD21" s="261">
        <v>2.1660018882349241E-7</v>
      </c>
      <c r="AE21" s="261">
        <v>2.7872554756014952E-4</v>
      </c>
      <c r="AF21" s="261">
        <v>8.2153835822817459E-7</v>
      </c>
      <c r="AG21" s="261">
        <v>1.4580476758743158E-6</v>
      </c>
      <c r="AH21" s="261">
        <v>1.7415533024616372E-6</v>
      </c>
      <c r="AI21" s="261">
        <v>9.5652643134273144E-5</v>
      </c>
      <c r="AJ21" s="261">
        <v>7.6765996541873613E-6</v>
      </c>
      <c r="AK21" s="261">
        <v>6.4011261703775519E-8</v>
      </c>
      <c r="AL21" s="261">
        <v>1.3369141079080859E-6</v>
      </c>
      <c r="AM21" s="261">
        <v>3.0839109605009531E-5</v>
      </c>
      <c r="AN21" s="261">
        <v>8.066647576859156E-8</v>
      </c>
      <c r="AO21" s="261">
        <v>7.502127135910693E-6</v>
      </c>
      <c r="AP21" s="261">
        <v>7.0303343575269124E-6</v>
      </c>
      <c r="AQ21" s="261">
        <v>2.3513487008319616E-6</v>
      </c>
      <c r="AR21" s="261">
        <v>0</v>
      </c>
      <c r="AS21" s="261">
        <v>9.3036548593972965E-5</v>
      </c>
      <c r="AT21" s="261">
        <v>0</v>
      </c>
      <c r="AU21" s="261">
        <v>0</v>
      </c>
      <c r="AV21" s="261">
        <v>-3.4632182300265728E-18</v>
      </c>
      <c r="AW21" s="261">
        <v>4.1338262428333482E-5</v>
      </c>
      <c r="AX21" s="261">
        <v>7.2231758514968954E-4</v>
      </c>
      <c r="AY21" s="261">
        <v>5.1765029364307939E-4</v>
      </c>
      <c r="AZ21" s="261">
        <v>3.5491352924603816E-3</v>
      </c>
      <c r="BA21" s="261">
        <v>7.2647384095271507E-4</v>
      </c>
      <c r="BB21" s="261">
        <v>4.0953873121808574E-3</v>
      </c>
      <c r="BC21" s="261">
        <v>8.9961964106370087E-4</v>
      </c>
      <c r="BD21" s="261">
        <v>0</v>
      </c>
      <c r="BE21" s="261">
        <v>0</v>
      </c>
      <c r="BF21" s="261">
        <v>2.7351225746669326E-4</v>
      </c>
      <c r="BG21" s="261">
        <v>3.3628728354288592E-3</v>
      </c>
      <c r="BH21" s="261">
        <v>1.9024034622857646E-3</v>
      </c>
      <c r="BI21" s="261">
        <v>1.5644285229368676E-4</v>
      </c>
      <c r="BJ21" s="261">
        <v>-9.2859045853466995E-20</v>
      </c>
      <c r="BK21" s="261">
        <v>1.272871025221472E-4</v>
      </c>
      <c r="BL21" s="261">
        <v>1.1246452986756444E-3</v>
      </c>
      <c r="BM21" s="261">
        <v>2.7960189976304931E-4</v>
      </c>
      <c r="BN21" s="261">
        <v>-1.2845643102091264E-19</v>
      </c>
      <c r="BO21" s="261">
        <v>5.0992147969665189E-5</v>
      </c>
      <c r="BP21" s="261">
        <v>5.244985944912855E-5</v>
      </c>
      <c r="BQ21" s="261">
        <v>4.2686512294826421E-4</v>
      </c>
      <c r="BR21" s="261">
        <v>1.393695347479304E-4</v>
      </c>
      <c r="BS21" s="261">
        <v>7.6279301960072485E-5</v>
      </c>
      <c r="BT21" s="261">
        <v>3.1556907927535053E-4</v>
      </c>
      <c r="BU21" s="261">
        <v>4.0404806914606827E-4</v>
      </c>
      <c r="BV21" s="261">
        <v>0</v>
      </c>
      <c r="BW21" s="261">
        <v>0</v>
      </c>
      <c r="BX21" s="261">
        <v>1.2854484886043846E-5</v>
      </c>
      <c r="BY21" s="261">
        <v>0</v>
      </c>
      <c r="BZ21" s="261">
        <v>0</v>
      </c>
      <c r="CA21" s="261">
        <v>3.3033004620144874E-4</v>
      </c>
      <c r="CB21" s="261">
        <v>1.3878651747652627E-3</v>
      </c>
      <c r="CC21" s="261">
        <v>4.6111393415651351E-4</v>
      </c>
      <c r="CD21" s="261">
        <v>3.8395355155198835E-3</v>
      </c>
      <c r="CE21" s="261">
        <v>7.2087286889343195E-3</v>
      </c>
      <c r="CF21" s="261">
        <v>0</v>
      </c>
      <c r="CG21" s="261">
        <v>4.4300548244348106E-7</v>
      </c>
      <c r="CH21" s="261">
        <v>1.9150979197262082E-6</v>
      </c>
      <c r="CI21" s="261">
        <v>4.2599039834283533E-6</v>
      </c>
      <c r="CJ21" s="261">
        <v>5.1223937951849673E-5</v>
      </c>
      <c r="CK21" s="261">
        <v>5.0918879142680781E-4</v>
      </c>
      <c r="CL21" s="261">
        <v>2.5804629457155215E-3</v>
      </c>
    </row>
    <row r="22" spans="1:90">
      <c r="A22">
        <v>19</v>
      </c>
      <c r="B22" t="s">
        <v>137</v>
      </c>
      <c r="C22" s="261">
        <v>0</v>
      </c>
      <c r="D22" s="261">
        <v>0</v>
      </c>
      <c r="E22" s="261">
        <v>0</v>
      </c>
      <c r="F22" s="261">
        <v>0</v>
      </c>
      <c r="G22" s="261">
        <v>0</v>
      </c>
      <c r="H22" s="261">
        <v>0</v>
      </c>
      <c r="I22" s="261">
        <v>0</v>
      </c>
      <c r="J22" s="261">
        <v>0</v>
      </c>
      <c r="K22" s="261">
        <v>0</v>
      </c>
      <c r="L22" s="261">
        <v>0</v>
      </c>
      <c r="M22" s="261">
        <v>0</v>
      </c>
      <c r="N22" s="261">
        <v>0</v>
      </c>
      <c r="O22" s="261">
        <v>0</v>
      </c>
      <c r="P22" s="261">
        <v>0</v>
      </c>
      <c r="Q22" s="261">
        <v>0</v>
      </c>
      <c r="R22" s="261">
        <v>0</v>
      </c>
      <c r="S22" s="261">
        <v>0</v>
      </c>
      <c r="T22" s="261">
        <v>0</v>
      </c>
      <c r="U22" s="261">
        <v>1</v>
      </c>
      <c r="V22" s="261">
        <v>0</v>
      </c>
      <c r="W22" s="261">
        <v>0</v>
      </c>
      <c r="X22" s="261">
        <v>0</v>
      </c>
      <c r="Y22" s="261">
        <v>0</v>
      </c>
      <c r="Z22" s="261">
        <v>0</v>
      </c>
      <c r="AA22" s="261">
        <v>0</v>
      </c>
      <c r="AB22" s="261">
        <v>0</v>
      </c>
      <c r="AC22" s="261">
        <v>0</v>
      </c>
      <c r="AD22" s="261">
        <v>0</v>
      </c>
      <c r="AE22" s="261">
        <v>0</v>
      </c>
      <c r="AF22" s="261">
        <v>0</v>
      </c>
      <c r="AG22" s="261">
        <v>0</v>
      </c>
      <c r="AH22" s="261">
        <v>0</v>
      </c>
      <c r="AI22" s="261">
        <v>0</v>
      </c>
      <c r="AJ22" s="261">
        <v>0</v>
      </c>
      <c r="AK22" s="261">
        <v>0</v>
      </c>
      <c r="AL22" s="261">
        <v>0</v>
      </c>
      <c r="AM22" s="261">
        <v>0</v>
      </c>
      <c r="AN22" s="261">
        <v>0</v>
      </c>
      <c r="AO22" s="261">
        <v>0</v>
      </c>
      <c r="AP22" s="261">
        <v>0</v>
      </c>
      <c r="AQ22" s="261">
        <v>0</v>
      </c>
      <c r="AR22" s="261">
        <v>0</v>
      </c>
      <c r="AS22" s="261">
        <v>0</v>
      </c>
      <c r="AT22" s="261">
        <v>0</v>
      </c>
      <c r="AU22" s="261">
        <v>0</v>
      </c>
      <c r="AV22" s="261">
        <v>0</v>
      </c>
      <c r="AW22" s="261">
        <v>0</v>
      </c>
      <c r="AX22" s="261">
        <v>0</v>
      </c>
      <c r="AY22" s="261">
        <v>0</v>
      </c>
      <c r="AZ22" s="261">
        <v>0</v>
      </c>
      <c r="BA22" s="261">
        <v>0</v>
      </c>
      <c r="BB22" s="261">
        <v>0</v>
      </c>
      <c r="BC22" s="261">
        <v>0</v>
      </c>
      <c r="BD22" s="261">
        <v>0</v>
      </c>
      <c r="BE22" s="261">
        <v>0</v>
      </c>
      <c r="BF22" s="261">
        <v>0</v>
      </c>
      <c r="BG22" s="261">
        <v>0</v>
      </c>
      <c r="BH22" s="261">
        <v>0</v>
      </c>
      <c r="BI22" s="261">
        <v>0</v>
      </c>
      <c r="BJ22" s="261">
        <v>0</v>
      </c>
      <c r="BK22" s="261">
        <v>0</v>
      </c>
      <c r="BL22" s="261">
        <v>0</v>
      </c>
      <c r="BM22" s="261">
        <v>0</v>
      </c>
      <c r="BN22" s="261">
        <v>0</v>
      </c>
      <c r="BO22" s="261">
        <v>0</v>
      </c>
      <c r="BP22" s="261">
        <v>0</v>
      </c>
      <c r="BQ22" s="261">
        <v>0</v>
      </c>
      <c r="BR22" s="261">
        <v>0</v>
      </c>
      <c r="BS22" s="261">
        <v>0</v>
      </c>
      <c r="BT22" s="261">
        <v>0</v>
      </c>
      <c r="BU22" s="261">
        <v>0</v>
      </c>
      <c r="BV22" s="261">
        <v>0</v>
      </c>
      <c r="BW22" s="261">
        <v>0</v>
      </c>
      <c r="BX22" s="261">
        <v>0</v>
      </c>
      <c r="BY22" s="261">
        <v>0</v>
      </c>
      <c r="BZ22" s="261">
        <v>0</v>
      </c>
      <c r="CA22" s="261">
        <v>0</v>
      </c>
      <c r="CB22" s="261">
        <v>0</v>
      </c>
      <c r="CC22" s="261">
        <v>0</v>
      </c>
      <c r="CD22" s="261">
        <v>0</v>
      </c>
      <c r="CE22" s="261">
        <v>0</v>
      </c>
      <c r="CF22" s="261">
        <v>0</v>
      </c>
      <c r="CG22" s="261">
        <v>0</v>
      </c>
      <c r="CH22" s="261">
        <v>0</v>
      </c>
      <c r="CI22" s="261">
        <v>0</v>
      </c>
      <c r="CJ22" s="261">
        <v>0</v>
      </c>
      <c r="CK22" s="261">
        <v>0</v>
      </c>
      <c r="CL22" s="261">
        <v>0</v>
      </c>
    </row>
    <row r="23" spans="1:90">
      <c r="A23">
        <v>20</v>
      </c>
      <c r="B23" t="s">
        <v>138</v>
      </c>
      <c r="C23" s="261">
        <v>1.1953479085015692E-6</v>
      </c>
      <c r="D23" s="261">
        <v>6.6828535116866674E-8</v>
      </c>
      <c r="E23" s="261">
        <v>1.2720362312525015E-8</v>
      </c>
      <c r="F23" s="261">
        <v>6.495177309380879E-4</v>
      </c>
      <c r="G23" s="261">
        <v>2.4305206704507161E-8</v>
      </c>
      <c r="H23" s="261">
        <v>1.2367647535979541E-7</v>
      </c>
      <c r="I23" s="261">
        <v>0</v>
      </c>
      <c r="J23" s="261">
        <v>4.2734541850061519E-7</v>
      </c>
      <c r="K23" s="261">
        <v>5.2977034684750347E-7</v>
      </c>
      <c r="L23" s="261">
        <v>1.6131507812061493E-7</v>
      </c>
      <c r="M23" s="261">
        <v>1.7706428993663935E-6</v>
      </c>
      <c r="N23" s="261">
        <v>4.5980715339599687E-6</v>
      </c>
      <c r="O23" s="261">
        <v>5.2478105287789671E-6</v>
      </c>
      <c r="P23" s="261">
        <v>6.0752538798609416E-19</v>
      </c>
      <c r="Q23" s="261">
        <v>2.5061309198774915E-6</v>
      </c>
      <c r="R23" s="261">
        <v>2.2227845134258218E-6</v>
      </c>
      <c r="S23" s="261">
        <v>-5.0984359697789885E-22</v>
      </c>
      <c r="T23" s="261">
        <v>2.4820439338382341E-5</v>
      </c>
      <c r="U23" s="261">
        <v>-3.1564989789618892E-17</v>
      </c>
      <c r="V23" s="261">
        <v>1.0087949497900293</v>
      </c>
      <c r="W23" s="261">
        <v>2.7272885517346606E-5</v>
      </c>
      <c r="X23" s="261">
        <v>0</v>
      </c>
      <c r="Y23" s="261">
        <v>2.4702995395096161E-6</v>
      </c>
      <c r="Z23" s="261">
        <v>-1.8272345085117818E-21</v>
      </c>
      <c r="AA23" s="261">
        <v>1.0882107085796563E-5</v>
      </c>
      <c r="AB23" s="261">
        <v>2.6678556536704315E-6</v>
      </c>
      <c r="AC23" s="261">
        <v>6.2349386173844174E-7</v>
      </c>
      <c r="AD23" s="261">
        <v>2.2917554470996369E-7</v>
      </c>
      <c r="AE23" s="261">
        <v>2.2843634720197443E-5</v>
      </c>
      <c r="AF23" s="261">
        <v>2.4354128572625319E-6</v>
      </c>
      <c r="AG23" s="261">
        <v>5.3099649606929271E-6</v>
      </c>
      <c r="AH23" s="261">
        <v>5.3925036836609393E-6</v>
      </c>
      <c r="AI23" s="261">
        <v>3.4250697350818896E-4</v>
      </c>
      <c r="AJ23" s="261">
        <v>2.3143534400772588E-5</v>
      </c>
      <c r="AK23" s="261">
        <v>1.6626772667677607E-7</v>
      </c>
      <c r="AL23" s="261">
        <v>4.6513712766855271E-6</v>
      </c>
      <c r="AM23" s="261">
        <v>1.2020424120390946E-4</v>
      </c>
      <c r="AN23" s="261">
        <v>3.3580352968352939E-6</v>
      </c>
      <c r="AO23" s="261">
        <v>1.2499609947953099E-5</v>
      </c>
      <c r="AP23" s="261">
        <v>8.9315029320994679E-6</v>
      </c>
      <c r="AQ23" s="261">
        <v>3.9053664340492063E-3</v>
      </c>
      <c r="AR23" s="261">
        <v>0</v>
      </c>
      <c r="AS23" s="261">
        <v>3.4312067466289384E-5</v>
      </c>
      <c r="AT23" s="261">
        <v>0</v>
      </c>
      <c r="AU23" s="261">
        <v>0</v>
      </c>
      <c r="AV23" s="261">
        <v>-2.6195118859962561E-18</v>
      </c>
      <c r="AW23" s="261">
        <v>2.2074230672567614E-5</v>
      </c>
      <c r="AX23" s="261">
        <v>8.4407353373279026E-4</v>
      </c>
      <c r="AY23" s="261">
        <v>1.2547435016526594E-4</v>
      </c>
      <c r="AZ23" s="261">
        <v>1.7943839913476176E-3</v>
      </c>
      <c r="BA23" s="261">
        <v>3.569278902923348E-4</v>
      </c>
      <c r="BB23" s="261">
        <v>2.0681089148141631E-3</v>
      </c>
      <c r="BC23" s="261">
        <v>5.4974481351141807E-4</v>
      </c>
      <c r="BD23" s="261">
        <v>0</v>
      </c>
      <c r="BE23" s="261">
        <v>0</v>
      </c>
      <c r="BF23" s="261">
        <v>2.0381585469476653E-4</v>
      </c>
      <c r="BG23" s="261">
        <v>1.045997817515832E-2</v>
      </c>
      <c r="BH23" s="261">
        <v>1.0334113752684647E-3</v>
      </c>
      <c r="BI23" s="261">
        <v>7.5096894728548672E-3</v>
      </c>
      <c r="BJ23" s="261">
        <v>-9.0408902546263072E-20</v>
      </c>
      <c r="BK23" s="261">
        <v>3.1099563979841602E-4</v>
      </c>
      <c r="BL23" s="261">
        <v>3.2777305144600697E-4</v>
      </c>
      <c r="BM23" s="261">
        <v>2.6139733427874885E-4</v>
      </c>
      <c r="BN23" s="261">
        <v>-9.0981652068904818E-20</v>
      </c>
      <c r="BO23" s="261">
        <v>2.2645195854003521E-5</v>
      </c>
      <c r="BP23" s="261">
        <v>6.569275161186531E-6</v>
      </c>
      <c r="BQ23" s="261">
        <v>9.1909140499196103E-5</v>
      </c>
      <c r="BR23" s="261">
        <v>3.1056018476560873E-5</v>
      </c>
      <c r="BS23" s="261">
        <v>3.0353484577550682E-5</v>
      </c>
      <c r="BT23" s="261">
        <v>1.1316918135802479E-4</v>
      </c>
      <c r="BU23" s="261">
        <v>1.2114379499608355E-5</v>
      </c>
      <c r="BV23" s="261">
        <v>0</v>
      </c>
      <c r="BW23" s="261">
        <v>0</v>
      </c>
      <c r="BX23" s="261">
        <v>6.4803290401834012E-6</v>
      </c>
      <c r="BY23" s="261">
        <v>0</v>
      </c>
      <c r="BZ23" s="261">
        <v>0</v>
      </c>
      <c r="CA23" s="261">
        <v>2.2611346054302807E-4</v>
      </c>
      <c r="CB23" s="261">
        <v>1.7620681010280914E-3</v>
      </c>
      <c r="CC23" s="261">
        <v>2.267781165407284E-5</v>
      </c>
      <c r="CD23" s="261">
        <v>1.49789047762613E-2</v>
      </c>
      <c r="CE23" s="261">
        <v>4.2641102061042793E-3</v>
      </c>
      <c r="CF23" s="261">
        <v>0</v>
      </c>
      <c r="CG23" s="261">
        <v>1.3282420940829378E-8</v>
      </c>
      <c r="CH23" s="261">
        <v>4.8749003995003279E-6</v>
      </c>
      <c r="CI23" s="261">
        <v>1.0159259791860266E-6</v>
      </c>
      <c r="CJ23" s="261">
        <v>4.5231265707486227E-5</v>
      </c>
      <c r="CK23" s="261">
        <v>1.5716029727717951E-4</v>
      </c>
      <c r="CL23" s="261">
        <v>9.2540397101622326E-4</v>
      </c>
    </row>
    <row r="24" spans="1:90">
      <c r="A24">
        <v>21</v>
      </c>
      <c r="B24" t="s">
        <v>8</v>
      </c>
      <c r="C24" s="261">
        <v>3.1778781442586907E-6</v>
      </c>
      <c r="D24" s="261">
        <v>2.6832475418020525E-7</v>
      </c>
      <c r="E24" s="261">
        <v>2.5393066645552528E-8</v>
      </c>
      <c r="F24" s="261">
        <v>2.4218530700561302E-7</v>
      </c>
      <c r="G24" s="261">
        <v>4.7668993676446205E-7</v>
      </c>
      <c r="H24" s="261">
        <v>2.4702632059466753E-7</v>
      </c>
      <c r="I24" s="261">
        <v>0</v>
      </c>
      <c r="J24" s="261">
        <v>1.0430946014261483E-5</v>
      </c>
      <c r="K24" s="261">
        <v>1.6290331373168892E-6</v>
      </c>
      <c r="L24" s="261">
        <v>3.9549242755549236E-6</v>
      </c>
      <c r="M24" s="261">
        <v>1.7419114029795287E-5</v>
      </c>
      <c r="N24" s="261">
        <v>2.16964486083953E-4</v>
      </c>
      <c r="O24" s="261">
        <v>2.1384929784541914E-5</v>
      </c>
      <c r="P24" s="261">
        <v>-1.7647329767674477E-21</v>
      </c>
      <c r="Q24" s="261">
        <v>5.5586685567667929E-5</v>
      </c>
      <c r="R24" s="261">
        <v>4.2595938409918888E-4</v>
      </c>
      <c r="S24" s="261">
        <v>-1.5061701662414932E-21</v>
      </c>
      <c r="T24" s="261">
        <v>1.7223327856877061E-4</v>
      </c>
      <c r="U24" s="261">
        <v>-8.0205134930919329E-19</v>
      </c>
      <c r="V24" s="261">
        <v>1.8435355359314104E-5</v>
      </c>
      <c r="W24" s="261">
        <v>1.0419525821326312</v>
      </c>
      <c r="X24" s="261">
        <v>0</v>
      </c>
      <c r="Y24" s="261">
        <v>5.276797491712012E-7</v>
      </c>
      <c r="Z24" s="261">
        <v>-2.4355502432246796E-20</v>
      </c>
      <c r="AA24" s="261">
        <v>1.0226664519613069E-6</v>
      </c>
      <c r="AB24" s="261">
        <v>8.3174831476357384E-5</v>
      </c>
      <c r="AC24" s="261">
        <v>2.5705346022163537E-5</v>
      </c>
      <c r="AD24" s="261">
        <v>2.6652876004707263E-7</v>
      </c>
      <c r="AE24" s="261">
        <v>1.4511200469368311E-4</v>
      </c>
      <c r="AF24" s="261">
        <v>3.878300550470622E-6</v>
      </c>
      <c r="AG24" s="261">
        <v>7.9754306337243992E-5</v>
      </c>
      <c r="AH24" s="261">
        <v>4.8413933875153541E-6</v>
      </c>
      <c r="AI24" s="261">
        <v>2.908420804455791E-4</v>
      </c>
      <c r="AJ24" s="261">
        <v>2.1657765746267E-5</v>
      </c>
      <c r="AK24" s="261">
        <v>2.0870364674458227E-7</v>
      </c>
      <c r="AL24" s="261">
        <v>3.5024993904401065E-6</v>
      </c>
      <c r="AM24" s="261">
        <v>1.0046461659932601E-4</v>
      </c>
      <c r="AN24" s="261">
        <v>5.3783554390116479E-8</v>
      </c>
      <c r="AO24" s="261">
        <v>2.3590965352841084E-5</v>
      </c>
      <c r="AP24" s="261">
        <v>1.5346237901226342E-5</v>
      </c>
      <c r="AQ24" s="261">
        <v>5.9952898118426111E-4</v>
      </c>
      <c r="AR24" s="261">
        <v>0</v>
      </c>
      <c r="AS24" s="261">
        <v>1.1351216653014617E-4</v>
      </c>
      <c r="AT24" s="261">
        <v>0</v>
      </c>
      <c r="AU24" s="261">
        <v>0</v>
      </c>
      <c r="AV24" s="261">
        <v>-1.1005288619856631E-17</v>
      </c>
      <c r="AW24" s="261">
        <v>1.9554862538938034E-4</v>
      </c>
      <c r="AX24" s="261">
        <v>1.0127398438953905E-3</v>
      </c>
      <c r="AY24" s="261">
        <v>1.3505420921617439E-3</v>
      </c>
      <c r="AZ24" s="261">
        <v>6.0836368928693825E-3</v>
      </c>
      <c r="BA24" s="261">
        <v>1.0102036195483112E-3</v>
      </c>
      <c r="BB24" s="261">
        <v>2.3471705287483702E-3</v>
      </c>
      <c r="BC24" s="261">
        <v>2.2587237624986005E-3</v>
      </c>
      <c r="BD24" s="261">
        <v>0</v>
      </c>
      <c r="BE24" s="261">
        <v>0</v>
      </c>
      <c r="BF24" s="261">
        <v>9.9445371751637115E-4</v>
      </c>
      <c r="BG24" s="261">
        <v>4.3029911681992808E-3</v>
      </c>
      <c r="BH24" s="261">
        <v>3.2362183218287055E-3</v>
      </c>
      <c r="BI24" s="261">
        <v>1.0227116717296449E-4</v>
      </c>
      <c r="BJ24" s="261">
        <v>-2.0358453326107866E-19</v>
      </c>
      <c r="BK24" s="261">
        <v>1.2300623109841598E-4</v>
      </c>
      <c r="BL24" s="261">
        <v>3.9080765086903717E-4</v>
      </c>
      <c r="BM24" s="261">
        <v>4.8909869975180867E-4</v>
      </c>
      <c r="BN24" s="261">
        <v>-2.1987270794502689E-19</v>
      </c>
      <c r="BO24" s="261">
        <v>6.4222331661643959E-5</v>
      </c>
      <c r="BP24" s="261">
        <v>4.94325197955461E-5</v>
      </c>
      <c r="BQ24" s="261">
        <v>6.7670174450145423E-4</v>
      </c>
      <c r="BR24" s="261">
        <v>2.5759562228497919E-4</v>
      </c>
      <c r="BS24" s="261">
        <v>1.0226075456361389E-4</v>
      </c>
      <c r="BT24" s="261">
        <v>1.9451427091413589E-4</v>
      </c>
      <c r="BU24" s="261">
        <v>2.236885718701063E-4</v>
      </c>
      <c r="BV24" s="261">
        <v>0</v>
      </c>
      <c r="BW24" s="261">
        <v>0</v>
      </c>
      <c r="BX24" s="261">
        <v>7.639363999045553E-6</v>
      </c>
      <c r="BY24" s="261">
        <v>0</v>
      </c>
      <c r="BZ24" s="261">
        <v>0</v>
      </c>
      <c r="CA24" s="261">
        <v>4.3708834888035822E-4</v>
      </c>
      <c r="CB24" s="261">
        <v>2.8892699831282744E-3</v>
      </c>
      <c r="CC24" s="261">
        <v>3.5230175836950951E-4</v>
      </c>
      <c r="CD24" s="261">
        <v>1.2514049724225356E-2</v>
      </c>
      <c r="CE24" s="261">
        <v>5.3291511321425004E-2</v>
      </c>
      <c r="CF24" s="261">
        <v>0</v>
      </c>
      <c r="CG24" s="261">
        <v>2.4525612486613707E-7</v>
      </c>
      <c r="CH24" s="261">
        <v>1.675701874941497E-5</v>
      </c>
      <c r="CI24" s="261">
        <v>4.2766977369021302E-6</v>
      </c>
      <c r="CJ24" s="261">
        <v>1.2797887235202344E-4</v>
      </c>
      <c r="CK24" s="261">
        <v>2.9708824792518379E-4</v>
      </c>
      <c r="CL24" s="261">
        <v>1.5905768387048844E-3</v>
      </c>
    </row>
    <row r="25" spans="1:90">
      <c r="A25">
        <v>22</v>
      </c>
      <c r="B25" t="s">
        <v>140</v>
      </c>
      <c r="C25" s="261">
        <v>0</v>
      </c>
      <c r="D25" s="261">
        <v>0</v>
      </c>
      <c r="E25" s="261">
        <v>0</v>
      </c>
      <c r="F25" s="261">
        <v>0</v>
      </c>
      <c r="G25" s="261">
        <v>0</v>
      </c>
      <c r="H25" s="261">
        <v>0</v>
      </c>
      <c r="I25" s="261">
        <v>0</v>
      </c>
      <c r="J25" s="261">
        <v>0</v>
      </c>
      <c r="K25" s="261">
        <v>0</v>
      </c>
      <c r="L25" s="261">
        <v>0</v>
      </c>
      <c r="M25" s="261">
        <v>0</v>
      </c>
      <c r="N25" s="261">
        <v>0</v>
      </c>
      <c r="O25" s="261">
        <v>0</v>
      </c>
      <c r="P25" s="261">
        <v>0</v>
      </c>
      <c r="Q25" s="261">
        <v>0</v>
      </c>
      <c r="R25" s="261">
        <v>0</v>
      </c>
      <c r="S25" s="261">
        <v>0</v>
      </c>
      <c r="T25" s="261">
        <v>0</v>
      </c>
      <c r="U25" s="261">
        <v>0</v>
      </c>
      <c r="V25" s="261">
        <v>0</v>
      </c>
      <c r="W25" s="261">
        <v>0</v>
      </c>
      <c r="X25" s="261">
        <v>1</v>
      </c>
      <c r="Y25" s="261">
        <v>0</v>
      </c>
      <c r="Z25" s="261">
        <v>0</v>
      </c>
      <c r="AA25" s="261">
        <v>0</v>
      </c>
      <c r="AB25" s="261">
        <v>0</v>
      </c>
      <c r="AC25" s="261">
        <v>0</v>
      </c>
      <c r="AD25" s="261">
        <v>0</v>
      </c>
      <c r="AE25" s="261">
        <v>0</v>
      </c>
      <c r="AF25" s="261">
        <v>0</v>
      </c>
      <c r="AG25" s="261">
        <v>0</v>
      </c>
      <c r="AH25" s="261">
        <v>0</v>
      </c>
      <c r="AI25" s="261">
        <v>0</v>
      </c>
      <c r="AJ25" s="261">
        <v>0</v>
      </c>
      <c r="AK25" s="261">
        <v>0</v>
      </c>
      <c r="AL25" s="261">
        <v>0</v>
      </c>
      <c r="AM25" s="261">
        <v>0</v>
      </c>
      <c r="AN25" s="261">
        <v>0</v>
      </c>
      <c r="AO25" s="261">
        <v>0</v>
      </c>
      <c r="AP25" s="261">
        <v>0</v>
      </c>
      <c r="AQ25" s="261">
        <v>0</v>
      </c>
      <c r="AR25" s="261">
        <v>0</v>
      </c>
      <c r="AS25" s="261">
        <v>0</v>
      </c>
      <c r="AT25" s="261">
        <v>0</v>
      </c>
      <c r="AU25" s="261">
        <v>0</v>
      </c>
      <c r="AV25" s="261">
        <v>0</v>
      </c>
      <c r="AW25" s="261">
        <v>0</v>
      </c>
      <c r="AX25" s="261">
        <v>0</v>
      </c>
      <c r="AY25" s="261">
        <v>0</v>
      </c>
      <c r="AZ25" s="261">
        <v>0</v>
      </c>
      <c r="BA25" s="261">
        <v>0</v>
      </c>
      <c r="BB25" s="261">
        <v>0</v>
      </c>
      <c r="BC25" s="261">
        <v>0</v>
      </c>
      <c r="BD25" s="261">
        <v>0</v>
      </c>
      <c r="BE25" s="261">
        <v>0</v>
      </c>
      <c r="BF25" s="261">
        <v>0</v>
      </c>
      <c r="BG25" s="261">
        <v>0</v>
      </c>
      <c r="BH25" s="261">
        <v>0</v>
      </c>
      <c r="BI25" s="261">
        <v>0</v>
      </c>
      <c r="BJ25" s="261">
        <v>0</v>
      </c>
      <c r="BK25" s="261">
        <v>0</v>
      </c>
      <c r="BL25" s="261">
        <v>0</v>
      </c>
      <c r="BM25" s="261">
        <v>0</v>
      </c>
      <c r="BN25" s="261">
        <v>0</v>
      </c>
      <c r="BO25" s="261">
        <v>0</v>
      </c>
      <c r="BP25" s="261">
        <v>0</v>
      </c>
      <c r="BQ25" s="261">
        <v>0</v>
      </c>
      <c r="BR25" s="261">
        <v>0</v>
      </c>
      <c r="BS25" s="261">
        <v>0</v>
      </c>
      <c r="BT25" s="261">
        <v>0</v>
      </c>
      <c r="BU25" s="261">
        <v>0</v>
      </c>
      <c r="BV25" s="261">
        <v>0</v>
      </c>
      <c r="BW25" s="261">
        <v>0</v>
      </c>
      <c r="BX25" s="261">
        <v>0</v>
      </c>
      <c r="BY25" s="261">
        <v>0</v>
      </c>
      <c r="BZ25" s="261">
        <v>0</v>
      </c>
      <c r="CA25" s="261">
        <v>0</v>
      </c>
      <c r="CB25" s="261">
        <v>0</v>
      </c>
      <c r="CC25" s="261">
        <v>0</v>
      </c>
      <c r="CD25" s="261">
        <v>0</v>
      </c>
      <c r="CE25" s="261">
        <v>0</v>
      </c>
      <c r="CF25" s="261">
        <v>0</v>
      </c>
      <c r="CG25" s="261">
        <v>0</v>
      </c>
      <c r="CH25" s="261">
        <v>0</v>
      </c>
      <c r="CI25" s="261">
        <v>0</v>
      </c>
      <c r="CJ25" s="261">
        <v>0</v>
      </c>
      <c r="CK25" s="261">
        <v>0</v>
      </c>
      <c r="CL25" s="261">
        <v>0</v>
      </c>
    </row>
    <row r="26" spans="1:90">
      <c r="A26">
        <v>23</v>
      </c>
      <c r="B26" t="s">
        <v>141</v>
      </c>
      <c r="C26" s="261">
        <v>3.2902426659854173E-6</v>
      </c>
      <c r="D26" s="261">
        <v>2.2328737754764015E-7</v>
      </c>
      <c r="E26" s="261">
        <v>4.7749055466036416E-8</v>
      </c>
      <c r="F26" s="261">
        <v>8.9852248474380807E-5</v>
      </c>
      <c r="G26" s="261">
        <v>2.6211874802505537E-7</v>
      </c>
      <c r="H26" s="261">
        <v>7.5977754663953823E-7</v>
      </c>
      <c r="I26" s="261">
        <v>0</v>
      </c>
      <c r="J26" s="261">
        <v>6.9733928492884158E-7</v>
      </c>
      <c r="K26" s="261">
        <v>2.8736807373412061E-6</v>
      </c>
      <c r="L26" s="261">
        <v>1.8464060676616595E-6</v>
      </c>
      <c r="M26" s="261">
        <v>1.1002190882129522E-5</v>
      </c>
      <c r="N26" s="261">
        <v>6.8281229414082504E-5</v>
      </c>
      <c r="O26" s="261">
        <v>1.4251180060498758E-5</v>
      </c>
      <c r="P26" s="261">
        <v>-2.5280688173251498E-21</v>
      </c>
      <c r="Q26" s="261">
        <v>1.335529616093691E-5</v>
      </c>
      <c r="R26" s="261">
        <v>5.6039149792333064E-7</v>
      </c>
      <c r="S26" s="261">
        <v>-3.6952911953347486E-21</v>
      </c>
      <c r="T26" s="261">
        <v>2.8574056751266814E-5</v>
      </c>
      <c r="U26" s="261">
        <v>-5.7378114293131666E-18</v>
      </c>
      <c r="V26" s="261">
        <v>2.9752961260894386E-5</v>
      </c>
      <c r="W26" s="261">
        <v>1.5461684263467267E-4</v>
      </c>
      <c r="X26" s="261">
        <v>0</v>
      </c>
      <c r="Y26" s="261">
        <v>1.008418997814835</v>
      </c>
      <c r="Z26" s="261">
        <v>-2.3300608943584916E-20</v>
      </c>
      <c r="AA26" s="261">
        <v>7.919425686556422E-5</v>
      </c>
      <c r="AB26" s="261">
        <v>4.9810346075813599E-3</v>
      </c>
      <c r="AC26" s="261">
        <v>3.3179479933607225E-6</v>
      </c>
      <c r="AD26" s="261">
        <v>2.7063317005558354E-4</v>
      </c>
      <c r="AE26" s="261">
        <v>5.5589743207810828E-4</v>
      </c>
      <c r="AF26" s="261">
        <v>5.2276316449725909E-6</v>
      </c>
      <c r="AG26" s="261">
        <v>1.1535440061026939E-5</v>
      </c>
      <c r="AH26" s="261">
        <v>1.0403605957364832E-5</v>
      </c>
      <c r="AI26" s="261">
        <v>6.3726405612014685E-4</v>
      </c>
      <c r="AJ26" s="261">
        <v>4.658311897807404E-5</v>
      </c>
      <c r="AK26" s="261">
        <v>3.8815149202940168E-7</v>
      </c>
      <c r="AL26" s="261">
        <v>8.2749654452398148E-6</v>
      </c>
      <c r="AM26" s="261">
        <v>2.2048814900448013E-4</v>
      </c>
      <c r="AN26" s="261">
        <v>7.1701481380380084E-7</v>
      </c>
      <c r="AO26" s="261">
        <v>2.6125695487118449E-5</v>
      </c>
      <c r="AP26" s="261">
        <v>3.2712154084192292E-5</v>
      </c>
      <c r="AQ26" s="261">
        <v>1.067023453279753E-3</v>
      </c>
      <c r="AR26" s="261">
        <v>0</v>
      </c>
      <c r="AS26" s="261">
        <v>1.6579820849459392E-4</v>
      </c>
      <c r="AT26" s="261">
        <v>0</v>
      </c>
      <c r="AU26" s="261">
        <v>0</v>
      </c>
      <c r="AV26" s="261">
        <v>-1.6493209420550039E-17</v>
      </c>
      <c r="AW26" s="261">
        <v>2.6980050196117092E-5</v>
      </c>
      <c r="AX26" s="261">
        <v>1.3696674280889592E-3</v>
      </c>
      <c r="AY26" s="261">
        <v>2.3923638125287416E-3</v>
      </c>
      <c r="AZ26" s="261">
        <v>2.8146681637531692E-3</v>
      </c>
      <c r="BA26" s="261">
        <v>3.4636892674901006E-3</v>
      </c>
      <c r="BB26" s="261">
        <v>5.7508281359082893E-3</v>
      </c>
      <c r="BC26" s="261">
        <v>2.0101657037118296E-3</v>
      </c>
      <c r="BD26" s="261">
        <v>0</v>
      </c>
      <c r="BE26" s="261">
        <v>0</v>
      </c>
      <c r="BF26" s="261">
        <v>4.7613174852498307E-4</v>
      </c>
      <c r="BG26" s="261">
        <v>1.4855264529679384E-2</v>
      </c>
      <c r="BH26" s="261">
        <v>3.5712954654795931E-2</v>
      </c>
      <c r="BI26" s="261">
        <v>1.5459279098088193E-3</v>
      </c>
      <c r="BJ26" s="261">
        <v>-2.1128669402605294E-19</v>
      </c>
      <c r="BK26" s="261">
        <v>5.8275126008133175E-4</v>
      </c>
      <c r="BL26" s="261">
        <v>6.607641807939332E-4</v>
      </c>
      <c r="BM26" s="261">
        <v>1.280234070090401E-3</v>
      </c>
      <c r="BN26" s="261">
        <v>-2.1615062202729755E-19</v>
      </c>
      <c r="BO26" s="261">
        <v>7.3196548300633298E-5</v>
      </c>
      <c r="BP26" s="261">
        <v>3.2044191254477438E-5</v>
      </c>
      <c r="BQ26" s="261">
        <v>5.031616972285116E-4</v>
      </c>
      <c r="BR26" s="261">
        <v>2.2866768778676488E-4</v>
      </c>
      <c r="BS26" s="261">
        <v>7.9699578189446337E-5</v>
      </c>
      <c r="BT26" s="261">
        <v>7.2896792378438922E-4</v>
      </c>
      <c r="BU26" s="261">
        <v>3.5932993711477518E-4</v>
      </c>
      <c r="BV26" s="261">
        <v>0</v>
      </c>
      <c r="BW26" s="261">
        <v>0</v>
      </c>
      <c r="BX26" s="261">
        <v>1.4282486413649356E-5</v>
      </c>
      <c r="BY26" s="261">
        <v>0</v>
      </c>
      <c r="BZ26" s="261">
        <v>0</v>
      </c>
      <c r="CA26" s="261">
        <v>9.5621334503178041E-4</v>
      </c>
      <c r="CB26" s="261">
        <v>8.1122827937880632E-3</v>
      </c>
      <c r="CC26" s="261">
        <v>1.0562823811323002E-4</v>
      </c>
      <c r="CD26" s="261">
        <v>2.743854263546908E-2</v>
      </c>
      <c r="CE26" s="261">
        <v>5.3755814301468072E-2</v>
      </c>
      <c r="CF26" s="261">
        <v>0</v>
      </c>
      <c r="CG26" s="261">
        <v>3.9397572789877469E-7</v>
      </c>
      <c r="CH26" s="261">
        <v>5.1466893042385926E-6</v>
      </c>
      <c r="CI26" s="261">
        <v>4.0812460173413114E-6</v>
      </c>
      <c r="CJ26" s="261">
        <v>1.3118387998938962E-4</v>
      </c>
      <c r="CK26" s="261">
        <v>8.312132299370087E-4</v>
      </c>
      <c r="CL26" s="261">
        <v>5.9608968035155833E-3</v>
      </c>
    </row>
    <row r="27" spans="1:90">
      <c r="A27">
        <v>24</v>
      </c>
      <c r="B27" t="s">
        <v>142</v>
      </c>
      <c r="C27" s="261">
        <v>0</v>
      </c>
      <c r="D27" s="261">
        <v>0</v>
      </c>
      <c r="E27" s="261">
        <v>0</v>
      </c>
      <c r="F27" s="261">
        <v>0</v>
      </c>
      <c r="G27" s="261">
        <v>0</v>
      </c>
      <c r="H27" s="261">
        <v>0</v>
      </c>
      <c r="I27" s="261">
        <v>0</v>
      </c>
      <c r="J27" s="261">
        <v>0</v>
      </c>
      <c r="K27" s="261">
        <v>0</v>
      </c>
      <c r="L27" s="261">
        <v>0</v>
      </c>
      <c r="M27" s="261">
        <v>0</v>
      </c>
      <c r="N27" s="261">
        <v>0</v>
      </c>
      <c r="O27" s="261">
        <v>0</v>
      </c>
      <c r="P27" s="261">
        <v>0</v>
      </c>
      <c r="Q27" s="261">
        <v>0</v>
      </c>
      <c r="R27" s="261">
        <v>0</v>
      </c>
      <c r="S27" s="261">
        <v>0</v>
      </c>
      <c r="T27" s="261">
        <v>0</v>
      </c>
      <c r="U27" s="261">
        <v>0</v>
      </c>
      <c r="V27" s="261">
        <v>0</v>
      </c>
      <c r="W27" s="261">
        <v>0</v>
      </c>
      <c r="X27" s="261">
        <v>0</v>
      </c>
      <c r="Y27" s="261">
        <v>0</v>
      </c>
      <c r="Z27" s="261">
        <v>1</v>
      </c>
      <c r="AA27" s="261">
        <v>0</v>
      </c>
      <c r="AB27" s="261">
        <v>0</v>
      </c>
      <c r="AC27" s="261">
        <v>0</v>
      </c>
      <c r="AD27" s="261">
        <v>0</v>
      </c>
      <c r="AE27" s="261">
        <v>0</v>
      </c>
      <c r="AF27" s="261">
        <v>0</v>
      </c>
      <c r="AG27" s="261">
        <v>0</v>
      </c>
      <c r="AH27" s="261">
        <v>0</v>
      </c>
      <c r="AI27" s="261">
        <v>0</v>
      </c>
      <c r="AJ27" s="261">
        <v>0</v>
      </c>
      <c r="AK27" s="261">
        <v>0</v>
      </c>
      <c r="AL27" s="261">
        <v>0</v>
      </c>
      <c r="AM27" s="261">
        <v>0</v>
      </c>
      <c r="AN27" s="261">
        <v>0</v>
      </c>
      <c r="AO27" s="261">
        <v>0</v>
      </c>
      <c r="AP27" s="261">
        <v>0</v>
      </c>
      <c r="AQ27" s="261">
        <v>0</v>
      </c>
      <c r="AR27" s="261">
        <v>0</v>
      </c>
      <c r="AS27" s="261">
        <v>0</v>
      </c>
      <c r="AT27" s="261">
        <v>0</v>
      </c>
      <c r="AU27" s="261">
        <v>0</v>
      </c>
      <c r="AV27" s="261">
        <v>0</v>
      </c>
      <c r="AW27" s="261">
        <v>0</v>
      </c>
      <c r="AX27" s="261">
        <v>0</v>
      </c>
      <c r="AY27" s="261">
        <v>0</v>
      </c>
      <c r="AZ27" s="261">
        <v>0</v>
      </c>
      <c r="BA27" s="261">
        <v>0</v>
      </c>
      <c r="BB27" s="261">
        <v>0</v>
      </c>
      <c r="BC27" s="261">
        <v>0</v>
      </c>
      <c r="BD27" s="261">
        <v>0</v>
      </c>
      <c r="BE27" s="261">
        <v>0</v>
      </c>
      <c r="BF27" s="261">
        <v>0</v>
      </c>
      <c r="BG27" s="261">
        <v>0</v>
      </c>
      <c r="BH27" s="261">
        <v>0</v>
      </c>
      <c r="BI27" s="261">
        <v>0</v>
      </c>
      <c r="BJ27" s="261">
        <v>0</v>
      </c>
      <c r="BK27" s="261">
        <v>0</v>
      </c>
      <c r="BL27" s="261">
        <v>0</v>
      </c>
      <c r="BM27" s="261">
        <v>0</v>
      </c>
      <c r="BN27" s="261">
        <v>0</v>
      </c>
      <c r="BO27" s="261">
        <v>0</v>
      </c>
      <c r="BP27" s="261">
        <v>0</v>
      </c>
      <c r="BQ27" s="261">
        <v>0</v>
      </c>
      <c r="BR27" s="261">
        <v>0</v>
      </c>
      <c r="BS27" s="261">
        <v>0</v>
      </c>
      <c r="BT27" s="261">
        <v>0</v>
      </c>
      <c r="BU27" s="261">
        <v>0</v>
      </c>
      <c r="BV27" s="261">
        <v>0</v>
      </c>
      <c r="BW27" s="261">
        <v>0</v>
      </c>
      <c r="BX27" s="261">
        <v>0</v>
      </c>
      <c r="BY27" s="261">
        <v>0</v>
      </c>
      <c r="BZ27" s="261">
        <v>0</v>
      </c>
      <c r="CA27" s="261">
        <v>0</v>
      </c>
      <c r="CB27" s="261">
        <v>0</v>
      </c>
      <c r="CC27" s="261">
        <v>0</v>
      </c>
      <c r="CD27" s="261">
        <v>0</v>
      </c>
      <c r="CE27" s="261">
        <v>0</v>
      </c>
      <c r="CF27" s="261">
        <v>0</v>
      </c>
      <c r="CG27" s="261">
        <v>0</v>
      </c>
      <c r="CH27" s="261">
        <v>0</v>
      </c>
      <c r="CI27" s="261">
        <v>0</v>
      </c>
      <c r="CJ27" s="261">
        <v>0</v>
      </c>
      <c r="CK27" s="261">
        <v>0</v>
      </c>
      <c r="CL27" s="261">
        <v>0</v>
      </c>
    </row>
    <row r="28" spans="1:90">
      <c r="A28">
        <v>25</v>
      </c>
      <c r="B28" t="s">
        <v>143</v>
      </c>
      <c r="C28" s="261">
        <v>2.8248109691917345E-5</v>
      </c>
      <c r="D28" s="261">
        <v>6.6248496143950558E-7</v>
      </c>
      <c r="E28" s="261">
        <v>8.4762483704687386E-8</v>
      </c>
      <c r="F28" s="261">
        <v>5.7847282972300462E-5</v>
      </c>
      <c r="G28" s="261">
        <v>1.2342965064112382E-5</v>
      </c>
      <c r="H28" s="261">
        <v>7.5656021344826188E-7</v>
      </c>
      <c r="I28" s="261">
        <v>0</v>
      </c>
      <c r="J28" s="261">
        <v>1.4343445662210169E-5</v>
      </c>
      <c r="K28" s="261">
        <v>4.8539298426820647E-6</v>
      </c>
      <c r="L28" s="261">
        <v>2.3944497253217826E-5</v>
      </c>
      <c r="M28" s="261">
        <v>1.8323229252980864E-5</v>
      </c>
      <c r="N28" s="261">
        <v>1.6298029484409154E-4</v>
      </c>
      <c r="O28" s="261">
        <v>1.5575864045425129E-5</v>
      </c>
      <c r="P28" s="261">
        <v>-2.0218457637103139E-20</v>
      </c>
      <c r="Q28" s="261">
        <v>2.7254278599899203E-5</v>
      </c>
      <c r="R28" s="261">
        <v>2.5183610701438592E-4</v>
      </c>
      <c r="S28" s="261">
        <v>-5.7766664203666857E-21</v>
      </c>
      <c r="T28" s="261">
        <v>5.8992502548595471E-5</v>
      </c>
      <c r="U28" s="261">
        <v>-3.8203331585691691E-18</v>
      </c>
      <c r="V28" s="261">
        <v>2.2207605760009349E-3</v>
      </c>
      <c r="W28" s="261">
        <v>3.4807258433894051E-4</v>
      </c>
      <c r="X28" s="261">
        <v>0</v>
      </c>
      <c r="Y28" s="261">
        <v>4.8819797280220754E-5</v>
      </c>
      <c r="Z28" s="261">
        <v>-5.6243857552598163E-21</v>
      </c>
      <c r="AA28" s="261">
        <v>1.0006632047841033</v>
      </c>
      <c r="AB28" s="261">
        <v>1.0673131525031924E-3</v>
      </c>
      <c r="AC28" s="261">
        <v>7.6188738265786296E-5</v>
      </c>
      <c r="AD28" s="261">
        <v>5.7378247164910979E-7</v>
      </c>
      <c r="AE28" s="261">
        <v>4.204397015035017E-3</v>
      </c>
      <c r="AF28" s="261">
        <v>7.713904232476041E-6</v>
      </c>
      <c r="AG28" s="261">
        <v>1.5088821276838437E-5</v>
      </c>
      <c r="AH28" s="261">
        <v>1.0275150153853571E-5</v>
      </c>
      <c r="AI28" s="261">
        <v>6.3865406409523964E-4</v>
      </c>
      <c r="AJ28" s="261">
        <v>2.1042778797604808E-4</v>
      </c>
      <c r="AK28" s="261">
        <v>4.0251268145482081E-7</v>
      </c>
      <c r="AL28" s="261">
        <v>8.6802455875978687E-6</v>
      </c>
      <c r="AM28" s="261">
        <v>2.1758899479021359E-4</v>
      </c>
      <c r="AN28" s="261">
        <v>8.8166395572825963E-7</v>
      </c>
      <c r="AO28" s="261">
        <v>5.3692659051769078E-5</v>
      </c>
      <c r="AP28" s="261">
        <v>3.1370979607445413E-5</v>
      </c>
      <c r="AQ28" s="261">
        <v>2.9128921692482117E-4</v>
      </c>
      <c r="AR28" s="261">
        <v>0</v>
      </c>
      <c r="AS28" s="261">
        <v>1.3622550840814882E-4</v>
      </c>
      <c r="AT28" s="261">
        <v>0</v>
      </c>
      <c r="AU28" s="261">
        <v>0</v>
      </c>
      <c r="AV28" s="261">
        <v>-1.3527083407417909E-17</v>
      </c>
      <c r="AW28" s="261">
        <v>1.0138227683468919E-4</v>
      </c>
      <c r="AX28" s="261">
        <v>8.2501178503519316E-4</v>
      </c>
      <c r="AY28" s="261">
        <v>5.3087873720045796E-3</v>
      </c>
      <c r="AZ28" s="261">
        <v>3.2465759742602981E-3</v>
      </c>
      <c r="BA28" s="261">
        <v>2.2218191698185922E-3</v>
      </c>
      <c r="BB28" s="261">
        <v>4.3787053402979626E-3</v>
      </c>
      <c r="BC28" s="261">
        <v>2.9474725628921661E-3</v>
      </c>
      <c r="BD28" s="261">
        <v>0</v>
      </c>
      <c r="BE28" s="261">
        <v>0</v>
      </c>
      <c r="BF28" s="261">
        <v>2.2684718778517563E-3</v>
      </c>
      <c r="BG28" s="261">
        <v>1.9271222866454437E-2</v>
      </c>
      <c r="BH28" s="261">
        <v>6.5848651573804694E-3</v>
      </c>
      <c r="BI28" s="261">
        <v>1.9180342373068887E-3</v>
      </c>
      <c r="BJ28" s="261">
        <v>-3.7272975827317269E-19</v>
      </c>
      <c r="BK28" s="261">
        <v>7.4392547389638978E-4</v>
      </c>
      <c r="BL28" s="261">
        <v>7.0380497582629253E-4</v>
      </c>
      <c r="BM28" s="261">
        <v>5.7949324342709385E-4</v>
      </c>
      <c r="BN28" s="261">
        <v>-2.20180674816923E-19</v>
      </c>
      <c r="BO28" s="261">
        <v>8.2169896684558817E-5</v>
      </c>
      <c r="BP28" s="261">
        <v>2.9676455545317324E-5</v>
      </c>
      <c r="BQ28" s="261">
        <v>7.1138628648778873E-4</v>
      </c>
      <c r="BR28" s="261">
        <v>2.1560343971546646E-4</v>
      </c>
      <c r="BS28" s="261">
        <v>1.3346428978879194E-4</v>
      </c>
      <c r="BT28" s="261">
        <v>7.3745756691377803E-4</v>
      </c>
      <c r="BU28" s="261">
        <v>1.8909208046082583E-4</v>
      </c>
      <c r="BV28" s="261">
        <v>0</v>
      </c>
      <c r="BW28" s="261">
        <v>0</v>
      </c>
      <c r="BX28" s="261">
        <v>1.4247522964985648E-5</v>
      </c>
      <c r="BY28" s="261">
        <v>0</v>
      </c>
      <c r="BZ28" s="261">
        <v>0</v>
      </c>
      <c r="CA28" s="261">
        <v>3.2404657039418938E-4</v>
      </c>
      <c r="CB28" s="261">
        <v>4.0081518790629203E-3</v>
      </c>
      <c r="CC28" s="261">
        <v>1.4991385074053943E-4</v>
      </c>
      <c r="CD28" s="261">
        <v>2.7091970173993476E-2</v>
      </c>
      <c r="CE28" s="261">
        <v>3.766999185010305E-2</v>
      </c>
      <c r="CF28" s="261">
        <v>0</v>
      </c>
      <c r="CG28" s="261">
        <v>2.0732391694837236E-7</v>
      </c>
      <c r="CH28" s="261">
        <v>6.7516726652154584E-6</v>
      </c>
      <c r="CI28" s="261">
        <v>5.0114869120476534E-6</v>
      </c>
      <c r="CJ28" s="261">
        <v>1.0860873249929522E-4</v>
      </c>
      <c r="CK28" s="261">
        <v>9.9861388758701536E-4</v>
      </c>
      <c r="CL28" s="261">
        <v>6.0303180838515479E-3</v>
      </c>
    </row>
    <row r="29" spans="1:90">
      <c r="A29">
        <v>26</v>
      </c>
      <c r="B29" t="s">
        <v>1991</v>
      </c>
      <c r="C29" s="261">
        <v>1.5545724932149604E-6</v>
      </c>
      <c r="D29" s="261">
        <v>1.2031060410714315E-7</v>
      </c>
      <c r="E29" s="261">
        <v>1.7828415085639652E-8</v>
      </c>
      <c r="F29" s="261">
        <v>1.7302227394874895E-6</v>
      </c>
      <c r="G29" s="261">
        <v>9.9678703720667606E-8</v>
      </c>
      <c r="H29" s="261">
        <v>5.3672661020368215E-7</v>
      </c>
      <c r="I29" s="261">
        <v>0</v>
      </c>
      <c r="J29" s="261">
        <v>2.9265000790654706E-7</v>
      </c>
      <c r="K29" s="261">
        <v>1.483021443602495E-6</v>
      </c>
      <c r="L29" s="261">
        <v>1.6134795405531258E-6</v>
      </c>
      <c r="M29" s="261">
        <v>4.1637669294539051E-6</v>
      </c>
      <c r="N29" s="261">
        <v>1.4301330774496073E-5</v>
      </c>
      <c r="O29" s="261">
        <v>1.255635268503797E-5</v>
      </c>
      <c r="P29" s="261">
        <v>-1.1789631125717041E-20</v>
      </c>
      <c r="Q29" s="261">
        <v>1.2843224967193585E-5</v>
      </c>
      <c r="R29" s="261">
        <v>1.1413767954034834E-7</v>
      </c>
      <c r="S29" s="261">
        <v>-1.6074606458358352E-21</v>
      </c>
      <c r="T29" s="261">
        <v>6.4655300548453763E-6</v>
      </c>
      <c r="U29" s="261">
        <v>-1.2442971247812839E-18</v>
      </c>
      <c r="V29" s="261">
        <v>9.24607325449346E-4</v>
      </c>
      <c r="W29" s="261">
        <v>3.603668816293822E-5</v>
      </c>
      <c r="X29" s="261">
        <v>0</v>
      </c>
      <c r="Y29" s="261">
        <v>1.2768103812277577E-6</v>
      </c>
      <c r="Z29" s="261">
        <v>-2.9138609841847002E-21</v>
      </c>
      <c r="AA29" s="261">
        <v>1.7705528455285856E-5</v>
      </c>
      <c r="AB29" s="261">
        <v>1.0487104460233931</v>
      </c>
      <c r="AC29" s="261">
        <v>1.2742174131846682E-5</v>
      </c>
      <c r="AD29" s="261">
        <v>3.2665973809242997E-7</v>
      </c>
      <c r="AE29" s="261">
        <v>9.7688920990481271E-5</v>
      </c>
      <c r="AF29" s="261">
        <v>2.7824311472925282E-6</v>
      </c>
      <c r="AG29" s="261">
        <v>5.4475619920352191E-6</v>
      </c>
      <c r="AH29" s="261">
        <v>3.954377768156555E-6</v>
      </c>
      <c r="AI29" s="261">
        <v>2.4147846008298822E-4</v>
      </c>
      <c r="AJ29" s="261">
        <v>1.6885170133400913E-5</v>
      </c>
      <c r="AK29" s="261">
        <v>1.2753422611788129E-7</v>
      </c>
      <c r="AL29" s="261">
        <v>3.5579580367377698E-6</v>
      </c>
      <c r="AM29" s="261">
        <v>8.3153021909550341E-5</v>
      </c>
      <c r="AN29" s="261">
        <v>5.314541191573618E-7</v>
      </c>
      <c r="AO29" s="261">
        <v>1.0592328588089043E-5</v>
      </c>
      <c r="AP29" s="261">
        <v>1.1704181173456781E-5</v>
      </c>
      <c r="AQ29" s="261">
        <v>6.4968625085319218E-4</v>
      </c>
      <c r="AR29" s="261">
        <v>0</v>
      </c>
      <c r="AS29" s="261">
        <v>6.9323755157735104E-5</v>
      </c>
      <c r="AT29" s="261">
        <v>0</v>
      </c>
      <c r="AU29" s="261">
        <v>0</v>
      </c>
      <c r="AV29" s="261">
        <v>-1.2181642825451964E-17</v>
      </c>
      <c r="AW29" s="261">
        <v>1.6510450337897699E-4</v>
      </c>
      <c r="AX29" s="261">
        <v>4.5458844903888384E-4</v>
      </c>
      <c r="AY29" s="261">
        <v>2.3154674450966676E-4</v>
      </c>
      <c r="AZ29" s="261">
        <v>4.0074113934740205E-3</v>
      </c>
      <c r="BA29" s="261">
        <v>9.7995116090923251E-4</v>
      </c>
      <c r="BB29" s="261">
        <v>2.4840661935349203E-3</v>
      </c>
      <c r="BC29" s="261">
        <v>8.7734748906838985E-4</v>
      </c>
      <c r="BD29" s="261">
        <v>0</v>
      </c>
      <c r="BE29" s="261">
        <v>0</v>
      </c>
      <c r="BF29" s="261">
        <v>1.8006004215073506E-4</v>
      </c>
      <c r="BG29" s="261">
        <v>9.5550544513892648E-3</v>
      </c>
      <c r="BH29" s="261">
        <v>4.7889126236608038E-3</v>
      </c>
      <c r="BI29" s="261">
        <v>1.1504230736690492E-3</v>
      </c>
      <c r="BJ29" s="261">
        <v>-8.9161076179742056E-20</v>
      </c>
      <c r="BK29" s="261">
        <v>2.8647270218174051E-4</v>
      </c>
      <c r="BL29" s="261">
        <v>4.766885315390592E-4</v>
      </c>
      <c r="BM29" s="261">
        <v>5.6862603020406367E-4</v>
      </c>
      <c r="BN29" s="261">
        <v>-8.509502236419285E-20</v>
      </c>
      <c r="BO29" s="261">
        <v>3.9187731440368888E-5</v>
      </c>
      <c r="BP29" s="261">
        <v>1.2443562407274419E-5</v>
      </c>
      <c r="BQ29" s="261">
        <v>3.5597160181757739E-4</v>
      </c>
      <c r="BR29" s="261">
        <v>8.8424205451351291E-5</v>
      </c>
      <c r="BS29" s="261">
        <v>3.8503940131549562E-5</v>
      </c>
      <c r="BT29" s="261">
        <v>5.2460490703691565E-4</v>
      </c>
      <c r="BU29" s="261">
        <v>1.145427215761327E-4</v>
      </c>
      <c r="BV29" s="261">
        <v>0</v>
      </c>
      <c r="BW29" s="261">
        <v>0</v>
      </c>
      <c r="BX29" s="261">
        <v>9.3884080727391034E-6</v>
      </c>
      <c r="BY29" s="261">
        <v>0</v>
      </c>
      <c r="BZ29" s="261">
        <v>0</v>
      </c>
      <c r="CA29" s="261">
        <v>3.9626740279686889E-4</v>
      </c>
      <c r="CB29" s="261">
        <v>1.9746052312609678E-3</v>
      </c>
      <c r="CC29" s="261">
        <v>4.3779378406781098E-5</v>
      </c>
      <c r="CD29" s="261">
        <v>1.0356171776717351E-2</v>
      </c>
      <c r="CE29" s="261">
        <v>4.6113165362951774E-3</v>
      </c>
      <c r="CF29" s="261">
        <v>0</v>
      </c>
      <c r="CG29" s="261">
        <v>1.2558667521779378E-7</v>
      </c>
      <c r="CH29" s="261">
        <v>7.1186723305759946E-6</v>
      </c>
      <c r="CI29" s="261">
        <v>2.1946894815023678E-6</v>
      </c>
      <c r="CJ29" s="261">
        <v>6.1570461409133728E-5</v>
      </c>
      <c r="CK29" s="261">
        <v>3.6159795154230178E-4</v>
      </c>
      <c r="CL29" s="261">
        <v>4.2897850665784085E-3</v>
      </c>
    </row>
    <row r="30" spans="1:90">
      <c r="A30">
        <v>27</v>
      </c>
      <c r="B30" t="s">
        <v>1992</v>
      </c>
      <c r="C30" s="261">
        <v>5.7421969070866029E-6</v>
      </c>
      <c r="D30" s="261">
        <v>1.4404911178383349E-6</v>
      </c>
      <c r="E30" s="261">
        <v>5.2215604888694093E-8</v>
      </c>
      <c r="F30" s="261">
        <v>5.247483129399762E-5</v>
      </c>
      <c r="G30" s="261">
        <v>8.4868072844585154E-8</v>
      </c>
      <c r="H30" s="261">
        <v>9.1827895933735414E-7</v>
      </c>
      <c r="I30" s="261">
        <v>0</v>
      </c>
      <c r="J30" s="261">
        <v>9.3220343911941262E-6</v>
      </c>
      <c r="K30" s="261">
        <v>3.7260109324731927E-6</v>
      </c>
      <c r="L30" s="261">
        <v>5.3952291294795123E-5</v>
      </c>
      <c r="M30" s="261">
        <v>1.2738800290068727E-5</v>
      </c>
      <c r="N30" s="261">
        <v>6.1349964905901814E-5</v>
      </c>
      <c r="O30" s="261">
        <v>5.1496143028702288E-5</v>
      </c>
      <c r="P30" s="261">
        <v>-6.6951969213617545E-21</v>
      </c>
      <c r="Q30" s="261">
        <v>4.9103612359510166E-5</v>
      </c>
      <c r="R30" s="261">
        <v>2.0931937638754982E-5</v>
      </c>
      <c r="S30" s="261">
        <v>-2.828031126500298E-21</v>
      </c>
      <c r="T30" s="261">
        <v>2.4380114481964453E-5</v>
      </c>
      <c r="U30" s="261">
        <v>-2.176740182480544E-18</v>
      </c>
      <c r="V30" s="261">
        <v>9.1624377078540175E-5</v>
      </c>
      <c r="W30" s="261">
        <v>5.9055991606641531E-3</v>
      </c>
      <c r="X30" s="261">
        <v>0</v>
      </c>
      <c r="Y30" s="261">
        <v>9.4738088851601051E-7</v>
      </c>
      <c r="Z30" s="261">
        <v>-7.1452147175514683E-21</v>
      </c>
      <c r="AA30" s="261">
        <v>2.6983497690678782E-5</v>
      </c>
      <c r="AB30" s="261">
        <v>1.674616756704446E-4</v>
      </c>
      <c r="AC30" s="261">
        <v>1.0064257873073812</v>
      </c>
      <c r="AD30" s="261">
        <v>4.4470809046223104E-7</v>
      </c>
      <c r="AE30" s="261">
        <v>2.4911866027263187E-4</v>
      </c>
      <c r="AF30" s="261">
        <v>3.3817696448453736E-6</v>
      </c>
      <c r="AG30" s="261">
        <v>2.9331942905748198E-4</v>
      </c>
      <c r="AH30" s="261">
        <v>7.7549311493827889E-6</v>
      </c>
      <c r="AI30" s="261">
        <v>5.4788103495922492E-4</v>
      </c>
      <c r="AJ30" s="261">
        <v>4.0179832700113868E-5</v>
      </c>
      <c r="AK30" s="261">
        <v>3.1402640723261775E-7</v>
      </c>
      <c r="AL30" s="261">
        <v>5.6123474796870526E-6</v>
      </c>
      <c r="AM30" s="261">
        <v>1.5626455546687067E-4</v>
      </c>
      <c r="AN30" s="261">
        <v>3.9782765031016616E-7</v>
      </c>
      <c r="AO30" s="261">
        <v>1.8324809576620446E-5</v>
      </c>
      <c r="AP30" s="261">
        <v>3.5880079885247372E-5</v>
      </c>
      <c r="AQ30" s="261">
        <v>1.614300907471888E-2</v>
      </c>
      <c r="AR30" s="261">
        <v>0</v>
      </c>
      <c r="AS30" s="261">
        <v>1.5207978614677686E-4</v>
      </c>
      <c r="AT30" s="261">
        <v>0</v>
      </c>
      <c r="AU30" s="261">
        <v>0</v>
      </c>
      <c r="AV30" s="261">
        <v>-1.8497175744906601E-17</v>
      </c>
      <c r="AW30" s="261">
        <v>2.2551402285430608E-4</v>
      </c>
      <c r="AX30" s="261">
        <v>1.2358900667588566E-3</v>
      </c>
      <c r="AY30" s="261">
        <v>4.2178245140118899E-4</v>
      </c>
      <c r="AZ30" s="261">
        <v>8.2187870806149626E-3</v>
      </c>
      <c r="BA30" s="261">
        <v>2.3725305325177381E-3</v>
      </c>
      <c r="BB30" s="261">
        <v>7.3793371226714222E-3</v>
      </c>
      <c r="BC30" s="261">
        <v>5.1035019730949439E-3</v>
      </c>
      <c r="BD30" s="261">
        <v>0</v>
      </c>
      <c r="BE30" s="261">
        <v>0</v>
      </c>
      <c r="BF30" s="261">
        <v>2.5737544077826025E-4</v>
      </c>
      <c r="BG30" s="261">
        <v>9.1135982977793659E-3</v>
      </c>
      <c r="BH30" s="261">
        <v>1.1337187648227498E-2</v>
      </c>
      <c r="BI30" s="261">
        <v>8.2432007039125882E-4</v>
      </c>
      <c r="BJ30" s="261">
        <v>-1.255040085268526E-19</v>
      </c>
      <c r="BK30" s="261">
        <v>2.0272163984613625E-4</v>
      </c>
      <c r="BL30" s="261">
        <v>1.848378125864364E-3</v>
      </c>
      <c r="BM30" s="261">
        <v>5.2611269334155509E-4</v>
      </c>
      <c r="BN30" s="261">
        <v>-2.0680696295103517E-19</v>
      </c>
      <c r="BO30" s="261">
        <v>8.3326476003981966E-5</v>
      </c>
      <c r="BP30" s="261">
        <v>3.8295075194631641E-5</v>
      </c>
      <c r="BQ30" s="261">
        <v>1.8396538880344688E-3</v>
      </c>
      <c r="BR30" s="261">
        <v>2.3772764467613463E-4</v>
      </c>
      <c r="BS30" s="261">
        <v>1.3005970442610121E-4</v>
      </c>
      <c r="BT30" s="261">
        <v>8.8571047379628655E-4</v>
      </c>
      <c r="BU30" s="261">
        <v>1.000298644950793E-4</v>
      </c>
      <c r="BV30" s="261">
        <v>0</v>
      </c>
      <c r="BW30" s="261">
        <v>0</v>
      </c>
      <c r="BX30" s="261">
        <v>2.4475067584415486E-5</v>
      </c>
      <c r="BY30" s="261">
        <v>0</v>
      </c>
      <c r="BZ30" s="261">
        <v>0</v>
      </c>
      <c r="CA30" s="261">
        <v>5.830040176317765E-4</v>
      </c>
      <c r="CB30" s="261">
        <v>1.3783609529268064E-2</v>
      </c>
      <c r="CC30" s="261">
        <v>1.3766940329681035E-4</v>
      </c>
      <c r="CD30" s="261">
        <v>1.9454453818234803E-2</v>
      </c>
      <c r="CE30" s="261">
        <v>1.5561077450365319E-2</v>
      </c>
      <c r="CF30" s="261">
        <v>0</v>
      </c>
      <c r="CG30" s="261">
        <v>1.0967452083870411E-7</v>
      </c>
      <c r="CH30" s="261">
        <v>1.2956923434500181E-5</v>
      </c>
      <c r="CI30" s="261">
        <v>5.5254682347105662E-6</v>
      </c>
      <c r="CJ30" s="261">
        <v>2.134536407966666E-4</v>
      </c>
      <c r="CK30" s="261">
        <v>8.6616848276137998E-4</v>
      </c>
      <c r="CL30" s="261">
        <v>7.2426077469687706E-3</v>
      </c>
    </row>
    <row r="31" spans="1:90">
      <c r="A31">
        <v>28</v>
      </c>
      <c r="B31" t="s">
        <v>1941</v>
      </c>
      <c r="C31" s="261">
        <v>2.2565233647494492E-6</v>
      </c>
      <c r="D31" s="261">
        <v>5.4782105999143112E-7</v>
      </c>
      <c r="E31" s="261">
        <v>4.906427182317484E-8</v>
      </c>
      <c r="F31" s="261">
        <v>5.3398527792992206E-7</v>
      </c>
      <c r="G31" s="261">
        <v>1.0923042866121546E-7</v>
      </c>
      <c r="H31" s="261">
        <v>2.6699529416442728E-7</v>
      </c>
      <c r="I31" s="261">
        <v>0</v>
      </c>
      <c r="J31" s="261">
        <v>1.4634960673036184E-6</v>
      </c>
      <c r="K31" s="261">
        <v>3.1476323674836325E-6</v>
      </c>
      <c r="L31" s="261">
        <v>1.8967775196193312E-5</v>
      </c>
      <c r="M31" s="261">
        <v>6.2336728410555384E-6</v>
      </c>
      <c r="N31" s="261">
        <v>1.6096637426319379E-5</v>
      </c>
      <c r="O31" s="261">
        <v>1.7166945702816325E-5</v>
      </c>
      <c r="P31" s="261">
        <v>-1.3754951315624255E-21</v>
      </c>
      <c r="Q31" s="261">
        <v>6.3093007251000107E-5</v>
      </c>
      <c r="R31" s="261">
        <v>5.2662591607134999E-7</v>
      </c>
      <c r="S31" s="261">
        <v>-9.6659097127009908E-22</v>
      </c>
      <c r="T31" s="261">
        <v>4.8323845163652562E-5</v>
      </c>
      <c r="U31" s="261">
        <v>-2.055522827378213E-18</v>
      </c>
      <c r="V31" s="261">
        <v>3.1591093810785078E-5</v>
      </c>
      <c r="W31" s="261">
        <v>2.5042067829094669E-4</v>
      </c>
      <c r="X31" s="261">
        <v>0</v>
      </c>
      <c r="Y31" s="261">
        <v>5.4243956146206518E-7</v>
      </c>
      <c r="Z31" s="261">
        <v>-2.9261794940048703E-21</v>
      </c>
      <c r="AA31" s="261">
        <v>2.9478972022289391E-5</v>
      </c>
      <c r="AB31" s="261">
        <v>2.9760693134960138E-2</v>
      </c>
      <c r="AC31" s="261">
        <v>3.9950291838659869E-4</v>
      </c>
      <c r="AD31" s="261">
        <v>1.0004382434749635</v>
      </c>
      <c r="AE31" s="261">
        <v>1.5298692111393826E-3</v>
      </c>
      <c r="AF31" s="261">
        <v>7.085122702203546E-6</v>
      </c>
      <c r="AG31" s="261">
        <v>6.0988112795849016E-6</v>
      </c>
      <c r="AH31" s="261">
        <v>6.5948178099017043E-6</v>
      </c>
      <c r="AI31" s="261">
        <v>3.7405597747266941E-4</v>
      </c>
      <c r="AJ31" s="261">
        <v>7.717387569797968E-5</v>
      </c>
      <c r="AK31" s="261">
        <v>4.4564366154947282E-7</v>
      </c>
      <c r="AL31" s="261">
        <v>4.5257195766938051E-6</v>
      </c>
      <c r="AM31" s="261">
        <v>1.2878775231258915E-4</v>
      </c>
      <c r="AN31" s="261">
        <v>2.4885299066488635E-7</v>
      </c>
      <c r="AO31" s="261">
        <v>3.3537344256511143E-5</v>
      </c>
      <c r="AP31" s="261">
        <v>3.3976062119339438E-5</v>
      </c>
      <c r="AQ31" s="261">
        <v>2.6357172712308775E-5</v>
      </c>
      <c r="AR31" s="261">
        <v>0</v>
      </c>
      <c r="AS31" s="261">
        <v>1.1539590838531742E-4</v>
      </c>
      <c r="AT31" s="261">
        <v>0</v>
      </c>
      <c r="AU31" s="261">
        <v>0</v>
      </c>
      <c r="AV31" s="261">
        <v>-4.7003493621206623E-18</v>
      </c>
      <c r="AW31" s="261">
        <v>9.2111688130388906E-5</v>
      </c>
      <c r="AX31" s="261">
        <v>7.5153793421009951E-4</v>
      </c>
      <c r="AY31" s="261">
        <v>4.4915932986898502E-4</v>
      </c>
      <c r="AZ31" s="261">
        <v>5.0185711279713092E-3</v>
      </c>
      <c r="BA31" s="261">
        <v>1.7882874351465988E-3</v>
      </c>
      <c r="BB31" s="261">
        <v>7.1839741038923254E-3</v>
      </c>
      <c r="BC31" s="261">
        <v>3.2078316960795555E-3</v>
      </c>
      <c r="BD31" s="261">
        <v>0</v>
      </c>
      <c r="BE31" s="261">
        <v>0</v>
      </c>
      <c r="BF31" s="261">
        <v>1.4951435204479985E-3</v>
      </c>
      <c r="BG31" s="261">
        <v>6.5626625298323502E-3</v>
      </c>
      <c r="BH31" s="261">
        <v>1.4481288890019881E-2</v>
      </c>
      <c r="BI31" s="261">
        <v>5.3639977664839849E-4</v>
      </c>
      <c r="BJ31" s="261">
        <v>-3.4189314732984025E-19</v>
      </c>
      <c r="BK31" s="261">
        <v>1.6865561593255884E-4</v>
      </c>
      <c r="BL31" s="261">
        <v>4.0700006413650993E-4</v>
      </c>
      <c r="BM31" s="261">
        <v>6.1256226927677436E-4</v>
      </c>
      <c r="BN31" s="261">
        <v>-2.064120874569203E-19</v>
      </c>
      <c r="BO31" s="261">
        <v>6.8604765395478004E-5</v>
      </c>
      <c r="BP31" s="261">
        <v>2.9576305822352271E-5</v>
      </c>
      <c r="BQ31" s="261">
        <v>6.0478081306411752E-4</v>
      </c>
      <c r="BR31" s="261">
        <v>9.6411514404485095E-5</v>
      </c>
      <c r="BS31" s="261">
        <v>1.0713578811452759E-4</v>
      </c>
      <c r="BT31" s="261">
        <v>2.3092849906387818E-4</v>
      </c>
      <c r="BU31" s="261">
        <v>1.0223409043145766E-3</v>
      </c>
      <c r="BV31" s="261">
        <v>0</v>
      </c>
      <c r="BW31" s="261">
        <v>0</v>
      </c>
      <c r="BX31" s="261">
        <v>6.6249876520746649E-6</v>
      </c>
      <c r="BY31" s="261">
        <v>0</v>
      </c>
      <c r="BZ31" s="261">
        <v>0</v>
      </c>
      <c r="CA31" s="261">
        <v>6.9822138664493282E-4</v>
      </c>
      <c r="CB31" s="261">
        <v>9.9543028368358887E-3</v>
      </c>
      <c r="CC31" s="261">
        <v>1.3642530680986505E-4</v>
      </c>
      <c r="CD31" s="261">
        <v>1.6028856790163956E-2</v>
      </c>
      <c r="CE31" s="261">
        <v>9.7260615207937565E-3</v>
      </c>
      <c r="CF31" s="261">
        <v>0</v>
      </c>
      <c r="CG31" s="261">
        <v>1.1209127332170313E-6</v>
      </c>
      <c r="CH31" s="261">
        <v>1.8613693276446328E-5</v>
      </c>
      <c r="CI31" s="261">
        <v>3.5161262441079853E-6</v>
      </c>
      <c r="CJ31" s="261">
        <v>1.012383731789166E-4</v>
      </c>
      <c r="CK31" s="261">
        <v>4.7793572831799459E-4</v>
      </c>
      <c r="CL31" s="261">
        <v>1.888342280911759E-3</v>
      </c>
    </row>
    <row r="32" spans="1:90">
      <c r="A32">
        <v>29</v>
      </c>
      <c r="B32" t="s">
        <v>149</v>
      </c>
      <c r="C32" s="261">
        <v>3.5492955336133639E-6</v>
      </c>
      <c r="D32" s="261">
        <v>4.8482617825597906E-7</v>
      </c>
      <c r="E32" s="261">
        <v>4.6161066662623485E-8</v>
      </c>
      <c r="F32" s="261">
        <v>5.58361312410709E-5</v>
      </c>
      <c r="G32" s="261">
        <v>2.7598927889335829E-7</v>
      </c>
      <c r="H32" s="261">
        <v>5.2577492852863793E-7</v>
      </c>
      <c r="I32" s="261">
        <v>0</v>
      </c>
      <c r="J32" s="261">
        <v>3.5651843183849551E-6</v>
      </c>
      <c r="K32" s="261">
        <v>3.4146335021685063E-6</v>
      </c>
      <c r="L32" s="261">
        <v>1.4469424785134832E-5</v>
      </c>
      <c r="M32" s="261">
        <v>6.2346864555790769E-6</v>
      </c>
      <c r="N32" s="261">
        <v>2.565393642794269E-4</v>
      </c>
      <c r="O32" s="261">
        <v>3.285712725057769E-5</v>
      </c>
      <c r="P32" s="261">
        <v>-3.0373769498334882E-21</v>
      </c>
      <c r="Q32" s="261">
        <v>4.3596504006445644E-4</v>
      </c>
      <c r="R32" s="261">
        <v>1.501892071975049E-6</v>
      </c>
      <c r="S32" s="261">
        <v>-3.2103893436594054E-21</v>
      </c>
      <c r="T32" s="261">
        <v>4.4574364648439994E-5</v>
      </c>
      <c r="U32" s="261">
        <v>-2.4182065833939798E-18</v>
      </c>
      <c r="V32" s="261">
        <v>3.6292489127810111E-5</v>
      </c>
      <c r="W32" s="261">
        <v>7.5306125011845846E-4</v>
      </c>
      <c r="X32" s="261">
        <v>0</v>
      </c>
      <c r="Y32" s="261">
        <v>6.5753739414304452E-6</v>
      </c>
      <c r="Z32" s="261">
        <v>-9.6878108647323407E-21</v>
      </c>
      <c r="AA32" s="261">
        <v>1.733614868375854E-5</v>
      </c>
      <c r="AB32" s="261">
        <v>2.3037581801375929E-2</v>
      </c>
      <c r="AC32" s="261">
        <v>4.457908531524771E-4</v>
      </c>
      <c r="AD32" s="261">
        <v>3.6021008032298249E-5</v>
      </c>
      <c r="AE32" s="261">
        <v>1.0046903111260452</v>
      </c>
      <c r="AF32" s="261">
        <v>6.7954986911102583E-6</v>
      </c>
      <c r="AG32" s="261">
        <v>2.8901133114064093E-5</v>
      </c>
      <c r="AH32" s="261">
        <v>1.1088257717651678E-5</v>
      </c>
      <c r="AI32" s="261">
        <v>9.251643948675754E-4</v>
      </c>
      <c r="AJ32" s="261">
        <v>4.294027195392509E-5</v>
      </c>
      <c r="AK32" s="261">
        <v>3.3388023922419982E-7</v>
      </c>
      <c r="AL32" s="261">
        <v>6.8985027722897873E-6</v>
      </c>
      <c r="AM32" s="261">
        <v>2.2759092194305066E-4</v>
      </c>
      <c r="AN32" s="261">
        <v>3.1004688422140592E-7</v>
      </c>
      <c r="AO32" s="261">
        <v>2.86488190255528E-5</v>
      </c>
      <c r="AP32" s="261">
        <v>3.2163069353641818E-5</v>
      </c>
      <c r="AQ32" s="261">
        <v>2.2454340721931429E-4</v>
      </c>
      <c r="AR32" s="261">
        <v>0</v>
      </c>
      <c r="AS32" s="261">
        <v>1.1209204599534464E-4</v>
      </c>
      <c r="AT32" s="261">
        <v>0</v>
      </c>
      <c r="AU32" s="261">
        <v>0</v>
      </c>
      <c r="AV32" s="261">
        <v>-1.0588524033654912E-17</v>
      </c>
      <c r="AW32" s="261">
        <v>1.8223417641044984E-4</v>
      </c>
      <c r="AX32" s="261">
        <v>9.1891379239202584E-4</v>
      </c>
      <c r="AY32" s="261">
        <v>2.6348740622992206E-3</v>
      </c>
      <c r="AZ32" s="261">
        <v>4.6207557719156293E-3</v>
      </c>
      <c r="BA32" s="261">
        <v>2.0631653695097796E-3</v>
      </c>
      <c r="BB32" s="261">
        <v>5.3792147096255521E-3</v>
      </c>
      <c r="BC32" s="261">
        <v>1.808929882184844E-3</v>
      </c>
      <c r="BD32" s="261">
        <v>0</v>
      </c>
      <c r="BE32" s="261">
        <v>0</v>
      </c>
      <c r="BF32" s="261">
        <v>7.7891808514355114E-4</v>
      </c>
      <c r="BG32" s="261">
        <v>8.2036452442636031E-3</v>
      </c>
      <c r="BH32" s="261">
        <v>1.3455926872245247E-2</v>
      </c>
      <c r="BI32" s="261">
        <v>6.5445045910023699E-4</v>
      </c>
      <c r="BJ32" s="261">
        <v>-3.6693440492977604E-19</v>
      </c>
      <c r="BK32" s="261">
        <v>2.2088964413071599E-4</v>
      </c>
      <c r="BL32" s="261">
        <v>4.0888076155149269E-4</v>
      </c>
      <c r="BM32" s="261">
        <v>8.2644524768969903E-4</v>
      </c>
      <c r="BN32" s="261">
        <v>-1.9540087039788851E-19</v>
      </c>
      <c r="BO32" s="261">
        <v>7.5772142094315147E-5</v>
      </c>
      <c r="BP32" s="261">
        <v>3.7369302078554398E-5</v>
      </c>
      <c r="BQ32" s="261">
        <v>1.9384792793850423E-3</v>
      </c>
      <c r="BR32" s="261">
        <v>4.1875104439595347E-4</v>
      </c>
      <c r="BS32" s="261">
        <v>1.6988592459351947E-4</v>
      </c>
      <c r="BT32" s="261">
        <v>4.9615049177312775E-4</v>
      </c>
      <c r="BU32" s="261">
        <v>3.4973156387411894E-4</v>
      </c>
      <c r="BV32" s="261">
        <v>0</v>
      </c>
      <c r="BW32" s="261">
        <v>0</v>
      </c>
      <c r="BX32" s="261">
        <v>9.1559027724294112E-6</v>
      </c>
      <c r="BY32" s="261">
        <v>0</v>
      </c>
      <c r="BZ32" s="261">
        <v>0</v>
      </c>
      <c r="CA32" s="261">
        <v>7.120401179876349E-4</v>
      </c>
      <c r="CB32" s="261">
        <v>4.4844162201294197E-3</v>
      </c>
      <c r="CC32" s="261">
        <v>1.225074532089053E-4</v>
      </c>
      <c r="CD32" s="261">
        <v>2.5055769415209338E-2</v>
      </c>
      <c r="CE32" s="261">
        <v>2.2895740659814669E-2</v>
      </c>
      <c r="CF32" s="261">
        <v>0</v>
      </c>
      <c r="CG32" s="261">
        <v>3.8345190092656274E-7</v>
      </c>
      <c r="CH32" s="261">
        <v>1.739099382277919E-5</v>
      </c>
      <c r="CI32" s="261">
        <v>5.3699717737955666E-6</v>
      </c>
      <c r="CJ32" s="261">
        <v>1.1788541882992777E-4</v>
      </c>
      <c r="CK32" s="261">
        <v>5.8655924890152467E-4</v>
      </c>
      <c r="CL32" s="261">
        <v>4.0571083911613622E-3</v>
      </c>
    </row>
    <row r="33" spans="1:90">
      <c r="A33">
        <v>30</v>
      </c>
      <c r="B33" t="s">
        <v>1163</v>
      </c>
      <c r="C33" s="261">
        <v>3.3208894787741805E-6</v>
      </c>
      <c r="D33" s="261">
        <v>2.8046128079925933E-7</v>
      </c>
      <c r="E33" s="261">
        <v>1.5408047627827978E-7</v>
      </c>
      <c r="F33" s="261">
        <v>3.647685459059628E-7</v>
      </c>
      <c r="G33" s="261">
        <v>1.396813960247336E-7</v>
      </c>
      <c r="H33" s="261">
        <v>1.0403951229337042E-6</v>
      </c>
      <c r="I33" s="261">
        <v>0</v>
      </c>
      <c r="J33" s="261">
        <v>1.5135177858801043E-6</v>
      </c>
      <c r="K33" s="261">
        <v>3.6730163924833183E-6</v>
      </c>
      <c r="L33" s="261">
        <v>3.2373614169042415E-6</v>
      </c>
      <c r="M33" s="261">
        <v>8.3168772717236382E-6</v>
      </c>
      <c r="N33" s="261">
        <v>4.6468179823834801E-5</v>
      </c>
      <c r="O33" s="261">
        <v>5.148190057652981E-5</v>
      </c>
      <c r="P33" s="261">
        <v>-3.6154030293264007E-21</v>
      </c>
      <c r="Q33" s="261">
        <v>1.484175802019032E-5</v>
      </c>
      <c r="R33" s="261">
        <v>1.112436547237492E-6</v>
      </c>
      <c r="S33" s="261">
        <v>-3.0518655007816848E-21</v>
      </c>
      <c r="T33" s="261">
        <v>1.6662198809629398E-5</v>
      </c>
      <c r="U33" s="261">
        <v>-1.5783645452528443E-18</v>
      </c>
      <c r="V33" s="261">
        <v>1.1754982088591492E-5</v>
      </c>
      <c r="W33" s="261">
        <v>5.3368127254913521E-4</v>
      </c>
      <c r="X33" s="261">
        <v>0</v>
      </c>
      <c r="Y33" s="261">
        <v>7.3154485746312351E-7</v>
      </c>
      <c r="Z33" s="261">
        <v>-3.2627786926385904E-20</v>
      </c>
      <c r="AA33" s="261">
        <v>2.474064534781298E-5</v>
      </c>
      <c r="AB33" s="261">
        <v>7.6997934664099167E-3</v>
      </c>
      <c r="AC33" s="261">
        <v>3.932085666187017E-4</v>
      </c>
      <c r="AD33" s="261">
        <v>3.2416468858116902E-6</v>
      </c>
      <c r="AE33" s="261">
        <v>1.6574122311367513E-3</v>
      </c>
      <c r="AF33" s="261">
        <v>1.0006383830134311</v>
      </c>
      <c r="AG33" s="261">
        <v>3.584352406547985E-5</v>
      </c>
      <c r="AH33" s="261">
        <v>4.053968506722395E-5</v>
      </c>
      <c r="AI33" s="261">
        <v>2.743192627685959E-3</v>
      </c>
      <c r="AJ33" s="261">
        <v>1.4079434139622575E-3</v>
      </c>
      <c r="AK33" s="261">
        <v>2.9903902714167374E-6</v>
      </c>
      <c r="AL33" s="261">
        <v>4.282945897443858E-6</v>
      </c>
      <c r="AM33" s="261">
        <v>1.2951951497611189E-4</v>
      </c>
      <c r="AN33" s="261">
        <v>1.3273143165704687E-7</v>
      </c>
      <c r="AO33" s="261">
        <v>1.9466850408585653E-5</v>
      </c>
      <c r="AP33" s="261">
        <v>1.1779594859468038E-4</v>
      </c>
      <c r="AQ33" s="261">
        <v>1.2486056057573233E-5</v>
      </c>
      <c r="AR33" s="261">
        <v>0</v>
      </c>
      <c r="AS33" s="261">
        <v>6.3493653834695461E-5</v>
      </c>
      <c r="AT33" s="261">
        <v>0</v>
      </c>
      <c r="AU33" s="261">
        <v>0</v>
      </c>
      <c r="AV33" s="261">
        <v>-5.4429565766512221E-18</v>
      </c>
      <c r="AW33" s="261">
        <v>7.8758079796818127E-5</v>
      </c>
      <c r="AX33" s="261">
        <v>7.3081681191348731E-4</v>
      </c>
      <c r="AY33" s="261">
        <v>4.3337595727165041E-4</v>
      </c>
      <c r="AZ33" s="261">
        <v>5.2161874835987554E-3</v>
      </c>
      <c r="BA33" s="261">
        <v>3.3913262207851684E-3</v>
      </c>
      <c r="BB33" s="261">
        <v>4.6548997203510164E-3</v>
      </c>
      <c r="BC33" s="261">
        <v>1.8549010345018646E-3</v>
      </c>
      <c r="BD33" s="261">
        <v>0</v>
      </c>
      <c r="BE33" s="261">
        <v>0</v>
      </c>
      <c r="BF33" s="261">
        <v>4.3353456580498849E-4</v>
      </c>
      <c r="BG33" s="261">
        <v>4.0306294445770201E-3</v>
      </c>
      <c r="BH33" s="261">
        <v>1.0228174839613968E-2</v>
      </c>
      <c r="BI33" s="261">
        <v>2.2151882907046053E-4</v>
      </c>
      <c r="BJ33" s="261">
        <v>-3.3869629027349222E-19</v>
      </c>
      <c r="BK33" s="261">
        <v>1.0145357494467861E-4</v>
      </c>
      <c r="BL33" s="261">
        <v>3.208358427889962E-4</v>
      </c>
      <c r="BM33" s="261">
        <v>5.1787440642178315E-4</v>
      </c>
      <c r="BN33" s="261">
        <v>-2.5793583266275601E-19</v>
      </c>
      <c r="BO33" s="261">
        <v>1.2837645633911022E-4</v>
      </c>
      <c r="BP33" s="261">
        <v>5.2353459488881011E-5</v>
      </c>
      <c r="BQ33" s="261">
        <v>9.6344211809430572E-4</v>
      </c>
      <c r="BR33" s="261">
        <v>2.7902455494679945E-4</v>
      </c>
      <c r="BS33" s="261">
        <v>1.4682816831365124E-4</v>
      </c>
      <c r="BT33" s="261">
        <v>1.0211796456536437E-3</v>
      </c>
      <c r="BU33" s="261">
        <v>7.9821581258569037E-4</v>
      </c>
      <c r="BV33" s="261">
        <v>0</v>
      </c>
      <c r="BW33" s="261">
        <v>0</v>
      </c>
      <c r="BX33" s="261">
        <v>1.2416393853964829E-5</v>
      </c>
      <c r="BY33" s="261">
        <v>0</v>
      </c>
      <c r="BZ33" s="261">
        <v>0</v>
      </c>
      <c r="CA33" s="261">
        <v>1.6424502660834961E-3</v>
      </c>
      <c r="CB33" s="261">
        <v>5.2140663391451424E-3</v>
      </c>
      <c r="CC33" s="261">
        <v>2.7887058634300319E-4</v>
      </c>
      <c r="CD33" s="261">
        <v>1.6125192617877621E-2</v>
      </c>
      <c r="CE33" s="261">
        <v>2.1981129929168904E-2</v>
      </c>
      <c r="CF33" s="261">
        <v>0</v>
      </c>
      <c r="CG33" s="261">
        <v>8.7517800022131333E-7</v>
      </c>
      <c r="CH33" s="261">
        <v>2.3269948807188684E-5</v>
      </c>
      <c r="CI33" s="261">
        <v>6.7470810975752553E-6</v>
      </c>
      <c r="CJ33" s="261">
        <v>1.4830256689869555E-4</v>
      </c>
      <c r="CK33" s="261">
        <v>1.1650391705719273E-3</v>
      </c>
      <c r="CL33" s="261">
        <v>8.350362597562536E-3</v>
      </c>
    </row>
    <row r="34" spans="1:90">
      <c r="A34">
        <v>31</v>
      </c>
      <c r="B34" t="s">
        <v>1164</v>
      </c>
      <c r="C34" s="261">
        <v>5.486229382404787E-6</v>
      </c>
      <c r="D34" s="261">
        <v>5.1766171078184958E-7</v>
      </c>
      <c r="E34" s="261">
        <v>3.1818555947275784E-7</v>
      </c>
      <c r="F34" s="261">
        <v>9.1163667681272032E-7</v>
      </c>
      <c r="G34" s="261">
        <v>1.4268186206052951E-7</v>
      </c>
      <c r="H34" s="261">
        <v>1.0674373993192837E-6</v>
      </c>
      <c r="I34" s="261">
        <v>0</v>
      </c>
      <c r="J34" s="261">
        <v>6.1144843310847191E-6</v>
      </c>
      <c r="K34" s="261">
        <v>3.110399522747593E-6</v>
      </c>
      <c r="L34" s="261">
        <v>3.9397806622576008E-6</v>
      </c>
      <c r="M34" s="261">
        <v>8.9198704971374878E-6</v>
      </c>
      <c r="N34" s="261">
        <v>7.1397600304535079E-5</v>
      </c>
      <c r="O34" s="261">
        <v>9.3874251909624145E-5</v>
      </c>
      <c r="P34" s="261">
        <v>-5.8717978609549648E-21</v>
      </c>
      <c r="Q34" s="261">
        <v>3.7123008914878232E-5</v>
      </c>
      <c r="R34" s="261">
        <v>5.5023823752597064E-6</v>
      </c>
      <c r="S34" s="261">
        <v>-2.9889913102734127E-21</v>
      </c>
      <c r="T34" s="261">
        <v>3.2057915553817162E-5</v>
      </c>
      <c r="U34" s="261">
        <v>-1.5315225027413734E-18</v>
      </c>
      <c r="V34" s="261">
        <v>1.2303871111408187E-5</v>
      </c>
      <c r="W34" s="261">
        <v>1.4266725939465973E-3</v>
      </c>
      <c r="X34" s="261">
        <v>0</v>
      </c>
      <c r="Y34" s="261">
        <v>8.1957064635946224E-7</v>
      </c>
      <c r="Z34" s="261">
        <v>-4.5967577136347152E-20</v>
      </c>
      <c r="AA34" s="261">
        <v>6.0478087978093505E-5</v>
      </c>
      <c r="AB34" s="261">
        <v>7.0015760340621045E-3</v>
      </c>
      <c r="AC34" s="261">
        <v>2.6214072238674798E-4</v>
      </c>
      <c r="AD34" s="261">
        <v>4.3625454244563947E-6</v>
      </c>
      <c r="AE34" s="261">
        <v>1.4880030283666193E-3</v>
      </c>
      <c r="AF34" s="261">
        <v>1.6587498548022517E-4</v>
      </c>
      <c r="AG34" s="261">
        <v>1.0026721908363914</v>
      </c>
      <c r="AH34" s="261">
        <v>9.2428954381168363E-5</v>
      </c>
      <c r="AI34" s="261">
        <v>1.4351612314563687E-2</v>
      </c>
      <c r="AJ34" s="261">
        <v>1.1751263473764708E-3</v>
      </c>
      <c r="AK34" s="261">
        <v>1.148052251654435E-6</v>
      </c>
      <c r="AL34" s="261">
        <v>4.1100975319384705E-6</v>
      </c>
      <c r="AM34" s="261">
        <v>3.3714247024450877E-4</v>
      </c>
      <c r="AN34" s="261">
        <v>1.5839369819385596E-7</v>
      </c>
      <c r="AO34" s="261">
        <v>2.0277451803819809E-5</v>
      </c>
      <c r="AP34" s="261">
        <v>2.4722570800114161E-4</v>
      </c>
      <c r="AQ34" s="261">
        <v>1.0582253737409044E-5</v>
      </c>
      <c r="AR34" s="261">
        <v>0</v>
      </c>
      <c r="AS34" s="261">
        <v>7.7366425073470052E-5</v>
      </c>
      <c r="AT34" s="261">
        <v>0</v>
      </c>
      <c r="AU34" s="261">
        <v>0</v>
      </c>
      <c r="AV34" s="261">
        <v>-4.9403563510650263E-18</v>
      </c>
      <c r="AW34" s="261">
        <v>8.0969426311945452E-5</v>
      </c>
      <c r="AX34" s="261">
        <v>7.5461229643530468E-4</v>
      </c>
      <c r="AY34" s="261">
        <v>2.6488736536590376E-4</v>
      </c>
      <c r="AZ34" s="261">
        <v>4.604850562829492E-3</v>
      </c>
      <c r="BA34" s="261">
        <v>6.5237711484368082E-3</v>
      </c>
      <c r="BB34" s="261">
        <v>4.8504930378602132E-3</v>
      </c>
      <c r="BC34" s="261">
        <v>2.0109129770663385E-3</v>
      </c>
      <c r="BD34" s="261">
        <v>0</v>
      </c>
      <c r="BE34" s="261">
        <v>0</v>
      </c>
      <c r="BF34" s="261">
        <v>5.2554476675790475E-4</v>
      </c>
      <c r="BG34" s="261">
        <v>4.8704698747738103E-3</v>
      </c>
      <c r="BH34" s="261">
        <v>1.0323750191395968E-2</v>
      </c>
      <c r="BI34" s="261">
        <v>2.7749750087121351E-4</v>
      </c>
      <c r="BJ34" s="261">
        <v>-3.7568758698849074E-19</v>
      </c>
      <c r="BK34" s="261">
        <v>1.3200837105178386E-4</v>
      </c>
      <c r="BL34" s="261">
        <v>2.9261655421503806E-4</v>
      </c>
      <c r="BM34" s="261">
        <v>4.8643539122362138E-4</v>
      </c>
      <c r="BN34" s="261">
        <v>-2.1204421958609178E-19</v>
      </c>
      <c r="BO34" s="261">
        <v>1.194246467551509E-4</v>
      </c>
      <c r="BP34" s="261">
        <v>5.4082529601965277E-5</v>
      </c>
      <c r="BQ34" s="261">
        <v>1.9079111785405048E-3</v>
      </c>
      <c r="BR34" s="261">
        <v>1.7314249573508199E-4</v>
      </c>
      <c r="BS34" s="261">
        <v>1.5334312183668881E-4</v>
      </c>
      <c r="BT34" s="261">
        <v>1.0406408780309179E-3</v>
      </c>
      <c r="BU34" s="261">
        <v>7.4930103592744262E-4</v>
      </c>
      <c r="BV34" s="261">
        <v>0</v>
      </c>
      <c r="BW34" s="261">
        <v>0</v>
      </c>
      <c r="BX34" s="261">
        <v>1.2296444245243586E-5</v>
      </c>
      <c r="BY34" s="261">
        <v>0</v>
      </c>
      <c r="BZ34" s="261">
        <v>0</v>
      </c>
      <c r="CA34" s="261">
        <v>1.4371611428591971E-3</v>
      </c>
      <c r="CB34" s="261">
        <v>7.5188947087512217E-3</v>
      </c>
      <c r="CC34" s="261">
        <v>3.9040590742061426E-4</v>
      </c>
      <c r="CD34" s="261">
        <v>1.5008445496734305E-2</v>
      </c>
      <c r="CE34" s="261">
        <v>1.8209516749798399E-2</v>
      </c>
      <c r="CF34" s="261">
        <v>0</v>
      </c>
      <c r="CG34" s="261">
        <v>8.2154696993845767E-7</v>
      </c>
      <c r="CH34" s="261">
        <v>1.2243147282879016E-5</v>
      </c>
      <c r="CI34" s="261">
        <v>7.3422559457595079E-6</v>
      </c>
      <c r="CJ34" s="261">
        <v>3.0537567010237093E-4</v>
      </c>
      <c r="CK34" s="261">
        <v>1.1246119251960818E-3</v>
      </c>
      <c r="CL34" s="261">
        <v>8.5095004609515423E-3</v>
      </c>
    </row>
    <row r="35" spans="1:90">
      <c r="A35">
        <v>32</v>
      </c>
      <c r="B35" t="s">
        <v>1165</v>
      </c>
      <c r="C35" s="261">
        <v>1.2763568571307589E-6</v>
      </c>
      <c r="D35" s="261">
        <v>2.9454417101071537E-7</v>
      </c>
      <c r="E35" s="261">
        <v>6.0339749249318072E-8</v>
      </c>
      <c r="F35" s="261">
        <v>9.8212025648176125E-8</v>
      </c>
      <c r="G35" s="261">
        <v>9.8053652198781263E-8</v>
      </c>
      <c r="H35" s="261">
        <v>1.2845352473553656E-7</v>
      </c>
      <c r="I35" s="261">
        <v>0</v>
      </c>
      <c r="J35" s="261">
        <v>1.360441221859957E-6</v>
      </c>
      <c r="K35" s="261">
        <v>2.2057781484467909E-6</v>
      </c>
      <c r="L35" s="261">
        <v>1.0185609475266601E-5</v>
      </c>
      <c r="M35" s="261">
        <v>3.6324477377437932E-6</v>
      </c>
      <c r="N35" s="261">
        <v>3.0004858929344139E-5</v>
      </c>
      <c r="O35" s="261">
        <v>3.2088253802444707E-5</v>
      </c>
      <c r="P35" s="261">
        <v>-8.8864550420730233E-22</v>
      </c>
      <c r="Q35" s="261">
        <v>1.5230319910155548E-5</v>
      </c>
      <c r="R35" s="261">
        <v>2.1384204945418882E-4</v>
      </c>
      <c r="S35" s="261">
        <v>-8.2825734777444588E-22</v>
      </c>
      <c r="T35" s="261">
        <v>6.9657708414287586E-5</v>
      </c>
      <c r="U35" s="261">
        <v>-9.5892640185673022E-19</v>
      </c>
      <c r="V35" s="261">
        <v>2.8545230229874594E-6</v>
      </c>
      <c r="W35" s="261">
        <v>1.1611788865150501E-3</v>
      </c>
      <c r="X35" s="261">
        <v>0</v>
      </c>
      <c r="Y35" s="261">
        <v>2.1309351309502497E-7</v>
      </c>
      <c r="Z35" s="261">
        <v>-1.4393424373491936E-19</v>
      </c>
      <c r="AA35" s="261">
        <v>5.7025287016632444E-6</v>
      </c>
      <c r="AB35" s="261">
        <v>4.9377465831155034E-4</v>
      </c>
      <c r="AC35" s="261">
        <v>2.6096708930942988E-4</v>
      </c>
      <c r="AD35" s="261">
        <v>1.1480740820008074E-7</v>
      </c>
      <c r="AE35" s="261">
        <v>3.8805080984833447E-4</v>
      </c>
      <c r="AF35" s="261">
        <v>1.5632660723330474E-5</v>
      </c>
      <c r="AG35" s="261">
        <v>1.5562105499122738E-5</v>
      </c>
      <c r="AH35" s="261">
        <v>1.0004056238740489</v>
      </c>
      <c r="AI35" s="261">
        <v>8.0328579720835465E-3</v>
      </c>
      <c r="AJ35" s="261">
        <v>1.9094979443501803E-4</v>
      </c>
      <c r="AK35" s="261">
        <v>1.2344422668153158E-7</v>
      </c>
      <c r="AL35" s="261">
        <v>1.5826458681378561E-6</v>
      </c>
      <c r="AM35" s="261">
        <v>3.3947919433379318E-5</v>
      </c>
      <c r="AN35" s="261">
        <v>6.8141873150379495E-8</v>
      </c>
      <c r="AO35" s="261">
        <v>1.1884565882176814E-5</v>
      </c>
      <c r="AP35" s="261">
        <v>4.6463705033415857E-5</v>
      </c>
      <c r="AQ35" s="261">
        <v>6.0107265517276811E-6</v>
      </c>
      <c r="AR35" s="261">
        <v>0</v>
      </c>
      <c r="AS35" s="261">
        <v>3.7677998369547243E-5</v>
      </c>
      <c r="AT35" s="261">
        <v>0</v>
      </c>
      <c r="AU35" s="261">
        <v>0</v>
      </c>
      <c r="AV35" s="261">
        <v>-1.3933353589835515E-18</v>
      </c>
      <c r="AW35" s="261">
        <v>4.5730618416780517E-5</v>
      </c>
      <c r="AX35" s="261">
        <v>7.7931836411597574E-4</v>
      </c>
      <c r="AY35" s="261">
        <v>7.2948157283862737E-4</v>
      </c>
      <c r="AZ35" s="261">
        <v>1.911563458670826E-3</v>
      </c>
      <c r="BA35" s="261">
        <v>2.1372731934406631E-3</v>
      </c>
      <c r="BB35" s="261">
        <v>3.8205840620638854E-3</v>
      </c>
      <c r="BC35" s="261">
        <v>5.9824708356551117E-4</v>
      </c>
      <c r="BD35" s="261">
        <v>0</v>
      </c>
      <c r="BE35" s="261">
        <v>0</v>
      </c>
      <c r="BF35" s="261">
        <v>5.802757034577815E-4</v>
      </c>
      <c r="BG35" s="261">
        <v>4.7884736610366574E-3</v>
      </c>
      <c r="BH35" s="261">
        <v>8.0992860185044105E-3</v>
      </c>
      <c r="BI35" s="261">
        <v>1.4290644999257686E-4</v>
      </c>
      <c r="BJ35" s="261">
        <v>-3.1499864540199914E-19</v>
      </c>
      <c r="BK35" s="261">
        <v>1.212635812861832E-4</v>
      </c>
      <c r="BL35" s="261">
        <v>1.5308946599049223E-4</v>
      </c>
      <c r="BM35" s="261">
        <v>3.0573676062748838E-4</v>
      </c>
      <c r="BN35" s="261">
        <v>-2.4220852453003096E-19</v>
      </c>
      <c r="BO35" s="261">
        <v>5.2085923920590913E-5</v>
      </c>
      <c r="BP35" s="261">
        <v>1.972339886971348E-5</v>
      </c>
      <c r="BQ35" s="261">
        <v>5.1573400736472375E-4</v>
      </c>
      <c r="BR35" s="261">
        <v>1.0223113516355129E-4</v>
      </c>
      <c r="BS35" s="261">
        <v>6.2341608903579418E-5</v>
      </c>
      <c r="BT35" s="261">
        <v>1.1055960463085906E-4</v>
      </c>
      <c r="BU35" s="261">
        <v>2.5361533996492801E-4</v>
      </c>
      <c r="BV35" s="261">
        <v>0</v>
      </c>
      <c r="BW35" s="261">
        <v>0</v>
      </c>
      <c r="BX35" s="261">
        <v>2.9620082027143877E-6</v>
      </c>
      <c r="BY35" s="261">
        <v>0</v>
      </c>
      <c r="BZ35" s="261">
        <v>0</v>
      </c>
      <c r="CA35" s="261">
        <v>2.6819401444968703E-4</v>
      </c>
      <c r="CB35" s="261">
        <v>1.7440964175102418E-3</v>
      </c>
      <c r="CC35" s="261">
        <v>1.2868112072886528E-4</v>
      </c>
      <c r="CD35" s="261">
        <v>4.2189042250122943E-3</v>
      </c>
      <c r="CE35" s="261">
        <v>7.0445398546892073E-3</v>
      </c>
      <c r="CF35" s="261">
        <v>0</v>
      </c>
      <c r="CG35" s="261">
        <v>2.7806836516675299E-7</v>
      </c>
      <c r="CH35" s="261">
        <v>4.6507287469636644E-6</v>
      </c>
      <c r="CI35" s="261">
        <v>2.1844929740853197E-6</v>
      </c>
      <c r="CJ35" s="261">
        <v>5.337995866211818E-5</v>
      </c>
      <c r="CK35" s="261">
        <v>3.0763863092581284E-4</v>
      </c>
      <c r="CL35" s="261">
        <v>9.0406501073558984E-4</v>
      </c>
    </row>
    <row r="36" spans="1:90">
      <c r="A36">
        <v>33</v>
      </c>
      <c r="B36" t="s">
        <v>1993</v>
      </c>
      <c r="C36" s="261">
        <v>1.3609971588248079E-6</v>
      </c>
      <c r="D36" s="261">
        <v>1.4624553541774853E-7</v>
      </c>
      <c r="E36" s="261">
        <v>4.5078117725213095E-8</v>
      </c>
      <c r="F36" s="261">
        <v>1.8729196429660605E-6</v>
      </c>
      <c r="G36" s="261">
        <v>2.1312169395654376E-7</v>
      </c>
      <c r="H36" s="261">
        <v>5.7902792023197651E-8</v>
      </c>
      <c r="I36" s="261">
        <v>0</v>
      </c>
      <c r="J36" s="261">
        <v>4.0827756898818843E-5</v>
      </c>
      <c r="K36" s="261">
        <v>1.3574700899423089E-5</v>
      </c>
      <c r="L36" s="261">
        <v>1.028867007652452E-6</v>
      </c>
      <c r="M36" s="261">
        <v>1.4273920996522077E-5</v>
      </c>
      <c r="N36" s="261">
        <v>4.950419345358466E-5</v>
      </c>
      <c r="O36" s="261">
        <v>9.091968629442182E-5</v>
      </c>
      <c r="P36" s="261">
        <v>-4.5274060425493725E-21</v>
      </c>
      <c r="Q36" s="261">
        <v>1.6202385039037024E-3</v>
      </c>
      <c r="R36" s="261">
        <v>1.234813916127242E-4</v>
      </c>
      <c r="S36" s="261">
        <v>-1.542381967699528E-21</v>
      </c>
      <c r="T36" s="261">
        <v>1.0228788736492674E-5</v>
      </c>
      <c r="U36" s="261">
        <v>-4.1804254359400661E-19</v>
      </c>
      <c r="V36" s="261">
        <v>6.8581609742468582E-7</v>
      </c>
      <c r="W36" s="261">
        <v>1.689552043224694E-3</v>
      </c>
      <c r="X36" s="261">
        <v>0</v>
      </c>
      <c r="Y36" s="261">
        <v>1.5759235416223329E-6</v>
      </c>
      <c r="Z36" s="261">
        <v>-1.4661445985237919E-18</v>
      </c>
      <c r="AA36" s="261">
        <v>4.1743994633291165E-5</v>
      </c>
      <c r="AB36" s="261">
        <v>3.9860818650510779E-5</v>
      </c>
      <c r="AC36" s="261">
        <v>4.4511484796857256E-4</v>
      </c>
      <c r="AD36" s="261">
        <v>9.1791939564380569E-7</v>
      </c>
      <c r="AE36" s="261">
        <v>4.0173772610476393E-4</v>
      </c>
      <c r="AF36" s="261">
        <v>1.1097705302090375E-4</v>
      </c>
      <c r="AG36" s="261">
        <v>1.0519167465275244E-3</v>
      </c>
      <c r="AH36" s="261">
        <v>3.5085221371108814E-6</v>
      </c>
      <c r="AI36" s="261">
        <v>1.0015802317760785</v>
      </c>
      <c r="AJ36" s="261">
        <v>4.98014443319643E-4</v>
      </c>
      <c r="AK36" s="261">
        <v>3.0548471201021469E-7</v>
      </c>
      <c r="AL36" s="261">
        <v>2.3428747525753488E-6</v>
      </c>
      <c r="AM36" s="261">
        <v>7.1727215479414544E-5</v>
      </c>
      <c r="AN36" s="261">
        <v>6.4477154683838885E-9</v>
      </c>
      <c r="AO36" s="261">
        <v>5.9252419964358678E-6</v>
      </c>
      <c r="AP36" s="261">
        <v>3.3629609419046856E-5</v>
      </c>
      <c r="AQ36" s="261">
        <v>1.4414255758934503E-5</v>
      </c>
      <c r="AR36" s="261">
        <v>0</v>
      </c>
      <c r="AS36" s="261">
        <v>4.6316904280089291E-4</v>
      </c>
      <c r="AT36" s="261">
        <v>0</v>
      </c>
      <c r="AU36" s="261">
        <v>0</v>
      </c>
      <c r="AV36" s="261">
        <v>-3.3241473134529901E-17</v>
      </c>
      <c r="AW36" s="261">
        <v>1.984556623092919E-3</v>
      </c>
      <c r="AX36" s="261">
        <v>2.1661844395771544E-3</v>
      </c>
      <c r="AY36" s="261">
        <v>2.0259776354237783E-3</v>
      </c>
      <c r="AZ36" s="261">
        <v>2.2679563535813103E-3</v>
      </c>
      <c r="BA36" s="261">
        <v>7.0210434278683261E-4</v>
      </c>
      <c r="BB36" s="261">
        <v>1.3226510809689243E-3</v>
      </c>
      <c r="BC36" s="261">
        <v>4.4256566132172526E-4</v>
      </c>
      <c r="BD36" s="261">
        <v>0</v>
      </c>
      <c r="BE36" s="261">
        <v>0</v>
      </c>
      <c r="BF36" s="261">
        <v>2.9048453054936906E-5</v>
      </c>
      <c r="BG36" s="261">
        <v>1.864101281851961E-3</v>
      </c>
      <c r="BH36" s="261">
        <v>2.3330481521490749E-3</v>
      </c>
      <c r="BI36" s="261">
        <v>1.0125662502509724E-5</v>
      </c>
      <c r="BJ36" s="261">
        <v>-1.6611704398135699E-20</v>
      </c>
      <c r="BK36" s="261">
        <v>5.187044011751758E-6</v>
      </c>
      <c r="BL36" s="261">
        <v>4.5252381874868912E-5</v>
      </c>
      <c r="BM36" s="261">
        <v>1.2143141722933823E-4</v>
      </c>
      <c r="BN36" s="261">
        <v>-5.1337015658886024E-20</v>
      </c>
      <c r="BO36" s="261">
        <v>1.7402193321147905E-5</v>
      </c>
      <c r="BP36" s="261">
        <v>3.2223244934853147E-5</v>
      </c>
      <c r="BQ36" s="261">
        <v>7.9978588489298323E-4</v>
      </c>
      <c r="BR36" s="261">
        <v>1.6028530993175564E-4</v>
      </c>
      <c r="BS36" s="261">
        <v>7.6826148592756019E-5</v>
      </c>
      <c r="BT36" s="261">
        <v>3.9116917260448616E-5</v>
      </c>
      <c r="BU36" s="261">
        <v>3.6668855740083962E-4</v>
      </c>
      <c r="BV36" s="261">
        <v>0</v>
      </c>
      <c r="BW36" s="261">
        <v>0</v>
      </c>
      <c r="BX36" s="261">
        <v>1.4567465577687751E-6</v>
      </c>
      <c r="BY36" s="261">
        <v>0</v>
      </c>
      <c r="BZ36" s="261">
        <v>0</v>
      </c>
      <c r="CA36" s="261">
        <v>3.9034188496713613E-4</v>
      </c>
      <c r="CB36" s="261">
        <v>4.2338281236954135E-3</v>
      </c>
      <c r="CC36" s="261">
        <v>2.3632989557658747E-4</v>
      </c>
      <c r="CD36" s="261">
        <v>8.908028483104978E-3</v>
      </c>
      <c r="CE36" s="261">
        <v>9.0085382164413891E-3</v>
      </c>
      <c r="CF36" s="261">
        <v>0</v>
      </c>
      <c r="CG36" s="261">
        <v>4.0204384993394721E-7</v>
      </c>
      <c r="CH36" s="261">
        <v>5.4066144956320764E-5</v>
      </c>
      <c r="CI36" s="261">
        <v>2.8006339605976926E-6</v>
      </c>
      <c r="CJ36" s="261">
        <v>5.50662599472676E-5</v>
      </c>
      <c r="CK36" s="261">
        <v>3.0807353006909622E-4</v>
      </c>
      <c r="CL36" s="261">
        <v>3.1986579855351527E-4</v>
      </c>
    </row>
    <row r="37" spans="1:90">
      <c r="A37">
        <v>34</v>
      </c>
      <c r="B37" t="s">
        <v>1994</v>
      </c>
      <c r="C37" s="261">
        <v>5.5299744847468135E-6</v>
      </c>
      <c r="D37" s="261">
        <v>5.9320215867352999E-7</v>
      </c>
      <c r="E37" s="261">
        <v>9.3109048253105269E-8</v>
      </c>
      <c r="F37" s="261">
        <v>4.0822752330383237E-7</v>
      </c>
      <c r="G37" s="261">
        <v>1.8224391828995753E-7</v>
      </c>
      <c r="H37" s="261">
        <v>8.052073171193227E-7</v>
      </c>
      <c r="I37" s="261">
        <v>0</v>
      </c>
      <c r="J37" s="261">
        <v>7.1159312695628692E-6</v>
      </c>
      <c r="K37" s="261">
        <v>5.5079245166725863E-6</v>
      </c>
      <c r="L37" s="261">
        <v>1.2188419882808229E-5</v>
      </c>
      <c r="M37" s="261">
        <v>1.910289532327483E-5</v>
      </c>
      <c r="N37" s="261">
        <v>3.0200885524593309E-4</v>
      </c>
      <c r="O37" s="261">
        <v>4.9367311833807274E-5</v>
      </c>
      <c r="P37" s="261">
        <v>-1.1287673392786516E-19</v>
      </c>
      <c r="Q37" s="261">
        <v>3.3542175987525292E-4</v>
      </c>
      <c r="R37" s="261">
        <v>2.6180184585528997E-5</v>
      </c>
      <c r="S37" s="261">
        <v>-2.6355670092998998E-21</v>
      </c>
      <c r="T37" s="261">
        <v>5.5030129002173059E-5</v>
      </c>
      <c r="U37" s="261">
        <v>-1.4906175398712815E-18</v>
      </c>
      <c r="V37" s="261">
        <v>3.5436581481888467E-6</v>
      </c>
      <c r="W37" s="261">
        <v>1.7558034349486943E-2</v>
      </c>
      <c r="X37" s="261">
        <v>0</v>
      </c>
      <c r="Y37" s="261">
        <v>1.641775048914E-6</v>
      </c>
      <c r="Z37" s="261">
        <v>-4.5259351930368616E-19</v>
      </c>
      <c r="AA37" s="261">
        <v>8.2578611659709096E-5</v>
      </c>
      <c r="AB37" s="261">
        <v>2.8120511806317191E-3</v>
      </c>
      <c r="AC37" s="261">
        <v>1.040059458951439E-3</v>
      </c>
      <c r="AD37" s="261">
        <v>3.2079078227390058E-7</v>
      </c>
      <c r="AE37" s="261">
        <v>1.2603731913196502E-3</v>
      </c>
      <c r="AF37" s="261">
        <v>1.5277130893777567E-5</v>
      </c>
      <c r="AG37" s="261">
        <v>5.8790820771225248E-5</v>
      </c>
      <c r="AH37" s="261">
        <v>6.9683417676595619E-6</v>
      </c>
      <c r="AI37" s="261">
        <v>3.4182011751395611E-2</v>
      </c>
      <c r="AJ37" s="261">
        <v>1.0034533896742923</v>
      </c>
      <c r="AK37" s="261">
        <v>3.3428227087180625E-7</v>
      </c>
      <c r="AL37" s="261">
        <v>3.3666107616748769E-6</v>
      </c>
      <c r="AM37" s="261">
        <v>8.6742315425422385E-5</v>
      </c>
      <c r="AN37" s="261">
        <v>1.1781019440147649E-7</v>
      </c>
      <c r="AO37" s="261">
        <v>1.3657996677435383E-5</v>
      </c>
      <c r="AP37" s="261">
        <v>6.4977048793519611E-5</v>
      </c>
      <c r="AQ37" s="261">
        <v>6.4391212663003703E-5</v>
      </c>
      <c r="AR37" s="261">
        <v>0</v>
      </c>
      <c r="AS37" s="261">
        <v>9.6738484645796525E-5</v>
      </c>
      <c r="AT37" s="261">
        <v>0</v>
      </c>
      <c r="AU37" s="261">
        <v>0</v>
      </c>
      <c r="AV37" s="261">
        <v>-8.8083970543825008E-18</v>
      </c>
      <c r="AW37" s="261">
        <v>2.0447579436643274E-4</v>
      </c>
      <c r="AX37" s="261">
        <v>1.4297478581427232E-3</v>
      </c>
      <c r="AY37" s="261">
        <v>8.0713628210072794E-4</v>
      </c>
      <c r="AZ37" s="261">
        <v>8.5696837879814785E-3</v>
      </c>
      <c r="BA37" s="261">
        <v>2.6027617635969052E-3</v>
      </c>
      <c r="BB37" s="261">
        <v>6.1436121382243188E-3</v>
      </c>
      <c r="BC37" s="261">
        <v>2.6025125971362931E-3</v>
      </c>
      <c r="BD37" s="261">
        <v>0</v>
      </c>
      <c r="BE37" s="261">
        <v>0</v>
      </c>
      <c r="BF37" s="261">
        <v>3.1476072463527298E-4</v>
      </c>
      <c r="BG37" s="261">
        <v>6.3633901242560404E-3</v>
      </c>
      <c r="BH37" s="261">
        <v>8.6490300614968721E-3</v>
      </c>
      <c r="BI37" s="261">
        <v>2.051233062064196E-4</v>
      </c>
      <c r="BJ37" s="261">
        <v>-3.2709181250549109E-19</v>
      </c>
      <c r="BK37" s="261">
        <v>1.9021269176202848E-4</v>
      </c>
      <c r="BL37" s="261">
        <v>9.7910622354907637E-4</v>
      </c>
      <c r="BM37" s="261">
        <v>7.6053238969513008E-4</v>
      </c>
      <c r="BN37" s="261">
        <v>-2.2781171687108404E-19</v>
      </c>
      <c r="BO37" s="261">
        <v>1.1168456955118408E-4</v>
      </c>
      <c r="BP37" s="261">
        <v>6.5931443872329249E-5</v>
      </c>
      <c r="BQ37" s="261">
        <v>1.6213359910457767E-3</v>
      </c>
      <c r="BR37" s="261">
        <v>2.3904124917190151E-4</v>
      </c>
      <c r="BS37" s="261">
        <v>2.0355909104479065E-4</v>
      </c>
      <c r="BT37" s="261">
        <v>7.5649626566722634E-4</v>
      </c>
      <c r="BU37" s="261">
        <v>1.3988092655917953E-3</v>
      </c>
      <c r="BV37" s="261">
        <v>0</v>
      </c>
      <c r="BW37" s="261">
        <v>0</v>
      </c>
      <c r="BX37" s="261">
        <v>1.6024479665219376E-5</v>
      </c>
      <c r="BY37" s="261">
        <v>0</v>
      </c>
      <c r="BZ37" s="261">
        <v>0</v>
      </c>
      <c r="CA37" s="261">
        <v>1.0031662187410353E-3</v>
      </c>
      <c r="CB37" s="261">
        <v>8.0639609535672271E-3</v>
      </c>
      <c r="CC37" s="261">
        <v>4.732299390802235E-4</v>
      </c>
      <c r="CD37" s="261">
        <v>1.0794737983749202E-2</v>
      </c>
      <c r="CE37" s="261">
        <v>2.0047233898928048E-2</v>
      </c>
      <c r="CF37" s="261">
        <v>0</v>
      </c>
      <c r="CG37" s="261">
        <v>1.5336793338959945E-6</v>
      </c>
      <c r="CH37" s="261">
        <v>1.8037077926362473E-5</v>
      </c>
      <c r="CI37" s="261">
        <v>7.9493201687159086E-6</v>
      </c>
      <c r="CJ37" s="261">
        <v>2.3150527235460668E-4</v>
      </c>
      <c r="CK37" s="261">
        <v>1.5431924175471877E-3</v>
      </c>
      <c r="CL37" s="261">
        <v>6.1860008167122227E-3</v>
      </c>
    </row>
    <row r="38" spans="1:90">
      <c r="A38">
        <v>35</v>
      </c>
      <c r="B38" t="s">
        <v>1995</v>
      </c>
      <c r="C38" s="261">
        <v>1.0628260608869083E-7</v>
      </c>
      <c r="D38" s="261">
        <v>7.3578559792668462E-9</v>
      </c>
      <c r="E38" s="261">
        <v>3.6802597644005244E-9</v>
      </c>
      <c r="F38" s="261">
        <v>8.1528792511529366E-9</v>
      </c>
      <c r="G38" s="261">
        <v>5.2401898506812687E-9</v>
      </c>
      <c r="H38" s="261">
        <v>7.2526678820708276E-9</v>
      </c>
      <c r="I38" s="261">
        <v>0</v>
      </c>
      <c r="J38" s="261">
        <v>1.1862923382633143E-7</v>
      </c>
      <c r="K38" s="261">
        <v>2.450890258777949E-7</v>
      </c>
      <c r="L38" s="261">
        <v>4.7645292222190845E-8</v>
      </c>
      <c r="M38" s="261">
        <v>6.7657085563057797E-7</v>
      </c>
      <c r="N38" s="261">
        <v>2.8669377725569617E-6</v>
      </c>
      <c r="O38" s="261">
        <v>4.2689943794915715E-6</v>
      </c>
      <c r="P38" s="261">
        <v>-4.8382930973273666E-23</v>
      </c>
      <c r="Q38" s="261">
        <v>5.0621852079994817E-6</v>
      </c>
      <c r="R38" s="261">
        <v>4.0349234379767665E-7</v>
      </c>
      <c r="S38" s="261">
        <v>-2.4826762062015523E-23</v>
      </c>
      <c r="T38" s="261">
        <v>9.3544402650935311E-7</v>
      </c>
      <c r="U38" s="261">
        <v>-1.2316249371808398E-20</v>
      </c>
      <c r="V38" s="261">
        <v>1.0518762627232129E-7</v>
      </c>
      <c r="W38" s="261">
        <v>1.5230977686270724E-4</v>
      </c>
      <c r="X38" s="261">
        <v>0</v>
      </c>
      <c r="Y38" s="261">
        <v>1.4094794353731823E-8</v>
      </c>
      <c r="Z38" s="261">
        <v>-2.0116900882879932E-20</v>
      </c>
      <c r="AA38" s="261">
        <v>3.3830524943174655E-7</v>
      </c>
      <c r="AB38" s="261">
        <v>1.8668359710545419E-5</v>
      </c>
      <c r="AC38" s="261">
        <v>1.6879041816251452E-5</v>
      </c>
      <c r="AD38" s="261">
        <v>6.7399249575187791E-8</v>
      </c>
      <c r="AE38" s="261">
        <v>2.5309656891597159E-5</v>
      </c>
      <c r="AF38" s="261">
        <v>4.9571983919403041E-7</v>
      </c>
      <c r="AG38" s="261">
        <v>2.7090216810932757E-6</v>
      </c>
      <c r="AH38" s="261">
        <v>1.6011082806146779E-7</v>
      </c>
      <c r="AI38" s="261">
        <v>2.4074782555297573E-3</v>
      </c>
      <c r="AJ38" s="261">
        <v>7.1292210431618536E-5</v>
      </c>
      <c r="AK38" s="261">
        <v>1.0000026464450322</v>
      </c>
      <c r="AL38" s="261">
        <v>7.0764895229436293E-8</v>
      </c>
      <c r="AM38" s="261">
        <v>1.6614301423275002E-6</v>
      </c>
      <c r="AN38" s="261">
        <v>2.3262266779698571E-9</v>
      </c>
      <c r="AO38" s="261">
        <v>1.2409340289138027E-6</v>
      </c>
      <c r="AP38" s="261">
        <v>2.6311561809867948E-6</v>
      </c>
      <c r="AQ38" s="261">
        <v>4.1914290065907784E-7</v>
      </c>
      <c r="AR38" s="261">
        <v>0</v>
      </c>
      <c r="AS38" s="261">
        <v>3.0655938451791948E-6</v>
      </c>
      <c r="AT38" s="261">
        <v>0</v>
      </c>
      <c r="AU38" s="261">
        <v>0</v>
      </c>
      <c r="AV38" s="261">
        <v>-1.3832691747949106E-19</v>
      </c>
      <c r="AW38" s="261">
        <v>6.0782009957945931E-6</v>
      </c>
      <c r="AX38" s="261">
        <v>1.4051421306935026E-5</v>
      </c>
      <c r="AY38" s="261">
        <v>1.1747704964860995E-5</v>
      </c>
      <c r="AZ38" s="261">
        <v>1.2928533553496795E-4</v>
      </c>
      <c r="BA38" s="261">
        <v>6.8585848719977634E-5</v>
      </c>
      <c r="BB38" s="261">
        <v>1.1250897426671281E-4</v>
      </c>
      <c r="BC38" s="261">
        <v>2.95282007279458E-5</v>
      </c>
      <c r="BD38" s="261">
        <v>0</v>
      </c>
      <c r="BE38" s="261">
        <v>0</v>
      </c>
      <c r="BF38" s="261">
        <v>7.0813679131783526E-5</v>
      </c>
      <c r="BG38" s="261">
        <v>1.9124246452789978E-4</v>
      </c>
      <c r="BH38" s="261">
        <v>4.0310119490742129E-5</v>
      </c>
      <c r="BI38" s="261">
        <v>4.616346808979097E-6</v>
      </c>
      <c r="BJ38" s="261">
        <v>-1.6817012767912785E-20</v>
      </c>
      <c r="BK38" s="261">
        <v>5.7218951599000252E-6</v>
      </c>
      <c r="BL38" s="261">
        <v>1.1526177622014459E-5</v>
      </c>
      <c r="BM38" s="261">
        <v>7.1078901369974736E-6</v>
      </c>
      <c r="BN38" s="261">
        <v>-5.5017876275491448E-21</v>
      </c>
      <c r="BO38" s="261">
        <v>2.4314869454091714E-6</v>
      </c>
      <c r="BP38" s="261">
        <v>2.7822603671725935E-6</v>
      </c>
      <c r="BQ38" s="261">
        <v>3.2559500539805687E-5</v>
      </c>
      <c r="BR38" s="261">
        <v>3.0809142606273669E-5</v>
      </c>
      <c r="BS38" s="261">
        <v>4.3731396605314606E-6</v>
      </c>
      <c r="BT38" s="261">
        <v>5.867078427228205E-6</v>
      </c>
      <c r="BU38" s="261">
        <v>8.9186125673955762E-5</v>
      </c>
      <c r="BV38" s="261">
        <v>0</v>
      </c>
      <c r="BW38" s="261">
        <v>0</v>
      </c>
      <c r="BX38" s="261">
        <v>1.8602797038383677E-7</v>
      </c>
      <c r="BY38" s="261">
        <v>0</v>
      </c>
      <c r="BZ38" s="261">
        <v>0</v>
      </c>
      <c r="CA38" s="261">
        <v>2.1922541737930202E-5</v>
      </c>
      <c r="CB38" s="261">
        <v>6.9104639429501305E-4</v>
      </c>
      <c r="CC38" s="261">
        <v>1.1119030622543944E-5</v>
      </c>
      <c r="CD38" s="261">
        <v>2.0673529933136608E-4</v>
      </c>
      <c r="CE38" s="261">
        <v>5.5060317473476831E-4</v>
      </c>
      <c r="CF38" s="261">
        <v>0</v>
      </c>
      <c r="CG38" s="261">
        <v>9.7785252915470271E-8</v>
      </c>
      <c r="CH38" s="261">
        <v>4.3986504376793749E-7</v>
      </c>
      <c r="CI38" s="261">
        <v>1.93856000939618E-7</v>
      </c>
      <c r="CJ38" s="261">
        <v>4.2882678210141685E-6</v>
      </c>
      <c r="CK38" s="261">
        <v>3.2690339061622617E-5</v>
      </c>
      <c r="CL38" s="261">
        <v>4.7976115137247124E-5</v>
      </c>
    </row>
    <row r="39" spans="1:90">
      <c r="A39">
        <v>36</v>
      </c>
      <c r="B39" t="s">
        <v>1944</v>
      </c>
      <c r="C39" s="261">
        <v>1.2380580444297592E-6</v>
      </c>
      <c r="D39" s="261">
        <v>1.3984356309328913E-7</v>
      </c>
      <c r="E39" s="261">
        <v>1.1034414990548411E-7</v>
      </c>
      <c r="F39" s="261">
        <v>1.2746012211685894E-7</v>
      </c>
      <c r="G39" s="261">
        <v>4.3414216739261554E-8</v>
      </c>
      <c r="H39" s="261">
        <v>6.5841939924902399E-8</v>
      </c>
      <c r="I39" s="261">
        <v>0</v>
      </c>
      <c r="J39" s="261">
        <v>7.5700702253573933E-6</v>
      </c>
      <c r="K39" s="261">
        <v>3.697377095404097E-6</v>
      </c>
      <c r="L39" s="261">
        <v>1.7397239254054335E-6</v>
      </c>
      <c r="M39" s="261">
        <v>3.7929272524766829E-6</v>
      </c>
      <c r="N39" s="261">
        <v>9.3126827939141971E-6</v>
      </c>
      <c r="O39" s="261">
        <v>2.3440871797070751E-5</v>
      </c>
      <c r="P39" s="261">
        <v>-4.5985334606836161E-22</v>
      </c>
      <c r="Q39" s="261">
        <v>2.3630515773633207E-6</v>
      </c>
      <c r="R39" s="261">
        <v>4.9323663874734742E-6</v>
      </c>
      <c r="S39" s="261">
        <v>-2.931893194762444E-22</v>
      </c>
      <c r="T39" s="261">
        <v>3.0921432219772083E-5</v>
      </c>
      <c r="U39" s="261">
        <v>-2.8953274764875869E-19</v>
      </c>
      <c r="V39" s="261">
        <v>2.8972130927713802E-6</v>
      </c>
      <c r="W39" s="261">
        <v>1.9480629659495575E-3</v>
      </c>
      <c r="X39" s="261">
        <v>0</v>
      </c>
      <c r="Y39" s="261">
        <v>8.1616238586537054E-8</v>
      </c>
      <c r="Z39" s="261">
        <v>-2.1528619150899034E-21</v>
      </c>
      <c r="AA39" s="261">
        <v>7.647830411161365E-6</v>
      </c>
      <c r="AB39" s="261">
        <v>2.8934850988696875E-3</v>
      </c>
      <c r="AC39" s="261">
        <v>1.6259648625244747E-4</v>
      </c>
      <c r="AD39" s="261">
        <v>6.74530910893741E-8</v>
      </c>
      <c r="AE39" s="261">
        <v>6.7162993893701102E-4</v>
      </c>
      <c r="AF39" s="261">
        <v>2.010865206906622E-6</v>
      </c>
      <c r="AG39" s="261">
        <v>4.6257117877116137E-6</v>
      </c>
      <c r="AH39" s="261">
        <v>2.5570045402727486E-6</v>
      </c>
      <c r="AI39" s="261">
        <v>2.8112986927633166E-4</v>
      </c>
      <c r="AJ39" s="261">
        <v>1.0835957600871466E-3</v>
      </c>
      <c r="AK39" s="261">
        <v>2.06241643000525E-5</v>
      </c>
      <c r="AL39" s="261">
        <v>1.0000399390313846</v>
      </c>
      <c r="AM39" s="261">
        <v>1.908781990637122E-2</v>
      </c>
      <c r="AN39" s="261">
        <v>1.0374936488898445E-7</v>
      </c>
      <c r="AO39" s="261">
        <v>3.5360363745594341E-6</v>
      </c>
      <c r="AP39" s="261">
        <v>8.7246914641850673E-5</v>
      </c>
      <c r="AQ39" s="261">
        <v>7.6586544825939038E-6</v>
      </c>
      <c r="AR39" s="261">
        <v>0</v>
      </c>
      <c r="AS39" s="261">
        <v>8.0599641021895519E-6</v>
      </c>
      <c r="AT39" s="261">
        <v>0</v>
      </c>
      <c r="AU39" s="261">
        <v>0</v>
      </c>
      <c r="AV39" s="261">
        <v>-1.4880780707476388E-18</v>
      </c>
      <c r="AW39" s="261">
        <v>4.2045445007194222E-5</v>
      </c>
      <c r="AX39" s="261">
        <v>2.2419265229359862E-4</v>
      </c>
      <c r="AY39" s="261">
        <v>2.2279497858298004E-4</v>
      </c>
      <c r="AZ39" s="261">
        <v>1.1763432230428566E-3</v>
      </c>
      <c r="BA39" s="261">
        <v>9.9769698311613945E-4</v>
      </c>
      <c r="BB39" s="261">
        <v>1.330206949971754E-3</v>
      </c>
      <c r="BC39" s="261">
        <v>9.1358406856620984E-4</v>
      </c>
      <c r="BD39" s="261">
        <v>0</v>
      </c>
      <c r="BE39" s="261">
        <v>0</v>
      </c>
      <c r="BF39" s="261">
        <v>6.5194571703004368E-5</v>
      </c>
      <c r="BG39" s="261">
        <v>2.3876637974834872E-3</v>
      </c>
      <c r="BH39" s="261">
        <v>1.4426127697310324E-3</v>
      </c>
      <c r="BI39" s="261">
        <v>2.2736151306281224E-4</v>
      </c>
      <c r="BJ39" s="261">
        <v>-4.5251510837248464E-20</v>
      </c>
      <c r="BK39" s="261">
        <v>9.1908561694421811E-5</v>
      </c>
      <c r="BL39" s="261">
        <v>1.796391001001065E-4</v>
      </c>
      <c r="BM39" s="261">
        <v>8.0705220138101765E-5</v>
      </c>
      <c r="BN39" s="261">
        <v>-4.8801127153166368E-20</v>
      </c>
      <c r="BO39" s="261">
        <v>1.7684310641613678E-5</v>
      </c>
      <c r="BP39" s="261">
        <v>3.5737142641414549E-5</v>
      </c>
      <c r="BQ39" s="261">
        <v>2.3538478754210441E-4</v>
      </c>
      <c r="BR39" s="261">
        <v>1.244742523745405E-4</v>
      </c>
      <c r="BS39" s="261">
        <v>4.0211049134393479E-5</v>
      </c>
      <c r="BT39" s="261">
        <v>4.5311519381083301E-5</v>
      </c>
      <c r="BU39" s="261">
        <v>1.0900861457304972E-4</v>
      </c>
      <c r="BV39" s="261">
        <v>0</v>
      </c>
      <c r="BW39" s="261">
        <v>0</v>
      </c>
      <c r="BX39" s="261">
        <v>2.8895297401314925E-6</v>
      </c>
      <c r="BY39" s="261">
        <v>0</v>
      </c>
      <c r="BZ39" s="261">
        <v>0</v>
      </c>
      <c r="CA39" s="261">
        <v>1.4540541908370441E-4</v>
      </c>
      <c r="CB39" s="261">
        <v>1.1154504003655103E-3</v>
      </c>
      <c r="CC39" s="261">
        <v>2.7729770516757426E-4</v>
      </c>
      <c r="CD39" s="261">
        <v>3.9272868156002994E-3</v>
      </c>
      <c r="CE39" s="261">
        <v>2.9955654324782074E-2</v>
      </c>
      <c r="CF39" s="261">
        <v>0</v>
      </c>
      <c r="CG39" s="261">
        <v>1.195189819654142E-7</v>
      </c>
      <c r="CH39" s="261">
        <v>8.0780049526791677E-6</v>
      </c>
      <c r="CI39" s="261">
        <v>2.3674663908593649E-6</v>
      </c>
      <c r="CJ39" s="261">
        <v>7.1169127908273392E-5</v>
      </c>
      <c r="CK39" s="261">
        <v>1.6187879045630817E-4</v>
      </c>
      <c r="CL39" s="261">
        <v>3.7052013158403663E-4</v>
      </c>
    </row>
    <row r="40" spans="1:90">
      <c r="A40">
        <v>37</v>
      </c>
      <c r="B40" t="s">
        <v>1168</v>
      </c>
      <c r="C40" s="261">
        <v>1.5740200513087519E-6</v>
      </c>
      <c r="D40" s="261">
        <v>1.8415704125416543E-7</v>
      </c>
      <c r="E40" s="261">
        <v>1.2111169866848343E-7</v>
      </c>
      <c r="F40" s="261">
        <v>4.8201263395021965E-7</v>
      </c>
      <c r="G40" s="261">
        <v>1.1488523404069663E-7</v>
      </c>
      <c r="H40" s="261">
        <v>8.6300456926204943E-8</v>
      </c>
      <c r="I40" s="261">
        <v>0</v>
      </c>
      <c r="J40" s="261">
        <v>1.518318085803464E-4</v>
      </c>
      <c r="K40" s="261">
        <v>1.1455753277244318E-6</v>
      </c>
      <c r="L40" s="261">
        <v>3.770674174722876E-6</v>
      </c>
      <c r="M40" s="261">
        <v>4.4951804160174343E-6</v>
      </c>
      <c r="N40" s="261">
        <v>2.1973882971507909E-5</v>
      </c>
      <c r="O40" s="261">
        <v>1.2138920987808427E-5</v>
      </c>
      <c r="P40" s="261">
        <v>-6.9200310790350889E-22</v>
      </c>
      <c r="Q40" s="261">
        <v>1.1439281601064778E-5</v>
      </c>
      <c r="R40" s="261">
        <v>4.9478666727217438E-5</v>
      </c>
      <c r="S40" s="261">
        <v>-8.6728778568909095E-22</v>
      </c>
      <c r="T40" s="261">
        <v>3.5236018871439682E-5</v>
      </c>
      <c r="U40" s="261">
        <v>-7.4301193974382015E-19</v>
      </c>
      <c r="V40" s="261">
        <v>1.7221796013317619E-5</v>
      </c>
      <c r="W40" s="261">
        <v>2.686006953912357E-3</v>
      </c>
      <c r="X40" s="261">
        <v>0</v>
      </c>
      <c r="Y40" s="261">
        <v>1.5909959136616884E-7</v>
      </c>
      <c r="Z40" s="261">
        <v>-3.7846521264695946E-20</v>
      </c>
      <c r="AA40" s="261">
        <v>8.4923206017207722E-6</v>
      </c>
      <c r="AB40" s="261">
        <v>6.5625006031048419E-3</v>
      </c>
      <c r="AC40" s="261">
        <v>3.6879004883377689E-4</v>
      </c>
      <c r="AD40" s="261">
        <v>1.6205886815388257E-7</v>
      </c>
      <c r="AE40" s="261">
        <v>2.2794060314551379E-3</v>
      </c>
      <c r="AF40" s="261">
        <v>3.0062426064833294E-5</v>
      </c>
      <c r="AG40" s="261">
        <v>1.2995381072248747E-5</v>
      </c>
      <c r="AH40" s="261">
        <v>6.3364672647314681E-6</v>
      </c>
      <c r="AI40" s="261">
        <v>3.9405005739298771E-3</v>
      </c>
      <c r="AJ40" s="261">
        <v>1.68205273784784E-3</v>
      </c>
      <c r="AK40" s="261">
        <v>1.510872647880026E-7</v>
      </c>
      <c r="AL40" s="261">
        <v>2.8274283766821468E-6</v>
      </c>
      <c r="AM40" s="261">
        <v>1.0180167426090494</v>
      </c>
      <c r="AN40" s="261">
        <v>1.2944882096905322E-7</v>
      </c>
      <c r="AO40" s="261">
        <v>7.8583451649076472E-6</v>
      </c>
      <c r="AP40" s="261">
        <v>9.536253060701415E-5</v>
      </c>
      <c r="AQ40" s="261">
        <v>9.6822764170663707E-5</v>
      </c>
      <c r="AR40" s="261">
        <v>0</v>
      </c>
      <c r="AS40" s="261">
        <v>1.7768590657991162E-5</v>
      </c>
      <c r="AT40" s="261">
        <v>0</v>
      </c>
      <c r="AU40" s="261">
        <v>0</v>
      </c>
      <c r="AV40" s="261">
        <v>-3.3966975791003505E-18</v>
      </c>
      <c r="AW40" s="261">
        <v>1.1163950973602916E-4</v>
      </c>
      <c r="AX40" s="261">
        <v>2.5138275910832332E-4</v>
      </c>
      <c r="AY40" s="261">
        <v>9.932170190638176E-4</v>
      </c>
      <c r="AZ40" s="261">
        <v>3.8928820253635366E-3</v>
      </c>
      <c r="BA40" s="261">
        <v>7.0516667954873739E-4</v>
      </c>
      <c r="BB40" s="261">
        <v>1.443619625894145E-3</v>
      </c>
      <c r="BC40" s="261">
        <v>4.8468291049929749E-4</v>
      </c>
      <c r="BD40" s="261">
        <v>0</v>
      </c>
      <c r="BE40" s="261">
        <v>0</v>
      </c>
      <c r="BF40" s="261">
        <v>1.0212809021199773E-4</v>
      </c>
      <c r="BG40" s="261">
        <v>3.7028954812114135E-3</v>
      </c>
      <c r="BH40" s="261">
        <v>1.7145986407387656E-3</v>
      </c>
      <c r="BI40" s="261">
        <v>2.8345828734248053E-4</v>
      </c>
      <c r="BJ40" s="261">
        <v>-1.1632878900702568E-19</v>
      </c>
      <c r="BK40" s="261">
        <v>1.2284688176597303E-4</v>
      </c>
      <c r="BL40" s="261">
        <v>2.5078819212389622E-4</v>
      </c>
      <c r="BM40" s="261">
        <v>3.3977971745121016E-4</v>
      </c>
      <c r="BN40" s="261">
        <v>-7.0407475401815857E-20</v>
      </c>
      <c r="BO40" s="261">
        <v>3.011812493042427E-5</v>
      </c>
      <c r="BP40" s="261">
        <v>2.7577392752238095E-5</v>
      </c>
      <c r="BQ40" s="261">
        <v>2.5513614204867197E-4</v>
      </c>
      <c r="BR40" s="261">
        <v>1.5720477074111612E-4</v>
      </c>
      <c r="BS40" s="261">
        <v>4.5069868812062995E-5</v>
      </c>
      <c r="BT40" s="261">
        <v>5.6585946942256061E-5</v>
      </c>
      <c r="BU40" s="261">
        <v>2.1294972629322612E-4</v>
      </c>
      <c r="BV40" s="261">
        <v>0</v>
      </c>
      <c r="BW40" s="261">
        <v>0</v>
      </c>
      <c r="BX40" s="261">
        <v>3.3522708869714305E-6</v>
      </c>
      <c r="BY40" s="261">
        <v>0</v>
      </c>
      <c r="BZ40" s="261">
        <v>0</v>
      </c>
      <c r="CA40" s="261">
        <v>9.813270833530968E-5</v>
      </c>
      <c r="CB40" s="261">
        <v>1.5270050644133571E-3</v>
      </c>
      <c r="CC40" s="261">
        <v>1.8843571733381462E-4</v>
      </c>
      <c r="CD40" s="261">
        <v>1.0121403917820789E-2</v>
      </c>
      <c r="CE40" s="261">
        <v>1.6196466420421912E-2</v>
      </c>
      <c r="CF40" s="261">
        <v>0</v>
      </c>
      <c r="CG40" s="261">
        <v>2.334818637597141E-7</v>
      </c>
      <c r="CH40" s="261">
        <v>1.1669538647775126E-5</v>
      </c>
      <c r="CI40" s="261">
        <v>2.1029787623017236E-6</v>
      </c>
      <c r="CJ40" s="261">
        <v>7.0831789515115557E-5</v>
      </c>
      <c r="CK40" s="261">
        <v>3.0933534917932721E-4</v>
      </c>
      <c r="CL40" s="261">
        <v>4.6271307590725006E-4</v>
      </c>
    </row>
    <row r="41" spans="1:90">
      <c r="A41">
        <v>38</v>
      </c>
      <c r="B41" t="s">
        <v>157</v>
      </c>
      <c r="C41" s="261">
        <v>3.6787112179573839E-6</v>
      </c>
      <c r="D41" s="261">
        <v>2.7839688850395192E-6</v>
      </c>
      <c r="E41" s="261">
        <v>1.6409160069195698E-7</v>
      </c>
      <c r="F41" s="261">
        <v>2.5651707270523957E-7</v>
      </c>
      <c r="G41" s="261">
        <v>1.8443982176548322E-7</v>
      </c>
      <c r="H41" s="261">
        <v>1.9698839189972439E-6</v>
      </c>
      <c r="I41" s="261">
        <v>0</v>
      </c>
      <c r="J41" s="261">
        <v>2.6728606090522787E-5</v>
      </c>
      <c r="K41" s="261">
        <v>3.7753499613287267E-6</v>
      </c>
      <c r="L41" s="261">
        <v>7.545036653162057E-5</v>
      </c>
      <c r="M41" s="261">
        <v>9.8196307259227101E-5</v>
      </c>
      <c r="N41" s="261">
        <v>2.5051797882266311E-5</v>
      </c>
      <c r="O41" s="261">
        <v>5.6863423806558879E-5</v>
      </c>
      <c r="P41" s="261">
        <v>-6.9765105732926729E-21</v>
      </c>
      <c r="Q41" s="261">
        <v>3.0697891036983964E-5</v>
      </c>
      <c r="R41" s="261">
        <v>1.7055508927286764E-6</v>
      </c>
      <c r="S41" s="261">
        <v>-6.0083939117539337E-21</v>
      </c>
      <c r="T41" s="261">
        <v>1.4199775943219239E-4</v>
      </c>
      <c r="U41" s="261">
        <v>-1.7479474641433229E-18</v>
      </c>
      <c r="V41" s="261">
        <v>2.9007379542255557E-5</v>
      </c>
      <c r="W41" s="261">
        <v>9.7689970115317354E-4</v>
      </c>
      <c r="X41" s="261">
        <v>0</v>
      </c>
      <c r="Y41" s="261">
        <v>1.1783846025673188E-6</v>
      </c>
      <c r="Z41" s="261">
        <v>-1.4563321310419071E-20</v>
      </c>
      <c r="AA41" s="261">
        <v>1.1311463283608093E-5</v>
      </c>
      <c r="AB41" s="261">
        <v>2.8918466610738984E-2</v>
      </c>
      <c r="AC41" s="261">
        <v>2.3475645779485717E-4</v>
      </c>
      <c r="AD41" s="261">
        <v>1.3092816107061951E-4</v>
      </c>
      <c r="AE41" s="261">
        <v>1.5684198093782547E-3</v>
      </c>
      <c r="AF41" s="261">
        <v>3.6229261308763937E-4</v>
      </c>
      <c r="AG41" s="261">
        <v>1.9265524570069782E-5</v>
      </c>
      <c r="AH41" s="261">
        <v>2.6260659029184617E-5</v>
      </c>
      <c r="AI41" s="261">
        <v>5.3931144812184811E-4</v>
      </c>
      <c r="AJ41" s="261">
        <v>2.7146951710218361E-3</v>
      </c>
      <c r="AK41" s="261">
        <v>1.2975917129861393E-5</v>
      </c>
      <c r="AL41" s="261">
        <v>1.9700415948804265E-6</v>
      </c>
      <c r="AM41" s="261">
        <v>3.9765931066342009E-5</v>
      </c>
      <c r="AN41" s="261">
        <v>1.002243761594654</v>
      </c>
      <c r="AO41" s="261">
        <v>1.5873287208396445E-5</v>
      </c>
      <c r="AP41" s="261">
        <v>1.2375424350430822E-4</v>
      </c>
      <c r="AQ41" s="261">
        <v>2.3778727617483204E-5</v>
      </c>
      <c r="AR41" s="261">
        <v>0</v>
      </c>
      <c r="AS41" s="261">
        <v>5.3356763511201686E-5</v>
      </c>
      <c r="AT41" s="261">
        <v>0</v>
      </c>
      <c r="AU41" s="261">
        <v>0</v>
      </c>
      <c r="AV41" s="261">
        <v>-8.6714542204271162E-18</v>
      </c>
      <c r="AW41" s="261">
        <v>1.1649954727388667E-4</v>
      </c>
      <c r="AX41" s="261">
        <v>8.7392951513502336E-4</v>
      </c>
      <c r="AY41" s="261">
        <v>1.0053460420373587E-3</v>
      </c>
      <c r="AZ41" s="261">
        <v>7.353467616899775E-3</v>
      </c>
      <c r="BA41" s="261">
        <v>3.1572095597952655E-3</v>
      </c>
      <c r="BB41" s="261">
        <v>9.2620000513327725E-3</v>
      </c>
      <c r="BC41" s="261">
        <v>1.8594368391895446E-3</v>
      </c>
      <c r="BD41" s="261">
        <v>0</v>
      </c>
      <c r="BE41" s="261">
        <v>0</v>
      </c>
      <c r="BF41" s="261">
        <v>4.5400252912020193E-4</v>
      </c>
      <c r="BG41" s="261">
        <v>6.0692632113182954E-3</v>
      </c>
      <c r="BH41" s="261">
        <v>4.2309838621632564E-3</v>
      </c>
      <c r="BI41" s="261">
        <v>3.8890778630496479E-4</v>
      </c>
      <c r="BJ41" s="261">
        <v>-1.0187557179594361E-19</v>
      </c>
      <c r="BK41" s="261">
        <v>1.8174125532002138E-4</v>
      </c>
      <c r="BL41" s="261">
        <v>4.6508621775482201E-4</v>
      </c>
      <c r="BM41" s="261">
        <v>2.9885592397654116E-4</v>
      </c>
      <c r="BN41" s="261">
        <v>-1.8170879506594425E-19</v>
      </c>
      <c r="BO41" s="261">
        <v>1.0897543509704103E-4</v>
      </c>
      <c r="BP41" s="261">
        <v>4.3885298815811515E-5</v>
      </c>
      <c r="BQ41" s="261">
        <v>5.640381024465379E-4</v>
      </c>
      <c r="BR41" s="261">
        <v>3.0097465367340655E-4</v>
      </c>
      <c r="BS41" s="261">
        <v>1.1340691934499994E-4</v>
      </c>
      <c r="BT41" s="261">
        <v>1.9752123049781699E-3</v>
      </c>
      <c r="BU41" s="261">
        <v>8.1866741426185521E-4</v>
      </c>
      <c r="BV41" s="261">
        <v>0</v>
      </c>
      <c r="BW41" s="261">
        <v>0</v>
      </c>
      <c r="BX41" s="261">
        <v>2.1533770710463442E-5</v>
      </c>
      <c r="BY41" s="261">
        <v>0</v>
      </c>
      <c r="BZ41" s="261">
        <v>0</v>
      </c>
      <c r="CA41" s="261">
        <v>6.3691452227369026E-4</v>
      </c>
      <c r="CB41" s="261">
        <v>6.6517839545035791E-3</v>
      </c>
      <c r="CC41" s="261">
        <v>1.5541273593316438E-4</v>
      </c>
      <c r="CD41" s="261">
        <v>4.9432065748114245E-3</v>
      </c>
      <c r="CE41" s="261">
        <v>1.1215851139644193E-2</v>
      </c>
      <c r="CF41" s="261">
        <v>0</v>
      </c>
      <c r="CG41" s="261">
        <v>8.9760149969858929E-7</v>
      </c>
      <c r="CH41" s="261">
        <v>3.9765292923644321E-5</v>
      </c>
      <c r="CI41" s="261">
        <v>7.6204266936005744E-6</v>
      </c>
      <c r="CJ41" s="261">
        <v>2.0435677197489202E-4</v>
      </c>
      <c r="CK41" s="261">
        <v>9.8676667310030968E-4</v>
      </c>
      <c r="CL41" s="261">
        <v>1.6151652673391831E-2</v>
      </c>
    </row>
    <row r="42" spans="1:90">
      <c r="A42">
        <v>39</v>
      </c>
      <c r="B42" t="s">
        <v>158</v>
      </c>
      <c r="C42" s="261">
        <v>2.3577126824243567E-6</v>
      </c>
      <c r="D42" s="261">
        <v>5.408867440389026E-7</v>
      </c>
      <c r="E42" s="261">
        <v>6.3901714904045445E-8</v>
      </c>
      <c r="F42" s="261">
        <v>4.1376164107009017E-7</v>
      </c>
      <c r="G42" s="261">
        <v>1.9106142428829769E-7</v>
      </c>
      <c r="H42" s="261">
        <v>8.1691420556123274E-7</v>
      </c>
      <c r="I42" s="261">
        <v>0</v>
      </c>
      <c r="J42" s="261">
        <v>6.3660979264079804E-6</v>
      </c>
      <c r="K42" s="261">
        <v>1.272413647962962E-6</v>
      </c>
      <c r="L42" s="261">
        <v>1.625395231806658E-5</v>
      </c>
      <c r="M42" s="261">
        <v>9.4522124271975418E-6</v>
      </c>
      <c r="N42" s="261">
        <v>2.3054660227704776E-5</v>
      </c>
      <c r="O42" s="261">
        <v>8.6200205852251608E-5</v>
      </c>
      <c r="P42" s="261">
        <v>-2.7552841164039881E-21</v>
      </c>
      <c r="Q42" s="261">
        <v>1.7743890845654266E-5</v>
      </c>
      <c r="R42" s="261">
        <v>1.2326833105539764E-6</v>
      </c>
      <c r="S42" s="261">
        <v>-3.4116071189908661E-21</v>
      </c>
      <c r="T42" s="261">
        <v>2.4476525226918578E-5</v>
      </c>
      <c r="U42" s="261">
        <v>-1.7670024189660009E-18</v>
      </c>
      <c r="V42" s="261">
        <v>8.0190357590514887E-5</v>
      </c>
      <c r="W42" s="261">
        <v>2.4099983122918534E-3</v>
      </c>
      <c r="X42" s="261">
        <v>0</v>
      </c>
      <c r="Y42" s="261">
        <v>8.0712629786280371E-7</v>
      </c>
      <c r="Z42" s="261">
        <v>-1.8384681477558982E-20</v>
      </c>
      <c r="AA42" s="261">
        <v>5.9820075258281057E-6</v>
      </c>
      <c r="AB42" s="261">
        <v>1.4072050755506106E-3</v>
      </c>
      <c r="AC42" s="261">
        <v>1.3109786231096566E-4</v>
      </c>
      <c r="AD42" s="261">
        <v>3.3255399467587826E-5</v>
      </c>
      <c r="AE42" s="261">
        <v>1.4941139664382809E-4</v>
      </c>
      <c r="AF42" s="261">
        <v>1.7967886124318144E-5</v>
      </c>
      <c r="AG42" s="261">
        <v>5.4973646314664164E-6</v>
      </c>
      <c r="AH42" s="261">
        <v>1.9766654161203827E-5</v>
      </c>
      <c r="AI42" s="261">
        <v>1.1051365760379288E-3</v>
      </c>
      <c r="AJ42" s="261">
        <v>2.4528646710143885E-4</v>
      </c>
      <c r="AK42" s="261">
        <v>1.78357027755531E-6</v>
      </c>
      <c r="AL42" s="261">
        <v>1.1879114132744578E-6</v>
      </c>
      <c r="AM42" s="261">
        <v>7.9824544317938278E-4</v>
      </c>
      <c r="AN42" s="261">
        <v>7.306660754458671E-8</v>
      </c>
      <c r="AO42" s="261">
        <v>1.0564627032212781</v>
      </c>
      <c r="AP42" s="261">
        <v>4.6861509428631987E-5</v>
      </c>
      <c r="AQ42" s="261">
        <v>5.2389143394479809E-6</v>
      </c>
      <c r="AR42" s="261">
        <v>0</v>
      </c>
      <c r="AS42" s="261">
        <v>1.0756443784953056E-4</v>
      </c>
      <c r="AT42" s="261">
        <v>0</v>
      </c>
      <c r="AU42" s="261">
        <v>0</v>
      </c>
      <c r="AV42" s="261">
        <v>-1.092185621426686E-17</v>
      </c>
      <c r="AW42" s="261">
        <v>9.9325982817142559E-5</v>
      </c>
      <c r="AX42" s="261">
        <v>6.8720558339452472E-4</v>
      </c>
      <c r="AY42" s="261">
        <v>1.7498445477727238E-3</v>
      </c>
      <c r="AZ42" s="261">
        <v>2.9493953917250197E-3</v>
      </c>
      <c r="BA42" s="261">
        <v>1.4571804025134115E-3</v>
      </c>
      <c r="BB42" s="261">
        <v>4.6666858959256707E-3</v>
      </c>
      <c r="BC42" s="261">
        <v>5.5182177634281054E-4</v>
      </c>
      <c r="BD42" s="261">
        <v>0</v>
      </c>
      <c r="BE42" s="261">
        <v>0</v>
      </c>
      <c r="BF42" s="261">
        <v>1.621054055248711E-4</v>
      </c>
      <c r="BG42" s="261">
        <v>1.4988163176326951E-3</v>
      </c>
      <c r="BH42" s="261">
        <v>1.6621787400131216E-3</v>
      </c>
      <c r="BI42" s="261">
        <v>1.0445754024348445E-4</v>
      </c>
      <c r="BJ42" s="261">
        <v>-6.8167644661842108E-20</v>
      </c>
      <c r="BK42" s="261">
        <v>7.9535779608032743E-5</v>
      </c>
      <c r="BL42" s="261">
        <v>1.5170865973454295E-4</v>
      </c>
      <c r="BM42" s="261">
        <v>1.5117308112924243E-4</v>
      </c>
      <c r="BN42" s="261">
        <v>-3.0359301866897863E-19</v>
      </c>
      <c r="BO42" s="261">
        <v>5.8865671387105375E-5</v>
      </c>
      <c r="BP42" s="261">
        <v>2.6041224820056747E-5</v>
      </c>
      <c r="BQ42" s="261">
        <v>6.6100421901579701E-4</v>
      </c>
      <c r="BR42" s="261">
        <v>9.4132476849934172E-5</v>
      </c>
      <c r="BS42" s="261">
        <v>1.4111466703700762E-4</v>
      </c>
      <c r="BT42" s="261">
        <v>8.1473205181260659E-4</v>
      </c>
      <c r="BU42" s="261">
        <v>1.5014371278762012E-4</v>
      </c>
      <c r="BV42" s="261">
        <v>0</v>
      </c>
      <c r="BW42" s="261">
        <v>0</v>
      </c>
      <c r="BX42" s="261">
        <v>8.8566193000036382E-6</v>
      </c>
      <c r="BY42" s="261">
        <v>0</v>
      </c>
      <c r="BZ42" s="261">
        <v>0</v>
      </c>
      <c r="CA42" s="261">
        <v>6.011821791329587E-4</v>
      </c>
      <c r="CB42" s="261">
        <v>7.1149842606557847E-3</v>
      </c>
      <c r="CC42" s="261">
        <v>1.0395705878517014E-4</v>
      </c>
      <c r="CD42" s="261">
        <v>3.933344023570989E-3</v>
      </c>
      <c r="CE42" s="261">
        <v>1.332968996621558E-2</v>
      </c>
      <c r="CF42" s="261">
        <v>0</v>
      </c>
      <c r="CG42" s="261">
        <v>1.6462023456741065E-7</v>
      </c>
      <c r="CH42" s="261">
        <v>1.8760014358486879E-5</v>
      </c>
      <c r="CI42" s="261">
        <v>5.1109975694389306E-6</v>
      </c>
      <c r="CJ42" s="261">
        <v>1.4017610716434811E-4</v>
      </c>
      <c r="CK42" s="261">
        <v>9.2018775433389184E-4</v>
      </c>
      <c r="CL42" s="261">
        <v>6.6622049131587063E-3</v>
      </c>
    </row>
    <row r="43" spans="1:90">
      <c r="A43">
        <v>40</v>
      </c>
      <c r="B43" t="s">
        <v>159</v>
      </c>
      <c r="C43" s="261">
        <v>6.967859399086945E-4</v>
      </c>
      <c r="D43" s="261">
        <v>6.1832419140986689E-5</v>
      </c>
      <c r="E43" s="261">
        <v>1.2363573097583947E-3</v>
      </c>
      <c r="F43" s="261">
        <v>1.160441488668851E-6</v>
      </c>
      <c r="G43" s="261">
        <v>1.0285210187976792E-4</v>
      </c>
      <c r="H43" s="261">
        <v>8.5355399922930692E-7</v>
      </c>
      <c r="I43" s="261">
        <v>0</v>
      </c>
      <c r="J43" s="261">
        <v>4.5532058638049898E-5</v>
      </c>
      <c r="K43" s="261">
        <v>1.05438615928179E-5</v>
      </c>
      <c r="L43" s="261">
        <v>6.1078705426685002E-4</v>
      </c>
      <c r="M43" s="261">
        <v>7.0645517991149877E-5</v>
      </c>
      <c r="N43" s="261">
        <v>4.5326012340505151E-4</v>
      </c>
      <c r="O43" s="261">
        <v>2.416088877961828E-4</v>
      </c>
      <c r="P43" s="261">
        <v>-1.6232605335330144E-20</v>
      </c>
      <c r="Q43" s="261">
        <v>6.6757060934992144E-5</v>
      </c>
      <c r="R43" s="261">
        <v>4.2218590978805743E-5</v>
      </c>
      <c r="S43" s="261">
        <v>-4.0281046065495955E-21</v>
      </c>
      <c r="T43" s="261">
        <v>1.4803321478713111E-4</v>
      </c>
      <c r="U43" s="261">
        <v>-6.3753278357114278E-18</v>
      </c>
      <c r="V43" s="261">
        <v>6.0685027984890309E-6</v>
      </c>
      <c r="W43" s="261">
        <v>1.1275520034020122E-2</v>
      </c>
      <c r="X43" s="261">
        <v>0</v>
      </c>
      <c r="Y43" s="261">
        <v>3.7965464537102822E-5</v>
      </c>
      <c r="Z43" s="261">
        <v>-1.1724497186475242E-19</v>
      </c>
      <c r="AA43" s="261">
        <v>1.6592539951673145E-5</v>
      </c>
      <c r="AB43" s="261">
        <v>1.3654653435797852E-3</v>
      </c>
      <c r="AC43" s="261">
        <v>2.4333758666709348E-4</v>
      </c>
      <c r="AD43" s="261">
        <v>1.208900884398772E-4</v>
      </c>
      <c r="AE43" s="261">
        <v>8.600513685726633E-4</v>
      </c>
      <c r="AF43" s="261">
        <v>7.8609513480791882E-6</v>
      </c>
      <c r="AG43" s="261">
        <v>1.2919681334272522E-5</v>
      </c>
      <c r="AH43" s="261">
        <v>1.5564908080428749E-5</v>
      </c>
      <c r="AI43" s="261">
        <v>3.2372475094526961E-3</v>
      </c>
      <c r="AJ43" s="261">
        <v>9.2246009700136471E-5</v>
      </c>
      <c r="AK43" s="261">
        <v>3.9970999196366265E-7</v>
      </c>
      <c r="AL43" s="261">
        <v>6.1376725797429066E-6</v>
      </c>
      <c r="AM43" s="261">
        <v>1.9718460135497218E-4</v>
      </c>
      <c r="AN43" s="261">
        <v>6.3082298107105071E-7</v>
      </c>
      <c r="AO43" s="261">
        <v>1.9914496881492361E-5</v>
      </c>
      <c r="AP43" s="261">
        <v>1.000832698214148</v>
      </c>
      <c r="AQ43" s="261">
        <v>2.3921258562799359E-5</v>
      </c>
      <c r="AR43" s="261">
        <v>0</v>
      </c>
      <c r="AS43" s="261">
        <v>9.0609772038188614E-5</v>
      </c>
      <c r="AT43" s="261">
        <v>0</v>
      </c>
      <c r="AU43" s="261">
        <v>0</v>
      </c>
      <c r="AV43" s="261">
        <v>-4.0285323381176581E-18</v>
      </c>
      <c r="AW43" s="261">
        <v>6.6945606444270551E-5</v>
      </c>
      <c r="AX43" s="261">
        <v>1.3744925882089201E-3</v>
      </c>
      <c r="AY43" s="261">
        <v>2.777057278969987E-4</v>
      </c>
      <c r="AZ43" s="261">
        <v>8.2157404216752269E-3</v>
      </c>
      <c r="BA43" s="261">
        <v>1.9617403455364803E-2</v>
      </c>
      <c r="BB43" s="261">
        <v>1.6272984827921659E-2</v>
      </c>
      <c r="BC43" s="261">
        <v>1.937238889072935E-3</v>
      </c>
      <c r="BD43" s="261">
        <v>0</v>
      </c>
      <c r="BE43" s="261">
        <v>0</v>
      </c>
      <c r="BF43" s="261">
        <v>3.3753813755381065E-4</v>
      </c>
      <c r="BG43" s="261">
        <v>5.2130621823389452E-3</v>
      </c>
      <c r="BH43" s="261">
        <v>5.3468964692405578E-2</v>
      </c>
      <c r="BI43" s="261">
        <v>1.7596839957664939E-4</v>
      </c>
      <c r="BJ43" s="261">
        <v>-1.840889578043548E-19</v>
      </c>
      <c r="BK43" s="261">
        <v>1.4982626972294898E-4</v>
      </c>
      <c r="BL43" s="261">
        <v>5.8404195932033691E-4</v>
      </c>
      <c r="BM43" s="261">
        <v>2.0417351089439114E-3</v>
      </c>
      <c r="BN43" s="261">
        <v>-3.2678417969684439E-19</v>
      </c>
      <c r="BO43" s="261">
        <v>1.1915753015504076E-4</v>
      </c>
      <c r="BP43" s="261">
        <v>7.8022619395630793E-5</v>
      </c>
      <c r="BQ43" s="261">
        <v>9.185676779530983E-4</v>
      </c>
      <c r="BR43" s="261">
        <v>1.8521652808990068E-4</v>
      </c>
      <c r="BS43" s="261">
        <v>2.4411881935737108E-4</v>
      </c>
      <c r="BT43" s="261">
        <v>3.19481963569097E-4</v>
      </c>
      <c r="BU43" s="261">
        <v>2.0237260031416254E-4</v>
      </c>
      <c r="BV43" s="261">
        <v>0</v>
      </c>
      <c r="BW43" s="261">
        <v>0</v>
      </c>
      <c r="BX43" s="261">
        <v>1.0082244743528743E-5</v>
      </c>
      <c r="BY43" s="261">
        <v>0</v>
      </c>
      <c r="BZ43" s="261">
        <v>0</v>
      </c>
      <c r="CA43" s="261">
        <v>7.1039688970390307E-4</v>
      </c>
      <c r="CB43" s="261">
        <v>1.0798616885222719E-2</v>
      </c>
      <c r="CC43" s="261">
        <v>5.9774892339200722E-4</v>
      </c>
      <c r="CD43" s="261">
        <v>2.2678173548098084E-2</v>
      </c>
      <c r="CE43" s="261">
        <v>1.3654160170112355E-2</v>
      </c>
      <c r="CF43" s="261">
        <v>0</v>
      </c>
      <c r="CG43" s="261">
        <v>2.2188491489389355E-7</v>
      </c>
      <c r="CH43" s="261">
        <v>1.7303897411349425E-5</v>
      </c>
      <c r="CI43" s="261">
        <v>4.4286712386879581E-4</v>
      </c>
      <c r="CJ43" s="261">
        <v>1.3207750947799384E-4</v>
      </c>
      <c r="CK43" s="261">
        <v>1.7318396692503481E-3</v>
      </c>
      <c r="CL43" s="261">
        <v>2.6124592774032494E-3</v>
      </c>
    </row>
    <row r="44" spans="1:90">
      <c r="A44">
        <v>41</v>
      </c>
      <c r="B44" t="s">
        <v>1996</v>
      </c>
      <c r="C44" s="261">
        <v>1.1587964823422739E-5</v>
      </c>
      <c r="D44" s="261">
        <v>3.3525243505894924E-7</v>
      </c>
      <c r="E44" s="261">
        <v>1.0614253233861702E-7</v>
      </c>
      <c r="F44" s="261">
        <v>8.3193680666965083E-7</v>
      </c>
      <c r="G44" s="261">
        <v>1.4399311844760632E-7</v>
      </c>
      <c r="H44" s="261">
        <v>5.2531137645405471E-7</v>
      </c>
      <c r="I44" s="261">
        <v>0</v>
      </c>
      <c r="J44" s="261">
        <v>1.7163478201369439E-6</v>
      </c>
      <c r="K44" s="261">
        <v>6.9373604384862813E-6</v>
      </c>
      <c r="L44" s="261">
        <v>7.3465519951756163E-7</v>
      </c>
      <c r="M44" s="261">
        <v>7.7497775649347502E-6</v>
      </c>
      <c r="N44" s="261">
        <v>6.0342157022025237E-5</v>
      </c>
      <c r="O44" s="261">
        <v>1.1716446377261945E-4</v>
      </c>
      <c r="P44" s="261">
        <v>-2.0391274557858296E-21</v>
      </c>
      <c r="Q44" s="261">
        <v>1.2216640551046746E-5</v>
      </c>
      <c r="R44" s="261">
        <v>3.0767919360313071E-7</v>
      </c>
      <c r="S44" s="261">
        <v>-8.0065080546239975E-21</v>
      </c>
      <c r="T44" s="261">
        <v>6.3863814627973954E-6</v>
      </c>
      <c r="U44" s="261">
        <v>-7.3242607490222338E-18</v>
      </c>
      <c r="V44" s="261">
        <v>6.848078743801423E-5</v>
      </c>
      <c r="W44" s="261">
        <v>4.5437018783056409E-4</v>
      </c>
      <c r="X44" s="261">
        <v>0</v>
      </c>
      <c r="Y44" s="261">
        <v>4.5439608486454792E-7</v>
      </c>
      <c r="Z44" s="261">
        <v>-4.8652243156118266E-20</v>
      </c>
      <c r="AA44" s="261">
        <v>2.9846809633843596E-7</v>
      </c>
      <c r="AB44" s="261">
        <v>5.7547212490507199E-6</v>
      </c>
      <c r="AC44" s="261">
        <v>1.0636542402042598E-6</v>
      </c>
      <c r="AD44" s="261">
        <v>5.0658108392903329E-7</v>
      </c>
      <c r="AE44" s="261">
        <v>2.3029758469621306E-5</v>
      </c>
      <c r="AF44" s="261">
        <v>3.7429638473010552E-6</v>
      </c>
      <c r="AG44" s="261">
        <v>7.8136150803029063E-6</v>
      </c>
      <c r="AH44" s="261">
        <v>9.049103047596202E-6</v>
      </c>
      <c r="AI44" s="261">
        <v>4.9131882124452283E-4</v>
      </c>
      <c r="AJ44" s="261">
        <v>5.7170841775521368E-5</v>
      </c>
      <c r="AK44" s="261">
        <v>6.7643836375820474E-7</v>
      </c>
      <c r="AL44" s="261">
        <v>2.2571763321048149E-5</v>
      </c>
      <c r="AM44" s="261">
        <v>1.6936968836016178E-4</v>
      </c>
      <c r="AN44" s="261">
        <v>8.0737725702605295E-6</v>
      </c>
      <c r="AO44" s="261">
        <v>2.2881532520829861E-5</v>
      </c>
      <c r="AP44" s="261">
        <v>7.8205279551180545E-5</v>
      </c>
      <c r="AQ44" s="261">
        <v>1.0000192041445024</v>
      </c>
      <c r="AR44" s="261">
        <v>0</v>
      </c>
      <c r="AS44" s="261">
        <v>4.7312824006225832E-5</v>
      </c>
      <c r="AT44" s="261">
        <v>0</v>
      </c>
      <c r="AU44" s="261">
        <v>0</v>
      </c>
      <c r="AV44" s="261">
        <v>-1.4807129863704794E-17</v>
      </c>
      <c r="AW44" s="261">
        <v>1.9294142724412424E-4</v>
      </c>
      <c r="AX44" s="261">
        <v>3.9911566176957644E-3</v>
      </c>
      <c r="AY44" s="261">
        <v>6.8374171361486173E-4</v>
      </c>
      <c r="AZ44" s="261">
        <v>1.176494868858703E-3</v>
      </c>
      <c r="BA44" s="261">
        <v>4.2304885620440087E-3</v>
      </c>
      <c r="BB44" s="261">
        <v>4.9110846048358667E-3</v>
      </c>
      <c r="BC44" s="261">
        <v>1.9822525838149151E-3</v>
      </c>
      <c r="BD44" s="261">
        <v>0</v>
      </c>
      <c r="BE44" s="261">
        <v>0</v>
      </c>
      <c r="BF44" s="261">
        <v>5.572113485465529E-4</v>
      </c>
      <c r="BG44" s="261">
        <v>0.15439285793995861</v>
      </c>
      <c r="BH44" s="261">
        <v>2.8177575635828515E-2</v>
      </c>
      <c r="BI44" s="261">
        <v>1.8028162039773799E-2</v>
      </c>
      <c r="BJ44" s="261">
        <v>-6.4696355782135801E-20</v>
      </c>
      <c r="BK44" s="261">
        <v>2.8580735793548698E-4</v>
      </c>
      <c r="BL44" s="261">
        <v>7.7020616122114053E-3</v>
      </c>
      <c r="BM44" s="261">
        <v>2.3809560639199197E-3</v>
      </c>
      <c r="BN44" s="261">
        <v>-9.3123797711964877E-19</v>
      </c>
      <c r="BO44" s="261">
        <v>8.4845108910689933E-5</v>
      </c>
      <c r="BP44" s="261">
        <v>4.1020871562549566E-5</v>
      </c>
      <c r="BQ44" s="261">
        <v>2.8109704685277471E-4</v>
      </c>
      <c r="BR44" s="261">
        <v>1.4704699869163952E-4</v>
      </c>
      <c r="BS44" s="261">
        <v>2.0555007343035387E-4</v>
      </c>
      <c r="BT44" s="261">
        <v>4.951978833305765E-4</v>
      </c>
      <c r="BU44" s="261">
        <v>1.4579464771596166E-4</v>
      </c>
      <c r="BV44" s="261">
        <v>0</v>
      </c>
      <c r="BW44" s="261">
        <v>0</v>
      </c>
      <c r="BX44" s="261">
        <v>7.6782640843173908E-5</v>
      </c>
      <c r="BY44" s="261">
        <v>0</v>
      </c>
      <c r="BZ44" s="261">
        <v>0</v>
      </c>
      <c r="CA44" s="261">
        <v>1.8225462426232273E-3</v>
      </c>
      <c r="CB44" s="261">
        <v>4.0744022682814691E-2</v>
      </c>
      <c r="CC44" s="261">
        <v>1.0024727789417146E-4</v>
      </c>
      <c r="CD44" s="261">
        <v>2.1033126650489283E-2</v>
      </c>
      <c r="CE44" s="261">
        <v>1.9784601907437447E-2</v>
      </c>
      <c r="CF44" s="261">
        <v>0</v>
      </c>
      <c r="CG44" s="261">
        <v>1.598518423453662E-7</v>
      </c>
      <c r="CH44" s="261">
        <v>9.5015514090191845E-6</v>
      </c>
      <c r="CI44" s="261">
        <v>6.1443134900857157E-6</v>
      </c>
      <c r="CJ44" s="261">
        <v>2.2985756481141596E-4</v>
      </c>
      <c r="CK44" s="261">
        <v>7.8662155517588773E-4</v>
      </c>
      <c r="CL44" s="261">
        <v>4.0493187471524377E-3</v>
      </c>
    </row>
    <row r="45" spans="1:90">
      <c r="A45">
        <v>42</v>
      </c>
      <c r="B45" t="s">
        <v>1234</v>
      </c>
      <c r="C45" s="261">
        <v>5.7385231582866931E-5</v>
      </c>
      <c r="D45" s="261">
        <v>3.8226395248442499E-5</v>
      </c>
      <c r="E45" s="261">
        <v>4.3408208983647808E-8</v>
      </c>
      <c r="F45" s="261">
        <v>3.2106181559514303E-6</v>
      </c>
      <c r="G45" s="261">
        <v>1.7427626126040489E-7</v>
      </c>
      <c r="H45" s="261">
        <v>2.3359142918176615E-6</v>
      </c>
      <c r="I45" s="261">
        <v>0</v>
      </c>
      <c r="J45" s="261">
        <v>6.5164878155688747E-6</v>
      </c>
      <c r="K45" s="261">
        <v>1.1962707930139267E-5</v>
      </c>
      <c r="L45" s="261">
        <v>1.7144968785152332E-3</v>
      </c>
      <c r="M45" s="261">
        <v>2.0422047183885146E-4</v>
      </c>
      <c r="N45" s="261">
        <v>1.2701061786508661E-4</v>
      </c>
      <c r="O45" s="261">
        <v>3.8464174391769054E-5</v>
      </c>
      <c r="P45" s="261">
        <v>-8.1199749600552528E-21</v>
      </c>
      <c r="Q45" s="261">
        <v>5.5189196581151047E-6</v>
      </c>
      <c r="R45" s="261">
        <v>1.2368344093101832E-6</v>
      </c>
      <c r="S45" s="261">
        <v>-6.7171730618931361E-21</v>
      </c>
      <c r="T45" s="261">
        <v>5.4888202904403396E-5</v>
      </c>
      <c r="U45" s="261">
        <v>-4.8839291088374223E-18</v>
      </c>
      <c r="V45" s="261">
        <v>1.9783052196903993E-4</v>
      </c>
      <c r="W45" s="261">
        <v>2.0318745196169158E-3</v>
      </c>
      <c r="X45" s="261">
        <v>0</v>
      </c>
      <c r="Y45" s="261">
        <v>2.890357647563859E-3</v>
      </c>
      <c r="Z45" s="261">
        <v>-2.2856856143921169E-18</v>
      </c>
      <c r="AA45" s="261">
        <v>6.4985279397436097E-5</v>
      </c>
      <c r="AB45" s="261">
        <v>1.3687278569913665E-3</v>
      </c>
      <c r="AC45" s="261">
        <v>8.6985782521314438E-5</v>
      </c>
      <c r="AD45" s="261">
        <v>1.504838766363231E-3</v>
      </c>
      <c r="AE45" s="261">
        <v>8.5842380428062233E-4</v>
      </c>
      <c r="AF45" s="261">
        <v>5.0681417023202129E-5</v>
      </c>
      <c r="AG45" s="261">
        <v>6.5015627075503851E-6</v>
      </c>
      <c r="AH45" s="261">
        <v>1.1799848000036597E-5</v>
      </c>
      <c r="AI45" s="261">
        <v>5.8756217095373145E-4</v>
      </c>
      <c r="AJ45" s="261">
        <v>2.8833118757347456E-4</v>
      </c>
      <c r="AK45" s="261">
        <v>3.749033533300011E-6</v>
      </c>
      <c r="AL45" s="261">
        <v>4.9986626867901916E-6</v>
      </c>
      <c r="AM45" s="261">
        <v>1.3347175792664898E-4</v>
      </c>
      <c r="AN45" s="261">
        <v>1.5951974164827656E-7</v>
      </c>
      <c r="AO45" s="261">
        <v>2.3541397843967711E-5</v>
      </c>
      <c r="AP45" s="261">
        <v>2.3135812624001677E-5</v>
      </c>
      <c r="AQ45" s="261">
        <v>1.1209456678046359E-5</v>
      </c>
      <c r="AR45" s="261">
        <v>1</v>
      </c>
      <c r="AS45" s="261">
        <v>5.3635046499816276E-5</v>
      </c>
      <c r="AT45" s="261">
        <v>0</v>
      </c>
      <c r="AU45" s="261">
        <v>0</v>
      </c>
      <c r="AV45" s="261">
        <v>-1.9135540189812657E-18</v>
      </c>
      <c r="AW45" s="261">
        <v>5.6225067116959395E-5</v>
      </c>
      <c r="AX45" s="261">
        <v>1.3138737721620538E-3</v>
      </c>
      <c r="AY45" s="261">
        <v>6.5523502181682124E-4</v>
      </c>
      <c r="AZ45" s="261">
        <v>7.8654155977026484E-3</v>
      </c>
      <c r="BA45" s="261">
        <v>6.2097848558754446E-3</v>
      </c>
      <c r="BB45" s="261">
        <v>9.2157468792182506E-3</v>
      </c>
      <c r="BC45" s="261">
        <v>4.1573748589457523E-3</v>
      </c>
      <c r="BD45" s="261">
        <v>0</v>
      </c>
      <c r="BE45" s="261">
        <v>0</v>
      </c>
      <c r="BF45" s="261">
        <v>4.2657465251387587E-4</v>
      </c>
      <c r="BG45" s="261">
        <v>7.2912825805871231E-3</v>
      </c>
      <c r="BH45" s="261">
        <v>3.6250667415516899E-2</v>
      </c>
      <c r="BI45" s="261">
        <v>1.859806953119027E-4</v>
      </c>
      <c r="BJ45" s="261">
        <v>-9.8409988177887083E-20</v>
      </c>
      <c r="BK45" s="261">
        <v>1.8539295489931052E-4</v>
      </c>
      <c r="BL45" s="261">
        <v>4.4702087571421687E-4</v>
      </c>
      <c r="BM45" s="261">
        <v>1.0614458728296521E-3</v>
      </c>
      <c r="BN45" s="261">
        <v>-3.8437212327146621E-19</v>
      </c>
      <c r="BO45" s="261">
        <v>1.2798080239060785E-4</v>
      </c>
      <c r="BP45" s="261">
        <v>7.5115225269851372E-5</v>
      </c>
      <c r="BQ45" s="261">
        <v>5.6405152047142582E-4</v>
      </c>
      <c r="BR45" s="261">
        <v>2.6219986478004587E-4</v>
      </c>
      <c r="BS45" s="261">
        <v>2.3843219209099899E-4</v>
      </c>
      <c r="BT45" s="261">
        <v>2.3217591701778294E-3</v>
      </c>
      <c r="BU45" s="261">
        <v>3.6459773398549606E-4</v>
      </c>
      <c r="BV45" s="261">
        <v>0</v>
      </c>
      <c r="BW45" s="261">
        <v>0</v>
      </c>
      <c r="BX45" s="261">
        <v>2.5293098560220447E-5</v>
      </c>
      <c r="BY45" s="261">
        <v>0</v>
      </c>
      <c r="BZ45" s="261">
        <v>0</v>
      </c>
      <c r="CA45" s="261">
        <v>7.5058063917801037E-4</v>
      </c>
      <c r="CB45" s="261">
        <v>1.8381027738900879E-2</v>
      </c>
      <c r="CC45" s="261">
        <v>2.9838967213444682E-4</v>
      </c>
      <c r="CD45" s="261">
        <v>1.6592078884369914E-2</v>
      </c>
      <c r="CE45" s="261">
        <v>4.9239606141342325E-2</v>
      </c>
      <c r="CF45" s="261">
        <v>0</v>
      </c>
      <c r="CG45" s="261">
        <v>3.9975143399003262E-7</v>
      </c>
      <c r="CH45" s="261">
        <v>1.288157642209798E-5</v>
      </c>
      <c r="CI45" s="261">
        <v>1.1681132394749061E-5</v>
      </c>
      <c r="CJ45" s="261">
        <v>3.5201960839423524E-4</v>
      </c>
      <c r="CK45" s="261">
        <v>1.0779963468092568E-3</v>
      </c>
      <c r="CL45" s="261">
        <v>1.8985426332886877E-2</v>
      </c>
    </row>
    <row r="46" spans="1:90">
      <c r="A46">
        <v>43</v>
      </c>
      <c r="B46" t="s">
        <v>865</v>
      </c>
      <c r="C46" s="261">
        <v>6.3621673736224709E-6</v>
      </c>
      <c r="D46" s="261">
        <v>1.4019013452881711E-5</v>
      </c>
      <c r="E46" s="261">
        <v>6.3284534500493588E-8</v>
      </c>
      <c r="F46" s="261">
        <v>8.9548659316184937E-7</v>
      </c>
      <c r="G46" s="261">
        <v>1.4806532590632926E-7</v>
      </c>
      <c r="H46" s="261">
        <v>2.4796114093879789E-6</v>
      </c>
      <c r="I46" s="261">
        <v>0</v>
      </c>
      <c r="J46" s="261">
        <v>3.8703126888256228E-5</v>
      </c>
      <c r="K46" s="261">
        <v>6.6933453375379019E-6</v>
      </c>
      <c r="L46" s="261">
        <v>4.6799871915354782E-4</v>
      </c>
      <c r="M46" s="261">
        <v>4.6448517389088476E-4</v>
      </c>
      <c r="N46" s="261">
        <v>1.4980633187427765E-4</v>
      </c>
      <c r="O46" s="261">
        <v>4.7061180571428607E-5</v>
      </c>
      <c r="P46" s="261">
        <v>-7.9412566682437091E-21</v>
      </c>
      <c r="Q46" s="261">
        <v>1.0327727625250004E-5</v>
      </c>
      <c r="R46" s="261">
        <v>2.2173869207661796E-6</v>
      </c>
      <c r="S46" s="261">
        <v>-6.9187530377491056E-21</v>
      </c>
      <c r="T46" s="261">
        <v>6.9020076373960609E-5</v>
      </c>
      <c r="U46" s="261">
        <v>-5.534218973636972E-18</v>
      </c>
      <c r="V46" s="261">
        <v>1.1461436966309742E-5</v>
      </c>
      <c r="W46" s="261">
        <v>3.0369508216974745E-3</v>
      </c>
      <c r="X46" s="261">
        <v>0</v>
      </c>
      <c r="Y46" s="261">
        <v>3.1539973128570137E-3</v>
      </c>
      <c r="Z46" s="261">
        <v>-3.9645568220686748E-19</v>
      </c>
      <c r="AA46" s="261">
        <v>1.276223372334672E-4</v>
      </c>
      <c r="AB46" s="261">
        <v>1.0056832859140648E-3</v>
      </c>
      <c r="AC46" s="261">
        <v>1.1792950478929717E-4</v>
      </c>
      <c r="AD46" s="261">
        <v>1.8473442770977589E-3</v>
      </c>
      <c r="AE46" s="261">
        <v>3.4307039060841172E-3</v>
      </c>
      <c r="AF46" s="261">
        <v>7.1853149022610129E-6</v>
      </c>
      <c r="AG46" s="261">
        <v>1.0229057696190451E-5</v>
      </c>
      <c r="AH46" s="261">
        <v>9.6978976265181474E-6</v>
      </c>
      <c r="AI46" s="261">
        <v>6.6260986347665063E-4</v>
      </c>
      <c r="AJ46" s="261">
        <v>3.995252703345357E-4</v>
      </c>
      <c r="AK46" s="261">
        <v>1.4977174709709424E-6</v>
      </c>
      <c r="AL46" s="261">
        <v>9.8930979526969975E-6</v>
      </c>
      <c r="AM46" s="261">
        <v>2.0615413096676728E-4</v>
      </c>
      <c r="AN46" s="261">
        <v>1.5361290469034994E-7</v>
      </c>
      <c r="AO46" s="261">
        <v>2.7292818054265942E-5</v>
      </c>
      <c r="AP46" s="261">
        <v>4.2475128094167573E-5</v>
      </c>
      <c r="AQ46" s="261">
        <v>1.017609901012933E-5</v>
      </c>
      <c r="AR46" s="261">
        <v>0</v>
      </c>
      <c r="AS46" s="261">
        <v>1.0000739047835907</v>
      </c>
      <c r="AT46" s="261">
        <v>0</v>
      </c>
      <c r="AU46" s="261">
        <v>0</v>
      </c>
      <c r="AV46" s="261">
        <v>-1.3699173258875628E-18</v>
      </c>
      <c r="AW46" s="261">
        <v>6.2625722696073305E-5</v>
      </c>
      <c r="AX46" s="261">
        <v>1.8851013876599963E-3</v>
      </c>
      <c r="AY46" s="261">
        <v>3.9198504384881528E-4</v>
      </c>
      <c r="AZ46" s="261">
        <v>9.4474769474632188E-3</v>
      </c>
      <c r="BA46" s="261">
        <v>7.2517353367494986E-3</v>
      </c>
      <c r="BB46" s="261">
        <v>6.5080330028905358E-3</v>
      </c>
      <c r="BC46" s="261">
        <v>2.3274733881122689E-3</v>
      </c>
      <c r="BD46" s="261">
        <v>0</v>
      </c>
      <c r="BE46" s="261">
        <v>0</v>
      </c>
      <c r="BF46" s="261">
        <v>2.9113346457084648E-4</v>
      </c>
      <c r="BG46" s="261">
        <v>7.1558490223349114E-3</v>
      </c>
      <c r="BH46" s="261">
        <v>3.9683340635738994E-2</v>
      </c>
      <c r="BI46" s="261">
        <v>1.6344679186446745E-4</v>
      </c>
      <c r="BJ46" s="261">
        <v>-1.420841934633232E-19</v>
      </c>
      <c r="BK46" s="261">
        <v>1.835441424688065E-4</v>
      </c>
      <c r="BL46" s="261">
        <v>4.1209733799441153E-4</v>
      </c>
      <c r="BM46" s="261">
        <v>1.1451388153369041E-3</v>
      </c>
      <c r="BN46" s="261">
        <v>-9.076663701904996E-19</v>
      </c>
      <c r="BO46" s="261">
        <v>1.06615645914149E-3</v>
      </c>
      <c r="BP46" s="261">
        <v>5.6774276345530391E-5</v>
      </c>
      <c r="BQ46" s="261">
        <v>6.1200316211408893E-4</v>
      </c>
      <c r="BR46" s="261">
        <v>2.6022344278405499E-4</v>
      </c>
      <c r="BS46" s="261">
        <v>2.0696309735235567E-4</v>
      </c>
      <c r="BT46" s="261">
        <v>2.4762102530279111E-3</v>
      </c>
      <c r="BU46" s="261">
        <v>1.1326131328047507E-4</v>
      </c>
      <c r="BV46" s="261">
        <v>0</v>
      </c>
      <c r="BW46" s="261">
        <v>0</v>
      </c>
      <c r="BX46" s="261">
        <v>2.5829721279260859E-5</v>
      </c>
      <c r="BY46" s="261">
        <v>0</v>
      </c>
      <c r="BZ46" s="261">
        <v>0</v>
      </c>
      <c r="CA46" s="261">
        <v>1.896991524011232E-3</v>
      </c>
      <c r="CB46" s="261">
        <v>1.3136791640119067E-2</v>
      </c>
      <c r="CC46" s="261">
        <v>9.8620472521922971E-5</v>
      </c>
      <c r="CD46" s="261">
        <v>2.5633438520049453E-2</v>
      </c>
      <c r="CE46" s="261">
        <v>1.935327309931157E-2</v>
      </c>
      <c r="CF46" s="261">
        <v>0</v>
      </c>
      <c r="CG46" s="261">
        <v>1.2418171639340289E-7</v>
      </c>
      <c r="CH46" s="261">
        <v>1.7271149788233196E-5</v>
      </c>
      <c r="CI46" s="261">
        <v>1.0587559569238914E-5</v>
      </c>
      <c r="CJ46" s="261">
        <v>2.3276641324670164E-4</v>
      </c>
      <c r="CK46" s="261">
        <v>2.8544385152390409E-4</v>
      </c>
      <c r="CL46" s="261">
        <v>2.0248399552999213E-2</v>
      </c>
    </row>
    <row r="47" spans="1:90">
      <c r="A47">
        <v>44</v>
      </c>
      <c r="B47" t="s">
        <v>868</v>
      </c>
      <c r="C47" s="261">
        <v>2.0156536619516844E-4</v>
      </c>
      <c r="D47" s="261">
        <v>2.3782088600879041E-5</v>
      </c>
      <c r="E47" s="261">
        <v>1.0759324640316301E-7</v>
      </c>
      <c r="F47" s="261">
        <v>2.2085568240513403E-5</v>
      </c>
      <c r="G47" s="261">
        <v>4.704353375845873E-7</v>
      </c>
      <c r="H47" s="261">
        <v>8.0563539280563677E-7</v>
      </c>
      <c r="I47" s="261">
        <v>0</v>
      </c>
      <c r="J47" s="261">
        <v>3.1008638772361138E-6</v>
      </c>
      <c r="K47" s="261">
        <v>5.1897546113987421E-6</v>
      </c>
      <c r="L47" s="261">
        <v>5.0176690259445002E-5</v>
      </c>
      <c r="M47" s="261">
        <v>7.0762380528194744E-6</v>
      </c>
      <c r="N47" s="261">
        <v>7.1404580487569535E-5</v>
      </c>
      <c r="O47" s="261">
        <v>3.955748541553655E-5</v>
      </c>
      <c r="P47" s="261">
        <v>-1.458213939298702E-19</v>
      </c>
      <c r="Q47" s="261">
        <v>1.2644271435435621E-5</v>
      </c>
      <c r="R47" s="261">
        <v>8.0075745585603803E-7</v>
      </c>
      <c r="S47" s="261">
        <v>-5.1475828018882092E-21</v>
      </c>
      <c r="T47" s="261">
        <v>1.8712109622860648E-5</v>
      </c>
      <c r="U47" s="261">
        <v>-7.9665989099239939E-18</v>
      </c>
      <c r="V47" s="261">
        <v>6.6688060756357791E-3</v>
      </c>
      <c r="W47" s="261">
        <v>1.4749878893145329E-3</v>
      </c>
      <c r="X47" s="261">
        <v>0</v>
      </c>
      <c r="Y47" s="261">
        <v>4.9305783576824207E-3</v>
      </c>
      <c r="Z47" s="261">
        <v>-1.0824214088490909E-19</v>
      </c>
      <c r="AA47" s="261">
        <v>3.9140722132730628E-5</v>
      </c>
      <c r="AB47" s="261">
        <v>1.3108186790467225E-3</v>
      </c>
      <c r="AC47" s="261">
        <v>4.5962693014867224E-5</v>
      </c>
      <c r="AD47" s="261">
        <v>5.4207657974032319E-4</v>
      </c>
      <c r="AE47" s="261">
        <v>2.8857586212417495E-4</v>
      </c>
      <c r="AF47" s="261">
        <v>2.4992623169047825E-5</v>
      </c>
      <c r="AG47" s="261">
        <v>1.1004700722483808E-5</v>
      </c>
      <c r="AH47" s="261">
        <v>1.3017923858154884E-5</v>
      </c>
      <c r="AI47" s="261">
        <v>6.9781765320608557E-4</v>
      </c>
      <c r="AJ47" s="261">
        <v>1.8726216439137356E-4</v>
      </c>
      <c r="AK47" s="261">
        <v>5.4361123006287437E-6</v>
      </c>
      <c r="AL47" s="261">
        <v>7.6092570219576055E-6</v>
      </c>
      <c r="AM47" s="261">
        <v>2.2046044618793394E-4</v>
      </c>
      <c r="AN47" s="261">
        <v>1.9191618053079772E-7</v>
      </c>
      <c r="AO47" s="261">
        <v>2.5566066446923947E-5</v>
      </c>
      <c r="AP47" s="261">
        <v>7.0719925980424823E-5</v>
      </c>
      <c r="AQ47" s="261">
        <v>1.7190908889798344E-4</v>
      </c>
      <c r="AR47" s="261">
        <v>0</v>
      </c>
      <c r="AS47" s="261">
        <v>5.2157684485554258E-5</v>
      </c>
      <c r="AT47" s="261">
        <v>1</v>
      </c>
      <c r="AU47" s="261">
        <v>0</v>
      </c>
      <c r="AV47" s="261">
        <v>-1.5870009222504084E-18</v>
      </c>
      <c r="AW47" s="261">
        <v>4.1938900201040843E-5</v>
      </c>
      <c r="AX47" s="261">
        <v>1.3530277510276577E-3</v>
      </c>
      <c r="AY47" s="261">
        <v>4.3766232644695379E-3</v>
      </c>
      <c r="AZ47" s="261">
        <v>5.4339644218303262E-3</v>
      </c>
      <c r="BA47" s="261">
        <v>7.9327180968554248E-3</v>
      </c>
      <c r="BB47" s="261">
        <v>1.2823125532703254E-2</v>
      </c>
      <c r="BC47" s="261">
        <v>2.2043990421311628E-3</v>
      </c>
      <c r="BD47" s="261">
        <v>0</v>
      </c>
      <c r="BE47" s="261">
        <v>0</v>
      </c>
      <c r="BF47" s="261">
        <v>4.3788378968848607E-4</v>
      </c>
      <c r="BG47" s="261">
        <v>7.6150669261732277E-3</v>
      </c>
      <c r="BH47" s="261">
        <v>4.2992201553635076E-2</v>
      </c>
      <c r="BI47" s="261">
        <v>3.6476265138352625E-4</v>
      </c>
      <c r="BJ47" s="261">
        <v>-1.1090753702435359E-19</v>
      </c>
      <c r="BK47" s="261">
        <v>1.8653434634538849E-4</v>
      </c>
      <c r="BL47" s="261">
        <v>5.9184089540188626E-4</v>
      </c>
      <c r="BM47" s="261">
        <v>1.6678631181443718E-3</v>
      </c>
      <c r="BN47" s="261">
        <v>-6.868360838167105E-19</v>
      </c>
      <c r="BO47" s="261">
        <v>4.0228091812940641E-4</v>
      </c>
      <c r="BP47" s="261">
        <v>6.2656325551527472E-5</v>
      </c>
      <c r="BQ47" s="261">
        <v>8.8989831837836802E-4</v>
      </c>
      <c r="BR47" s="261">
        <v>3.0122321077336717E-4</v>
      </c>
      <c r="BS47" s="261">
        <v>2.5664289276056937E-4</v>
      </c>
      <c r="BT47" s="261">
        <v>7.2321999823324204E-4</v>
      </c>
      <c r="BU47" s="261">
        <v>2.9447279048823379E-4</v>
      </c>
      <c r="BV47" s="261">
        <v>0</v>
      </c>
      <c r="BW47" s="261">
        <v>0</v>
      </c>
      <c r="BX47" s="261">
        <v>1.4802595652445289E-5</v>
      </c>
      <c r="BY47" s="261">
        <v>0</v>
      </c>
      <c r="BZ47" s="261">
        <v>0</v>
      </c>
      <c r="CA47" s="261">
        <v>1.0517795551075418E-3</v>
      </c>
      <c r="CB47" s="261">
        <v>3.4875716956707617E-2</v>
      </c>
      <c r="CC47" s="261">
        <v>2.0663842458480537E-4</v>
      </c>
      <c r="CD47" s="261">
        <v>2.7430149201846547E-2</v>
      </c>
      <c r="CE47" s="261">
        <v>8.3942900600051648E-2</v>
      </c>
      <c r="CF47" s="261">
        <v>0</v>
      </c>
      <c r="CG47" s="261">
        <v>3.2286519990659274E-7</v>
      </c>
      <c r="CH47" s="261">
        <v>3.6326081442876264E-5</v>
      </c>
      <c r="CI47" s="261">
        <v>8.5780771042362545E-6</v>
      </c>
      <c r="CJ47" s="261">
        <v>5.6407882980745601E-4</v>
      </c>
      <c r="CK47" s="261">
        <v>3.4687327775052776E-3</v>
      </c>
      <c r="CL47" s="261">
        <v>5.9138950220561119E-3</v>
      </c>
    </row>
    <row r="48" spans="1:90">
      <c r="A48">
        <v>45</v>
      </c>
      <c r="B48" t="s">
        <v>161</v>
      </c>
      <c r="C48" s="261">
        <v>1.2309310707663714E-4</v>
      </c>
      <c r="D48" s="261">
        <v>8.8372565756951453E-6</v>
      </c>
      <c r="E48" s="261">
        <v>1.2039688378255073E-7</v>
      </c>
      <c r="F48" s="261">
        <v>2.1546496965159129E-5</v>
      </c>
      <c r="G48" s="261">
        <v>4.9817753186973816E-7</v>
      </c>
      <c r="H48" s="261">
        <v>1.2934431182603355E-6</v>
      </c>
      <c r="I48" s="261">
        <v>0</v>
      </c>
      <c r="J48" s="261">
        <v>1.172157126577141E-6</v>
      </c>
      <c r="K48" s="261">
        <v>5.7998017303915114E-6</v>
      </c>
      <c r="L48" s="261">
        <v>1.2950140586282655E-4</v>
      </c>
      <c r="M48" s="261">
        <v>6.7916285878996277E-6</v>
      </c>
      <c r="N48" s="261">
        <v>2.2322125733409772E-5</v>
      </c>
      <c r="O48" s="261">
        <v>2.7834248577351179E-5</v>
      </c>
      <c r="P48" s="261">
        <v>-8.1254153364965291E-20</v>
      </c>
      <c r="Q48" s="261">
        <v>1.8073720585610937E-5</v>
      </c>
      <c r="R48" s="261">
        <v>9.7620901568419219E-7</v>
      </c>
      <c r="S48" s="261">
        <v>-6.7506709520423193E-21</v>
      </c>
      <c r="T48" s="261">
        <v>1.8164804414335318E-5</v>
      </c>
      <c r="U48" s="261">
        <v>-4.7731879279672794E-18</v>
      </c>
      <c r="V48" s="261">
        <v>3.2363022201632374E-3</v>
      </c>
      <c r="W48" s="261">
        <v>1.9079272876852593E-3</v>
      </c>
      <c r="X48" s="261">
        <v>0</v>
      </c>
      <c r="Y48" s="261">
        <v>3.6476911716394906E-3</v>
      </c>
      <c r="Z48" s="261">
        <v>-2.9900593112780068E-19</v>
      </c>
      <c r="AA48" s="261">
        <v>9.7044500150143944E-5</v>
      </c>
      <c r="AB48" s="261">
        <v>2.4338684911066237E-3</v>
      </c>
      <c r="AC48" s="261">
        <v>2.9600145890941226E-4</v>
      </c>
      <c r="AD48" s="261">
        <v>1.1586054579561351E-3</v>
      </c>
      <c r="AE48" s="261">
        <v>2.6988909390270461E-4</v>
      </c>
      <c r="AF48" s="261">
        <v>3.0270235294721417E-5</v>
      </c>
      <c r="AG48" s="261">
        <v>8.7400467005681285E-6</v>
      </c>
      <c r="AH48" s="261">
        <v>9.409073207667092E-6</v>
      </c>
      <c r="AI48" s="261">
        <v>5.4734815624745455E-4</v>
      </c>
      <c r="AJ48" s="261">
        <v>4.0966299755103069E-4</v>
      </c>
      <c r="AK48" s="261">
        <v>6.5990991625184665E-6</v>
      </c>
      <c r="AL48" s="261">
        <v>6.4477402788120851E-6</v>
      </c>
      <c r="AM48" s="261">
        <v>1.8217932114750223E-4</v>
      </c>
      <c r="AN48" s="261">
        <v>2.2455777096326739E-7</v>
      </c>
      <c r="AO48" s="261">
        <v>2.060518777340442E-5</v>
      </c>
      <c r="AP48" s="261">
        <v>8.0953662703736582E-5</v>
      </c>
      <c r="AQ48" s="261">
        <v>3.2607415632033329E-5</v>
      </c>
      <c r="AR48" s="261">
        <v>0</v>
      </c>
      <c r="AS48" s="261">
        <v>3.7140356916729563E-5</v>
      </c>
      <c r="AT48" s="261">
        <v>0</v>
      </c>
      <c r="AU48" s="261">
        <v>1</v>
      </c>
      <c r="AV48" s="261">
        <v>-2.389633178818621E-18</v>
      </c>
      <c r="AW48" s="261">
        <v>3.6502097916913636E-5</v>
      </c>
      <c r="AX48" s="261">
        <v>1.2430164995422895E-3</v>
      </c>
      <c r="AY48" s="261">
        <v>4.6880496132503521E-3</v>
      </c>
      <c r="AZ48" s="261">
        <v>5.1374665520591912E-3</v>
      </c>
      <c r="BA48" s="261">
        <v>5.8313245490772461E-3</v>
      </c>
      <c r="BB48" s="261">
        <v>1.1316411347222693E-2</v>
      </c>
      <c r="BC48" s="261">
        <v>2.2326154996948496E-3</v>
      </c>
      <c r="BD48" s="261">
        <v>0</v>
      </c>
      <c r="BE48" s="261">
        <v>0</v>
      </c>
      <c r="BF48" s="261">
        <v>2.0641077839250881E-4</v>
      </c>
      <c r="BG48" s="261">
        <v>7.9845535780578153E-3</v>
      </c>
      <c r="BH48" s="261">
        <v>2.8899538637614366E-2</v>
      </c>
      <c r="BI48" s="261">
        <v>4.0432613025182418E-4</v>
      </c>
      <c r="BJ48" s="261">
        <v>-1.1075899808991835E-19</v>
      </c>
      <c r="BK48" s="261">
        <v>2.1869042319857553E-4</v>
      </c>
      <c r="BL48" s="261">
        <v>7.1580142971487725E-4</v>
      </c>
      <c r="BM48" s="261">
        <v>9.1251948741098124E-4</v>
      </c>
      <c r="BN48" s="261">
        <v>-6.1103159390321601E-19</v>
      </c>
      <c r="BO48" s="261">
        <v>3.4987099536703045E-4</v>
      </c>
      <c r="BP48" s="261">
        <v>5.5760093481908597E-5</v>
      </c>
      <c r="BQ48" s="261">
        <v>9.7674761814056893E-4</v>
      </c>
      <c r="BR48" s="261">
        <v>1.6464563230779509E-4</v>
      </c>
      <c r="BS48" s="261">
        <v>2.0422858142666981E-4</v>
      </c>
      <c r="BT48" s="261">
        <v>1.2593383007539006E-3</v>
      </c>
      <c r="BU48" s="261">
        <v>3.1090301281367917E-4</v>
      </c>
      <c r="BV48" s="261">
        <v>0</v>
      </c>
      <c r="BW48" s="261">
        <v>0</v>
      </c>
      <c r="BX48" s="261">
        <v>1.8571022498501355E-5</v>
      </c>
      <c r="BY48" s="261">
        <v>0</v>
      </c>
      <c r="BZ48" s="261">
        <v>0</v>
      </c>
      <c r="CA48" s="261">
        <v>1.1481599704285259E-3</v>
      </c>
      <c r="CB48" s="261">
        <v>4.5809103443675885E-2</v>
      </c>
      <c r="CC48" s="261">
        <v>1.5098743244412591E-4</v>
      </c>
      <c r="CD48" s="261">
        <v>2.2673589476345169E-2</v>
      </c>
      <c r="CE48" s="261">
        <v>2.7391331061580173E-2</v>
      </c>
      <c r="CF48" s="261">
        <v>0</v>
      </c>
      <c r="CG48" s="261">
        <v>3.4087958760882971E-7</v>
      </c>
      <c r="CH48" s="261">
        <v>2.1798906665386239E-5</v>
      </c>
      <c r="CI48" s="261">
        <v>8.3670832888342608E-6</v>
      </c>
      <c r="CJ48" s="261">
        <v>5.6294056367416718E-4</v>
      </c>
      <c r="CK48" s="261">
        <v>8.9076617575254531E-4</v>
      </c>
      <c r="CL48" s="261">
        <v>1.0297827114995248E-2</v>
      </c>
    </row>
    <row r="49" spans="1:90">
      <c r="A49">
        <v>46</v>
      </c>
      <c r="B49" t="s">
        <v>162</v>
      </c>
      <c r="C49" s="261">
        <v>2.5182305707195219E-6</v>
      </c>
      <c r="D49" s="261">
        <v>1.7182778202985234E-6</v>
      </c>
      <c r="E49" s="261">
        <v>3.1757222080069947E-8</v>
      </c>
      <c r="F49" s="261">
        <v>5.3715570074650855E-4</v>
      </c>
      <c r="G49" s="261">
        <v>8.5381691026098262E-7</v>
      </c>
      <c r="H49" s="261">
        <v>4.6688940484877945E-7</v>
      </c>
      <c r="I49" s="261">
        <v>0</v>
      </c>
      <c r="J49" s="261">
        <v>4.0450401751551671E-7</v>
      </c>
      <c r="K49" s="261">
        <v>1.1891813749298668E-6</v>
      </c>
      <c r="L49" s="261">
        <v>7.3825944585338989E-5</v>
      </c>
      <c r="M49" s="261">
        <v>1.523865648975829E-5</v>
      </c>
      <c r="N49" s="261">
        <v>1.0227776770254874E-5</v>
      </c>
      <c r="O49" s="261">
        <v>5.3126661541309857E-5</v>
      </c>
      <c r="P49" s="261">
        <v>-3.8168778328274604E-20</v>
      </c>
      <c r="Q49" s="261">
        <v>3.4468329058279912E-6</v>
      </c>
      <c r="R49" s="261">
        <v>2.3728202639635915E-7</v>
      </c>
      <c r="S49" s="261">
        <v>-7.8931934694986221E-21</v>
      </c>
      <c r="T49" s="261">
        <v>7.1506727363726481E-6</v>
      </c>
      <c r="U49" s="261">
        <v>-7.9145109831686524E-18</v>
      </c>
      <c r="V49" s="261">
        <v>5.9301289707692937E-3</v>
      </c>
      <c r="W49" s="261">
        <v>6.9479084093547437E-5</v>
      </c>
      <c r="X49" s="261">
        <v>0</v>
      </c>
      <c r="Y49" s="261">
        <v>2.0054985856643241E-6</v>
      </c>
      <c r="Z49" s="261">
        <v>-5.0162303664999842E-21</v>
      </c>
      <c r="AA49" s="261">
        <v>5.5649945798683852E-7</v>
      </c>
      <c r="AB49" s="261">
        <v>6.4302611447562358E-6</v>
      </c>
      <c r="AC49" s="261">
        <v>5.4952184409470907E-6</v>
      </c>
      <c r="AD49" s="261">
        <v>1.0027879734300618E-6</v>
      </c>
      <c r="AE49" s="261">
        <v>2.424483916750629E-5</v>
      </c>
      <c r="AF49" s="261">
        <v>6.3612653434426846E-6</v>
      </c>
      <c r="AG49" s="261">
        <v>1.3596433844933335E-5</v>
      </c>
      <c r="AH49" s="261">
        <v>1.3978223461517589E-5</v>
      </c>
      <c r="AI49" s="261">
        <v>8.9288680898576397E-4</v>
      </c>
      <c r="AJ49" s="261">
        <v>6.2111018588761487E-5</v>
      </c>
      <c r="AK49" s="261">
        <v>4.5573558344552328E-7</v>
      </c>
      <c r="AL49" s="261">
        <v>9.8881366749156503E-6</v>
      </c>
      <c r="AM49" s="261">
        <v>3.1316517835877107E-4</v>
      </c>
      <c r="AN49" s="261">
        <v>4.2758679300100966E-7</v>
      </c>
      <c r="AO49" s="261">
        <v>2.8508804788006682E-5</v>
      </c>
      <c r="AP49" s="261">
        <v>1.8244695401235805E-5</v>
      </c>
      <c r="AQ49" s="261">
        <v>3.417842236721951E-3</v>
      </c>
      <c r="AR49" s="261">
        <v>0</v>
      </c>
      <c r="AS49" s="261">
        <v>4.4900346174939334E-4</v>
      </c>
      <c r="AT49" s="261">
        <v>0</v>
      </c>
      <c r="AU49" s="261">
        <v>0</v>
      </c>
      <c r="AV49" s="261">
        <v>1</v>
      </c>
      <c r="AW49" s="261">
        <v>7.9800808064242081E-5</v>
      </c>
      <c r="AX49" s="261">
        <v>6.6541939501724926E-4</v>
      </c>
      <c r="AY49" s="261">
        <v>9.3695449039321258E-3</v>
      </c>
      <c r="AZ49" s="261">
        <v>2.4688617488035232E-3</v>
      </c>
      <c r="BA49" s="261">
        <v>1.2194662107369307E-3</v>
      </c>
      <c r="BB49" s="261">
        <v>1.1436355515987241E-2</v>
      </c>
      <c r="BC49" s="261">
        <v>2.5806840131491829E-3</v>
      </c>
      <c r="BD49" s="261">
        <v>0</v>
      </c>
      <c r="BE49" s="261">
        <v>0</v>
      </c>
      <c r="BF49" s="261">
        <v>2.4080103976212603E-4</v>
      </c>
      <c r="BG49" s="261">
        <v>4.9522929372750194E-3</v>
      </c>
      <c r="BH49" s="261">
        <v>8.519727377283997E-3</v>
      </c>
      <c r="BI49" s="261">
        <v>9.2281746370491348E-4</v>
      </c>
      <c r="BJ49" s="261">
        <v>-1.0257365768043464E-19</v>
      </c>
      <c r="BK49" s="261">
        <v>1.7622298493190662E-4</v>
      </c>
      <c r="BL49" s="261">
        <v>2.2266337202009189E-3</v>
      </c>
      <c r="BM49" s="261">
        <v>3.0204329207315965E-4</v>
      </c>
      <c r="BN49" s="261">
        <v>-9.8329576869024122E-19</v>
      </c>
      <c r="BO49" s="261">
        <v>6.2631157212085286E-5</v>
      </c>
      <c r="BP49" s="261">
        <v>3.493703918003226E-5</v>
      </c>
      <c r="BQ49" s="261">
        <v>1.9813521689554326E-3</v>
      </c>
      <c r="BR49" s="261">
        <v>1.3447271749269434E-4</v>
      </c>
      <c r="BS49" s="261">
        <v>6.8095951724302711E-5</v>
      </c>
      <c r="BT49" s="261">
        <v>4.4757412572451457E-4</v>
      </c>
      <c r="BU49" s="261">
        <v>8.3145278452617546E-4</v>
      </c>
      <c r="BV49" s="261">
        <v>0</v>
      </c>
      <c r="BW49" s="261">
        <v>0</v>
      </c>
      <c r="BX49" s="261">
        <v>3.8926537469147902E-5</v>
      </c>
      <c r="BY49" s="261">
        <v>0</v>
      </c>
      <c r="BZ49" s="261">
        <v>0</v>
      </c>
      <c r="CA49" s="261">
        <v>9.4735691643947617E-4</v>
      </c>
      <c r="CB49" s="261">
        <v>4.1405598997713705E-3</v>
      </c>
      <c r="CC49" s="261">
        <v>2.3491835662519647E-4</v>
      </c>
      <c r="CD49" s="261">
        <v>3.9024711351269843E-2</v>
      </c>
      <c r="CE49" s="261">
        <v>2.7469769270965921E-2</v>
      </c>
      <c r="CF49" s="261">
        <v>0</v>
      </c>
      <c r="CG49" s="261">
        <v>9.116196068365208E-7</v>
      </c>
      <c r="CH49" s="261">
        <v>2.1849093923404173E-5</v>
      </c>
      <c r="CI49" s="261">
        <v>3.5629057753733413E-6</v>
      </c>
      <c r="CJ49" s="261">
        <v>1.0910436642406904E-4</v>
      </c>
      <c r="CK49" s="261">
        <v>2.6958162670106482E-4</v>
      </c>
      <c r="CL49" s="261">
        <v>3.6598910436512607E-3</v>
      </c>
    </row>
    <row r="50" spans="1:90">
      <c r="A50">
        <v>47</v>
      </c>
      <c r="B50" t="s">
        <v>163</v>
      </c>
      <c r="C50" s="261">
        <v>3.673959241054043E-6</v>
      </c>
      <c r="D50" s="261">
        <v>1.7888572310125687E-7</v>
      </c>
      <c r="E50" s="261">
        <v>5.1092679451201785E-8</v>
      </c>
      <c r="F50" s="261">
        <v>8.5947307110552417E-4</v>
      </c>
      <c r="G50" s="261">
        <v>2.223542082844484E-7</v>
      </c>
      <c r="H50" s="261">
        <v>2.4254339761450661E-7</v>
      </c>
      <c r="I50" s="261">
        <v>0</v>
      </c>
      <c r="J50" s="261">
        <v>3.0211483351788633E-7</v>
      </c>
      <c r="K50" s="261">
        <v>1.757500347698191E-6</v>
      </c>
      <c r="L50" s="261">
        <v>7.6617769955615004E-7</v>
      </c>
      <c r="M50" s="261">
        <v>1.0291180320987864E-5</v>
      </c>
      <c r="N50" s="261">
        <v>9.8436756859655973E-6</v>
      </c>
      <c r="O50" s="261">
        <v>1.2432976139293552E-4</v>
      </c>
      <c r="P50" s="261">
        <v>-4.6466994399314353E-20</v>
      </c>
      <c r="Q50" s="261">
        <v>1.3731615411259474E-6</v>
      </c>
      <c r="R50" s="261">
        <v>1.1209489973607161E-6</v>
      </c>
      <c r="S50" s="261">
        <v>-1.7208139073875042E-21</v>
      </c>
      <c r="T50" s="261">
        <v>1.8348587877783838E-5</v>
      </c>
      <c r="U50" s="261">
        <v>-7.6305457805771515E-18</v>
      </c>
      <c r="V50" s="261">
        <v>2.4350807416979434E-6</v>
      </c>
      <c r="W50" s="261">
        <v>4.2568499379128601E-5</v>
      </c>
      <c r="X50" s="261">
        <v>0</v>
      </c>
      <c r="Y50" s="261">
        <v>4.8869584490819245E-6</v>
      </c>
      <c r="Z50" s="261">
        <v>-3.4483186516160066E-21</v>
      </c>
      <c r="AA50" s="261">
        <v>1.0869135064410907E-6</v>
      </c>
      <c r="AB50" s="261">
        <v>3.531667779374406E-6</v>
      </c>
      <c r="AC50" s="261">
        <v>4.6467113553630667E-7</v>
      </c>
      <c r="AD50" s="261">
        <v>1.7227351642135009E-6</v>
      </c>
      <c r="AE50" s="261">
        <v>6.118907769709744E-5</v>
      </c>
      <c r="AF50" s="261">
        <v>1.0964960367228908E-6</v>
      </c>
      <c r="AG50" s="261">
        <v>2.4593842092253695E-6</v>
      </c>
      <c r="AH50" s="261">
        <v>2.5261864636571203E-6</v>
      </c>
      <c r="AI50" s="261">
        <v>1.4625040767267294E-4</v>
      </c>
      <c r="AJ50" s="261">
        <v>1.4607063260769184E-5</v>
      </c>
      <c r="AK50" s="261">
        <v>1.3372980387591851E-7</v>
      </c>
      <c r="AL50" s="261">
        <v>2.4910294601088963E-6</v>
      </c>
      <c r="AM50" s="261">
        <v>5.0076821748215657E-5</v>
      </c>
      <c r="AN50" s="261">
        <v>3.3373746878807495E-7</v>
      </c>
      <c r="AO50" s="261">
        <v>7.6108910087245518E-6</v>
      </c>
      <c r="AP50" s="261">
        <v>3.6304642718797166E-5</v>
      </c>
      <c r="AQ50" s="261">
        <v>2.5477239448887948E-3</v>
      </c>
      <c r="AR50" s="261">
        <v>0</v>
      </c>
      <c r="AS50" s="261">
        <v>9.0408020284082056E-4</v>
      </c>
      <c r="AT50" s="261">
        <v>0</v>
      </c>
      <c r="AU50" s="261">
        <v>0</v>
      </c>
      <c r="AV50" s="261">
        <v>-7.1471133467961724E-18</v>
      </c>
      <c r="AW50" s="261">
        <v>1.0003512145880993</v>
      </c>
      <c r="AX50" s="261">
        <v>2.0087972226566064E-3</v>
      </c>
      <c r="AY50" s="261">
        <v>1.3929482717976159E-3</v>
      </c>
      <c r="AZ50" s="261">
        <v>3.2867923261563296E-3</v>
      </c>
      <c r="BA50" s="261">
        <v>1.2133976826043443E-3</v>
      </c>
      <c r="BB50" s="261">
        <v>4.259537781043746E-3</v>
      </c>
      <c r="BC50" s="261">
        <v>4.1815885056002613E-3</v>
      </c>
      <c r="BD50" s="261">
        <v>0</v>
      </c>
      <c r="BE50" s="261">
        <v>0</v>
      </c>
      <c r="BF50" s="261">
        <v>2.061646753687678E-4</v>
      </c>
      <c r="BG50" s="261">
        <v>8.3186550133443719E-3</v>
      </c>
      <c r="BH50" s="261">
        <v>8.7643818091672245E-3</v>
      </c>
      <c r="BI50" s="261">
        <v>7.2905621967238527E-4</v>
      </c>
      <c r="BJ50" s="261">
        <v>-7.5045537430983234E-20</v>
      </c>
      <c r="BK50" s="261">
        <v>3.2017178928981689E-4</v>
      </c>
      <c r="BL50" s="261">
        <v>4.8487273507826952E-3</v>
      </c>
      <c r="BM50" s="261">
        <v>3.4062866231383354E-4</v>
      </c>
      <c r="BN50" s="261">
        <v>-2.3230573890203719E-18</v>
      </c>
      <c r="BO50" s="261">
        <v>8.3473190123954508E-5</v>
      </c>
      <c r="BP50" s="261">
        <v>7.0366586134169802E-5</v>
      </c>
      <c r="BQ50" s="261">
        <v>1.5317880148345074E-3</v>
      </c>
      <c r="BR50" s="261">
        <v>9.5397561028760593E-5</v>
      </c>
      <c r="BS50" s="261">
        <v>6.5073821435790731E-5</v>
      </c>
      <c r="BT50" s="261">
        <v>2.1573973903438472E-4</v>
      </c>
      <c r="BU50" s="261">
        <v>5.8533703077878155E-4</v>
      </c>
      <c r="BV50" s="261">
        <v>0</v>
      </c>
      <c r="BW50" s="261">
        <v>0</v>
      </c>
      <c r="BX50" s="261">
        <v>4.415170072170705E-5</v>
      </c>
      <c r="BY50" s="261">
        <v>0</v>
      </c>
      <c r="BZ50" s="261">
        <v>0</v>
      </c>
      <c r="CA50" s="261">
        <v>2.6315778521496759E-3</v>
      </c>
      <c r="CB50" s="261">
        <v>5.5947741071362593E-3</v>
      </c>
      <c r="CC50" s="261">
        <v>6.6716587227772807E-4</v>
      </c>
      <c r="CD50" s="261">
        <v>6.229459685933453E-3</v>
      </c>
      <c r="CE50" s="261">
        <v>1.8342402646748447E-2</v>
      </c>
      <c r="CF50" s="261">
        <v>0</v>
      </c>
      <c r="CG50" s="261">
        <v>6.4177392125699254E-7</v>
      </c>
      <c r="CH50" s="261">
        <v>2.4056704722854583E-6</v>
      </c>
      <c r="CI50" s="261">
        <v>4.7740252765316565E-6</v>
      </c>
      <c r="CJ50" s="261">
        <v>1.1376553624196718E-4</v>
      </c>
      <c r="CK50" s="261">
        <v>2.3114106502381001E-4</v>
      </c>
      <c r="CL50" s="261">
        <v>1.7641411629268312E-3</v>
      </c>
    </row>
    <row r="51" spans="1:90">
      <c r="A51">
        <v>48</v>
      </c>
      <c r="B51" t="s">
        <v>10</v>
      </c>
      <c r="C51" s="261">
        <v>1.1209343654425684E-5</v>
      </c>
      <c r="D51" s="261">
        <v>8.2936604970554682E-7</v>
      </c>
      <c r="E51" s="261">
        <v>7.9806863471486769E-8</v>
      </c>
      <c r="F51" s="261">
        <v>1.2031783070741576E-7</v>
      </c>
      <c r="G51" s="261">
        <v>4.7453624235962588E-7</v>
      </c>
      <c r="H51" s="261">
        <v>1.5804563045887474E-6</v>
      </c>
      <c r="I51" s="261">
        <v>0</v>
      </c>
      <c r="J51" s="261">
        <v>3.193544082214584E-6</v>
      </c>
      <c r="K51" s="261">
        <v>5.0567808693967167E-6</v>
      </c>
      <c r="L51" s="261">
        <v>1.739620372069256E-6</v>
      </c>
      <c r="M51" s="261">
        <v>7.2946289094940535E-5</v>
      </c>
      <c r="N51" s="261">
        <v>4.8818516858426764E-5</v>
      </c>
      <c r="O51" s="261">
        <v>1.5028528744984591E-4</v>
      </c>
      <c r="P51" s="261">
        <v>-6.2067054118089067E-21</v>
      </c>
      <c r="Q51" s="261">
        <v>1.6124209691663571E-4</v>
      </c>
      <c r="R51" s="261">
        <v>3.3864066470132852E-6</v>
      </c>
      <c r="S51" s="261">
        <v>-1.2267205275004675E-20</v>
      </c>
      <c r="T51" s="261">
        <v>1.8290029087394459E-5</v>
      </c>
      <c r="U51" s="261">
        <v>-5.4632533911214868E-18</v>
      </c>
      <c r="V51" s="261">
        <v>1.1023261667824307E-6</v>
      </c>
      <c r="W51" s="261">
        <v>6.9726387950075491E-3</v>
      </c>
      <c r="X51" s="261">
        <v>0</v>
      </c>
      <c r="Y51" s="261">
        <v>4.8866800503664523E-6</v>
      </c>
      <c r="Z51" s="261">
        <v>-9.9261890152094597E-21</v>
      </c>
      <c r="AA51" s="261">
        <v>3.9146637015595655E-5</v>
      </c>
      <c r="AB51" s="261">
        <v>1.3348035638146751E-5</v>
      </c>
      <c r="AC51" s="261">
        <v>6.1063187978105942E-6</v>
      </c>
      <c r="AD51" s="261">
        <v>2.5474071439711696E-6</v>
      </c>
      <c r="AE51" s="261">
        <v>6.056875580085725E-5</v>
      </c>
      <c r="AF51" s="261">
        <v>4.4891158648027388E-5</v>
      </c>
      <c r="AG51" s="261">
        <v>1.8160026791950673E-5</v>
      </c>
      <c r="AH51" s="261">
        <v>1.9074470595638776E-5</v>
      </c>
      <c r="AI51" s="261">
        <v>1.0819723542785072E-3</v>
      </c>
      <c r="AJ51" s="261">
        <v>7.5468720511358723E-5</v>
      </c>
      <c r="AK51" s="261">
        <v>6.2281334840470983E-7</v>
      </c>
      <c r="AL51" s="261">
        <v>1.120757949542912E-5</v>
      </c>
      <c r="AM51" s="261">
        <v>3.6823483501442051E-4</v>
      </c>
      <c r="AN51" s="261">
        <v>9.4800795081975505E-8</v>
      </c>
      <c r="AO51" s="261">
        <v>3.6554175571988896E-5</v>
      </c>
      <c r="AP51" s="261">
        <v>4.7995809720135225E-5</v>
      </c>
      <c r="AQ51" s="261">
        <v>5.034139411618067E-6</v>
      </c>
      <c r="AR51" s="261">
        <v>0</v>
      </c>
      <c r="AS51" s="261">
        <v>1.2597189500203373E-3</v>
      </c>
      <c r="AT51" s="261">
        <v>0</v>
      </c>
      <c r="AU51" s="261">
        <v>0</v>
      </c>
      <c r="AV51" s="261">
        <v>-2.4972648483949255E-17</v>
      </c>
      <c r="AW51" s="261">
        <v>1.1343406887611057E-4</v>
      </c>
      <c r="AX51" s="261">
        <v>1.091723813081847</v>
      </c>
      <c r="AY51" s="261">
        <v>2.2482699179629641E-3</v>
      </c>
      <c r="AZ51" s="261">
        <v>3.0490706849712599E-3</v>
      </c>
      <c r="BA51" s="261">
        <v>4.7242347907365751E-3</v>
      </c>
      <c r="BB51" s="261">
        <v>1.8570152702282287E-2</v>
      </c>
      <c r="BC51" s="261">
        <v>1.9478241984615954E-3</v>
      </c>
      <c r="BD51" s="261">
        <v>0</v>
      </c>
      <c r="BE51" s="261">
        <v>0</v>
      </c>
      <c r="BF51" s="261">
        <v>2.7962508281963188E-4</v>
      </c>
      <c r="BG51" s="261">
        <v>3.9810905579115395E-3</v>
      </c>
      <c r="BH51" s="261">
        <v>1.7617354988389147E-2</v>
      </c>
      <c r="BI51" s="261">
        <v>9.7186813269156203E-5</v>
      </c>
      <c r="BJ51" s="261">
        <v>-2.7862142891120524E-19</v>
      </c>
      <c r="BK51" s="261">
        <v>5.8011662759240783E-5</v>
      </c>
      <c r="BL51" s="261">
        <v>1.9132967177362532E-4</v>
      </c>
      <c r="BM51" s="261">
        <v>5.3144782056165779E-4</v>
      </c>
      <c r="BN51" s="261">
        <v>-1.3957828390159844E-18</v>
      </c>
      <c r="BO51" s="261">
        <v>2.3684893899534213E-4</v>
      </c>
      <c r="BP51" s="261">
        <v>1.1746627512446512E-4</v>
      </c>
      <c r="BQ51" s="261">
        <v>7.7389417723433543E-3</v>
      </c>
      <c r="BR51" s="261">
        <v>4.6467869045023724E-4</v>
      </c>
      <c r="BS51" s="261">
        <v>3.2094511650426901E-4</v>
      </c>
      <c r="BT51" s="261">
        <v>1.5462731759082315E-3</v>
      </c>
      <c r="BU51" s="261">
        <v>2.9331428633664963E-4</v>
      </c>
      <c r="BV51" s="261">
        <v>0</v>
      </c>
      <c r="BW51" s="261">
        <v>0</v>
      </c>
      <c r="BX51" s="261">
        <v>1.8325465564388249E-4</v>
      </c>
      <c r="BY51" s="261">
        <v>0</v>
      </c>
      <c r="BZ51" s="261">
        <v>0</v>
      </c>
      <c r="CA51" s="261">
        <v>8.0559637530323025E-3</v>
      </c>
      <c r="CB51" s="261">
        <v>5.7882080830825534E-3</v>
      </c>
      <c r="CC51" s="261">
        <v>8.5222519790351581E-4</v>
      </c>
      <c r="CD51" s="261">
        <v>4.587971686829688E-2</v>
      </c>
      <c r="CE51" s="261">
        <v>9.6552811290302951E-2</v>
      </c>
      <c r="CF51" s="261">
        <v>0</v>
      </c>
      <c r="CG51" s="261">
        <v>3.2159499536961773E-7</v>
      </c>
      <c r="CH51" s="261">
        <v>2.6666378471515235E-5</v>
      </c>
      <c r="CI51" s="261">
        <v>1.3876959251865397E-5</v>
      </c>
      <c r="CJ51" s="261">
        <v>5.6947023553460114E-4</v>
      </c>
      <c r="CK51" s="261">
        <v>1.8039664387214935E-3</v>
      </c>
      <c r="CL51" s="261">
        <v>1.2644143220709777E-2</v>
      </c>
    </row>
    <row r="52" spans="1:90">
      <c r="A52">
        <v>49</v>
      </c>
      <c r="B52" t="s">
        <v>11</v>
      </c>
      <c r="C52" s="261">
        <v>6.2465919902712754E-6</v>
      </c>
      <c r="D52" s="261">
        <v>1.4521131805977364E-7</v>
      </c>
      <c r="E52" s="261">
        <v>4.2929210874681352E-7</v>
      </c>
      <c r="F52" s="261">
        <v>1.5777136687028932E-7</v>
      </c>
      <c r="G52" s="261">
        <v>8.5046648953291941E-5</v>
      </c>
      <c r="H52" s="261">
        <v>1.5844953436377599E-6</v>
      </c>
      <c r="I52" s="261">
        <v>0</v>
      </c>
      <c r="J52" s="261">
        <v>1.7415209712602544E-6</v>
      </c>
      <c r="K52" s="261">
        <v>4.9219748702798734E-6</v>
      </c>
      <c r="L52" s="261">
        <v>7.3981227701047468E-7</v>
      </c>
      <c r="M52" s="261">
        <v>3.9324577076988305E-5</v>
      </c>
      <c r="N52" s="261">
        <v>7.5050992369782752E-5</v>
      </c>
      <c r="O52" s="261">
        <v>7.4266413003243364E-5</v>
      </c>
      <c r="P52" s="261">
        <v>-5.2947106420685276E-21</v>
      </c>
      <c r="Q52" s="261">
        <v>1.5170816539560017E-4</v>
      </c>
      <c r="R52" s="261">
        <v>4.1720334884667907E-7</v>
      </c>
      <c r="S52" s="261">
        <v>-7.1300919467397226E-19</v>
      </c>
      <c r="T52" s="261">
        <v>1.7378818605940546E-5</v>
      </c>
      <c r="U52" s="261">
        <v>-6.4201976632019426E-18</v>
      </c>
      <c r="V52" s="261">
        <v>4.5589654401572732E-5</v>
      </c>
      <c r="W52" s="261">
        <v>3.3788439599770006E-4</v>
      </c>
      <c r="X52" s="261">
        <v>0</v>
      </c>
      <c r="Y52" s="261">
        <v>3.880301323556261E-5</v>
      </c>
      <c r="Z52" s="261">
        <v>-5.9519987683333685E-20</v>
      </c>
      <c r="AA52" s="261">
        <v>7.2746981822631748E-7</v>
      </c>
      <c r="AB52" s="261">
        <v>9.8319254689146002E-6</v>
      </c>
      <c r="AC52" s="261">
        <v>2.2863959389110794E-6</v>
      </c>
      <c r="AD52" s="261">
        <v>4.4258783259097141E-7</v>
      </c>
      <c r="AE52" s="261">
        <v>2.4800593025877905E-5</v>
      </c>
      <c r="AF52" s="261">
        <v>1.528891048412825E-5</v>
      </c>
      <c r="AG52" s="261">
        <v>1.5615063648481324E-5</v>
      </c>
      <c r="AH52" s="261">
        <v>1.7796988475967552E-5</v>
      </c>
      <c r="AI52" s="261">
        <v>1.0584567337268719E-3</v>
      </c>
      <c r="AJ52" s="261">
        <v>7.1815363835544269E-5</v>
      </c>
      <c r="AK52" s="261">
        <v>5.7162060542176603E-7</v>
      </c>
      <c r="AL52" s="261">
        <v>4.5963117304299229E-5</v>
      </c>
      <c r="AM52" s="261">
        <v>3.5802002390234079E-4</v>
      </c>
      <c r="AN52" s="261">
        <v>9.4623156380919713E-8</v>
      </c>
      <c r="AO52" s="261">
        <v>7.1915159385429122E-5</v>
      </c>
      <c r="AP52" s="261">
        <v>1.1354342176374347E-4</v>
      </c>
      <c r="AQ52" s="261">
        <v>1.6425389226221253E-6</v>
      </c>
      <c r="AR52" s="261">
        <v>0</v>
      </c>
      <c r="AS52" s="261">
        <v>1.0856372969532688E-4</v>
      </c>
      <c r="AT52" s="261">
        <v>0</v>
      </c>
      <c r="AU52" s="261">
        <v>0</v>
      </c>
      <c r="AV52" s="261">
        <v>-2.51731966538207E-17</v>
      </c>
      <c r="AW52" s="261">
        <v>1.2721782362348319E-4</v>
      </c>
      <c r="AX52" s="261">
        <v>7.3701449173879567E-3</v>
      </c>
      <c r="AY52" s="261">
        <v>1.0124979169625623</v>
      </c>
      <c r="AZ52" s="261">
        <v>1.7022315220531624E-3</v>
      </c>
      <c r="BA52" s="261">
        <v>4.9942107213487982E-3</v>
      </c>
      <c r="BB52" s="261">
        <v>1.2420115494912691E-2</v>
      </c>
      <c r="BC52" s="261">
        <v>1.9490974757449106E-3</v>
      </c>
      <c r="BD52" s="261">
        <v>0</v>
      </c>
      <c r="BE52" s="261">
        <v>0</v>
      </c>
      <c r="BF52" s="261">
        <v>2.6067980258069959E-3</v>
      </c>
      <c r="BG52" s="261">
        <v>6.1733210977920573E-3</v>
      </c>
      <c r="BH52" s="261">
        <v>2.8556322498734514E-2</v>
      </c>
      <c r="BI52" s="261">
        <v>9.4360370326998733E-5</v>
      </c>
      <c r="BJ52" s="261">
        <v>-6.557005340952021E-19</v>
      </c>
      <c r="BK52" s="261">
        <v>3.9650648977156257E-5</v>
      </c>
      <c r="BL52" s="261">
        <v>1.5994593036221759E-4</v>
      </c>
      <c r="BM52" s="261">
        <v>8.3188029546744262E-4</v>
      </c>
      <c r="BN52" s="261">
        <v>-7.5759016352298859E-19</v>
      </c>
      <c r="BO52" s="261">
        <v>2.4752386288627056E-4</v>
      </c>
      <c r="BP52" s="261">
        <v>7.9194243255931458E-5</v>
      </c>
      <c r="BQ52" s="261">
        <v>7.2891639379019698E-4</v>
      </c>
      <c r="BR52" s="261">
        <v>2.1895308701068875E-4</v>
      </c>
      <c r="BS52" s="261">
        <v>1.7593433948699306E-4</v>
      </c>
      <c r="BT52" s="261">
        <v>1.5926113516259621E-3</v>
      </c>
      <c r="BU52" s="261">
        <v>2.1515347236174387E-4</v>
      </c>
      <c r="BV52" s="261">
        <v>0</v>
      </c>
      <c r="BW52" s="261">
        <v>0</v>
      </c>
      <c r="BX52" s="261">
        <v>1.7455151593296314E-5</v>
      </c>
      <c r="BY52" s="261">
        <v>0</v>
      </c>
      <c r="BZ52" s="261">
        <v>0</v>
      </c>
      <c r="CA52" s="261">
        <v>1.3390308478503311E-3</v>
      </c>
      <c r="CB52" s="261">
        <v>9.0587926129783863E-3</v>
      </c>
      <c r="CC52" s="261">
        <v>1.3508555849907334E-4</v>
      </c>
      <c r="CD52" s="261">
        <v>4.4508274742898243E-2</v>
      </c>
      <c r="CE52" s="261">
        <v>2.5355370930528826E-2</v>
      </c>
      <c r="CF52" s="261">
        <v>0</v>
      </c>
      <c r="CG52" s="261">
        <v>2.3589809010706419E-7</v>
      </c>
      <c r="CH52" s="261">
        <v>2.1864017918720675E-5</v>
      </c>
      <c r="CI52" s="261">
        <v>8.824044808212671E-6</v>
      </c>
      <c r="CJ52" s="261">
        <v>8.380482509895502E-5</v>
      </c>
      <c r="CK52" s="261">
        <v>3.0493923068290849E-3</v>
      </c>
      <c r="CL52" s="261">
        <v>1.3023058498740945E-2</v>
      </c>
    </row>
    <row r="53" spans="1:90">
      <c r="A53">
        <v>50</v>
      </c>
      <c r="B53" t="s">
        <v>898</v>
      </c>
      <c r="C53" s="261">
        <v>1.8569660761570606E-5</v>
      </c>
      <c r="D53" s="261">
        <v>1.6131794714799448E-6</v>
      </c>
      <c r="E53" s="261">
        <v>5.2047091107098424E-8</v>
      </c>
      <c r="F53" s="261">
        <v>7.4477243591758545E-8</v>
      </c>
      <c r="G53" s="261">
        <v>1.6177486049976241E-7</v>
      </c>
      <c r="H53" s="261">
        <v>5.4029394702468591E-6</v>
      </c>
      <c r="I53" s="261">
        <v>0</v>
      </c>
      <c r="J53" s="261">
        <v>3.2019432567692126E-6</v>
      </c>
      <c r="K53" s="261">
        <v>8.9779275729510559E-6</v>
      </c>
      <c r="L53" s="261">
        <v>1.6768108850773914E-5</v>
      </c>
      <c r="M53" s="261">
        <v>2.1546329000534898E-5</v>
      </c>
      <c r="N53" s="261">
        <v>1.6675817723641262E-4</v>
      </c>
      <c r="O53" s="261">
        <v>1.0506500132545247E-4</v>
      </c>
      <c r="P53" s="261">
        <v>-4.2276083127294916E-21</v>
      </c>
      <c r="Q53" s="261">
        <v>1.4407229794329645E-6</v>
      </c>
      <c r="R53" s="261">
        <v>1.9786048783834349E-7</v>
      </c>
      <c r="S53" s="261">
        <v>-2.210527420462391E-21</v>
      </c>
      <c r="T53" s="261">
        <v>3.5678209860810637E-6</v>
      </c>
      <c r="U53" s="261">
        <v>-6.4312583244806373E-18</v>
      </c>
      <c r="V53" s="261">
        <v>-4.6531938784079353E-7</v>
      </c>
      <c r="W53" s="261">
        <v>2.1885705610973877E-4</v>
      </c>
      <c r="X53" s="261">
        <v>0</v>
      </c>
      <c r="Y53" s="261">
        <v>8.3576273745014173E-7</v>
      </c>
      <c r="Z53" s="261">
        <v>-1.7683390684091761E-20</v>
      </c>
      <c r="AA53" s="261">
        <v>7.0586498804453195E-7</v>
      </c>
      <c r="AB53" s="261">
        <v>6.4039961372356097E-6</v>
      </c>
      <c r="AC53" s="261">
        <v>1.10718528818884E-6</v>
      </c>
      <c r="AD53" s="261">
        <v>2.9769480181501496E-7</v>
      </c>
      <c r="AE53" s="261">
        <v>1.2618454150238714E-4</v>
      </c>
      <c r="AF53" s="261">
        <v>2.841689096890778E-6</v>
      </c>
      <c r="AG53" s="261">
        <v>6.1734160313812456E-6</v>
      </c>
      <c r="AH53" s="261">
        <v>2.2959776245855698E-5</v>
      </c>
      <c r="AI53" s="261">
        <v>4.2320914337625674E-4</v>
      </c>
      <c r="AJ53" s="261">
        <v>4.9216877583252912E-5</v>
      </c>
      <c r="AK53" s="261">
        <v>8.8287191144943315E-7</v>
      </c>
      <c r="AL53" s="261">
        <v>4.6071294569546201E-6</v>
      </c>
      <c r="AM53" s="261">
        <v>1.3822558245086953E-4</v>
      </c>
      <c r="AN53" s="261">
        <v>6.0858785285114311E-8</v>
      </c>
      <c r="AO53" s="261">
        <v>3.7553022653138897E-5</v>
      </c>
      <c r="AP53" s="261">
        <v>1.8150417745094217E-5</v>
      </c>
      <c r="AQ53" s="261">
        <v>5.7524331344430701E-7</v>
      </c>
      <c r="AR53" s="261">
        <v>0</v>
      </c>
      <c r="AS53" s="261">
        <v>1.0264447735907024E-4</v>
      </c>
      <c r="AT53" s="261">
        <v>0</v>
      </c>
      <c r="AU53" s="261">
        <v>0</v>
      </c>
      <c r="AV53" s="261">
        <v>-2.0779561667179002E-18</v>
      </c>
      <c r="AW53" s="261">
        <v>3.6930457821733419E-5</v>
      </c>
      <c r="AX53" s="261">
        <v>1.4625207692278604E-3</v>
      </c>
      <c r="AY53" s="261">
        <v>8.4644563171905253E-4</v>
      </c>
      <c r="AZ53" s="261">
        <v>1.0014775702257139</v>
      </c>
      <c r="BA53" s="261">
        <v>6.4111129678987282E-3</v>
      </c>
      <c r="BB53" s="261">
        <v>1.1360351132759971E-2</v>
      </c>
      <c r="BC53" s="261">
        <v>1.1918151421427447E-2</v>
      </c>
      <c r="BD53" s="261">
        <v>0</v>
      </c>
      <c r="BE53" s="261">
        <v>0</v>
      </c>
      <c r="BF53" s="261">
        <v>1.6326375935554619E-3</v>
      </c>
      <c r="BG53" s="261">
        <v>1.8386912683851877E-3</v>
      </c>
      <c r="BH53" s="261">
        <v>5.4127485397988936E-2</v>
      </c>
      <c r="BI53" s="261">
        <v>8.1158869859173174E-5</v>
      </c>
      <c r="BJ53" s="261">
        <v>-9.2347069492975152E-19</v>
      </c>
      <c r="BK53" s="261">
        <v>3.1254588019857479E-5</v>
      </c>
      <c r="BL53" s="261">
        <v>1.5582759974963172E-4</v>
      </c>
      <c r="BM53" s="261">
        <v>2.65302767637668E-3</v>
      </c>
      <c r="BN53" s="261">
        <v>-9.2431932952076764E-19</v>
      </c>
      <c r="BO53" s="261">
        <v>7.69308224557952E-4</v>
      </c>
      <c r="BP53" s="261">
        <v>9.838105819936577E-5</v>
      </c>
      <c r="BQ53" s="261">
        <v>2.0032530671034591E-3</v>
      </c>
      <c r="BR53" s="261">
        <v>6.8753959543246845E-4</v>
      </c>
      <c r="BS53" s="261">
        <v>2.1279437128085207E-4</v>
      </c>
      <c r="BT53" s="261">
        <v>5.8663381908649907E-4</v>
      </c>
      <c r="BU53" s="261">
        <v>2.8220807408444728E-4</v>
      </c>
      <c r="BV53" s="261">
        <v>0</v>
      </c>
      <c r="BW53" s="261">
        <v>0</v>
      </c>
      <c r="BX53" s="261">
        <v>1.6155427598040072E-5</v>
      </c>
      <c r="BY53" s="261">
        <v>0</v>
      </c>
      <c r="BZ53" s="261">
        <v>0</v>
      </c>
      <c r="CA53" s="261">
        <v>3.6329145028241586E-4</v>
      </c>
      <c r="CB53" s="261">
        <v>1.3748095616745275E-2</v>
      </c>
      <c r="CC53" s="261">
        <v>3.1061186098325222E-4</v>
      </c>
      <c r="CD53" s="261">
        <v>1.7168451936959279E-2</v>
      </c>
      <c r="CE53" s="261">
        <v>3.416555204308893E-2</v>
      </c>
      <c r="CF53" s="261">
        <v>0</v>
      </c>
      <c r="CG53" s="261">
        <v>3.0941794691272251E-7</v>
      </c>
      <c r="CH53" s="261">
        <v>2.6896839510719549E-5</v>
      </c>
      <c r="CI53" s="261">
        <v>8.9319476500259436E-6</v>
      </c>
      <c r="CJ53" s="261">
        <v>9.1762329101549079E-4</v>
      </c>
      <c r="CK53" s="261">
        <v>1.8475343514240624E-3</v>
      </c>
      <c r="CL53" s="261">
        <v>4.7970062096465271E-3</v>
      </c>
    </row>
    <row r="54" spans="1:90">
      <c r="A54">
        <v>51</v>
      </c>
      <c r="B54" t="s">
        <v>904</v>
      </c>
      <c r="C54" s="261">
        <v>2.6633949521272397E-5</v>
      </c>
      <c r="D54" s="261">
        <v>1.1995987513118118E-6</v>
      </c>
      <c r="E54" s="261">
        <v>5.2809589267211597E-8</v>
      </c>
      <c r="F54" s="261">
        <v>3.083728149948269E-7</v>
      </c>
      <c r="G54" s="261">
        <v>2.0072553528457636E-7</v>
      </c>
      <c r="H54" s="261">
        <v>3.1608144646194799E-6</v>
      </c>
      <c r="I54" s="261">
        <v>0</v>
      </c>
      <c r="J54" s="261">
        <v>5.1751934055163586E-6</v>
      </c>
      <c r="K54" s="261">
        <v>1.3859267226620806E-5</v>
      </c>
      <c r="L54" s="261">
        <v>8.4322926798213068E-6</v>
      </c>
      <c r="M54" s="261">
        <v>2.2831345437549535E-5</v>
      </c>
      <c r="N54" s="261">
        <v>2.1127147676863129E-4</v>
      </c>
      <c r="O54" s="261">
        <v>2.3546984168349426E-4</v>
      </c>
      <c r="P54" s="261">
        <v>-4.3125227937553741E-21</v>
      </c>
      <c r="Q54" s="261">
        <v>2.1901366172689513E-6</v>
      </c>
      <c r="R54" s="261">
        <v>7.5597516198916639E-7</v>
      </c>
      <c r="S54" s="261">
        <v>-3.2781163094638166E-21</v>
      </c>
      <c r="T54" s="261">
        <v>4.6666422307381465E-6</v>
      </c>
      <c r="U54" s="261">
        <v>-6.4952297769255333E-18</v>
      </c>
      <c r="V54" s="261">
        <v>-1.5344333246010995E-6</v>
      </c>
      <c r="W54" s="261">
        <v>1.5476668479957199E-3</v>
      </c>
      <c r="X54" s="261">
        <v>0</v>
      </c>
      <c r="Y54" s="261">
        <v>1.0977420796131328E-6</v>
      </c>
      <c r="Z54" s="261">
        <v>-3.318424650115345E-20</v>
      </c>
      <c r="AA54" s="261">
        <v>8.6134088813967806E-7</v>
      </c>
      <c r="AB54" s="261">
        <v>6.1191508728653961E-6</v>
      </c>
      <c r="AC54" s="261">
        <v>1.2310423028822289E-6</v>
      </c>
      <c r="AD54" s="261">
        <v>4.0876106467217365E-7</v>
      </c>
      <c r="AE54" s="261">
        <v>7.9301856265899919E-5</v>
      </c>
      <c r="AF54" s="261">
        <v>3.1791189323030661E-6</v>
      </c>
      <c r="AG54" s="261">
        <v>6.7626438366094746E-6</v>
      </c>
      <c r="AH54" s="261">
        <v>1.1651521890761E-5</v>
      </c>
      <c r="AI54" s="261">
        <v>4.7330900848531682E-4</v>
      </c>
      <c r="AJ54" s="261">
        <v>4.03608867817578E-5</v>
      </c>
      <c r="AK54" s="261">
        <v>8.15649266110353E-7</v>
      </c>
      <c r="AL54" s="261">
        <v>4.7934168283953935E-6</v>
      </c>
      <c r="AM54" s="261">
        <v>1.4891225463880363E-4</v>
      </c>
      <c r="AN54" s="261">
        <v>6.8635538551388867E-8</v>
      </c>
      <c r="AO54" s="261">
        <v>2.3044959112741849E-5</v>
      </c>
      <c r="AP54" s="261">
        <v>2.2391739276756751E-5</v>
      </c>
      <c r="AQ54" s="261">
        <v>2.0761921643519503E-6</v>
      </c>
      <c r="AR54" s="261">
        <v>0</v>
      </c>
      <c r="AS54" s="261">
        <v>1.5427222495677307E-4</v>
      </c>
      <c r="AT54" s="261">
        <v>0</v>
      </c>
      <c r="AU54" s="261">
        <v>0</v>
      </c>
      <c r="AV54" s="261">
        <v>-1.5074183390528439E-17</v>
      </c>
      <c r="AW54" s="261">
        <v>3.3839257704623894E-4</v>
      </c>
      <c r="AX54" s="261">
        <v>4.5383461948620002E-3</v>
      </c>
      <c r="AY54" s="261">
        <v>1.2586034646245026E-3</v>
      </c>
      <c r="AZ54" s="261">
        <v>1.5643334437647181E-3</v>
      </c>
      <c r="BA54" s="261">
        <v>1.0068929269117055</v>
      </c>
      <c r="BB54" s="261">
        <v>9.956904378681181E-3</v>
      </c>
      <c r="BC54" s="261">
        <v>8.4896178596929588E-3</v>
      </c>
      <c r="BD54" s="261">
        <v>0</v>
      </c>
      <c r="BE54" s="261">
        <v>0</v>
      </c>
      <c r="BF54" s="261">
        <v>5.9507429422624256E-4</v>
      </c>
      <c r="BG54" s="261">
        <v>1.7044476427904942E-3</v>
      </c>
      <c r="BH54" s="261">
        <v>5.2680038384701901E-2</v>
      </c>
      <c r="BI54" s="261">
        <v>8.1773151167703807E-5</v>
      </c>
      <c r="BJ54" s="261">
        <v>-2.9008045757206434E-19</v>
      </c>
      <c r="BK54" s="261">
        <v>3.9414131953553009E-5</v>
      </c>
      <c r="BL54" s="261">
        <v>1.8983444668883173E-4</v>
      </c>
      <c r="BM54" s="261">
        <v>1.7589363432597518E-3</v>
      </c>
      <c r="BN54" s="261">
        <v>-1.3529346410951548E-18</v>
      </c>
      <c r="BO54" s="261">
        <v>7.7580365262180451E-4</v>
      </c>
      <c r="BP54" s="261">
        <v>3.3979141917670169E-4</v>
      </c>
      <c r="BQ54" s="261">
        <v>3.266917959639442E-3</v>
      </c>
      <c r="BR54" s="261">
        <v>1.8266334355172048E-3</v>
      </c>
      <c r="BS54" s="261">
        <v>3.3193594190994582E-4</v>
      </c>
      <c r="BT54" s="261">
        <v>8.6415903415631794E-4</v>
      </c>
      <c r="BU54" s="261">
        <v>4.3698339101254889E-4</v>
      </c>
      <c r="BV54" s="261">
        <v>0</v>
      </c>
      <c r="BW54" s="261">
        <v>0</v>
      </c>
      <c r="BX54" s="261">
        <v>2.4731489581652089E-5</v>
      </c>
      <c r="BY54" s="261">
        <v>0</v>
      </c>
      <c r="BZ54" s="261">
        <v>0</v>
      </c>
      <c r="CA54" s="261">
        <v>7.5054608368438987E-4</v>
      </c>
      <c r="CB54" s="261">
        <v>1.5151627290555233E-2</v>
      </c>
      <c r="CC54" s="261">
        <v>1.0767015782467072E-3</v>
      </c>
      <c r="CD54" s="261">
        <v>1.8503912035344336E-2</v>
      </c>
      <c r="CE54" s="261">
        <v>5.5041658678418613E-2</v>
      </c>
      <c r="CF54" s="261">
        <v>0</v>
      </c>
      <c r="CG54" s="261">
        <v>4.7911635455760288E-7</v>
      </c>
      <c r="CH54" s="261">
        <v>2.8852717581640661E-5</v>
      </c>
      <c r="CI54" s="261">
        <v>3.8888698009326768E-5</v>
      </c>
      <c r="CJ54" s="261">
        <v>7.435923190754315E-4</v>
      </c>
      <c r="CK54" s="261">
        <v>2.764467666751856E-3</v>
      </c>
      <c r="CL54" s="261">
        <v>7.0663778972462673E-3</v>
      </c>
    </row>
    <row r="55" spans="1:90">
      <c r="A55">
        <v>52</v>
      </c>
      <c r="B55" t="s">
        <v>47</v>
      </c>
      <c r="C55" s="261">
        <v>5.6053686398717358E-6</v>
      </c>
      <c r="D55" s="261">
        <v>4.5201908941388097E-7</v>
      </c>
      <c r="E55" s="261">
        <v>3.03458170571273E-8</v>
      </c>
      <c r="F55" s="261">
        <v>3.681385908201505E-8</v>
      </c>
      <c r="G55" s="261">
        <v>3.3170413488445619E-7</v>
      </c>
      <c r="H55" s="261">
        <v>6.7480277350390571E-7</v>
      </c>
      <c r="I55" s="261">
        <v>0</v>
      </c>
      <c r="J55" s="261">
        <v>1.9738633724938778E-6</v>
      </c>
      <c r="K55" s="261">
        <v>6.4812747364777502E-6</v>
      </c>
      <c r="L55" s="261">
        <v>2.8933605532832072E-6</v>
      </c>
      <c r="M55" s="261">
        <v>5.0790340654719826E-5</v>
      </c>
      <c r="N55" s="261">
        <v>1.4881460061192355E-4</v>
      </c>
      <c r="O55" s="261">
        <v>5.091332282127003E-4</v>
      </c>
      <c r="P55" s="261">
        <v>-2.5335495093287715E-21</v>
      </c>
      <c r="Q55" s="261">
        <v>1.5533851543772608E-6</v>
      </c>
      <c r="R55" s="261">
        <v>2.9961771399173073E-7</v>
      </c>
      <c r="S55" s="261">
        <v>-3.8529467906901065E-21</v>
      </c>
      <c r="T55" s="261">
        <v>3.8601204080200569E-6</v>
      </c>
      <c r="U55" s="261">
        <v>-2.0948938244790408E-18</v>
      </c>
      <c r="V55" s="261">
        <v>4.1927151918300764E-7</v>
      </c>
      <c r="W55" s="261">
        <v>5.3135558555291525E-4</v>
      </c>
      <c r="X55" s="261">
        <v>0</v>
      </c>
      <c r="Y55" s="261">
        <v>8.0322609429799529E-7</v>
      </c>
      <c r="Z55" s="261">
        <v>-7.6458073252918409E-21</v>
      </c>
      <c r="AA55" s="261">
        <v>4.4766861778059216E-7</v>
      </c>
      <c r="AB55" s="261">
        <v>3.1070770358577904E-6</v>
      </c>
      <c r="AC55" s="261">
        <v>7.6920913851965258E-7</v>
      </c>
      <c r="AD55" s="261">
        <v>2.8157163528222746E-7</v>
      </c>
      <c r="AE55" s="261">
        <v>1.0274913161662014E-5</v>
      </c>
      <c r="AF55" s="261">
        <v>1.831102775991884E-6</v>
      </c>
      <c r="AG55" s="261">
        <v>3.9216633711907741E-6</v>
      </c>
      <c r="AH55" s="261">
        <v>6.8023121876511891E-6</v>
      </c>
      <c r="AI55" s="261">
        <v>3.2810231018103926E-4</v>
      </c>
      <c r="AJ55" s="261">
        <v>2.2318573760821689E-5</v>
      </c>
      <c r="AK55" s="261">
        <v>6.060493110471802E-7</v>
      </c>
      <c r="AL55" s="261">
        <v>3.039337268883316E-6</v>
      </c>
      <c r="AM55" s="261">
        <v>8.5862124538728165E-5</v>
      </c>
      <c r="AN55" s="261">
        <v>4.8700179393345584E-8</v>
      </c>
      <c r="AO55" s="261">
        <v>3.4167489357743306E-5</v>
      </c>
      <c r="AP55" s="261">
        <v>1.5157304153836383E-5</v>
      </c>
      <c r="AQ55" s="261">
        <v>8.1497236359289643E-7</v>
      </c>
      <c r="AR55" s="261">
        <v>0</v>
      </c>
      <c r="AS55" s="261">
        <v>1.0942056164948975E-4</v>
      </c>
      <c r="AT55" s="261">
        <v>0</v>
      </c>
      <c r="AU55" s="261">
        <v>0</v>
      </c>
      <c r="AV55" s="261">
        <v>-2.4737328874198632E-18</v>
      </c>
      <c r="AW55" s="261">
        <v>3.2550243463447629E-5</v>
      </c>
      <c r="AX55" s="261">
        <v>1.6951155282085072E-3</v>
      </c>
      <c r="AY55" s="261">
        <v>2.7157554337493423E-3</v>
      </c>
      <c r="AZ55" s="261">
        <v>9.1839078049545889E-4</v>
      </c>
      <c r="BA55" s="261">
        <v>3.6463171457180353E-3</v>
      </c>
      <c r="BB55" s="261">
        <v>1.0299947628723529</v>
      </c>
      <c r="BC55" s="261">
        <v>7.7186335489092175E-3</v>
      </c>
      <c r="BD55" s="261">
        <v>0</v>
      </c>
      <c r="BE55" s="261">
        <v>0</v>
      </c>
      <c r="BF55" s="261">
        <v>1.6598325851197783E-3</v>
      </c>
      <c r="BG55" s="261">
        <v>3.0294181847270725E-3</v>
      </c>
      <c r="BH55" s="261">
        <v>1.7343394171646404E-2</v>
      </c>
      <c r="BI55" s="261">
        <v>5.7394051769948645E-5</v>
      </c>
      <c r="BJ55" s="261">
        <v>-2.7598148868106228E-19</v>
      </c>
      <c r="BK55" s="261">
        <v>2.943699721011785E-5</v>
      </c>
      <c r="BL55" s="261">
        <v>1.2578956642257617E-4</v>
      </c>
      <c r="BM55" s="261">
        <v>7.2515893011722743E-4</v>
      </c>
      <c r="BN55" s="261">
        <v>-7.2887787122017436E-18</v>
      </c>
      <c r="BO55" s="261">
        <v>9.4649608988751075E-4</v>
      </c>
      <c r="BP55" s="261">
        <v>3.6632417744778521E-4</v>
      </c>
      <c r="BQ55" s="261">
        <v>6.8620538213474041E-3</v>
      </c>
      <c r="BR55" s="261">
        <v>1.173446714368518E-3</v>
      </c>
      <c r="BS55" s="261">
        <v>4.5917108666494944E-4</v>
      </c>
      <c r="BT55" s="261">
        <v>6.4597788026931431E-4</v>
      </c>
      <c r="BU55" s="261">
        <v>4.1330318404453738E-4</v>
      </c>
      <c r="BV55" s="261">
        <v>0</v>
      </c>
      <c r="BW55" s="261">
        <v>0</v>
      </c>
      <c r="BX55" s="261">
        <v>7.863838150637055E-5</v>
      </c>
      <c r="BY55" s="261">
        <v>0</v>
      </c>
      <c r="BZ55" s="261">
        <v>0</v>
      </c>
      <c r="CA55" s="261">
        <v>2.3660837583213161E-3</v>
      </c>
      <c r="CB55" s="261">
        <v>8.1685470983189467E-3</v>
      </c>
      <c r="CC55" s="261">
        <v>2.2364246943961741E-3</v>
      </c>
      <c r="CD55" s="261">
        <v>1.0680506181285047E-2</v>
      </c>
      <c r="CE55" s="261">
        <v>5.8188546250236617E-2</v>
      </c>
      <c r="CF55" s="261">
        <v>0</v>
      </c>
      <c r="CG55" s="261">
        <v>4.5315295487004501E-7</v>
      </c>
      <c r="CH55" s="261">
        <v>3.3027042841387434E-5</v>
      </c>
      <c r="CI55" s="261">
        <v>2.3606402927892925E-5</v>
      </c>
      <c r="CJ55" s="261">
        <v>2.8359073009871793E-4</v>
      </c>
      <c r="CK55" s="261">
        <v>4.6707705887982101E-3</v>
      </c>
      <c r="CL55" s="261">
        <v>5.2822728627741969E-3</v>
      </c>
    </row>
    <row r="56" spans="1:90">
      <c r="A56">
        <v>53</v>
      </c>
      <c r="B56" t="s">
        <v>12</v>
      </c>
      <c r="C56" s="261">
        <v>7.2204307459231384E-6</v>
      </c>
      <c r="D56" s="261">
        <v>6.6777286208677017E-7</v>
      </c>
      <c r="E56" s="261">
        <v>2.3134498098503798E-8</v>
      </c>
      <c r="F56" s="261">
        <v>4.6503916403002683E-8</v>
      </c>
      <c r="G56" s="261">
        <v>6.2918966415706266E-8</v>
      </c>
      <c r="H56" s="261">
        <v>3.7952837247630043E-7</v>
      </c>
      <c r="I56" s="261">
        <v>0</v>
      </c>
      <c r="J56" s="261">
        <v>5.6824923754916789E-7</v>
      </c>
      <c r="K56" s="261">
        <v>8.8902301137367962E-7</v>
      </c>
      <c r="L56" s="261">
        <v>4.5927405773867177E-7</v>
      </c>
      <c r="M56" s="261">
        <v>5.7180867054040727E-6</v>
      </c>
      <c r="N56" s="261">
        <v>1.8218858917239969E-5</v>
      </c>
      <c r="O56" s="261">
        <v>1.8204360106189107E-5</v>
      </c>
      <c r="P56" s="261">
        <v>-3.0140499085216456E-21</v>
      </c>
      <c r="Q56" s="261">
        <v>4.4846663256720842E-7</v>
      </c>
      <c r="R56" s="261">
        <v>5.2694552872963616E-8</v>
      </c>
      <c r="S56" s="261">
        <v>-1.1391111039448696E-21</v>
      </c>
      <c r="T56" s="261">
        <v>2.0313604658666941E-6</v>
      </c>
      <c r="U56" s="261">
        <v>-8.7678358995076373E-19</v>
      </c>
      <c r="V56" s="261">
        <v>1.4819651290373801E-7</v>
      </c>
      <c r="W56" s="261">
        <v>6.567706052136109E-5</v>
      </c>
      <c r="X56" s="261">
        <v>0</v>
      </c>
      <c r="Y56" s="261">
        <v>4.3784292845303715E-7</v>
      </c>
      <c r="Z56" s="261">
        <v>-3.5349274073209338E-19</v>
      </c>
      <c r="AA56" s="261">
        <v>1.1358165151715474E-7</v>
      </c>
      <c r="AB56" s="261">
        <v>1.3659342821454842E-6</v>
      </c>
      <c r="AC56" s="261">
        <v>2.8623023916716651E-7</v>
      </c>
      <c r="AD56" s="261">
        <v>1.4179874066501276E-7</v>
      </c>
      <c r="AE56" s="261">
        <v>3.6904701642549119E-6</v>
      </c>
      <c r="AF56" s="261">
        <v>5.5890057565244219E-7</v>
      </c>
      <c r="AG56" s="261">
        <v>1.1145644825991204E-6</v>
      </c>
      <c r="AH56" s="261">
        <v>1.6947878159766159E-6</v>
      </c>
      <c r="AI56" s="261">
        <v>8.2102733101799312E-5</v>
      </c>
      <c r="AJ56" s="261">
        <v>1.5797971910975645E-5</v>
      </c>
      <c r="AK56" s="261">
        <v>7.7602618723437315E-7</v>
      </c>
      <c r="AL56" s="261">
        <v>3.2623195199006661E-6</v>
      </c>
      <c r="AM56" s="261">
        <v>2.4901985587932625E-5</v>
      </c>
      <c r="AN56" s="261">
        <v>3.5456832496432889E-7</v>
      </c>
      <c r="AO56" s="261">
        <v>7.6969699857174872E-5</v>
      </c>
      <c r="AP56" s="261">
        <v>6.8864167010188695E-6</v>
      </c>
      <c r="AQ56" s="261">
        <v>2.6990894820964515E-6</v>
      </c>
      <c r="AR56" s="261">
        <v>0</v>
      </c>
      <c r="AS56" s="261">
        <v>5.1232814532294288E-5</v>
      </c>
      <c r="AT56" s="261">
        <v>0</v>
      </c>
      <c r="AU56" s="261">
        <v>0</v>
      </c>
      <c r="AV56" s="261">
        <v>-2.3482115434276434E-18</v>
      </c>
      <c r="AW56" s="261">
        <v>2.9351468333390055E-5</v>
      </c>
      <c r="AX56" s="261">
        <v>7.1709023462074393E-4</v>
      </c>
      <c r="AY56" s="261">
        <v>2.1418011691565198E-4</v>
      </c>
      <c r="AZ56" s="261">
        <v>1.7462882956302452E-4</v>
      </c>
      <c r="BA56" s="261">
        <v>8.5627274422202064E-4</v>
      </c>
      <c r="BB56" s="261">
        <v>1.5036319775235221E-2</v>
      </c>
      <c r="BC56" s="261">
        <v>1.0051126162857322</v>
      </c>
      <c r="BD56" s="261">
        <v>0</v>
      </c>
      <c r="BE56" s="261">
        <v>0</v>
      </c>
      <c r="BF56" s="261">
        <v>4.7706026939998035E-3</v>
      </c>
      <c r="BG56" s="261">
        <v>2.1879012002426191E-2</v>
      </c>
      <c r="BH56" s="261">
        <v>3.9091784276230482E-3</v>
      </c>
      <c r="BI56" s="261">
        <v>7.6572216671303057E-4</v>
      </c>
      <c r="BJ56" s="261">
        <v>-4.2227186242890393E-18</v>
      </c>
      <c r="BK56" s="261">
        <v>5.0592967715631986E-4</v>
      </c>
      <c r="BL56" s="261">
        <v>2.6128212805893243E-5</v>
      </c>
      <c r="BM56" s="261">
        <v>3.2145810758811073E-4</v>
      </c>
      <c r="BN56" s="261">
        <v>-2.7745115808661767E-19</v>
      </c>
      <c r="BO56" s="261">
        <v>1.2868288836827895E-4</v>
      </c>
      <c r="BP56" s="261">
        <v>8.0635188174589493E-5</v>
      </c>
      <c r="BQ56" s="261">
        <v>4.4250717417221584E-4</v>
      </c>
      <c r="BR56" s="261">
        <v>5.9177085692262556E-4</v>
      </c>
      <c r="BS56" s="261">
        <v>8.6064670508046148E-5</v>
      </c>
      <c r="BT56" s="261">
        <v>3.4550222822298589E-4</v>
      </c>
      <c r="BU56" s="261">
        <v>1.0885697917159294E-4</v>
      </c>
      <c r="BV56" s="261">
        <v>0</v>
      </c>
      <c r="BW56" s="261">
        <v>0</v>
      </c>
      <c r="BX56" s="261">
        <v>8.5903535700603628E-6</v>
      </c>
      <c r="BY56" s="261">
        <v>0</v>
      </c>
      <c r="BZ56" s="261">
        <v>0</v>
      </c>
      <c r="CA56" s="261">
        <v>3.6001550533082405E-4</v>
      </c>
      <c r="CB56" s="261">
        <v>1.4053463182659943E-3</v>
      </c>
      <c r="CC56" s="261">
        <v>3.6593593659078075E-4</v>
      </c>
      <c r="CD56" s="261">
        <v>3.086205183089199E-3</v>
      </c>
      <c r="CE56" s="261">
        <v>6.3629476671345067E-2</v>
      </c>
      <c r="CF56" s="261">
        <v>0</v>
      </c>
      <c r="CG56" s="261">
        <v>1.1935272621688449E-7</v>
      </c>
      <c r="CH56" s="261">
        <v>1.4255153934178021E-5</v>
      </c>
      <c r="CI56" s="261">
        <v>5.4167341218309272E-6</v>
      </c>
      <c r="CJ56" s="261">
        <v>4.8033706943750404E-4</v>
      </c>
      <c r="CK56" s="261">
        <v>6.6809520920341041E-4</v>
      </c>
      <c r="CL56" s="261">
        <v>2.8252314822442841E-3</v>
      </c>
    </row>
    <row r="57" spans="1:90">
      <c r="A57">
        <v>54</v>
      </c>
      <c r="B57" t="s">
        <v>166</v>
      </c>
      <c r="C57" s="261">
        <v>4.8947266821629496E-6</v>
      </c>
      <c r="D57" s="261">
        <v>4.9833007102223057E-7</v>
      </c>
      <c r="E57" s="261">
        <v>3.1080990443442549E-8</v>
      </c>
      <c r="F57" s="261">
        <v>1.3151323893573518E-8</v>
      </c>
      <c r="G57" s="261">
        <v>4.6230720483651851E-8</v>
      </c>
      <c r="H57" s="261">
        <v>1.4675162427420312E-7</v>
      </c>
      <c r="I57" s="261">
        <v>0</v>
      </c>
      <c r="J57" s="261">
        <v>5.2378584341186444E-7</v>
      </c>
      <c r="K57" s="261">
        <v>9.5625680737529126E-7</v>
      </c>
      <c r="L57" s="261">
        <v>7.6166945540944355E-7</v>
      </c>
      <c r="M57" s="261">
        <v>1.2841833862594508E-5</v>
      </c>
      <c r="N57" s="261">
        <v>1.8863257440709093E-5</v>
      </c>
      <c r="O57" s="261">
        <v>1.6261203879423471E-5</v>
      </c>
      <c r="P57" s="261">
        <v>-1.0720457254689026E-21</v>
      </c>
      <c r="Q57" s="261">
        <v>3.4595125526605442E-7</v>
      </c>
      <c r="R57" s="261">
        <v>9.3269351341668622E-8</v>
      </c>
      <c r="S57" s="261">
        <v>-3.776359506159216E-22</v>
      </c>
      <c r="T57" s="261">
        <v>5.0889905931401068E-6</v>
      </c>
      <c r="U57" s="261">
        <v>-5.3219200078107514E-19</v>
      </c>
      <c r="V57" s="261">
        <v>2.3559333711114352E-7</v>
      </c>
      <c r="W57" s="261">
        <v>1.5242732066994674E-4</v>
      </c>
      <c r="X57" s="261">
        <v>0</v>
      </c>
      <c r="Y57" s="261">
        <v>2.4443905714212804E-6</v>
      </c>
      <c r="Z57" s="261">
        <v>-7.3571007875183104E-21</v>
      </c>
      <c r="AA57" s="261">
        <v>1.0363015454524998E-7</v>
      </c>
      <c r="AB57" s="261">
        <v>1.430246003347794E-6</v>
      </c>
      <c r="AC57" s="261">
        <v>3.2401543857742435E-7</v>
      </c>
      <c r="AD57" s="261">
        <v>1.3148219190012236E-6</v>
      </c>
      <c r="AE57" s="261">
        <v>9.5397740337974636E-6</v>
      </c>
      <c r="AF57" s="261">
        <v>8.3358462660587322E-7</v>
      </c>
      <c r="AG57" s="261">
        <v>2.027692816890619E-6</v>
      </c>
      <c r="AH57" s="261">
        <v>2.6933131646055629E-6</v>
      </c>
      <c r="AI57" s="261">
        <v>1.2113789066407198E-4</v>
      </c>
      <c r="AJ57" s="261">
        <v>2.6931402555452999E-5</v>
      </c>
      <c r="AK57" s="261">
        <v>7.672509255391908E-7</v>
      </c>
      <c r="AL57" s="261">
        <v>1.2675533313670335E-6</v>
      </c>
      <c r="AM57" s="261">
        <v>3.9495255190702243E-5</v>
      </c>
      <c r="AN57" s="261">
        <v>1.6681681558861282E-8</v>
      </c>
      <c r="AO57" s="261">
        <v>5.7614192259132364E-6</v>
      </c>
      <c r="AP57" s="261">
        <v>1.6688442318727981E-5</v>
      </c>
      <c r="AQ57" s="261">
        <v>2.1382568476277272E-7</v>
      </c>
      <c r="AR57" s="261">
        <v>0</v>
      </c>
      <c r="AS57" s="261">
        <v>3.0504655619586026E-4</v>
      </c>
      <c r="AT57" s="261">
        <v>0</v>
      </c>
      <c r="AU57" s="261">
        <v>0</v>
      </c>
      <c r="AV57" s="261">
        <v>-1.2664546973673111E-18</v>
      </c>
      <c r="AW57" s="261">
        <v>9.4523935213761369E-6</v>
      </c>
      <c r="AX57" s="261">
        <v>2.5677043982106598E-4</v>
      </c>
      <c r="AY57" s="261">
        <v>9.1095562585884557E-5</v>
      </c>
      <c r="AZ57" s="261">
        <v>2.0450501355869516E-4</v>
      </c>
      <c r="BA57" s="261">
        <v>1.4039980481904328E-3</v>
      </c>
      <c r="BB57" s="261">
        <v>1.5553855654955076E-2</v>
      </c>
      <c r="BC57" s="261">
        <v>1.8024990872596455E-2</v>
      </c>
      <c r="BD57" s="261">
        <v>1</v>
      </c>
      <c r="BE57" s="261">
        <v>0</v>
      </c>
      <c r="BF57" s="261">
        <v>1.5548136778329526E-4</v>
      </c>
      <c r="BG57" s="261">
        <v>6.6330470492345086E-4</v>
      </c>
      <c r="BH57" s="261">
        <v>3.6261403521205856E-3</v>
      </c>
      <c r="BI57" s="261">
        <v>2.2985536873457509E-5</v>
      </c>
      <c r="BJ57" s="261">
        <v>-1.2954096696996064E-19</v>
      </c>
      <c r="BK57" s="261">
        <v>1.38738735643593E-5</v>
      </c>
      <c r="BL57" s="261">
        <v>1.8655825462900364E-4</v>
      </c>
      <c r="BM57" s="261">
        <v>1.633259739370975E-4</v>
      </c>
      <c r="BN57" s="261">
        <v>-4.5997209569282946E-19</v>
      </c>
      <c r="BO57" s="261">
        <v>1.5804412848553542E-4</v>
      </c>
      <c r="BP57" s="261">
        <v>7.485167979707637E-5</v>
      </c>
      <c r="BQ57" s="261">
        <v>4.7422753095293681E-4</v>
      </c>
      <c r="BR57" s="261">
        <v>3.256290395850339E-4</v>
      </c>
      <c r="BS57" s="261">
        <v>8.4267923017802962E-5</v>
      </c>
      <c r="BT57" s="261">
        <v>1.0741163520321913E-4</v>
      </c>
      <c r="BU57" s="261">
        <v>7.5014612962171279E-5</v>
      </c>
      <c r="BV57" s="261">
        <v>0</v>
      </c>
      <c r="BW57" s="261">
        <v>0</v>
      </c>
      <c r="BX57" s="261">
        <v>8.5019705211658204E-6</v>
      </c>
      <c r="BY57" s="261">
        <v>0</v>
      </c>
      <c r="BZ57" s="261">
        <v>0</v>
      </c>
      <c r="CA57" s="261">
        <v>4.6992258511095953E-4</v>
      </c>
      <c r="CB57" s="261">
        <v>3.0388767539372915E-2</v>
      </c>
      <c r="CC57" s="261">
        <v>4.5674643789330929E-4</v>
      </c>
      <c r="CD57" s="261">
        <v>4.9186602054467066E-3</v>
      </c>
      <c r="CE57" s="261">
        <v>6.9599325754542765E-2</v>
      </c>
      <c r="CF57" s="261">
        <v>0</v>
      </c>
      <c r="CG57" s="261">
        <v>8.2247354568111955E-8</v>
      </c>
      <c r="CH57" s="261">
        <v>7.3353230199434707E-6</v>
      </c>
      <c r="CI57" s="261">
        <v>4.820251322332865E-6</v>
      </c>
      <c r="CJ57" s="261">
        <v>3.5078536299246345E-4</v>
      </c>
      <c r="CK57" s="261">
        <v>4.950367924832623E-4</v>
      </c>
      <c r="CL57" s="261">
        <v>8.7832352021654505E-4</v>
      </c>
    </row>
    <row r="58" spans="1:90">
      <c r="A58">
        <v>55</v>
      </c>
      <c r="B58" t="s">
        <v>51</v>
      </c>
      <c r="C58" s="261">
        <v>2.8109096275884041E-6</v>
      </c>
      <c r="D58" s="261">
        <v>2.8739637785830196E-7</v>
      </c>
      <c r="E58" s="261">
        <v>6.6379124183333786E-9</v>
      </c>
      <c r="F58" s="261">
        <v>3.3079453125207179E-9</v>
      </c>
      <c r="G58" s="261">
        <v>2.0398536377419634E-8</v>
      </c>
      <c r="H58" s="261">
        <v>3.4039332930963693E-8</v>
      </c>
      <c r="I58" s="261">
        <v>0</v>
      </c>
      <c r="J58" s="261">
        <v>6.8781649614832216E-8</v>
      </c>
      <c r="K58" s="261">
        <v>1.8595908102809969E-7</v>
      </c>
      <c r="L58" s="261">
        <v>2.4055145009351242E-7</v>
      </c>
      <c r="M58" s="261">
        <v>3.2807277692815741E-6</v>
      </c>
      <c r="N58" s="261">
        <v>5.3623923038735487E-6</v>
      </c>
      <c r="O58" s="261">
        <v>1.3428307008969537E-5</v>
      </c>
      <c r="P58" s="261">
        <v>-5.0453069596307364E-22</v>
      </c>
      <c r="Q58" s="261">
        <v>6.2868226705685625E-8</v>
      </c>
      <c r="R58" s="261">
        <v>2.585593163062593E-8</v>
      </c>
      <c r="S58" s="261">
        <v>-1.2636115370497994E-22</v>
      </c>
      <c r="T58" s="261">
        <v>3.6780889883917426E-7</v>
      </c>
      <c r="U58" s="261">
        <v>-1.6563999780784896E-19</v>
      </c>
      <c r="V58" s="261">
        <v>1.9096100170740961E-8</v>
      </c>
      <c r="W58" s="261">
        <v>5.4403355472132707E-5</v>
      </c>
      <c r="X58" s="261">
        <v>0</v>
      </c>
      <c r="Y58" s="261">
        <v>6.5049303932179354E-6</v>
      </c>
      <c r="Z58" s="261">
        <v>-1.0509439146091062E-21</v>
      </c>
      <c r="AA58" s="261">
        <v>4.224051002678433E-8</v>
      </c>
      <c r="AB58" s="261">
        <v>6.0447541696082035E-7</v>
      </c>
      <c r="AC58" s="261">
        <v>6.0966550968657602E-8</v>
      </c>
      <c r="AD58" s="261">
        <v>4.8203892859476787E-7</v>
      </c>
      <c r="AE58" s="261">
        <v>1.1112543778651046E-5</v>
      </c>
      <c r="AF58" s="261">
        <v>8.0088443859158212E-8</v>
      </c>
      <c r="AG58" s="261">
        <v>1.7341890496887106E-7</v>
      </c>
      <c r="AH58" s="261">
        <v>2.6479722540740832E-7</v>
      </c>
      <c r="AI58" s="261">
        <v>1.3023201732795064E-5</v>
      </c>
      <c r="AJ58" s="261">
        <v>1.0319205836670245E-6</v>
      </c>
      <c r="AK58" s="261">
        <v>2.0940289823430818E-8</v>
      </c>
      <c r="AL58" s="261">
        <v>1.3452372796775344E-7</v>
      </c>
      <c r="AM58" s="261">
        <v>3.784245722756171E-6</v>
      </c>
      <c r="AN58" s="261">
        <v>3.2123643155445786E-9</v>
      </c>
      <c r="AO58" s="261">
        <v>1.1960805640908579E-6</v>
      </c>
      <c r="AP58" s="261">
        <v>5.7093350770220514E-7</v>
      </c>
      <c r="AQ58" s="261">
        <v>6.4337120183633051E-8</v>
      </c>
      <c r="AR58" s="261">
        <v>0</v>
      </c>
      <c r="AS58" s="261">
        <v>2.1735811731311166E-4</v>
      </c>
      <c r="AT58" s="261">
        <v>0</v>
      </c>
      <c r="AU58" s="261">
        <v>0</v>
      </c>
      <c r="AV58" s="261">
        <v>-7.8080654473108168E-20</v>
      </c>
      <c r="AW58" s="261">
        <v>1.1472271911338563E-6</v>
      </c>
      <c r="AX58" s="261">
        <v>5.6303062196699213E-5</v>
      </c>
      <c r="AY58" s="261">
        <v>7.425561117872296E-5</v>
      </c>
      <c r="AZ58" s="261">
        <v>5.7459290099708551E-5</v>
      </c>
      <c r="BA58" s="261">
        <v>3.8748068408288842E-4</v>
      </c>
      <c r="BB58" s="261">
        <v>2.6791410853584326E-2</v>
      </c>
      <c r="BC58" s="261">
        <v>2.2302675015709291E-3</v>
      </c>
      <c r="BD58" s="261">
        <v>0</v>
      </c>
      <c r="BE58" s="261">
        <v>1</v>
      </c>
      <c r="BF58" s="261">
        <v>5.3769684584043573E-5</v>
      </c>
      <c r="BG58" s="261">
        <v>1.3774455591557264E-4</v>
      </c>
      <c r="BH58" s="261">
        <v>1.3001477333891096E-3</v>
      </c>
      <c r="BI58" s="261">
        <v>5.1358198725681822E-6</v>
      </c>
      <c r="BJ58" s="261">
        <v>-1.6253403036516568E-20</v>
      </c>
      <c r="BK58" s="261">
        <v>2.465408829685845E-6</v>
      </c>
      <c r="BL58" s="261">
        <v>5.1479463283212243E-6</v>
      </c>
      <c r="BM58" s="261">
        <v>4.0594281465936229E-5</v>
      </c>
      <c r="BN58" s="261">
        <v>-1.9153433889525327E-19</v>
      </c>
      <c r="BO58" s="261">
        <v>2.5702607195143553E-5</v>
      </c>
      <c r="BP58" s="261">
        <v>1.0023964437888099E-5</v>
      </c>
      <c r="BQ58" s="261">
        <v>1.8226841304917212E-4</v>
      </c>
      <c r="BR58" s="261">
        <v>3.4448080412109696E-5</v>
      </c>
      <c r="BS58" s="261">
        <v>1.2716233622471124E-5</v>
      </c>
      <c r="BT58" s="261">
        <v>2.4996095836093878E-5</v>
      </c>
      <c r="BU58" s="261">
        <v>1.210797691384204E-5</v>
      </c>
      <c r="BV58" s="261">
        <v>0</v>
      </c>
      <c r="BW58" s="261">
        <v>0</v>
      </c>
      <c r="BX58" s="261">
        <v>2.169695170215125E-6</v>
      </c>
      <c r="BY58" s="261">
        <v>0</v>
      </c>
      <c r="BZ58" s="261">
        <v>0</v>
      </c>
      <c r="CA58" s="261">
        <v>6.4605738504595512E-5</v>
      </c>
      <c r="CB58" s="261">
        <v>3.1578189776666608E-4</v>
      </c>
      <c r="CC58" s="261">
        <v>6.0074324212602953E-5</v>
      </c>
      <c r="CD58" s="261">
        <v>4.7015388715527492E-4</v>
      </c>
      <c r="CE58" s="261">
        <v>2.3445941514642341E-3</v>
      </c>
      <c r="CF58" s="261">
        <v>0</v>
      </c>
      <c r="CG58" s="261">
        <v>1.3275401032029204E-8</v>
      </c>
      <c r="CH58" s="261">
        <v>9.5731183350668788E-7</v>
      </c>
      <c r="CI58" s="261">
        <v>7.9156843477034335E-7</v>
      </c>
      <c r="CJ58" s="261">
        <v>2.0572110195790424E-4</v>
      </c>
      <c r="CK58" s="261">
        <v>1.2646655782417392E-4</v>
      </c>
      <c r="CL58" s="261">
        <v>2.0439739926583035E-4</v>
      </c>
    </row>
    <row r="59" spans="1:90">
      <c r="A59">
        <v>56</v>
      </c>
      <c r="B59" t="s">
        <v>13</v>
      </c>
      <c r="C59" s="261">
        <v>5.3781636515061005E-6</v>
      </c>
      <c r="D59" s="261">
        <v>3.8801356009435242E-7</v>
      </c>
      <c r="E59" s="261">
        <v>5.9773452281358749E-8</v>
      </c>
      <c r="F59" s="261">
        <v>7.6206526457418719E-8</v>
      </c>
      <c r="G59" s="261">
        <v>1.749330009892464E-6</v>
      </c>
      <c r="H59" s="261">
        <v>1.0194793713171761E-6</v>
      </c>
      <c r="I59" s="261">
        <v>0</v>
      </c>
      <c r="J59" s="261">
        <v>6.4962080697926773E-6</v>
      </c>
      <c r="K59" s="261">
        <v>5.9774356837457266E-6</v>
      </c>
      <c r="L59" s="261">
        <v>1.1729943795563076E-6</v>
      </c>
      <c r="M59" s="261">
        <v>1.3110614010224639E-5</v>
      </c>
      <c r="N59" s="261">
        <v>4.9720046650776034E-5</v>
      </c>
      <c r="O59" s="261">
        <v>7.9206387405900491E-5</v>
      </c>
      <c r="P59" s="261">
        <v>-3.3354663754358036E-21</v>
      </c>
      <c r="Q59" s="261">
        <v>4.8702363129703101E-6</v>
      </c>
      <c r="R59" s="261">
        <v>1.2694740868924876E-7</v>
      </c>
      <c r="S59" s="261">
        <v>-1.4455015364379608E-20</v>
      </c>
      <c r="T59" s="261">
        <v>3.3702567437632081E-6</v>
      </c>
      <c r="U59" s="261">
        <v>-1.6274081773321945E-18</v>
      </c>
      <c r="V59" s="261">
        <v>5.5066627721521985E-6</v>
      </c>
      <c r="W59" s="261">
        <v>1.3185607915779655E-4</v>
      </c>
      <c r="X59" s="261">
        <v>0</v>
      </c>
      <c r="Y59" s="261">
        <v>2.6255735080192378E-6</v>
      </c>
      <c r="Z59" s="261">
        <v>-5.8944559735484566E-21</v>
      </c>
      <c r="AA59" s="261">
        <v>6.095363152891966E-7</v>
      </c>
      <c r="AB59" s="261">
        <v>2.4412302840301064E-5</v>
      </c>
      <c r="AC59" s="261">
        <v>2.5718747207619007E-6</v>
      </c>
      <c r="AD59" s="261">
        <v>1.9068461138338948E-6</v>
      </c>
      <c r="AE59" s="261">
        <v>1.8068723644286556E-5</v>
      </c>
      <c r="AF59" s="261">
        <v>2.4159305837291176E-6</v>
      </c>
      <c r="AG59" s="261">
        <v>2.2884482113610622E-6</v>
      </c>
      <c r="AH59" s="261">
        <v>3.6379878867837944E-6</v>
      </c>
      <c r="AI59" s="261">
        <v>1.8695565623750763E-4</v>
      </c>
      <c r="AJ59" s="261">
        <v>4.3389728534420638E-5</v>
      </c>
      <c r="AK59" s="261">
        <v>3.0871893567602724E-7</v>
      </c>
      <c r="AL59" s="261">
        <v>3.2528314277484139E-6</v>
      </c>
      <c r="AM59" s="261">
        <v>5.8647156781392444E-5</v>
      </c>
      <c r="AN59" s="261">
        <v>5.7394007899209287E-8</v>
      </c>
      <c r="AO59" s="261">
        <v>1.5523937059646024E-2</v>
      </c>
      <c r="AP59" s="261">
        <v>1.1685244510538399E-5</v>
      </c>
      <c r="AQ59" s="261">
        <v>3.180729399717665E-7</v>
      </c>
      <c r="AR59" s="261">
        <v>0</v>
      </c>
      <c r="AS59" s="261">
        <v>4.8133426558565079E-4</v>
      </c>
      <c r="AT59" s="261">
        <v>0</v>
      </c>
      <c r="AU59" s="261">
        <v>0</v>
      </c>
      <c r="AV59" s="261">
        <v>-2.4945850427521909E-17</v>
      </c>
      <c r="AW59" s="261">
        <v>1.969087374463829E-5</v>
      </c>
      <c r="AX59" s="261">
        <v>6.3534530168037799E-3</v>
      </c>
      <c r="AY59" s="261">
        <v>1.6831166067331507E-2</v>
      </c>
      <c r="AZ59" s="261">
        <v>4.5224441258516181E-4</v>
      </c>
      <c r="BA59" s="261">
        <v>1.7681628245828898E-3</v>
      </c>
      <c r="BB59" s="261">
        <v>2.576092645512465E-2</v>
      </c>
      <c r="BC59" s="261">
        <v>1.6709609234131855E-3</v>
      </c>
      <c r="BD59" s="261">
        <v>0</v>
      </c>
      <c r="BE59" s="261">
        <v>0</v>
      </c>
      <c r="BF59" s="261">
        <v>1.000189613214316</v>
      </c>
      <c r="BG59" s="261">
        <v>6.9166962357295456E-4</v>
      </c>
      <c r="BH59" s="261">
        <v>5.8355726065321733E-3</v>
      </c>
      <c r="BI59" s="261">
        <v>2.4201032988758183E-5</v>
      </c>
      <c r="BJ59" s="261">
        <v>-5.2276737964066102E-20</v>
      </c>
      <c r="BK59" s="261">
        <v>1.1939029777319738E-4</v>
      </c>
      <c r="BL59" s="261">
        <v>6.2686259978027702E-5</v>
      </c>
      <c r="BM59" s="261">
        <v>7.9539949901800671E-3</v>
      </c>
      <c r="BN59" s="261">
        <v>-7.4720043840820138E-19</v>
      </c>
      <c r="BO59" s="261">
        <v>2.3634868529112839E-4</v>
      </c>
      <c r="BP59" s="261">
        <v>1.1651625783055086E-4</v>
      </c>
      <c r="BQ59" s="261">
        <v>4.2835524844608098E-4</v>
      </c>
      <c r="BR59" s="261">
        <v>4.0958209882089225E-4</v>
      </c>
      <c r="BS59" s="261">
        <v>2.2194768779467631E-4</v>
      </c>
      <c r="BT59" s="261">
        <v>9.3920458031662647E-4</v>
      </c>
      <c r="BU59" s="261">
        <v>8.2325046512632168E-3</v>
      </c>
      <c r="BV59" s="261">
        <v>0</v>
      </c>
      <c r="BW59" s="261">
        <v>0</v>
      </c>
      <c r="BX59" s="261">
        <v>5.2403655499232855E-5</v>
      </c>
      <c r="BY59" s="261">
        <v>0</v>
      </c>
      <c r="BZ59" s="261">
        <v>0</v>
      </c>
      <c r="CA59" s="261">
        <v>9.5772103795075975E-4</v>
      </c>
      <c r="CB59" s="261">
        <v>2.726832595171948E-3</v>
      </c>
      <c r="CC59" s="261">
        <v>3.8104274889201931E-4</v>
      </c>
      <c r="CD59" s="261">
        <v>5.8957468939888451E-3</v>
      </c>
      <c r="CE59" s="261">
        <v>2.0089883999868653E-2</v>
      </c>
      <c r="CF59" s="261">
        <v>0</v>
      </c>
      <c r="CG59" s="261">
        <v>9.0262643810150557E-6</v>
      </c>
      <c r="CH59" s="261">
        <v>1.114008152571592E-3</v>
      </c>
      <c r="CI59" s="261">
        <v>9.9528351593819017E-6</v>
      </c>
      <c r="CJ59" s="261">
        <v>2.5211563334913753E-4</v>
      </c>
      <c r="CK59" s="261">
        <v>2.0551153942930723E-3</v>
      </c>
      <c r="CL59" s="261">
        <v>7.6800383089455021E-3</v>
      </c>
    </row>
    <row r="60" spans="1:90">
      <c r="A60">
        <v>57</v>
      </c>
      <c r="B60" t="s">
        <v>1926</v>
      </c>
      <c r="C60" s="261">
        <v>4.6376278769736568E-5</v>
      </c>
      <c r="D60" s="261">
        <v>4.0007906848111633E-7</v>
      </c>
      <c r="E60" s="261">
        <v>5.8407492692477472E-8</v>
      </c>
      <c r="F60" s="261">
        <v>6.7774986338498264E-7</v>
      </c>
      <c r="G60" s="261">
        <v>2.0490885134542624E-7</v>
      </c>
      <c r="H60" s="261">
        <v>1.1801538771035871E-6</v>
      </c>
      <c r="I60" s="261">
        <v>0</v>
      </c>
      <c r="J60" s="261">
        <v>1.166412745986795E-6</v>
      </c>
      <c r="K60" s="261">
        <v>3.0983696240122648E-6</v>
      </c>
      <c r="L60" s="261">
        <v>6.5009644658093623E-7</v>
      </c>
      <c r="M60" s="261">
        <v>7.1551800729270126E-6</v>
      </c>
      <c r="N60" s="261">
        <v>4.5369351814966562E-5</v>
      </c>
      <c r="O60" s="261">
        <v>3.8472689159413368E-5</v>
      </c>
      <c r="P60" s="261">
        <v>-4.4287128770871772E-21</v>
      </c>
      <c r="Q60" s="261">
        <v>2.6598988449732957E-6</v>
      </c>
      <c r="R60" s="261">
        <v>2.2011305333379333E-7</v>
      </c>
      <c r="S60" s="261">
        <v>-5.8647577390617044E-21</v>
      </c>
      <c r="T60" s="261">
        <v>5.9942326820513767E-6</v>
      </c>
      <c r="U60" s="261">
        <v>-1.3661995581749995E-17</v>
      </c>
      <c r="V60" s="261">
        <v>2.1835559179196538E-7</v>
      </c>
      <c r="W60" s="261">
        <v>1.0887656261442367E-4</v>
      </c>
      <c r="X60" s="261">
        <v>0</v>
      </c>
      <c r="Y60" s="261">
        <v>7.3598777699430704E-7</v>
      </c>
      <c r="Z60" s="261">
        <v>-1.4450005697039705E-20</v>
      </c>
      <c r="AA60" s="261">
        <v>2.9519979428873918E-7</v>
      </c>
      <c r="AB60" s="261">
        <v>7.3823539235044916E-6</v>
      </c>
      <c r="AC60" s="261">
        <v>1.5077737890871541E-6</v>
      </c>
      <c r="AD60" s="261">
        <v>2.201043661275301E-7</v>
      </c>
      <c r="AE60" s="261">
        <v>4.3248817789736134E-5</v>
      </c>
      <c r="AF60" s="261">
        <v>4.8690698439230623E-6</v>
      </c>
      <c r="AG60" s="261">
        <v>1.077218750587102E-5</v>
      </c>
      <c r="AH60" s="261">
        <v>1.1518541028999342E-5</v>
      </c>
      <c r="AI60" s="261">
        <v>7.0443660255591219E-4</v>
      </c>
      <c r="AJ60" s="261">
        <v>5.0879877851227249E-5</v>
      </c>
      <c r="AK60" s="261">
        <v>7.2677433538074749E-7</v>
      </c>
      <c r="AL60" s="261">
        <v>1.2110828803784228E-4</v>
      </c>
      <c r="AM60" s="261">
        <v>2.4328514405491105E-4</v>
      </c>
      <c r="AN60" s="261">
        <v>2.1495520447769075E-7</v>
      </c>
      <c r="AO60" s="261">
        <v>2.7794215162913997E-5</v>
      </c>
      <c r="AP60" s="261">
        <v>3.4575196825416493E-5</v>
      </c>
      <c r="AQ60" s="261">
        <v>1.1838817993247593E-4</v>
      </c>
      <c r="AR60" s="261">
        <v>0</v>
      </c>
      <c r="AS60" s="261">
        <v>3.2227888341086389E-5</v>
      </c>
      <c r="AT60" s="261">
        <v>0</v>
      </c>
      <c r="AU60" s="261">
        <v>0</v>
      </c>
      <c r="AV60" s="261">
        <v>-1.7776419881494657E-18</v>
      </c>
      <c r="AW60" s="261">
        <v>2.7268616802897298E-5</v>
      </c>
      <c r="AX60" s="261">
        <v>8.5883565013078261E-4</v>
      </c>
      <c r="AY60" s="261">
        <v>1.459387280903111E-3</v>
      </c>
      <c r="AZ60" s="261">
        <v>1.0095771776122199E-3</v>
      </c>
      <c r="BA60" s="261">
        <v>3.1240130300562016E-3</v>
      </c>
      <c r="BB60" s="261">
        <v>5.913431984327421E-3</v>
      </c>
      <c r="BC60" s="261">
        <v>4.0501776224253416E-3</v>
      </c>
      <c r="BD60" s="261">
        <v>0</v>
      </c>
      <c r="BE60" s="261">
        <v>0</v>
      </c>
      <c r="BF60" s="261">
        <v>3.8503292299385896E-4</v>
      </c>
      <c r="BG60" s="261">
        <v>1.0069592367437343</v>
      </c>
      <c r="BH60" s="261">
        <v>3.5759128285593206E-3</v>
      </c>
      <c r="BI60" s="261">
        <v>3.6903482090244207E-4</v>
      </c>
      <c r="BJ60" s="261">
        <v>-1.2807361393783727E-19</v>
      </c>
      <c r="BK60" s="261">
        <v>1.8618818217866717E-4</v>
      </c>
      <c r="BL60" s="261">
        <v>1.6371771291333415E-4</v>
      </c>
      <c r="BM60" s="261">
        <v>7.4766255464038291E-3</v>
      </c>
      <c r="BN60" s="261">
        <v>-1.7816590213554022E-19</v>
      </c>
      <c r="BO60" s="261">
        <v>1.5692434630974907E-4</v>
      </c>
      <c r="BP60" s="261">
        <v>4.4800566925804118E-5</v>
      </c>
      <c r="BQ60" s="261">
        <v>5.5686994885770333E-4</v>
      </c>
      <c r="BR60" s="261">
        <v>2.8974620730349968E-4</v>
      </c>
      <c r="BS60" s="261">
        <v>1.9355556806478289E-4</v>
      </c>
      <c r="BT60" s="261">
        <v>1.1431960819931416E-3</v>
      </c>
      <c r="BU60" s="261">
        <v>2.6277597141910003E-4</v>
      </c>
      <c r="BV60" s="261">
        <v>0</v>
      </c>
      <c r="BW60" s="261">
        <v>0</v>
      </c>
      <c r="BX60" s="261">
        <v>1.4487303849479488E-5</v>
      </c>
      <c r="BY60" s="261">
        <v>0</v>
      </c>
      <c r="BZ60" s="261">
        <v>0</v>
      </c>
      <c r="CA60" s="261">
        <v>9.4125381583638355E-4</v>
      </c>
      <c r="CB60" s="261">
        <v>6.6070821063285937E-3</v>
      </c>
      <c r="CC60" s="261">
        <v>2.1243442861427236E-4</v>
      </c>
      <c r="CD60" s="261">
        <v>3.0009832223615782E-2</v>
      </c>
      <c r="CE60" s="261">
        <v>1.0103285622781254E-2</v>
      </c>
      <c r="CF60" s="261">
        <v>0</v>
      </c>
      <c r="CG60" s="261">
        <v>2.8811224426613642E-7</v>
      </c>
      <c r="CH60" s="261">
        <v>3.402063064002876E-5</v>
      </c>
      <c r="CI60" s="261">
        <v>7.5200837361848587E-6</v>
      </c>
      <c r="CJ60" s="261">
        <v>2.7978926069472385E-4</v>
      </c>
      <c r="CK60" s="261">
        <v>1.4291200830581722E-3</v>
      </c>
      <c r="CL60" s="261">
        <v>9.3481121028859034E-3</v>
      </c>
    </row>
    <row r="61" spans="1:90">
      <c r="A61">
        <v>58</v>
      </c>
      <c r="B61" t="s">
        <v>59</v>
      </c>
      <c r="C61" s="261">
        <v>5.7714442746174707E-6</v>
      </c>
      <c r="D61" s="261">
        <v>4.428146550504562E-7</v>
      </c>
      <c r="E61" s="261">
        <v>2.1203518021947846E-7</v>
      </c>
      <c r="F61" s="261">
        <v>7.1470423424404061E-8</v>
      </c>
      <c r="G61" s="261">
        <v>1.6018527786540692E-7</v>
      </c>
      <c r="H61" s="261">
        <v>5.257540651661699E-7</v>
      </c>
      <c r="I61" s="261">
        <v>0</v>
      </c>
      <c r="J61" s="261">
        <v>1.6827167021079796E-6</v>
      </c>
      <c r="K61" s="261">
        <v>4.2902669147587775E-6</v>
      </c>
      <c r="L61" s="261">
        <v>2.9447192420934676E-6</v>
      </c>
      <c r="M61" s="261">
        <v>8.8795803237704658E-6</v>
      </c>
      <c r="N61" s="261">
        <v>4.6118423827259978E-5</v>
      </c>
      <c r="O61" s="261">
        <v>4.1897076040205622E-5</v>
      </c>
      <c r="P61" s="261">
        <v>-1.3065842175695452E-21</v>
      </c>
      <c r="Q61" s="261">
        <v>1.0559880726725531E-5</v>
      </c>
      <c r="R61" s="261">
        <v>1.1532805198312301E-6</v>
      </c>
      <c r="S61" s="261">
        <v>-9.6187784899107268E-22</v>
      </c>
      <c r="T61" s="261">
        <v>2.9009453443702724E-5</v>
      </c>
      <c r="U61" s="261">
        <v>-7.0226092765117388E-17</v>
      </c>
      <c r="V61" s="261">
        <v>4.5444129325725319E-7</v>
      </c>
      <c r="W61" s="261">
        <v>3.8267692825385402E-4</v>
      </c>
      <c r="X61" s="261">
        <v>0</v>
      </c>
      <c r="Y61" s="261">
        <v>1.4640373720124545E-6</v>
      </c>
      <c r="Z61" s="261">
        <v>-1.2829025089861827E-20</v>
      </c>
      <c r="AA61" s="261">
        <v>1.0312331066612403E-6</v>
      </c>
      <c r="AB61" s="261">
        <v>2.679369427187345E-5</v>
      </c>
      <c r="AC61" s="261">
        <v>7.9600621275986335E-6</v>
      </c>
      <c r="AD61" s="261">
        <v>1.4249589191788886E-6</v>
      </c>
      <c r="AE61" s="261">
        <v>5.2302825047340013E-5</v>
      </c>
      <c r="AF61" s="261">
        <v>3.3561616073395179E-5</v>
      </c>
      <c r="AG61" s="261">
        <v>7.3172082047416451E-5</v>
      </c>
      <c r="AH61" s="261">
        <v>7.5285554589800958E-5</v>
      </c>
      <c r="AI61" s="261">
        <v>4.7348794011614652E-3</v>
      </c>
      <c r="AJ61" s="261">
        <v>3.7432616783693789E-4</v>
      </c>
      <c r="AK61" s="261">
        <v>2.6880260691675896E-6</v>
      </c>
      <c r="AL61" s="261">
        <v>5.1445853735746905E-5</v>
      </c>
      <c r="AM61" s="261">
        <v>1.6730926712364481E-3</v>
      </c>
      <c r="AN61" s="261">
        <v>3.7164731002534307E-7</v>
      </c>
      <c r="AO61" s="261">
        <v>1.3060041772717379E-4</v>
      </c>
      <c r="AP61" s="261">
        <v>1.5002559147998234E-4</v>
      </c>
      <c r="AQ61" s="261">
        <v>9.6615664722754558E-7</v>
      </c>
      <c r="AR61" s="261">
        <v>0</v>
      </c>
      <c r="AS61" s="261">
        <v>4.072022563915341E-4</v>
      </c>
      <c r="AT61" s="261">
        <v>0</v>
      </c>
      <c r="AU61" s="261">
        <v>0</v>
      </c>
      <c r="AV61" s="261">
        <v>-2.4245878787636E-18</v>
      </c>
      <c r="AW61" s="261">
        <v>6.5176155757899133E-5</v>
      </c>
      <c r="AX61" s="261">
        <v>9.7629331459046578E-3</v>
      </c>
      <c r="AY61" s="261">
        <v>4.0261995804392431E-4</v>
      </c>
      <c r="AZ61" s="261">
        <v>7.7213313664814672E-3</v>
      </c>
      <c r="BA61" s="261">
        <v>4.8555210666396502E-2</v>
      </c>
      <c r="BB61" s="261">
        <v>3.208341194384412E-2</v>
      </c>
      <c r="BC61" s="261">
        <v>8.9894152382988257E-3</v>
      </c>
      <c r="BD61" s="261">
        <v>0</v>
      </c>
      <c r="BE61" s="261">
        <v>0</v>
      </c>
      <c r="BF61" s="261">
        <v>2.6359216276492653E-4</v>
      </c>
      <c r="BG61" s="261">
        <v>2.092774924153626E-3</v>
      </c>
      <c r="BH61" s="261">
        <v>1.0066447344299048</v>
      </c>
      <c r="BI61" s="261">
        <v>7.0220826044531252E-4</v>
      </c>
      <c r="BJ61" s="261">
        <v>-1.3937848207078782E-19</v>
      </c>
      <c r="BK61" s="261">
        <v>1.1508475807832029E-4</v>
      </c>
      <c r="BL61" s="261">
        <v>8.5818124391096886E-4</v>
      </c>
      <c r="BM61" s="261">
        <v>2.4621808131340319E-2</v>
      </c>
      <c r="BN61" s="261">
        <v>-4.8882438641876574E-19</v>
      </c>
      <c r="BO61" s="261">
        <v>1.1911746391098022E-4</v>
      </c>
      <c r="BP61" s="261">
        <v>5.7814217503908783E-5</v>
      </c>
      <c r="BQ61" s="261">
        <v>6.8208978650204208E-4</v>
      </c>
      <c r="BR61" s="261">
        <v>2.9306315603068407E-4</v>
      </c>
      <c r="BS61" s="261">
        <v>6.8194328643228291E-5</v>
      </c>
      <c r="BT61" s="261">
        <v>2.1251284260599213E-4</v>
      </c>
      <c r="BU61" s="261">
        <v>5.0364005722137626E-4</v>
      </c>
      <c r="BV61" s="261">
        <v>0</v>
      </c>
      <c r="BW61" s="261">
        <v>0</v>
      </c>
      <c r="BX61" s="261">
        <v>1.7579606478339383E-5</v>
      </c>
      <c r="BY61" s="261">
        <v>0</v>
      </c>
      <c r="BZ61" s="261">
        <v>0</v>
      </c>
      <c r="CA61" s="261">
        <v>5.7173206158026187E-4</v>
      </c>
      <c r="CB61" s="261">
        <v>0.10823379072954119</v>
      </c>
      <c r="CC61" s="261">
        <v>2.1638673773243227E-4</v>
      </c>
      <c r="CD61" s="261">
        <v>0.20748276632798968</v>
      </c>
      <c r="CE61" s="261">
        <v>1.7994143299422366E-2</v>
      </c>
      <c r="CF61" s="261">
        <v>0</v>
      </c>
      <c r="CG61" s="261">
        <v>5.5219990779502837E-7</v>
      </c>
      <c r="CH61" s="261">
        <v>1.1751726876359182E-5</v>
      </c>
      <c r="CI61" s="261">
        <v>4.7845057165603433E-6</v>
      </c>
      <c r="CJ61" s="261">
        <v>2.6989942180562649E-4</v>
      </c>
      <c r="CK61" s="261">
        <v>1.5747557168906507E-3</v>
      </c>
      <c r="CL61" s="261">
        <v>1.7377542726705042E-3</v>
      </c>
    </row>
    <row r="62" spans="1:90">
      <c r="A62">
        <v>59</v>
      </c>
      <c r="B62" t="s">
        <v>14</v>
      </c>
      <c r="C62" s="261">
        <v>6.1618531203750268E-6</v>
      </c>
      <c r="D62" s="261">
        <v>6.0366913491119536E-7</v>
      </c>
      <c r="E62" s="261">
        <v>8.3789281322883054E-8</v>
      </c>
      <c r="F62" s="261">
        <v>4.9680971893355545E-8</v>
      </c>
      <c r="G62" s="261">
        <v>2.833243132309583E-7</v>
      </c>
      <c r="H62" s="261">
        <v>1.4468236493679087E-6</v>
      </c>
      <c r="I62" s="261">
        <v>0</v>
      </c>
      <c r="J62" s="261">
        <v>4.3585003442672969E-5</v>
      </c>
      <c r="K62" s="261">
        <v>1.3464755287891575E-5</v>
      </c>
      <c r="L62" s="261">
        <v>5.2852804454154588E-6</v>
      </c>
      <c r="M62" s="261">
        <v>3.5672449684807613E-5</v>
      </c>
      <c r="N62" s="261">
        <v>1.3267850165869094E-4</v>
      </c>
      <c r="O62" s="261">
        <v>7.3279449721087628E-5</v>
      </c>
      <c r="P62" s="261">
        <v>-4.8220008109998376E-21</v>
      </c>
      <c r="Q62" s="261">
        <v>1.6520498810616168E-6</v>
      </c>
      <c r="R62" s="261">
        <v>1.6472559470997343E-7</v>
      </c>
      <c r="S62" s="261">
        <v>-1.414583123449067E-20</v>
      </c>
      <c r="T62" s="261">
        <v>3.2620449336592378E-6</v>
      </c>
      <c r="U62" s="261">
        <v>-1.9305152994799663E-17</v>
      </c>
      <c r="V62" s="261">
        <v>2.7328550084478504E-7</v>
      </c>
      <c r="W62" s="261">
        <v>1.5557149128995503E-4</v>
      </c>
      <c r="X62" s="261">
        <v>0</v>
      </c>
      <c r="Y62" s="261">
        <v>1.1704153200441532E-6</v>
      </c>
      <c r="Z62" s="261">
        <v>-6.7044017164157502E-20</v>
      </c>
      <c r="AA62" s="261">
        <v>6.3482198448292129E-7</v>
      </c>
      <c r="AB62" s="261">
        <v>2.1319100648768922E-5</v>
      </c>
      <c r="AC62" s="261">
        <v>2.7175134607152536E-6</v>
      </c>
      <c r="AD62" s="261">
        <v>1.6728105917815259E-5</v>
      </c>
      <c r="AE62" s="261">
        <v>1.2532218639975791E-4</v>
      </c>
      <c r="AF62" s="261">
        <v>1.3505856426760395E-6</v>
      </c>
      <c r="AG62" s="261">
        <v>3.688283794903487E-6</v>
      </c>
      <c r="AH62" s="261">
        <v>5.8953153523449795E-6</v>
      </c>
      <c r="AI62" s="261">
        <v>2.3535589808680786E-4</v>
      </c>
      <c r="AJ62" s="261">
        <v>1.896985687052446E-5</v>
      </c>
      <c r="AK62" s="261">
        <v>3.7397169287224319E-7</v>
      </c>
      <c r="AL62" s="261">
        <v>4.0318541379346368E-6</v>
      </c>
      <c r="AM62" s="261">
        <v>5.3987851003888679E-5</v>
      </c>
      <c r="AN62" s="261">
        <v>4.6677924428919023E-4</v>
      </c>
      <c r="AO62" s="261">
        <v>2.028527331281522E-5</v>
      </c>
      <c r="AP62" s="261">
        <v>4.9564868633486579E-5</v>
      </c>
      <c r="AQ62" s="261">
        <v>5.8842824725026947E-7</v>
      </c>
      <c r="AR62" s="261">
        <v>0</v>
      </c>
      <c r="AS62" s="261">
        <v>1.2548626963668471E-4</v>
      </c>
      <c r="AT62" s="261">
        <v>0</v>
      </c>
      <c r="AU62" s="261">
        <v>0</v>
      </c>
      <c r="AV62" s="261">
        <v>-9.5150110408528551E-19</v>
      </c>
      <c r="AW62" s="261">
        <v>4.1902669336251158E-5</v>
      </c>
      <c r="AX62" s="261">
        <v>1.2521619204403638E-3</v>
      </c>
      <c r="AY62" s="261">
        <v>2.0422728033419849E-3</v>
      </c>
      <c r="AZ62" s="261">
        <v>2.1289760710964212E-3</v>
      </c>
      <c r="BA62" s="261">
        <v>3.4511955043855617E-3</v>
      </c>
      <c r="BB62" s="261">
        <v>3.0560231367434888E-2</v>
      </c>
      <c r="BC62" s="261">
        <v>2.6039344741527217E-2</v>
      </c>
      <c r="BD62" s="261">
        <v>0</v>
      </c>
      <c r="BE62" s="261">
        <v>0</v>
      </c>
      <c r="BF62" s="261">
        <v>7.3443956801725306E-4</v>
      </c>
      <c r="BG62" s="261">
        <v>2.1476804618567992E-3</v>
      </c>
      <c r="BH62" s="261">
        <v>1.2115354224653638E-2</v>
      </c>
      <c r="BI62" s="261">
        <v>1.045024293734121</v>
      </c>
      <c r="BJ62" s="261">
        <v>-2.3453768309190051E-19</v>
      </c>
      <c r="BK62" s="261">
        <v>8.1413665331795559E-5</v>
      </c>
      <c r="BL62" s="261">
        <v>1.2338787775619721E-4</v>
      </c>
      <c r="BM62" s="261">
        <v>1.4102000927980148E-2</v>
      </c>
      <c r="BN62" s="261">
        <v>-2.3892116891122987E-18</v>
      </c>
      <c r="BO62" s="261">
        <v>1.1037992052809343E-3</v>
      </c>
      <c r="BP62" s="261">
        <v>9.8301349698274115E-5</v>
      </c>
      <c r="BQ62" s="261">
        <v>8.9807564682288477E-4</v>
      </c>
      <c r="BR62" s="261">
        <v>3.2486345307664288E-4</v>
      </c>
      <c r="BS62" s="261">
        <v>1.5981186817672438E-4</v>
      </c>
      <c r="BT62" s="261">
        <v>1.365706291321015E-3</v>
      </c>
      <c r="BU62" s="261">
        <v>1.701124271842814E-4</v>
      </c>
      <c r="BV62" s="261">
        <v>0</v>
      </c>
      <c r="BW62" s="261">
        <v>0</v>
      </c>
      <c r="BX62" s="261">
        <v>3.4001622322581788E-4</v>
      </c>
      <c r="BY62" s="261">
        <v>0</v>
      </c>
      <c r="BZ62" s="261">
        <v>0</v>
      </c>
      <c r="CA62" s="261">
        <v>1.2795959576610652E-3</v>
      </c>
      <c r="CB62" s="261">
        <v>3.8197123431761982E-3</v>
      </c>
      <c r="CC62" s="261">
        <v>3.4540551355179757E-4</v>
      </c>
      <c r="CD62" s="261">
        <v>6.7089067054436962E-3</v>
      </c>
      <c r="CE62" s="261">
        <v>1.3152279340870777E-2</v>
      </c>
      <c r="CF62" s="261">
        <v>0</v>
      </c>
      <c r="CG62" s="261">
        <v>1.8651428785113257E-7</v>
      </c>
      <c r="CH62" s="261">
        <v>6.9171875478305173E-5</v>
      </c>
      <c r="CI62" s="261">
        <v>9.1577707663372011E-6</v>
      </c>
      <c r="CJ62" s="261">
        <v>3.5580762340037232E-4</v>
      </c>
      <c r="CK62" s="261">
        <v>5.3895759296779299E-3</v>
      </c>
      <c r="CL62" s="261">
        <v>1.1167616572501508E-2</v>
      </c>
    </row>
    <row r="63" spans="1:90">
      <c r="A63">
        <v>60</v>
      </c>
      <c r="B63" t="s">
        <v>15</v>
      </c>
      <c r="C63" s="261">
        <v>0</v>
      </c>
      <c r="D63" s="261">
        <v>0</v>
      </c>
      <c r="E63" s="261">
        <v>0</v>
      </c>
      <c r="F63" s="261">
        <v>0</v>
      </c>
      <c r="G63" s="261">
        <v>0</v>
      </c>
      <c r="H63" s="261">
        <v>0</v>
      </c>
      <c r="I63" s="261">
        <v>0</v>
      </c>
      <c r="J63" s="261">
        <v>0</v>
      </c>
      <c r="K63" s="261">
        <v>0</v>
      </c>
      <c r="L63" s="261">
        <v>0</v>
      </c>
      <c r="M63" s="261">
        <v>0</v>
      </c>
      <c r="N63" s="261">
        <v>0</v>
      </c>
      <c r="O63" s="261">
        <v>0</v>
      </c>
      <c r="P63" s="261">
        <v>0</v>
      </c>
      <c r="Q63" s="261">
        <v>0</v>
      </c>
      <c r="R63" s="261">
        <v>0</v>
      </c>
      <c r="S63" s="261">
        <v>0</v>
      </c>
      <c r="T63" s="261">
        <v>0</v>
      </c>
      <c r="U63" s="261">
        <v>0</v>
      </c>
      <c r="V63" s="261">
        <v>0</v>
      </c>
      <c r="W63" s="261">
        <v>0</v>
      </c>
      <c r="X63" s="261">
        <v>0</v>
      </c>
      <c r="Y63" s="261">
        <v>0</v>
      </c>
      <c r="Z63" s="261">
        <v>0</v>
      </c>
      <c r="AA63" s="261">
        <v>0</v>
      </c>
      <c r="AB63" s="261">
        <v>0</v>
      </c>
      <c r="AC63" s="261">
        <v>0</v>
      </c>
      <c r="AD63" s="261">
        <v>0</v>
      </c>
      <c r="AE63" s="261">
        <v>0</v>
      </c>
      <c r="AF63" s="261">
        <v>0</v>
      </c>
      <c r="AG63" s="261">
        <v>0</v>
      </c>
      <c r="AH63" s="261">
        <v>0</v>
      </c>
      <c r="AI63" s="261">
        <v>0</v>
      </c>
      <c r="AJ63" s="261">
        <v>0</v>
      </c>
      <c r="AK63" s="261">
        <v>0</v>
      </c>
      <c r="AL63" s="261">
        <v>0</v>
      </c>
      <c r="AM63" s="261">
        <v>0</v>
      </c>
      <c r="AN63" s="261">
        <v>0</v>
      </c>
      <c r="AO63" s="261">
        <v>0</v>
      </c>
      <c r="AP63" s="261">
        <v>0</v>
      </c>
      <c r="AQ63" s="261">
        <v>0</v>
      </c>
      <c r="AR63" s="261">
        <v>0</v>
      </c>
      <c r="AS63" s="261">
        <v>0</v>
      </c>
      <c r="AT63" s="261">
        <v>0</v>
      </c>
      <c r="AU63" s="261">
        <v>0</v>
      </c>
      <c r="AV63" s="261">
        <v>0</v>
      </c>
      <c r="AW63" s="261">
        <v>0</v>
      </c>
      <c r="AX63" s="261">
        <v>0</v>
      </c>
      <c r="AY63" s="261">
        <v>0</v>
      </c>
      <c r="AZ63" s="261">
        <v>0</v>
      </c>
      <c r="BA63" s="261">
        <v>0</v>
      </c>
      <c r="BB63" s="261">
        <v>0</v>
      </c>
      <c r="BC63" s="261">
        <v>0</v>
      </c>
      <c r="BD63" s="261">
        <v>0</v>
      </c>
      <c r="BE63" s="261">
        <v>0</v>
      </c>
      <c r="BF63" s="261">
        <v>0</v>
      </c>
      <c r="BG63" s="261">
        <v>0</v>
      </c>
      <c r="BH63" s="261">
        <v>0</v>
      </c>
      <c r="BI63" s="261">
        <v>0</v>
      </c>
      <c r="BJ63" s="261">
        <v>1</v>
      </c>
      <c r="BK63" s="261">
        <v>0</v>
      </c>
      <c r="BL63" s="261">
        <v>0</v>
      </c>
      <c r="BM63" s="261">
        <v>0</v>
      </c>
      <c r="BN63" s="261">
        <v>0</v>
      </c>
      <c r="BO63" s="261">
        <v>0</v>
      </c>
      <c r="BP63" s="261">
        <v>0</v>
      </c>
      <c r="BQ63" s="261">
        <v>0</v>
      </c>
      <c r="BR63" s="261">
        <v>0</v>
      </c>
      <c r="BS63" s="261">
        <v>0</v>
      </c>
      <c r="BT63" s="261">
        <v>0</v>
      </c>
      <c r="BU63" s="261">
        <v>0</v>
      </c>
      <c r="BV63" s="261">
        <v>0</v>
      </c>
      <c r="BW63" s="261">
        <v>0</v>
      </c>
      <c r="BX63" s="261">
        <v>0</v>
      </c>
      <c r="BY63" s="261">
        <v>0</v>
      </c>
      <c r="BZ63" s="261">
        <v>0</v>
      </c>
      <c r="CA63" s="261">
        <v>0</v>
      </c>
      <c r="CB63" s="261">
        <v>0</v>
      </c>
      <c r="CC63" s="261">
        <v>0</v>
      </c>
      <c r="CD63" s="261">
        <v>0</v>
      </c>
      <c r="CE63" s="261">
        <v>0</v>
      </c>
      <c r="CF63" s="261">
        <v>0</v>
      </c>
      <c r="CG63" s="261">
        <v>0</v>
      </c>
      <c r="CH63" s="261">
        <v>0</v>
      </c>
      <c r="CI63" s="261">
        <v>0</v>
      </c>
      <c r="CJ63" s="261">
        <v>0</v>
      </c>
      <c r="CK63" s="261">
        <v>0</v>
      </c>
      <c r="CL63" s="261">
        <v>0</v>
      </c>
    </row>
    <row r="64" spans="1:90">
      <c r="A64">
        <v>61</v>
      </c>
      <c r="B64" t="s">
        <v>88</v>
      </c>
      <c r="C64" s="261">
        <v>3.255891471740528E-6</v>
      </c>
      <c r="D64" s="261">
        <v>1.9623056083618372E-7</v>
      </c>
      <c r="E64" s="261">
        <v>4.0723989586261183E-8</v>
      </c>
      <c r="F64" s="261">
        <v>2.2752089870995106E-7</v>
      </c>
      <c r="G64" s="261">
        <v>3.1131266708308693E-7</v>
      </c>
      <c r="H64" s="261">
        <v>2.5445610241034406E-7</v>
      </c>
      <c r="I64" s="261">
        <v>0</v>
      </c>
      <c r="J64" s="261">
        <v>8.1325497342529036E-6</v>
      </c>
      <c r="K64" s="261">
        <v>1.6028740621565316E-6</v>
      </c>
      <c r="L64" s="261">
        <v>7.6892862951898613E-7</v>
      </c>
      <c r="M64" s="261">
        <v>7.6093697760826992E-6</v>
      </c>
      <c r="N64" s="261">
        <v>1.5274906125414096E-4</v>
      </c>
      <c r="O64" s="261">
        <v>6.6246405142308539E-5</v>
      </c>
      <c r="P64" s="261">
        <v>-8.7699382661069415E-22</v>
      </c>
      <c r="Q64" s="261">
        <v>1.5020127208344248E-6</v>
      </c>
      <c r="R64" s="261">
        <v>2.3097246839155825E-7</v>
      </c>
      <c r="S64" s="261">
        <v>-2.5141103479885167E-21</v>
      </c>
      <c r="T64" s="261">
        <v>3.3657586588547987E-6</v>
      </c>
      <c r="U64" s="261">
        <v>-6.7500059094026489E-18</v>
      </c>
      <c r="V64" s="261">
        <v>2.720767135283706E-7</v>
      </c>
      <c r="W64" s="261">
        <v>3.2840250778512606E-4</v>
      </c>
      <c r="X64" s="261">
        <v>0</v>
      </c>
      <c r="Y64" s="261">
        <v>6.3046651576127935E-7</v>
      </c>
      <c r="Z64" s="261">
        <v>-1.3262985601921377E-20</v>
      </c>
      <c r="AA64" s="261">
        <v>4.8343615748912508E-7</v>
      </c>
      <c r="AB64" s="261">
        <v>3.4156488354867557E-6</v>
      </c>
      <c r="AC64" s="261">
        <v>8.2006125240588362E-7</v>
      </c>
      <c r="AD64" s="261">
        <v>3.0561424162771931E-7</v>
      </c>
      <c r="AE64" s="261">
        <v>3.8046266519462595E-5</v>
      </c>
      <c r="AF64" s="261">
        <v>2.4676868697132507E-6</v>
      </c>
      <c r="AG64" s="261">
        <v>5.724607843563049E-6</v>
      </c>
      <c r="AH64" s="261">
        <v>9.9669187151409933E-6</v>
      </c>
      <c r="AI64" s="261">
        <v>4.3376963593392593E-4</v>
      </c>
      <c r="AJ64" s="261">
        <v>3.1678747981407935E-5</v>
      </c>
      <c r="AK64" s="261">
        <v>5.6089875010490177E-7</v>
      </c>
      <c r="AL64" s="261">
        <v>5.478514032272412E-6</v>
      </c>
      <c r="AM64" s="261">
        <v>1.1952155468912804E-4</v>
      </c>
      <c r="AN64" s="261">
        <v>4.2725806996718419E-8</v>
      </c>
      <c r="AO64" s="261">
        <v>3.4294309872253468E-5</v>
      </c>
      <c r="AP64" s="261">
        <v>2.3379246231321371E-5</v>
      </c>
      <c r="AQ64" s="261">
        <v>9.3699433937647067E-7</v>
      </c>
      <c r="AR64" s="261">
        <v>0</v>
      </c>
      <c r="AS64" s="261">
        <v>1.2992878242172219E-4</v>
      </c>
      <c r="AT64" s="261">
        <v>0</v>
      </c>
      <c r="AU64" s="261">
        <v>0</v>
      </c>
      <c r="AV64" s="261">
        <v>-1.5664652038063713E-18</v>
      </c>
      <c r="AW64" s="261">
        <v>3.0752991030754456E-5</v>
      </c>
      <c r="AX64" s="261">
        <v>1.0125164060006675E-3</v>
      </c>
      <c r="AY64" s="261">
        <v>2.8381213656977341E-3</v>
      </c>
      <c r="AZ64" s="261">
        <v>8.4004607861562269E-4</v>
      </c>
      <c r="BA64" s="261">
        <v>3.5959683389899292E-3</v>
      </c>
      <c r="BB64" s="261">
        <v>1.0448307250214603E-2</v>
      </c>
      <c r="BC64" s="261">
        <v>3.260101740832029E-2</v>
      </c>
      <c r="BD64" s="261">
        <v>0</v>
      </c>
      <c r="BE64" s="261">
        <v>0</v>
      </c>
      <c r="BF64" s="261">
        <v>1.5712746585987089E-3</v>
      </c>
      <c r="BG64" s="261">
        <v>5.050843404980656E-3</v>
      </c>
      <c r="BH64" s="261">
        <v>4.9120644717961107E-3</v>
      </c>
      <c r="BI64" s="261">
        <v>5.0726517729290647E-5</v>
      </c>
      <c r="BJ64" s="261">
        <v>-5.4404908218597149E-19</v>
      </c>
      <c r="BK64" s="261">
        <v>1.0007483712510354</v>
      </c>
      <c r="BL64" s="261">
        <v>2.2678950898934096E-4</v>
      </c>
      <c r="BM64" s="261">
        <v>7.1009177874344813E-3</v>
      </c>
      <c r="BN64" s="261">
        <v>-1.2935028708068334E-18</v>
      </c>
      <c r="BO64" s="261">
        <v>2.004036201264598E-4</v>
      </c>
      <c r="BP64" s="261">
        <v>5.5570454349461142E-5</v>
      </c>
      <c r="BQ64" s="261">
        <v>7.6950440168970663E-4</v>
      </c>
      <c r="BR64" s="261">
        <v>4.3541761567135299E-4</v>
      </c>
      <c r="BS64" s="261">
        <v>3.2806502374740703E-4</v>
      </c>
      <c r="BT64" s="261">
        <v>1.8636149277998683E-4</v>
      </c>
      <c r="BU64" s="261">
        <v>6.7132320571452932E-4</v>
      </c>
      <c r="BV64" s="261">
        <v>0</v>
      </c>
      <c r="BW64" s="261">
        <v>0</v>
      </c>
      <c r="BX64" s="261">
        <v>6.3856833359304038E-6</v>
      </c>
      <c r="BY64" s="261">
        <v>0</v>
      </c>
      <c r="BZ64" s="261">
        <v>0</v>
      </c>
      <c r="CA64" s="261">
        <v>8.1187489082072196E-4</v>
      </c>
      <c r="CB64" s="261">
        <v>1.0139519063067289E-2</v>
      </c>
      <c r="CC64" s="261">
        <v>2.9932920906638799E-4</v>
      </c>
      <c r="CD64" s="261">
        <v>1.4885850963035635E-2</v>
      </c>
      <c r="CE64" s="261">
        <v>2.6404713734273035E-2</v>
      </c>
      <c r="CF64" s="261">
        <v>0</v>
      </c>
      <c r="CG64" s="261">
        <v>7.3605069132394648E-7</v>
      </c>
      <c r="CH64" s="261">
        <v>4.2285947659903874E-6</v>
      </c>
      <c r="CI64" s="261">
        <v>8.3857780359401874E-6</v>
      </c>
      <c r="CJ64" s="261">
        <v>1.2895110115993929E-4</v>
      </c>
      <c r="CK64" s="261">
        <v>6.3931965354568684E-3</v>
      </c>
      <c r="CL64" s="261">
        <v>1.5239101617030648E-3</v>
      </c>
    </row>
    <row r="65" spans="1:90">
      <c r="A65">
        <v>62</v>
      </c>
      <c r="B65" t="s">
        <v>16</v>
      </c>
      <c r="C65" s="261">
        <v>1.2025806221406235E-4</v>
      </c>
      <c r="D65" s="261">
        <v>6.9147885654421488E-7</v>
      </c>
      <c r="E65" s="261">
        <v>3.6704835157248795E-8</v>
      </c>
      <c r="F65" s="261">
        <v>2.6870949164222519E-8</v>
      </c>
      <c r="G65" s="261">
        <v>2.4236643200130718E-7</v>
      </c>
      <c r="H65" s="261">
        <v>4.8340099116718725E-7</v>
      </c>
      <c r="I65" s="261">
        <v>0</v>
      </c>
      <c r="J65" s="261">
        <v>4.5649902561575741E-6</v>
      </c>
      <c r="K65" s="261">
        <v>3.8035821891049778E-6</v>
      </c>
      <c r="L65" s="261">
        <v>9.6043243732091992E-6</v>
      </c>
      <c r="M65" s="261">
        <v>4.1953292121363201E-5</v>
      </c>
      <c r="N65" s="261">
        <v>1.7659889605077989E-4</v>
      </c>
      <c r="O65" s="261">
        <v>4.5629892491875569E-5</v>
      </c>
      <c r="P65" s="261">
        <v>-3.2023808452326792E-21</v>
      </c>
      <c r="Q65" s="261">
        <v>1.1967240588233593E-5</v>
      </c>
      <c r="R65" s="261">
        <v>3.2342183196115618E-7</v>
      </c>
      <c r="S65" s="261">
        <v>-2.6412024082932378E-20</v>
      </c>
      <c r="T65" s="261">
        <v>5.2058725093018052E-6</v>
      </c>
      <c r="U65" s="261">
        <v>-1.1247901306560387E-18</v>
      </c>
      <c r="V65" s="261">
        <v>4.2030934459631362E-7</v>
      </c>
      <c r="W65" s="261">
        <v>5.4592364525386859E-4</v>
      </c>
      <c r="X65" s="261">
        <v>0</v>
      </c>
      <c r="Y65" s="261">
        <v>1.4051135426004042E-6</v>
      </c>
      <c r="Z65" s="261">
        <v>-1.2524414293534798E-20</v>
      </c>
      <c r="AA65" s="261">
        <v>2.9602390371165807E-7</v>
      </c>
      <c r="AB65" s="261">
        <v>4.8091809495779237E-6</v>
      </c>
      <c r="AC65" s="261">
        <v>7.122049253728457E-7</v>
      </c>
      <c r="AD65" s="261">
        <v>7.0911807737993922E-7</v>
      </c>
      <c r="AE65" s="261">
        <v>8.9737371203432302E-5</v>
      </c>
      <c r="AF65" s="261">
        <v>2.1357057605321979E-6</v>
      </c>
      <c r="AG65" s="261">
        <v>4.2412518405917001E-6</v>
      </c>
      <c r="AH65" s="261">
        <v>7.0555489895570548E-6</v>
      </c>
      <c r="AI65" s="261">
        <v>2.7376862662360031E-4</v>
      </c>
      <c r="AJ65" s="261">
        <v>2.2684027538247959E-5</v>
      </c>
      <c r="AK65" s="261">
        <v>2.5176598210976167E-7</v>
      </c>
      <c r="AL65" s="261">
        <v>6.6837128641791044E-6</v>
      </c>
      <c r="AM65" s="261">
        <v>8.4897787270212207E-5</v>
      </c>
      <c r="AN65" s="261">
        <v>6.0388324145200845E-8</v>
      </c>
      <c r="AO65" s="261">
        <v>4.252362091933951E-5</v>
      </c>
      <c r="AP65" s="261">
        <v>1.5929436294073992E-5</v>
      </c>
      <c r="AQ65" s="261">
        <v>9.7538287014361266E-7</v>
      </c>
      <c r="AR65" s="261">
        <v>0</v>
      </c>
      <c r="AS65" s="261">
        <v>3.479316972067247E-4</v>
      </c>
      <c r="AT65" s="261">
        <v>0</v>
      </c>
      <c r="AU65" s="261">
        <v>0</v>
      </c>
      <c r="AV65" s="261">
        <v>-1.843454122876556E-17</v>
      </c>
      <c r="AW65" s="261">
        <v>1.7385947099052288E-5</v>
      </c>
      <c r="AX65" s="261">
        <v>1.6047822658914188E-3</v>
      </c>
      <c r="AY65" s="261">
        <v>1.1884237540326587E-3</v>
      </c>
      <c r="AZ65" s="261">
        <v>8.0293795850810794E-4</v>
      </c>
      <c r="BA65" s="261">
        <v>2.3084683333891116E-3</v>
      </c>
      <c r="BB65" s="261">
        <v>3.418915442865063E-3</v>
      </c>
      <c r="BC65" s="261">
        <v>2.5569716483267165E-2</v>
      </c>
      <c r="BD65" s="261">
        <v>0</v>
      </c>
      <c r="BE65" s="261">
        <v>0</v>
      </c>
      <c r="BF65" s="261">
        <v>2.2262001106485704E-3</v>
      </c>
      <c r="BG65" s="261">
        <v>4.0979575008213143E-3</v>
      </c>
      <c r="BH65" s="261">
        <v>4.9491548569140439E-3</v>
      </c>
      <c r="BI65" s="261">
        <v>7.6244854699389751E-5</v>
      </c>
      <c r="BJ65" s="261">
        <v>-4.2867184375852836E-19</v>
      </c>
      <c r="BK65" s="261">
        <v>9.1561695623600388E-5</v>
      </c>
      <c r="BL65" s="261">
        <v>1.0001765891219461</v>
      </c>
      <c r="BM65" s="261">
        <v>6.5084718812397028E-3</v>
      </c>
      <c r="BN65" s="261">
        <v>-9.0609213376413654E-19</v>
      </c>
      <c r="BO65" s="261">
        <v>1.1916100885939765E-4</v>
      </c>
      <c r="BP65" s="261">
        <v>4.9171917099084792E-5</v>
      </c>
      <c r="BQ65" s="261">
        <v>1.5559622452516631E-3</v>
      </c>
      <c r="BR65" s="261">
        <v>4.3321468243404153E-4</v>
      </c>
      <c r="BS65" s="261">
        <v>2.9265072604604478E-4</v>
      </c>
      <c r="BT65" s="261">
        <v>4.0071936839225286E-4</v>
      </c>
      <c r="BU65" s="261">
        <v>4.5130095646759433E-4</v>
      </c>
      <c r="BV65" s="261">
        <v>0</v>
      </c>
      <c r="BW65" s="261">
        <v>0</v>
      </c>
      <c r="BX65" s="261">
        <v>8.4458120360600512E-3</v>
      </c>
      <c r="BY65" s="261">
        <v>0</v>
      </c>
      <c r="BZ65" s="261">
        <v>0</v>
      </c>
      <c r="CA65" s="261">
        <v>3.037963325146849E-3</v>
      </c>
      <c r="CB65" s="261">
        <v>3.9044631768934508E-3</v>
      </c>
      <c r="CC65" s="261">
        <v>1.5083504754710288E-4</v>
      </c>
      <c r="CD65" s="261">
        <v>1.0563571970278669E-2</v>
      </c>
      <c r="CE65" s="261">
        <v>8.6388955478881521E-2</v>
      </c>
      <c r="CF65" s="261">
        <v>0</v>
      </c>
      <c r="CG65" s="261">
        <v>4.9481438772784832E-7</v>
      </c>
      <c r="CH65" s="261">
        <v>2.1708670111407461E-5</v>
      </c>
      <c r="CI65" s="261">
        <v>7.8550911301326388E-6</v>
      </c>
      <c r="CJ65" s="261">
        <v>3.5302112269695868E-4</v>
      </c>
      <c r="CK65" s="261">
        <v>2.1245450091235377E-3</v>
      </c>
      <c r="CL65" s="261">
        <v>3.2767515884041375E-3</v>
      </c>
    </row>
    <row r="66" spans="1:90">
      <c r="A66">
        <v>63</v>
      </c>
      <c r="B66" t="s">
        <v>167</v>
      </c>
      <c r="C66" s="261">
        <v>1.8208756595201199E-5</v>
      </c>
      <c r="D66" s="261">
        <v>1.407312685184909E-6</v>
      </c>
      <c r="E66" s="261">
        <v>7.1532997331244191E-7</v>
      </c>
      <c r="F66" s="261">
        <v>3.0680727380349091E-8</v>
      </c>
      <c r="G66" s="261">
        <v>2.5550461777457699E-6</v>
      </c>
      <c r="H66" s="261">
        <v>6.7361080943189567E-6</v>
      </c>
      <c r="I66" s="261">
        <v>0</v>
      </c>
      <c r="J66" s="261">
        <v>3.0534808944669422E-6</v>
      </c>
      <c r="K66" s="261">
        <v>1.9844353851049583E-6</v>
      </c>
      <c r="L66" s="261">
        <v>5.4486341131382893E-5</v>
      </c>
      <c r="M66" s="261">
        <v>1.2624487163974391E-5</v>
      </c>
      <c r="N66" s="261">
        <v>2.0641602725674768E-4</v>
      </c>
      <c r="O66" s="261">
        <v>6.5080433063331893E-5</v>
      </c>
      <c r="P66" s="261">
        <v>-1.7318502982242852E-21</v>
      </c>
      <c r="Q66" s="261">
        <v>5.9873155265500793E-6</v>
      </c>
      <c r="R66" s="261">
        <v>6.8799028623007949E-7</v>
      </c>
      <c r="S66" s="261">
        <v>-2.3932508028311896E-21</v>
      </c>
      <c r="T66" s="261">
        <v>4.0088017204427864E-6</v>
      </c>
      <c r="U66" s="261">
        <v>-3.6230576774928743E-18</v>
      </c>
      <c r="V66" s="261">
        <v>2.0887429992165196E-7</v>
      </c>
      <c r="W66" s="261">
        <v>2.7938515671117696E-4</v>
      </c>
      <c r="X66" s="261">
        <v>0</v>
      </c>
      <c r="Y66" s="261">
        <v>6.1985160957420289E-7</v>
      </c>
      <c r="Z66" s="261">
        <v>-2.3964415302200208E-20</v>
      </c>
      <c r="AA66" s="261">
        <v>1.8652127370637203E-7</v>
      </c>
      <c r="AB66" s="261">
        <v>3.2528753697796019E-5</v>
      </c>
      <c r="AC66" s="261">
        <v>9.3780955449251035E-7</v>
      </c>
      <c r="AD66" s="261">
        <v>3.4019159959377291E-7</v>
      </c>
      <c r="AE66" s="261">
        <v>4.7450585341844996E-5</v>
      </c>
      <c r="AF66" s="261">
        <v>3.1142040596970194E-6</v>
      </c>
      <c r="AG66" s="261">
        <v>1.0420009385275077E-5</v>
      </c>
      <c r="AH66" s="261">
        <v>7.3139133590236359E-6</v>
      </c>
      <c r="AI66" s="261">
        <v>4.1134339216350517E-4</v>
      </c>
      <c r="AJ66" s="261">
        <v>3.1184202202788962E-5</v>
      </c>
      <c r="AK66" s="261">
        <v>3.0803768228961825E-7</v>
      </c>
      <c r="AL66" s="261">
        <v>1.5558259645322441E-4</v>
      </c>
      <c r="AM66" s="261">
        <v>1.4202169818301418E-4</v>
      </c>
      <c r="AN66" s="261">
        <v>1.8913653362171787E-6</v>
      </c>
      <c r="AO66" s="261">
        <v>7.7267779165405797E-5</v>
      </c>
      <c r="AP66" s="261">
        <v>1.2935414632706637E-5</v>
      </c>
      <c r="AQ66" s="261">
        <v>6.6410013116201334E-7</v>
      </c>
      <c r="AR66" s="261">
        <v>0</v>
      </c>
      <c r="AS66" s="261">
        <v>1.1326346812505039E-4</v>
      </c>
      <c r="AT66" s="261">
        <v>0</v>
      </c>
      <c r="AU66" s="261">
        <v>0</v>
      </c>
      <c r="AV66" s="261">
        <v>-1.3342245857667237E-18</v>
      </c>
      <c r="AW66" s="261">
        <v>1.7482069060557711E-5</v>
      </c>
      <c r="AX66" s="261">
        <v>9.6052004865521319E-4</v>
      </c>
      <c r="AY66" s="261">
        <v>1.3705925852124403E-3</v>
      </c>
      <c r="AZ66" s="261">
        <v>5.2330654243626493E-4</v>
      </c>
      <c r="BA66" s="261">
        <v>8.8828185089565774E-4</v>
      </c>
      <c r="BB66" s="261">
        <v>2.7762148431099655E-3</v>
      </c>
      <c r="BC66" s="261">
        <v>5.9059303121211645E-2</v>
      </c>
      <c r="BD66" s="261">
        <v>0</v>
      </c>
      <c r="BE66" s="261">
        <v>0</v>
      </c>
      <c r="BF66" s="261">
        <v>4.9331172076636247E-4</v>
      </c>
      <c r="BG66" s="261">
        <v>2.1262312574882453E-3</v>
      </c>
      <c r="BH66" s="261">
        <v>2.9107987734383178E-3</v>
      </c>
      <c r="BI66" s="261">
        <v>6.8256667443407975E-5</v>
      </c>
      <c r="BJ66" s="261">
        <v>-3.0439329662816335E-19</v>
      </c>
      <c r="BK66" s="261">
        <v>4.6151617240702241E-5</v>
      </c>
      <c r="BL66" s="261">
        <v>6.237636977507452E-5</v>
      </c>
      <c r="BM66" s="261">
        <v>1.00210929371947</v>
      </c>
      <c r="BN66" s="261">
        <v>-3.5740716930358449E-19</v>
      </c>
      <c r="BO66" s="261">
        <v>6.5112370196069962E-5</v>
      </c>
      <c r="BP66" s="261">
        <v>7.5648276371337916E-5</v>
      </c>
      <c r="BQ66" s="261">
        <v>8.9012338495407831E-4</v>
      </c>
      <c r="BR66" s="261">
        <v>2.2062516810807987E-4</v>
      </c>
      <c r="BS66" s="261">
        <v>9.0261031868839499E-5</v>
      </c>
      <c r="BT66" s="261">
        <v>3.7428956328523262E-4</v>
      </c>
      <c r="BU66" s="261">
        <v>2.0015349679681398E-4</v>
      </c>
      <c r="BV66" s="261">
        <v>0</v>
      </c>
      <c r="BW66" s="261">
        <v>0</v>
      </c>
      <c r="BX66" s="261">
        <v>1.4705396087464712E-4</v>
      </c>
      <c r="BY66" s="261">
        <v>0</v>
      </c>
      <c r="BZ66" s="261">
        <v>0</v>
      </c>
      <c r="CA66" s="261">
        <v>4.9710136427608457E-4</v>
      </c>
      <c r="CB66" s="261">
        <v>4.3227208005904225E-3</v>
      </c>
      <c r="CC66" s="261">
        <v>2.6205990938050453E-4</v>
      </c>
      <c r="CD66" s="261">
        <v>1.7333686977166494E-2</v>
      </c>
      <c r="CE66" s="261">
        <v>3.7713799009513556E-2</v>
      </c>
      <c r="CF66" s="261">
        <v>0</v>
      </c>
      <c r="CG66" s="261">
        <v>2.1945185036676255E-7</v>
      </c>
      <c r="CH66" s="261">
        <v>9.6522903363087634E-6</v>
      </c>
      <c r="CI66" s="261">
        <v>4.9917761339476672E-6</v>
      </c>
      <c r="CJ66" s="261">
        <v>1.8283841376587592E-4</v>
      </c>
      <c r="CK66" s="261">
        <v>9.8092078260150935E-4</v>
      </c>
      <c r="CL66" s="261">
        <v>3.0606305004389901E-3</v>
      </c>
    </row>
    <row r="67" spans="1:90">
      <c r="A67">
        <v>64</v>
      </c>
      <c r="B67" t="s">
        <v>1286</v>
      </c>
      <c r="C67" s="261">
        <v>0</v>
      </c>
      <c r="D67" s="261">
        <v>0</v>
      </c>
      <c r="E67" s="261">
        <v>0</v>
      </c>
      <c r="F67" s="261">
        <v>0</v>
      </c>
      <c r="G67" s="261">
        <v>0</v>
      </c>
      <c r="H67" s="261">
        <v>0</v>
      </c>
      <c r="I67" s="261">
        <v>0</v>
      </c>
      <c r="J67" s="261">
        <v>0</v>
      </c>
      <c r="K67" s="261">
        <v>0</v>
      </c>
      <c r="L67" s="261">
        <v>0</v>
      </c>
      <c r="M67" s="261">
        <v>0</v>
      </c>
      <c r="N67" s="261">
        <v>0</v>
      </c>
      <c r="O67" s="261">
        <v>0</v>
      </c>
      <c r="P67" s="261">
        <v>0</v>
      </c>
      <c r="Q67" s="261">
        <v>0</v>
      </c>
      <c r="R67" s="261">
        <v>0</v>
      </c>
      <c r="S67" s="261">
        <v>0</v>
      </c>
      <c r="T67" s="261">
        <v>0</v>
      </c>
      <c r="U67" s="261">
        <v>0</v>
      </c>
      <c r="V67" s="261">
        <v>0</v>
      </c>
      <c r="W67" s="261">
        <v>0</v>
      </c>
      <c r="X67" s="261">
        <v>0</v>
      </c>
      <c r="Y67" s="261">
        <v>0</v>
      </c>
      <c r="Z67" s="261">
        <v>0</v>
      </c>
      <c r="AA67" s="261">
        <v>0</v>
      </c>
      <c r="AB67" s="261">
        <v>0</v>
      </c>
      <c r="AC67" s="261">
        <v>0</v>
      </c>
      <c r="AD67" s="261">
        <v>0</v>
      </c>
      <c r="AE67" s="261">
        <v>0</v>
      </c>
      <c r="AF67" s="261">
        <v>0</v>
      </c>
      <c r="AG67" s="261">
        <v>0</v>
      </c>
      <c r="AH67" s="261">
        <v>0</v>
      </c>
      <c r="AI67" s="261">
        <v>0</v>
      </c>
      <c r="AJ67" s="261">
        <v>0</v>
      </c>
      <c r="AK67" s="261">
        <v>0</v>
      </c>
      <c r="AL67" s="261">
        <v>0</v>
      </c>
      <c r="AM67" s="261">
        <v>0</v>
      </c>
      <c r="AN67" s="261">
        <v>0</v>
      </c>
      <c r="AO67" s="261">
        <v>0</v>
      </c>
      <c r="AP67" s="261">
        <v>0</v>
      </c>
      <c r="AQ67" s="261">
        <v>0</v>
      </c>
      <c r="AR67" s="261">
        <v>0</v>
      </c>
      <c r="AS67" s="261">
        <v>0</v>
      </c>
      <c r="AT67" s="261">
        <v>0</v>
      </c>
      <c r="AU67" s="261">
        <v>0</v>
      </c>
      <c r="AV67" s="261">
        <v>0</v>
      </c>
      <c r="AW67" s="261">
        <v>0</v>
      </c>
      <c r="AX67" s="261">
        <v>0</v>
      </c>
      <c r="AY67" s="261">
        <v>0</v>
      </c>
      <c r="AZ67" s="261">
        <v>0</v>
      </c>
      <c r="BA67" s="261">
        <v>0</v>
      </c>
      <c r="BB67" s="261">
        <v>0</v>
      </c>
      <c r="BC67" s="261">
        <v>0</v>
      </c>
      <c r="BD67" s="261">
        <v>0</v>
      </c>
      <c r="BE67" s="261">
        <v>0</v>
      </c>
      <c r="BF67" s="261">
        <v>0</v>
      </c>
      <c r="BG67" s="261">
        <v>0</v>
      </c>
      <c r="BH67" s="261">
        <v>0</v>
      </c>
      <c r="BI67" s="261">
        <v>0</v>
      </c>
      <c r="BJ67" s="261">
        <v>0</v>
      </c>
      <c r="BK67" s="261">
        <v>0</v>
      </c>
      <c r="BL67" s="261">
        <v>0</v>
      </c>
      <c r="BM67" s="261">
        <v>0</v>
      </c>
      <c r="BN67" s="261">
        <v>1</v>
      </c>
      <c r="BO67" s="261">
        <v>0</v>
      </c>
      <c r="BP67" s="261">
        <v>0</v>
      </c>
      <c r="BQ67" s="261">
        <v>0</v>
      </c>
      <c r="BR67" s="261">
        <v>0</v>
      </c>
      <c r="BS67" s="261">
        <v>0</v>
      </c>
      <c r="BT67" s="261">
        <v>0</v>
      </c>
      <c r="BU67" s="261">
        <v>0</v>
      </c>
      <c r="BV67" s="261">
        <v>0</v>
      </c>
      <c r="BW67" s="261">
        <v>0</v>
      </c>
      <c r="BX67" s="261">
        <v>0</v>
      </c>
      <c r="BY67" s="261">
        <v>0</v>
      </c>
      <c r="BZ67" s="261">
        <v>0</v>
      </c>
      <c r="CA67" s="261">
        <v>0</v>
      </c>
      <c r="CB67" s="261">
        <v>0</v>
      </c>
      <c r="CC67" s="261">
        <v>0</v>
      </c>
      <c r="CD67" s="261">
        <v>0</v>
      </c>
      <c r="CE67" s="261">
        <v>0</v>
      </c>
      <c r="CF67" s="261">
        <v>0</v>
      </c>
      <c r="CG67" s="261">
        <v>0</v>
      </c>
      <c r="CH67" s="261">
        <v>0</v>
      </c>
      <c r="CI67" s="261">
        <v>0</v>
      </c>
      <c r="CJ67" s="261">
        <v>0</v>
      </c>
      <c r="CK67" s="261">
        <v>0</v>
      </c>
      <c r="CL67" s="261">
        <v>0</v>
      </c>
    </row>
    <row r="68" spans="1:90">
      <c r="A68">
        <v>65</v>
      </c>
      <c r="B68" t="s">
        <v>1239</v>
      </c>
      <c r="C68" s="261">
        <v>5.824954253887611E-6</v>
      </c>
      <c r="D68" s="261">
        <v>4.9211832844554389E-7</v>
      </c>
      <c r="E68" s="261">
        <v>6.8969476863388525E-8</v>
      </c>
      <c r="F68" s="261">
        <v>3.1743448306429997E-8</v>
      </c>
      <c r="G68" s="261">
        <v>5.7137936843796713E-7</v>
      </c>
      <c r="H68" s="261">
        <v>3.5558376345971591E-7</v>
      </c>
      <c r="I68" s="261">
        <v>0</v>
      </c>
      <c r="J68" s="261">
        <v>1.1273240312905779E-6</v>
      </c>
      <c r="K68" s="261">
        <v>3.0126466027109804E-6</v>
      </c>
      <c r="L68" s="261">
        <v>1.1920353820463052E-6</v>
      </c>
      <c r="M68" s="261">
        <v>4.2177920578020558E-5</v>
      </c>
      <c r="N68" s="261">
        <v>5.8744438391756475E-5</v>
      </c>
      <c r="O68" s="261">
        <v>1.892815946801065E-4</v>
      </c>
      <c r="P68" s="261">
        <v>-1.6183134877682128E-21</v>
      </c>
      <c r="Q68" s="261">
        <v>1.7581328386235213E-6</v>
      </c>
      <c r="R68" s="261">
        <v>9.7313841514034225E-8</v>
      </c>
      <c r="S68" s="261">
        <v>-4.9517392904523345E-21</v>
      </c>
      <c r="T68" s="261">
        <v>2.7574062547217653E-6</v>
      </c>
      <c r="U68" s="261">
        <v>-1.2536051050131033E-18</v>
      </c>
      <c r="V68" s="261">
        <v>3.3748929136128026E-7</v>
      </c>
      <c r="W68" s="261">
        <v>8.3126182455930413E-5</v>
      </c>
      <c r="X68" s="261">
        <v>0</v>
      </c>
      <c r="Y68" s="261">
        <v>7.34846785309989E-7</v>
      </c>
      <c r="Z68" s="261">
        <v>-3.4628858660785458E-21</v>
      </c>
      <c r="AA68" s="261">
        <v>3.2683542033715023E-7</v>
      </c>
      <c r="AB68" s="261">
        <v>2.3038093715702832E-6</v>
      </c>
      <c r="AC68" s="261">
        <v>5.5309012401278386E-7</v>
      </c>
      <c r="AD68" s="261">
        <v>2.613559362370502E-7</v>
      </c>
      <c r="AE68" s="261">
        <v>2.0523306242247537E-5</v>
      </c>
      <c r="AF68" s="261">
        <v>1.3380573514200753E-6</v>
      </c>
      <c r="AG68" s="261">
        <v>2.7060524943757502E-6</v>
      </c>
      <c r="AH68" s="261">
        <v>4.341996414520329E-6</v>
      </c>
      <c r="AI68" s="261">
        <v>2.5615365286425562E-4</v>
      </c>
      <c r="AJ68" s="261">
        <v>5.5837755514804859E-5</v>
      </c>
      <c r="AK68" s="261">
        <v>3.3030295637623418E-5</v>
      </c>
      <c r="AL68" s="261">
        <v>2.0447991209359224E-6</v>
      </c>
      <c r="AM68" s="261">
        <v>5.8332446142742016E-5</v>
      </c>
      <c r="AN68" s="261">
        <v>2.2910408985831018E-8</v>
      </c>
      <c r="AO68" s="261">
        <v>1.2264110811461308E-5</v>
      </c>
      <c r="AP68" s="261">
        <v>3.2397470484036341E-5</v>
      </c>
      <c r="AQ68" s="261">
        <v>3.398776402046139E-7</v>
      </c>
      <c r="AR68" s="261">
        <v>0</v>
      </c>
      <c r="AS68" s="261">
        <v>1.1495144920414449E-4</v>
      </c>
      <c r="AT68" s="261">
        <v>0</v>
      </c>
      <c r="AU68" s="261">
        <v>0</v>
      </c>
      <c r="AV68" s="261">
        <v>-3.5329554464219668E-18</v>
      </c>
      <c r="AW68" s="261">
        <v>3.1147293563462857E-5</v>
      </c>
      <c r="AX68" s="261">
        <v>3.1007144858549605E-3</v>
      </c>
      <c r="AY68" s="261">
        <v>4.2242876552741173E-3</v>
      </c>
      <c r="AZ68" s="261">
        <v>5.2752593828285879E-4</v>
      </c>
      <c r="BA68" s="261">
        <v>2.2295545171892688E-3</v>
      </c>
      <c r="BB68" s="261">
        <v>4.1902669051917807E-3</v>
      </c>
      <c r="BC68" s="261">
        <v>3.6666291071612892E-3</v>
      </c>
      <c r="BD68" s="261">
        <v>0</v>
      </c>
      <c r="BE68" s="261">
        <v>0</v>
      </c>
      <c r="BF68" s="261">
        <v>4.4799995275921324E-4</v>
      </c>
      <c r="BG68" s="261">
        <v>1.4396631832378603E-3</v>
      </c>
      <c r="BH68" s="261">
        <v>9.4293497398490276E-3</v>
      </c>
      <c r="BI68" s="261">
        <v>2.335168043739287E-5</v>
      </c>
      <c r="BJ68" s="261">
        <v>-2.3238277802320192E-19</v>
      </c>
      <c r="BK68" s="261">
        <v>1.3296292193537777E-5</v>
      </c>
      <c r="BL68" s="261">
        <v>8.7470940028052958E-5</v>
      </c>
      <c r="BM68" s="261">
        <v>2.6850489228327058E-4</v>
      </c>
      <c r="BN68" s="261">
        <v>-4.895800881539482E-18</v>
      </c>
      <c r="BO68" s="261">
        <v>1.008370416547997</v>
      </c>
      <c r="BP68" s="261">
        <v>9.8679246671148847E-4</v>
      </c>
      <c r="BQ68" s="261">
        <v>3.6021298833760177E-3</v>
      </c>
      <c r="BR68" s="261">
        <v>1.6260813318747028E-2</v>
      </c>
      <c r="BS68" s="261">
        <v>2.2483415329409523E-3</v>
      </c>
      <c r="BT68" s="261">
        <v>3.0189507609457264E-4</v>
      </c>
      <c r="BU68" s="261">
        <v>5.3214345816128611E-3</v>
      </c>
      <c r="BV68" s="261">
        <v>0</v>
      </c>
      <c r="BW68" s="261">
        <v>0</v>
      </c>
      <c r="BX68" s="261">
        <v>4.0511607107671631E-4</v>
      </c>
      <c r="BY68" s="261">
        <v>0</v>
      </c>
      <c r="BZ68" s="261">
        <v>0</v>
      </c>
      <c r="CA68" s="261">
        <v>6.5577205032875754E-4</v>
      </c>
      <c r="CB68" s="261">
        <v>6.5300185463583304E-3</v>
      </c>
      <c r="CC68" s="261">
        <v>1.0116086008213911E-3</v>
      </c>
      <c r="CD68" s="261">
        <v>7.2595120544114546E-3</v>
      </c>
      <c r="CE68" s="261">
        <v>4.9850325738441115E-2</v>
      </c>
      <c r="CF68" s="261">
        <v>0</v>
      </c>
      <c r="CG68" s="261">
        <v>5.8345154305553454E-6</v>
      </c>
      <c r="CH68" s="261">
        <v>1.3285012482214476E-4</v>
      </c>
      <c r="CI68" s="261">
        <v>1.2766519271828613E-4</v>
      </c>
      <c r="CJ68" s="261">
        <v>3.3241784155943498E-4</v>
      </c>
      <c r="CK68" s="261">
        <v>2.3437649168807999E-3</v>
      </c>
      <c r="CL68" s="261">
        <v>2.4686482564924201E-3</v>
      </c>
    </row>
    <row r="69" spans="1:90">
      <c r="A69">
        <v>66</v>
      </c>
      <c r="B69" t="s">
        <v>17</v>
      </c>
      <c r="C69" s="261">
        <v>4.5380472423564436E-5</v>
      </c>
      <c r="D69" s="261">
        <v>2.3912392409521405E-6</v>
      </c>
      <c r="E69" s="261">
        <v>1.854717743400632E-7</v>
      </c>
      <c r="F69" s="261">
        <v>4.7004579074212677E-8</v>
      </c>
      <c r="G69" s="261">
        <v>6.9658252757494825E-7</v>
      </c>
      <c r="H69" s="261">
        <v>1.5184852007827743E-6</v>
      </c>
      <c r="I69" s="261">
        <v>0</v>
      </c>
      <c r="J69" s="261">
        <v>1.9669479648537962E-6</v>
      </c>
      <c r="K69" s="261">
        <v>4.3351683866371847E-6</v>
      </c>
      <c r="L69" s="261">
        <v>3.2590600121545111E-6</v>
      </c>
      <c r="M69" s="261">
        <v>2.0902970279079685E-5</v>
      </c>
      <c r="N69" s="261">
        <v>9.4622862930784002E-5</v>
      </c>
      <c r="O69" s="261">
        <v>2.3099478042970815E-4</v>
      </c>
      <c r="P69" s="261">
        <v>-9.2178802368872885E-21</v>
      </c>
      <c r="Q69" s="261">
        <v>3.9129241094967869E-6</v>
      </c>
      <c r="R69" s="261">
        <v>3.3059698655978373E-7</v>
      </c>
      <c r="S69" s="261">
        <v>-8.5113030708418228E-21</v>
      </c>
      <c r="T69" s="261">
        <v>8.5122799613735308E-6</v>
      </c>
      <c r="U69" s="261">
        <v>-1.9124000127855528E-18</v>
      </c>
      <c r="V69" s="261">
        <v>6.5584940382945383E-7</v>
      </c>
      <c r="W69" s="261">
        <v>2.3046009268211856E-4</v>
      </c>
      <c r="X69" s="261">
        <v>0</v>
      </c>
      <c r="Y69" s="261">
        <v>2.420896155336891E-6</v>
      </c>
      <c r="Z69" s="261">
        <v>-1.0187044286555216E-20</v>
      </c>
      <c r="AA69" s="261">
        <v>5.7541335158033866E-7</v>
      </c>
      <c r="AB69" s="261">
        <v>5.6880839720325495E-6</v>
      </c>
      <c r="AC69" s="261">
        <v>1.6215144014061469E-6</v>
      </c>
      <c r="AD69" s="261">
        <v>8.2438981205571623E-7</v>
      </c>
      <c r="AE69" s="261">
        <v>1.2276601799827345E-5</v>
      </c>
      <c r="AF69" s="261">
        <v>2.8527648749119583E-6</v>
      </c>
      <c r="AG69" s="261">
        <v>6.6118279953762046E-6</v>
      </c>
      <c r="AH69" s="261">
        <v>1.1201460763769695E-5</v>
      </c>
      <c r="AI69" s="261">
        <v>1.1923639383611855E-3</v>
      </c>
      <c r="AJ69" s="261">
        <v>6.4961038090954263E-5</v>
      </c>
      <c r="AK69" s="261">
        <v>2.6013190963018225E-5</v>
      </c>
      <c r="AL69" s="261">
        <v>4.2572705459077407E-6</v>
      </c>
      <c r="AM69" s="261">
        <v>1.3004732434240926E-4</v>
      </c>
      <c r="AN69" s="261">
        <v>7.2260513427355023E-8</v>
      </c>
      <c r="AO69" s="261">
        <v>2.2140598428262546E-5</v>
      </c>
      <c r="AP69" s="261">
        <v>2.7470523119414495E-5</v>
      </c>
      <c r="AQ69" s="261">
        <v>5.4403801322822068E-7</v>
      </c>
      <c r="AR69" s="261">
        <v>0</v>
      </c>
      <c r="AS69" s="261">
        <v>3.6833425889070271E-4</v>
      </c>
      <c r="AT69" s="261">
        <v>0</v>
      </c>
      <c r="AU69" s="261">
        <v>0</v>
      </c>
      <c r="AV69" s="261">
        <v>-3.165346903990814E-18</v>
      </c>
      <c r="AW69" s="261">
        <v>3.791833167196682E-5</v>
      </c>
      <c r="AX69" s="261">
        <v>9.876448032190093E-4</v>
      </c>
      <c r="AY69" s="261">
        <v>5.503102916959283E-3</v>
      </c>
      <c r="AZ69" s="261">
        <v>8.0614582732912055E-4</v>
      </c>
      <c r="BA69" s="261">
        <v>3.4512200261484697E-3</v>
      </c>
      <c r="BB69" s="261">
        <v>4.9210922241049041E-3</v>
      </c>
      <c r="BC69" s="261">
        <v>5.2599532702329891E-3</v>
      </c>
      <c r="BD69" s="261">
        <v>0</v>
      </c>
      <c r="BE69" s="261">
        <v>0</v>
      </c>
      <c r="BF69" s="261">
        <v>5.1638908457755906E-4</v>
      </c>
      <c r="BG69" s="261">
        <v>1.8445121307158253E-3</v>
      </c>
      <c r="BH69" s="261">
        <v>1.3405444337447149E-2</v>
      </c>
      <c r="BI69" s="261">
        <v>4.3869520062222768E-5</v>
      </c>
      <c r="BJ69" s="261">
        <v>-8.4259221051850391E-19</v>
      </c>
      <c r="BK69" s="261">
        <v>2.5688881788974099E-5</v>
      </c>
      <c r="BL69" s="261">
        <v>2.335497346254926E-4</v>
      </c>
      <c r="BM69" s="261">
        <v>4.5283713591011366E-4</v>
      </c>
      <c r="BN69" s="261">
        <v>-2.0434154208025698E-18</v>
      </c>
      <c r="BO69" s="261">
        <v>3.6512732529219304E-3</v>
      </c>
      <c r="BP69" s="261">
        <v>1.0163960930200482</v>
      </c>
      <c r="BQ69" s="261">
        <v>1.7783789672474058E-3</v>
      </c>
      <c r="BR69" s="261">
        <v>1.3149855072979786E-2</v>
      </c>
      <c r="BS69" s="261">
        <v>2.1072570023076057E-2</v>
      </c>
      <c r="BT69" s="261">
        <v>1.4606484177646752E-3</v>
      </c>
      <c r="BU69" s="261">
        <v>1.3356716966604391E-3</v>
      </c>
      <c r="BV69" s="261">
        <v>0</v>
      </c>
      <c r="BW69" s="261">
        <v>0</v>
      </c>
      <c r="BX69" s="261">
        <v>2.1857463934732977E-4</v>
      </c>
      <c r="BY69" s="261">
        <v>0</v>
      </c>
      <c r="BZ69" s="261">
        <v>0</v>
      </c>
      <c r="CA69" s="261">
        <v>2.3091211283866445E-3</v>
      </c>
      <c r="CB69" s="261">
        <v>1.0847040082832932E-2</v>
      </c>
      <c r="CC69" s="261">
        <v>1.5887316708190682E-3</v>
      </c>
      <c r="CD69" s="261">
        <v>1.6193930839264067E-2</v>
      </c>
      <c r="CE69" s="261">
        <v>6.4031870217662781E-2</v>
      </c>
      <c r="CF69" s="261">
        <v>0</v>
      </c>
      <c r="CG69" s="261">
        <v>1.4644541814435713E-6</v>
      </c>
      <c r="CH69" s="261">
        <v>2.9117335164549119E-4</v>
      </c>
      <c r="CI69" s="261">
        <v>2.7770514992935341E-2</v>
      </c>
      <c r="CJ69" s="261">
        <v>1.692818451293794E-3</v>
      </c>
      <c r="CK69" s="261">
        <v>2.9673548778772433E-3</v>
      </c>
      <c r="CL69" s="261">
        <v>1.1943974762720556E-2</v>
      </c>
    </row>
    <row r="70" spans="1:90">
      <c r="A70">
        <v>67</v>
      </c>
      <c r="B70" t="s">
        <v>89</v>
      </c>
      <c r="C70" s="261">
        <v>2.95686378944672E-5</v>
      </c>
      <c r="D70" s="261">
        <v>3.0040783546651798E-6</v>
      </c>
      <c r="E70" s="261">
        <v>1.3609285302173902E-7</v>
      </c>
      <c r="F70" s="261">
        <v>3.2593368378353621E-8</v>
      </c>
      <c r="G70" s="261">
        <v>3.5491498441772501E-7</v>
      </c>
      <c r="H70" s="261">
        <v>3.6342941143052281E-7</v>
      </c>
      <c r="I70" s="261">
        <v>0</v>
      </c>
      <c r="J70" s="261">
        <v>6.0776338668688566E-6</v>
      </c>
      <c r="K70" s="261">
        <v>5.7459616075118102E-6</v>
      </c>
      <c r="L70" s="261">
        <v>1.6352690933659949E-6</v>
      </c>
      <c r="M70" s="261">
        <v>7.2197632721972499E-5</v>
      </c>
      <c r="N70" s="261">
        <v>2.0395379409046612E-4</v>
      </c>
      <c r="O70" s="261">
        <v>2.4835076494906741E-4</v>
      </c>
      <c r="P70" s="261">
        <v>-5.1025171335810967E-21</v>
      </c>
      <c r="Q70" s="261">
        <v>2.0467410745166591E-6</v>
      </c>
      <c r="R70" s="261">
        <v>8.1278320151269858E-7</v>
      </c>
      <c r="S70" s="261">
        <v>-7.6691249597020738E-22</v>
      </c>
      <c r="T70" s="261">
        <v>1.1704271340387696E-5</v>
      </c>
      <c r="U70" s="261">
        <v>-3.2277784728421591E-18</v>
      </c>
      <c r="V70" s="261">
        <v>3.2279186537039346E-7</v>
      </c>
      <c r="W70" s="261">
        <v>1.5224071838760894E-3</v>
      </c>
      <c r="X70" s="261">
        <v>0</v>
      </c>
      <c r="Y70" s="261">
        <v>7.5617921909467791E-7</v>
      </c>
      <c r="Z70" s="261">
        <v>-8.3523238659577542E-21</v>
      </c>
      <c r="AA70" s="261">
        <v>2.2759753927648783E-7</v>
      </c>
      <c r="AB70" s="261">
        <v>4.5674840153995607E-6</v>
      </c>
      <c r="AC70" s="261">
        <v>1.4282871510651405E-6</v>
      </c>
      <c r="AD70" s="261">
        <v>1.900881224929454E-7</v>
      </c>
      <c r="AE70" s="261">
        <v>1.7878310525219349E-5</v>
      </c>
      <c r="AF70" s="261">
        <v>4.7725828978111212E-6</v>
      </c>
      <c r="AG70" s="261">
        <v>1.0591613811835102E-5</v>
      </c>
      <c r="AH70" s="261">
        <v>1.1489470686079627E-5</v>
      </c>
      <c r="AI70" s="261">
        <v>9.471972469850252E-4</v>
      </c>
      <c r="AJ70" s="261">
        <v>6.3356627077169455E-5</v>
      </c>
      <c r="AK70" s="261">
        <v>2.3855535495694844E-6</v>
      </c>
      <c r="AL70" s="261">
        <v>7.1103298536142625E-6</v>
      </c>
      <c r="AM70" s="261">
        <v>2.3311043450633827E-4</v>
      </c>
      <c r="AN70" s="261">
        <v>5.1137782913231875E-8</v>
      </c>
      <c r="AO70" s="261">
        <v>2.3214573666405396E-5</v>
      </c>
      <c r="AP70" s="261">
        <v>4.5897429215912037E-5</v>
      </c>
      <c r="AQ70" s="261">
        <v>1.3486351442566282E-6</v>
      </c>
      <c r="AR70" s="261">
        <v>0</v>
      </c>
      <c r="AS70" s="261">
        <v>4.7064169482200384E-5</v>
      </c>
      <c r="AT70" s="261">
        <v>0</v>
      </c>
      <c r="AU70" s="261">
        <v>0</v>
      </c>
      <c r="AV70" s="261">
        <v>-1.5361630791092707E-18</v>
      </c>
      <c r="AW70" s="261">
        <v>2.2785690025671041E-5</v>
      </c>
      <c r="AX70" s="261">
        <v>7.9375332466991412E-4</v>
      </c>
      <c r="AY70" s="261">
        <v>2.7746452091852197E-4</v>
      </c>
      <c r="AZ70" s="261">
        <v>1.7063924225222916E-3</v>
      </c>
      <c r="BA70" s="261">
        <v>6.578306539863848E-3</v>
      </c>
      <c r="BB70" s="261">
        <v>4.5458055579399451E-3</v>
      </c>
      <c r="BC70" s="261">
        <v>1.5098345373812544E-2</v>
      </c>
      <c r="BD70" s="261">
        <v>0</v>
      </c>
      <c r="BE70" s="261">
        <v>0</v>
      </c>
      <c r="BF70" s="261">
        <v>3.255333684818939E-4</v>
      </c>
      <c r="BG70" s="261">
        <v>2.5080802306579569E-3</v>
      </c>
      <c r="BH70" s="261">
        <v>2.6755157611012784E-2</v>
      </c>
      <c r="BI70" s="261">
        <v>8.8902597812460827E-5</v>
      </c>
      <c r="BJ70" s="261">
        <v>-8.9686963905826344E-19</v>
      </c>
      <c r="BK70" s="261">
        <v>6.2108391009097641E-5</v>
      </c>
      <c r="BL70" s="261">
        <v>2.6642813973811044E-4</v>
      </c>
      <c r="BM70" s="261">
        <v>7.0516680978322595E-4</v>
      </c>
      <c r="BN70" s="261">
        <v>-1.0059222492479545E-18</v>
      </c>
      <c r="BO70" s="261">
        <v>3.0395531852314028E-4</v>
      </c>
      <c r="BP70" s="261">
        <v>3.1217223597180372E-4</v>
      </c>
      <c r="BQ70" s="261">
        <v>1.0045572471987516</v>
      </c>
      <c r="BR70" s="261">
        <v>3.2830243371371939E-3</v>
      </c>
      <c r="BS70" s="261">
        <v>9.8449532332439758E-4</v>
      </c>
      <c r="BT70" s="261">
        <v>1.9310680745264857E-4</v>
      </c>
      <c r="BU70" s="261">
        <v>5.3324764342117222E-3</v>
      </c>
      <c r="BV70" s="261">
        <v>0</v>
      </c>
      <c r="BW70" s="261">
        <v>0</v>
      </c>
      <c r="BX70" s="261">
        <v>1.2260062568449195E-5</v>
      </c>
      <c r="BY70" s="261">
        <v>0</v>
      </c>
      <c r="BZ70" s="261">
        <v>0</v>
      </c>
      <c r="CA70" s="261">
        <v>9.5982372180639563E-4</v>
      </c>
      <c r="CB70" s="261">
        <v>1.0333320018794494E-2</v>
      </c>
      <c r="CC70" s="261">
        <v>1.2988072131501914E-3</v>
      </c>
      <c r="CD70" s="261">
        <v>2.9027634728473473E-2</v>
      </c>
      <c r="CE70" s="261">
        <v>0.12833407465106711</v>
      </c>
      <c r="CF70" s="261">
        <v>0</v>
      </c>
      <c r="CG70" s="261">
        <v>5.8466219139447266E-6</v>
      </c>
      <c r="CH70" s="261">
        <v>2.6243805830152944E-5</v>
      </c>
      <c r="CI70" s="261">
        <v>3.0411559012351658E-5</v>
      </c>
      <c r="CJ70" s="261">
        <v>2.161261755444998E-3</v>
      </c>
      <c r="CK70" s="261">
        <v>1.1892454424088418E-3</v>
      </c>
      <c r="CL70" s="261">
        <v>1.5790677665291294E-3</v>
      </c>
    </row>
    <row r="71" spans="1:90">
      <c r="A71">
        <v>68</v>
      </c>
      <c r="B71" t="s">
        <v>169</v>
      </c>
      <c r="C71" s="261">
        <v>1.2155802097741648E-5</v>
      </c>
      <c r="D71" s="261">
        <v>8.9291954495278746E-7</v>
      </c>
      <c r="E71" s="261">
        <v>1.0901994501940716E-7</v>
      </c>
      <c r="F71" s="261">
        <v>5.7747180122101095E-8</v>
      </c>
      <c r="G71" s="261">
        <v>6.8393153862672855E-7</v>
      </c>
      <c r="H71" s="261">
        <v>5.2582818127181219E-7</v>
      </c>
      <c r="I71" s="261">
        <v>0</v>
      </c>
      <c r="J71" s="261">
        <v>1.8172538188683315E-6</v>
      </c>
      <c r="K71" s="261">
        <v>7.6582939288220472E-6</v>
      </c>
      <c r="L71" s="261">
        <v>1.5869676088046106E-6</v>
      </c>
      <c r="M71" s="261">
        <v>8.1739451203383979E-5</v>
      </c>
      <c r="N71" s="261">
        <v>9.874783838761726E-5</v>
      </c>
      <c r="O71" s="261">
        <v>3.989614654592963E-4</v>
      </c>
      <c r="P71" s="261">
        <v>-2.621668947034958E-21</v>
      </c>
      <c r="Q71" s="261">
        <v>1.9629400315092116E-6</v>
      </c>
      <c r="R71" s="261">
        <v>1.7947045989000592E-7</v>
      </c>
      <c r="S71" s="261">
        <v>-3.9747505964167224E-21</v>
      </c>
      <c r="T71" s="261">
        <v>6.0401387307946995E-6</v>
      </c>
      <c r="U71" s="261">
        <v>-1.1040154180346038E-18</v>
      </c>
      <c r="V71" s="261">
        <v>5.1236464606105586E-7</v>
      </c>
      <c r="W71" s="261">
        <v>1.5022512801636425E-4</v>
      </c>
      <c r="X71" s="261">
        <v>0</v>
      </c>
      <c r="Y71" s="261">
        <v>1.3898356397494939E-6</v>
      </c>
      <c r="Z71" s="261">
        <v>-1.1848007649548847E-20</v>
      </c>
      <c r="AA71" s="261">
        <v>4.1241938268885316E-7</v>
      </c>
      <c r="AB71" s="261">
        <v>3.6545661065674289E-6</v>
      </c>
      <c r="AC71" s="261">
        <v>9.5672611193364931E-7</v>
      </c>
      <c r="AD71" s="261">
        <v>6.5863599227642004E-7</v>
      </c>
      <c r="AE71" s="261">
        <v>2.6497112377948507E-5</v>
      </c>
      <c r="AF71" s="261">
        <v>2.3358076814262409E-6</v>
      </c>
      <c r="AG71" s="261">
        <v>5.2315497773760194E-6</v>
      </c>
      <c r="AH71" s="261">
        <v>1.011298881461405E-5</v>
      </c>
      <c r="AI71" s="261">
        <v>5.3897922354024293E-4</v>
      </c>
      <c r="AJ71" s="261">
        <v>6.9345779963888947E-5</v>
      </c>
      <c r="AK71" s="261">
        <v>2.0287394205653589E-6</v>
      </c>
      <c r="AL71" s="261">
        <v>3.7077889962014797E-6</v>
      </c>
      <c r="AM71" s="261">
        <v>1.0773958442298214E-4</v>
      </c>
      <c r="AN71" s="261">
        <v>4.32105932313228E-8</v>
      </c>
      <c r="AO71" s="261">
        <v>2.730276924907008E-5</v>
      </c>
      <c r="AP71" s="261">
        <v>3.9243810416249906E-5</v>
      </c>
      <c r="AQ71" s="261">
        <v>7.2904509047186724E-7</v>
      </c>
      <c r="AR71" s="261">
        <v>0</v>
      </c>
      <c r="AS71" s="261">
        <v>3.0219287833527328E-4</v>
      </c>
      <c r="AT71" s="261">
        <v>0</v>
      </c>
      <c r="AU71" s="261">
        <v>0</v>
      </c>
      <c r="AV71" s="261">
        <v>-2.9452599736777576E-18</v>
      </c>
      <c r="AW71" s="261">
        <v>5.5440780106402732E-5</v>
      </c>
      <c r="AX71" s="261">
        <v>2.0524551256740362E-3</v>
      </c>
      <c r="AY71" s="261">
        <v>2.929810970592701E-3</v>
      </c>
      <c r="AZ71" s="261">
        <v>8.7507001187244599E-4</v>
      </c>
      <c r="BA71" s="261">
        <v>3.7297080768070243E-3</v>
      </c>
      <c r="BB71" s="261">
        <v>4.8802832321332354E-3</v>
      </c>
      <c r="BC71" s="261">
        <v>2.4070197275948231E-2</v>
      </c>
      <c r="BD71" s="261">
        <v>0</v>
      </c>
      <c r="BE71" s="261">
        <v>0</v>
      </c>
      <c r="BF71" s="261">
        <v>1.1540050455657862E-3</v>
      </c>
      <c r="BG71" s="261">
        <v>3.6630888526244369E-3</v>
      </c>
      <c r="BH71" s="261">
        <v>7.6648167521731446E-3</v>
      </c>
      <c r="BI71" s="261">
        <v>5.1821159605385146E-5</v>
      </c>
      <c r="BJ71" s="261">
        <v>-6.2941071035903014E-19</v>
      </c>
      <c r="BK71" s="261">
        <v>2.2092648347710369E-5</v>
      </c>
      <c r="BL71" s="261">
        <v>2.7133107024131508E-4</v>
      </c>
      <c r="BM71" s="261">
        <v>3.0559570193693119E-4</v>
      </c>
      <c r="BN71" s="261">
        <v>-2.3833229198728031E-18</v>
      </c>
      <c r="BO71" s="261">
        <v>3.2076743454311002E-3</v>
      </c>
      <c r="BP71" s="261">
        <v>5.5978257139093629E-2</v>
      </c>
      <c r="BQ71" s="261">
        <v>1.400545539639737E-2</v>
      </c>
      <c r="BR71" s="261">
        <v>1.0370010535990213</v>
      </c>
      <c r="BS71" s="261">
        <v>2.1203161589780266E-3</v>
      </c>
      <c r="BT71" s="261">
        <v>4.0677199853182076E-4</v>
      </c>
      <c r="BU71" s="261">
        <v>1.0987199634960025E-2</v>
      </c>
      <c r="BV71" s="261">
        <v>0</v>
      </c>
      <c r="BW71" s="261">
        <v>0</v>
      </c>
      <c r="BX71" s="261">
        <v>2.8109504333446582E-4</v>
      </c>
      <c r="BY71" s="261">
        <v>0</v>
      </c>
      <c r="BZ71" s="261">
        <v>0</v>
      </c>
      <c r="CA71" s="261">
        <v>1.3108534797468849E-3</v>
      </c>
      <c r="CB71" s="261">
        <v>3.166776569525049E-2</v>
      </c>
      <c r="CC71" s="261">
        <v>2.6179774872759926E-3</v>
      </c>
      <c r="CD71" s="261">
        <v>1.3418323832011381E-2</v>
      </c>
      <c r="CE71" s="261">
        <v>0.12719000028111091</v>
      </c>
      <c r="CF71" s="261">
        <v>0</v>
      </c>
      <c r="CG71" s="261">
        <v>1.204656090864447E-5</v>
      </c>
      <c r="CH71" s="261">
        <v>2.1820049471723348E-4</v>
      </c>
      <c r="CI71" s="261">
        <v>1.6960853631486238E-3</v>
      </c>
      <c r="CJ71" s="261">
        <v>6.1080232045684218E-4</v>
      </c>
      <c r="CK71" s="261">
        <v>3.1905241886009371E-3</v>
      </c>
      <c r="CL71" s="261">
        <v>3.3262449919883585E-3</v>
      </c>
    </row>
    <row r="72" spans="1:90">
      <c r="A72">
        <v>69</v>
      </c>
      <c r="B72" t="s">
        <v>170</v>
      </c>
      <c r="C72" s="261">
        <v>6.9076488550522683E-5</v>
      </c>
      <c r="D72" s="261">
        <v>5.3290742462350952E-6</v>
      </c>
      <c r="E72" s="261">
        <v>2.2480804717083908E-7</v>
      </c>
      <c r="F72" s="261">
        <v>4.5938367809118209E-8</v>
      </c>
      <c r="G72" s="261">
        <v>4.0668987954680687E-7</v>
      </c>
      <c r="H72" s="261">
        <v>4.2778966277502756E-7</v>
      </c>
      <c r="I72" s="261">
        <v>0</v>
      </c>
      <c r="J72" s="261">
        <v>2.6531725832382264E-6</v>
      </c>
      <c r="K72" s="261">
        <v>5.6652441689774156E-6</v>
      </c>
      <c r="L72" s="261">
        <v>4.138727995432251E-6</v>
      </c>
      <c r="M72" s="261">
        <v>3.3265463875952889E-5</v>
      </c>
      <c r="N72" s="261">
        <v>1.2690427695434491E-3</v>
      </c>
      <c r="O72" s="261">
        <v>6.3563268882300093E-3</v>
      </c>
      <c r="P72" s="261">
        <v>-9.6312637656708097E-21</v>
      </c>
      <c r="Q72" s="261">
        <v>5.0432016293063389E-6</v>
      </c>
      <c r="R72" s="261">
        <v>1.2096230404217879E-6</v>
      </c>
      <c r="S72" s="261">
        <v>-1.7931097129195641E-21</v>
      </c>
      <c r="T72" s="261">
        <v>4.2058771210751682E-5</v>
      </c>
      <c r="U72" s="261">
        <v>-2.2919646360498412E-18</v>
      </c>
      <c r="V72" s="261">
        <v>3.3174330101670123E-6</v>
      </c>
      <c r="W72" s="261">
        <v>4.5636819441965308E-4</v>
      </c>
      <c r="X72" s="261">
        <v>0</v>
      </c>
      <c r="Y72" s="261">
        <v>1.3408560987276686E-6</v>
      </c>
      <c r="Z72" s="261">
        <v>-8.1250080135527481E-21</v>
      </c>
      <c r="AA72" s="261">
        <v>8.7400133585384541E-7</v>
      </c>
      <c r="AB72" s="261">
        <v>2.4274684515603835E-6</v>
      </c>
      <c r="AC72" s="261">
        <v>4.8923203904145779E-6</v>
      </c>
      <c r="AD72" s="261">
        <v>2.2790315234224345E-7</v>
      </c>
      <c r="AE72" s="261">
        <v>1.6818208419033395E-5</v>
      </c>
      <c r="AF72" s="261">
        <v>1.9239466880432142E-6</v>
      </c>
      <c r="AG72" s="261">
        <v>4.5070076372280118E-6</v>
      </c>
      <c r="AH72" s="261">
        <v>2.1085427421717484E-5</v>
      </c>
      <c r="AI72" s="261">
        <v>1.0808023712468272E-3</v>
      </c>
      <c r="AJ72" s="261">
        <v>3.5484022117993385E-5</v>
      </c>
      <c r="AK72" s="261">
        <v>2.3830311806908514E-6</v>
      </c>
      <c r="AL72" s="261">
        <v>2.9475736807743069E-6</v>
      </c>
      <c r="AM72" s="261">
        <v>8.125019118202061E-5</v>
      </c>
      <c r="AN72" s="261">
        <v>5.2446524895017265E-8</v>
      </c>
      <c r="AO72" s="261">
        <v>1.2001947596299941E-5</v>
      </c>
      <c r="AP72" s="261">
        <v>4.0336650846177762E-5</v>
      </c>
      <c r="AQ72" s="261">
        <v>1.2505348661424813E-6</v>
      </c>
      <c r="AR72" s="261">
        <v>0</v>
      </c>
      <c r="AS72" s="261">
        <v>9.2967782445587007E-5</v>
      </c>
      <c r="AT72" s="261">
        <v>0</v>
      </c>
      <c r="AU72" s="261">
        <v>0</v>
      </c>
      <c r="AV72" s="261">
        <v>-2.0326801499832436E-18</v>
      </c>
      <c r="AW72" s="261">
        <v>2.5197946286326488E-5</v>
      </c>
      <c r="AX72" s="261">
        <v>1.0720518635147218E-3</v>
      </c>
      <c r="AY72" s="261">
        <v>9.0071870481693323E-4</v>
      </c>
      <c r="AZ72" s="261">
        <v>3.1826467404384869E-3</v>
      </c>
      <c r="BA72" s="261">
        <v>3.5124477734075764E-3</v>
      </c>
      <c r="BB72" s="261">
        <v>3.2958740023226324E-3</v>
      </c>
      <c r="BC72" s="261">
        <v>1.3773750359209075E-2</v>
      </c>
      <c r="BD72" s="261">
        <v>0</v>
      </c>
      <c r="BE72" s="261">
        <v>0</v>
      </c>
      <c r="BF72" s="261">
        <v>3.287059251767026E-4</v>
      </c>
      <c r="BG72" s="261">
        <v>3.9959876093682671E-3</v>
      </c>
      <c r="BH72" s="261">
        <v>1.7273941539792791E-2</v>
      </c>
      <c r="BI72" s="261">
        <v>8.7706718593475784E-5</v>
      </c>
      <c r="BJ72" s="261">
        <v>-1.86907917076398E-18</v>
      </c>
      <c r="BK72" s="261">
        <v>1.2372244691075912E-4</v>
      </c>
      <c r="BL72" s="261">
        <v>4.0666242570586625E-4</v>
      </c>
      <c r="BM72" s="261">
        <v>8.5141988626364295E-4</v>
      </c>
      <c r="BN72" s="261">
        <v>-1.882621570513128E-18</v>
      </c>
      <c r="BO72" s="261">
        <v>8.9785398385499942E-4</v>
      </c>
      <c r="BP72" s="261">
        <v>7.2303763799211058E-4</v>
      </c>
      <c r="BQ72" s="261">
        <v>8.4279775495953585E-3</v>
      </c>
      <c r="BR72" s="261">
        <v>3.4182930238586817E-3</v>
      </c>
      <c r="BS72" s="261">
        <v>1.0044821504199504</v>
      </c>
      <c r="BT72" s="261">
        <v>2.4939909128810948E-4</v>
      </c>
      <c r="BU72" s="261">
        <v>1.512848550721115E-3</v>
      </c>
      <c r="BV72" s="261">
        <v>0</v>
      </c>
      <c r="BW72" s="261">
        <v>0</v>
      </c>
      <c r="BX72" s="261">
        <v>1.2640874421199804E-4</v>
      </c>
      <c r="BY72" s="261">
        <v>0</v>
      </c>
      <c r="BZ72" s="261">
        <v>0</v>
      </c>
      <c r="CA72" s="261">
        <v>1.5252694038050798E-3</v>
      </c>
      <c r="CB72" s="261">
        <v>6.747866759243922E-3</v>
      </c>
      <c r="CC72" s="261">
        <v>1.9736062129934889E-3</v>
      </c>
      <c r="CD72" s="261">
        <v>1.0107444811014957E-2</v>
      </c>
      <c r="CE72" s="261">
        <v>2.8926247586950248E-2</v>
      </c>
      <c r="CF72" s="261">
        <v>0</v>
      </c>
      <c r="CG72" s="261">
        <v>1.6587140324480626E-6</v>
      </c>
      <c r="CH72" s="261">
        <v>8.8614706269575771E-5</v>
      </c>
      <c r="CI72" s="261">
        <v>1.7636140356212127E-2</v>
      </c>
      <c r="CJ72" s="261">
        <v>3.8244745698560257E-3</v>
      </c>
      <c r="CK72" s="261">
        <v>2.437248322653073E-3</v>
      </c>
      <c r="CL72" s="261">
        <v>2.0393795084167454E-3</v>
      </c>
    </row>
    <row r="73" spans="1:90">
      <c r="A73">
        <v>70</v>
      </c>
      <c r="B73" t="s">
        <v>18</v>
      </c>
      <c r="C73" s="261">
        <v>1.8573174696226797E-5</v>
      </c>
      <c r="D73" s="261">
        <v>1.4502377092009486E-6</v>
      </c>
      <c r="E73" s="261">
        <v>1.1691117247957433E-6</v>
      </c>
      <c r="F73" s="261">
        <v>1.5894955622942701E-7</v>
      </c>
      <c r="G73" s="261">
        <v>8.4744647647226508E-6</v>
      </c>
      <c r="H73" s="261">
        <v>1.7330064906808699E-6</v>
      </c>
      <c r="I73" s="261">
        <v>0</v>
      </c>
      <c r="J73" s="261">
        <v>3.1031192384845445E-6</v>
      </c>
      <c r="K73" s="261">
        <v>1.1364839713193149E-5</v>
      </c>
      <c r="L73" s="261">
        <v>2.164207579033831E-6</v>
      </c>
      <c r="M73" s="261">
        <v>2.3517827402205508E-5</v>
      </c>
      <c r="N73" s="261">
        <v>8.97213901498468E-5</v>
      </c>
      <c r="O73" s="261">
        <v>2.8513244777983644E-4</v>
      </c>
      <c r="P73" s="261">
        <v>-3.3755473357637877E-21</v>
      </c>
      <c r="Q73" s="261">
        <v>9.5506578128339079E-6</v>
      </c>
      <c r="R73" s="261">
        <v>4.3208216357245308E-7</v>
      </c>
      <c r="S73" s="261">
        <v>-9.835706410220636E-20</v>
      </c>
      <c r="T73" s="261">
        <v>8.3279727872565199E-6</v>
      </c>
      <c r="U73" s="261">
        <v>-6.0130391163713461E-18</v>
      </c>
      <c r="V73" s="261">
        <v>1.2973604138154517E-6</v>
      </c>
      <c r="W73" s="261">
        <v>2.4974384790765568E-4</v>
      </c>
      <c r="X73" s="261">
        <v>0</v>
      </c>
      <c r="Y73" s="261">
        <v>2.6658255954532187E-6</v>
      </c>
      <c r="Z73" s="261">
        <v>-2.2110573120197334E-20</v>
      </c>
      <c r="AA73" s="261">
        <v>9.983879264830166E-7</v>
      </c>
      <c r="AB73" s="261">
        <v>1.8851786972131446E-5</v>
      </c>
      <c r="AC73" s="261">
        <v>5.7526275654975579E-6</v>
      </c>
      <c r="AD73" s="261">
        <v>8.3400958118687697E-7</v>
      </c>
      <c r="AE73" s="261">
        <v>2.4121800289930695E-4</v>
      </c>
      <c r="AF73" s="261">
        <v>6.0396309023069989E-6</v>
      </c>
      <c r="AG73" s="261">
        <v>9.6303114360311296E-6</v>
      </c>
      <c r="AH73" s="261">
        <v>6.8427762197572676E-5</v>
      </c>
      <c r="AI73" s="261">
        <v>1.9426428484369798E-3</v>
      </c>
      <c r="AJ73" s="261">
        <v>9.6785124919146061E-5</v>
      </c>
      <c r="AK73" s="261">
        <v>5.0291201693575153E-6</v>
      </c>
      <c r="AL73" s="261">
        <v>4.2377568821983308E-5</v>
      </c>
      <c r="AM73" s="261">
        <v>1.8442401099992236E-4</v>
      </c>
      <c r="AN73" s="261">
        <v>3.1319516029060326E-5</v>
      </c>
      <c r="AO73" s="261">
        <v>3.0008170662122226E-3</v>
      </c>
      <c r="AP73" s="261">
        <v>4.6612413206790568E-5</v>
      </c>
      <c r="AQ73" s="261">
        <v>1.0272914483298611E-6</v>
      </c>
      <c r="AR73" s="261">
        <v>0</v>
      </c>
      <c r="AS73" s="261">
        <v>3.026120821493984E-4</v>
      </c>
      <c r="AT73" s="261">
        <v>0</v>
      </c>
      <c r="AU73" s="261">
        <v>0</v>
      </c>
      <c r="AV73" s="261">
        <v>-6.3955236275155147E-18</v>
      </c>
      <c r="AW73" s="261">
        <v>1.3532200642076632E-4</v>
      </c>
      <c r="AX73" s="261">
        <v>4.8240051533022911E-3</v>
      </c>
      <c r="AY73" s="261">
        <v>2.0009193634849164E-2</v>
      </c>
      <c r="AZ73" s="261">
        <v>1.4193360808930698E-3</v>
      </c>
      <c r="BA73" s="261">
        <v>6.4575065822233615E-3</v>
      </c>
      <c r="BB73" s="261">
        <v>1.5951609364440369E-2</v>
      </c>
      <c r="BC73" s="261">
        <v>1.9322682366326839E-3</v>
      </c>
      <c r="BD73" s="261">
        <v>0</v>
      </c>
      <c r="BE73" s="261">
        <v>0</v>
      </c>
      <c r="BF73" s="261">
        <v>2.0769888630470788E-3</v>
      </c>
      <c r="BG73" s="261">
        <v>2.7283075834171871E-3</v>
      </c>
      <c r="BH73" s="261">
        <v>1.8468525488307058E-2</v>
      </c>
      <c r="BI73" s="261">
        <v>6.3051298114771885E-5</v>
      </c>
      <c r="BJ73" s="261">
        <v>-2.9052118300565077E-19</v>
      </c>
      <c r="BK73" s="261">
        <v>3.2534413793272844E-5</v>
      </c>
      <c r="BL73" s="261">
        <v>1.7189223793816278E-3</v>
      </c>
      <c r="BM73" s="261">
        <v>1.0255299522118398E-3</v>
      </c>
      <c r="BN73" s="261">
        <v>-4.8937165945472598E-18</v>
      </c>
      <c r="BO73" s="261">
        <v>6.70552616834136E-4</v>
      </c>
      <c r="BP73" s="261">
        <v>5.1927121096589874E-5</v>
      </c>
      <c r="BQ73" s="261">
        <v>3.4250874150436829E-3</v>
      </c>
      <c r="BR73" s="261">
        <v>4.2145425875236977E-4</v>
      </c>
      <c r="BS73" s="261">
        <v>6.2054077000889122E-4</v>
      </c>
      <c r="BT73" s="261">
        <v>1.00024197668912</v>
      </c>
      <c r="BU73" s="261">
        <v>3.7265627687909909E-4</v>
      </c>
      <c r="BV73" s="261">
        <v>0</v>
      </c>
      <c r="BW73" s="261">
        <v>0</v>
      </c>
      <c r="BX73" s="261">
        <v>3.54431507973041E-5</v>
      </c>
      <c r="BY73" s="261">
        <v>0</v>
      </c>
      <c r="BZ73" s="261">
        <v>0</v>
      </c>
      <c r="CA73" s="261">
        <v>2.446207393329973E-4</v>
      </c>
      <c r="CB73" s="261">
        <v>1.3856378607718527E-2</v>
      </c>
      <c r="CC73" s="261">
        <v>2.1317494827687895E-4</v>
      </c>
      <c r="CD73" s="261">
        <v>2.2609764869639566E-2</v>
      </c>
      <c r="CE73" s="261">
        <v>5.8842435497610292E-2</v>
      </c>
      <c r="CF73" s="261">
        <v>0</v>
      </c>
      <c r="CG73" s="261">
        <v>4.0858696360886489E-7</v>
      </c>
      <c r="CH73" s="261">
        <v>6.3243522304823799E-5</v>
      </c>
      <c r="CI73" s="261">
        <v>1.3797637497328272E-5</v>
      </c>
      <c r="CJ73" s="261">
        <v>6.6985241093515783E-4</v>
      </c>
      <c r="CK73" s="261">
        <v>3.8730183988695223E-3</v>
      </c>
      <c r="CL73" s="261">
        <v>1.978685242022965E-3</v>
      </c>
    </row>
    <row r="74" spans="1:90">
      <c r="A74">
        <v>71</v>
      </c>
      <c r="B74" t="s">
        <v>19</v>
      </c>
      <c r="C74" s="261">
        <v>1.5830157845560963E-4</v>
      </c>
      <c r="D74" s="261">
        <v>2.0660980355776669E-6</v>
      </c>
      <c r="E74" s="261">
        <v>3.2768916464659112E-6</v>
      </c>
      <c r="F74" s="261">
        <v>6.1298172130291626E-8</v>
      </c>
      <c r="G74" s="261">
        <v>3.2687460979562316E-5</v>
      </c>
      <c r="H74" s="261">
        <v>5.0041525127806239E-6</v>
      </c>
      <c r="I74" s="261">
        <v>0</v>
      </c>
      <c r="J74" s="261">
        <v>1.232065307841752E-6</v>
      </c>
      <c r="K74" s="261">
        <v>2.3706480855239333E-4</v>
      </c>
      <c r="L74" s="261">
        <v>2.2864269529779438E-6</v>
      </c>
      <c r="M74" s="261">
        <v>4.034090618099064E-4</v>
      </c>
      <c r="N74" s="261">
        <v>4.0878752269037215E-5</v>
      </c>
      <c r="O74" s="261">
        <v>7.3761897792798284E-4</v>
      </c>
      <c r="P74" s="261">
        <v>-3.359811493261395E-21</v>
      </c>
      <c r="Q74" s="261">
        <v>1.7374277107307836E-6</v>
      </c>
      <c r="R74" s="261">
        <v>6.0883548578313614E-7</v>
      </c>
      <c r="S74" s="261">
        <v>-2.3056707937150462E-21</v>
      </c>
      <c r="T74" s="261">
        <v>1.5649366311090466E-6</v>
      </c>
      <c r="U74" s="261">
        <v>-6.3961265572783512E-19</v>
      </c>
      <c r="V74" s="261">
        <v>3.1143974833228915E-7</v>
      </c>
      <c r="W74" s="261">
        <v>9.4456825682281598E-5</v>
      </c>
      <c r="X74" s="261">
        <v>0</v>
      </c>
      <c r="Y74" s="261">
        <v>5.0114234003707486E-7</v>
      </c>
      <c r="Z74" s="261">
        <v>-1.3696315492506353E-20</v>
      </c>
      <c r="AA74" s="261">
        <v>2.3182650544117939E-6</v>
      </c>
      <c r="AB74" s="261">
        <v>9.1034347980866127E-6</v>
      </c>
      <c r="AC74" s="261">
        <v>2.8671198549763531E-6</v>
      </c>
      <c r="AD74" s="261">
        <v>1.8127879623834974E-7</v>
      </c>
      <c r="AE74" s="261">
        <v>9.4600315547482104E-6</v>
      </c>
      <c r="AF74" s="261">
        <v>5.7101171580164665E-7</v>
      </c>
      <c r="AG74" s="261">
        <v>1.1002438031082028E-6</v>
      </c>
      <c r="AH74" s="261">
        <v>1.3948225639498356E-6</v>
      </c>
      <c r="AI74" s="261">
        <v>1.5797272860837151E-4</v>
      </c>
      <c r="AJ74" s="261">
        <v>2.4899587658926011E-3</v>
      </c>
      <c r="AK74" s="261">
        <v>8.4924595973816337E-8</v>
      </c>
      <c r="AL74" s="261">
        <v>7.5285427493718982E-7</v>
      </c>
      <c r="AM74" s="261">
        <v>2.148134628753767E-5</v>
      </c>
      <c r="AN74" s="261">
        <v>2.6746297877010837E-7</v>
      </c>
      <c r="AO74" s="261">
        <v>7.4730176958474037E-6</v>
      </c>
      <c r="AP74" s="261">
        <v>6.9933225254032418E-6</v>
      </c>
      <c r="AQ74" s="261">
        <v>5.0349978715165627E-7</v>
      </c>
      <c r="AR74" s="261">
        <v>0</v>
      </c>
      <c r="AS74" s="261">
        <v>7.829544637724003E-5</v>
      </c>
      <c r="AT74" s="261">
        <v>0</v>
      </c>
      <c r="AU74" s="261">
        <v>0</v>
      </c>
      <c r="AV74" s="261">
        <v>-2.826822278445378E-18</v>
      </c>
      <c r="AW74" s="261">
        <v>6.4940922043757587E-5</v>
      </c>
      <c r="AX74" s="261">
        <v>2.3974523625426829E-3</v>
      </c>
      <c r="AY74" s="261">
        <v>1.2711209127920201E-3</v>
      </c>
      <c r="AZ74" s="261">
        <v>3.6626414582092791E-4</v>
      </c>
      <c r="BA74" s="261">
        <v>1.1455621685185391E-3</v>
      </c>
      <c r="BB74" s="261">
        <v>2.0167583839010477E-3</v>
      </c>
      <c r="BC74" s="261">
        <v>4.7093795244736164E-4</v>
      </c>
      <c r="BD74" s="261">
        <v>0</v>
      </c>
      <c r="BE74" s="261">
        <v>0</v>
      </c>
      <c r="BF74" s="261">
        <v>3.0379356530764202E-4</v>
      </c>
      <c r="BG74" s="261">
        <v>4.2131672259129602E-4</v>
      </c>
      <c r="BH74" s="261">
        <v>4.2924612239812095E-3</v>
      </c>
      <c r="BI74" s="261">
        <v>1.4746272049188816E-5</v>
      </c>
      <c r="BJ74" s="261">
        <v>-1.4755347676379818E-19</v>
      </c>
      <c r="BK74" s="261">
        <v>8.968587032141504E-6</v>
      </c>
      <c r="BL74" s="261">
        <v>3.5215664067836271E-5</v>
      </c>
      <c r="BM74" s="261">
        <v>1.2728061289923482E-4</v>
      </c>
      <c r="BN74" s="261">
        <v>-2.7161177283723654E-19</v>
      </c>
      <c r="BO74" s="261">
        <v>4.0529065910155003E-5</v>
      </c>
      <c r="BP74" s="261">
        <v>2.159592163637668E-4</v>
      </c>
      <c r="BQ74" s="261">
        <v>2.6257291919517308E-4</v>
      </c>
      <c r="BR74" s="261">
        <v>3.6296461811818259E-3</v>
      </c>
      <c r="BS74" s="261">
        <v>1.0540733285570669E-4</v>
      </c>
      <c r="BT74" s="261">
        <v>3.8131974657422489E-4</v>
      </c>
      <c r="BU74" s="261">
        <v>1.0000672964332715</v>
      </c>
      <c r="BV74" s="261">
        <v>0</v>
      </c>
      <c r="BW74" s="261">
        <v>0</v>
      </c>
      <c r="BX74" s="261">
        <v>9.5625074522942007E-6</v>
      </c>
      <c r="BY74" s="261">
        <v>0</v>
      </c>
      <c r="BZ74" s="261">
        <v>0</v>
      </c>
      <c r="CA74" s="261">
        <v>1.5202915906944287E-4</v>
      </c>
      <c r="CB74" s="261">
        <v>1.2325809497730903E-3</v>
      </c>
      <c r="CC74" s="261">
        <v>1.1873654039355325E-4</v>
      </c>
      <c r="CD74" s="261">
        <v>2.6722398676634184E-3</v>
      </c>
      <c r="CE74" s="261">
        <v>2.2245968729109732E-2</v>
      </c>
      <c r="CF74" s="261">
        <v>0</v>
      </c>
      <c r="CG74" s="261">
        <v>1.096491553761655E-3</v>
      </c>
      <c r="CH74" s="261">
        <v>1.7124222757748981E-5</v>
      </c>
      <c r="CI74" s="261">
        <v>2.649989690680943E-5</v>
      </c>
      <c r="CJ74" s="261">
        <v>1.4113863469449975E-4</v>
      </c>
      <c r="CK74" s="261">
        <v>5.9278464827874943E-4</v>
      </c>
      <c r="CL74" s="261">
        <v>3.1181175252149632E-3</v>
      </c>
    </row>
    <row r="75" spans="1:90">
      <c r="A75">
        <v>72</v>
      </c>
      <c r="B75" t="s">
        <v>20</v>
      </c>
      <c r="C75" s="261">
        <v>5.841640825019099E-4</v>
      </c>
      <c r="D75" s="261">
        <v>4.376697923677934E-6</v>
      </c>
      <c r="E75" s="261">
        <v>2.09695284815224E-7</v>
      </c>
      <c r="F75" s="261">
        <v>3.4315084362229143E-7</v>
      </c>
      <c r="G75" s="261">
        <v>5.3579164557930023E-7</v>
      </c>
      <c r="H75" s="261">
        <v>1.2257529513270234E-6</v>
      </c>
      <c r="I75" s="261">
        <v>0</v>
      </c>
      <c r="J75" s="261">
        <v>3.0239520709925047E-6</v>
      </c>
      <c r="K75" s="261">
        <v>4.0837676358294098E-6</v>
      </c>
      <c r="L75" s="261">
        <v>3.3944918366934802E-6</v>
      </c>
      <c r="M75" s="261">
        <v>7.387691263482189E-5</v>
      </c>
      <c r="N75" s="261">
        <v>3.078762690582182E-4</v>
      </c>
      <c r="O75" s="261">
        <v>6.0559312806356591E-4</v>
      </c>
      <c r="P75" s="261">
        <v>-1.578952332859979E-20</v>
      </c>
      <c r="Q75" s="261">
        <v>1.1339956630219714E-4</v>
      </c>
      <c r="R75" s="261">
        <v>2.6137501697940208E-5</v>
      </c>
      <c r="S75" s="261">
        <v>-1.3937571272205839E-19</v>
      </c>
      <c r="T75" s="261">
        <v>4.6538998026743308E-5</v>
      </c>
      <c r="U75" s="261">
        <v>-2.7699272496959704E-18</v>
      </c>
      <c r="V75" s="261">
        <v>5.8999419646196349E-7</v>
      </c>
      <c r="W75" s="261">
        <v>1.5528992663809134E-3</v>
      </c>
      <c r="X75" s="261">
        <v>0</v>
      </c>
      <c r="Y75" s="261">
        <v>4.3075608420720623E-6</v>
      </c>
      <c r="Z75" s="261">
        <v>-1.4094399573954695E-20</v>
      </c>
      <c r="AA75" s="261">
        <v>1.9674835997789392E-6</v>
      </c>
      <c r="AB75" s="261">
        <v>5.8985213512934169E-6</v>
      </c>
      <c r="AC75" s="261">
        <v>4.1638209647604798E-6</v>
      </c>
      <c r="AD75" s="261">
        <v>4.2359024543985811E-7</v>
      </c>
      <c r="AE75" s="261">
        <v>1.9939783523554709E-5</v>
      </c>
      <c r="AF75" s="261">
        <v>4.0719399174559915E-6</v>
      </c>
      <c r="AG75" s="261">
        <v>9.0081555504434746E-6</v>
      </c>
      <c r="AH75" s="261">
        <v>1.2794594151192684E-5</v>
      </c>
      <c r="AI75" s="261">
        <v>1.4265877390058678E-3</v>
      </c>
      <c r="AJ75" s="261">
        <v>4.0583288339964116E-5</v>
      </c>
      <c r="AK75" s="261">
        <v>9.3287328911951845E-7</v>
      </c>
      <c r="AL75" s="261">
        <v>5.8275959891720058E-6</v>
      </c>
      <c r="AM75" s="261">
        <v>1.8213391454734271E-4</v>
      </c>
      <c r="AN75" s="261">
        <v>5.5692225818254108E-7</v>
      </c>
      <c r="AO75" s="261">
        <v>4.1756915294138067E-5</v>
      </c>
      <c r="AP75" s="261">
        <v>9.555111078448641E-5</v>
      </c>
      <c r="AQ75" s="261">
        <v>1.8667247232797983E-6</v>
      </c>
      <c r="AR75" s="261">
        <v>0</v>
      </c>
      <c r="AS75" s="261">
        <v>1.5239387221135161E-4</v>
      </c>
      <c r="AT75" s="261">
        <v>0</v>
      </c>
      <c r="AU75" s="261">
        <v>0</v>
      </c>
      <c r="AV75" s="261">
        <v>-4.212224612550974E-18</v>
      </c>
      <c r="AW75" s="261">
        <v>7.582576951873797E-5</v>
      </c>
      <c r="AX75" s="261">
        <v>8.1404189608725048E-3</v>
      </c>
      <c r="AY75" s="261">
        <v>2.6308449296557662E-3</v>
      </c>
      <c r="AZ75" s="261">
        <v>2.9080850581507281E-3</v>
      </c>
      <c r="BA75" s="261">
        <v>1.3232279470013233E-2</v>
      </c>
      <c r="BB75" s="261">
        <v>2.711086033860432E-3</v>
      </c>
      <c r="BC75" s="261">
        <v>8.2997108260385033E-3</v>
      </c>
      <c r="BD75" s="261">
        <v>0</v>
      </c>
      <c r="BE75" s="261">
        <v>0</v>
      </c>
      <c r="BF75" s="261">
        <v>1.6025253870228186E-3</v>
      </c>
      <c r="BG75" s="261">
        <v>3.3719414069043438E-3</v>
      </c>
      <c r="BH75" s="261">
        <v>1.1438346741303984E-2</v>
      </c>
      <c r="BI75" s="261">
        <v>8.3735855509730234E-5</v>
      </c>
      <c r="BJ75" s="261">
        <v>-7.1256674382833036E-19</v>
      </c>
      <c r="BK75" s="261">
        <v>7.1622659877689613E-5</v>
      </c>
      <c r="BL75" s="261">
        <v>2.330332127219931E-4</v>
      </c>
      <c r="BM75" s="261">
        <v>4.7948036721201271E-4</v>
      </c>
      <c r="BN75" s="261">
        <v>-5.2731730990910107E-18</v>
      </c>
      <c r="BO75" s="261">
        <v>1.1549478450799402E-3</v>
      </c>
      <c r="BP75" s="261">
        <v>7.4661494755537885E-5</v>
      </c>
      <c r="BQ75" s="261">
        <v>5.4199250139240476E-3</v>
      </c>
      <c r="BR75" s="261">
        <v>6.1502110222130921E-4</v>
      </c>
      <c r="BS75" s="261">
        <v>1.2662157283797732E-3</v>
      </c>
      <c r="BT75" s="261">
        <v>1.07341693542007E-3</v>
      </c>
      <c r="BU75" s="261">
        <v>1.2194083031992936E-4</v>
      </c>
      <c r="BV75" s="261">
        <v>1</v>
      </c>
      <c r="BW75" s="261">
        <v>0</v>
      </c>
      <c r="BX75" s="261">
        <v>2.5855897220698012E-5</v>
      </c>
      <c r="BY75" s="261">
        <v>0</v>
      </c>
      <c r="BZ75" s="261">
        <v>0</v>
      </c>
      <c r="CA75" s="261">
        <v>3.4537012047767914E-3</v>
      </c>
      <c r="CB75" s="261">
        <v>4.8512852853334109E-3</v>
      </c>
      <c r="CC75" s="261">
        <v>2.8166491926791477E-4</v>
      </c>
      <c r="CD75" s="261">
        <v>2.2686877855599127E-2</v>
      </c>
      <c r="CE75" s="261">
        <v>6.8590747244050787E-2</v>
      </c>
      <c r="CF75" s="261">
        <v>0</v>
      </c>
      <c r="CG75" s="261">
        <v>1.3369809309968498E-7</v>
      </c>
      <c r="CH75" s="261">
        <v>3.6833521428219007E-5</v>
      </c>
      <c r="CI75" s="261">
        <v>3.4189442973693724E-5</v>
      </c>
      <c r="CJ75" s="261">
        <v>3.135395911308657E-3</v>
      </c>
      <c r="CK75" s="261">
        <v>7.8347817175348274E-3</v>
      </c>
      <c r="CL75" s="261">
        <v>8.77751595154894E-3</v>
      </c>
    </row>
    <row r="76" spans="1:90">
      <c r="A76">
        <v>73</v>
      </c>
      <c r="B76" t="s">
        <v>1945</v>
      </c>
      <c r="C76" s="261">
        <v>2.3968110570401555E-4</v>
      </c>
      <c r="D76" s="261">
        <v>1.7947227408550841E-6</v>
      </c>
      <c r="E76" s="261">
        <v>2.9205218799692363E-5</v>
      </c>
      <c r="F76" s="261">
        <v>1.0328306796142191E-7</v>
      </c>
      <c r="G76" s="261">
        <v>7.0553383040079066E-5</v>
      </c>
      <c r="H76" s="261">
        <v>2.8292773996770884E-5</v>
      </c>
      <c r="I76" s="261">
        <v>0</v>
      </c>
      <c r="J76" s="261">
        <v>1.59682561057748E-6</v>
      </c>
      <c r="K76" s="261">
        <v>7.2057071593464159E-6</v>
      </c>
      <c r="L76" s="261">
        <v>7.1087648115723935E-7</v>
      </c>
      <c r="M76" s="261">
        <v>3.4449767009860005E-5</v>
      </c>
      <c r="N76" s="261">
        <v>5.6992376731820564E-5</v>
      </c>
      <c r="O76" s="261">
        <v>8.3903017567162839E-5</v>
      </c>
      <c r="P76" s="261">
        <v>-4.2748681209163588E-21</v>
      </c>
      <c r="Q76" s="261">
        <v>7.8748739730910731E-6</v>
      </c>
      <c r="R76" s="261">
        <v>2.19342143727616E-6</v>
      </c>
      <c r="S76" s="261">
        <v>-3.6382399436223444E-17</v>
      </c>
      <c r="T76" s="261">
        <v>1.3598177780543402E-5</v>
      </c>
      <c r="U76" s="261">
        <v>-1.5208345998354799E-18</v>
      </c>
      <c r="V76" s="261">
        <v>6.8102478269642491E-7</v>
      </c>
      <c r="W76" s="261">
        <v>2.4457841619399188E-4</v>
      </c>
      <c r="X76" s="261">
        <v>0</v>
      </c>
      <c r="Y76" s="261">
        <v>6.8810279385500659E-7</v>
      </c>
      <c r="Z76" s="261">
        <v>-7.2544831082196816E-20</v>
      </c>
      <c r="AA76" s="261">
        <v>5.7718659339774489E-7</v>
      </c>
      <c r="AB76" s="261">
        <v>2.0601898202056656E-6</v>
      </c>
      <c r="AC76" s="261">
        <v>1.9577917349848139E-5</v>
      </c>
      <c r="AD76" s="261">
        <v>2.4829969037812875E-7</v>
      </c>
      <c r="AE76" s="261">
        <v>1.7113992992703306E-5</v>
      </c>
      <c r="AF76" s="261">
        <v>1.1888462071951587E-6</v>
      </c>
      <c r="AG76" s="261">
        <v>2.2895850563057506E-6</v>
      </c>
      <c r="AH76" s="261">
        <v>2.1130701778314249E-4</v>
      </c>
      <c r="AI76" s="261">
        <v>1.6892748879261433E-4</v>
      </c>
      <c r="AJ76" s="261">
        <v>1.5298052400735076E-5</v>
      </c>
      <c r="AK76" s="261">
        <v>1.952746490919575E-7</v>
      </c>
      <c r="AL76" s="261">
        <v>1.9412378674879397E-6</v>
      </c>
      <c r="AM76" s="261">
        <v>5.0464441003510155E-5</v>
      </c>
      <c r="AN76" s="261">
        <v>4.3415583835962365E-8</v>
      </c>
      <c r="AO76" s="261">
        <v>1.1869570482572643E-5</v>
      </c>
      <c r="AP76" s="261">
        <v>1.8918582784636753E-5</v>
      </c>
      <c r="AQ76" s="261">
        <v>1.2279433917259209E-6</v>
      </c>
      <c r="AR76" s="261">
        <v>0</v>
      </c>
      <c r="AS76" s="261">
        <v>1.1195255203332842E-4</v>
      </c>
      <c r="AT76" s="261">
        <v>0</v>
      </c>
      <c r="AU76" s="261">
        <v>0</v>
      </c>
      <c r="AV76" s="261">
        <v>-3.7336948769497148E-18</v>
      </c>
      <c r="AW76" s="261">
        <v>9.3913241496806351E-5</v>
      </c>
      <c r="AX76" s="261">
        <v>4.1006436712481328E-3</v>
      </c>
      <c r="AY76" s="261">
        <v>2.8128961122172013E-3</v>
      </c>
      <c r="AZ76" s="261">
        <v>7.7357476688710144E-3</v>
      </c>
      <c r="BA76" s="261">
        <v>3.2258215225153598E-3</v>
      </c>
      <c r="BB76" s="261">
        <v>4.054930642183094E-3</v>
      </c>
      <c r="BC76" s="261">
        <v>8.9106732466581132E-3</v>
      </c>
      <c r="BD76" s="261">
        <v>0</v>
      </c>
      <c r="BE76" s="261">
        <v>0</v>
      </c>
      <c r="BF76" s="261">
        <v>4.6756069109570844E-4</v>
      </c>
      <c r="BG76" s="261">
        <v>2.9817483234129542E-3</v>
      </c>
      <c r="BH76" s="261">
        <v>8.4905726200491995E-3</v>
      </c>
      <c r="BI76" s="261">
        <v>4.6934545996218603E-5</v>
      </c>
      <c r="BJ76" s="261">
        <v>-1.9524388275210329E-19</v>
      </c>
      <c r="BK76" s="261">
        <v>9.6278073591109418E-5</v>
      </c>
      <c r="BL76" s="261">
        <v>1.7963589304320808E-4</v>
      </c>
      <c r="BM76" s="261">
        <v>2.647552968985133E-4</v>
      </c>
      <c r="BN76" s="261">
        <v>-3.8376851345565198E-19</v>
      </c>
      <c r="BO76" s="261">
        <v>1.5791780632453434E-4</v>
      </c>
      <c r="BP76" s="261">
        <v>5.8316249014252349E-5</v>
      </c>
      <c r="BQ76" s="261">
        <v>1.1839901922717528E-3</v>
      </c>
      <c r="BR76" s="261">
        <v>1.1794719554878947E-4</v>
      </c>
      <c r="BS76" s="261">
        <v>2.5494753205505328E-4</v>
      </c>
      <c r="BT76" s="261">
        <v>2.7228405432091622E-4</v>
      </c>
      <c r="BU76" s="261">
        <v>1.8862509234564932E-4</v>
      </c>
      <c r="BV76" s="261">
        <v>0</v>
      </c>
      <c r="BW76" s="261">
        <v>1.0040161074556884</v>
      </c>
      <c r="BX76" s="261">
        <v>5.4957859607415319E-3</v>
      </c>
      <c r="BY76" s="261">
        <v>0</v>
      </c>
      <c r="BZ76" s="261">
        <v>0</v>
      </c>
      <c r="CA76" s="261">
        <v>1.1272349019520018E-3</v>
      </c>
      <c r="CB76" s="261">
        <v>4.8772249981718944E-3</v>
      </c>
      <c r="CC76" s="261">
        <v>1.5517630873219682E-4</v>
      </c>
      <c r="CD76" s="261">
        <v>6.2794099746487191E-3</v>
      </c>
      <c r="CE76" s="261">
        <v>2.6743498053419378E-2</v>
      </c>
      <c r="CF76" s="261">
        <v>0</v>
      </c>
      <c r="CG76" s="261">
        <v>2.3887578607537331E-3</v>
      </c>
      <c r="CH76" s="261">
        <v>3.9349383102105541E-3</v>
      </c>
      <c r="CI76" s="261">
        <v>7.5797729123136307E-6</v>
      </c>
      <c r="CJ76" s="261">
        <v>4.5550485165257856E-4</v>
      </c>
      <c r="CK76" s="261">
        <v>1.546355873868497E-3</v>
      </c>
      <c r="CL76" s="261">
        <v>2.2265138095841283E-3</v>
      </c>
    </row>
    <row r="77" spans="1:90">
      <c r="A77">
        <v>74</v>
      </c>
      <c r="B77" t="s">
        <v>1946</v>
      </c>
      <c r="C77" s="261">
        <v>6.0741147972676364E-6</v>
      </c>
      <c r="D77" s="261">
        <v>7.0282660533694083E-7</v>
      </c>
      <c r="E77" s="261">
        <v>4.5648679700325333E-8</v>
      </c>
      <c r="F77" s="261">
        <v>1.4188446088842864E-7</v>
      </c>
      <c r="G77" s="261">
        <v>4.8821455060305261E-7</v>
      </c>
      <c r="H77" s="261">
        <v>1.6991770663401644E-6</v>
      </c>
      <c r="I77" s="261">
        <v>0</v>
      </c>
      <c r="J77" s="261">
        <v>2.984568893109776E-5</v>
      </c>
      <c r="K77" s="261">
        <v>1.3437415169744829E-5</v>
      </c>
      <c r="L77" s="261">
        <v>9.6989511598813558E-6</v>
      </c>
      <c r="M77" s="261">
        <v>1.819172293570506E-5</v>
      </c>
      <c r="N77" s="261">
        <v>1.9302522947491207E-4</v>
      </c>
      <c r="O77" s="261">
        <v>1.9894009603192364E-4</v>
      </c>
      <c r="P77" s="261">
        <v>-6.2903263415178583E-21</v>
      </c>
      <c r="Q77" s="261">
        <v>1.8935671190327383E-4</v>
      </c>
      <c r="R77" s="261">
        <v>3.3425857247879374E-6</v>
      </c>
      <c r="S77" s="261">
        <v>-2.9684878828355805E-18</v>
      </c>
      <c r="T77" s="261">
        <v>5.1498591113503239E-5</v>
      </c>
      <c r="U77" s="261">
        <v>-1.9743104804355811E-18</v>
      </c>
      <c r="V77" s="261">
        <v>4.3956532488927431E-7</v>
      </c>
      <c r="W77" s="261">
        <v>1.1529749504115088E-4</v>
      </c>
      <c r="X77" s="261">
        <v>0</v>
      </c>
      <c r="Y77" s="261">
        <v>1.2603426969520234E-6</v>
      </c>
      <c r="Z77" s="261">
        <v>-1.1227661611603768E-19</v>
      </c>
      <c r="AA77" s="261">
        <v>5.2860965400269069E-7</v>
      </c>
      <c r="AB77" s="261">
        <v>5.8618515817678033E-6</v>
      </c>
      <c r="AC77" s="261">
        <v>1.2735168303251995E-6</v>
      </c>
      <c r="AD77" s="261">
        <v>2.9202853044284377E-7</v>
      </c>
      <c r="AE77" s="261">
        <v>1.2005677048997513E-5</v>
      </c>
      <c r="AF77" s="261">
        <v>2.8549281849129424E-6</v>
      </c>
      <c r="AG77" s="261">
        <v>5.9192043070328535E-6</v>
      </c>
      <c r="AH77" s="261">
        <v>9.2216704133369409E-5</v>
      </c>
      <c r="AI77" s="261">
        <v>4.2412788395936041E-4</v>
      </c>
      <c r="AJ77" s="261">
        <v>3.3202828655448457E-5</v>
      </c>
      <c r="AK77" s="261">
        <v>2.978404532959896E-7</v>
      </c>
      <c r="AL77" s="261">
        <v>4.2995923017764508E-6</v>
      </c>
      <c r="AM77" s="261">
        <v>1.3336014628466904E-4</v>
      </c>
      <c r="AN77" s="261">
        <v>8.2335955235868936E-8</v>
      </c>
      <c r="AO77" s="261">
        <v>2.6751330371390379E-5</v>
      </c>
      <c r="AP77" s="261">
        <v>2.5686085249817376E-5</v>
      </c>
      <c r="AQ77" s="261">
        <v>8.6154477596283001E-7</v>
      </c>
      <c r="AR77" s="261">
        <v>0</v>
      </c>
      <c r="AS77" s="261">
        <v>7.1139164619367126E-5</v>
      </c>
      <c r="AT77" s="261">
        <v>0</v>
      </c>
      <c r="AU77" s="261">
        <v>0</v>
      </c>
      <c r="AV77" s="261">
        <v>-5.6159863856635015E-18</v>
      </c>
      <c r="AW77" s="261">
        <v>1.4745696449978499E-4</v>
      </c>
      <c r="AX77" s="261">
        <v>3.7622153329145004E-3</v>
      </c>
      <c r="AY77" s="261">
        <v>4.9967946341530839E-3</v>
      </c>
      <c r="AZ77" s="261">
        <v>2.2725938860564949E-3</v>
      </c>
      <c r="BA77" s="261">
        <v>4.5905819782041104E-3</v>
      </c>
      <c r="BB77" s="261">
        <v>1.8997392411944983E-2</v>
      </c>
      <c r="BC77" s="261">
        <v>6.6064763456452616E-3</v>
      </c>
      <c r="BD77" s="261">
        <v>0</v>
      </c>
      <c r="BE77" s="261">
        <v>0</v>
      </c>
      <c r="BF77" s="261">
        <v>7.5368901048802894E-4</v>
      </c>
      <c r="BG77" s="261">
        <v>1.7740396110674061E-3</v>
      </c>
      <c r="BH77" s="261">
        <v>9.0839744035896147E-3</v>
      </c>
      <c r="BI77" s="261">
        <v>6.1059459077899691E-5</v>
      </c>
      <c r="BJ77" s="261">
        <v>-9.5839739082375107E-20</v>
      </c>
      <c r="BK77" s="261">
        <v>5.2303473774582246E-5</v>
      </c>
      <c r="BL77" s="261">
        <v>2.0848044225978986E-4</v>
      </c>
      <c r="BM77" s="261">
        <v>3.1921323203954279E-4</v>
      </c>
      <c r="BN77" s="261">
        <v>-3.5731914001961516E-18</v>
      </c>
      <c r="BO77" s="261">
        <v>3.6456238298628214E-4</v>
      </c>
      <c r="BP77" s="261">
        <v>1.2383836776844488E-4</v>
      </c>
      <c r="BQ77" s="261">
        <v>3.1151557110451196E-3</v>
      </c>
      <c r="BR77" s="261">
        <v>3.0039014439658815E-4</v>
      </c>
      <c r="BS77" s="261">
        <v>2.1313460056190527E-4</v>
      </c>
      <c r="BT77" s="261">
        <v>1.7056336546953455E-3</v>
      </c>
      <c r="BU77" s="261">
        <v>7.4632739992883213E-5</v>
      </c>
      <c r="BV77" s="261">
        <v>0</v>
      </c>
      <c r="BW77" s="261">
        <v>0</v>
      </c>
      <c r="BX77" s="261">
        <v>1.0229825768634047</v>
      </c>
      <c r="BY77" s="261">
        <v>0</v>
      </c>
      <c r="BZ77" s="261">
        <v>0</v>
      </c>
      <c r="CA77" s="261">
        <v>8.4454693928121037E-4</v>
      </c>
      <c r="CB77" s="261">
        <v>9.328338335246749E-3</v>
      </c>
      <c r="CC77" s="261">
        <v>6.7453687694342629E-4</v>
      </c>
      <c r="CD77" s="261">
        <v>1.6611199646519994E-2</v>
      </c>
      <c r="CE77" s="261">
        <v>3.6046879170057285E-2</v>
      </c>
      <c r="CF77" s="261">
        <v>0</v>
      </c>
      <c r="CG77" s="261">
        <v>8.1828662259176705E-8</v>
      </c>
      <c r="CH77" s="261">
        <v>1.8522444409724043E-3</v>
      </c>
      <c r="CI77" s="261">
        <v>1.1992020283747551E-5</v>
      </c>
      <c r="CJ77" s="261">
        <v>3.5625358074572962E-4</v>
      </c>
      <c r="CK77" s="261">
        <v>2.8469803013410964E-3</v>
      </c>
      <c r="CL77" s="261">
        <v>1.3947261420585177E-2</v>
      </c>
    </row>
    <row r="78" spans="1:90">
      <c r="A78">
        <v>75</v>
      </c>
      <c r="B78" t="s">
        <v>1242</v>
      </c>
      <c r="C78" s="261">
        <v>7.7988825799340524E-4</v>
      </c>
      <c r="D78" s="261">
        <v>1.1995488474747629E-5</v>
      </c>
      <c r="E78" s="261">
        <v>8.3956220320671856E-5</v>
      </c>
      <c r="F78" s="261">
        <v>3.0979210946970534E-7</v>
      </c>
      <c r="G78" s="261">
        <v>2.049296081365808E-4</v>
      </c>
      <c r="H78" s="261">
        <v>6.6542338014245121E-5</v>
      </c>
      <c r="I78" s="261">
        <v>0</v>
      </c>
      <c r="J78" s="261">
        <v>3.2007815180033475E-6</v>
      </c>
      <c r="K78" s="261">
        <v>1.929425374510826E-5</v>
      </c>
      <c r="L78" s="261">
        <v>2.1815198690155204E-6</v>
      </c>
      <c r="M78" s="261">
        <v>1.5178662612981458E-4</v>
      </c>
      <c r="N78" s="261">
        <v>3.0915390213441752E-4</v>
      </c>
      <c r="O78" s="261">
        <v>2.5766749672073296E-4</v>
      </c>
      <c r="P78" s="261">
        <v>-1.3375180808325503E-20</v>
      </c>
      <c r="Q78" s="261">
        <v>8.6451360903040474E-6</v>
      </c>
      <c r="R78" s="261">
        <v>2.5805651013255225E-7</v>
      </c>
      <c r="S78" s="261">
        <v>-1.522371953803942E-18</v>
      </c>
      <c r="T78" s="261">
        <v>2.38846025284787E-5</v>
      </c>
      <c r="U78" s="261">
        <v>-2.0659798238833518E-18</v>
      </c>
      <c r="V78" s="261">
        <v>8.5892930740563583E-6</v>
      </c>
      <c r="W78" s="261">
        <v>1.7158581751450138E-4</v>
      </c>
      <c r="X78" s="261">
        <v>0</v>
      </c>
      <c r="Y78" s="261">
        <v>1.4561758051651423E-6</v>
      </c>
      <c r="Z78" s="261">
        <v>-3.6201464000107668E-19</v>
      </c>
      <c r="AA78" s="261">
        <v>7.2233524392684568E-7</v>
      </c>
      <c r="AB78" s="261">
        <v>6.0011663054229357E-6</v>
      </c>
      <c r="AC78" s="261">
        <v>2.6809858655732576E-6</v>
      </c>
      <c r="AD78" s="261">
        <v>4.7327811667723477E-7</v>
      </c>
      <c r="AE78" s="261">
        <v>3.3555150745548836E-5</v>
      </c>
      <c r="AF78" s="261">
        <v>2.0566577013678147E-6</v>
      </c>
      <c r="AG78" s="261">
        <v>4.0556088053415366E-6</v>
      </c>
      <c r="AH78" s="261">
        <v>5.1756297568062866E-5</v>
      </c>
      <c r="AI78" s="261">
        <v>3.3775536177459636E-4</v>
      </c>
      <c r="AJ78" s="261">
        <v>2.221623117341226E-5</v>
      </c>
      <c r="AK78" s="261">
        <v>3.5455858180462651E-7</v>
      </c>
      <c r="AL78" s="261">
        <v>3.0602608838523496E-6</v>
      </c>
      <c r="AM78" s="261">
        <v>8.9304169521040621E-5</v>
      </c>
      <c r="AN78" s="261">
        <v>1.1005724204461842E-7</v>
      </c>
      <c r="AO78" s="261">
        <v>1.6701690222961307E-5</v>
      </c>
      <c r="AP78" s="261">
        <v>4.4594105777480776E-5</v>
      </c>
      <c r="AQ78" s="261">
        <v>1.6923188668474517E-6</v>
      </c>
      <c r="AR78" s="261">
        <v>0</v>
      </c>
      <c r="AS78" s="261">
        <v>1.8318410358425296E-4</v>
      </c>
      <c r="AT78" s="261">
        <v>0</v>
      </c>
      <c r="AU78" s="261">
        <v>0</v>
      </c>
      <c r="AV78" s="261">
        <v>-8.8840608170901816E-18</v>
      </c>
      <c r="AW78" s="261">
        <v>3.2894509128782325E-4</v>
      </c>
      <c r="AX78" s="261">
        <v>6.3237157812835055E-3</v>
      </c>
      <c r="AY78" s="261">
        <v>3.4001856483854656E-3</v>
      </c>
      <c r="AZ78" s="261">
        <v>2.7921257478268715E-3</v>
      </c>
      <c r="BA78" s="261">
        <v>9.7491967352078771E-3</v>
      </c>
      <c r="BB78" s="261">
        <v>1.327134735561622E-2</v>
      </c>
      <c r="BC78" s="261">
        <v>2.7513998467036476E-3</v>
      </c>
      <c r="BD78" s="261">
        <v>0</v>
      </c>
      <c r="BE78" s="261">
        <v>0</v>
      </c>
      <c r="BF78" s="261">
        <v>3.5502799700870471E-4</v>
      </c>
      <c r="BG78" s="261">
        <v>2.0860609913756953E-3</v>
      </c>
      <c r="BH78" s="261">
        <v>1.315621034843935E-2</v>
      </c>
      <c r="BI78" s="261">
        <v>5.4754468564404343E-5</v>
      </c>
      <c r="BJ78" s="261">
        <v>-8.4234368971169039E-20</v>
      </c>
      <c r="BK78" s="261">
        <v>5.6728393357587635E-5</v>
      </c>
      <c r="BL78" s="261">
        <v>2.1350402419356265E-4</v>
      </c>
      <c r="BM78" s="261">
        <v>4.1115802310972812E-4</v>
      </c>
      <c r="BN78" s="261">
        <v>-3.5632675375250777E-18</v>
      </c>
      <c r="BO78" s="261">
        <v>6.2421730190391381E-4</v>
      </c>
      <c r="BP78" s="261">
        <v>1.0428176450901266E-4</v>
      </c>
      <c r="BQ78" s="261">
        <v>1.8609448155291193E-3</v>
      </c>
      <c r="BR78" s="261">
        <v>3.8619548432936322E-4</v>
      </c>
      <c r="BS78" s="261">
        <v>8.695445868236592E-4</v>
      </c>
      <c r="BT78" s="261">
        <v>1.5110230667771157E-3</v>
      </c>
      <c r="BU78" s="261">
        <v>1.9089267161667529E-4</v>
      </c>
      <c r="BV78" s="261">
        <v>0</v>
      </c>
      <c r="BW78" s="261">
        <v>0</v>
      </c>
      <c r="BX78" s="261">
        <v>1.4211130356876634E-3</v>
      </c>
      <c r="BY78" s="261">
        <v>1</v>
      </c>
      <c r="BZ78" s="261">
        <v>0</v>
      </c>
      <c r="CA78" s="261">
        <v>2.2647457929022045E-4</v>
      </c>
      <c r="CB78" s="261">
        <v>7.7619650156829003E-3</v>
      </c>
      <c r="CC78" s="261">
        <v>1.5671646746254173E-4</v>
      </c>
      <c r="CD78" s="261">
        <v>1.1115677852053916E-2</v>
      </c>
      <c r="CE78" s="261">
        <v>3.7126428039618867E-2</v>
      </c>
      <c r="CF78" s="261">
        <v>0</v>
      </c>
      <c r="CG78" s="261">
        <v>2.4273469753151042E-3</v>
      </c>
      <c r="CH78" s="261">
        <v>4.3755718084613517E-3</v>
      </c>
      <c r="CI78" s="261">
        <v>2.2135691498394695E-5</v>
      </c>
      <c r="CJ78" s="261">
        <v>3.0604157572082139E-4</v>
      </c>
      <c r="CK78" s="261">
        <v>5.0436659446510546E-3</v>
      </c>
      <c r="CL78" s="261">
        <v>1.2355896981077714E-2</v>
      </c>
    </row>
    <row r="79" spans="1:90">
      <c r="A79">
        <v>76</v>
      </c>
      <c r="B79" t="s">
        <v>52</v>
      </c>
      <c r="C79" s="261">
        <v>1.2142379848133571E-3</v>
      </c>
      <c r="D79" s="261">
        <v>1.9707326585754381E-5</v>
      </c>
      <c r="E79" s="261">
        <v>1.7874999484500707E-4</v>
      </c>
      <c r="F79" s="261">
        <v>2.7177455638256562E-7</v>
      </c>
      <c r="G79" s="261">
        <v>3.6072165250255041E-4</v>
      </c>
      <c r="H79" s="261">
        <v>1.2415522569054607E-4</v>
      </c>
      <c r="I79" s="261">
        <v>0</v>
      </c>
      <c r="J79" s="261">
        <v>3.173477879357866E-6</v>
      </c>
      <c r="K79" s="261">
        <v>9.4065338055625097E-6</v>
      </c>
      <c r="L79" s="261">
        <v>1.4835558573159667E-6</v>
      </c>
      <c r="M79" s="261">
        <v>6.863082366060623E-5</v>
      </c>
      <c r="N79" s="261">
        <v>2.5115033807123621E-4</v>
      </c>
      <c r="O79" s="261">
        <v>6.6416021571859732E-5</v>
      </c>
      <c r="P79" s="261">
        <v>-1.5202850738981763E-20</v>
      </c>
      <c r="Q79" s="261">
        <v>7.3788781375571236E-6</v>
      </c>
      <c r="R79" s="261">
        <v>4.2960388884002386E-7</v>
      </c>
      <c r="S79" s="261">
        <v>-7.0126830795372521E-19</v>
      </c>
      <c r="T79" s="261">
        <v>2.0248747105443903E-5</v>
      </c>
      <c r="U79" s="261">
        <v>-2.299826938316953E-18</v>
      </c>
      <c r="V79" s="261">
        <v>8.1348644564087167E-6</v>
      </c>
      <c r="W79" s="261">
        <v>1.8716116980306625E-4</v>
      </c>
      <c r="X79" s="261">
        <v>0</v>
      </c>
      <c r="Y79" s="261">
        <v>1.0392653144916197E-6</v>
      </c>
      <c r="Z79" s="261">
        <v>-2.6899709554593487E-19</v>
      </c>
      <c r="AA79" s="261">
        <v>8.0906791017240008E-7</v>
      </c>
      <c r="AB79" s="261">
        <v>3.5310094373463873E-6</v>
      </c>
      <c r="AC79" s="261">
        <v>4.8115732216902073E-6</v>
      </c>
      <c r="AD79" s="261">
        <v>4.1548102033787711E-7</v>
      </c>
      <c r="AE79" s="261">
        <v>3.3462883894381209E-5</v>
      </c>
      <c r="AF79" s="261">
        <v>1.6363368782990175E-6</v>
      </c>
      <c r="AG79" s="261">
        <v>3.1473643190904085E-6</v>
      </c>
      <c r="AH79" s="261">
        <v>3.976737005782599E-5</v>
      </c>
      <c r="AI79" s="261">
        <v>2.8251171711875787E-4</v>
      </c>
      <c r="AJ79" s="261">
        <v>2.1246984594279852E-5</v>
      </c>
      <c r="AK79" s="261">
        <v>2.0872477757806952E-7</v>
      </c>
      <c r="AL79" s="261">
        <v>2.3292889762049533E-6</v>
      </c>
      <c r="AM79" s="261">
        <v>6.6634138001569562E-5</v>
      </c>
      <c r="AN79" s="261">
        <v>1.1930274749210153E-7</v>
      </c>
      <c r="AO79" s="261">
        <v>1.0261861264161374E-5</v>
      </c>
      <c r="AP79" s="261">
        <v>3.7584343474594081E-5</v>
      </c>
      <c r="AQ79" s="261">
        <v>1.8263115425640055E-6</v>
      </c>
      <c r="AR79" s="261">
        <v>0</v>
      </c>
      <c r="AS79" s="261">
        <v>1.8508460305541254E-4</v>
      </c>
      <c r="AT79" s="261">
        <v>0</v>
      </c>
      <c r="AU79" s="261">
        <v>0</v>
      </c>
      <c r="AV79" s="261">
        <v>-6.0672971008940633E-18</v>
      </c>
      <c r="AW79" s="261">
        <v>2.6875656909481119E-4</v>
      </c>
      <c r="AX79" s="261">
        <v>7.5101994439489362E-3</v>
      </c>
      <c r="AY79" s="261">
        <v>3.5183076459656308E-3</v>
      </c>
      <c r="AZ79" s="261">
        <v>2.6069686179430594E-3</v>
      </c>
      <c r="BA79" s="261">
        <v>8.0090314628519232E-3</v>
      </c>
      <c r="BB79" s="261">
        <v>4.3925544586008794E-3</v>
      </c>
      <c r="BC79" s="261">
        <v>5.0618564979867118E-3</v>
      </c>
      <c r="BD79" s="261">
        <v>0</v>
      </c>
      <c r="BE79" s="261">
        <v>0</v>
      </c>
      <c r="BF79" s="261">
        <v>2.4067701654883073E-4</v>
      </c>
      <c r="BG79" s="261">
        <v>1.5596090998407754E-3</v>
      </c>
      <c r="BH79" s="261">
        <v>1.347477834765215E-2</v>
      </c>
      <c r="BI79" s="261">
        <v>5.3316883303510449E-5</v>
      </c>
      <c r="BJ79" s="261">
        <v>-1.0093723997320787E-19</v>
      </c>
      <c r="BK79" s="261">
        <v>4.8964511796093164E-5</v>
      </c>
      <c r="BL79" s="261">
        <v>2.0859871849399382E-4</v>
      </c>
      <c r="BM79" s="261">
        <v>3.9662736508876178E-4</v>
      </c>
      <c r="BN79" s="261">
        <v>-1.1344001896419957E-18</v>
      </c>
      <c r="BO79" s="261">
        <v>1.6707128140304358E-4</v>
      </c>
      <c r="BP79" s="261">
        <v>9.3520423938780306E-5</v>
      </c>
      <c r="BQ79" s="261">
        <v>3.4555385873488438E-4</v>
      </c>
      <c r="BR79" s="261">
        <v>1.1251202370573801E-4</v>
      </c>
      <c r="BS79" s="261">
        <v>2.3157326319751841E-4</v>
      </c>
      <c r="BT79" s="261">
        <v>5.1100320578724803E-4</v>
      </c>
      <c r="BU79" s="261">
        <v>7.0614606095685344E-5</v>
      </c>
      <c r="BV79" s="261">
        <v>0</v>
      </c>
      <c r="BW79" s="261">
        <v>3.214826821164363E-4</v>
      </c>
      <c r="BX79" s="261">
        <v>5.8387349231910459E-4</v>
      </c>
      <c r="BY79" s="261">
        <v>0</v>
      </c>
      <c r="BZ79" s="261">
        <v>1</v>
      </c>
      <c r="CA79" s="261">
        <v>4.4093473256439259E-4</v>
      </c>
      <c r="CB79" s="261">
        <v>1.3518864793708995E-2</v>
      </c>
      <c r="CC79" s="261">
        <v>1.6042089428896714E-4</v>
      </c>
      <c r="CD79" s="261">
        <v>8.2901334106296517E-3</v>
      </c>
      <c r="CE79" s="261">
        <v>2.0612482797618688E-2</v>
      </c>
      <c r="CF79" s="261">
        <v>0</v>
      </c>
      <c r="CG79" s="261">
        <v>7.9103516718676738E-3</v>
      </c>
      <c r="CH79" s="261">
        <v>3.7467490983682642E-3</v>
      </c>
      <c r="CI79" s="261">
        <v>9.456671145944337E-6</v>
      </c>
      <c r="CJ79" s="261">
        <v>3.9671575970523764E-4</v>
      </c>
      <c r="CK79" s="261">
        <v>6.2537126759573706E-3</v>
      </c>
      <c r="CL79" s="261">
        <v>4.1785616027521753E-3</v>
      </c>
    </row>
    <row r="80" spans="1:90">
      <c r="A80">
        <v>77</v>
      </c>
      <c r="B80" t="s">
        <v>1947</v>
      </c>
      <c r="C80" s="261">
        <v>4.665514787523636E-4</v>
      </c>
      <c r="D80" s="261">
        <v>4.6962647054065483E-6</v>
      </c>
      <c r="E80" s="261">
        <v>3.2949046673322541E-7</v>
      </c>
      <c r="F80" s="261">
        <v>2.5193904704514379E-7</v>
      </c>
      <c r="G80" s="261">
        <v>2.7643708230988473E-5</v>
      </c>
      <c r="H80" s="261">
        <v>8.4637790444773225E-7</v>
      </c>
      <c r="I80" s="261">
        <v>0</v>
      </c>
      <c r="J80" s="261">
        <v>4.5639849382023452E-6</v>
      </c>
      <c r="K80" s="261">
        <v>8.5690327232572583E-5</v>
      </c>
      <c r="L80" s="261">
        <v>4.9669658156239671E-6</v>
      </c>
      <c r="M80" s="261">
        <v>2.7571885955341764E-4</v>
      </c>
      <c r="N80" s="261">
        <v>2.48964182048918E-4</v>
      </c>
      <c r="O80" s="261">
        <v>1.3431383587221204E-3</v>
      </c>
      <c r="P80" s="261">
        <v>-1.3383067030023794E-20</v>
      </c>
      <c r="Q80" s="261">
        <v>1.8436793209430716E-6</v>
      </c>
      <c r="R80" s="261">
        <v>3.8966303900358287E-7</v>
      </c>
      <c r="S80" s="261">
        <v>-2.2634388394295073E-21</v>
      </c>
      <c r="T80" s="261">
        <v>1.9403241087339339E-5</v>
      </c>
      <c r="U80" s="261">
        <v>-3.7165251507413299E-18</v>
      </c>
      <c r="V80" s="261">
        <v>7.1525893360476378E-5</v>
      </c>
      <c r="W80" s="261">
        <v>5.7860589418615323E-4</v>
      </c>
      <c r="X80" s="261">
        <v>0</v>
      </c>
      <c r="Y80" s="261">
        <v>1.3792790765376885E-6</v>
      </c>
      <c r="Z80" s="261">
        <v>-8.1249035792516343E-20</v>
      </c>
      <c r="AA80" s="261">
        <v>6.2172755681391165E-7</v>
      </c>
      <c r="AB80" s="261">
        <v>6.9323858308604012E-6</v>
      </c>
      <c r="AC80" s="261">
        <v>3.8248051185598332E-6</v>
      </c>
      <c r="AD80" s="261">
        <v>2.8385806415450841E-7</v>
      </c>
      <c r="AE80" s="261">
        <v>1.0494240758988822E-4</v>
      </c>
      <c r="AF80" s="261">
        <v>3.3188029159573314E-6</v>
      </c>
      <c r="AG80" s="261">
        <v>7.1214464929164039E-6</v>
      </c>
      <c r="AH80" s="261">
        <v>1.1015481241224563E-5</v>
      </c>
      <c r="AI80" s="261">
        <v>5.5010641174506997E-4</v>
      </c>
      <c r="AJ80" s="261">
        <v>3.4827966054875429E-5</v>
      </c>
      <c r="AK80" s="261">
        <v>5.2149126245452759E-7</v>
      </c>
      <c r="AL80" s="261">
        <v>5.2140565211743269E-6</v>
      </c>
      <c r="AM80" s="261">
        <v>1.5937948504338658E-4</v>
      </c>
      <c r="AN80" s="261">
        <v>6.4075410182060151E-8</v>
      </c>
      <c r="AO80" s="261">
        <v>3.3501964480129019E-5</v>
      </c>
      <c r="AP80" s="261">
        <v>1.1470399245188331E-4</v>
      </c>
      <c r="AQ80" s="261">
        <v>1.6514119954722751E-6</v>
      </c>
      <c r="AR80" s="261">
        <v>0</v>
      </c>
      <c r="AS80" s="261">
        <v>8.8048242395877223E-5</v>
      </c>
      <c r="AT80" s="261">
        <v>0</v>
      </c>
      <c r="AU80" s="261">
        <v>0</v>
      </c>
      <c r="AV80" s="261">
        <v>-2.1921560868097238E-18</v>
      </c>
      <c r="AW80" s="261">
        <v>9.2325241094594465E-5</v>
      </c>
      <c r="AX80" s="261">
        <v>2.8974349450678191E-3</v>
      </c>
      <c r="AY80" s="261">
        <v>2.6693026838918064E-4</v>
      </c>
      <c r="AZ80" s="261">
        <v>3.5062652318832814E-3</v>
      </c>
      <c r="BA80" s="261">
        <v>1.7077989217704131E-2</v>
      </c>
      <c r="BB80" s="261">
        <v>1.7295573899170278E-2</v>
      </c>
      <c r="BC80" s="261">
        <v>9.1541455434480026E-3</v>
      </c>
      <c r="BD80" s="261">
        <v>0</v>
      </c>
      <c r="BE80" s="261">
        <v>0</v>
      </c>
      <c r="BF80" s="261">
        <v>1.2587480444762628E-3</v>
      </c>
      <c r="BG80" s="261">
        <v>4.4053430732274614E-3</v>
      </c>
      <c r="BH80" s="261">
        <v>2.4888809116409265E-2</v>
      </c>
      <c r="BI80" s="261">
        <v>9.0841621242418721E-5</v>
      </c>
      <c r="BJ80" s="261">
        <v>-8.2868806786752662E-19</v>
      </c>
      <c r="BK80" s="261">
        <v>7.7140234157378244E-5</v>
      </c>
      <c r="BL80" s="261">
        <v>2.5822783516114091E-4</v>
      </c>
      <c r="BM80" s="261">
        <v>6.998399410989613E-4</v>
      </c>
      <c r="BN80" s="261">
        <v>-5.2944252039313972E-18</v>
      </c>
      <c r="BO80" s="261">
        <v>9.8107905213394445E-4</v>
      </c>
      <c r="BP80" s="261">
        <v>1.8942949357785311E-4</v>
      </c>
      <c r="BQ80" s="261">
        <v>5.8166346928789428E-3</v>
      </c>
      <c r="BR80" s="261">
        <v>4.1117725544437327E-4</v>
      </c>
      <c r="BS80" s="261">
        <v>2.287776656329643E-3</v>
      </c>
      <c r="BT80" s="261">
        <v>6.6510304947686109E-4</v>
      </c>
      <c r="BU80" s="261">
        <v>1.1619840582888271E-4</v>
      </c>
      <c r="BV80" s="261">
        <v>0</v>
      </c>
      <c r="BW80" s="261">
        <v>0</v>
      </c>
      <c r="BX80" s="261">
        <v>1.6602389528232537E-5</v>
      </c>
      <c r="BY80" s="261">
        <v>0</v>
      </c>
      <c r="BZ80" s="261">
        <v>0</v>
      </c>
      <c r="CA80" s="261">
        <v>1.0002072888422184</v>
      </c>
      <c r="CB80" s="261">
        <v>7.8723879649567844E-3</v>
      </c>
      <c r="CC80" s="261">
        <v>4.8605484138565926E-4</v>
      </c>
      <c r="CD80" s="261">
        <v>1.9836473577985167E-2</v>
      </c>
      <c r="CE80" s="261">
        <v>4.8834590997841924E-2</v>
      </c>
      <c r="CF80" s="261">
        <v>0</v>
      </c>
      <c r="CG80" s="261">
        <v>1.2740199685195919E-7</v>
      </c>
      <c r="CH80" s="261">
        <v>3.3973523980194711E-5</v>
      </c>
      <c r="CI80" s="261">
        <v>4.9974181114638288E-5</v>
      </c>
      <c r="CJ80" s="261">
        <v>3.347413078563267E-3</v>
      </c>
      <c r="CK80" s="261">
        <v>6.3567555759568174E-3</v>
      </c>
      <c r="CL80" s="261">
        <v>5.4386626794949659E-3</v>
      </c>
    </row>
    <row r="81" spans="1:90">
      <c r="A81">
        <v>78</v>
      </c>
      <c r="B81" t="s">
        <v>21</v>
      </c>
      <c r="C81" s="261">
        <v>1.7301328684051922E-5</v>
      </c>
      <c r="D81" s="261">
        <v>1.3908334701448032E-6</v>
      </c>
      <c r="E81" s="261">
        <v>1.1865738627882656E-7</v>
      </c>
      <c r="F81" s="261">
        <v>9.5509787050201996E-8</v>
      </c>
      <c r="G81" s="261">
        <v>1.935768506227032E-7</v>
      </c>
      <c r="H81" s="261">
        <v>6.6554293646437303E-7</v>
      </c>
      <c r="I81" s="261">
        <v>0</v>
      </c>
      <c r="J81" s="261">
        <v>2.1766756526943816E-6</v>
      </c>
      <c r="K81" s="261">
        <v>8.0835469103528653E-6</v>
      </c>
      <c r="L81" s="261">
        <v>5.1600588285879824E-6</v>
      </c>
      <c r="M81" s="261">
        <v>3.6382056214494599E-5</v>
      </c>
      <c r="N81" s="261">
        <v>2.677470080492348E-5</v>
      </c>
      <c r="O81" s="261">
        <v>4.3022344253171545E-5</v>
      </c>
      <c r="P81" s="261">
        <v>-3.8775605078339786E-21</v>
      </c>
      <c r="Q81" s="261">
        <v>4.9835169616431968E-6</v>
      </c>
      <c r="R81" s="261">
        <v>5.8252168117598265E-7</v>
      </c>
      <c r="S81" s="261">
        <v>-2.3522199729376123E-21</v>
      </c>
      <c r="T81" s="261">
        <v>2.4858783714322041E-5</v>
      </c>
      <c r="U81" s="261">
        <v>-2.1690805301160644E-18</v>
      </c>
      <c r="V81" s="261">
        <v>4.0078326805006523E-6</v>
      </c>
      <c r="W81" s="261">
        <v>1.9442220201621872E-4</v>
      </c>
      <c r="X81" s="261">
        <v>0</v>
      </c>
      <c r="Y81" s="261">
        <v>7.1602515647808942E-7</v>
      </c>
      <c r="Z81" s="261">
        <v>-8.054245293749722E-21</v>
      </c>
      <c r="AA81" s="261">
        <v>4.4104507952660487E-7</v>
      </c>
      <c r="AB81" s="261">
        <v>1.5701116178530274E-5</v>
      </c>
      <c r="AC81" s="261">
        <v>4.5718996641981971E-6</v>
      </c>
      <c r="AD81" s="261">
        <v>1.5566957415835544E-6</v>
      </c>
      <c r="AE81" s="261">
        <v>4.4962619148424852E-5</v>
      </c>
      <c r="AF81" s="261">
        <v>1.5865345731515256E-5</v>
      </c>
      <c r="AG81" s="261">
        <v>4.4490266556701736E-5</v>
      </c>
      <c r="AH81" s="261">
        <v>5.1933692797614143E-5</v>
      </c>
      <c r="AI81" s="261">
        <v>2.2804542959457331E-3</v>
      </c>
      <c r="AJ81" s="261">
        <v>8.0029503785599798E-4</v>
      </c>
      <c r="AK81" s="261">
        <v>7.4570782352692456E-6</v>
      </c>
      <c r="AL81" s="261">
        <v>2.3260806081323436E-5</v>
      </c>
      <c r="AM81" s="261">
        <v>7.9160469998200075E-4</v>
      </c>
      <c r="AN81" s="261">
        <v>1.0290328160279739E-7</v>
      </c>
      <c r="AO81" s="261">
        <v>6.7630633165887967E-5</v>
      </c>
      <c r="AP81" s="261">
        <v>7.1355716480769716E-5</v>
      </c>
      <c r="AQ81" s="261">
        <v>6.3922672733757241E-7</v>
      </c>
      <c r="AR81" s="261">
        <v>0</v>
      </c>
      <c r="AS81" s="261">
        <v>6.1057443247092454E-5</v>
      </c>
      <c r="AT81" s="261">
        <v>0</v>
      </c>
      <c r="AU81" s="261">
        <v>0</v>
      </c>
      <c r="AV81" s="261">
        <v>-1.5813322743567584E-18</v>
      </c>
      <c r="AW81" s="261">
        <v>2.4936597011204575E-5</v>
      </c>
      <c r="AX81" s="261">
        <v>6.1967833746219862E-4</v>
      </c>
      <c r="AY81" s="261">
        <v>8.2174233427397166E-4</v>
      </c>
      <c r="AZ81" s="261">
        <v>1.406204164354161E-3</v>
      </c>
      <c r="BA81" s="261">
        <v>5.4212797447723317E-3</v>
      </c>
      <c r="BB81" s="261">
        <v>1.5873655760537085E-2</v>
      </c>
      <c r="BC81" s="261">
        <v>4.597512417949483E-3</v>
      </c>
      <c r="BD81" s="261">
        <v>0</v>
      </c>
      <c r="BE81" s="261">
        <v>0</v>
      </c>
      <c r="BF81" s="261">
        <v>4.1873938015255457E-4</v>
      </c>
      <c r="BG81" s="261">
        <v>2.0190673049745073E-3</v>
      </c>
      <c r="BH81" s="261">
        <v>1.4788950241240908E-2</v>
      </c>
      <c r="BI81" s="261">
        <v>5.7292825920698877E-5</v>
      </c>
      <c r="BJ81" s="261">
        <v>-5.6897324009115792E-19</v>
      </c>
      <c r="BK81" s="261">
        <v>3.9729605953082353E-5</v>
      </c>
      <c r="BL81" s="261">
        <v>6.116253367007214E-3</v>
      </c>
      <c r="BM81" s="261">
        <v>2.5308752265633047E-3</v>
      </c>
      <c r="BN81" s="261">
        <v>-5.1938016128770774E-19</v>
      </c>
      <c r="BO81" s="261">
        <v>1.1174993280027438E-4</v>
      </c>
      <c r="BP81" s="261">
        <v>9.5099267894965372E-5</v>
      </c>
      <c r="BQ81" s="261">
        <v>1.364103408463336E-3</v>
      </c>
      <c r="BR81" s="261">
        <v>3.1431922765904355E-4</v>
      </c>
      <c r="BS81" s="261">
        <v>1.7523154648809667E-4</v>
      </c>
      <c r="BT81" s="261">
        <v>6.0126616674282911E-4</v>
      </c>
      <c r="BU81" s="261">
        <v>4.2355067118581626E-4</v>
      </c>
      <c r="BV81" s="261">
        <v>0</v>
      </c>
      <c r="BW81" s="261">
        <v>0</v>
      </c>
      <c r="BX81" s="261">
        <v>5.9227216184505458E-5</v>
      </c>
      <c r="BY81" s="261">
        <v>0</v>
      </c>
      <c r="BZ81" s="261">
        <v>0</v>
      </c>
      <c r="CA81" s="261">
        <v>1.3694621563743444E-3</v>
      </c>
      <c r="CB81" s="261">
        <v>1.0512328957425334</v>
      </c>
      <c r="CC81" s="261">
        <v>4.4708800603629657E-4</v>
      </c>
      <c r="CD81" s="261">
        <v>9.8656683601595796E-2</v>
      </c>
      <c r="CE81" s="261">
        <v>3.6156549353768726E-2</v>
      </c>
      <c r="CF81" s="261">
        <v>0</v>
      </c>
      <c r="CG81" s="261">
        <v>4.6438848185684634E-7</v>
      </c>
      <c r="CH81" s="261">
        <v>2.1776382229178728E-5</v>
      </c>
      <c r="CI81" s="261">
        <v>8.3810188853547498E-6</v>
      </c>
      <c r="CJ81" s="261">
        <v>9.3262608305496187E-4</v>
      </c>
      <c r="CK81" s="261">
        <v>1.0628937725298559E-3</v>
      </c>
      <c r="CL81" s="261">
        <v>4.9166574474125728E-3</v>
      </c>
    </row>
    <row r="82" spans="1:90">
      <c r="A82">
        <v>79</v>
      </c>
      <c r="B82" t="s">
        <v>84</v>
      </c>
      <c r="C82" s="261">
        <v>5.0976092488108238E-5</v>
      </c>
      <c r="D82" s="261">
        <v>4.9891475785495361E-6</v>
      </c>
      <c r="E82" s="261">
        <v>1.5649436785344057E-7</v>
      </c>
      <c r="F82" s="261">
        <v>3.7748426493848291E-8</v>
      </c>
      <c r="G82" s="261">
        <v>3.9196985835438492E-7</v>
      </c>
      <c r="H82" s="261">
        <v>3.7724343284841315E-7</v>
      </c>
      <c r="I82" s="261">
        <v>0</v>
      </c>
      <c r="J82" s="261">
        <v>1.0320915796523567E-6</v>
      </c>
      <c r="K82" s="261">
        <v>2.9644271720687179E-6</v>
      </c>
      <c r="L82" s="261">
        <v>9.0331021104116779E-7</v>
      </c>
      <c r="M82" s="261">
        <v>1.8283624477752581E-5</v>
      </c>
      <c r="N82" s="261">
        <v>1.0301090396430927E-4</v>
      </c>
      <c r="O82" s="261">
        <v>1.544188394503061E-3</v>
      </c>
      <c r="P82" s="261">
        <v>-8.3954581876615182E-21</v>
      </c>
      <c r="Q82" s="261">
        <v>5.2106247080070075E-6</v>
      </c>
      <c r="R82" s="261">
        <v>4.8636734239213404E-7</v>
      </c>
      <c r="S82" s="261">
        <v>-1.262210249173469E-21</v>
      </c>
      <c r="T82" s="261">
        <v>4.0603987738967932E-5</v>
      </c>
      <c r="U82" s="261">
        <v>-2.9054533728140921E-18</v>
      </c>
      <c r="V82" s="261">
        <v>4.0686966760272636E-7</v>
      </c>
      <c r="W82" s="261">
        <v>8.9271958884707162E-4</v>
      </c>
      <c r="X82" s="261">
        <v>0</v>
      </c>
      <c r="Y82" s="261">
        <v>1.1831453909062203E-6</v>
      </c>
      <c r="Z82" s="261">
        <v>-2.8252610978821543E-21</v>
      </c>
      <c r="AA82" s="261">
        <v>2.3443948439358718E-7</v>
      </c>
      <c r="AB82" s="261">
        <v>2.1752370311114798E-6</v>
      </c>
      <c r="AC82" s="261">
        <v>7.6910359833857686E-7</v>
      </c>
      <c r="AD82" s="261">
        <v>1.7367994533186194E-7</v>
      </c>
      <c r="AE82" s="261">
        <v>6.6036150946310367E-6</v>
      </c>
      <c r="AF82" s="261">
        <v>1.9568249803367185E-6</v>
      </c>
      <c r="AG82" s="261">
        <v>4.3245426884349901E-6</v>
      </c>
      <c r="AH82" s="261">
        <v>6.3956605077990964E-6</v>
      </c>
      <c r="AI82" s="261">
        <v>3.8539299366861763E-4</v>
      </c>
      <c r="AJ82" s="261">
        <v>2.8365354720085628E-5</v>
      </c>
      <c r="AK82" s="261">
        <v>3.3290078859745253E-6</v>
      </c>
      <c r="AL82" s="261">
        <v>3.0079440581149767E-6</v>
      </c>
      <c r="AM82" s="261">
        <v>9.4341288883931666E-5</v>
      </c>
      <c r="AN82" s="261">
        <v>3.0316605776631125E-8</v>
      </c>
      <c r="AO82" s="261">
        <v>1.1794397173833396E-5</v>
      </c>
      <c r="AP82" s="261">
        <v>2.5400596300189528E-5</v>
      </c>
      <c r="AQ82" s="261">
        <v>8.314355279736232E-7</v>
      </c>
      <c r="AR82" s="261">
        <v>0</v>
      </c>
      <c r="AS82" s="261">
        <v>6.5693549187634059E-5</v>
      </c>
      <c r="AT82" s="261">
        <v>0</v>
      </c>
      <c r="AU82" s="261">
        <v>0</v>
      </c>
      <c r="AV82" s="261">
        <v>-3.0912175389965185E-18</v>
      </c>
      <c r="AW82" s="261">
        <v>2.3619329300763709E-5</v>
      </c>
      <c r="AX82" s="261">
        <v>6.5727988431637098E-4</v>
      </c>
      <c r="AY82" s="261">
        <v>7.6154989646414211E-4</v>
      </c>
      <c r="AZ82" s="261">
        <v>1.2464669408557168E-3</v>
      </c>
      <c r="BA82" s="261">
        <v>3.9219240760414286E-3</v>
      </c>
      <c r="BB82" s="261">
        <v>3.0530937949124759E-3</v>
      </c>
      <c r="BC82" s="261">
        <v>2.0474953133377996E-3</v>
      </c>
      <c r="BD82" s="261">
        <v>0</v>
      </c>
      <c r="BE82" s="261">
        <v>0</v>
      </c>
      <c r="BF82" s="261">
        <v>2.6024117132901812E-4</v>
      </c>
      <c r="BG82" s="261">
        <v>1.5093843752296411E-3</v>
      </c>
      <c r="BH82" s="261">
        <v>2.2879849747401058E-2</v>
      </c>
      <c r="BI82" s="261">
        <v>4.5675331425546105E-5</v>
      </c>
      <c r="BJ82" s="261">
        <v>-6.4841811347149724E-19</v>
      </c>
      <c r="BK82" s="261">
        <v>1.3130876655214677E-4</v>
      </c>
      <c r="BL82" s="261">
        <v>1.6213032583452651E-4</v>
      </c>
      <c r="BM82" s="261">
        <v>6.0460693030223568E-4</v>
      </c>
      <c r="BN82" s="261">
        <v>-5.0840252651863656E-19</v>
      </c>
      <c r="BO82" s="261">
        <v>9.0033553086205152E-4</v>
      </c>
      <c r="BP82" s="261">
        <v>9.5352221658633093E-2</v>
      </c>
      <c r="BQ82" s="261">
        <v>1.9435847761359011E-3</v>
      </c>
      <c r="BR82" s="261">
        <v>1.3811216476637699E-2</v>
      </c>
      <c r="BS82" s="261">
        <v>2.1396504080307223E-2</v>
      </c>
      <c r="BT82" s="261">
        <v>2.0518259833685623E-4</v>
      </c>
      <c r="BU82" s="261">
        <v>1.6420113388129006E-3</v>
      </c>
      <c r="BV82" s="261">
        <v>0</v>
      </c>
      <c r="BW82" s="261">
        <v>0</v>
      </c>
      <c r="BX82" s="261">
        <v>4.451533472279152E-5</v>
      </c>
      <c r="BY82" s="261">
        <v>0</v>
      </c>
      <c r="BZ82" s="261">
        <v>0</v>
      </c>
      <c r="CA82" s="261">
        <v>2.1237430544342648E-3</v>
      </c>
      <c r="CB82" s="261">
        <v>5.9147933437004281E-3</v>
      </c>
      <c r="CC82" s="261">
        <v>1.0003366278578407</v>
      </c>
      <c r="CD82" s="261">
        <v>1.1734396180795898E-2</v>
      </c>
      <c r="CE82" s="261">
        <v>5.3788006949679237E-2</v>
      </c>
      <c r="CF82" s="261">
        <v>0</v>
      </c>
      <c r="CG82" s="261">
        <v>1.8003304083740194E-6</v>
      </c>
      <c r="CH82" s="261">
        <v>3.6482870265747646E-4</v>
      </c>
      <c r="CI82" s="261">
        <v>4.7116380766046252E-3</v>
      </c>
      <c r="CJ82" s="261">
        <v>3.6289122787708673E-3</v>
      </c>
      <c r="CK82" s="261">
        <v>1.8117836349300933E-3</v>
      </c>
      <c r="CL82" s="261">
        <v>1.6778135973578763E-3</v>
      </c>
    </row>
    <row r="83" spans="1:90">
      <c r="A83">
        <v>80</v>
      </c>
      <c r="B83" t="s">
        <v>172</v>
      </c>
      <c r="C83" s="261">
        <v>8.7509581221633182E-6</v>
      </c>
      <c r="D83" s="261">
        <v>8.7383090313577322E-7</v>
      </c>
      <c r="E83" s="261">
        <v>4.9443999571398271E-7</v>
      </c>
      <c r="F83" s="261">
        <v>1.6752595796068483E-7</v>
      </c>
      <c r="G83" s="261">
        <v>1.7795432817994477E-7</v>
      </c>
      <c r="H83" s="261">
        <v>3.9406056311168484E-7</v>
      </c>
      <c r="I83" s="261">
        <v>0</v>
      </c>
      <c r="J83" s="261">
        <v>2.9689988168790426E-6</v>
      </c>
      <c r="K83" s="261">
        <v>3.4477748252460871E-6</v>
      </c>
      <c r="L83" s="261">
        <v>1.5626144628038375E-6</v>
      </c>
      <c r="M83" s="261">
        <v>6.7096987243176072E-6</v>
      </c>
      <c r="N83" s="261">
        <v>3.7986328374855673E-5</v>
      </c>
      <c r="O83" s="261">
        <v>4.3315500461928688E-5</v>
      </c>
      <c r="P83" s="261">
        <v>-2.5480492730304192E-21</v>
      </c>
      <c r="Q83" s="261">
        <v>4.322383276087989E-5</v>
      </c>
      <c r="R83" s="261">
        <v>5.1262414393151685E-6</v>
      </c>
      <c r="S83" s="261">
        <v>-1.3448773423851161E-21</v>
      </c>
      <c r="T83" s="261">
        <v>1.314016122829169E-4</v>
      </c>
      <c r="U83" s="261">
        <v>-2.0380764110452786E-18</v>
      </c>
      <c r="V83" s="261">
        <v>4.9663454309049116E-7</v>
      </c>
      <c r="W83" s="261">
        <v>9.9250005727561015E-4</v>
      </c>
      <c r="X83" s="261">
        <v>0</v>
      </c>
      <c r="Y83" s="261">
        <v>5.6442092172562647E-7</v>
      </c>
      <c r="Z83" s="261">
        <v>-3.6910656120998348E-20</v>
      </c>
      <c r="AA83" s="261">
        <v>2.5538697166506056E-6</v>
      </c>
      <c r="AB83" s="261">
        <v>1.2077413057378005E-4</v>
      </c>
      <c r="AC83" s="261">
        <v>3.7493168050447278E-5</v>
      </c>
      <c r="AD83" s="261">
        <v>2.7037326310802317E-6</v>
      </c>
      <c r="AE83" s="261">
        <v>2.0613833484867111E-4</v>
      </c>
      <c r="AF83" s="261">
        <v>1.6175334551935325E-4</v>
      </c>
      <c r="AG83" s="261">
        <v>3.5059203981548993E-4</v>
      </c>
      <c r="AH83" s="261">
        <v>3.5348074713147191E-4</v>
      </c>
      <c r="AI83" s="261">
        <v>2.2947629279119964E-2</v>
      </c>
      <c r="AJ83" s="261">
        <v>1.482823555150298E-3</v>
      </c>
      <c r="AK83" s="261">
        <v>9.638585842798445E-6</v>
      </c>
      <c r="AL83" s="261">
        <v>2.3155848601907309E-4</v>
      </c>
      <c r="AM83" s="261">
        <v>8.1069799617754963E-3</v>
      </c>
      <c r="AN83" s="261">
        <v>7.137142593190147E-8</v>
      </c>
      <c r="AO83" s="261">
        <v>6.0928639307157389E-4</v>
      </c>
      <c r="AP83" s="261">
        <v>3.8569668287184185E-4</v>
      </c>
      <c r="AQ83" s="261">
        <v>2.7919490223603931E-6</v>
      </c>
      <c r="AR83" s="261">
        <v>0</v>
      </c>
      <c r="AS83" s="261">
        <v>7.5062098400145122E-5</v>
      </c>
      <c r="AT83" s="261">
        <v>0</v>
      </c>
      <c r="AU83" s="261">
        <v>0</v>
      </c>
      <c r="AV83" s="261">
        <v>-2.5302578812092966E-18</v>
      </c>
      <c r="AW83" s="261">
        <v>1.6498271156984364E-4</v>
      </c>
      <c r="AX83" s="261">
        <v>9.7206552509589497E-4</v>
      </c>
      <c r="AY83" s="261">
        <v>6.3433725784467617E-4</v>
      </c>
      <c r="AZ83" s="261">
        <v>7.018518643279582E-3</v>
      </c>
      <c r="BA83" s="261">
        <v>3.3786966432570627E-3</v>
      </c>
      <c r="BB83" s="261">
        <v>5.175976423525401E-3</v>
      </c>
      <c r="BC83" s="261">
        <v>1.945803560479906E-3</v>
      </c>
      <c r="BD83" s="261">
        <v>0</v>
      </c>
      <c r="BE83" s="261">
        <v>0</v>
      </c>
      <c r="BF83" s="261">
        <v>1.4158183252090329E-4</v>
      </c>
      <c r="BG83" s="261">
        <v>2.7197250699955524E-3</v>
      </c>
      <c r="BH83" s="261">
        <v>8.3430747737907526E-3</v>
      </c>
      <c r="BI83" s="261">
        <v>1.3234515063969838E-4</v>
      </c>
      <c r="BJ83" s="261">
        <v>-1.0439452127146531E-19</v>
      </c>
      <c r="BK83" s="261">
        <v>8.6394782187336412E-5</v>
      </c>
      <c r="BL83" s="261">
        <v>2.4359348220330583E-4</v>
      </c>
      <c r="BM83" s="261">
        <v>3.287243512758673E-4</v>
      </c>
      <c r="BN83" s="261">
        <v>-7.2725185627522235E-19</v>
      </c>
      <c r="BO83" s="261">
        <v>1.8061114695738486E-4</v>
      </c>
      <c r="BP83" s="261">
        <v>9.3067122951448293E-5</v>
      </c>
      <c r="BQ83" s="261">
        <v>5.0701385166493698E-4</v>
      </c>
      <c r="BR83" s="261">
        <v>6.380174790535857E-4</v>
      </c>
      <c r="BS83" s="261">
        <v>7.7536179205508652E-5</v>
      </c>
      <c r="BT83" s="261">
        <v>3.2577858133415387E-4</v>
      </c>
      <c r="BU83" s="261">
        <v>6.4118835083488862E-5</v>
      </c>
      <c r="BV83" s="261">
        <v>0</v>
      </c>
      <c r="BW83" s="261">
        <v>0</v>
      </c>
      <c r="BX83" s="261">
        <v>6.601799668224435E-6</v>
      </c>
      <c r="BY83" s="261">
        <v>0</v>
      </c>
      <c r="BZ83" s="261">
        <v>0</v>
      </c>
      <c r="CA83" s="261">
        <v>1.2724249046186954E-3</v>
      </c>
      <c r="CB83" s="261">
        <v>1.1524229797891807E-2</v>
      </c>
      <c r="CC83" s="261">
        <v>2.0992397393172031E-4</v>
      </c>
      <c r="CD83" s="261">
        <v>1.0105419491172825</v>
      </c>
      <c r="CE83" s="261">
        <v>3.8415284728912938E-2</v>
      </c>
      <c r="CF83" s="261">
        <v>0</v>
      </c>
      <c r="CG83" s="261">
        <v>7.0301030097501173E-8</v>
      </c>
      <c r="CH83" s="261">
        <v>1.1775123425868487E-5</v>
      </c>
      <c r="CI83" s="261">
        <v>5.5837977943967893E-6</v>
      </c>
      <c r="CJ83" s="261">
        <v>5.964274443415853E-4</v>
      </c>
      <c r="CK83" s="261">
        <v>1.3979909738862245E-3</v>
      </c>
      <c r="CL83" s="261">
        <v>2.6639478100040177E-3</v>
      </c>
    </row>
    <row r="84" spans="1:90">
      <c r="A84">
        <v>81</v>
      </c>
      <c r="B84" t="s">
        <v>22</v>
      </c>
      <c r="C84" s="261">
        <v>1.6928726873408713E-5</v>
      </c>
      <c r="D84" s="261">
        <v>1.7979341519904795E-6</v>
      </c>
      <c r="E84" s="261">
        <v>7.156550254132985E-8</v>
      </c>
      <c r="F84" s="261">
        <v>8.6318408927045073E-8</v>
      </c>
      <c r="G84" s="261">
        <v>1.7003182841982408E-7</v>
      </c>
      <c r="H84" s="261">
        <v>8.6779876985021404E-7</v>
      </c>
      <c r="I84" s="261">
        <v>0</v>
      </c>
      <c r="J84" s="261">
        <v>5.2188765629078961E-6</v>
      </c>
      <c r="K84" s="261">
        <v>8.8633743853710981E-6</v>
      </c>
      <c r="L84" s="261">
        <v>5.9460656609097905E-6</v>
      </c>
      <c r="M84" s="261">
        <v>3.7351985898676122E-5</v>
      </c>
      <c r="N84" s="261">
        <v>1.1533957998811828E-4</v>
      </c>
      <c r="O84" s="261">
        <v>9.1669779599349452E-5</v>
      </c>
      <c r="P84" s="261">
        <v>-3.8362192165159828E-21</v>
      </c>
      <c r="Q84" s="261">
        <v>9.2823825693425059E-7</v>
      </c>
      <c r="R84" s="261">
        <v>2.2389532934898674E-7</v>
      </c>
      <c r="S84" s="261">
        <v>-1.4204891668928354E-21</v>
      </c>
      <c r="T84" s="261">
        <v>2.6005513204418482E-5</v>
      </c>
      <c r="U84" s="261">
        <v>-1.7879377087626097E-18</v>
      </c>
      <c r="V84" s="261">
        <v>1.3540075477801648E-6</v>
      </c>
      <c r="W84" s="261">
        <v>3.4739955567249773E-4</v>
      </c>
      <c r="X84" s="261">
        <v>0</v>
      </c>
      <c r="Y84" s="261">
        <v>6.8215245675616677E-7</v>
      </c>
      <c r="Z84" s="261">
        <v>-7.5654922228498859E-21</v>
      </c>
      <c r="AA84" s="261">
        <v>2.7078986556175378E-7</v>
      </c>
      <c r="AB84" s="261">
        <v>2.5953849140895512E-6</v>
      </c>
      <c r="AC84" s="261">
        <v>1.0709974105401189E-6</v>
      </c>
      <c r="AD84" s="261">
        <v>1.7809921729756932E-7</v>
      </c>
      <c r="AE84" s="261">
        <v>1.5390796819829228E-5</v>
      </c>
      <c r="AF84" s="261">
        <v>2.1353230739202596E-6</v>
      </c>
      <c r="AG84" s="261">
        <v>3.6096389698064376E-6</v>
      </c>
      <c r="AH84" s="261">
        <v>7.7981285946812077E-6</v>
      </c>
      <c r="AI84" s="261">
        <v>2.6949792911557657E-4</v>
      </c>
      <c r="AJ84" s="261">
        <v>2.4904494273483481E-5</v>
      </c>
      <c r="AK84" s="261">
        <v>1.3870391865571042E-6</v>
      </c>
      <c r="AL84" s="261">
        <v>2.9924466394561681E-6</v>
      </c>
      <c r="AM84" s="261">
        <v>7.8414129335588556E-5</v>
      </c>
      <c r="AN84" s="261">
        <v>5.1965351563090826E-8</v>
      </c>
      <c r="AO84" s="261">
        <v>1.4860720143039402E-5</v>
      </c>
      <c r="AP84" s="261">
        <v>2.7069754619174515E-5</v>
      </c>
      <c r="AQ84" s="261">
        <v>6.5431243863593936E-7</v>
      </c>
      <c r="AR84" s="261">
        <v>0</v>
      </c>
      <c r="AS84" s="261">
        <v>6.0699167390597412E-5</v>
      </c>
      <c r="AT84" s="261">
        <v>0</v>
      </c>
      <c r="AU84" s="261">
        <v>0</v>
      </c>
      <c r="AV84" s="261">
        <v>-2.0926497492698113E-18</v>
      </c>
      <c r="AW84" s="261">
        <v>8.9835335721912235E-5</v>
      </c>
      <c r="AX84" s="261">
        <v>1.1501014244769754E-3</v>
      </c>
      <c r="AY84" s="261">
        <v>2.4383406565301916E-4</v>
      </c>
      <c r="AZ84" s="261">
        <v>9.1234615383398892E-4</v>
      </c>
      <c r="BA84" s="261">
        <v>5.2309364038599189E-3</v>
      </c>
      <c r="BB84" s="261">
        <v>3.095014048696929E-3</v>
      </c>
      <c r="BC84" s="261">
        <v>4.9043928605648811E-3</v>
      </c>
      <c r="BD84" s="261">
        <v>0</v>
      </c>
      <c r="BE84" s="261">
        <v>0</v>
      </c>
      <c r="BF84" s="261">
        <v>4.2556769893438727E-4</v>
      </c>
      <c r="BG84" s="261">
        <v>1.2179759769486908E-3</v>
      </c>
      <c r="BH84" s="261">
        <v>1.2365108154918909E-2</v>
      </c>
      <c r="BI84" s="261">
        <v>4.1436258936558855E-5</v>
      </c>
      <c r="BJ84" s="261">
        <v>-4.4952083879580789E-19</v>
      </c>
      <c r="BK84" s="261">
        <v>2.3085086598589638E-5</v>
      </c>
      <c r="BL84" s="261">
        <v>9.755076878739434E-5</v>
      </c>
      <c r="BM84" s="261">
        <v>3.4607293589874392E-4</v>
      </c>
      <c r="BN84" s="261">
        <v>-9.1032564548514604E-19</v>
      </c>
      <c r="BO84" s="261">
        <v>2.5395762708229404E-4</v>
      </c>
      <c r="BP84" s="261">
        <v>2.7675065393183905E-4</v>
      </c>
      <c r="BQ84" s="261">
        <v>2.4887275499516285E-3</v>
      </c>
      <c r="BR84" s="261">
        <v>2.7625035277359165E-3</v>
      </c>
      <c r="BS84" s="261">
        <v>5.7972341349619429E-4</v>
      </c>
      <c r="BT84" s="261">
        <v>4.3118244591718946E-4</v>
      </c>
      <c r="BU84" s="261">
        <v>8.2684950330544468E-4</v>
      </c>
      <c r="BV84" s="261">
        <v>0</v>
      </c>
      <c r="BW84" s="261">
        <v>0</v>
      </c>
      <c r="BX84" s="261">
        <v>3.1789680809663009E-5</v>
      </c>
      <c r="BY84" s="261">
        <v>0</v>
      </c>
      <c r="BZ84" s="261">
        <v>0</v>
      </c>
      <c r="CA84" s="261">
        <v>1.5939686629536393E-3</v>
      </c>
      <c r="CB84" s="261">
        <v>8.2332909358534961E-3</v>
      </c>
      <c r="CC84" s="261">
        <v>1.1773444948603715E-3</v>
      </c>
      <c r="CD84" s="261">
        <v>9.7586860044272302E-3</v>
      </c>
      <c r="CE84" s="261">
        <v>1.0939061580209979</v>
      </c>
      <c r="CF84" s="261">
        <v>0</v>
      </c>
      <c r="CG84" s="261">
        <v>9.0657248751152814E-7</v>
      </c>
      <c r="CH84" s="261">
        <v>2.9304982544796595E-5</v>
      </c>
      <c r="CI84" s="261">
        <v>2.1833152700514569E-5</v>
      </c>
      <c r="CJ84" s="261">
        <v>1.2190786992167736E-3</v>
      </c>
      <c r="CK84" s="261">
        <v>2.2130969362447453E-3</v>
      </c>
      <c r="CL84" s="261">
        <v>3.5258534425720734E-3</v>
      </c>
    </row>
    <row r="85" spans="1:90">
      <c r="A85">
        <v>82</v>
      </c>
      <c r="B85" t="s">
        <v>90</v>
      </c>
      <c r="C85" s="261">
        <v>2.3477149717236983E-3</v>
      </c>
      <c r="D85" s="261">
        <v>8.0760722467549509E-5</v>
      </c>
      <c r="E85" s="261">
        <v>3.8953380621227653E-4</v>
      </c>
      <c r="F85" s="261">
        <v>7.6092541167349871E-7</v>
      </c>
      <c r="G85" s="261">
        <v>7.922514324029792E-4</v>
      </c>
      <c r="H85" s="261">
        <v>9.6339962699887576E-4</v>
      </c>
      <c r="I85" s="261">
        <v>0</v>
      </c>
      <c r="J85" s="261">
        <v>8.1675018167867123E-6</v>
      </c>
      <c r="K85" s="261">
        <v>2.7040217658088701E-5</v>
      </c>
      <c r="L85" s="261">
        <v>6.3595768198672092E-6</v>
      </c>
      <c r="M85" s="261">
        <v>5.8100544015879514E-5</v>
      </c>
      <c r="N85" s="261">
        <v>1.0199532523513429E-4</v>
      </c>
      <c r="O85" s="261">
        <v>4.0018230166399966E-5</v>
      </c>
      <c r="P85" s="261">
        <v>-3.1659300697393464E-20</v>
      </c>
      <c r="Q85" s="261">
        <v>9.5221086111067209E-6</v>
      </c>
      <c r="R85" s="261">
        <v>3.5581806742927545E-7</v>
      </c>
      <c r="S85" s="261">
        <v>-3.123191840443965E-20</v>
      </c>
      <c r="T85" s="261">
        <v>2.28649351424708E-5</v>
      </c>
      <c r="U85" s="261">
        <v>-6.4783386626391147E-18</v>
      </c>
      <c r="V85" s="261">
        <v>5.2600331092020938E-6</v>
      </c>
      <c r="W85" s="261">
        <v>4.3020068430989097E-4</v>
      </c>
      <c r="X85" s="261">
        <v>0</v>
      </c>
      <c r="Y85" s="261">
        <v>3.1027700955047366E-6</v>
      </c>
      <c r="Z85" s="261">
        <v>-3.9728962216689962E-19</v>
      </c>
      <c r="AA85" s="261">
        <v>1.0405931734464606E-6</v>
      </c>
      <c r="AB85" s="261">
        <v>6.6464038894183043E-6</v>
      </c>
      <c r="AC85" s="261">
        <v>7.6653676382104259E-6</v>
      </c>
      <c r="AD85" s="261">
        <v>6.7624578734387807E-7</v>
      </c>
      <c r="AE85" s="261">
        <v>6.4819015672576251E-5</v>
      </c>
      <c r="AF85" s="261">
        <v>4.3560932037115921E-6</v>
      </c>
      <c r="AG85" s="261">
        <v>8.2404925576133596E-6</v>
      </c>
      <c r="AH85" s="261">
        <v>1.0582346419615947E-5</v>
      </c>
      <c r="AI85" s="261">
        <v>5.6132049741272247E-4</v>
      </c>
      <c r="AJ85" s="261">
        <v>4.4419662456861688E-5</v>
      </c>
      <c r="AK85" s="261">
        <v>3.7664744764187143E-7</v>
      </c>
      <c r="AL85" s="261">
        <v>8.9783730152312547E-6</v>
      </c>
      <c r="AM85" s="261">
        <v>1.8393708961532749E-4</v>
      </c>
      <c r="AN85" s="261">
        <v>2.55574879718625E-7</v>
      </c>
      <c r="AO85" s="261">
        <v>2.2833103187584182E-5</v>
      </c>
      <c r="AP85" s="261">
        <v>4.5321065299230428E-5</v>
      </c>
      <c r="AQ85" s="261">
        <v>4.8349464307684818E-6</v>
      </c>
      <c r="AR85" s="261">
        <v>0</v>
      </c>
      <c r="AS85" s="261">
        <v>3.0922068035714554E-4</v>
      </c>
      <c r="AT85" s="261">
        <v>0</v>
      </c>
      <c r="AU85" s="261">
        <v>0</v>
      </c>
      <c r="AV85" s="261">
        <v>-1.8273120647170034E-17</v>
      </c>
      <c r="AW85" s="261">
        <v>7.6096746393281098E-4</v>
      </c>
      <c r="AX85" s="261">
        <v>1.1856423520329805E-2</v>
      </c>
      <c r="AY85" s="261">
        <v>3.4654123050000131E-2</v>
      </c>
      <c r="AZ85" s="261">
        <v>4.9072605530198713E-3</v>
      </c>
      <c r="BA85" s="261">
        <v>1.9289851677101812E-2</v>
      </c>
      <c r="BB85" s="261">
        <v>1.3700698704051538E-2</v>
      </c>
      <c r="BC85" s="261">
        <v>6.2986915961877193E-3</v>
      </c>
      <c r="BD85" s="261">
        <v>0</v>
      </c>
      <c r="BE85" s="261">
        <v>0</v>
      </c>
      <c r="BF85" s="261">
        <v>4.6895428354847349E-4</v>
      </c>
      <c r="BG85" s="261">
        <v>2.6912714114648052E-3</v>
      </c>
      <c r="BH85" s="261">
        <v>5.2612093242489409E-2</v>
      </c>
      <c r="BI85" s="261">
        <v>1.0822149606615119E-4</v>
      </c>
      <c r="BJ85" s="261">
        <v>-2.0390897587217864E-19</v>
      </c>
      <c r="BK85" s="261">
        <v>8.5434986163612531E-5</v>
      </c>
      <c r="BL85" s="261">
        <v>2.9735364811198556E-4</v>
      </c>
      <c r="BM85" s="261">
        <v>1.4176537553473693E-2</v>
      </c>
      <c r="BN85" s="261">
        <v>-1.1696976809568476E-18</v>
      </c>
      <c r="BO85" s="261">
        <v>4.3696895143542224E-4</v>
      </c>
      <c r="BP85" s="261">
        <v>4.3286662371038321E-4</v>
      </c>
      <c r="BQ85" s="261">
        <v>2.3994964471881872E-3</v>
      </c>
      <c r="BR85" s="261">
        <v>2.5354198267580946E-4</v>
      </c>
      <c r="BS85" s="261">
        <v>4.6766976386481438E-4</v>
      </c>
      <c r="BT85" s="261">
        <v>3.3524105460772645E-4</v>
      </c>
      <c r="BU85" s="261">
        <v>3.6412460453571013E-4</v>
      </c>
      <c r="BV85" s="261">
        <v>0</v>
      </c>
      <c r="BW85" s="261">
        <v>0</v>
      </c>
      <c r="BX85" s="261">
        <v>1.2248286610680852E-5</v>
      </c>
      <c r="BY85" s="261">
        <v>0</v>
      </c>
      <c r="BZ85" s="261">
        <v>0</v>
      </c>
      <c r="CA85" s="261">
        <v>1.3438908751886806E-3</v>
      </c>
      <c r="CB85" s="261">
        <v>1.333569986507561E-2</v>
      </c>
      <c r="CC85" s="261">
        <v>2.943724281360224E-4</v>
      </c>
      <c r="CD85" s="261">
        <v>2.2862559380631059E-2</v>
      </c>
      <c r="CE85" s="261">
        <v>1.4851939971100287E-2</v>
      </c>
      <c r="CF85" s="261">
        <v>1</v>
      </c>
      <c r="CG85" s="261">
        <v>2.0477812422771493E-2</v>
      </c>
      <c r="CH85" s="261">
        <v>4.0257406587370448E-3</v>
      </c>
      <c r="CI85" s="261">
        <v>1.5168160165295532E-3</v>
      </c>
      <c r="CJ85" s="261">
        <v>2.9000698914621896E-3</v>
      </c>
      <c r="CK85" s="261">
        <v>2.6836647906160098E-3</v>
      </c>
      <c r="CL85" s="261">
        <v>2.7413240907009358E-3</v>
      </c>
    </row>
    <row r="86" spans="1:90">
      <c r="A86">
        <v>83</v>
      </c>
      <c r="B86" t="s">
        <v>173</v>
      </c>
      <c r="C86" s="261">
        <v>5.757180745880365E-3</v>
      </c>
      <c r="D86" s="261">
        <v>1.4783318706274923E-4</v>
      </c>
      <c r="E86" s="261">
        <v>7.7758258906684117E-4</v>
      </c>
      <c r="F86" s="261">
        <v>8.6387480069379448E-7</v>
      </c>
      <c r="G86" s="261">
        <v>2.7696198453862051E-3</v>
      </c>
      <c r="H86" s="261">
        <v>3.2401153436295085E-3</v>
      </c>
      <c r="I86" s="261">
        <v>0</v>
      </c>
      <c r="J86" s="261">
        <v>1.2732647887220262E-6</v>
      </c>
      <c r="K86" s="261">
        <v>3.4421636918262416E-6</v>
      </c>
      <c r="L86" s="261">
        <v>2.3671164850870009E-5</v>
      </c>
      <c r="M86" s="261">
        <v>5.4992512553868155E-5</v>
      </c>
      <c r="N86" s="261">
        <v>1.293498606765702E-4</v>
      </c>
      <c r="O86" s="261">
        <v>3.7877364152235496E-5</v>
      </c>
      <c r="P86" s="261">
        <v>-6.3061922673122707E-20</v>
      </c>
      <c r="Q86" s="261">
        <v>9.9027398858876031E-6</v>
      </c>
      <c r="R86" s="261">
        <v>3.5970665673442651E-7</v>
      </c>
      <c r="S86" s="261">
        <v>-1.3405777534730916E-20</v>
      </c>
      <c r="T86" s="261">
        <v>1.7923519940634713E-5</v>
      </c>
      <c r="U86" s="261">
        <v>-1.9114980852457419E-18</v>
      </c>
      <c r="V86" s="261">
        <v>1.7343883966286172E-4</v>
      </c>
      <c r="W86" s="261">
        <v>4.012220847503824E-4</v>
      </c>
      <c r="X86" s="261">
        <v>0</v>
      </c>
      <c r="Y86" s="261">
        <v>3.1931826418178448E-5</v>
      </c>
      <c r="Z86" s="261">
        <v>-4.569962895363676E-19</v>
      </c>
      <c r="AA86" s="261">
        <v>2.4638147529661649E-6</v>
      </c>
      <c r="AB86" s="261">
        <v>3.6370869881184946E-5</v>
      </c>
      <c r="AC86" s="261">
        <v>6.2046587995537133E-6</v>
      </c>
      <c r="AD86" s="261">
        <v>1.8386611795534057E-5</v>
      </c>
      <c r="AE86" s="261">
        <v>1.0204249882562885E-3</v>
      </c>
      <c r="AF86" s="261">
        <v>3.2557875506066998E-6</v>
      </c>
      <c r="AG86" s="261">
        <v>6.2124681388934085E-6</v>
      </c>
      <c r="AH86" s="261">
        <v>7.225109047154071E-6</v>
      </c>
      <c r="AI86" s="261">
        <v>4.1681170520773238E-4</v>
      </c>
      <c r="AJ86" s="261">
        <v>3.3130162472851365E-5</v>
      </c>
      <c r="AK86" s="261">
        <v>6.3805024227899762E-7</v>
      </c>
      <c r="AL86" s="261">
        <v>5.3989772689818522E-6</v>
      </c>
      <c r="AM86" s="261">
        <v>1.3955344262224872E-4</v>
      </c>
      <c r="AN86" s="261">
        <v>3.8991391400229439E-7</v>
      </c>
      <c r="AO86" s="261">
        <v>2.1206771784259362E-5</v>
      </c>
      <c r="AP86" s="261">
        <v>2.4185510398507668E-5</v>
      </c>
      <c r="AQ86" s="261">
        <v>3.8582718425419745E-5</v>
      </c>
      <c r="AR86" s="261">
        <v>0</v>
      </c>
      <c r="AS86" s="261">
        <v>9.8931182472138182E-3</v>
      </c>
      <c r="AT86" s="261">
        <v>0</v>
      </c>
      <c r="AU86" s="261">
        <v>0</v>
      </c>
      <c r="AV86" s="261">
        <v>-1.0337622397310611E-17</v>
      </c>
      <c r="AW86" s="261">
        <v>8.1576454422306816E-4</v>
      </c>
      <c r="AX86" s="261">
        <v>9.5500837748538417E-3</v>
      </c>
      <c r="AY86" s="261">
        <v>1.2528694138607566E-2</v>
      </c>
      <c r="AZ86" s="261">
        <v>1.0105469900741034E-2</v>
      </c>
      <c r="BA86" s="261">
        <v>3.6643128896427832E-2</v>
      </c>
      <c r="BB86" s="261">
        <v>4.6087873923094554E-3</v>
      </c>
      <c r="BC86" s="261">
        <v>4.7948230183228668E-3</v>
      </c>
      <c r="BD86" s="261">
        <v>0</v>
      </c>
      <c r="BE86" s="261">
        <v>0</v>
      </c>
      <c r="BF86" s="261">
        <v>6.2884195783360279E-4</v>
      </c>
      <c r="BG86" s="261">
        <v>5.1181664945124036E-3</v>
      </c>
      <c r="BH86" s="261">
        <v>6.9853211874688443E-3</v>
      </c>
      <c r="BI86" s="261">
        <v>8.8169476767231626E-5</v>
      </c>
      <c r="BJ86" s="261">
        <v>-1.2987273837872163E-19</v>
      </c>
      <c r="BK86" s="261">
        <v>1.6775702836121703E-4</v>
      </c>
      <c r="BL86" s="261">
        <v>5.2912619644202594E-4</v>
      </c>
      <c r="BM86" s="261">
        <v>9.4119536985128006E-4</v>
      </c>
      <c r="BN86" s="261">
        <v>-1.0577251611590118E-18</v>
      </c>
      <c r="BO86" s="261">
        <v>5.084462158730838E-4</v>
      </c>
      <c r="BP86" s="261">
        <v>1.4434862378670816E-3</v>
      </c>
      <c r="BQ86" s="261">
        <v>6.0417650346798312E-4</v>
      </c>
      <c r="BR86" s="261">
        <v>2.4103870316043616E-4</v>
      </c>
      <c r="BS86" s="261">
        <v>2.8730486528976643E-4</v>
      </c>
      <c r="BT86" s="261">
        <v>3.2115502774278392E-4</v>
      </c>
      <c r="BU86" s="261">
        <v>5.9224736761531553E-4</v>
      </c>
      <c r="BV86" s="261">
        <v>0</v>
      </c>
      <c r="BW86" s="261">
        <v>0</v>
      </c>
      <c r="BX86" s="261">
        <v>5.2676868525820011E-5</v>
      </c>
      <c r="BY86" s="261">
        <v>0</v>
      </c>
      <c r="BZ86" s="261">
        <v>0</v>
      </c>
      <c r="CA86" s="261">
        <v>1.3296990299236802E-3</v>
      </c>
      <c r="CB86" s="261">
        <v>2.6806497797929548E-3</v>
      </c>
      <c r="CC86" s="261">
        <v>8.0850765616885252E-4</v>
      </c>
      <c r="CD86" s="261">
        <v>1.7380333050815676E-2</v>
      </c>
      <c r="CE86" s="261">
        <v>2.0121824469259676E-2</v>
      </c>
      <c r="CF86" s="261">
        <v>0</v>
      </c>
      <c r="CG86" s="261">
        <v>1.0100535315116053</v>
      </c>
      <c r="CH86" s="261">
        <v>1.1585055829449592E-3</v>
      </c>
      <c r="CI86" s="261">
        <v>1.9332619462329956E-4</v>
      </c>
      <c r="CJ86" s="261">
        <v>5.2448967389557601E-4</v>
      </c>
      <c r="CK86" s="261">
        <v>1.2596514144007928E-3</v>
      </c>
      <c r="CL86" s="261">
        <v>2.6261402125440344E-3</v>
      </c>
    </row>
    <row r="87" spans="1:90">
      <c r="A87">
        <v>84</v>
      </c>
      <c r="B87" t="s">
        <v>91</v>
      </c>
      <c r="C87" s="261">
        <v>2.0238728104528873E-5</v>
      </c>
      <c r="D87" s="261">
        <v>1.9656453972684321E-6</v>
      </c>
      <c r="E87" s="261">
        <v>7.4657173767628066E-8</v>
      </c>
      <c r="F87" s="261">
        <v>3.058072657934311E-7</v>
      </c>
      <c r="G87" s="261">
        <v>6.4144054659969734E-7</v>
      </c>
      <c r="H87" s="261">
        <v>6.5784978874171324E-7</v>
      </c>
      <c r="I87" s="261">
        <v>0</v>
      </c>
      <c r="J87" s="261">
        <v>2.1678561273902779E-6</v>
      </c>
      <c r="K87" s="261">
        <v>9.9965946418454927E-6</v>
      </c>
      <c r="L87" s="261">
        <v>4.7937919521126954E-6</v>
      </c>
      <c r="M87" s="261">
        <v>1.2715936514139498E-5</v>
      </c>
      <c r="N87" s="261">
        <v>6.4159854108918445E-5</v>
      </c>
      <c r="O87" s="261">
        <v>4.7667955190115314E-5</v>
      </c>
      <c r="P87" s="261">
        <v>-4.9008221643086902E-21</v>
      </c>
      <c r="Q87" s="261">
        <v>1.9754136205354451E-5</v>
      </c>
      <c r="R87" s="261">
        <v>2.1045089049507128E-6</v>
      </c>
      <c r="S87" s="261">
        <v>-5.4899105041155788E-21</v>
      </c>
      <c r="T87" s="261">
        <v>7.2226777867330505E-4</v>
      </c>
      <c r="U87" s="261">
        <v>-2.85044469540127E-18</v>
      </c>
      <c r="V87" s="261">
        <v>4.0663494734392797E-7</v>
      </c>
      <c r="W87" s="261">
        <v>3.6430694853043991E-4</v>
      </c>
      <c r="X87" s="261">
        <v>0</v>
      </c>
      <c r="Y87" s="261">
        <v>7.0419194536047108E-6</v>
      </c>
      <c r="Z87" s="261">
        <v>-1.0701704609549055E-20</v>
      </c>
      <c r="AA87" s="261">
        <v>9.5730093677487372E-7</v>
      </c>
      <c r="AB87" s="261">
        <v>1.0286315999776152E-5</v>
      </c>
      <c r="AC87" s="261">
        <v>4.9365918360341116E-6</v>
      </c>
      <c r="AD87" s="261">
        <v>3.7458099375347791E-6</v>
      </c>
      <c r="AE87" s="261">
        <v>2.5362641444711791E-4</v>
      </c>
      <c r="AF87" s="261">
        <v>2.1785611058984187E-6</v>
      </c>
      <c r="AG87" s="261">
        <v>4.1063318497945209E-6</v>
      </c>
      <c r="AH87" s="261">
        <v>5.7708808692306319E-6</v>
      </c>
      <c r="AI87" s="261">
        <v>3.0144157948288171E-4</v>
      </c>
      <c r="AJ87" s="261">
        <v>2.2333918236319471E-5</v>
      </c>
      <c r="AK87" s="261">
        <v>2.3316568897838326E-7</v>
      </c>
      <c r="AL87" s="261">
        <v>3.0384132347330523E-6</v>
      </c>
      <c r="AM87" s="261">
        <v>9.2145173970647004E-5</v>
      </c>
      <c r="AN87" s="261">
        <v>4.2396621883191494E-8</v>
      </c>
      <c r="AO87" s="261">
        <v>1.4484855414287732E-5</v>
      </c>
      <c r="AP87" s="261">
        <v>2.5639705939068086E-5</v>
      </c>
      <c r="AQ87" s="261">
        <v>1.109615176935123E-6</v>
      </c>
      <c r="AR87" s="261">
        <v>0</v>
      </c>
      <c r="AS87" s="261">
        <v>1.9836545316263316E-3</v>
      </c>
      <c r="AT87" s="261">
        <v>0</v>
      </c>
      <c r="AU87" s="261">
        <v>0</v>
      </c>
      <c r="AV87" s="261">
        <v>-7.1368564198217412E-18</v>
      </c>
      <c r="AW87" s="261">
        <v>2.2027251190342748E-4</v>
      </c>
      <c r="AX87" s="261">
        <v>8.1460837126432137E-3</v>
      </c>
      <c r="AY87" s="261">
        <v>5.4460344734377913E-3</v>
      </c>
      <c r="AZ87" s="261">
        <v>1.6581767680486092E-3</v>
      </c>
      <c r="BA87" s="261">
        <v>6.3167010875558325E-3</v>
      </c>
      <c r="BB87" s="261">
        <v>2.0280473273721752E-3</v>
      </c>
      <c r="BC87" s="261">
        <v>1.8960782719075323E-2</v>
      </c>
      <c r="BD87" s="261">
        <v>0</v>
      </c>
      <c r="BE87" s="261">
        <v>0</v>
      </c>
      <c r="BF87" s="261">
        <v>3.7406683570157445E-4</v>
      </c>
      <c r="BG87" s="261">
        <v>1.2031217779006572E-3</v>
      </c>
      <c r="BH87" s="261">
        <v>1.3642614907731245E-2</v>
      </c>
      <c r="BI87" s="261">
        <v>5.0230652547070482E-5</v>
      </c>
      <c r="BJ87" s="261">
        <v>-2.1063555622680531E-19</v>
      </c>
      <c r="BK87" s="261">
        <v>3.2081357426293695E-5</v>
      </c>
      <c r="BL87" s="261">
        <v>7.8661090845217753E-5</v>
      </c>
      <c r="BM87" s="261">
        <v>3.7378413172506369E-4</v>
      </c>
      <c r="BN87" s="261">
        <v>-5.9519673749428896E-19</v>
      </c>
      <c r="BO87" s="261">
        <v>2.6033907611112224E-4</v>
      </c>
      <c r="BP87" s="261">
        <v>1.1052740749044707E-3</v>
      </c>
      <c r="BQ87" s="261">
        <v>1.7929431711474615E-4</v>
      </c>
      <c r="BR87" s="261">
        <v>1.8322779911282544E-4</v>
      </c>
      <c r="BS87" s="261">
        <v>3.9367073505015517E-4</v>
      </c>
      <c r="BT87" s="261">
        <v>5.9482613392352994E-4</v>
      </c>
      <c r="BU87" s="261">
        <v>7.3471341694123047E-4</v>
      </c>
      <c r="BV87" s="261">
        <v>0</v>
      </c>
      <c r="BW87" s="261">
        <v>0</v>
      </c>
      <c r="BX87" s="261">
        <v>7.9258927460836872E-6</v>
      </c>
      <c r="BY87" s="261">
        <v>0</v>
      </c>
      <c r="BZ87" s="261">
        <v>0</v>
      </c>
      <c r="CA87" s="261">
        <v>7.144317128195051E-4</v>
      </c>
      <c r="CB87" s="261">
        <v>3.7608644476828704E-3</v>
      </c>
      <c r="CC87" s="261">
        <v>7.3623669295742465E-4</v>
      </c>
      <c r="CD87" s="261">
        <v>1.1469116373420978E-2</v>
      </c>
      <c r="CE87" s="261">
        <v>1.5150780765405141E-2</v>
      </c>
      <c r="CF87" s="261">
        <v>0</v>
      </c>
      <c r="CG87" s="261">
        <v>8.0555284527812592E-7</v>
      </c>
      <c r="CH87" s="261">
        <v>1.0044924005654026</v>
      </c>
      <c r="CI87" s="261">
        <v>4.0179610731569466E-5</v>
      </c>
      <c r="CJ87" s="261">
        <v>1.3374436686542943E-3</v>
      </c>
      <c r="CK87" s="261">
        <v>2.6040547736755145E-3</v>
      </c>
      <c r="CL87" s="261">
        <v>4.8639961851065375E-3</v>
      </c>
    </row>
    <row r="88" spans="1:90">
      <c r="A88">
        <v>85</v>
      </c>
      <c r="B88" t="s">
        <v>23</v>
      </c>
      <c r="C88" s="261">
        <v>8.5064987629539528E-4</v>
      </c>
      <c r="D88" s="261">
        <v>4.1748588355337378E-6</v>
      </c>
      <c r="E88" s="261">
        <v>3.6481526287670076E-6</v>
      </c>
      <c r="F88" s="261">
        <v>1.0904013343962002E-7</v>
      </c>
      <c r="G88" s="261">
        <v>1.5122827625662909E-6</v>
      </c>
      <c r="H88" s="261">
        <v>3.1749348632824794E-7</v>
      </c>
      <c r="I88" s="261">
        <v>0</v>
      </c>
      <c r="J88" s="261">
        <v>2.186024161056064E-5</v>
      </c>
      <c r="K88" s="261">
        <v>1.0970092060518971E-5</v>
      </c>
      <c r="L88" s="261">
        <v>1.21615042464718E-5</v>
      </c>
      <c r="M88" s="261">
        <v>7.0882507378897919E-5</v>
      </c>
      <c r="N88" s="261">
        <v>7.6191583999472861E-5</v>
      </c>
      <c r="O88" s="261">
        <v>1.7908209352377689E-4</v>
      </c>
      <c r="P88" s="261">
        <v>-5.5892753619797286E-20</v>
      </c>
      <c r="Q88" s="261">
        <v>1.1228956807328131E-5</v>
      </c>
      <c r="R88" s="261">
        <v>4.3707954105139322E-7</v>
      </c>
      <c r="S88" s="261">
        <v>-1.1013829464969077E-20</v>
      </c>
      <c r="T88" s="261">
        <v>2.1771993452154473E-5</v>
      </c>
      <c r="U88" s="261">
        <v>-5.5622936087412103E-18</v>
      </c>
      <c r="V88" s="261">
        <v>7.8722667345741838E-7</v>
      </c>
      <c r="W88" s="261">
        <v>7.1559774341665744E-4</v>
      </c>
      <c r="X88" s="261">
        <v>0</v>
      </c>
      <c r="Y88" s="261">
        <v>1.5053438784783559E-6</v>
      </c>
      <c r="Z88" s="261">
        <v>-9.8453815388813126E-21</v>
      </c>
      <c r="AA88" s="261">
        <v>3.9149084016884378E-6</v>
      </c>
      <c r="AB88" s="261">
        <v>3.5660161537108346E-6</v>
      </c>
      <c r="AC88" s="261">
        <v>9.4201302055180379E-7</v>
      </c>
      <c r="AD88" s="261">
        <v>3.6518825706848212E-7</v>
      </c>
      <c r="AE88" s="261">
        <v>1.2112802073434256E-5</v>
      </c>
      <c r="AF88" s="261">
        <v>3.2192192539385416E-6</v>
      </c>
      <c r="AG88" s="261">
        <v>6.7192974157540963E-6</v>
      </c>
      <c r="AH88" s="261">
        <v>1.0101941320540689E-4</v>
      </c>
      <c r="AI88" s="261">
        <v>4.6610796324751555E-4</v>
      </c>
      <c r="AJ88" s="261">
        <v>3.9526019102143167E-5</v>
      </c>
      <c r="AK88" s="261">
        <v>9.3865407628121956E-7</v>
      </c>
      <c r="AL88" s="261">
        <v>5.0475498214559305E-6</v>
      </c>
      <c r="AM88" s="261">
        <v>1.5050716236846703E-4</v>
      </c>
      <c r="AN88" s="261">
        <v>1.9573656796630945E-7</v>
      </c>
      <c r="AO88" s="261">
        <v>1.6276510509199965E-5</v>
      </c>
      <c r="AP88" s="261">
        <v>6.3119659648411784E-5</v>
      </c>
      <c r="AQ88" s="261">
        <v>9.8680327972059735E-7</v>
      </c>
      <c r="AR88" s="261">
        <v>0</v>
      </c>
      <c r="AS88" s="261">
        <v>1.5465096518018796E-4</v>
      </c>
      <c r="AT88" s="261">
        <v>0</v>
      </c>
      <c r="AU88" s="261">
        <v>0</v>
      </c>
      <c r="AV88" s="261">
        <v>-1.2368523217564893E-17</v>
      </c>
      <c r="AW88" s="261">
        <v>5.4731556086896171E-5</v>
      </c>
      <c r="AX88" s="261">
        <v>4.299100660042088E-3</v>
      </c>
      <c r="AY88" s="261">
        <v>7.2114387080809078E-3</v>
      </c>
      <c r="AZ88" s="261">
        <v>1.8082209689397914E-3</v>
      </c>
      <c r="BA88" s="261">
        <v>8.7891904248730175E-3</v>
      </c>
      <c r="BB88" s="261">
        <v>6.4097248233266823E-3</v>
      </c>
      <c r="BC88" s="261">
        <v>3.5078559467595066E-3</v>
      </c>
      <c r="BD88" s="261">
        <v>0</v>
      </c>
      <c r="BE88" s="261">
        <v>0</v>
      </c>
      <c r="BF88" s="261">
        <v>2.8351432508815389E-4</v>
      </c>
      <c r="BG88" s="261">
        <v>1.2886204340819241E-3</v>
      </c>
      <c r="BH88" s="261">
        <v>3.6641874844051084E-2</v>
      </c>
      <c r="BI88" s="261">
        <v>7.8874809550741863E-5</v>
      </c>
      <c r="BJ88" s="261">
        <v>-3.3671345720481446E-19</v>
      </c>
      <c r="BK88" s="261">
        <v>3.0130187108196857E-5</v>
      </c>
      <c r="BL88" s="261">
        <v>1.1862694973815195E-4</v>
      </c>
      <c r="BM88" s="261">
        <v>2.1398034919768339E-3</v>
      </c>
      <c r="BN88" s="261">
        <v>-6.3282635255791378E-19</v>
      </c>
      <c r="BO88" s="261">
        <v>1.5715109305480173E-4</v>
      </c>
      <c r="BP88" s="261">
        <v>3.5413623831382393E-4</v>
      </c>
      <c r="BQ88" s="261">
        <v>1.7965640386420154E-3</v>
      </c>
      <c r="BR88" s="261">
        <v>4.5285703801746784E-4</v>
      </c>
      <c r="BS88" s="261">
        <v>1.4240429417661934E-3</v>
      </c>
      <c r="BT88" s="261">
        <v>1.6535935834915483E-4</v>
      </c>
      <c r="BU88" s="261">
        <v>3.001662340855696E-4</v>
      </c>
      <c r="BV88" s="261">
        <v>0</v>
      </c>
      <c r="BW88" s="261">
        <v>0</v>
      </c>
      <c r="BX88" s="261">
        <v>3.8824770813868388E-5</v>
      </c>
      <c r="BY88" s="261">
        <v>0</v>
      </c>
      <c r="BZ88" s="261">
        <v>0</v>
      </c>
      <c r="CA88" s="261">
        <v>4.8487236540342852E-3</v>
      </c>
      <c r="CB88" s="261">
        <v>7.9003564918126244E-3</v>
      </c>
      <c r="CC88" s="261">
        <v>7.3625327992065239E-4</v>
      </c>
      <c r="CD88" s="261">
        <v>1.8719935219751765E-2</v>
      </c>
      <c r="CE88" s="261">
        <v>1.9392035288885057E-2</v>
      </c>
      <c r="CF88" s="261">
        <v>0</v>
      </c>
      <c r="CG88" s="261">
        <v>3.2910759263212434E-7</v>
      </c>
      <c r="CH88" s="261">
        <v>8.3295591058384481E-5</v>
      </c>
      <c r="CI88" s="261">
        <v>1.0108636818085104</v>
      </c>
      <c r="CJ88" s="261">
        <v>2.8545024107411842E-3</v>
      </c>
      <c r="CK88" s="261">
        <v>2.5373721002816554E-3</v>
      </c>
      <c r="CL88" s="261">
        <v>1.3521720756898598E-3</v>
      </c>
    </row>
    <row r="89" spans="1:90">
      <c r="A89">
        <v>86</v>
      </c>
      <c r="B89" t="s">
        <v>92</v>
      </c>
      <c r="C89" s="261">
        <v>1.2585419358431748E-2</v>
      </c>
      <c r="D89" s="261">
        <v>1.3775696584997338E-3</v>
      </c>
      <c r="E89" s="261">
        <v>2.8497163044894865E-5</v>
      </c>
      <c r="F89" s="261">
        <v>4.0146466145879607E-6</v>
      </c>
      <c r="G89" s="261">
        <v>5.745153127533931E-5</v>
      </c>
      <c r="H89" s="261">
        <v>3.7677251104366045E-5</v>
      </c>
      <c r="I89" s="261">
        <v>0</v>
      </c>
      <c r="J89" s="261">
        <v>3.6535210083303778E-6</v>
      </c>
      <c r="K89" s="261">
        <v>9.2045041219394736E-6</v>
      </c>
      <c r="L89" s="261">
        <v>9.0647308716191257E-6</v>
      </c>
      <c r="M89" s="261">
        <v>4.2584361816075328E-5</v>
      </c>
      <c r="N89" s="261">
        <v>2.1171854930830976E-4</v>
      </c>
      <c r="O89" s="261">
        <v>8.0731019198419787E-5</v>
      </c>
      <c r="P89" s="261">
        <v>-2.0843281317277861E-18</v>
      </c>
      <c r="Q89" s="261">
        <v>3.1512099190687957E-6</v>
      </c>
      <c r="R89" s="261">
        <v>3.7060009671318033E-7</v>
      </c>
      <c r="S89" s="261">
        <v>-1.4394509369242484E-20</v>
      </c>
      <c r="T89" s="261">
        <v>3.6536299726637915E-5</v>
      </c>
      <c r="U89" s="261">
        <v>-3.623731892335501E-18</v>
      </c>
      <c r="V89" s="261">
        <v>1.6580371142534302E-5</v>
      </c>
      <c r="W89" s="261">
        <v>1.7666641502382097E-4</v>
      </c>
      <c r="X89" s="261">
        <v>0</v>
      </c>
      <c r="Y89" s="261">
        <v>2.379754858517745E-4</v>
      </c>
      <c r="Z89" s="261">
        <v>-5.5840998208629292E-20</v>
      </c>
      <c r="AA89" s="261">
        <v>3.2880019206869402E-6</v>
      </c>
      <c r="AB89" s="261">
        <v>9.3420190693628013E-6</v>
      </c>
      <c r="AC89" s="261">
        <v>3.0845766017892748E-6</v>
      </c>
      <c r="AD89" s="261">
        <v>3.0856305246405569E-7</v>
      </c>
      <c r="AE89" s="261">
        <v>1.1566757491041485E-4</v>
      </c>
      <c r="AF89" s="261">
        <v>2.463712575150764E-6</v>
      </c>
      <c r="AG89" s="261">
        <v>5.1569113032504674E-6</v>
      </c>
      <c r="AH89" s="261">
        <v>6.8335231541365564E-5</v>
      </c>
      <c r="AI89" s="261">
        <v>3.5516558248752117E-4</v>
      </c>
      <c r="AJ89" s="261">
        <v>2.8125871110146374E-5</v>
      </c>
      <c r="AK89" s="261">
        <v>2.777739655952197E-7</v>
      </c>
      <c r="AL89" s="261">
        <v>4.4076230949795014E-6</v>
      </c>
      <c r="AM89" s="261">
        <v>1.0874947035131615E-4</v>
      </c>
      <c r="AN89" s="261">
        <v>6.5422961893308469E-8</v>
      </c>
      <c r="AO89" s="261">
        <v>2.0744103036184938E-5</v>
      </c>
      <c r="AP89" s="261">
        <v>4.7854401468310635E-5</v>
      </c>
      <c r="AQ89" s="261">
        <v>8.0563512552869048E-6</v>
      </c>
      <c r="AR89" s="261">
        <v>0</v>
      </c>
      <c r="AS89" s="261">
        <v>8.3346384675698655E-5</v>
      </c>
      <c r="AT89" s="261">
        <v>0</v>
      </c>
      <c r="AU89" s="261">
        <v>0</v>
      </c>
      <c r="AV89" s="261">
        <v>-5.804909155083891E-18</v>
      </c>
      <c r="AW89" s="261">
        <v>1.5002147161806146E-4</v>
      </c>
      <c r="AX89" s="261">
        <v>3.2257447050974843E-3</v>
      </c>
      <c r="AY89" s="261">
        <v>8.8678634491644402E-3</v>
      </c>
      <c r="AZ89" s="261">
        <v>1.4938611561410497E-3</v>
      </c>
      <c r="BA89" s="261">
        <v>1.0210626272000166E-2</v>
      </c>
      <c r="BB89" s="261">
        <v>3.589700495473767E-3</v>
      </c>
      <c r="BC89" s="261">
        <v>8.0266762741513543E-3</v>
      </c>
      <c r="BD89" s="261">
        <v>0</v>
      </c>
      <c r="BE89" s="261">
        <v>0</v>
      </c>
      <c r="BF89" s="261">
        <v>2.805795536766896E-4</v>
      </c>
      <c r="BG89" s="261">
        <v>3.4170449679245332E-3</v>
      </c>
      <c r="BH89" s="261">
        <v>2.7610591163476608E-2</v>
      </c>
      <c r="BI89" s="261">
        <v>7.5742566941567675E-5</v>
      </c>
      <c r="BJ89" s="261">
        <v>-2.2174758376232516E-19</v>
      </c>
      <c r="BK89" s="261">
        <v>3.3289871866097289E-5</v>
      </c>
      <c r="BL89" s="261">
        <v>1.2966003041902892E-4</v>
      </c>
      <c r="BM89" s="261">
        <v>7.4087050104971954E-4</v>
      </c>
      <c r="BN89" s="261">
        <v>-1.3544731079350291E-18</v>
      </c>
      <c r="BO89" s="261">
        <v>1.7887951869476762E-4</v>
      </c>
      <c r="BP89" s="261">
        <v>1.1160146964162564E-4</v>
      </c>
      <c r="BQ89" s="261">
        <v>7.9337139822902665E-4</v>
      </c>
      <c r="BR89" s="261">
        <v>8.8750423227812784E-4</v>
      </c>
      <c r="BS89" s="261">
        <v>2.3423857276677946E-4</v>
      </c>
      <c r="BT89" s="261">
        <v>5.4170428801596118E-4</v>
      </c>
      <c r="BU89" s="261">
        <v>4.2564666715364885E-4</v>
      </c>
      <c r="BV89" s="261">
        <v>0</v>
      </c>
      <c r="BW89" s="261">
        <v>0</v>
      </c>
      <c r="BX89" s="261">
        <v>3.4438104534693318E-5</v>
      </c>
      <c r="BY89" s="261">
        <v>0</v>
      </c>
      <c r="BZ89" s="261">
        <v>0</v>
      </c>
      <c r="CA89" s="261">
        <v>1.2502963103117465E-3</v>
      </c>
      <c r="CB89" s="261">
        <v>9.4950505086302418E-3</v>
      </c>
      <c r="CC89" s="261">
        <v>4.4079315334767921E-4</v>
      </c>
      <c r="CD89" s="261">
        <v>1.3521873990270231E-2</v>
      </c>
      <c r="CE89" s="261">
        <v>1.2624025233921688E-2</v>
      </c>
      <c r="CF89" s="261">
        <v>0</v>
      </c>
      <c r="CG89" s="261">
        <v>4.6668656907921992E-7</v>
      </c>
      <c r="CH89" s="261">
        <v>8.4597542552838922E-5</v>
      </c>
      <c r="CI89" s="261">
        <v>6.4317938770830894E-4</v>
      </c>
      <c r="CJ89" s="261">
        <v>1.0069965625595352</v>
      </c>
      <c r="CK89" s="261">
        <v>2.0969373300588254E-3</v>
      </c>
      <c r="CL89" s="261">
        <v>4.4296096625509405E-3</v>
      </c>
    </row>
    <row r="90" spans="1:90">
      <c r="A90">
        <v>87</v>
      </c>
      <c r="B90" t="s">
        <v>24</v>
      </c>
      <c r="C90" s="261">
        <v>8.5539924132310195E-5</v>
      </c>
      <c r="D90" s="261">
        <v>3.2101946855257891E-7</v>
      </c>
      <c r="E90" s="261">
        <v>1.4244962391624348E-6</v>
      </c>
      <c r="F90" s="261">
        <v>9.5486103488760644E-8</v>
      </c>
      <c r="G90" s="261">
        <v>2.0236232427986271E-7</v>
      </c>
      <c r="H90" s="261">
        <v>5.620504468381155E-7</v>
      </c>
      <c r="I90" s="261">
        <v>0</v>
      </c>
      <c r="J90" s="261">
        <v>3.1077691478829711E-4</v>
      </c>
      <c r="K90" s="261">
        <v>1.4648499823720958E-5</v>
      </c>
      <c r="L90" s="261">
        <v>3.4897990125729308E-6</v>
      </c>
      <c r="M90" s="261">
        <v>3.5319194251078308E-6</v>
      </c>
      <c r="N90" s="261">
        <v>1.7388145175161636E-2</v>
      </c>
      <c r="O90" s="261">
        <v>2.959748938808585E-5</v>
      </c>
      <c r="P90" s="261">
        <v>-1.8924619544150419E-21</v>
      </c>
      <c r="Q90" s="261">
        <v>2.5111676060351362E-5</v>
      </c>
      <c r="R90" s="261">
        <v>6.2629127422451471E-6</v>
      </c>
      <c r="S90" s="261">
        <v>-8.9635306405234811E-22</v>
      </c>
      <c r="T90" s="261">
        <v>7.7517814570864804E-5</v>
      </c>
      <c r="U90" s="261">
        <v>-1.0810467764398211E-18</v>
      </c>
      <c r="V90" s="261">
        <v>1.8900117659802791E-7</v>
      </c>
      <c r="W90" s="261">
        <v>9.6530937420502647E-3</v>
      </c>
      <c r="X90" s="261">
        <v>0</v>
      </c>
      <c r="Y90" s="261">
        <v>2.6596178578905126E-7</v>
      </c>
      <c r="Z90" s="261">
        <v>-2.6249180995376328E-20</v>
      </c>
      <c r="AA90" s="261">
        <v>5.8484140163368092E-5</v>
      </c>
      <c r="AB90" s="261">
        <v>6.4700288912104392E-6</v>
      </c>
      <c r="AC90" s="261">
        <v>2.3134760780583194E-5</v>
      </c>
      <c r="AD90" s="261">
        <v>2.24180933980393E-7</v>
      </c>
      <c r="AE90" s="261">
        <v>4.1704965952506566E-5</v>
      </c>
      <c r="AF90" s="261">
        <v>2.1696389658177135E-6</v>
      </c>
      <c r="AG90" s="261">
        <v>1.7275945768733064E-5</v>
      </c>
      <c r="AH90" s="261">
        <v>5.4368590455784846E-4</v>
      </c>
      <c r="AI90" s="261">
        <v>1.4826030868162789E-2</v>
      </c>
      <c r="AJ90" s="261">
        <v>1.3991299973451686E-5</v>
      </c>
      <c r="AK90" s="261">
        <v>1.2180533797130377E-7</v>
      </c>
      <c r="AL90" s="261">
        <v>2.9116309205094494E-6</v>
      </c>
      <c r="AM90" s="261">
        <v>2.523561899175649E-5</v>
      </c>
      <c r="AN90" s="261">
        <v>2.5631233325422819E-7</v>
      </c>
      <c r="AO90" s="261">
        <v>7.9311088166544083E-6</v>
      </c>
      <c r="AP90" s="261">
        <v>1.1500006790883058E-3</v>
      </c>
      <c r="AQ90" s="261">
        <v>1.2632233104795298E-5</v>
      </c>
      <c r="AR90" s="261">
        <v>0</v>
      </c>
      <c r="AS90" s="261">
        <v>2.7441003905230865E-5</v>
      </c>
      <c r="AT90" s="261">
        <v>0</v>
      </c>
      <c r="AU90" s="261">
        <v>0</v>
      </c>
      <c r="AV90" s="261">
        <v>-2.1721820104558531E-18</v>
      </c>
      <c r="AW90" s="261">
        <v>6.404437913388638E-5</v>
      </c>
      <c r="AX90" s="261">
        <v>5.324145751216616E-4</v>
      </c>
      <c r="AY90" s="261">
        <v>2.3955690196741111E-4</v>
      </c>
      <c r="AZ90" s="261">
        <v>2.7403541481704152E-2</v>
      </c>
      <c r="BA90" s="261">
        <v>9.1863075697526622E-2</v>
      </c>
      <c r="BB90" s="261">
        <v>1.4849715206369277E-3</v>
      </c>
      <c r="BC90" s="261">
        <v>1.3192611394411472E-3</v>
      </c>
      <c r="BD90" s="261">
        <v>0</v>
      </c>
      <c r="BE90" s="261">
        <v>0</v>
      </c>
      <c r="BF90" s="261">
        <v>3.4565089060927114E-4</v>
      </c>
      <c r="BG90" s="261">
        <v>1.8767918323430222E-2</v>
      </c>
      <c r="BH90" s="261">
        <v>6.5662761703987821E-3</v>
      </c>
      <c r="BI90" s="261">
        <v>5.5465345462182652E-4</v>
      </c>
      <c r="BJ90" s="261">
        <v>-7.587734954201934E-20</v>
      </c>
      <c r="BK90" s="261">
        <v>6.8428340359158804E-4</v>
      </c>
      <c r="BL90" s="261">
        <v>1.5033741480775964E-3</v>
      </c>
      <c r="BM90" s="261">
        <v>4.0823165950893119E-4</v>
      </c>
      <c r="BN90" s="261">
        <v>-1.6185385526055906E-19</v>
      </c>
      <c r="BO90" s="261">
        <v>9.9695672233789874E-5</v>
      </c>
      <c r="BP90" s="261">
        <v>3.6379134326806228E-5</v>
      </c>
      <c r="BQ90" s="261">
        <v>3.9843432627767949E-4</v>
      </c>
      <c r="BR90" s="261">
        <v>2.0195761288737264E-4</v>
      </c>
      <c r="BS90" s="261">
        <v>4.4913681561817782E-5</v>
      </c>
      <c r="BT90" s="261">
        <v>2.2344572517201758E-4</v>
      </c>
      <c r="BU90" s="261">
        <v>6.4169069027442225E-5</v>
      </c>
      <c r="BV90" s="261">
        <v>0</v>
      </c>
      <c r="BW90" s="261">
        <v>0</v>
      </c>
      <c r="BX90" s="261">
        <v>1.6564201102228568E-5</v>
      </c>
      <c r="BY90" s="261">
        <v>0</v>
      </c>
      <c r="BZ90" s="261">
        <v>0</v>
      </c>
      <c r="CA90" s="261">
        <v>1.2304153773572214E-4</v>
      </c>
      <c r="CB90" s="261">
        <v>2.0256393902402417E-3</v>
      </c>
      <c r="CC90" s="261">
        <v>1.2068884665125887E-4</v>
      </c>
      <c r="CD90" s="261">
        <v>3.129559348841572E-3</v>
      </c>
      <c r="CE90" s="261">
        <v>7.1829549081792315E-3</v>
      </c>
      <c r="CF90" s="261">
        <v>0</v>
      </c>
      <c r="CG90" s="261">
        <v>7.0356107486246333E-8</v>
      </c>
      <c r="CH90" s="261">
        <v>5.5373697473079526E-6</v>
      </c>
      <c r="CI90" s="261">
        <v>4.7988847460534201E-6</v>
      </c>
      <c r="CJ90" s="261">
        <v>1.0198050472858756E-4</v>
      </c>
      <c r="CK90" s="261">
        <v>1.0003583389188451</v>
      </c>
      <c r="CL90" s="261">
        <v>1.827154344490822E-3</v>
      </c>
    </row>
    <row r="91" spans="1:90">
      <c r="A91">
        <v>88</v>
      </c>
      <c r="B91" t="s">
        <v>25</v>
      </c>
      <c r="C91" s="261">
        <v>1.3241939072966219E-5</v>
      </c>
      <c r="D91" s="261">
        <v>9.279004822405276E-7</v>
      </c>
      <c r="E91" s="261">
        <v>1.9298924064746156E-7</v>
      </c>
      <c r="F91" s="261">
        <v>2.6538039292936609E-7</v>
      </c>
      <c r="G91" s="261">
        <v>2.0871699092568485E-6</v>
      </c>
      <c r="H91" s="261">
        <v>1.1845832841688792E-4</v>
      </c>
      <c r="I91" s="261">
        <v>0</v>
      </c>
      <c r="J91" s="261">
        <v>2.2055045842602369E-6</v>
      </c>
      <c r="K91" s="261">
        <v>3.2136206616294E-6</v>
      </c>
      <c r="L91" s="261">
        <v>1.2414975324774611E-6</v>
      </c>
      <c r="M91" s="261">
        <v>1.1346185357680135E-5</v>
      </c>
      <c r="N91" s="261">
        <v>5.4285669850665102E-5</v>
      </c>
      <c r="O91" s="261">
        <v>5.3173588770612512E-5</v>
      </c>
      <c r="P91" s="261">
        <v>-3.6272478875401008E-19</v>
      </c>
      <c r="Q91" s="261">
        <v>5.0520656644478576E-5</v>
      </c>
      <c r="R91" s="261">
        <v>2.9561752454750674E-6</v>
      </c>
      <c r="S91" s="261">
        <v>-3.342973636530193E-19</v>
      </c>
      <c r="T91" s="261">
        <v>1.0263010570836093E-5</v>
      </c>
      <c r="U91" s="261">
        <v>-7.1673952123086809E-18</v>
      </c>
      <c r="V91" s="261">
        <v>3.8999047635198073E-6</v>
      </c>
      <c r="W91" s="261">
        <v>5.6073724793091436E-4</v>
      </c>
      <c r="X91" s="261">
        <v>0</v>
      </c>
      <c r="Y91" s="261">
        <v>5.5610348420229914E-5</v>
      </c>
      <c r="Z91" s="261">
        <v>-4.5581716334618129E-19</v>
      </c>
      <c r="AA91" s="261">
        <v>1.0894385888274301E-5</v>
      </c>
      <c r="AB91" s="261">
        <v>2.5304227490071833E-4</v>
      </c>
      <c r="AC91" s="261">
        <v>3.2642268692906849E-5</v>
      </c>
      <c r="AD91" s="261">
        <v>7.3657686214700332E-6</v>
      </c>
      <c r="AE91" s="261">
        <v>1.8781975976430289E-4</v>
      </c>
      <c r="AF91" s="261">
        <v>2.6440396125878558E-6</v>
      </c>
      <c r="AG91" s="261">
        <v>5.1397933473897394E-6</v>
      </c>
      <c r="AH91" s="261">
        <v>1.3096230430069299E-5</v>
      </c>
      <c r="AI91" s="261">
        <v>5.0358408499381402E-4</v>
      </c>
      <c r="AJ91" s="261">
        <v>4.8858560338365956E-5</v>
      </c>
      <c r="AK91" s="261">
        <v>9.1164198066343656E-7</v>
      </c>
      <c r="AL91" s="261">
        <v>9.9497472047113437E-6</v>
      </c>
      <c r="AM91" s="261">
        <v>1.1063243974281659E-4</v>
      </c>
      <c r="AN91" s="261">
        <v>3.9130337758062973E-6</v>
      </c>
      <c r="AO91" s="261">
        <v>3.8260376397070638E-4</v>
      </c>
      <c r="AP91" s="261">
        <v>2.7505240991179745E-5</v>
      </c>
      <c r="AQ91" s="261">
        <v>2.7376096448667575E-6</v>
      </c>
      <c r="AR91" s="261">
        <v>0</v>
      </c>
      <c r="AS91" s="261">
        <v>5.393758402107069E-5</v>
      </c>
      <c r="AT91" s="261">
        <v>0</v>
      </c>
      <c r="AU91" s="261">
        <v>0</v>
      </c>
      <c r="AV91" s="261">
        <v>-3.1238978136103487E-18</v>
      </c>
      <c r="AW91" s="261">
        <v>2.3811832647180479E-5</v>
      </c>
      <c r="AX91" s="261">
        <v>2.4961718849656179E-3</v>
      </c>
      <c r="AY91" s="261">
        <v>1.1629610054484683E-2</v>
      </c>
      <c r="AZ91" s="261">
        <v>1.5567574741062564E-3</v>
      </c>
      <c r="BA91" s="261">
        <v>3.1513310277592899E-3</v>
      </c>
      <c r="BB91" s="261">
        <v>4.7807356695807879E-3</v>
      </c>
      <c r="BC91" s="261">
        <v>1.2546389883984469E-2</v>
      </c>
      <c r="BD91" s="261">
        <v>0</v>
      </c>
      <c r="BE91" s="261">
        <v>0</v>
      </c>
      <c r="BF91" s="261">
        <v>8.0960636706042441E-4</v>
      </c>
      <c r="BG91" s="261">
        <v>1.2021649124415253E-2</v>
      </c>
      <c r="BH91" s="261">
        <v>2.2845971377493838E-2</v>
      </c>
      <c r="BI91" s="261">
        <v>1.7024206785918328E-4</v>
      </c>
      <c r="BJ91" s="261">
        <v>-1.181126202962631E-18</v>
      </c>
      <c r="BK91" s="261">
        <v>3.9435449696100986E-5</v>
      </c>
      <c r="BL91" s="261">
        <v>3.150370311407986E-4</v>
      </c>
      <c r="BM91" s="261">
        <v>4.2385215918565476E-3</v>
      </c>
      <c r="BN91" s="261">
        <v>-1.1835579263988046E-18</v>
      </c>
      <c r="BO91" s="261">
        <v>3.0702611295953157E-3</v>
      </c>
      <c r="BP91" s="261">
        <v>3.7404577717193579E-4</v>
      </c>
      <c r="BQ91" s="261">
        <v>1.2035043476530437E-3</v>
      </c>
      <c r="BR91" s="261">
        <v>3.5795906058944654E-3</v>
      </c>
      <c r="BS91" s="261">
        <v>6.9574494876446075E-4</v>
      </c>
      <c r="BT91" s="261">
        <v>0.12238181405134001</v>
      </c>
      <c r="BU91" s="261">
        <v>3.3463635937264625E-4</v>
      </c>
      <c r="BV91" s="261">
        <v>0</v>
      </c>
      <c r="BW91" s="261">
        <v>0</v>
      </c>
      <c r="BX91" s="261">
        <v>1.0071277506306685E-3</v>
      </c>
      <c r="BY91" s="261">
        <v>0</v>
      </c>
      <c r="BZ91" s="261">
        <v>0</v>
      </c>
      <c r="CA91" s="261">
        <v>3.3223075864636012E-3</v>
      </c>
      <c r="CB91" s="261">
        <v>8.9549737828054348E-3</v>
      </c>
      <c r="CC91" s="261">
        <v>3.7766631035863145E-4</v>
      </c>
      <c r="CD91" s="261">
        <v>1.3715293616807333E-2</v>
      </c>
      <c r="CE91" s="261">
        <v>2.7917558920698131E-2</v>
      </c>
      <c r="CF91" s="261">
        <v>0</v>
      </c>
      <c r="CG91" s="261">
        <v>3.6690125048813589E-7</v>
      </c>
      <c r="CH91" s="261">
        <v>2.9546766165609281E-4</v>
      </c>
      <c r="CI91" s="261">
        <v>2.6386778516003685E-4</v>
      </c>
      <c r="CJ91" s="261">
        <v>6.1293065751346189E-4</v>
      </c>
      <c r="CK91" s="261">
        <v>1.4738059198177241E-3</v>
      </c>
      <c r="CL91" s="261">
        <v>1.0007372620730579</v>
      </c>
    </row>
    <row r="92" spans="1:90">
      <c r="A92" s="262"/>
    </row>
    <row r="93" spans="1:90">
      <c r="A93" s="243" t="s">
        <v>48</v>
      </c>
    </row>
    <row r="94" spans="1:90" s="260" customFormat="1">
      <c r="A94" s="693" t="s">
        <v>55</v>
      </c>
      <c r="B94" s="693"/>
      <c r="C94">
        <v>1</v>
      </c>
      <c r="D94">
        <v>2</v>
      </c>
      <c r="E94">
        <v>3</v>
      </c>
      <c r="F94">
        <v>4</v>
      </c>
      <c r="G94">
        <v>5</v>
      </c>
      <c r="H94">
        <v>6</v>
      </c>
      <c r="I94">
        <v>7</v>
      </c>
      <c r="J94">
        <v>8</v>
      </c>
      <c r="K94">
        <v>9</v>
      </c>
      <c r="L94">
        <v>10</v>
      </c>
      <c r="M94">
        <v>11</v>
      </c>
      <c r="N94">
        <v>12</v>
      </c>
      <c r="O94">
        <v>13</v>
      </c>
      <c r="P94">
        <v>14</v>
      </c>
      <c r="Q94">
        <v>15</v>
      </c>
      <c r="R94">
        <v>16</v>
      </c>
      <c r="S94">
        <v>17</v>
      </c>
      <c r="T94">
        <v>18</v>
      </c>
      <c r="U94">
        <v>19</v>
      </c>
      <c r="V94">
        <v>20</v>
      </c>
      <c r="W94">
        <v>21</v>
      </c>
      <c r="X94">
        <v>22</v>
      </c>
      <c r="Y94">
        <v>23</v>
      </c>
      <c r="Z94">
        <v>24</v>
      </c>
      <c r="AA94">
        <v>25</v>
      </c>
      <c r="AB94">
        <v>26</v>
      </c>
      <c r="AC94">
        <v>27</v>
      </c>
      <c r="AD94">
        <v>28</v>
      </c>
      <c r="AE94">
        <v>29</v>
      </c>
      <c r="AF94">
        <v>30</v>
      </c>
      <c r="AG94">
        <v>31</v>
      </c>
      <c r="AH94">
        <v>32</v>
      </c>
      <c r="AI94">
        <v>33</v>
      </c>
      <c r="AJ94">
        <v>34</v>
      </c>
      <c r="AK94">
        <v>35</v>
      </c>
      <c r="AL94">
        <v>36</v>
      </c>
      <c r="AM94">
        <v>37</v>
      </c>
      <c r="AN94">
        <v>38</v>
      </c>
      <c r="AO94">
        <v>39</v>
      </c>
      <c r="AP94">
        <v>40</v>
      </c>
      <c r="AQ94">
        <v>41</v>
      </c>
      <c r="AR94">
        <v>42</v>
      </c>
      <c r="AS94">
        <v>43</v>
      </c>
      <c r="AT94">
        <v>44</v>
      </c>
      <c r="AU94">
        <v>45</v>
      </c>
      <c r="AV94">
        <v>46</v>
      </c>
      <c r="AW94">
        <v>47</v>
      </c>
      <c r="AX94">
        <v>48</v>
      </c>
      <c r="AY94">
        <v>49</v>
      </c>
      <c r="AZ94">
        <v>50</v>
      </c>
      <c r="BA94">
        <v>51</v>
      </c>
      <c r="BB94">
        <v>52</v>
      </c>
      <c r="BC94">
        <v>53</v>
      </c>
      <c r="BD94">
        <v>54</v>
      </c>
      <c r="BE94">
        <v>55</v>
      </c>
      <c r="BF94">
        <v>56</v>
      </c>
      <c r="BG94">
        <v>57</v>
      </c>
      <c r="BH94">
        <v>58</v>
      </c>
      <c r="BI94">
        <v>59</v>
      </c>
      <c r="BJ94">
        <v>60</v>
      </c>
      <c r="BK94">
        <v>61</v>
      </c>
      <c r="BL94">
        <v>62</v>
      </c>
      <c r="BM94">
        <v>63</v>
      </c>
      <c r="BN94">
        <v>64</v>
      </c>
      <c r="BO94">
        <v>65</v>
      </c>
      <c r="BP94">
        <v>66</v>
      </c>
      <c r="BQ94">
        <v>67</v>
      </c>
      <c r="BR94">
        <v>68</v>
      </c>
      <c r="BS94">
        <v>69</v>
      </c>
      <c r="BT94">
        <v>70</v>
      </c>
      <c r="BU94">
        <v>71</v>
      </c>
      <c r="BV94">
        <v>72</v>
      </c>
      <c r="BW94">
        <v>73</v>
      </c>
      <c r="BX94">
        <v>74</v>
      </c>
      <c r="BY94">
        <v>75</v>
      </c>
      <c r="BZ94">
        <v>76</v>
      </c>
      <c r="CA94">
        <v>77</v>
      </c>
      <c r="CB94">
        <v>78</v>
      </c>
      <c r="CC94">
        <v>79</v>
      </c>
      <c r="CD94">
        <v>80</v>
      </c>
      <c r="CE94">
        <v>81</v>
      </c>
      <c r="CF94">
        <v>82</v>
      </c>
      <c r="CG94">
        <v>83</v>
      </c>
      <c r="CH94">
        <v>84</v>
      </c>
      <c r="CI94">
        <v>85</v>
      </c>
      <c r="CJ94">
        <v>86</v>
      </c>
      <c r="CK94">
        <v>87</v>
      </c>
      <c r="CL94">
        <v>88</v>
      </c>
    </row>
    <row r="95" spans="1:90">
      <c r="A95" s="693"/>
      <c r="B95" s="693"/>
      <c r="C95" t="s">
        <v>1990</v>
      </c>
      <c r="D95" t="s">
        <v>4</v>
      </c>
      <c r="E95" t="s">
        <v>5</v>
      </c>
      <c r="F95" t="s">
        <v>198</v>
      </c>
      <c r="G95" t="s">
        <v>6</v>
      </c>
      <c r="H95" t="s">
        <v>7</v>
      </c>
      <c r="I95" t="s">
        <v>125</v>
      </c>
      <c r="J95" t="s">
        <v>126</v>
      </c>
      <c r="K95" t="s">
        <v>127</v>
      </c>
      <c r="L95" t="s">
        <v>87</v>
      </c>
      <c r="M95" t="s">
        <v>46</v>
      </c>
      <c r="N95" t="s">
        <v>128</v>
      </c>
      <c r="O95" t="s">
        <v>130</v>
      </c>
      <c r="P95" t="s">
        <v>131</v>
      </c>
      <c r="Q95" t="s">
        <v>117</v>
      </c>
      <c r="R95" t="s">
        <v>1980</v>
      </c>
      <c r="S95" t="s">
        <v>135</v>
      </c>
      <c r="T95" t="s">
        <v>136</v>
      </c>
      <c r="U95" t="s">
        <v>137</v>
      </c>
      <c r="V95" t="s">
        <v>138</v>
      </c>
      <c r="W95" t="s">
        <v>8</v>
      </c>
      <c r="X95" t="s">
        <v>140</v>
      </c>
      <c r="Y95" t="s">
        <v>141</v>
      </c>
      <c r="Z95" t="s">
        <v>142</v>
      </c>
      <c r="AA95" t="s">
        <v>143</v>
      </c>
      <c r="AB95" t="s">
        <v>1991</v>
      </c>
      <c r="AC95" t="s">
        <v>1992</v>
      </c>
      <c r="AD95" t="s">
        <v>1941</v>
      </c>
      <c r="AE95" t="s">
        <v>149</v>
      </c>
      <c r="AF95" t="s">
        <v>1163</v>
      </c>
      <c r="AG95" t="s">
        <v>1164</v>
      </c>
      <c r="AH95" t="s">
        <v>1165</v>
      </c>
      <c r="AI95" t="s">
        <v>1993</v>
      </c>
      <c r="AJ95" t="s">
        <v>1994</v>
      </c>
      <c r="AK95" t="s">
        <v>1995</v>
      </c>
      <c r="AL95" t="s">
        <v>1944</v>
      </c>
      <c r="AM95" t="s">
        <v>1168</v>
      </c>
      <c r="AN95" t="s">
        <v>157</v>
      </c>
      <c r="AO95" t="s">
        <v>158</v>
      </c>
      <c r="AP95" t="s">
        <v>159</v>
      </c>
      <c r="AQ95" t="s">
        <v>1996</v>
      </c>
      <c r="AR95" t="s">
        <v>1234</v>
      </c>
      <c r="AS95" t="s">
        <v>865</v>
      </c>
      <c r="AT95" t="s">
        <v>868</v>
      </c>
      <c r="AU95" t="s">
        <v>161</v>
      </c>
      <c r="AV95" t="s">
        <v>162</v>
      </c>
      <c r="AW95" t="s">
        <v>163</v>
      </c>
      <c r="AX95" t="s">
        <v>10</v>
      </c>
      <c r="AY95" t="s">
        <v>11</v>
      </c>
      <c r="AZ95" t="s">
        <v>898</v>
      </c>
      <c r="BA95" t="s">
        <v>904</v>
      </c>
      <c r="BB95" t="s">
        <v>47</v>
      </c>
      <c r="BC95" t="s">
        <v>12</v>
      </c>
      <c r="BD95" t="s">
        <v>166</v>
      </c>
      <c r="BE95" t="s">
        <v>51</v>
      </c>
      <c r="BF95" t="s">
        <v>13</v>
      </c>
      <c r="BG95" t="s">
        <v>1926</v>
      </c>
      <c r="BH95" t="s">
        <v>59</v>
      </c>
      <c r="BI95" t="s">
        <v>14</v>
      </c>
      <c r="BJ95" t="s">
        <v>15</v>
      </c>
      <c r="BK95" t="s">
        <v>88</v>
      </c>
      <c r="BL95" t="s">
        <v>16</v>
      </c>
      <c r="BM95" t="s">
        <v>167</v>
      </c>
      <c r="BN95" t="s">
        <v>1286</v>
      </c>
      <c r="BO95" t="s">
        <v>1239</v>
      </c>
      <c r="BP95" t="s">
        <v>17</v>
      </c>
      <c r="BQ95" t="s">
        <v>89</v>
      </c>
      <c r="BR95" t="s">
        <v>169</v>
      </c>
      <c r="BS95" t="s">
        <v>170</v>
      </c>
      <c r="BT95" t="s">
        <v>18</v>
      </c>
      <c r="BU95" t="s">
        <v>19</v>
      </c>
      <c r="BV95" t="s">
        <v>20</v>
      </c>
      <c r="BW95" t="s">
        <v>1945</v>
      </c>
      <c r="BX95" t="s">
        <v>1946</v>
      </c>
      <c r="BY95" t="s">
        <v>1242</v>
      </c>
      <c r="BZ95" t="s">
        <v>52</v>
      </c>
      <c r="CA95" t="s">
        <v>1947</v>
      </c>
      <c r="CB95" t="s">
        <v>21</v>
      </c>
      <c r="CC95" t="s">
        <v>84</v>
      </c>
      <c r="CD95" t="s">
        <v>172</v>
      </c>
      <c r="CE95" t="s">
        <v>22</v>
      </c>
      <c r="CF95" t="s">
        <v>90</v>
      </c>
      <c r="CG95" t="s">
        <v>173</v>
      </c>
      <c r="CH95" t="s">
        <v>91</v>
      </c>
      <c r="CI95" t="s">
        <v>23</v>
      </c>
      <c r="CJ95" t="s">
        <v>92</v>
      </c>
      <c r="CK95" t="s">
        <v>24</v>
      </c>
      <c r="CL95" t="s">
        <v>25</v>
      </c>
    </row>
    <row r="96" spans="1:90">
      <c r="A96">
        <v>1</v>
      </c>
      <c r="B96" t="s">
        <v>1990</v>
      </c>
      <c r="C96" s="238">
        <f>C4*波及計算!$K7</f>
        <v>0</v>
      </c>
      <c r="D96" s="238">
        <f>D4*波及計算!$K7</f>
        <v>0</v>
      </c>
      <c r="E96" s="238">
        <f>E4*波及計算!$K7</f>
        <v>0</v>
      </c>
      <c r="F96" s="238">
        <f>F4*波及計算!$K7</f>
        <v>0</v>
      </c>
      <c r="G96" s="238">
        <f>G4*波及計算!$K7</f>
        <v>0</v>
      </c>
      <c r="H96" s="238">
        <f>H4*波及計算!$K7</f>
        <v>0</v>
      </c>
      <c r="I96" s="238">
        <f>I4*波及計算!$K7</f>
        <v>0</v>
      </c>
      <c r="J96" s="238">
        <f>J4*波及計算!$K7</f>
        <v>0</v>
      </c>
      <c r="K96" s="238">
        <f>K4*波及計算!$K7</f>
        <v>0</v>
      </c>
      <c r="L96" s="238">
        <f>L4*波及計算!$K7</f>
        <v>0</v>
      </c>
      <c r="M96" s="238">
        <f>M4*波及計算!$K7</f>
        <v>0</v>
      </c>
      <c r="N96" s="238">
        <f>N4*波及計算!$K7</f>
        <v>0</v>
      </c>
      <c r="O96" s="238">
        <f>O4*波及計算!$K7</f>
        <v>0</v>
      </c>
      <c r="P96" s="238">
        <f>P4*波及計算!$K7</f>
        <v>0</v>
      </c>
      <c r="Q96" s="238">
        <f>Q4*波及計算!$K7</f>
        <v>0</v>
      </c>
      <c r="R96" s="238">
        <f>R4*波及計算!$K7</f>
        <v>0</v>
      </c>
      <c r="S96" s="238">
        <f>S4*波及計算!$K7</f>
        <v>0</v>
      </c>
      <c r="T96" s="238">
        <f>T4*波及計算!$K7</f>
        <v>0</v>
      </c>
      <c r="U96" s="238">
        <f>U4*波及計算!$K7</f>
        <v>0</v>
      </c>
      <c r="V96" s="238">
        <f>V4*波及計算!$K7</f>
        <v>0</v>
      </c>
      <c r="W96" s="238">
        <f>W4*波及計算!$K7</f>
        <v>0</v>
      </c>
      <c r="X96" s="238">
        <f>X4*波及計算!$K7</f>
        <v>0</v>
      </c>
      <c r="Y96" s="238">
        <f>Y4*波及計算!$K7</f>
        <v>0</v>
      </c>
      <c r="Z96" s="238">
        <f>Z4*波及計算!$K7</f>
        <v>0</v>
      </c>
      <c r="AA96" s="238">
        <f>AA4*波及計算!$K7</f>
        <v>0</v>
      </c>
      <c r="AB96" s="238">
        <f>AB4*波及計算!$K7</f>
        <v>0</v>
      </c>
      <c r="AC96" s="238">
        <f>AC4*波及計算!$K7</f>
        <v>0</v>
      </c>
      <c r="AD96" s="238">
        <f>AD4*波及計算!$K7</f>
        <v>0</v>
      </c>
      <c r="AE96" s="238">
        <f>AE4*波及計算!$K7</f>
        <v>0</v>
      </c>
      <c r="AF96" s="238">
        <f>AF4*波及計算!$K7</f>
        <v>0</v>
      </c>
      <c r="AG96" s="238">
        <f>AG4*波及計算!$K7</f>
        <v>0</v>
      </c>
      <c r="AH96" s="238">
        <f>AH4*波及計算!$K7</f>
        <v>0</v>
      </c>
      <c r="AI96" s="238">
        <f>AI4*波及計算!$K7</f>
        <v>0</v>
      </c>
      <c r="AJ96" s="238">
        <f>AJ4*波及計算!$K7</f>
        <v>0</v>
      </c>
      <c r="AK96" s="238">
        <f>AK4*波及計算!$K7</f>
        <v>0</v>
      </c>
      <c r="AL96" s="238">
        <f>AL4*波及計算!$K7</f>
        <v>0</v>
      </c>
      <c r="AM96" s="238">
        <f>AM4*波及計算!$K7</f>
        <v>0</v>
      </c>
      <c r="AN96" s="238">
        <f>AN4*波及計算!$K7</f>
        <v>0</v>
      </c>
      <c r="AO96" s="238">
        <f>AO4*波及計算!$K7</f>
        <v>0</v>
      </c>
      <c r="AP96" s="238">
        <f>AP4*波及計算!$K7</f>
        <v>0</v>
      </c>
      <c r="AQ96" s="238">
        <f>AQ4*波及計算!$K7</f>
        <v>0</v>
      </c>
      <c r="AR96" s="238">
        <f>AR4*波及計算!$K7</f>
        <v>0</v>
      </c>
      <c r="AS96" s="238">
        <f>AS4*波及計算!$K7</f>
        <v>0</v>
      </c>
      <c r="AT96" s="238">
        <f>AT4*波及計算!$K7</f>
        <v>0</v>
      </c>
      <c r="AU96" s="238">
        <f>AU4*波及計算!$K7</f>
        <v>0</v>
      </c>
      <c r="AV96" s="238">
        <f>AV4*波及計算!$K7</f>
        <v>0</v>
      </c>
      <c r="AW96" s="238">
        <f>AW4*波及計算!$K7</f>
        <v>0</v>
      </c>
      <c r="AX96" s="238">
        <f>AX4*波及計算!$K7</f>
        <v>0</v>
      </c>
      <c r="AY96" s="238">
        <f>AY4*波及計算!$K7</f>
        <v>0</v>
      </c>
      <c r="AZ96" s="238">
        <f>AZ4*波及計算!$K7</f>
        <v>0</v>
      </c>
      <c r="BA96" s="238">
        <f>BA4*波及計算!$K7</f>
        <v>0</v>
      </c>
      <c r="BB96" s="238">
        <f>BB4*波及計算!$K7</f>
        <v>0</v>
      </c>
      <c r="BC96" s="238">
        <f>BC4*波及計算!$K7</f>
        <v>0</v>
      </c>
      <c r="BD96" s="238">
        <f>BD4*波及計算!$K7</f>
        <v>0</v>
      </c>
      <c r="BE96" s="238">
        <f>BE4*波及計算!$K7</f>
        <v>0</v>
      </c>
      <c r="BF96" s="238">
        <f>BF4*波及計算!$K7</f>
        <v>0</v>
      </c>
      <c r="BG96" s="238">
        <f>BG4*波及計算!$K7</f>
        <v>0</v>
      </c>
      <c r="BH96" s="238">
        <f>BH4*波及計算!$K7</f>
        <v>0</v>
      </c>
      <c r="BI96" s="238">
        <f>BI4*波及計算!$K7</f>
        <v>0</v>
      </c>
      <c r="BJ96" s="238">
        <f>BJ4*波及計算!$K7</f>
        <v>0</v>
      </c>
      <c r="BK96" s="238">
        <f>BK4*波及計算!$K7</f>
        <v>0</v>
      </c>
      <c r="BL96" s="238">
        <f>BL4*波及計算!$K7</f>
        <v>0</v>
      </c>
      <c r="BM96" s="238">
        <f>BM4*波及計算!$K7</f>
        <v>0</v>
      </c>
      <c r="BN96" s="238">
        <f>BN4*波及計算!$K7</f>
        <v>0</v>
      </c>
      <c r="BO96" s="238">
        <f>BO4*波及計算!$K7</f>
        <v>0</v>
      </c>
      <c r="BP96" s="238">
        <f>BP4*波及計算!$K7</f>
        <v>0</v>
      </c>
      <c r="BQ96" s="238">
        <f>BQ4*波及計算!$K7</f>
        <v>0</v>
      </c>
      <c r="BR96" s="238">
        <f>BR4*波及計算!$K7</f>
        <v>0</v>
      </c>
      <c r="BS96" s="238">
        <f>BS4*波及計算!$K7</f>
        <v>0</v>
      </c>
      <c r="BT96" s="238">
        <f>BT4*波及計算!$K7</f>
        <v>0</v>
      </c>
      <c r="BU96" s="238">
        <f>BU4*波及計算!$K7</f>
        <v>0</v>
      </c>
      <c r="BV96" s="238">
        <f>BV4*波及計算!$K7</f>
        <v>0</v>
      </c>
      <c r="BW96" s="238">
        <f>BW4*波及計算!$K7</f>
        <v>0</v>
      </c>
      <c r="BX96" s="238">
        <f>BX4*波及計算!$K7</f>
        <v>0</v>
      </c>
      <c r="BY96" s="238">
        <f>BY4*波及計算!$K7</f>
        <v>0</v>
      </c>
      <c r="BZ96" s="238">
        <f>BZ4*波及計算!$K7</f>
        <v>0</v>
      </c>
      <c r="CA96" s="238">
        <f>CA4*波及計算!$K7</f>
        <v>0</v>
      </c>
      <c r="CB96" s="238">
        <f>CB4*波及計算!$K7</f>
        <v>0</v>
      </c>
      <c r="CC96" s="238">
        <f>CC4*波及計算!$K7</f>
        <v>0</v>
      </c>
      <c r="CD96" s="238">
        <f>CD4*波及計算!$K7</f>
        <v>0</v>
      </c>
      <c r="CE96" s="238">
        <f>CE4*波及計算!$K7</f>
        <v>0</v>
      </c>
      <c r="CF96" s="238">
        <f>CF4*波及計算!$K7</f>
        <v>0</v>
      </c>
      <c r="CG96" s="238">
        <f>CG4*波及計算!$K7</f>
        <v>0</v>
      </c>
      <c r="CH96" s="238">
        <f>CH4*波及計算!$K7</f>
        <v>0</v>
      </c>
      <c r="CI96" s="238">
        <f>CI4*波及計算!$K7</f>
        <v>0</v>
      </c>
      <c r="CJ96" s="238">
        <f>CJ4*波及計算!$K7</f>
        <v>0</v>
      </c>
      <c r="CK96" s="238">
        <f>CK4*波及計算!$K7</f>
        <v>0</v>
      </c>
      <c r="CL96" s="238">
        <f>CL4*波及計算!$K7</f>
        <v>0</v>
      </c>
    </row>
    <row r="97" spans="1:90">
      <c r="A97">
        <v>2</v>
      </c>
      <c r="B97" t="s">
        <v>4</v>
      </c>
      <c r="C97" s="238">
        <f>C5*波及計算!$K8</f>
        <v>0</v>
      </c>
      <c r="D97" s="238">
        <f>D5*波及計算!$K8</f>
        <v>0</v>
      </c>
      <c r="E97" s="238">
        <f>E5*波及計算!$K8</f>
        <v>0</v>
      </c>
      <c r="F97" s="238">
        <f>F5*波及計算!$K8</f>
        <v>0</v>
      </c>
      <c r="G97" s="238">
        <f>G5*波及計算!$K8</f>
        <v>0</v>
      </c>
      <c r="H97" s="238">
        <f>H5*波及計算!$K8</f>
        <v>0</v>
      </c>
      <c r="I97" s="238">
        <f>I5*波及計算!$K8</f>
        <v>0</v>
      </c>
      <c r="J97" s="238">
        <f>J5*波及計算!$K8</f>
        <v>0</v>
      </c>
      <c r="K97" s="238">
        <f>K5*波及計算!$K8</f>
        <v>0</v>
      </c>
      <c r="L97" s="238">
        <f>L5*波及計算!$K8</f>
        <v>0</v>
      </c>
      <c r="M97" s="238">
        <f>M5*波及計算!$K8</f>
        <v>0</v>
      </c>
      <c r="N97" s="238">
        <f>N5*波及計算!$K8</f>
        <v>0</v>
      </c>
      <c r="O97" s="238">
        <f>O5*波及計算!$K8</f>
        <v>0</v>
      </c>
      <c r="P97" s="238">
        <f>P5*波及計算!$K8</f>
        <v>0</v>
      </c>
      <c r="Q97" s="238">
        <f>Q5*波及計算!$K8</f>
        <v>0</v>
      </c>
      <c r="R97" s="238">
        <f>R5*波及計算!$K8</f>
        <v>0</v>
      </c>
      <c r="S97" s="238">
        <f>S5*波及計算!$K8</f>
        <v>0</v>
      </c>
      <c r="T97" s="238">
        <f>T5*波及計算!$K8</f>
        <v>0</v>
      </c>
      <c r="U97" s="238">
        <f>U5*波及計算!$K8</f>
        <v>0</v>
      </c>
      <c r="V97" s="238">
        <f>V5*波及計算!$K8</f>
        <v>0</v>
      </c>
      <c r="W97" s="238">
        <f>W5*波及計算!$K8</f>
        <v>0</v>
      </c>
      <c r="X97" s="238">
        <f>X5*波及計算!$K8</f>
        <v>0</v>
      </c>
      <c r="Y97" s="238">
        <f>Y5*波及計算!$K8</f>
        <v>0</v>
      </c>
      <c r="Z97" s="238">
        <f>Z5*波及計算!$K8</f>
        <v>0</v>
      </c>
      <c r="AA97" s="238">
        <f>AA5*波及計算!$K8</f>
        <v>0</v>
      </c>
      <c r="AB97" s="238">
        <f>AB5*波及計算!$K8</f>
        <v>0</v>
      </c>
      <c r="AC97" s="238">
        <f>AC5*波及計算!$K8</f>
        <v>0</v>
      </c>
      <c r="AD97" s="238">
        <f>AD5*波及計算!$K8</f>
        <v>0</v>
      </c>
      <c r="AE97" s="238">
        <f>AE5*波及計算!$K8</f>
        <v>0</v>
      </c>
      <c r="AF97" s="238">
        <f>AF5*波及計算!$K8</f>
        <v>0</v>
      </c>
      <c r="AG97" s="238">
        <f>AG5*波及計算!$K8</f>
        <v>0</v>
      </c>
      <c r="AH97" s="238">
        <f>AH5*波及計算!$K8</f>
        <v>0</v>
      </c>
      <c r="AI97" s="238">
        <f>AI5*波及計算!$K8</f>
        <v>0</v>
      </c>
      <c r="AJ97" s="238">
        <f>AJ5*波及計算!$K8</f>
        <v>0</v>
      </c>
      <c r="AK97" s="238">
        <f>AK5*波及計算!$K8</f>
        <v>0</v>
      </c>
      <c r="AL97" s="238">
        <f>AL5*波及計算!$K8</f>
        <v>0</v>
      </c>
      <c r="AM97" s="238">
        <f>AM5*波及計算!$K8</f>
        <v>0</v>
      </c>
      <c r="AN97" s="238">
        <f>AN5*波及計算!$K8</f>
        <v>0</v>
      </c>
      <c r="AO97" s="238">
        <f>AO5*波及計算!$K8</f>
        <v>0</v>
      </c>
      <c r="AP97" s="238">
        <f>AP5*波及計算!$K8</f>
        <v>0</v>
      </c>
      <c r="AQ97" s="238">
        <f>AQ5*波及計算!$K8</f>
        <v>0</v>
      </c>
      <c r="AR97" s="238">
        <f>AR5*波及計算!$K8</f>
        <v>0</v>
      </c>
      <c r="AS97" s="238">
        <f>AS5*波及計算!$K8</f>
        <v>0</v>
      </c>
      <c r="AT97" s="238">
        <f>AT5*波及計算!$K8</f>
        <v>0</v>
      </c>
      <c r="AU97" s="238">
        <f>AU5*波及計算!$K8</f>
        <v>0</v>
      </c>
      <c r="AV97" s="238">
        <f>AV5*波及計算!$K8</f>
        <v>0</v>
      </c>
      <c r="AW97" s="238">
        <f>AW5*波及計算!$K8</f>
        <v>0</v>
      </c>
      <c r="AX97" s="238">
        <f>AX5*波及計算!$K8</f>
        <v>0</v>
      </c>
      <c r="AY97" s="238">
        <f>AY5*波及計算!$K8</f>
        <v>0</v>
      </c>
      <c r="AZ97" s="238">
        <f>AZ5*波及計算!$K8</f>
        <v>0</v>
      </c>
      <c r="BA97" s="238">
        <f>BA5*波及計算!$K8</f>
        <v>0</v>
      </c>
      <c r="BB97" s="238">
        <f>BB5*波及計算!$K8</f>
        <v>0</v>
      </c>
      <c r="BC97" s="238">
        <f>BC5*波及計算!$K8</f>
        <v>0</v>
      </c>
      <c r="BD97" s="238">
        <f>BD5*波及計算!$K8</f>
        <v>0</v>
      </c>
      <c r="BE97" s="238">
        <f>BE5*波及計算!$K8</f>
        <v>0</v>
      </c>
      <c r="BF97" s="238">
        <f>BF5*波及計算!$K8</f>
        <v>0</v>
      </c>
      <c r="BG97" s="238">
        <f>BG5*波及計算!$K8</f>
        <v>0</v>
      </c>
      <c r="BH97" s="238">
        <f>BH5*波及計算!$K8</f>
        <v>0</v>
      </c>
      <c r="BI97" s="238">
        <f>BI5*波及計算!$K8</f>
        <v>0</v>
      </c>
      <c r="BJ97" s="238">
        <f>BJ5*波及計算!$K8</f>
        <v>0</v>
      </c>
      <c r="BK97" s="238">
        <f>BK5*波及計算!$K8</f>
        <v>0</v>
      </c>
      <c r="BL97" s="238">
        <f>BL5*波及計算!$K8</f>
        <v>0</v>
      </c>
      <c r="BM97" s="238">
        <f>BM5*波及計算!$K8</f>
        <v>0</v>
      </c>
      <c r="BN97" s="238">
        <f>BN5*波及計算!$K8</f>
        <v>0</v>
      </c>
      <c r="BO97" s="238">
        <f>BO5*波及計算!$K8</f>
        <v>0</v>
      </c>
      <c r="BP97" s="238">
        <f>BP5*波及計算!$K8</f>
        <v>0</v>
      </c>
      <c r="BQ97" s="238">
        <f>BQ5*波及計算!$K8</f>
        <v>0</v>
      </c>
      <c r="BR97" s="238">
        <f>BR5*波及計算!$K8</f>
        <v>0</v>
      </c>
      <c r="BS97" s="238">
        <f>BS5*波及計算!$K8</f>
        <v>0</v>
      </c>
      <c r="BT97" s="238">
        <f>BT5*波及計算!$K8</f>
        <v>0</v>
      </c>
      <c r="BU97" s="238">
        <f>BU5*波及計算!$K8</f>
        <v>0</v>
      </c>
      <c r="BV97" s="238">
        <f>BV5*波及計算!$K8</f>
        <v>0</v>
      </c>
      <c r="BW97" s="238">
        <f>BW5*波及計算!$K8</f>
        <v>0</v>
      </c>
      <c r="BX97" s="238">
        <f>BX5*波及計算!$K8</f>
        <v>0</v>
      </c>
      <c r="BY97" s="238">
        <f>BY5*波及計算!$K8</f>
        <v>0</v>
      </c>
      <c r="BZ97" s="238">
        <f>BZ5*波及計算!$K8</f>
        <v>0</v>
      </c>
      <c r="CA97" s="238">
        <f>CA5*波及計算!$K8</f>
        <v>0</v>
      </c>
      <c r="CB97" s="238">
        <f>CB5*波及計算!$K8</f>
        <v>0</v>
      </c>
      <c r="CC97" s="238">
        <f>CC5*波及計算!$K8</f>
        <v>0</v>
      </c>
      <c r="CD97" s="238">
        <f>CD5*波及計算!$K8</f>
        <v>0</v>
      </c>
      <c r="CE97" s="238">
        <f>CE5*波及計算!$K8</f>
        <v>0</v>
      </c>
      <c r="CF97" s="238">
        <f>CF5*波及計算!$K8</f>
        <v>0</v>
      </c>
      <c r="CG97" s="238">
        <f>CG5*波及計算!$K8</f>
        <v>0</v>
      </c>
      <c r="CH97" s="238">
        <f>CH5*波及計算!$K8</f>
        <v>0</v>
      </c>
      <c r="CI97" s="238">
        <f>CI5*波及計算!$K8</f>
        <v>0</v>
      </c>
      <c r="CJ97" s="238">
        <f>CJ5*波及計算!$K8</f>
        <v>0</v>
      </c>
      <c r="CK97" s="238">
        <f>CK5*波及計算!$K8</f>
        <v>0</v>
      </c>
      <c r="CL97" s="238">
        <f>CL5*波及計算!$K8</f>
        <v>0</v>
      </c>
    </row>
    <row r="98" spans="1:90">
      <c r="A98">
        <v>3</v>
      </c>
      <c r="B98" t="s">
        <v>5</v>
      </c>
      <c r="C98" s="238">
        <f>C6*波及計算!$K9</f>
        <v>0</v>
      </c>
      <c r="D98" s="238">
        <f>D6*波及計算!$K9</f>
        <v>0</v>
      </c>
      <c r="E98" s="238">
        <f>E6*波及計算!$K9</f>
        <v>0</v>
      </c>
      <c r="F98" s="238">
        <f>F6*波及計算!$K9</f>
        <v>0</v>
      </c>
      <c r="G98" s="238">
        <f>G6*波及計算!$K9</f>
        <v>0</v>
      </c>
      <c r="H98" s="238">
        <f>H6*波及計算!$K9</f>
        <v>0</v>
      </c>
      <c r="I98" s="238">
        <f>I6*波及計算!$K9</f>
        <v>0</v>
      </c>
      <c r="J98" s="238">
        <f>J6*波及計算!$K9</f>
        <v>0</v>
      </c>
      <c r="K98" s="238">
        <f>K6*波及計算!$K9</f>
        <v>0</v>
      </c>
      <c r="L98" s="238">
        <f>L6*波及計算!$K9</f>
        <v>0</v>
      </c>
      <c r="M98" s="238">
        <f>M6*波及計算!$K9</f>
        <v>0</v>
      </c>
      <c r="N98" s="238">
        <f>N6*波及計算!$K9</f>
        <v>0</v>
      </c>
      <c r="O98" s="238">
        <f>O6*波及計算!$K9</f>
        <v>0</v>
      </c>
      <c r="P98" s="238">
        <f>P6*波及計算!$K9</f>
        <v>0</v>
      </c>
      <c r="Q98" s="238">
        <f>Q6*波及計算!$K9</f>
        <v>0</v>
      </c>
      <c r="R98" s="238">
        <f>R6*波及計算!$K9</f>
        <v>0</v>
      </c>
      <c r="S98" s="238">
        <f>S6*波及計算!$K9</f>
        <v>0</v>
      </c>
      <c r="T98" s="238">
        <f>T6*波及計算!$K9</f>
        <v>0</v>
      </c>
      <c r="U98" s="238">
        <f>U6*波及計算!$K9</f>
        <v>0</v>
      </c>
      <c r="V98" s="238">
        <f>V6*波及計算!$K9</f>
        <v>0</v>
      </c>
      <c r="W98" s="238">
        <f>W6*波及計算!$K9</f>
        <v>0</v>
      </c>
      <c r="X98" s="238">
        <f>X6*波及計算!$K9</f>
        <v>0</v>
      </c>
      <c r="Y98" s="238">
        <f>Y6*波及計算!$K9</f>
        <v>0</v>
      </c>
      <c r="Z98" s="238">
        <f>Z6*波及計算!$K9</f>
        <v>0</v>
      </c>
      <c r="AA98" s="238">
        <f>AA6*波及計算!$K9</f>
        <v>0</v>
      </c>
      <c r="AB98" s="238">
        <f>AB6*波及計算!$K9</f>
        <v>0</v>
      </c>
      <c r="AC98" s="238">
        <f>AC6*波及計算!$K9</f>
        <v>0</v>
      </c>
      <c r="AD98" s="238">
        <f>AD6*波及計算!$K9</f>
        <v>0</v>
      </c>
      <c r="AE98" s="238">
        <f>AE6*波及計算!$K9</f>
        <v>0</v>
      </c>
      <c r="AF98" s="238">
        <f>AF6*波及計算!$K9</f>
        <v>0</v>
      </c>
      <c r="AG98" s="238">
        <f>AG6*波及計算!$K9</f>
        <v>0</v>
      </c>
      <c r="AH98" s="238">
        <f>AH6*波及計算!$K9</f>
        <v>0</v>
      </c>
      <c r="AI98" s="238">
        <f>AI6*波及計算!$K9</f>
        <v>0</v>
      </c>
      <c r="AJ98" s="238">
        <f>AJ6*波及計算!$K9</f>
        <v>0</v>
      </c>
      <c r="AK98" s="238">
        <f>AK6*波及計算!$K9</f>
        <v>0</v>
      </c>
      <c r="AL98" s="238">
        <f>AL6*波及計算!$K9</f>
        <v>0</v>
      </c>
      <c r="AM98" s="238">
        <f>AM6*波及計算!$K9</f>
        <v>0</v>
      </c>
      <c r="AN98" s="238">
        <f>AN6*波及計算!$K9</f>
        <v>0</v>
      </c>
      <c r="AO98" s="238">
        <f>AO6*波及計算!$K9</f>
        <v>0</v>
      </c>
      <c r="AP98" s="238">
        <f>AP6*波及計算!$K9</f>
        <v>0</v>
      </c>
      <c r="AQ98" s="238">
        <f>AQ6*波及計算!$K9</f>
        <v>0</v>
      </c>
      <c r="AR98" s="238">
        <f>AR6*波及計算!$K9</f>
        <v>0</v>
      </c>
      <c r="AS98" s="238">
        <f>AS6*波及計算!$K9</f>
        <v>0</v>
      </c>
      <c r="AT98" s="238">
        <f>AT6*波及計算!$K9</f>
        <v>0</v>
      </c>
      <c r="AU98" s="238">
        <f>AU6*波及計算!$K9</f>
        <v>0</v>
      </c>
      <c r="AV98" s="238">
        <f>AV6*波及計算!$K9</f>
        <v>0</v>
      </c>
      <c r="AW98" s="238">
        <f>AW6*波及計算!$K9</f>
        <v>0</v>
      </c>
      <c r="AX98" s="238">
        <f>AX6*波及計算!$K9</f>
        <v>0</v>
      </c>
      <c r="AY98" s="238">
        <f>AY6*波及計算!$K9</f>
        <v>0</v>
      </c>
      <c r="AZ98" s="238">
        <f>AZ6*波及計算!$K9</f>
        <v>0</v>
      </c>
      <c r="BA98" s="238">
        <f>BA6*波及計算!$K9</f>
        <v>0</v>
      </c>
      <c r="BB98" s="238">
        <f>BB6*波及計算!$K9</f>
        <v>0</v>
      </c>
      <c r="BC98" s="238">
        <f>BC6*波及計算!$K9</f>
        <v>0</v>
      </c>
      <c r="BD98" s="238">
        <f>BD6*波及計算!$K9</f>
        <v>0</v>
      </c>
      <c r="BE98" s="238">
        <f>BE6*波及計算!$K9</f>
        <v>0</v>
      </c>
      <c r="BF98" s="238">
        <f>BF6*波及計算!$K9</f>
        <v>0</v>
      </c>
      <c r="BG98" s="238">
        <f>BG6*波及計算!$K9</f>
        <v>0</v>
      </c>
      <c r="BH98" s="238">
        <f>BH6*波及計算!$K9</f>
        <v>0</v>
      </c>
      <c r="BI98" s="238">
        <f>BI6*波及計算!$K9</f>
        <v>0</v>
      </c>
      <c r="BJ98" s="238">
        <f>BJ6*波及計算!$K9</f>
        <v>0</v>
      </c>
      <c r="BK98" s="238">
        <f>BK6*波及計算!$K9</f>
        <v>0</v>
      </c>
      <c r="BL98" s="238">
        <f>BL6*波及計算!$K9</f>
        <v>0</v>
      </c>
      <c r="BM98" s="238">
        <f>BM6*波及計算!$K9</f>
        <v>0</v>
      </c>
      <c r="BN98" s="238">
        <f>BN6*波及計算!$K9</f>
        <v>0</v>
      </c>
      <c r="BO98" s="238">
        <f>BO6*波及計算!$K9</f>
        <v>0</v>
      </c>
      <c r="BP98" s="238">
        <f>BP6*波及計算!$K9</f>
        <v>0</v>
      </c>
      <c r="BQ98" s="238">
        <f>BQ6*波及計算!$K9</f>
        <v>0</v>
      </c>
      <c r="BR98" s="238">
        <f>BR6*波及計算!$K9</f>
        <v>0</v>
      </c>
      <c r="BS98" s="238">
        <f>BS6*波及計算!$K9</f>
        <v>0</v>
      </c>
      <c r="BT98" s="238">
        <f>BT6*波及計算!$K9</f>
        <v>0</v>
      </c>
      <c r="BU98" s="238">
        <f>BU6*波及計算!$K9</f>
        <v>0</v>
      </c>
      <c r="BV98" s="238">
        <f>BV6*波及計算!$K9</f>
        <v>0</v>
      </c>
      <c r="BW98" s="238">
        <f>BW6*波及計算!$K9</f>
        <v>0</v>
      </c>
      <c r="BX98" s="238">
        <f>BX6*波及計算!$K9</f>
        <v>0</v>
      </c>
      <c r="BY98" s="238">
        <f>BY6*波及計算!$K9</f>
        <v>0</v>
      </c>
      <c r="BZ98" s="238">
        <f>BZ6*波及計算!$K9</f>
        <v>0</v>
      </c>
      <c r="CA98" s="238">
        <f>CA6*波及計算!$K9</f>
        <v>0</v>
      </c>
      <c r="CB98" s="238">
        <f>CB6*波及計算!$K9</f>
        <v>0</v>
      </c>
      <c r="CC98" s="238">
        <f>CC6*波及計算!$K9</f>
        <v>0</v>
      </c>
      <c r="CD98" s="238">
        <f>CD6*波及計算!$K9</f>
        <v>0</v>
      </c>
      <c r="CE98" s="238">
        <f>CE6*波及計算!$K9</f>
        <v>0</v>
      </c>
      <c r="CF98" s="238">
        <f>CF6*波及計算!$K9</f>
        <v>0</v>
      </c>
      <c r="CG98" s="238">
        <f>CG6*波及計算!$K9</f>
        <v>0</v>
      </c>
      <c r="CH98" s="238">
        <f>CH6*波及計算!$K9</f>
        <v>0</v>
      </c>
      <c r="CI98" s="238">
        <f>CI6*波及計算!$K9</f>
        <v>0</v>
      </c>
      <c r="CJ98" s="238">
        <f>CJ6*波及計算!$K9</f>
        <v>0</v>
      </c>
      <c r="CK98" s="238">
        <f>CK6*波及計算!$K9</f>
        <v>0</v>
      </c>
      <c r="CL98" s="238">
        <f>CL6*波及計算!$K9</f>
        <v>0</v>
      </c>
    </row>
    <row r="99" spans="1:90">
      <c r="A99">
        <v>4</v>
      </c>
      <c r="B99" t="s">
        <v>198</v>
      </c>
      <c r="C99" s="238">
        <f>C7*波及計算!$K10</f>
        <v>0</v>
      </c>
      <c r="D99" s="238">
        <f>D7*波及計算!$K10</f>
        <v>0</v>
      </c>
      <c r="E99" s="238">
        <f>E7*波及計算!$K10</f>
        <v>0</v>
      </c>
      <c r="F99" s="238">
        <f>F7*波及計算!$K10</f>
        <v>0</v>
      </c>
      <c r="G99" s="238">
        <f>G7*波及計算!$K10</f>
        <v>0</v>
      </c>
      <c r="H99" s="238">
        <f>H7*波及計算!$K10</f>
        <v>0</v>
      </c>
      <c r="I99" s="238">
        <f>I7*波及計算!$K10</f>
        <v>0</v>
      </c>
      <c r="J99" s="238">
        <f>J7*波及計算!$K10</f>
        <v>0</v>
      </c>
      <c r="K99" s="238">
        <f>K7*波及計算!$K10</f>
        <v>0</v>
      </c>
      <c r="L99" s="238">
        <f>L7*波及計算!$K10</f>
        <v>0</v>
      </c>
      <c r="M99" s="238">
        <f>M7*波及計算!$K10</f>
        <v>0</v>
      </c>
      <c r="N99" s="238">
        <f>N7*波及計算!$K10</f>
        <v>0</v>
      </c>
      <c r="O99" s="238">
        <f>O7*波及計算!$K10</f>
        <v>0</v>
      </c>
      <c r="P99" s="238">
        <f>P7*波及計算!$K10</f>
        <v>0</v>
      </c>
      <c r="Q99" s="238">
        <f>Q7*波及計算!$K10</f>
        <v>0</v>
      </c>
      <c r="R99" s="238">
        <f>R7*波及計算!$K10</f>
        <v>0</v>
      </c>
      <c r="S99" s="238">
        <f>S7*波及計算!$K10</f>
        <v>0</v>
      </c>
      <c r="T99" s="238">
        <f>T7*波及計算!$K10</f>
        <v>0</v>
      </c>
      <c r="U99" s="238">
        <f>U7*波及計算!$K10</f>
        <v>0</v>
      </c>
      <c r="V99" s="238">
        <f>V7*波及計算!$K10</f>
        <v>0</v>
      </c>
      <c r="W99" s="238">
        <f>W7*波及計算!$K10</f>
        <v>0</v>
      </c>
      <c r="X99" s="238">
        <f>X7*波及計算!$K10</f>
        <v>0</v>
      </c>
      <c r="Y99" s="238">
        <f>Y7*波及計算!$K10</f>
        <v>0</v>
      </c>
      <c r="Z99" s="238">
        <f>Z7*波及計算!$K10</f>
        <v>0</v>
      </c>
      <c r="AA99" s="238">
        <f>AA7*波及計算!$K10</f>
        <v>0</v>
      </c>
      <c r="AB99" s="238">
        <f>AB7*波及計算!$K10</f>
        <v>0</v>
      </c>
      <c r="AC99" s="238">
        <f>AC7*波及計算!$K10</f>
        <v>0</v>
      </c>
      <c r="AD99" s="238">
        <f>AD7*波及計算!$K10</f>
        <v>0</v>
      </c>
      <c r="AE99" s="238">
        <f>AE7*波及計算!$K10</f>
        <v>0</v>
      </c>
      <c r="AF99" s="238">
        <f>AF7*波及計算!$K10</f>
        <v>0</v>
      </c>
      <c r="AG99" s="238">
        <f>AG7*波及計算!$K10</f>
        <v>0</v>
      </c>
      <c r="AH99" s="238">
        <f>AH7*波及計算!$K10</f>
        <v>0</v>
      </c>
      <c r="AI99" s="238">
        <f>AI7*波及計算!$K10</f>
        <v>0</v>
      </c>
      <c r="AJ99" s="238">
        <f>AJ7*波及計算!$K10</f>
        <v>0</v>
      </c>
      <c r="AK99" s="238">
        <f>AK7*波及計算!$K10</f>
        <v>0</v>
      </c>
      <c r="AL99" s="238">
        <f>AL7*波及計算!$K10</f>
        <v>0</v>
      </c>
      <c r="AM99" s="238">
        <f>AM7*波及計算!$K10</f>
        <v>0</v>
      </c>
      <c r="AN99" s="238">
        <f>AN7*波及計算!$K10</f>
        <v>0</v>
      </c>
      <c r="AO99" s="238">
        <f>AO7*波及計算!$K10</f>
        <v>0</v>
      </c>
      <c r="AP99" s="238">
        <f>AP7*波及計算!$K10</f>
        <v>0</v>
      </c>
      <c r="AQ99" s="238">
        <f>AQ7*波及計算!$K10</f>
        <v>0</v>
      </c>
      <c r="AR99" s="238">
        <f>AR7*波及計算!$K10</f>
        <v>0</v>
      </c>
      <c r="AS99" s="238">
        <f>AS7*波及計算!$K10</f>
        <v>0</v>
      </c>
      <c r="AT99" s="238">
        <f>AT7*波及計算!$K10</f>
        <v>0</v>
      </c>
      <c r="AU99" s="238">
        <f>AU7*波及計算!$K10</f>
        <v>0</v>
      </c>
      <c r="AV99" s="238">
        <f>AV7*波及計算!$K10</f>
        <v>0</v>
      </c>
      <c r="AW99" s="238">
        <f>AW7*波及計算!$K10</f>
        <v>0</v>
      </c>
      <c r="AX99" s="238">
        <f>AX7*波及計算!$K10</f>
        <v>0</v>
      </c>
      <c r="AY99" s="238">
        <f>AY7*波及計算!$K10</f>
        <v>0</v>
      </c>
      <c r="AZ99" s="238">
        <f>AZ7*波及計算!$K10</f>
        <v>0</v>
      </c>
      <c r="BA99" s="238">
        <f>BA7*波及計算!$K10</f>
        <v>0</v>
      </c>
      <c r="BB99" s="238">
        <f>BB7*波及計算!$K10</f>
        <v>0</v>
      </c>
      <c r="BC99" s="238">
        <f>BC7*波及計算!$K10</f>
        <v>0</v>
      </c>
      <c r="BD99" s="238">
        <f>BD7*波及計算!$K10</f>
        <v>0</v>
      </c>
      <c r="BE99" s="238">
        <f>BE7*波及計算!$K10</f>
        <v>0</v>
      </c>
      <c r="BF99" s="238">
        <f>BF7*波及計算!$K10</f>
        <v>0</v>
      </c>
      <c r="BG99" s="238">
        <f>BG7*波及計算!$K10</f>
        <v>0</v>
      </c>
      <c r="BH99" s="238">
        <f>BH7*波及計算!$K10</f>
        <v>0</v>
      </c>
      <c r="BI99" s="238">
        <f>BI7*波及計算!$K10</f>
        <v>0</v>
      </c>
      <c r="BJ99" s="238">
        <f>BJ7*波及計算!$K10</f>
        <v>0</v>
      </c>
      <c r="BK99" s="238">
        <f>BK7*波及計算!$K10</f>
        <v>0</v>
      </c>
      <c r="BL99" s="238">
        <f>BL7*波及計算!$K10</f>
        <v>0</v>
      </c>
      <c r="BM99" s="238">
        <f>BM7*波及計算!$K10</f>
        <v>0</v>
      </c>
      <c r="BN99" s="238">
        <f>BN7*波及計算!$K10</f>
        <v>0</v>
      </c>
      <c r="BO99" s="238">
        <f>BO7*波及計算!$K10</f>
        <v>0</v>
      </c>
      <c r="BP99" s="238">
        <f>BP7*波及計算!$K10</f>
        <v>0</v>
      </c>
      <c r="BQ99" s="238">
        <f>BQ7*波及計算!$K10</f>
        <v>0</v>
      </c>
      <c r="BR99" s="238">
        <f>BR7*波及計算!$K10</f>
        <v>0</v>
      </c>
      <c r="BS99" s="238">
        <f>BS7*波及計算!$K10</f>
        <v>0</v>
      </c>
      <c r="BT99" s="238">
        <f>BT7*波及計算!$K10</f>
        <v>0</v>
      </c>
      <c r="BU99" s="238">
        <f>BU7*波及計算!$K10</f>
        <v>0</v>
      </c>
      <c r="BV99" s="238">
        <f>BV7*波及計算!$K10</f>
        <v>0</v>
      </c>
      <c r="BW99" s="238">
        <f>BW7*波及計算!$K10</f>
        <v>0</v>
      </c>
      <c r="BX99" s="238">
        <f>BX7*波及計算!$K10</f>
        <v>0</v>
      </c>
      <c r="BY99" s="238">
        <f>BY7*波及計算!$K10</f>
        <v>0</v>
      </c>
      <c r="BZ99" s="238">
        <f>BZ7*波及計算!$K10</f>
        <v>0</v>
      </c>
      <c r="CA99" s="238">
        <f>CA7*波及計算!$K10</f>
        <v>0</v>
      </c>
      <c r="CB99" s="238">
        <f>CB7*波及計算!$K10</f>
        <v>0</v>
      </c>
      <c r="CC99" s="238">
        <f>CC7*波及計算!$K10</f>
        <v>0</v>
      </c>
      <c r="CD99" s="238">
        <f>CD7*波及計算!$K10</f>
        <v>0</v>
      </c>
      <c r="CE99" s="238">
        <f>CE7*波及計算!$K10</f>
        <v>0</v>
      </c>
      <c r="CF99" s="238">
        <f>CF7*波及計算!$K10</f>
        <v>0</v>
      </c>
      <c r="CG99" s="238">
        <f>CG7*波及計算!$K10</f>
        <v>0</v>
      </c>
      <c r="CH99" s="238">
        <f>CH7*波及計算!$K10</f>
        <v>0</v>
      </c>
      <c r="CI99" s="238">
        <f>CI7*波及計算!$K10</f>
        <v>0</v>
      </c>
      <c r="CJ99" s="238">
        <f>CJ7*波及計算!$K10</f>
        <v>0</v>
      </c>
      <c r="CK99" s="238">
        <f>CK7*波及計算!$K10</f>
        <v>0</v>
      </c>
      <c r="CL99" s="238">
        <f>CL7*波及計算!$K10</f>
        <v>0</v>
      </c>
    </row>
    <row r="100" spans="1:90">
      <c r="A100">
        <v>5</v>
      </c>
      <c r="B100" t="s">
        <v>6</v>
      </c>
      <c r="C100" s="238">
        <f>C8*波及計算!$K11</f>
        <v>0</v>
      </c>
      <c r="D100" s="238">
        <f>D8*波及計算!$K11</f>
        <v>0</v>
      </c>
      <c r="E100" s="238">
        <f>E8*波及計算!$K11</f>
        <v>0</v>
      </c>
      <c r="F100" s="238">
        <f>F8*波及計算!$K11</f>
        <v>0</v>
      </c>
      <c r="G100" s="238">
        <f>G8*波及計算!$K11</f>
        <v>0</v>
      </c>
      <c r="H100" s="238">
        <f>H8*波及計算!$K11</f>
        <v>0</v>
      </c>
      <c r="I100" s="238">
        <f>I8*波及計算!$K11</f>
        <v>0</v>
      </c>
      <c r="J100" s="238">
        <f>J8*波及計算!$K11</f>
        <v>0</v>
      </c>
      <c r="K100" s="238">
        <f>K8*波及計算!$K11</f>
        <v>0</v>
      </c>
      <c r="L100" s="238">
        <f>L8*波及計算!$K11</f>
        <v>0</v>
      </c>
      <c r="M100" s="238">
        <f>M8*波及計算!$K11</f>
        <v>0</v>
      </c>
      <c r="N100" s="238">
        <f>N8*波及計算!$K11</f>
        <v>0</v>
      </c>
      <c r="O100" s="238">
        <f>O8*波及計算!$K11</f>
        <v>0</v>
      </c>
      <c r="P100" s="238">
        <f>P8*波及計算!$K11</f>
        <v>0</v>
      </c>
      <c r="Q100" s="238">
        <f>Q8*波及計算!$K11</f>
        <v>0</v>
      </c>
      <c r="R100" s="238">
        <f>R8*波及計算!$K11</f>
        <v>0</v>
      </c>
      <c r="S100" s="238">
        <f>S8*波及計算!$K11</f>
        <v>0</v>
      </c>
      <c r="T100" s="238">
        <f>T8*波及計算!$K11</f>
        <v>0</v>
      </c>
      <c r="U100" s="238">
        <f>U8*波及計算!$K11</f>
        <v>0</v>
      </c>
      <c r="V100" s="238">
        <f>V8*波及計算!$K11</f>
        <v>0</v>
      </c>
      <c r="W100" s="238">
        <f>W8*波及計算!$K11</f>
        <v>0</v>
      </c>
      <c r="X100" s="238">
        <f>X8*波及計算!$K11</f>
        <v>0</v>
      </c>
      <c r="Y100" s="238">
        <f>Y8*波及計算!$K11</f>
        <v>0</v>
      </c>
      <c r="Z100" s="238">
        <f>Z8*波及計算!$K11</f>
        <v>0</v>
      </c>
      <c r="AA100" s="238">
        <f>AA8*波及計算!$K11</f>
        <v>0</v>
      </c>
      <c r="AB100" s="238">
        <f>AB8*波及計算!$K11</f>
        <v>0</v>
      </c>
      <c r="AC100" s="238">
        <f>AC8*波及計算!$K11</f>
        <v>0</v>
      </c>
      <c r="AD100" s="238">
        <f>AD8*波及計算!$K11</f>
        <v>0</v>
      </c>
      <c r="AE100" s="238">
        <f>AE8*波及計算!$K11</f>
        <v>0</v>
      </c>
      <c r="AF100" s="238">
        <f>AF8*波及計算!$K11</f>
        <v>0</v>
      </c>
      <c r="AG100" s="238">
        <f>AG8*波及計算!$K11</f>
        <v>0</v>
      </c>
      <c r="AH100" s="238">
        <f>AH8*波及計算!$K11</f>
        <v>0</v>
      </c>
      <c r="AI100" s="238">
        <f>AI8*波及計算!$K11</f>
        <v>0</v>
      </c>
      <c r="AJ100" s="238">
        <f>AJ8*波及計算!$K11</f>
        <v>0</v>
      </c>
      <c r="AK100" s="238">
        <f>AK8*波及計算!$K11</f>
        <v>0</v>
      </c>
      <c r="AL100" s="238">
        <f>AL8*波及計算!$K11</f>
        <v>0</v>
      </c>
      <c r="AM100" s="238">
        <f>AM8*波及計算!$K11</f>
        <v>0</v>
      </c>
      <c r="AN100" s="238">
        <f>AN8*波及計算!$K11</f>
        <v>0</v>
      </c>
      <c r="AO100" s="238">
        <f>AO8*波及計算!$K11</f>
        <v>0</v>
      </c>
      <c r="AP100" s="238">
        <f>AP8*波及計算!$K11</f>
        <v>0</v>
      </c>
      <c r="AQ100" s="238">
        <f>AQ8*波及計算!$K11</f>
        <v>0</v>
      </c>
      <c r="AR100" s="238">
        <f>AR8*波及計算!$K11</f>
        <v>0</v>
      </c>
      <c r="AS100" s="238">
        <f>AS8*波及計算!$K11</f>
        <v>0</v>
      </c>
      <c r="AT100" s="238">
        <f>AT8*波及計算!$K11</f>
        <v>0</v>
      </c>
      <c r="AU100" s="238">
        <f>AU8*波及計算!$K11</f>
        <v>0</v>
      </c>
      <c r="AV100" s="238">
        <f>AV8*波及計算!$K11</f>
        <v>0</v>
      </c>
      <c r="AW100" s="238">
        <f>AW8*波及計算!$K11</f>
        <v>0</v>
      </c>
      <c r="AX100" s="238">
        <f>AX8*波及計算!$K11</f>
        <v>0</v>
      </c>
      <c r="AY100" s="238">
        <f>AY8*波及計算!$K11</f>
        <v>0</v>
      </c>
      <c r="AZ100" s="238">
        <f>AZ8*波及計算!$K11</f>
        <v>0</v>
      </c>
      <c r="BA100" s="238">
        <f>BA8*波及計算!$K11</f>
        <v>0</v>
      </c>
      <c r="BB100" s="238">
        <f>BB8*波及計算!$K11</f>
        <v>0</v>
      </c>
      <c r="BC100" s="238">
        <f>BC8*波及計算!$K11</f>
        <v>0</v>
      </c>
      <c r="BD100" s="238">
        <f>BD8*波及計算!$K11</f>
        <v>0</v>
      </c>
      <c r="BE100" s="238">
        <f>BE8*波及計算!$K11</f>
        <v>0</v>
      </c>
      <c r="BF100" s="238">
        <f>BF8*波及計算!$K11</f>
        <v>0</v>
      </c>
      <c r="BG100" s="238">
        <f>BG8*波及計算!$K11</f>
        <v>0</v>
      </c>
      <c r="BH100" s="238">
        <f>BH8*波及計算!$K11</f>
        <v>0</v>
      </c>
      <c r="BI100" s="238">
        <f>BI8*波及計算!$K11</f>
        <v>0</v>
      </c>
      <c r="BJ100" s="238">
        <f>BJ8*波及計算!$K11</f>
        <v>0</v>
      </c>
      <c r="BK100" s="238">
        <f>BK8*波及計算!$K11</f>
        <v>0</v>
      </c>
      <c r="BL100" s="238">
        <f>BL8*波及計算!$K11</f>
        <v>0</v>
      </c>
      <c r="BM100" s="238">
        <f>BM8*波及計算!$K11</f>
        <v>0</v>
      </c>
      <c r="BN100" s="238">
        <f>BN8*波及計算!$K11</f>
        <v>0</v>
      </c>
      <c r="BO100" s="238">
        <f>BO8*波及計算!$K11</f>
        <v>0</v>
      </c>
      <c r="BP100" s="238">
        <f>BP8*波及計算!$K11</f>
        <v>0</v>
      </c>
      <c r="BQ100" s="238">
        <f>BQ8*波及計算!$K11</f>
        <v>0</v>
      </c>
      <c r="BR100" s="238">
        <f>BR8*波及計算!$K11</f>
        <v>0</v>
      </c>
      <c r="BS100" s="238">
        <f>BS8*波及計算!$K11</f>
        <v>0</v>
      </c>
      <c r="BT100" s="238">
        <f>BT8*波及計算!$K11</f>
        <v>0</v>
      </c>
      <c r="BU100" s="238">
        <f>BU8*波及計算!$K11</f>
        <v>0</v>
      </c>
      <c r="BV100" s="238">
        <f>BV8*波及計算!$K11</f>
        <v>0</v>
      </c>
      <c r="BW100" s="238">
        <f>BW8*波及計算!$K11</f>
        <v>0</v>
      </c>
      <c r="BX100" s="238">
        <f>BX8*波及計算!$K11</f>
        <v>0</v>
      </c>
      <c r="BY100" s="238">
        <f>BY8*波及計算!$K11</f>
        <v>0</v>
      </c>
      <c r="BZ100" s="238">
        <f>BZ8*波及計算!$K11</f>
        <v>0</v>
      </c>
      <c r="CA100" s="238">
        <f>CA8*波及計算!$K11</f>
        <v>0</v>
      </c>
      <c r="CB100" s="238">
        <f>CB8*波及計算!$K11</f>
        <v>0</v>
      </c>
      <c r="CC100" s="238">
        <f>CC8*波及計算!$K11</f>
        <v>0</v>
      </c>
      <c r="CD100" s="238">
        <f>CD8*波及計算!$K11</f>
        <v>0</v>
      </c>
      <c r="CE100" s="238">
        <f>CE8*波及計算!$K11</f>
        <v>0</v>
      </c>
      <c r="CF100" s="238">
        <f>CF8*波及計算!$K11</f>
        <v>0</v>
      </c>
      <c r="CG100" s="238">
        <f>CG8*波及計算!$K11</f>
        <v>0</v>
      </c>
      <c r="CH100" s="238">
        <f>CH8*波及計算!$K11</f>
        <v>0</v>
      </c>
      <c r="CI100" s="238">
        <f>CI8*波及計算!$K11</f>
        <v>0</v>
      </c>
      <c r="CJ100" s="238">
        <f>CJ8*波及計算!$K11</f>
        <v>0</v>
      </c>
      <c r="CK100" s="238">
        <f>CK8*波及計算!$K11</f>
        <v>0</v>
      </c>
      <c r="CL100" s="238">
        <f>CL8*波及計算!$K11</f>
        <v>0</v>
      </c>
    </row>
    <row r="101" spans="1:90">
      <c r="A101">
        <v>6</v>
      </c>
      <c r="B101" t="s">
        <v>7</v>
      </c>
      <c r="C101" s="238">
        <f>C9*波及計算!$K12</f>
        <v>0</v>
      </c>
      <c r="D101" s="238">
        <f>D9*波及計算!$K12</f>
        <v>0</v>
      </c>
      <c r="E101" s="238">
        <f>E9*波及計算!$K12</f>
        <v>0</v>
      </c>
      <c r="F101" s="238">
        <f>F9*波及計算!$K12</f>
        <v>0</v>
      </c>
      <c r="G101" s="238">
        <f>G9*波及計算!$K12</f>
        <v>0</v>
      </c>
      <c r="H101" s="238">
        <f>H9*波及計算!$K12</f>
        <v>0</v>
      </c>
      <c r="I101" s="238">
        <f>I9*波及計算!$K12</f>
        <v>0</v>
      </c>
      <c r="J101" s="238">
        <f>J9*波及計算!$K12</f>
        <v>0</v>
      </c>
      <c r="K101" s="238">
        <f>K9*波及計算!$K12</f>
        <v>0</v>
      </c>
      <c r="L101" s="238">
        <f>L9*波及計算!$K12</f>
        <v>0</v>
      </c>
      <c r="M101" s="238">
        <f>M9*波及計算!$K12</f>
        <v>0</v>
      </c>
      <c r="N101" s="238">
        <f>N9*波及計算!$K12</f>
        <v>0</v>
      </c>
      <c r="O101" s="238">
        <f>O9*波及計算!$K12</f>
        <v>0</v>
      </c>
      <c r="P101" s="238">
        <f>P9*波及計算!$K12</f>
        <v>0</v>
      </c>
      <c r="Q101" s="238">
        <f>Q9*波及計算!$K12</f>
        <v>0</v>
      </c>
      <c r="R101" s="238">
        <f>R9*波及計算!$K12</f>
        <v>0</v>
      </c>
      <c r="S101" s="238">
        <f>S9*波及計算!$K12</f>
        <v>0</v>
      </c>
      <c r="T101" s="238">
        <f>T9*波及計算!$K12</f>
        <v>0</v>
      </c>
      <c r="U101" s="238">
        <f>U9*波及計算!$K12</f>
        <v>0</v>
      </c>
      <c r="V101" s="238">
        <f>V9*波及計算!$K12</f>
        <v>0</v>
      </c>
      <c r="W101" s="238">
        <f>W9*波及計算!$K12</f>
        <v>0</v>
      </c>
      <c r="X101" s="238">
        <f>X9*波及計算!$K12</f>
        <v>0</v>
      </c>
      <c r="Y101" s="238">
        <f>Y9*波及計算!$K12</f>
        <v>0</v>
      </c>
      <c r="Z101" s="238">
        <f>Z9*波及計算!$K12</f>
        <v>0</v>
      </c>
      <c r="AA101" s="238">
        <f>AA9*波及計算!$K12</f>
        <v>0</v>
      </c>
      <c r="AB101" s="238">
        <f>AB9*波及計算!$K12</f>
        <v>0</v>
      </c>
      <c r="AC101" s="238">
        <f>AC9*波及計算!$K12</f>
        <v>0</v>
      </c>
      <c r="AD101" s="238">
        <f>AD9*波及計算!$K12</f>
        <v>0</v>
      </c>
      <c r="AE101" s="238">
        <f>AE9*波及計算!$K12</f>
        <v>0</v>
      </c>
      <c r="AF101" s="238">
        <f>AF9*波及計算!$K12</f>
        <v>0</v>
      </c>
      <c r="AG101" s="238">
        <f>AG9*波及計算!$K12</f>
        <v>0</v>
      </c>
      <c r="AH101" s="238">
        <f>AH9*波及計算!$K12</f>
        <v>0</v>
      </c>
      <c r="AI101" s="238">
        <f>AI9*波及計算!$K12</f>
        <v>0</v>
      </c>
      <c r="AJ101" s="238">
        <f>AJ9*波及計算!$K12</f>
        <v>0</v>
      </c>
      <c r="AK101" s="238">
        <f>AK9*波及計算!$K12</f>
        <v>0</v>
      </c>
      <c r="AL101" s="238">
        <f>AL9*波及計算!$K12</f>
        <v>0</v>
      </c>
      <c r="AM101" s="238">
        <f>AM9*波及計算!$K12</f>
        <v>0</v>
      </c>
      <c r="AN101" s="238">
        <f>AN9*波及計算!$K12</f>
        <v>0</v>
      </c>
      <c r="AO101" s="238">
        <f>AO9*波及計算!$K12</f>
        <v>0</v>
      </c>
      <c r="AP101" s="238">
        <f>AP9*波及計算!$K12</f>
        <v>0</v>
      </c>
      <c r="AQ101" s="238">
        <f>AQ9*波及計算!$K12</f>
        <v>0</v>
      </c>
      <c r="AR101" s="238">
        <f>AR9*波及計算!$K12</f>
        <v>0</v>
      </c>
      <c r="AS101" s="238">
        <f>AS9*波及計算!$K12</f>
        <v>0</v>
      </c>
      <c r="AT101" s="238">
        <f>AT9*波及計算!$K12</f>
        <v>0</v>
      </c>
      <c r="AU101" s="238">
        <f>AU9*波及計算!$K12</f>
        <v>0</v>
      </c>
      <c r="AV101" s="238">
        <f>AV9*波及計算!$K12</f>
        <v>0</v>
      </c>
      <c r="AW101" s="238">
        <f>AW9*波及計算!$K12</f>
        <v>0</v>
      </c>
      <c r="AX101" s="238">
        <f>AX9*波及計算!$K12</f>
        <v>0</v>
      </c>
      <c r="AY101" s="238">
        <f>AY9*波及計算!$K12</f>
        <v>0</v>
      </c>
      <c r="AZ101" s="238">
        <f>AZ9*波及計算!$K12</f>
        <v>0</v>
      </c>
      <c r="BA101" s="238">
        <f>BA9*波及計算!$K12</f>
        <v>0</v>
      </c>
      <c r="BB101" s="238">
        <f>BB9*波及計算!$K12</f>
        <v>0</v>
      </c>
      <c r="BC101" s="238">
        <f>BC9*波及計算!$K12</f>
        <v>0</v>
      </c>
      <c r="BD101" s="238">
        <f>BD9*波及計算!$K12</f>
        <v>0</v>
      </c>
      <c r="BE101" s="238">
        <f>BE9*波及計算!$K12</f>
        <v>0</v>
      </c>
      <c r="BF101" s="238">
        <f>BF9*波及計算!$K12</f>
        <v>0</v>
      </c>
      <c r="BG101" s="238">
        <f>BG9*波及計算!$K12</f>
        <v>0</v>
      </c>
      <c r="BH101" s="238">
        <f>BH9*波及計算!$K12</f>
        <v>0</v>
      </c>
      <c r="BI101" s="238">
        <f>BI9*波及計算!$K12</f>
        <v>0</v>
      </c>
      <c r="BJ101" s="238">
        <f>BJ9*波及計算!$K12</f>
        <v>0</v>
      </c>
      <c r="BK101" s="238">
        <f>BK9*波及計算!$K12</f>
        <v>0</v>
      </c>
      <c r="BL101" s="238">
        <f>BL9*波及計算!$K12</f>
        <v>0</v>
      </c>
      <c r="BM101" s="238">
        <f>BM9*波及計算!$K12</f>
        <v>0</v>
      </c>
      <c r="BN101" s="238">
        <f>BN9*波及計算!$K12</f>
        <v>0</v>
      </c>
      <c r="BO101" s="238">
        <f>BO9*波及計算!$K12</f>
        <v>0</v>
      </c>
      <c r="BP101" s="238">
        <f>BP9*波及計算!$K12</f>
        <v>0</v>
      </c>
      <c r="BQ101" s="238">
        <f>BQ9*波及計算!$K12</f>
        <v>0</v>
      </c>
      <c r="BR101" s="238">
        <f>BR9*波及計算!$K12</f>
        <v>0</v>
      </c>
      <c r="BS101" s="238">
        <f>BS9*波及計算!$K12</f>
        <v>0</v>
      </c>
      <c r="BT101" s="238">
        <f>BT9*波及計算!$K12</f>
        <v>0</v>
      </c>
      <c r="BU101" s="238">
        <f>BU9*波及計算!$K12</f>
        <v>0</v>
      </c>
      <c r="BV101" s="238">
        <f>BV9*波及計算!$K12</f>
        <v>0</v>
      </c>
      <c r="BW101" s="238">
        <f>BW9*波及計算!$K12</f>
        <v>0</v>
      </c>
      <c r="BX101" s="238">
        <f>BX9*波及計算!$K12</f>
        <v>0</v>
      </c>
      <c r="BY101" s="238">
        <f>BY9*波及計算!$K12</f>
        <v>0</v>
      </c>
      <c r="BZ101" s="238">
        <f>BZ9*波及計算!$K12</f>
        <v>0</v>
      </c>
      <c r="CA101" s="238">
        <f>CA9*波及計算!$K12</f>
        <v>0</v>
      </c>
      <c r="CB101" s="238">
        <f>CB9*波及計算!$K12</f>
        <v>0</v>
      </c>
      <c r="CC101" s="238">
        <f>CC9*波及計算!$K12</f>
        <v>0</v>
      </c>
      <c r="CD101" s="238">
        <f>CD9*波及計算!$K12</f>
        <v>0</v>
      </c>
      <c r="CE101" s="238">
        <f>CE9*波及計算!$K12</f>
        <v>0</v>
      </c>
      <c r="CF101" s="238">
        <f>CF9*波及計算!$K12</f>
        <v>0</v>
      </c>
      <c r="CG101" s="238">
        <f>CG9*波及計算!$K12</f>
        <v>0</v>
      </c>
      <c r="CH101" s="238">
        <f>CH9*波及計算!$K12</f>
        <v>0</v>
      </c>
      <c r="CI101" s="238">
        <f>CI9*波及計算!$K12</f>
        <v>0</v>
      </c>
      <c r="CJ101" s="238">
        <f>CJ9*波及計算!$K12</f>
        <v>0</v>
      </c>
      <c r="CK101" s="238">
        <f>CK9*波及計算!$K12</f>
        <v>0</v>
      </c>
      <c r="CL101" s="238">
        <f>CL9*波及計算!$K12</f>
        <v>0</v>
      </c>
    </row>
    <row r="102" spans="1:90">
      <c r="A102">
        <v>7</v>
      </c>
      <c r="B102" t="s">
        <v>125</v>
      </c>
      <c r="C102" s="238">
        <f>C10*波及計算!$K13</f>
        <v>0</v>
      </c>
      <c r="D102" s="238">
        <f>D10*波及計算!$K13</f>
        <v>0</v>
      </c>
      <c r="E102" s="238">
        <f>E10*波及計算!$K13</f>
        <v>0</v>
      </c>
      <c r="F102" s="238">
        <f>F10*波及計算!$K13</f>
        <v>0</v>
      </c>
      <c r="G102" s="238">
        <f>G10*波及計算!$K13</f>
        <v>0</v>
      </c>
      <c r="H102" s="238">
        <f>H10*波及計算!$K13</f>
        <v>0</v>
      </c>
      <c r="I102" s="238">
        <f>I10*波及計算!$K13</f>
        <v>0</v>
      </c>
      <c r="J102" s="238">
        <f>J10*波及計算!$K13</f>
        <v>0</v>
      </c>
      <c r="K102" s="238">
        <f>K10*波及計算!$K13</f>
        <v>0</v>
      </c>
      <c r="L102" s="238">
        <f>L10*波及計算!$K13</f>
        <v>0</v>
      </c>
      <c r="M102" s="238">
        <f>M10*波及計算!$K13</f>
        <v>0</v>
      </c>
      <c r="N102" s="238">
        <f>N10*波及計算!$K13</f>
        <v>0</v>
      </c>
      <c r="O102" s="238">
        <f>O10*波及計算!$K13</f>
        <v>0</v>
      </c>
      <c r="P102" s="238">
        <f>P10*波及計算!$K13</f>
        <v>0</v>
      </c>
      <c r="Q102" s="238">
        <f>Q10*波及計算!$K13</f>
        <v>0</v>
      </c>
      <c r="R102" s="238">
        <f>R10*波及計算!$K13</f>
        <v>0</v>
      </c>
      <c r="S102" s="238">
        <f>S10*波及計算!$K13</f>
        <v>0</v>
      </c>
      <c r="T102" s="238">
        <f>T10*波及計算!$K13</f>
        <v>0</v>
      </c>
      <c r="U102" s="238">
        <f>U10*波及計算!$K13</f>
        <v>0</v>
      </c>
      <c r="V102" s="238">
        <f>V10*波及計算!$K13</f>
        <v>0</v>
      </c>
      <c r="W102" s="238">
        <f>W10*波及計算!$K13</f>
        <v>0</v>
      </c>
      <c r="X102" s="238">
        <f>X10*波及計算!$K13</f>
        <v>0</v>
      </c>
      <c r="Y102" s="238">
        <f>Y10*波及計算!$K13</f>
        <v>0</v>
      </c>
      <c r="Z102" s="238">
        <f>Z10*波及計算!$K13</f>
        <v>0</v>
      </c>
      <c r="AA102" s="238">
        <f>AA10*波及計算!$K13</f>
        <v>0</v>
      </c>
      <c r="AB102" s="238">
        <f>AB10*波及計算!$K13</f>
        <v>0</v>
      </c>
      <c r="AC102" s="238">
        <f>AC10*波及計算!$K13</f>
        <v>0</v>
      </c>
      <c r="AD102" s="238">
        <f>AD10*波及計算!$K13</f>
        <v>0</v>
      </c>
      <c r="AE102" s="238">
        <f>AE10*波及計算!$K13</f>
        <v>0</v>
      </c>
      <c r="AF102" s="238">
        <f>AF10*波及計算!$K13</f>
        <v>0</v>
      </c>
      <c r="AG102" s="238">
        <f>AG10*波及計算!$K13</f>
        <v>0</v>
      </c>
      <c r="AH102" s="238">
        <f>AH10*波及計算!$K13</f>
        <v>0</v>
      </c>
      <c r="AI102" s="238">
        <f>AI10*波及計算!$K13</f>
        <v>0</v>
      </c>
      <c r="AJ102" s="238">
        <f>AJ10*波及計算!$K13</f>
        <v>0</v>
      </c>
      <c r="AK102" s="238">
        <f>AK10*波及計算!$K13</f>
        <v>0</v>
      </c>
      <c r="AL102" s="238">
        <f>AL10*波及計算!$K13</f>
        <v>0</v>
      </c>
      <c r="AM102" s="238">
        <f>AM10*波及計算!$K13</f>
        <v>0</v>
      </c>
      <c r="AN102" s="238">
        <f>AN10*波及計算!$K13</f>
        <v>0</v>
      </c>
      <c r="AO102" s="238">
        <f>AO10*波及計算!$K13</f>
        <v>0</v>
      </c>
      <c r="AP102" s="238">
        <f>AP10*波及計算!$K13</f>
        <v>0</v>
      </c>
      <c r="AQ102" s="238">
        <f>AQ10*波及計算!$K13</f>
        <v>0</v>
      </c>
      <c r="AR102" s="238">
        <f>AR10*波及計算!$K13</f>
        <v>0</v>
      </c>
      <c r="AS102" s="238">
        <f>AS10*波及計算!$K13</f>
        <v>0</v>
      </c>
      <c r="AT102" s="238">
        <f>AT10*波及計算!$K13</f>
        <v>0</v>
      </c>
      <c r="AU102" s="238">
        <f>AU10*波及計算!$K13</f>
        <v>0</v>
      </c>
      <c r="AV102" s="238">
        <f>AV10*波及計算!$K13</f>
        <v>0</v>
      </c>
      <c r="AW102" s="238">
        <f>AW10*波及計算!$K13</f>
        <v>0</v>
      </c>
      <c r="AX102" s="238">
        <f>AX10*波及計算!$K13</f>
        <v>0</v>
      </c>
      <c r="AY102" s="238">
        <f>AY10*波及計算!$K13</f>
        <v>0</v>
      </c>
      <c r="AZ102" s="238">
        <f>AZ10*波及計算!$K13</f>
        <v>0</v>
      </c>
      <c r="BA102" s="238">
        <f>BA10*波及計算!$K13</f>
        <v>0</v>
      </c>
      <c r="BB102" s="238">
        <f>BB10*波及計算!$K13</f>
        <v>0</v>
      </c>
      <c r="BC102" s="238">
        <f>BC10*波及計算!$K13</f>
        <v>0</v>
      </c>
      <c r="BD102" s="238">
        <f>BD10*波及計算!$K13</f>
        <v>0</v>
      </c>
      <c r="BE102" s="238">
        <f>BE10*波及計算!$K13</f>
        <v>0</v>
      </c>
      <c r="BF102" s="238">
        <f>BF10*波及計算!$K13</f>
        <v>0</v>
      </c>
      <c r="BG102" s="238">
        <f>BG10*波及計算!$K13</f>
        <v>0</v>
      </c>
      <c r="BH102" s="238">
        <f>BH10*波及計算!$K13</f>
        <v>0</v>
      </c>
      <c r="BI102" s="238">
        <f>BI10*波及計算!$K13</f>
        <v>0</v>
      </c>
      <c r="BJ102" s="238">
        <f>BJ10*波及計算!$K13</f>
        <v>0</v>
      </c>
      <c r="BK102" s="238">
        <f>BK10*波及計算!$K13</f>
        <v>0</v>
      </c>
      <c r="BL102" s="238">
        <f>BL10*波及計算!$K13</f>
        <v>0</v>
      </c>
      <c r="BM102" s="238">
        <f>BM10*波及計算!$K13</f>
        <v>0</v>
      </c>
      <c r="BN102" s="238">
        <f>BN10*波及計算!$K13</f>
        <v>0</v>
      </c>
      <c r="BO102" s="238">
        <f>BO10*波及計算!$K13</f>
        <v>0</v>
      </c>
      <c r="BP102" s="238">
        <f>BP10*波及計算!$K13</f>
        <v>0</v>
      </c>
      <c r="BQ102" s="238">
        <f>BQ10*波及計算!$K13</f>
        <v>0</v>
      </c>
      <c r="BR102" s="238">
        <f>BR10*波及計算!$K13</f>
        <v>0</v>
      </c>
      <c r="BS102" s="238">
        <f>BS10*波及計算!$K13</f>
        <v>0</v>
      </c>
      <c r="BT102" s="238">
        <f>BT10*波及計算!$K13</f>
        <v>0</v>
      </c>
      <c r="BU102" s="238">
        <f>BU10*波及計算!$K13</f>
        <v>0</v>
      </c>
      <c r="BV102" s="238">
        <f>BV10*波及計算!$K13</f>
        <v>0</v>
      </c>
      <c r="BW102" s="238">
        <f>BW10*波及計算!$K13</f>
        <v>0</v>
      </c>
      <c r="BX102" s="238">
        <f>BX10*波及計算!$K13</f>
        <v>0</v>
      </c>
      <c r="BY102" s="238">
        <f>BY10*波及計算!$K13</f>
        <v>0</v>
      </c>
      <c r="BZ102" s="238">
        <f>BZ10*波及計算!$K13</f>
        <v>0</v>
      </c>
      <c r="CA102" s="238">
        <f>CA10*波及計算!$K13</f>
        <v>0</v>
      </c>
      <c r="CB102" s="238">
        <f>CB10*波及計算!$K13</f>
        <v>0</v>
      </c>
      <c r="CC102" s="238">
        <f>CC10*波及計算!$K13</f>
        <v>0</v>
      </c>
      <c r="CD102" s="238">
        <f>CD10*波及計算!$K13</f>
        <v>0</v>
      </c>
      <c r="CE102" s="238">
        <f>CE10*波及計算!$K13</f>
        <v>0</v>
      </c>
      <c r="CF102" s="238">
        <f>CF10*波及計算!$K13</f>
        <v>0</v>
      </c>
      <c r="CG102" s="238">
        <f>CG10*波及計算!$K13</f>
        <v>0</v>
      </c>
      <c r="CH102" s="238">
        <f>CH10*波及計算!$K13</f>
        <v>0</v>
      </c>
      <c r="CI102" s="238">
        <f>CI10*波及計算!$K13</f>
        <v>0</v>
      </c>
      <c r="CJ102" s="238">
        <f>CJ10*波及計算!$K13</f>
        <v>0</v>
      </c>
      <c r="CK102" s="238">
        <f>CK10*波及計算!$K13</f>
        <v>0</v>
      </c>
      <c r="CL102" s="238">
        <f>CL10*波及計算!$K13</f>
        <v>0</v>
      </c>
    </row>
    <row r="103" spans="1:90">
      <c r="A103">
        <v>8</v>
      </c>
      <c r="B103" t="s">
        <v>126</v>
      </c>
      <c r="C103" s="238">
        <f>C11*波及計算!$K14</f>
        <v>0</v>
      </c>
      <c r="D103" s="238">
        <f>D11*波及計算!$K14</f>
        <v>0</v>
      </c>
      <c r="E103" s="238">
        <f>E11*波及計算!$K14</f>
        <v>0</v>
      </c>
      <c r="F103" s="238">
        <f>F11*波及計算!$K14</f>
        <v>0</v>
      </c>
      <c r="G103" s="238">
        <f>G11*波及計算!$K14</f>
        <v>0</v>
      </c>
      <c r="H103" s="238">
        <f>H11*波及計算!$K14</f>
        <v>0</v>
      </c>
      <c r="I103" s="238">
        <f>I11*波及計算!$K14</f>
        <v>0</v>
      </c>
      <c r="J103" s="238">
        <f>J11*波及計算!$K14</f>
        <v>0</v>
      </c>
      <c r="K103" s="238">
        <f>K11*波及計算!$K14</f>
        <v>0</v>
      </c>
      <c r="L103" s="238">
        <f>L11*波及計算!$K14</f>
        <v>0</v>
      </c>
      <c r="M103" s="238">
        <f>M11*波及計算!$K14</f>
        <v>0</v>
      </c>
      <c r="N103" s="238">
        <f>N11*波及計算!$K14</f>
        <v>0</v>
      </c>
      <c r="O103" s="238">
        <f>O11*波及計算!$K14</f>
        <v>0</v>
      </c>
      <c r="P103" s="238">
        <f>P11*波及計算!$K14</f>
        <v>0</v>
      </c>
      <c r="Q103" s="238">
        <f>Q11*波及計算!$K14</f>
        <v>0</v>
      </c>
      <c r="R103" s="238">
        <f>R11*波及計算!$K14</f>
        <v>0</v>
      </c>
      <c r="S103" s="238">
        <f>S11*波及計算!$K14</f>
        <v>0</v>
      </c>
      <c r="T103" s="238">
        <f>T11*波及計算!$K14</f>
        <v>0</v>
      </c>
      <c r="U103" s="238">
        <f>U11*波及計算!$K14</f>
        <v>0</v>
      </c>
      <c r="V103" s="238">
        <f>V11*波及計算!$K14</f>
        <v>0</v>
      </c>
      <c r="W103" s="238">
        <f>W11*波及計算!$K14</f>
        <v>0</v>
      </c>
      <c r="X103" s="238">
        <f>X11*波及計算!$K14</f>
        <v>0</v>
      </c>
      <c r="Y103" s="238">
        <f>Y11*波及計算!$K14</f>
        <v>0</v>
      </c>
      <c r="Z103" s="238">
        <f>Z11*波及計算!$K14</f>
        <v>0</v>
      </c>
      <c r="AA103" s="238">
        <f>AA11*波及計算!$K14</f>
        <v>0</v>
      </c>
      <c r="AB103" s="238">
        <f>AB11*波及計算!$K14</f>
        <v>0</v>
      </c>
      <c r="AC103" s="238">
        <f>AC11*波及計算!$K14</f>
        <v>0</v>
      </c>
      <c r="AD103" s="238">
        <f>AD11*波及計算!$K14</f>
        <v>0</v>
      </c>
      <c r="AE103" s="238">
        <f>AE11*波及計算!$K14</f>
        <v>0</v>
      </c>
      <c r="AF103" s="238">
        <f>AF11*波及計算!$K14</f>
        <v>0</v>
      </c>
      <c r="AG103" s="238">
        <f>AG11*波及計算!$K14</f>
        <v>0</v>
      </c>
      <c r="AH103" s="238">
        <f>AH11*波及計算!$K14</f>
        <v>0</v>
      </c>
      <c r="AI103" s="238">
        <f>AI11*波及計算!$K14</f>
        <v>0</v>
      </c>
      <c r="AJ103" s="238">
        <f>AJ11*波及計算!$K14</f>
        <v>0</v>
      </c>
      <c r="AK103" s="238">
        <f>AK11*波及計算!$K14</f>
        <v>0</v>
      </c>
      <c r="AL103" s="238">
        <f>AL11*波及計算!$K14</f>
        <v>0</v>
      </c>
      <c r="AM103" s="238">
        <f>AM11*波及計算!$K14</f>
        <v>0</v>
      </c>
      <c r="AN103" s="238">
        <f>AN11*波及計算!$K14</f>
        <v>0</v>
      </c>
      <c r="AO103" s="238">
        <f>AO11*波及計算!$K14</f>
        <v>0</v>
      </c>
      <c r="AP103" s="238">
        <f>AP11*波及計算!$K14</f>
        <v>0</v>
      </c>
      <c r="AQ103" s="238">
        <f>AQ11*波及計算!$K14</f>
        <v>0</v>
      </c>
      <c r="AR103" s="238">
        <f>AR11*波及計算!$K14</f>
        <v>0</v>
      </c>
      <c r="AS103" s="238">
        <f>AS11*波及計算!$K14</f>
        <v>0</v>
      </c>
      <c r="AT103" s="238">
        <f>AT11*波及計算!$K14</f>
        <v>0</v>
      </c>
      <c r="AU103" s="238">
        <f>AU11*波及計算!$K14</f>
        <v>0</v>
      </c>
      <c r="AV103" s="238">
        <f>AV11*波及計算!$K14</f>
        <v>0</v>
      </c>
      <c r="AW103" s="238">
        <f>AW11*波及計算!$K14</f>
        <v>0</v>
      </c>
      <c r="AX103" s="238">
        <f>AX11*波及計算!$K14</f>
        <v>0</v>
      </c>
      <c r="AY103" s="238">
        <f>AY11*波及計算!$K14</f>
        <v>0</v>
      </c>
      <c r="AZ103" s="238">
        <f>AZ11*波及計算!$K14</f>
        <v>0</v>
      </c>
      <c r="BA103" s="238">
        <f>BA11*波及計算!$K14</f>
        <v>0</v>
      </c>
      <c r="BB103" s="238">
        <f>BB11*波及計算!$K14</f>
        <v>0</v>
      </c>
      <c r="BC103" s="238">
        <f>BC11*波及計算!$K14</f>
        <v>0</v>
      </c>
      <c r="BD103" s="238">
        <f>BD11*波及計算!$K14</f>
        <v>0</v>
      </c>
      <c r="BE103" s="238">
        <f>BE11*波及計算!$K14</f>
        <v>0</v>
      </c>
      <c r="BF103" s="238">
        <f>BF11*波及計算!$K14</f>
        <v>0</v>
      </c>
      <c r="BG103" s="238">
        <f>BG11*波及計算!$K14</f>
        <v>0</v>
      </c>
      <c r="BH103" s="238">
        <f>BH11*波及計算!$K14</f>
        <v>0</v>
      </c>
      <c r="BI103" s="238">
        <f>BI11*波及計算!$K14</f>
        <v>0</v>
      </c>
      <c r="BJ103" s="238">
        <f>BJ11*波及計算!$K14</f>
        <v>0</v>
      </c>
      <c r="BK103" s="238">
        <f>BK11*波及計算!$K14</f>
        <v>0</v>
      </c>
      <c r="BL103" s="238">
        <f>BL11*波及計算!$K14</f>
        <v>0</v>
      </c>
      <c r="BM103" s="238">
        <f>BM11*波及計算!$K14</f>
        <v>0</v>
      </c>
      <c r="BN103" s="238">
        <f>BN11*波及計算!$K14</f>
        <v>0</v>
      </c>
      <c r="BO103" s="238">
        <f>BO11*波及計算!$K14</f>
        <v>0</v>
      </c>
      <c r="BP103" s="238">
        <f>BP11*波及計算!$K14</f>
        <v>0</v>
      </c>
      <c r="BQ103" s="238">
        <f>BQ11*波及計算!$K14</f>
        <v>0</v>
      </c>
      <c r="BR103" s="238">
        <f>BR11*波及計算!$K14</f>
        <v>0</v>
      </c>
      <c r="BS103" s="238">
        <f>BS11*波及計算!$K14</f>
        <v>0</v>
      </c>
      <c r="BT103" s="238">
        <f>BT11*波及計算!$K14</f>
        <v>0</v>
      </c>
      <c r="BU103" s="238">
        <f>BU11*波及計算!$K14</f>
        <v>0</v>
      </c>
      <c r="BV103" s="238">
        <f>BV11*波及計算!$K14</f>
        <v>0</v>
      </c>
      <c r="BW103" s="238">
        <f>BW11*波及計算!$K14</f>
        <v>0</v>
      </c>
      <c r="BX103" s="238">
        <f>BX11*波及計算!$K14</f>
        <v>0</v>
      </c>
      <c r="BY103" s="238">
        <f>BY11*波及計算!$K14</f>
        <v>0</v>
      </c>
      <c r="BZ103" s="238">
        <f>BZ11*波及計算!$K14</f>
        <v>0</v>
      </c>
      <c r="CA103" s="238">
        <f>CA11*波及計算!$K14</f>
        <v>0</v>
      </c>
      <c r="CB103" s="238">
        <f>CB11*波及計算!$K14</f>
        <v>0</v>
      </c>
      <c r="CC103" s="238">
        <f>CC11*波及計算!$K14</f>
        <v>0</v>
      </c>
      <c r="CD103" s="238">
        <f>CD11*波及計算!$K14</f>
        <v>0</v>
      </c>
      <c r="CE103" s="238">
        <f>CE11*波及計算!$K14</f>
        <v>0</v>
      </c>
      <c r="CF103" s="238">
        <f>CF11*波及計算!$K14</f>
        <v>0</v>
      </c>
      <c r="CG103" s="238">
        <f>CG11*波及計算!$K14</f>
        <v>0</v>
      </c>
      <c r="CH103" s="238">
        <f>CH11*波及計算!$K14</f>
        <v>0</v>
      </c>
      <c r="CI103" s="238">
        <f>CI11*波及計算!$K14</f>
        <v>0</v>
      </c>
      <c r="CJ103" s="238">
        <f>CJ11*波及計算!$K14</f>
        <v>0</v>
      </c>
      <c r="CK103" s="238">
        <f>CK11*波及計算!$K14</f>
        <v>0</v>
      </c>
      <c r="CL103" s="238">
        <f>CL11*波及計算!$K14</f>
        <v>0</v>
      </c>
    </row>
    <row r="104" spans="1:90">
      <c r="A104">
        <v>9</v>
      </c>
      <c r="B104" t="s">
        <v>127</v>
      </c>
      <c r="C104" s="238">
        <f>C12*波及計算!$K15</f>
        <v>0</v>
      </c>
      <c r="D104" s="238">
        <f>D12*波及計算!$K15</f>
        <v>0</v>
      </c>
      <c r="E104" s="238">
        <f>E12*波及計算!$K15</f>
        <v>0</v>
      </c>
      <c r="F104" s="238">
        <f>F12*波及計算!$K15</f>
        <v>0</v>
      </c>
      <c r="G104" s="238">
        <f>G12*波及計算!$K15</f>
        <v>0</v>
      </c>
      <c r="H104" s="238">
        <f>H12*波及計算!$K15</f>
        <v>0</v>
      </c>
      <c r="I104" s="238">
        <f>I12*波及計算!$K15</f>
        <v>0</v>
      </c>
      <c r="J104" s="238">
        <f>J12*波及計算!$K15</f>
        <v>0</v>
      </c>
      <c r="K104" s="238">
        <f>K12*波及計算!$K15</f>
        <v>0</v>
      </c>
      <c r="L104" s="238">
        <f>L12*波及計算!$K15</f>
        <v>0</v>
      </c>
      <c r="M104" s="238">
        <f>M12*波及計算!$K15</f>
        <v>0</v>
      </c>
      <c r="N104" s="238">
        <f>N12*波及計算!$K15</f>
        <v>0</v>
      </c>
      <c r="O104" s="238">
        <f>O12*波及計算!$K15</f>
        <v>0</v>
      </c>
      <c r="P104" s="238">
        <f>P12*波及計算!$K15</f>
        <v>0</v>
      </c>
      <c r="Q104" s="238">
        <f>Q12*波及計算!$K15</f>
        <v>0</v>
      </c>
      <c r="R104" s="238">
        <f>R12*波及計算!$K15</f>
        <v>0</v>
      </c>
      <c r="S104" s="238">
        <f>S12*波及計算!$K15</f>
        <v>0</v>
      </c>
      <c r="T104" s="238">
        <f>T12*波及計算!$K15</f>
        <v>0</v>
      </c>
      <c r="U104" s="238">
        <f>U12*波及計算!$K15</f>
        <v>0</v>
      </c>
      <c r="V104" s="238">
        <f>V12*波及計算!$K15</f>
        <v>0</v>
      </c>
      <c r="W104" s="238">
        <f>W12*波及計算!$K15</f>
        <v>0</v>
      </c>
      <c r="X104" s="238">
        <f>X12*波及計算!$K15</f>
        <v>0</v>
      </c>
      <c r="Y104" s="238">
        <f>Y12*波及計算!$K15</f>
        <v>0</v>
      </c>
      <c r="Z104" s="238">
        <f>Z12*波及計算!$K15</f>
        <v>0</v>
      </c>
      <c r="AA104" s="238">
        <f>AA12*波及計算!$K15</f>
        <v>0</v>
      </c>
      <c r="AB104" s="238">
        <f>AB12*波及計算!$K15</f>
        <v>0</v>
      </c>
      <c r="AC104" s="238">
        <f>AC12*波及計算!$K15</f>
        <v>0</v>
      </c>
      <c r="AD104" s="238">
        <f>AD12*波及計算!$K15</f>
        <v>0</v>
      </c>
      <c r="AE104" s="238">
        <f>AE12*波及計算!$K15</f>
        <v>0</v>
      </c>
      <c r="AF104" s="238">
        <f>AF12*波及計算!$K15</f>
        <v>0</v>
      </c>
      <c r="AG104" s="238">
        <f>AG12*波及計算!$K15</f>
        <v>0</v>
      </c>
      <c r="AH104" s="238">
        <f>AH12*波及計算!$K15</f>
        <v>0</v>
      </c>
      <c r="AI104" s="238">
        <f>AI12*波及計算!$K15</f>
        <v>0</v>
      </c>
      <c r="AJ104" s="238">
        <f>AJ12*波及計算!$K15</f>
        <v>0</v>
      </c>
      <c r="AK104" s="238">
        <f>AK12*波及計算!$K15</f>
        <v>0</v>
      </c>
      <c r="AL104" s="238">
        <f>AL12*波及計算!$K15</f>
        <v>0</v>
      </c>
      <c r="AM104" s="238">
        <f>AM12*波及計算!$K15</f>
        <v>0</v>
      </c>
      <c r="AN104" s="238">
        <f>AN12*波及計算!$K15</f>
        <v>0</v>
      </c>
      <c r="AO104" s="238">
        <f>AO12*波及計算!$K15</f>
        <v>0</v>
      </c>
      <c r="AP104" s="238">
        <f>AP12*波及計算!$K15</f>
        <v>0</v>
      </c>
      <c r="AQ104" s="238">
        <f>AQ12*波及計算!$K15</f>
        <v>0</v>
      </c>
      <c r="AR104" s="238">
        <f>AR12*波及計算!$K15</f>
        <v>0</v>
      </c>
      <c r="AS104" s="238">
        <f>AS12*波及計算!$K15</f>
        <v>0</v>
      </c>
      <c r="AT104" s="238">
        <f>AT12*波及計算!$K15</f>
        <v>0</v>
      </c>
      <c r="AU104" s="238">
        <f>AU12*波及計算!$K15</f>
        <v>0</v>
      </c>
      <c r="AV104" s="238">
        <f>AV12*波及計算!$K15</f>
        <v>0</v>
      </c>
      <c r="AW104" s="238">
        <f>AW12*波及計算!$K15</f>
        <v>0</v>
      </c>
      <c r="AX104" s="238">
        <f>AX12*波及計算!$K15</f>
        <v>0</v>
      </c>
      <c r="AY104" s="238">
        <f>AY12*波及計算!$K15</f>
        <v>0</v>
      </c>
      <c r="AZ104" s="238">
        <f>AZ12*波及計算!$K15</f>
        <v>0</v>
      </c>
      <c r="BA104" s="238">
        <f>BA12*波及計算!$K15</f>
        <v>0</v>
      </c>
      <c r="BB104" s="238">
        <f>BB12*波及計算!$K15</f>
        <v>0</v>
      </c>
      <c r="BC104" s="238">
        <f>BC12*波及計算!$K15</f>
        <v>0</v>
      </c>
      <c r="BD104" s="238">
        <f>BD12*波及計算!$K15</f>
        <v>0</v>
      </c>
      <c r="BE104" s="238">
        <f>BE12*波及計算!$K15</f>
        <v>0</v>
      </c>
      <c r="BF104" s="238">
        <f>BF12*波及計算!$K15</f>
        <v>0</v>
      </c>
      <c r="BG104" s="238">
        <f>BG12*波及計算!$K15</f>
        <v>0</v>
      </c>
      <c r="BH104" s="238">
        <f>BH12*波及計算!$K15</f>
        <v>0</v>
      </c>
      <c r="BI104" s="238">
        <f>BI12*波及計算!$K15</f>
        <v>0</v>
      </c>
      <c r="BJ104" s="238">
        <f>BJ12*波及計算!$K15</f>
        <v>0</v>
      </c>
      <c r="BK104" s="238">
        <f>BK12*波及計算!$K15</f>
        <v>0</v>
      </c>
      <c r="BL104" s="238">
        <f>BL12*波及計算!$K15</f>
        <v>0</v>
      </c>
      <c r="BM104" s="238">
        <f>BM12*波及計算!$K15</f>
        <v>0</v>
      </c>
      <c r="BN104" s="238">
        <f>BN12*波及計算!$K15</f>
        <v>0</v>
      </c>
      <c r="BO104" s="238">
        <f>BO12*波及計算!$K15</f>
        <v>0</v>
      </c>
      <c r="BP104" s="238">
        <f>BP12*波及計算!$K15</f>
        <v>0</v>
      </c>
      <c r="BQ104" s="238">
        <f>BQ12*波及計算!$K15</f>
        <v>0</v>
      </c>
      <c r="BR104" s="238">
        <f>BR12*波及計算!$K15</f>
        <v>0</v>
      </c>
      <c r="BS104" s="238">
        <f>BS12*波及計算!$K15</f>
        <v>0</v>
      </c>
      <c r="BT104" s="238">
        <f>BT12*波及計算!$K15</f>
        <v>0</v>
      </c>
      <c r="BU104" s="238">
        <f>BU12*波及計算!$K15</f>
        <v>0</v>
      </c>
      <c r="BV104" s="238">
        <f>BV12*波及計算!$K15</f>
        <v>0</v>
      </c>
      <c r="BW104" s="238">
        <f>BW12*波及計算!$K15</f>
        <v>0</v>
      </c>
      <c r="BX104" s="238">
        <f>BX12*波及計算!$K15</f>
        <v>0</v>
      </c>
      <c r="BY104" s="238">
        <f>BY12*波及計算!$K15</f>
        <v>0</v>
      </c>
      <c r="BZ104" s="238">
        <f>BZ12*波及計算!$K15</f>
        <v>0</v>
      </c>
      <c r="CA104" s="238">
        <f>CA12*波及計算!$K15</f>
        <v>0</v>
      </c>
      <c r="CB104" s="238">
        <f>CB12*波及計算!$K15</f>
        <v>0</v>
      </c>
      <c r="CC104" s="238">
        <f>CC12*波及計算!$K15</f>
        <v>0</v>
      </c>
      <c r="CD104" s="238">
        <f>CD12*波及計算!$K15</f>
        <v>0</v>
      </c>
      <c r="CE104" s="238">
        <f>CE12*波及計算!$K15</f>
        <v>0</v>
      </c>
      <c r="CF104" s="238">
        <f>CF12*波及計算!$K15</f>
        <v>0</v>
      </c>
      <c r="CG104" s="238">
        <f>CG12*波及計算!$K15</f>
        <v>0</v>
      </c>
      <c r="CH104" s="238">
        <f>CH12*波及計算!$K15</f>
        <v>0</v>
      </c>
      <c r="CI104" s="238">
        <f>CI12*波及計算!$K15</f>
        <v>0</v>
      </c>
      <c r="CJ104" s="238">
        <f>CJ12*波及計算!$K15</f>
        <v>0</v>
      </c>
      <c r="CK104" s="238">
        <f>CK12*波及計算!$K15</f>
        <v>0</v>
      </c>
      <c r="CL104" s="238">
        <f>CL12*波及計算!$K15</f>
        <v>0</v>
      </c>
    </row>
    <row r="105" spans="1:90">
      <c r="A105">
        <v>10</v>
      </c>
      <c r="B105" t="s">
        <v>87</v>
      </c>
      <c r="C105" s="238">
        <f>C13*波及計算!$K16</f>
        <v>0</v>
      </c>
      <c r="D105" s="238">
        <f>D13*波及計算!$K16</f>
        <v>0</v>
      </c>
      <c r="E105" s="238">
        <f>E13*波及計算!$K16</f>
        <v>0</v>
      </c>
      <c r="F105" s="238">
        <f>F13*波及計算!$K16</f>
        <v>0</v>
      </c>
      <c r="G105" s="238">
        <f>G13*波及計算!$K16</f>
        <v>0</v>
      </c>
      <c r="H105" s="238">
        <f>H13*波及計算!$K16</f>
        <v>0</v>
      </c>
      <c r="I105" s="238">
        <f>I13*波及計算!$K16</f>
        <v>0</v>
      </c>
      <c r="J105" s="238">
        <f>J13*波及計算!$K16</f>
        <v>0</v>
      </c>
      <c r="K105" s="238">
        <f>K13*波及計算!$K16</f>
        <v>0</v>
      </c>
      <c r="L105" s="238">
        <f>L13*波及計算!$K16</f>
        <v>0</v>
      </c>
      <c r="M105" s="238">
        <f>M13*波及計算!$K16</f>
        <v>0</v>
      </c>
      <c r="N105" s="238">
        <f>N13*波及計算!$K16</f>
        <v>0</v>
      </c>
      <c r="O105" s="238">
        <f>O13*波及計算!$K16</f>
        <v>0</v>
      </c>
      <c r="P105" s="238">
        <f>P13*波及計算!$K16</f>
        <v>0</v>
      </c>
      <c r="Q105" s="238">
        <f>Q13*波及計算!$K16</f>
        <v>0</v>
      </c>
      <c r="R105" s="238">
        <f>R13*波及計算!$K16</f>
        <v>0</v>
      </c>
      <c r="S105" s="238">
        <f>S13*波及計算!$K16</f>
        <v>0</v>
      </c>
      <c r="T105" s="238">
        <f>T13*波及計算!$K16</f>
        <v>0</v>
      </c>
      <c r="U105" s="238">
        <f>U13*波及計算!$K16</f>
        <v>0</v>
      </c>
      <c r="V105" s="238">
        <f>V13*波及計算!$K16</f>
        <v>0</v>
      </c>
      <c r="W105" s="238">
        <f>W13*波及計算!$K16</f>
        <v>0</v>
      </c>
      <c r="X105" s="238">
        <f>X13*波及計算!$K16</f>
        <v>0</v>
      </c>
      <c r="Y105" s="238">
        <f>Y13*波及計算!$K16</f>
        <v>0</v>
      </c>
      <c r="Z105" s="238">
        <f>Z13*波及計算!$K16</f>
        <v>0</v>
      </c>
      <c r="AA105" s="238">
        <f>AA13*波及計算!$K16</f>
        <v>0</v>
      </c>
      <c r="AB105" s="238">
        <f>AB13*波及計算!$K16</f>
        <v>0</v>
      </c>
      <c r="AC105" s="238">
        <f>AC13*波及計算!$K16</f>
        <v>0</v>
      </c>
      <c r="AD105" s="238">
        <f>AD13*波及計算!$K16</f>
        <v>0</v>
      </c>
      <c r="AE105" s="238">
        <f>AE13*波及計算!$K16</f>
        <v>0</v>
      </c>
      <c r="AF105" s="238">
        <f>AF13*波及計算!$K16</f>
        <v>0</v>
      </c>
      <c r="AG105" s="238">
        <f>AG13*波及計算!$K16</f>
        <v>0</v>
      </c>
      <c r="AH105" s="238">
        <f>AH13*波及計算!$K16</f>
        <v>0</v>
      </c>
      <c r="AI105" s="238">
        <f>AI13*波及計算!$K16</f>
        <v>0</v>
      </c>
      <c r="AJ105" s="238">
        <f>AJ13*波及計算!$K16</f>
        <v>0</v>
      </c>
      <c r="AK105" s="238">
        <f>AK13*波及計算!$K16</f>
        <v>0</v>
      </c>
      <c r="AL105" s="238">
        <f>AL13*波及計算!$K16</f>
        <v>0</v>
      </c>
      <c r="AM105" s="238">
        <f>AM13*波及計算!$K16</f>
        <v>0</v>
      </c>
      <c r="AN105" s="238">
        <f>AN13*波及計算!$K16</f>
        <v>0</v>
      </c>
      <c r="AO105" s="238">
        <f>AO13*波及計算!$K16</f>
        <v>0</v>
      </c>
      <c r="AP105" s="238">
        <f>AP13*波及計算!$K16</f>
        <v>0</v>
      </c>
      <c r="AQ105" s="238">
        <f>AQ13*波及計算!$K16</f>
        <v>0</v>
      </c>
      <c r="AR105" s="238">
        <f>AR13*波及計算!$K16</f>
        <v>0</v>
      </c>
      <c r="AS105" s="238">
        <f>AS13*波及計算!$K16</f>
        <v>0</v>
      </c>
      <c r="AT105" s="238">
        <f>AT13*波及計算!$K16</f>
        <v>0</v>
      </c>
      <c r="AU105" s="238">
        <f>AU13*波及計算!$K16</f>
        <v>0</v>
      </c>
      <c r="AV105" s="238">
        <f>AV13*波及計算!$K16</f>
        <v>0</v>
      </c>
      <c r="AW105" s="238">
        <f>AW13*波及計算!$K16</f>
        <v>0</v>
      </c>
      <c r="AX105" s="238">
        <f>AX13*波及計算!$K16</f>
        <v>0</v>
      </c>
      <c r="AY105" s="238">
        <f>AY13*波及計算!$K16</f>
        <v>0</v>
      </c>
      <c r="AZ105" s="238">
        <f>AZ13*波及計算!$K16</f>
        <v>0</v>
      </c>
      <c r="BA105" s="238">
        <f>BA13*波及計算!$K16</f>
        <v>0</v>
      </c>
      <c r="BB105" s="238">
        <f>BB13*波及計算!$K16</f>
        <v>0</v>
      </c>
      <c r="BC105" s="238">
        <f>BC13*波及計算!$K16</f>
        <v>0</v>
      </c>
      <c r="BD105" s="238">
        <f>BD13*波及計算!$K16</f>
        <v>0</v>
      </c>
      <c r="BE105" s="238">
        <f>BE13*波及計算!$K16</f>
        <v>0</v>
      </c>
      <c r="BF105" s="238">
        <f>BF13*波及計算!$K16</f>
        <v>0</v>
      </c>
      <c r="BG105" s="238">
        <f>BG13*波及計算!$K16</f>
        <v>0</v>
      </c>
      <c r="BH105" s="238">
        <f>BH13*波及計算!$K16</f>
        <v>0</v>
      </c>
      <c r="BI105" s="238">
        <f>BI13*波及計算!$K16</f>
        <v>0</v>
      </c>
      <c r="BJ105" s="238">
        <f>BJ13*波及計算!$K16</f>
        <v>0</v>
      </c>
      <c r="BK105" s="238">
        <f>BK13*波及計算!$K16</f>
        <v>0</v>
      </c>
      <c r="BL105" s="238">
        <f>BL13*波及計算!$K16</f>
        <v>0</v>
      </c>
      <c r="BM105" s="238">
        <f>BM13*波及計算!$K16</f>
        <v>0</v>
      </c>
      <c r="BN105" s="238">
        <f>BN13*波及計算!$K16</f>
        <v>0</v>
      </c>
      <c r="BO105" s="238">
        <f>BO13*波及計算!$K16</f>
        <v>0</v>
      </c>
      <c r="BP105" s="238">
        <f>BP13*波及計算!$K16</f>
        <v>0</v>
      </c>
      <c r="BQ105" s="238">
        <f>BQ13*波及計算!$K16</f>
        <v>0</v>
      </c>
      <c r="BR105" s="238">
        <f>BR13*波及計算!$K16</f>
        <v>0</v>
      </c>
      <c r="BS105" s="238">
        <f>BS13*波及計算!$K16</f>
        <v>0</v>
      </c>
      <c r="BT105" s="238">
        <f>BT13*波及計算!$K16</f>
        <v>0</v>
      </c>
      <c r="BU105" s="238">
        <f>BU13*波及計算!$K16</f>
        <v>0</v>
      </c>
      <c r="BV105" s="238">
        <f>BV13*波及計算!$K16</f>
        <v>0</v>
      </c>
      <c r="BW105" s="238">
        <f>BW13*波及計算!$K16</f>
        <v>0</v>
      </c>
      <c r="BX105" s="238">
        <f>BX13*波及計算!$K16</f>
        <v>0</v>
      </c>
      <c r="BY105" s="238">
        <f>BY13*波及計算!$K16</f>
        <v>0</v>
      </c>
      <c r="BZ105" s="238">
        <f>BZ13*波及計算!$K16</f>
        <v>0</v>
      </c>
      <c r="CA105" s="238">
        <f>CA13*波及計算!$K16</f>
        <v>0</v>
      </c>
      <c r="CB105" s="238">
        <f>CB13*波及計算!$K16</f>
        <v>0</v>
      </c>
      <c r="CC105" s="238">
        <f>CC13*波及計算!$K16</f>
        <v>0</v>
      </c>
      <c r="CD105" s="238">
        <f>CD13*波及計算!$K16</f>
        <v>0</v>
      </c>
      <c r="CE105" s="238">
        <f>CE13*波及計算!$K16</f>
        <v>0</v>
      </c>
      <c r="CF105" s="238">
        <f>CF13*波及計算!$K16</f>
        <v>0</v>
      </c>
      <c r="CG105" s="238">
        <f>CG13*波及計算!$K16</f>
        <v>0</v>
      </c>
      <c r="CH105" s="238">
        <f>CH13*波及計算!$K16</f>
        <v>0</v>
      </c>
      <c r="CI105" s="238">
        <f>CI13*波及計算!$K16</f>
        <v>0</v>
      </c>
      <c r="CJ105" s="238">
        <f>CJ13*波及計算!$K16</f>
        <v>0</v>
      </c>
      <c r="CK105" s="238">
        <f>CK13*波及計算!$K16</f>
        <v>0</v>
      </c>
      <c r="CL105" s="238">
        <f>CL13*波及計算!$K16</f>
        <v>0</v>
      </c>
    </row>
    <row r="106" spans="1:90">
      <c r="A106">
        <v>11</v>
      </c>
      <c r="B106" t="s">
        <v>46</v>
      </c>
      <c r="C106" s="238">
        <f>C14*波及計算!$K17</f>
        <v>0</v>
      </c>
      <c r="D106" s="238">
        <f>D14*波及計算!$K17</f>
        <v>0</v>
      </c>
      <c r="E106" s="238">
        <f>E14*波及計算!$K17</f>
        <v>0</v>
      </c>
      <c r="F106" s="238">
        <f>F14*波及計算!$K17</f>
        <v>0</v>
      </c>
      <c r="G106" s="238">
        <f>G14*波及計算!$K17</f>
        <v>0</v>
      </c>
      <c r="H106" s="238">
        <f>H14*波及計算!$K17</f>
        <v>0</v>
      </c>
      <c r="I106" s="238">
        <f>I14*波及計算!$K17</f>
        <v>0</v>
      </c>
      <c r="J106" s="238">
        <f>J14*波及計算!$K17</f>
        <v>0</v>
      </c>
      <c r="K106" s="238">
        <f>K14*波及計算!$K17</f>
        <v>0</v>
      </c>
      <c r="L106" s="238">
        <f>L14*波及計算!$K17</f>
        <v>0</v>
      </c>
      <c r="M106" s="238">
        <f>M14*波及計算!$K17</f>
        <v>0</v>
      </c>
      <c r="N106" s="238">
        <f>N14*波及計算!$K17</f>
        <v>0</v>
      </c>
      <c r="O106" s="238">
        <f>O14*波及計算!$K17</f>
        <v>0</v>
      </c>
      <c r="P106" s="238">
        <f>P14*波及計算!$K17</f>
        <v>0</v>
      </c>
      <c r="Q106" s="238">
        <f>Q14*波及計算!$K17</f>
        <v>0</v>
      </c>
      <c r="R106" s="238">
        <f>R14*波及計算!$K17</f>
        <v>0</v>
      </c>
      <c r="S106" s="238">
        <f>S14*波及計算!$K17</f>
        <v>0</v>
      </c>
      <c r="T106" s="238">
        <f>T14*波及計算!$K17</f>
        <v>0</v>
      </c>
      <c r="U106" s="238">
        <f>U14*波及計算!$K17</f>
        <v>0</v>
      </c>
      <c r="V106" s="238">
        <f>V14*波及計算!$K17</f>
        <v>0</v>
      </c>
      <c r="W106" s="238">
        <f>W14*波及計算!$K17</f>
        <v>0</v>
      </c>
      <c r="X106" s="238">
        <f>X14*波及計算!$K17</f>
        <v>0</v>
      </c>
      <c r="Y106" s="238">
        <f>Y14*波及計算!$K17</f>
        <v>0</v>
      </c>
      <c r="Z106" s="238">
        <f>Z14*波及計算!$K17</f>
        <v>0</v>
      </c>
      <c r="AA106" s="238">
        <f>AA14*波及計算!$K17</f>
        <v>0</v>
      </c>
      <c r="AB106" s="238">
        <f>AB14*波及計算!$K17</f>
        <v>0</v>
      </c>
      <c r="AC106" s="238">
        <f>AC14*波及計算!$K17</f>
        <v>0</v>
      </c>
      <c r="AD106" s="238">
        <f>AD14*波及計算!$K17</f>
        <v>0</v>
      </c>
      <c r="AE106" s="238">
        <f>AE14*波及計算!$K17</f>
        <v>0</v>
      </c>
      <c r="AF106" s="238">
        <f>AF14*波及計算!$K17</f>
        <v>0</v>
      </c>
      <c r="AG106" s="238">
        <f>AG14*波及計算!$K17</f>
        <v>0</v>
      </c>
      <c r="AH106" s="238">
        <f>AH14*波及計算!$K17</f>
        <v>0</v>
      </c>
      <c r="AI106" s="238">
        <f>AI14*波及計算!$K17</f>
        <v>0</v>
      </c>
      <c r="AJ106" s="238">
        <f>AJ14*波及計算!$K17</f>
        <v>0</v>
      </c>
      <c r="AK106" s="238">
        <f>AK14*波及計算!$K17</f>
        <v>0</v>
      </c>
      <c r="AL106" s="238">
        <f>AL14*波及計算!$K17</f>
        <v>0</v>
      </c>
      <c r="AM106" s="238">
        <f>AM14*波及計算!$K17</f>
        <v>0</v>
      </c>
      <c r="AN106" s="238">
        <f>AN14*波及計算!$K17</f>
        <v>0</v>
      </c>
      <c r="AO106" s="238">
        <f>AO14*波及計算!$K17</f>
        <v>0</v>
      </c>
      <c r="AP106" s="238">
        <f>AP14*波及計算!$K17</f>
        <v>0</v>
      </c>
      <c r="AQ106" s="238">
        <f>AQ14*波及計算!$K17</f>
        <v>0</v>
      </c>
      <c r="AR106" s="238">
        <f>AR14*波及計算!$K17</f>
        <v>0</v>
      </c>
      <c r="AS106" s="238">
        <f>AS14*波及計算!$K17</f>
        <v>0</v>
      </c>
      <c r="AT106" s="238">
        <f>AT14*波及計算!$K17</f>
        <v>0</v>
      </c>
      <c r="AU106" s="238">
        <f>AU14*波及計算!$K17</f>
        <v>0</v>
      </c>
      <c r="AV106" s="238">
        <f>AV14*波及計算!$K17</f>
        <v>0</v>
      </c>
      <c r="AW106" s="238">
        <f>AW14*波及計算!$K17</f>
        <v>0</v>
      </c>
      <c r="AX106" s="238">
        <f>AX14*波及計算!$K17</f>
        <v>0</v>
      </c>
      <c r="AY106" s="238">
        <f>AY14*波及計算!$K17</f>
        <v>0</v>
      </c>
      <c r="AZ106" s="238">
        <f>AZ14*波及計算!$K17</f>
        <v>0</v>
      </c>
      <c r="BA106" s="238">
        <f>BA14*波及計算!$K17</f>
        <v>0</v>
      </c>
      <c r="BB106" s="238">
        <f>BB14*波及計算!$K17</f>
        <v>0</v>
      </c>
      <c r="BC106" s="238">
        <f>BC14*波及計算!$K17</f>
        <v>0</v>
      </c>
      <c r="BD106" s="238">
        <f>BD14*波及計算!$K17</f>
        <v>0</v>
      </c>
      <c r="BE106" s="238">
        <f>BE14*波及計算!$K17</f>
        <v>0</v>
      </c>
      <c r="BF106" s="238">
        <f>BF14*波及計算!$K17</f>
        <v>0</v>
      </c>
      <c r="BG106" s="238">
        <f>BG14*波及計算!$K17</f>
        <v>0</v>
      </c>
      <c r="BH106" s="238">
        <f>BH14*波及計算!$K17</f>
        <v>0</v>
      </c>
      <c r="BI106" s="238">
        <f>BI14*波及計算!$K17</f>
        <v>0</v>
      </c>
      <c r="BJ106" s="238">
        <f>BJ14*波及計算!$K17</f>
        <v>0</v>
      </c>
      <c r="BK106" s="238">
        <f>BK14*波及計算!$K17</f>
        <v>0</v>
      </c>
      <c r="BL106" s="238">
        <f>BL14*波及計算!$K17</f>
        <v>0</v>
      </c>
      <c r="BM106" s="238">
        <f>BM14*波及計算!$K17</f>
        <v>0</v>
      </c>
      <c r="BN106" s="238">
        <f>BN14*波及計算!$K17</f>
        <v>0</v>
      </c>
      <c r="BO106" s="238">
        <f>BO14*波及計算!$K17</f>
        <v>0</v>
      </c>
      <c r="BP106" s="238">
        <f>BP14*波及計算!$K17</f>
        <v>0</v>
      </c>
      <c r="BQ106" s="238">
        <f>BQ14*波及計算!$K17</f>
        <v>0</v>
      </c>
      <c r="BR106" s="238">
        <f>BR14*波及計算!$K17</f>
        <v>0</v>
      </c>
      <c r="BS106" s="238">
        <f>BS14*波及計算!$K17</f>
        <v>0</v>
      </c>
      <c r="BT106" s="238">
        <f>BT14*波及計算!$K17</f>
        <v>0</v>
      </c>
      <c r="BU106" s="238">
        <f>BU14*波及計算!$K17</f>
        <v>0</v>
      </c>
      <c r="BV106" s="238">
        <f>BV14*波及計算!$K17</f>
        <v>0</v>
      </c>
      <c r="BW106" s="238">
        <f>BW14*波及計算!$K17</f>
        <v>0</v>
      </c>
      <c r="BX106" s="238">
        <f>BX14*波及計算!$K17</f>
        <v>0</v>
      </c>
      <c r="BY106" s="238">
        <f>BY14*波及計算!$K17</f>
        <v>0</v>
      </c>
      <c r="BZ106" s="238">
        <f>BZ14*波及計算!$K17</f>
        <v>0</v>
      </c>
      <c r="CA106" s="238">
        <f>CA14*波及計算!$K17</f>
        <v>0</v>
      </c>
      <c r="CB106" s="238">
        <f>CB14*波及計算!$K17</f>
        <v>0</v>
      </c>
      <c r="CC106" s="238">
        <f>CC14*波及計算!$K17</f>
        <v>0</v>
      </c>
      <c r="CD106" s="238">
        <f>CD14*波及計算!$K17</f>
        <v>0</v>
      </c>
      <c r="CE106" s="238">
        <f>CE14*波及計算!$K17</f>
        <v>0</v>
      </c>
      <c r="CF106" s="238">
        <f>CF14*波及計算!$K17</f>
        <v>0</v>
      </c>
      <c r="CG106" s="238">
        <f>CG14*波及計算!$K17</f>
        <v>0</v>
      </c>
      <c r="CH106" s="238">
        <f>CH14*波及計算!$K17</f>
        <v>0</v>
      </c>
      <c r="CI106" s="238">
        <f>CI14*波及計算!$K17</f>
        <v>0</v>
      </c>
      <c r="CJ106" s="238">
        <f>CJ14*波及計算!$K17</f>
        <v>0</v>
      </c>
      <c r="CK106" s="238">
        <f>CK14*波及計算!$K17</f>
        <v>0</v>
      </c>
      <c r="CL106" s="238">
        <f>CL14*波及計算!$K17</f>
        <v>0</v>
      </c>
    </row>
    <row r="107" spans="1:90">
      <c r="A107">
        <v>12</v>
      </c>
      <c r="B107" t="s">
        <v>128</v>
      </c>
      <c r="C107" s="238">
        <f>C15*波及計算!$K18</f>
        <v>0</v>
      </c>
      <c r="D107" s="238">
        <f>D15*波及計算!$K18</f>
        <v>0</v>
      </c>
      <c r="E107" s="238">
        <f>E15*波及計算!$K18</f>
        <v>0</v>
      </c>
      <c r="F107" s="238">
        <f>F15*波及計算!$K18</f>
        <v>0</v>
      </c>
      <c r="G107" s="238">
        <f>G15*波及計算!$K18</f>
        <v>0</v>
      </c>
      <c r="H107" s="238">
        <f>H15*波及計算!$K18</f>
        <v>0</v>
      </c>
      <c r="I107" s="238">
        <f>I15*波及計算!$K18</f>
        <v>0</v>
      </c>
      <c r="J107" s="238">
        <f>J15*波及計算!$K18</f>
        <v>0</v>
      </c>
      <c r="K107" s="238">
        <f>K15*波及計算!$K18</f>
        <v>0</v>
      </c>
      <c r="L107" s="238">
        <f>L15*波及計算!$K18</f>
        <v>0</v>
      </c>
      <c r="M107" s="238">
        <f>M15*波及計算!$K18</f>
        <v>0</v>
      </c>
      <c r="N107" s="238">
        <f>N15*波及計算!$K18</f>
        <v>0</v>
      </c>
      <c r="O107" s="238">
        <f>O15*波及計算!$K18</f>
        <v>0</v>
      </c>
      <c r="P107" s="238">
        <f>P15*波及計算!$K18</f>
        <v>0</v>
      </c>
      <c r="Q107" s="238">
        <f>Q15*波及計算!$K18</f>
        <v>0</v>
      </c>
      <c r="R107" s="238">
        <f>R15*波及計算!$K18</f>
        <v>0</v>
      </c>
      <c r="S107" s="238">
        <f>S15*波及計算!$K18</f>
        <v>0</v>
      </c>
      <c r="T107" s="238">
        <f>T15*波及計算!$K18</f>
        <v>0</v>
      </c>
      <c r="U107" s="238">
        <f>U15*波及計算!$K18</f>
        <v>0</v>
      </c>
      <c r="V107" s="238">
        <f>V15*波及計算!$K18</f>
        <v>0</v>
      </c>
      <c r="W107" s="238">
        <f>W15*波及計算!$K18</f>
        <v>0</v>
      </c>
      <c r="X107" s="238">
        <f>X15*波及計算!$K18</f>
        <v>0</v>
      </c>
      <c r="Y107" s="238">
        <f>Y15*波及計算!$K18</f>
        <v>0</v>
      </c>
      <c r="Z107" s="238">
        <f>Z15*波及計算!$K18</f>
        <v>0</v>
      </c>
      <c r="AA107" s="238">
        <f>AA15*波及計算!$K18</f>
        <v>0</v>
      </c>
      <c r="AB107" s="238">
        <f>AB15*波及計算!$K18</f>
        <v>0</v>
      </c>
      <c r="AC107" s="238">
        <f>AC15*波及計算!$K18</f>
        <v>0</v>
      </c>
      <c r="AD107" s="238">
        <f>AD15*波及計算!$K18</f>
        <v>0</v>
      </c>
      <c r="AE107" s="238">
        <f>AE15*波及計算!$K18</f>
        <v>0</v>
      </c>
      <c r="AF107" s="238">
        <f>AF15*波及計算!$K18</f>
        <v>0</v>
      </c>
      <c r="AG107" s="238">
        <f>AG15*波及計算!$K18</f>
        <v>0</v>
      </c>
      <c r="AH107" s="238">
        <f>AH15*波及計算!$K18</f>
        <v>0</v>
      </c>
      <c r="AI107" s="238">
        <f>AI15*波及計算!$K18</f>
        <v>0</v>
      </c>
      <c r="AJ107" s="238">
        <f>AJ15*波及計算!$K18</f>
        <v>0</v>
      </c>
      <c r="AK107" s="238">
        <f>AK15*波及計算!$K18</f>
        <v>0</v>
      </c>
      <c r="AL107" s="238">
        <f>AL15*波及計算!$K18</f>
        <v>0</v>
      </c>
      <c r="AM107" s="238">
        <f>AM15*波及計算!$K18</f>
        <v>0</v>
      </c>
      <c r="AN107" s="238">
        <f>AN15*波及計算!$K18</f>
        <v>0</v>
      </c>
      <c r="AO107" s="238">
        <f>AO15*波及計算!$K18</f>
        <v>0</v>
      </c>
      <c r="AP107" s="238">
        <f>AP15*波及計算!$K18</f>
        <v>0</v>
      </c>
      <c r="AQ107" s="238">
        <f>AQ15*波及計算!$K18</f>
        <v>0</v>
      </c>
      <c r="AR107" s="238">
        <f>AR15*波及計算!$K18</f>
        <v>0</v>
      </c>
      <c r="AS107" s="238">
        <f>AS15*波及計算!$K18</f>
        <v>0</v>
      </c>
      <c r="AT107" s="238">
        <f>AT15*波及計算!$K18</f>
        <v>0</v>
      </c>
      <c r="AU107" s="238">
        <f>AU15*波及計算!$K18</f>
        <v>0</v>
      </c>
      <c r="AV107" s="238">
        <f>AV15*波及計算!$K18</f>
        <v>0</v>
      </c>
      <c r="AW107" s="238">
        <f>AW15*波及計算!$K18</f>
        <v>0</v>
      </c>
      <c r="AX107" s="238">
        <f>AX15*波及計算!$K18</f>
        <v>0</v>
      </c>
      <c r="AY107" s="238">
        <f>AY15*波及計算!$K18</f>
        <v>0</v>
      </c>
      <c r="AZ107" s="238">
        <f>AZ15*波及計算!$K18</f>
        <v>0</v>
      </c>
      <c r="BA107" s="238">
        <f>BA15*波及計算!$K18</f>
        <v>0</v>
      </c>
      <c r="BB107" s="238">
        <f>BB15*波及計算!$K18</f>
        <v>0</v>
      </c>
      <c r="BC107" s="238">
        <f>BC15*波及計算!$K18</f>
        <v>0</v>
      </c>
      <c r="BD107" s="238">
        <f>BD15*波及計算!$K18</f>
        <v>0</v>
      </c>
      <c r="BE107" s="238">
        <f>BE15*波及計算!$K18</f>
        <v>0</v>
      </c>
      <c r="BF107" s="238">
        <f>BF15*波及計算!$K18</f>
        <v>0</v>
      </c>
      <c r="BG107" s="238">
        <f>BG15*波及計算!$K18</f>
        <v>0</v>
      </c>
      <c r="BH107" s="238">
        <f>BH15*波及計算!$K18</f>
        <v>0</v>
      </c>
      <c r="BI107" s="238">
        <f>BI15*波及計算!$K18</f>
        <v>0</v>
      </c>
      <c r="BJ107" s="238">
        <f>BJ15*波及計算!$K18</f>
        <v>0</v>
      </c>
      <c r="BK107" s="238">
        <f>BK15*波及計算!$K18</f>
        <v>0</v>
      </c>
      <c r="BL107" s="238">
        <f>BL15*波及計算!$K18</f>
        <v>0</v>
      </c>
      <c r="BM107" s="238">
        <f>BM15*波及計算!$K18</f>
        <v>0</v>
      </c>
      <c r="BN107" s="238">
        <f>BN15*波及計算!$K18</f>
        <v>0</v>
      </c>
      <c r="BO107" s="238">
        <f>BO15*波及計算!$K18</f>
        <v>0</v>
      </c>
      <c r="BP107" s="238">
        <f>BP15*波及計算!$K18</f>
        <v>0</v>
      </c>
      <c r="BQ107" s="238">
        <f>BQ15*波及計算!$K18</f>
        <v>0</v>
      </c>
      <c r="BR107" s="238">
        <f>BR15*波及計算!$K18</f>
        <v>0</v>
      </c>
      <c r="BS107" s="238">
        <f>BS15*波及計算!$K18</f>
        <v>0</v>
      </c>
      <c r="BT107" s="238">
        <f>BT15*波及計算!$K18</f>
        <v>0</v>
      </c>
      <c r="BU107" s="238">
        <f>BU15*波及計算!$K18</f>
        <v>0</v>
      </c>
      <c r="BV107" s="238">
        <f>BV15*波及計算!$K18</f>
        <v>0</v>
      </c>
      <c r="BW107" s="238">
        <f>BW15*波及計算!$K18</f>
        <v>0</v>
      </c>
      <c r="BX107" s="238">
        <f>BX15*波及計算!$K18</f>
        <v>0</v>
      </c>
      <c r="BY107" s="238">
        <f>BY15*波及計算!$K18</f>
        <v>0</v>
      </c>
      <c r="BZ107" s="238">
        <f>BZ15*波及計算!$K18</f>
        <v>0</v>
      </c>
      <c r="CA107" s="238">
        <f>CA15*波及計算!$K18</f>
        <v>0</v>
      </c>
      <c r="CB107" s="238">
        <f>CB15*波及計算!$K18</f>
        <v>0</v>
      </c>
      <c r="CC107" s="238">
        <f>CC15*波及計算!$K18</f>
        <v>0</v>
      </c>
      <c r="CD107" s="238">
        <f>CD15*波及計算!$K18</f>
        <v>0</v>
      </c>
      <c r="CE107" s="238">
        <f>CE15*波及計算!$K18</f>
        <v>0</v>
      </c>
      <c r="CF107" s="238">
        <f>CF15*波及計算!$K18</f>
        <v>0</v>
      </c>
      <c r="CG107" s="238">
        <f>CG15*波及計算!$K18</f>
        <v>0</v>
      </c>
      <c r="CH107" s="238">
        <f>CH15*波及計算!$K18</f>
        <v>0</v>
      </c>
      <c r="CI107" s="238">
        <f>CI15*波及計算!$K18</f>
        <v>0</v>
      </c>
      <c r="CJ107" s="238">
        <f>CJ15*波及計算!$K18</f>
        <v>0</v>
      </c>
      <c r="CK107" s="238">
        <f>CK15*波及計算!$K18</f>
        <v>0</v>
      </c>
      <c r="CL107" s="238">
        <f>CL15*波及計算!$K18</f>
        <v>0</v>
      </c>
    </row>
    <row r="108" spans="1:90">
      <c r="A108">
        <v>13</v>
      </c>
      <c r="B108" t="s">
        <v>130</v>
      </c>
      <c r="C108" s="238">
        <f>C16*波及計算!$K19</f>
        <v>0</v>
      </c>
      <c r="D108" s="238">
        <f>D16*波及計算!$K19</f>
        <v>0</v>
      </c>
      <c r="E108" s="238">
        <f>E16*波及計算!$K19</f>
        <v>0</v>
      </c>
      <c r="F108" s="238">
        <f>F16*波及計算!$K19</f>
        <v>0</v>
      </c>
      <c r="G108" s="238">
        <f>G16*波及計算!$K19</f>
        <v>0</v>
      </c>
      <c r="H108" s="238">
        <f>H16*波及計算!$K19</f>
        <v>0</v>
      </c>
      <c r="I108" s="238">
        <f>I16*波及計算!$K19</f>
        <v>0</v>
      </c>
      <c r="J108" s="238">
        <f>J16*波及計算!$K19</f>
        <v>0</v>
      </c>
      <c r="K108" s="238">
        <f>K16*波及計算!$K19</f>
        <v>0</v>
      </c>
      <c r="L108" s="238">
        <f>L16*波及計算!$K19</f>
        <v>0</v>
      </c>
      <c r="M108" s="238">
        <f>M16*波及計算!$K19</f>
        <v>0</v>
      </c>
      <c r="N108" s="238">
        <f>N16*波及計算!$K19</f>
        <v>0</v>
      </c>
      <c r="O108" s="238">
        <f>O16*波及計算!$K19</f>
        <v>0</v>
      </c>
      <c r="P108" s="238">
        <f>P16*波及計算!$K19</f>
        <v>0</v>
      </c>
      <c r="Q108" s="238">
        <f>Q16*波及計算!$K19</f>
        <v>0</v>
      </c>
      <c r="R108" s="238">
        <f>R16*波及計算!$K19</f>
        <v>0</v>
      </c>
      <c r="S108" s="238">
        <f>S16*波及計算!$K19</f>
        <v>0</v>
      </c>
      <c r="T108" s="238">
        <f>T16*波及計算!$K19</f>
        <v>0</v>
      </c>
      <c r="U108" s="238">
        <f>U16*波及計算!$K19</f>
        <v>0</v>
      </c>
      <c r="V108" s="238">
        <f>V16*波及計算!$K19</f>
        <v>0</v>
      </c>
      <c r="W108" s="238">
        <f>W16*波及計算!$K19</f>
        <v>0</v>
      </c>
      <c r="X108" s="238">
        <f>X16*波及計算!$K19</f>
        <v>0</v>
      </c>
      <c r="Y108" s="238">
        <f>Y16*波及計算!$K19</f>
        <v>0</v>
      </c>
      <c r="Z108" s="238">
        <f>Z16*波及計算!$K19</f>
        <v>0</v>
      </c>
      <c r="AA108" s="238">
        <f>AA16*波及計算!$K19</f>
        <v>0</v>
      </c>
      <c r="AB108" s="238">
        <f>AB16*波及計算!$K19</f>
        <v>0</v>
      </c>
      <c r="AC108" s="238">
        <f>AC16*波及計算!$K19</f>
        <v>0</v>
      </c>
      <c r="AD108" s="238">
        <f>AD16*波及計算!$K19</f>
        <v>0</v>
      </c>
      <c r="AE108" s="238">
        <f>AE16*波及計算!$K19</f>
        <v>0</v>
      </c>
      <c r="AF108" s="238">
        <f>AF16*波及計算!$K19</f>
        <v>0</v>
      </c>
      <c r="AG108" s="238">
        <f>AG16*波及計算!$K19</f>
        <v>0</v>
      </c>
      <c r="AH108" s="238">
        <f>AH16*波及計算!$K19</f>
        <v>0</v>
      </c>
      <c r="AI108" s="238">
        <f>AI16*波及計算!$K19</f>
        <v>0</v>
      </c>
      <c r="AJ108" s="238">
        <f>AJ16*波及計算!$K19</f>
        <v>0</v>
      </c>
      <c r="AK108" s="238">
        <f>AK16*波及計算!$K19</f>
        <v>0</v>
      </c>
      <c r="AL108" s="238">
        <f>AL16*波及計算!$K19</f>
        <v>0</v>
      </c>
      <c r="AM108" s="238">
        <f>AM16*波及計算!$K19</f>
        <v>0</v>
      </c>
      <c r="AN108" s="238">
        <f>AN16*波及計算!$K19</f>
        <v>0</v>
      </c>
      <c r="AO108" s="238">
        <f>AO16*波及計算!$K19</f>
        <v>0</v>
      </c>
      <c r="AP108" s="238">
        <f>AP16*波及計算!$K19</f>
        <v>0</v>
      </c>
      <c r="AQ108" s="238">
        <f>AQ16*波及計算!$K19</f>
        <v>0</v>
      </c>
      <c r="AR108" s="238">
        <f>AR16*波及計算!$K19</f>
        <v>0</v>
      </c>
      <c r="AS108" s="238">
        <f>AS16*波及計算!$K19</f>
        <v>0</v>
      </c>
      <c r="AT108" s="238">
        <f>AT16*波及計算!$K19</f>
        <v>0</v>
      </c>
      <c r="AU108" s="238">
        <f>AU16*波及計算!$K19</f>
        <v>0</v>
      </c>
      <c r="AV108" s="238">
        <f>AV16*波及計算!$K19</f>
        <v>0</v>
      </c>
      <c r="AW108" s="238">
        <f>AW16*波及計算!$K19</f>
        <v>0</v>
      </c>
      <c r="AX108" s="238">
        <f>AX16*波及計算!$K19</f>
        <v>0</v>
      </c>
      <c r="AY108" s="238">
        <f>AY16*波及計算!$K19</f>
        <v>0</v>
      </c>
      <c r="AZ108" s="238">
        <f>AZ16*波及計算!$K19</f>
        <v>0</v>
      </c>
      <c r="BA108" s="238">
        <f>BA16*波及計算!$K19</f>
        <v>0</v>
      </c>
      <c r="BB108" s="238">
        <f>BB16*波及計算!$K19</f>
        <v>0</v>
      </c>
      <c r="BC108" s="238">
        <f>BC16*波及計算!$K19</f>
        <v>0</v>
      </c>
      <c r="BD108" s="238">
        <f>BD16*波及計算!$K19</f>
        <v>0</v>
      </c>
      <c r="BE108" s="238">
        <f>BE16*波及計算!$K19</f>
        <v>0</v>
      </c>
      <c r="BF108" s="238">
        <f>BF16*波及計算!$K19</f>
        <v>0</v>
      </c>
      <c r="BG108" s="238">
        <f>BG16*波及計算!$K19</f>
        <v>0</v>
      </c>
      <c r="BH108" s="238">
        <f>BH16*波及計算!$K19</f>
        <v>0</v>
      </c>
      <c r="BI108" s="238">
        <f>BI16*波及計算!$K19</f>
        <v>0</v>
      </c>
      <c r="BJ108" s="238">
        <f>BJ16*波及計算!$K19</f>
        <v>0</v>
      </c>
      <c r="BK108" s="238">
        <f>BK16*波及計算!$K19</f>
        <v>0</v>
      </c>
      <c r="BL108" s="238">
        <f>BL16*波及計算!$K19</f>
        <v>0</v>
      </c>
      <c r="BM108" s="238">
        <f>BM16*波及計算!$K19</f>
        <v>0</v>
      </c>
      <c r="BN108" s="238">
        <f>BN16*波及計算!$K19</f>
        <v>0</v>
      </c>
      <c r="BO108" s="238">
        <f>BO16*波及計算!$K19</f>
        <v>0</v>
      </c>
      <c r="BP108" s="238">
        <f>BP16*波及計算!$K19</f>
        <v>0</v>
      </c>
      <c r="BQ108" s="238">
        <f>BQ16*波及計算!$K19</f>
        <v>0</v>
      </c>
      <c r="BR108" s="238">
        <f>BR16*波及計算!$K19</f>
        <v>0</v>
      </c>
      <c r="BS108" s="238">
        <f>BS16*波及計算!$K19</f>
        <v>0</v>
      </c>
      <c r="BT108" s="238">
        <f>BT16*波及計算!$K19</f>
        <v>0</v>
      </c>
      <c r="BU108" s="238">
        <f>BU16*波及計算!$K19</f>
        <v>0</v>
      </c>
      <c r="BV108" s="238">
        <f>BV16*波及計算!$K19</f>
        <v>0</v>
      </c>
      <c r="BW108" s="238">
        <f>BW16*波及計算!$K19</f>
        <v>0</v>
      </c>
      <c r="BX108" s="238">
        <f>BX16*波及計算!$K19</f>
        <v>0</v>
      </c>
      <c r="BY108" s="238">
        <f>BY16*波及計算!$K19</f>
        <v>0</v>
      </c>
      <c r="BZ108" s="238">
        <f>BZ16*波及計算!$K19</f>
        <v>0</v>
      </c>
      <c r="CA108" s="238">
        <f>CA16*波及計算!$K19</f>
        <v>0</v>
      </c>
      <c r="CB108" s="238">
        <f>CB16*波及計算!$K19</f>
        <v>0</v>
      </c>
      <c r="CC108" s="238">
        <f>CC16*波及計算!$K19</f>
        <v>0</v>
      </c>
      <c r="CD108" s="238">
        <f>CD16*波及計算!$K19</f>
        <v>0</v>
      </c>
      <c r="CE108" s="238">
        <f>CE16*波及計算!$K19</f>
        <v>0</v>
      </c>
      <c r="CF108" s="238">
        <f>CF16*波及計算!$K19</f>
        <v>0</v>
      </c>
      <c r="CG108" s="238">
        <f>CG16*波及計算!$K19</f>
        <v>0</v>
      </c>
      <c r="CH108" s="238">
        <f>CH16*波及計算!$K19</f>
        <v>0</v>
      </c>
      <c r="CI108" s="238">
        <f>CI16*波及計算!$K19</f>
        <v>0</v>
      </c>
      <c r="CJ108" s="238">
        <f>CJ16*波及計算!$K19</f>
        <v>0</v>
      </c>
      <c r="CK108" s="238">
        <f>CK16*波及計算!$K19</f>
        <v>0</v>
      </c>
      <c r="CL108" s="238">
        <f>CL16*波及計算!$K19</f>
        <v>0</v>
      </c>
    </row>
    <row r="109" spans="1:90">
      <c r="A109">
        <v>14</v>
      </c>
      <c r="B109" t="s">
        <v>131</v>
      </c>
      <c r="C109" s="238">
        <f>C17*波及計算!$K20</f>
        <v>0</v>
      </c>
      <c r="D109" s="238">
        <f>D17*波及計算!$K20</f>
        <v>0</v>
      </c>
      <c r="E109" s="238">
        <f>E17*波及計算!$K20</f>
        <v>0</v>
      </c>
      <c r="F109" s="238">
        <f>F17*波及計算!$K20</f>
        <v>0</v>
      </c>
      <c r="G109" s="238">
        <f>G17*波及計算!$K20</f>
        <v>0</v>
      </c>
      <c r="H109" s="238">
        <f>H17*波及計算!$K20</f>
        <v>0</v>
      </c>
      <c r="I109" s="238">
        <f>I17*波及計算!$K20</f>
        <v>0</v>
      </c>
      <c r="J109" s="238">
        <f>J17*波及計算!$K20</f>
        <v>0</v>
      </c>
      <c r="K109" s="238">
        <f>K17*波及計算!$K20</f>
        <v>0</v>
      </c>
      <c r="L109" s="238">
        <f>L17*波及計算!$K20</f>
        <v>0</v>
      </c>
      <c r="M109" s="238">
        <f>M17*波及計算!$K20</f>
        <v>0</v>
      </c>
      <c r="N109" s="238">
        <f>N17*波及計算!$K20</f>
        <v>0</v>
      </c>
      <c r="O109" s="238">
        <f>O17*波及計算!$K20</f>
        <v>0</v>
      </c>
      <c r="P109" s="238">
        <f>P17*波及計算!$K20</f>
        <v>0</v>
      </c>
      <c r="Q109" s="238">
        <f>Q17*波及計算!$K20</f>
        <v>0</v>
      </c>
      <c r="R109" s="238">
        <f>R17*波及計算!$K20</f>
        <v>0</v>
      </c>
      <c r="S109" s="238">
        <f>S17*波及計算!$K20</f>
        <v>0</v>
      </c>
      <c r="T109" s="238">
        <f>T17*波及計算!$K20</f>
        <v>0</v>
      </c>
      <c r="U109" s="238">
        <f>U17*波及計算!$K20</f>
        <v>0</v>
      </c>
      <c r="V109" s="238">
        <f>V17*波及計算!$K20</f>
        <v>0</v>
      </c>
      <c r="W109" s="238">
        <f>W17*波及計算!$K20</f>
        <v>0</v>
      </c>
      <c r="X109" s="238">
        <f>X17*波及計算!$K20</f>
        <v>0</v>
      </c>
      <c r="Y109" s="238">
        <f>Y17*波及計算!$K20</f>
        <v>0</v>
      </c>
      <c r="Z109" s="238">
        <f>Z17*波及計算!$K20</f>
        <v>0</v>
      </c>
      <c r="AA109" s="238">
        <f>AA17*波及計算!$K20</f>
        <v>0</v>
      </c>
      <c r="AB109" s="238">
        <f>AB17*波及計算!$K20</f>
        <v>0</v>
      </c>
      <c r="AC109" s="238">
        <f>AC17*波及計算!$K20</f>
        <v>0</v>
      </c>
      <c r="AD109" s="238">
        <f>AD17*波及計算!$K20</f>
        <v>0</v>
      </c>
      <c r="AE109" s="238">
        <f>AE17*波及計算!$K20</f>
        <v>0</v>
      </c>
      <c r="AF109" s="238">
        <f>AF17*波及計算!$K20</f>
        <v>0</v>
      </c>
      <c r="AG109" s="238">
        <f>AG17*波及計算!$K20</f>
        <v>0</v>
      </c>
      <c r="AH109" s="238">
        <f>AH17*波及計算!$K20</f>
        <v>0</v>
      </c>
      <c r="AI109" s="238">
        <f>AI17*波及計算!$K20</f>
        <v>0</v>
      </c>
      <c r="AJ109" s="238">
        <f>AJ17*波及計算!$K20</f>
        <v>0</v>
      </c>
      <c r="AK109" s="238">
        <f>AK17*波及計算!$K20</f>
        <v>0</v>
      </c>
      <c r="AL109" s="238">
        <f>AL17*波及計算!$K20</f>
        <v>0</v>
      </c>
      <c r="AM109" s="238">
        <f>AM17*波及計算!$K20</f>
        <v>0</v>
      </c>
      <c r="AN109" s="238">
        <f>AN17*波及計算!$K20</f>
        <v>0</v>
      </c>
      <c r="AO109" s="238">
        <f>AO17*波及計算!$K20</f>
        <v>0</v>
      </c>
      <c r="AP109" s="238">
        <f>AP17*波及計算!$K20</f>
        <v>0</v>
      </c>
      <c r="AQ109" s="238">
        <f>AQ17*波及計算!$K20</f>
        <v>0</v>
      </c>
      <c r="AR109" s="238">
        <f>AR17*波及計算!$K20</f>
        <v>0</v>
      </c>
      <c r="AS109" s="238">
        <f>AS17*波及計算!$K20</f>
        <v>0</v>
      </c>
      <c r="AT109" s="238">
        <f>AT17*波及計算!$K20</f>
        <v>0</v>
      </c>
      <c r="AU109" s="238">
        <f>AU17*波及計算!$K20</f>
        <v>0</v>
      </c>
      <c r="AV109" s="238">
        <f>AV17*波及計算!$K20</f>
        <v>0</v>
      </c>
      <c r="AW109" s="238">
        <f>AW17*波及計算!$K20</f>
        <v>0</v>
      </c>
      <c r="AX109" s="238">
        <f>AX17*波及計算!$K20</f>
        <v>0</v>
      </c>
      <c r="AY109" s="238">
        <f>AY17*波及計算!$K20</f>
        <v>0</v>
      </c>
      <c r="AZ109" s="238">
        <f>AZ17*波及計算!$K20</f>
        <v>0</v>
      </c>
      <c r="BA109" s="238">
        <f>BA17*波及計算!$K20</f>
        <v>0</v>
      </c>
      <c r="BB109" s="238">
        <f>BB17*波及計算!$K20</f>
        <v>0</v>
      </c>
      <c r="BC109" s="238">
        <f>BC17*波及計算!$K20</f>
        <v>0</v>
      </c>
      <c r="BD109" s="238">
        <f>BD17*波及計算!$K20</f>
        <v>0</v>
      </c>
      <c r="BE109" s="238">
        <f>BE17*波及計算!$K20</f>
        <v>0</v>
      </c>
      <c r="BF109" s="238">
        <f>BF17*波及計算!$K20</f>
        <v>0</v>
      </c>
      <c r="BG109" s="238">
        <f>BG17*波及計算!$K20</f>
        <v>0</v>
      </c>
      <c r="BH109" s="238">
        <f>BH17*波及計算!$K20</f>
        <v>0</v>
      </c>
      <c r="BI109" s="238">
        <f>BI17*波及計算!$K20</f>
        <v>0</v>
      </c>
      <c r="BJ109" s="238">
        <f>BJ17*波及計算!$K20</f>
        <v>0</v>
      </c>
      <c r="BK109" s="238">
        <f>BK17*波及計算!$K20</f>
        <v>0</v>
      </c>
      <c r="BL109" s="238">
        <f>BL17*波及計算!$K20</f>
        <v>0</v>
      </c>
      <c r="BM109" s="238">
        <f>BM17*波及計算!$K20</f>
        <v>0</v>
      </c>
      <c r="BN109" s="238">
        <f>BN17*波及計算!$K20</f>
        <v>0</v>
      </c>
      <c r="BO109" s="238">
        <f>BO17*波及計算!$K20</f>
        <v>0</v>
      </c>
      <c r="BP109" s="238">
        <f>BP17*波及計算!$K20</f>
        <v>0</v>
      </c>
      <c r="BQ109" s="238">
        <f>BQ17*波及計算!$K20</f>
        <v>0</v>
      </c>
      <c r="BR109" s="238">
        <f>BR17*波及計算!$K20</f>
        <v>0</v>
      </c>
      <c r="BS109" s="238">
        <f>BS17*波及計算!$K20</f>
        <v>0</v>
      </c>
      <c r="BT109" s="238">
        <f>BT17*波及計算!$K20</f>
        <v>0</v>
      </c>
      <c r="BU109" s="238">
        <f>BU17*波及計算!$K20</f>
        <v>0</v>
      </c>
      <c r="BV109" s="238">
        <f>BV17*波及計算!$K20</f>
        <v>0</v>
      </c>
      <c r="BW109" s="238">
        <f>BW17*波及計算!$K20</f>
        <v>0</v>
      </c>
      <c r="BX109" s="238">
        <f>BX17*波及計算!$K20</f>
        <v>0</v>
      </c>
      <c r="BY109" s="238">
        <f>BY17*波及計算!$K20</f>
        <v>0</v>
      </c>
      <c r="BZ109" s="238">
        <f>BZ17*波及計算!$K20</f>
        <v>0</v>
      </c>
      <c r="CA109" s="238">
        <f>CA17*波及計算!$K20</f>
        <v>0</v>
      </c>
      <c r="CB109" s="238">
        <f>CB17*波及計算!$K20</f>
        <v>0</v>
      </c>
      <c r="CC109" s="238">
        <f>CC17*波及計算!$K20</f>
        <v>0</v>
      </c>
      <c r="CD109" s="238">
        <f>CD17*波及計算!$K20</f>
        <v>0</v>
      </c>
      <c r="CE109" s="238">
        <f>CE17*波及計算!$K20</f>
        <v>0</v>
      </c>
      <c r="CF109" s="238">
        <f>CF17*波及計算!$K20</f>
        <v>0</v>
      </c>
      <c r="CG109" s="238">
        <f>CG17*波及計算!$K20</f>
        <v>0</v>
      </c>
      <c r="CH109" s="238">
        <f>CH17*波及計算!$K20</f>
        <v>0</v>
      </c>
      <c r="CI109" s="238">
        <f>CI17*波及計算!$K20</f>
        <v>0</v>
      </c>
      <c r="CJ109" s="238">
        <f>CJ17*波及計算!$K20</f>
        <v>0</v>
      </c>
      <c r="CK109" s="238">
        <f>CK17*波及計算!$K20</f>
        <v>0</v>
      </c>
      <c r="CL109" s="238">
        <f>CL17*波及計算!$K20</f>
        <v>0</v>
      </c>
    </row>
    <row r="110" spans="1:90">
      <c r="A110">
        <v>15</v>
      </c>
      <c r="B110" t="s">
        <v>117</v>
      </c>
      <c r="C110" s="238">
        <f>C18*波及計算!$K21</f>
        <v>0</v>
      </c>
      <c r="D110" s="238">
        <f>D18*波及計算!$K21</f>
        <v>0</v>
      </c>
      <c r="E110" s="238">
        <f>E18*波及計算!$K21</f>
        <v>0</v>
      </c>
      <c r="F110" s="238">
        <f>F18*波及計算!$K21</f>
        <v>0</v>
      </c>
      <c r="G110" s="238">
        <f>G18*波及計算!$K21</f>
        <v>0</v>
      </c>
      <c r="H110" s="238">
        <f>H18*波及計算!$K21</f>
        <v>0</v>
      </c>
      <c r="I110" s="238">
        <f>I18*波及計算!$K21</f>
        <v>0</v>
      </c>
      <c r="J110" s="238">
        <f>J18*波及計算!$K21</f>
        <v>0</v>
      </c>
      <c r="K110" s="238">
        <f>K18*波及計算!$K21</f>
        <v>0</v>
      </c>
      <c r="L110" s="238">
        <f>L18*波及計算!$K21</f>
        <v>0</v>
      </c>
      <c r="M110" s="238">
        <f>M18*波及計算!$K21</f>
        <v>0</v>
      </c>
      <c r="N110" s="238">
        <f>N18*波及計算!$K21</f>
        <v>0</v>
      </c>
      <c r="O110" s="238">
        <f>O18*波及計算!$K21</f>
        <v>0</v>
      </c>
      <c r="P110" s="238">
        <f>P18*波及計算!$K21</f>
        <v>0</v>
      </c>
      <c r="Q110" s="238">
        <f>Q18*波及計算!$K21</f>
        <v>0</v>
      </c>
      <c r="R110" s="238">
        <f>R18*波及計算!$K21</f>
        <v>0</v>
      </c>
      <c r="S110" s="238">
        <f>S18*波及計算!$K21</f>
        <v>0</v>
      </c>
      <c r="T110" s="238">
        <f>T18*波及計算!$K21</f>
        <v>0</v>
      </c>
      <c r="U110" s="238">
        <f>U18*波及計算!$K21</f>
        <v>0</v>
      </c>
      <c r="V110" s="238">
        <f>V18*波及計算!$K21</f>
        <v>0</v>
      </c>
      <c r="W110" s="238">
        <f>W18*波及計算!$K21</f>
        <v>0</v>
      </c>
      <c r="X110" s="238">
        <f>X18*波及計算!$K21</f>
        <v>0</v>
      </c>
      <c r="Y110" s="238">
        <f>Y18*波及計算!$K21</f>
        <v>0</v>
      </c>
      <c r="Z110" s="238">
        <f>Z18*波及計算!$K21</f>
        <v>0</v>
      </c>
      <c r="AA110" s="238">
        <f>AA18*波及計算!$K21</f>
        <v>0</v>
      </c>
      <c r="AB110" s="238">
        <f>AB18*波及計算!$K21</f>
        <v>0</v>
      </c>
      <c r="AC110" s="238">
        <f>AC18*波及計算!$K21</f>
        <v>0</v>
      </c>
      <c r="AD110" s="238">
        <f>AD18*波及計算!$K21</f>
        <v>0</v>
      </c>
      <c r="AE110" s="238">
        <f>AE18*波及計算!$K21</f>
        <v>0</v>
      </c>
      <c r="AF110" s="238">
        <f>AF18*波及計算!$K21</f>
        <v>0</v>
      </c>
      <c r="AG110" s="238">
        <f>AG18*波及計算!$K21</f>
        <v>0</v>
      </c>
      <c r="AH110" s="238">
        <f>AH18*波及計算!$K21</f>
        <v>0</v>
      </c>
      <c r="AI110" s="238">
        <f>AI18*波及計算!$K21</f>
        <v>0</v>
      </c>
      <c r="AJ110" s="238">
        <f>AJ18*波及計算!$K21</f>
        <v>0</v>
      </c>
      <c r="AK110" s="238">
        <f>AK18*波及計算!$K21</f>
        <v>0</v>
      </c>
      <c r="AL110" s="238">
        <f>AL18*波及計算!$K21</f>
        <v>0</v>
      </c>
      <c r="AM110" s="238">
        <f>AM18*波及計算!$K21</f>
        <v>0</v>
      </c>
      <c r="AN110" s="238">
        <f>AN18*波及計算!$K21</f>
        <v>0</v>
      </c>
      <c r="AO110" s="238">
        <f>AO18*波及計算!$K21</f>
        <v>0</v>
      </c>
      <c r="AP110" s="238">
        <f>AP18*波及計算!$K21</f>
        <v>0</v>
      </c>
      <c r="AQ110" s="238">
        <f>AQ18*波及計算!$K21</f>
        <v>0</v>
      </c>
      <c r="AR110" s="238">
        <f>AR18*波及計算!$K21</f>
        <v>0</v>
      </c>
      <c r="AS110" s="238">
        <f>AS18*波及計算!$K21</f>
        <v>0</v>
      </c>
      <c r="AT110" s="238">
        <f>AT18*波及計算!$K21</f>
        <v>0</v>
      </c>
      <c r="AU110" s="238">
        <f>AU18*波及計算!$K21</f>
        <v>0</v>
      </c>
      <c r="AV110" s="238">
        <f>AV18*波及計算!$K21</f>
        <v>0</v>
      </c>
      <c r="AW110" s="238">
        <f>AW18*波及計算!$K21</f>
        <v>0</v>
      </c>
      <c r="AX110" s="238">
        <f>AX18*波及計算!$K21</f>
        <v>0</v>
      </c>
      <c r="AY110" s="238">
        <f>AY18*波及計算!$K21</f>
        <v>0</v>
      </c>
      <c r="AZ110" s="238">
        <f>AZ18*波及計算!$K21</f>
        <v>0</v>
      </c>
      <c r="BA110" s="238">
        <f>BA18*波及計算!$K21</f>
        <v>0</v>
      </c>
      <c r="BB110" s="238">
        <f>BB18*波及計算!$K21</f>
        <v>0</v>
      </c>
      <c r="BC110" s="238">
        <f>BC18*波及計算!$K21</f>
        <v>0</v>
      </c>
      <c r="BD110" s="238">
        <f>BD18*波及計算!$K21</f>
        <v>0</v>
      </c>
      <c r="BE110" s="238">
        <f>BE18*波及計算!$K21</f>
        <v>0</v>
      </c>
      <c r="BF110" s="238">
        <f>BF18*波及計算!$K21</f>
        <v>0</v>
      </c>
      <c r="BG110" s="238">
        <f>BG18*波及計算!$K21</f>
        <v>0</v>
      </c>
      <c r="BH110" s="238">
        <f>BH18*波及計算!$K21</f>
        <v>0</v>
      </c>
      <c r="BI110" s="238">
        <f>BI18*波及計算!$K21</f>
        <v>0</v>
      </c>
      <c r="BJ110" s="238">
        <f>BJ18*波及計算!$K21</f>
        <v>0</v>
      </c>
      <c r="BK110" s="238">
        <f>BK18*波及計算!$K21</f>
        <v>0</v>
      </c>
      <c r="BL110" s="238">
        <f>BL18*波及計算!$K21</f>
        <v>0</v>
      </c>
      <c r="BM110" s="238">
        <f>BM18*波及計算!$K21</f>
        <v>0</v>
      </c>
      <c r="BN110" s="238">
        <f>BN18*波及計算!$K21</f>
        <v>0</v>
      </c>
      <c r="BO110" s="238">
        <f>BO18*波及計算!$K21</f>
        <v>0</v>
      </c>
      <c r="BP110" s="238">
        <f>BP18*波及計算!$K21</f>
        <v>0</v>
      </c>
      <c r="BQ110" s="238">
        <f>BQ18*波及計算!$K21</f>
        <v>0</v>
      </c>
      <c r="BR110" s="238">
        <f>BR18*波及計算!$K21</f>
        <v>0</v>
      </c>
      <c r="BS110" s="238">
        <f>BS18*波及計算!$K21</f>
        <v>0</v>
      </c>
      <c r="BT110" s="238">
        <f>BT18*波及計算!$K21</f>
        <v>0</v>
      </c>
      <c r="BU110" s="238">
        <f>BU18*波及計算!$K21</f>
        <v>0</v>
      </c>
      <c r="BV110" s="238">
        <f>BV18*波及計算!$K21</f>
        <v>0</v>
      </c>
      <c r="BW110" s="238">
        <f>BW18*波及計算!$K21</f>
        <v>0</v>
      </c>
      <c r="BX110" s="238">
        <f>BX18*波及計算!$K21</f>
        <v>0</v>
      </c>
      <c r="BY110" s="238">
        <f>BY18*波及計算!$K21</f>
        <v>0</v>
      </c>
      <c r="BZ110" s="238">
        <f>BZ18*波及計算!$K21</f>
        <v>0</v>
      </c>
      <c r="CA110" s="238">
        <f>CA18*波及計算!$K21</f>
        <v>0</v>
      </c>
      <c r="CB110" s="238">
        <f>CB18*波及計算!$K21</f>
        <v>0</v>
      </c>
      <c r="CC110" s="238">
        <f>CC18*波及計算!$K21</f>
        <v>0</v>
      </c>
      <c r="CD110" s="238">
        <f>CD18*波及計算!$K21</f>
        <v>0</v>
      </c>
      <c r="CE110" s="238">
        <f>CE18*波及計算!$K21</f>
        <v>0</v>
      </c>
      <c r="CF110" s="238">
        <f>CF18*波及計算!$K21</f>
        <v>0</v>
      </c>
      <c r="CG110" s="238">
        <f>CG18*波及計算!$K21</f>
        <v>0</v>
      </c>
      <c r="CH110" s="238">
        <f>CH18*波及計算!$K21</f>
        <v>0</v>
      </c>
      <c r="CI110" s="238">
        <f>CI18*波及計算!$K21</f>
        <v>0</v>
      </c>
      <c r="CJ110" s="238">
        <f>CJ18*波及計算!$K21</f>
        <v>0</v>
      </c>
      <c r="CK110" s="238">
        <f>CK18*波及計算!$K21</f>
        <v>0</v>
      </c>
      <c r="CL110" s="238">
        <f>CL18*波及計算!$K21</f>
        <v>0</v>
      </c>
    </row>
    <row r="111" spans="1:90">
      <c r="A111">
        <v>16</v>
      </c>
      <c r="B111" t="s">
        <v>1980</v>
      </c>
      <c r="C111" s="238">
        <f>C19*波及計算!$K22</f>
        <v>0</v>
      </c>
      <c r="D111" s="238">
        <f>D19*波及計算!$K22</f>
        <v>0</v>
      </c>
      <c r="E111" s="238">
        <f>E19*波及計算!$K22</f>
        <v>0</v>
      </c>
      <c r="F111" s="238">
        <f>F19*波及計算!$K22</f>
        <v>0</v>
      </c>
      <c r="G111" s="238">
        <f>G19*波及計算!$K22</f>
        <v>0</v>
      </c>
      <c r="H111" s="238">
        <f>H19*波及計算!$K22</f>
        <v>0</v>
      </c>
      <c r="I111" s="238">
        <f>I19*波及計算!$K22</f>
        <v>0</v>
      </c>
      <c r="J111" s="238">
        <f>J19*波及計算!$K22</f>
        <v>0</v>
      </c>
      <c r="K111" s="238">
        <f>K19*波及計算!$K22</f>
        <v>0</v>
      </c>
      <c r="L111" s="238">
        <f>L19*波及計算!$K22</f>
        <v>0</v>
      </c>
      <c r="M111" s="238">
        <f>M19*波及計算!$K22</f>
        <v>0</v>
      </c>
      <c r="N111" s="238">
        <f>N19*波及計算!$K22</f>
        <v>0</v>
      </c>
      <c r="O111" s="238">
        <f>O19*波及計算!$K22</f>
        <v>0</v>
      </c>
      <c r="P111" s="238">
        <f>P19*波及計算!$K22</f>
        <v>0</v>
      </c>
      <c r="Q111" s="238">
        <f>Q19*波及計算!$K22</f>
        <v>0</v>
      </c>
      <c r="R111" s="238">
        <f>R19*波及計算!$K22</f>
        <v>0</v>
      </c>
      <c r="S111" s="238">
        <f>S19*波及計算!$K22</f>
        <v>0</v>
      </c>
      <c r="T111" s="238">
        <f>T19*波及計算!$K22</f>
        <v>0</v>
      </c>
      <c r="U111" s="238">
        <f>U19*波及計算!$K22</f>
        <v>0</v>
      </c>
      <c r="V111" s="238">
        <f>V19*波及計算!$K22</f>
        <v>0</v>
      </c>
      <c r="W111" s="238">
        <f>W19*波及計算!$K22</f>
        <v>0</v>
      </c>
      <c r="X111" s="238">
        <f>X19*波及計算!$K22</f>
        <v>0</v>
      </c>
      <c r="Y111" s="238">
        <f>Y19*波及計算!$K22</f>
        <v>0</v>
      </c>
      <c r="Z111" s="238">
        <f>Z19*波及計算!$K22</f>
        <v>0</v>
      </c>
      <c r="AA111" s="238">
        <f>AA19*波及計算!$K22</f>
        <v>0</v>
      </c>
      <c r="AB111" s="238">
        <f>AB19*波及計算!$K22</f>
        <v>0</v>
      </c>
      <c r="AC111" s="238">
        <f>AC19*波及計算!$K22</f>
        <v>0</v>
      </c>
      <c r="AD111" s="238">
        <f>AD19*波及計算!$K22</f>
        <v>0</v>
      </c>
      <c r="AE111" s="238">
        <f>AE19*波及計算!$K22</f>
        <v>0</v>
      </c>
      <c r="AF111" s="238">
        <f>AF19*波及計算!$K22</f>
        <v>0</v>
      </c>
      <c r="AG111" s="238">
        <f>AG19*波及計算!$K22</f>
        <v>0</v>
      </c>
      <c r="AH111" s="238">
        <f>AH19*波及計算!$K22</f>
        <v>0</v>
      </c>
      <c r="AI111" s="238">
        <f>AI19*波及計算!$K22</f>
        <v>0</v>
      </c>
      <c r="AJ111" s="238">
        <f>AJ19*波及計算!$K22</f>
        <v>0</v>
      </c>
      <c r="AK111" s="238">
        <f>AK19*波及計算!$K22</f>
        <v>0</v>
      </c>
      <c r="AL111" s="238">
        <f>AL19*波及計算!$K22</f>
        <v>0</v>
      </c>
      <c r="AM111" s="238">
        <f>AM19*波及計算!$K22</f>
        <v>0</v>
      </c>
      <c r="AN111" s="238">
        <f>AN19*波及計算!$K22</f>
        <v>0</v>
      </c>
      <c r="AO111" s="238">
        <f>AO19*波及計算!$K22</f>
        <v>0</v>
      </c>
      <c r="AP111" s="238">
        <f>AP19*波及計算!$K22</f>
        <v>0</v>
      </c>
      <c r="AQ111" s="238">
        <f>AQ19*波及計算!$K22</f>
        <v>0</v>
      </c>
      <c r="AR111" s="238">
        <f>AR19*波及計算!$K22</f>
        <v>0</v>
      </c>
      <c r="AS111" s="238">
        <f>AS19*波及計算!$K22</f>
        <v>0</v>
      </c>
      <c r="AT111" s="238">
        <f>AT19*波及計算!$K22</f>
        <v>0</v>
      </c>
      <c r="AU111" s="238">
        <f>AU19*波及計算!$K22</f>
        <v>0</v>
      </c>
      <c r="AV111" s="238">
        <f>AV19*波及計算!$K22</f>
        <v>0</v>
      </c>
      <c r="AW111" s="238">
        <f>AW19*波及計算!$K22</f>
        <v>0</v>
      </c>
      <c r="AX111" s="238">
        <f>AX19*波及計算!$K22</f>
        <v>0</v>
      </c>
      <c r="AY111" s="238">
        <f>AY19*波及計算!$K22</f>
        <v>0</v>
      </c>
      <c r="AZ111" s="238">
        <f>AZ19*波及計算!$K22</f>
        <v>0</v>
      </c>
      <c r="BA111" s="238">
        <f>BA19*波及計算!$K22</f>
        <v>0</v>
      </c>
      <c r="BB111" s="238">
        <f>BB19*波及計算!$K22</f>
        <v>0</v>
      </c>
      <c r="BC111" s="238">
        <f>BC19*波及計算!$K22</f>
        <v>0</v>
      </c>
      <c r="BD111" s="238">
        <f>BD19*波及計算!$K22</f>
        <v>0</v>
      </c>
      <c r="BE111" s="238">
        <f>BE19*波及計算!$K22</f>
        <v>0</v>
      </c>
      <c r="BF111" s="238">
        <f>BF19*波及計算!$K22</f>
        <v>0</v>
      </c>
      <c r="BG111" s="238">
        <f>BG19*波及計算!$K22</f>
        <v>0</v>
      </c>
      <c r="BH111" s="238">
        <f>BH19*波及計算!$K22</f>
        <v>0</v>
      </c>
      <c r="BI111" s="238">
        <f>BI19*波及計算!$K22</f>
        <v>0</v>
      </c>
      <c r="BJ111" s="238">
        <f>BJ19*波及計算!$K22</f>
        <v>0</v>
      </c>
      <c r="BK111" s="238">
        <f>BK19*波及計算!$K22</f>
        <v>0</v>
      </c>
      <c r="BL111" s="238">
        <f>BL19*波及計算!$K22</f>
        <v>0</v>
      </c>
      <c r="BM111" s="238">
        <f>BM19*波及計算!$K22</f>
        <v>0</v>
      </c>
      <c r="BN111" s="238">
        <f>BN19*波及計算!$K22</f>
        <v>0</v>
      </c>
      <c r="BO111" s="238">
        <f>BO19*波及計算!$K22</f>
        <v>0</v>
      </c>
      <c r="BP111" s="238">
        <f>BP19*波及計算!$K22</f>
        <v>0</v>
      </c>
      <c r="BQ111" s="238">
        <f>BQ19*波及計算!$K22</f>
        <v>0</v>
      </c>
      <c r="BR111" s="238">
        <f>BR19*波及計算!$K22</f>
        <v>0</v>
      </c>
      <c r="BS111" s="238">
        <f>BS19*波及計算!$K22</f>
        <v>0</v>
      </c>
      <c r="BT111" s="238">
        <f>BT19*波及計算!$K22</f>
        <v>0</v>
      </c>
      <c r="BU111" s="238">
        <f>BU19*波及計算!$K22</f>
        <v>0</v>
      </c>
      <c r="BV111" s="238">
        <f>BV19*波及計算!$K22</f>
        <v>0</v>
      </c>
      <c r="BW111" s="238">
        <f>BW19*波及計算!$K22</f>
        <v>0</v>
      </c>
      <c r="BX111" s="238">
        <f>BX19*波及計算!$K22</f>
        <v>0</v>
      </c>
      <c r="BY111" s="238">
        <f>BY19*波及計算!$K22</f>
        <v>0</v>
      </c>
      <c r="BZ111" s="238">
        <f>BZ19*波及計算!$K22</f>
        <v>0</v>
      </c>
      <c r="CA111" s="238">
        <f>CA19*波及計算!$K22</f>
        <v>0</v>
      </c>
      <c r="CB111" s="238">
        <f>CB19*波及計算!$K22</f>
        <v>0</v>
      </c>
      <c r="CC111" s="238">
        <f>CC19*波及計算!$K22</f>
        <v>0</v>
      </c>
      <c r="CD111" s="238">
        <f>CD19*波及計算!$K22</f>
        <v>0</v>
      </c>
      <c r="CE111" s="238">
        <f>CE19*波及計算!$K22</f>
        <v>0</v>
      </c>
      <c r="CF111" s="238">
        <f>CF19*波及計算!$K22</f>
        <v>0</v>
      </c>
      <c r="CG111" s="238">
        <f>CG19*波及計算!$K22</f>
        <v>0</v>
      </c>
      <c r="CH111" s="238">
        <f>CH19*波及計算!$K22</f>
        <v>0</v>
      </c>
      <c r="CI111" s="238">
        <f>CI19*波及計算!$K22</f>
        <v>0</v>
      </c>
      <c r="CJ111" s="238">
        <f>CJ19*波及計算!$K22</f>
        <v>0</v>
      </c>
      <c r="CK111" s="238">
        <f>CK19*波及計算!$K22</f>
        <v>0</v>
      </c>
      <c r="CL111" s="238">
        <f>CL19*波及計算!$K22</f>
        <v>0</v>
      </c>
    </row>
    <row r="112" spans="1:90">
      <c r="A112">
        <v>17</v>
      </c>
      <c r="B112" t="s">
        <v>135</v>
      </c>
      <c r="C112" s="238">
        <f>C20*波及計算!$K23</f>
        <v>0</v>
      </c>
      <c r="D112" s="238">
        <f>D20*波及計算!$K23</f>
        <v>0</v>
      </c>
      <c r="E112" s="238">
        <f>E20*波及計算!$K23</f>
        <v>0</v>
      </c>
      <c r="F112" s="238">
        <f>F20*波及計算!$K23</f>
        <v>0</v>
      </c>
      <c r="G112" s="238">
        <f>G20*波及計算!$K23</f>
        <v>0</v>
      </c>
      <c r="H112" s="238">
        <f>H20*波及計算!$K23</f>
        <v>0</v>
      </c>
      <c r="I112" s="238">
        <f>I20*波及計算!$K23</f>
        <v>0</v>
      </c>
      <c r="J112" s="238">
        <f>J20*波及計算!$K23</f>
        <v>0</v>
      </c>
      <c r="K112" s="238">
        <f>K20*波及計算!$K23</f>
        <v>0</v>
      </c>
      <c r="L112" s="238">
        <f>L20*波及計算!$K23</f>
        <v>0</v>
      </c>
      <c r="M112" s="238">
        <f>M20*波及計算!$K23</f>
        <v>0</v>
      </c>
      <c r="N112" s="238">
        <f>N20*波及計算!$K23</f>
        <v>0</v>
      </c>
      <c r="O112" s="238">
        <f>O20*波及計算!$K23</f>
        <v>0</v>
      </c>
      <c r="P112" s="238">
        <f>P20*波及計算!$K23</f>
        <v>0</v>
      </c>
      <c r="Q112" s="238">
        <f>Q20*波及計算!$K23</f>
        <v>0</v>
      </c>
      <c r="R112" s="238">
        <f>R20*波及計算!$K23</f>
        <v>0</v>
      </c>
      <c r="S112" s="238">
        <f>S20*波及計算!$K23</f>
        <v>0</v>
      </c>
      <c r="T112" s="238">
        <f>T20*波及計算!$K23</f>
        <v>0</v>
      </c>
      <c r="U112" s="238">
        <f>U20*波及計算!$K23</f>
        <v>0</v>
      </c>
      <c r="V112" s="238">
        <f>V20*波及計算!$K23</f>
        <v>0</v>
      </c>
      <c r="W112" s="238">
        <f>W20*波及計算!$K23</f>
        <v>0</v>
      </c>
      <c r="X112" s="238">
        <f>X20*波及計算!$K23</f>
        <v>0</v>
      </c>
      <c r="Y112" s="238">
        <f>Y20*波及計算!$K23</f>
        <v>0</v>
      </c>
      <c r="Z112" s="238">
        <f>Z20*波及計算!$K23</f>
        <v>0</v>
      </c>
      <c r="AA112" s="238">
        <f>AA20*波及計算!$K23</f>
        <v>0</v>
      </c>
      <c r="AB112" s="238">
        <f>AB20*波及計算!$K23</f>
        <v>0</v>
      </c>
      <c r="AC112" s="238">
        <f>AC20*波及計算!$K23</f>
        <v>0</v>
      </c>
      <c r="AD112" s="238">
        <f>AD20*波及計算!$K23</f>
        <v>0</v>
      </c>
      <c r="AE112" s="238">
        <f>AE20*波及計算!$K23</f>
        <v>0</v>
      </c>
      <c r="AF112" s="238">
        <f>AF20*波及計算!$K23</f>
        <v>0</v>
      </c>
      <c r="AG112" s="238">
        <f>AG20*波及計算!$K23</f>
        <v>0</v>
      </c>
      <c r="AH112" s="238">
        <f>AH20*波及計算!$K23</f>
        <v>0</v>
      </c>
      <c r="AI112" s="238">
        <f>AI20*波及計算!$K23</f>
        <v>0</v>
      </c>
      <c r="AJ112" s="238">
        <f>AJ20*波及計算!$K23</f>
        <v>0</v>
      </c>
      <c r="AK112" s="238">
        <f>AK20*波及計算!$K23</f>
        <v>0</v>
      </c>
      <c r="AL112" s="238">
        <f>AL20*波及計算!$K23</f>
        <v>0</v>
      </c>
      <c r="AM112" s="238">
        <f>AM20*波及計算!$K23</f>
        <v>0</v>
      </c>
      <c r="AN112" s="238">
        <f>AN20*波及計算!$K23</f>
        <v>0</v>
      </c>
      <c r="AO112" s="238">
        <f>AO20*波及計算!$K23</f>
        <v>0</v>
      </c>
      <c r="AP112" s="238">
        <f>AP20*波及計算!$K23</f>
        <v>0</v>
      </c>
      <c r="AQ112" s="238">
        <f>AQ20*波及計算!$K23</f>
        <v>0</v>
      </c>
      <c r="AR112" s="238">
        <f>AR20*波及計算!$K23</f>
        <v>0</v>
      </c>
      <c r="AS112" s="238">
        <f>AS20*波及計算!$K23</f>
        <v>0</v>
      </c>
      <c r="AT112" s="238">
        <f>AT20*波及計算!$K23</f>
        <v>0</v>
      </c>
      <c r="AU112" s="238">
        <f>AU20*波及計算!$K23</f>
        <v>0</v>
      </c>
      <c r="AV112" s="238">
        <f>AV20*波及計算!$K23</f>
        <v>0</v>
      </c>
      <c r="AW112" s="238">
        <f>AW20*波及計算!$K23</f>
        <v>0</v>
      </c>
      <c r="AX112" s="238">
        <f>AX20*波及計算!$K23</f>
        <v>0</v>
      </c>
      <c r="AY112" s="238">
        <f>AY20*波及計算!$K23</f>
        <v>0</v>
      </c>
      <c r="AZ112" s="238">
        <f>AZ20*波及計算!$K23</f>
        <v>0</v>
      </c>
      <c r="BA112" s="238">
        <f>BA20*波及計算!$K23</f>
        <v>0</v>
      </c>
      <c r="BB112" s="238">
        <f>BB20*波及計算!$K23</f>
        <v>0</v>
      </c>
      <c r="BC112" s="238">
        <f>BC20*波及計算!$K23</f>
        <v>0</v>
      </c>
      <c r="BD112" s="238">
        <f>BD20*波及計算!$K23</f>
        <v>0</v>
      </c>
      <c r="BE112" s="238">
        <f>BE20*波及計算!$K23</f>
        <v>0</v>
      </c>
      <c r="BF112" s="238">
        <f>BF20*波及計算!$K23</f>
        <v>0</v>
      </c>
      <c r="BG112" s="238">
        <f>BG20*波及計算!$K23</f>
        <v>0</v>
      </c>
      <c r="BH112" s="238">
        <f>BH20*波及計算!$K23</f>
        <v>0</v>
      </c>
      <c r="BI112" s="238">
        <f>BI20*波及計算!$K23</f>
        <v>0</v>
      </c>
      <c r="BJ112" s="238">
        <f>BJ20*波及計算!$K23</f>
        <v>0</v>
      </c>
      <c r="BK112" s="238">
        <f>BK20*波及計算!$K23</f>
        <v>0</v>
      </c>
      <c r="BL112" s="238">
        <f>BL20*波及計算!$K23</f>
        <v>0</v>
      </c>
      <c r="BM112" s="238">
        <f>BM20*波及計算!$K23</f>
        <v>0</v>
      </c>
      <c r="BN112" s="238">
        <f>BN20*波及計算!$K23</f>
        <v>0</v>
      </c>
      <c r="BO112" s="238">
        <f>BO20*波及計算!$K23</f>
        <v>0</v>
      </c>
      <c r="BP112" s="238">
        <f>BP20*波及計算!$K23</f>
        <v>0</v>
      </c>
      <c r="BQ112" s="238">
        <f>BQ20*波及計算!$K23</f>
        <v>0</v>
      </c>
      <c r="BR112" s="238">
        <f>BR20*波及計算!$K23</f>
        <v>0</v>
      </c>
      <c r="BS112" s="238">
        <f>BS20*波及計算!$K23</f>
        <v>0</v>
      </c>
      <c r="BT112" s="238">
        <f>BT20*波及計算!$K23</f>
        <v>0</v>
      </c>
      <c r="BU112" s="238">
        <f>BU20*波及計算!$K23</f>
        <v>0</v>
      </c>
      <c r="BV112" s="238">
        <f>BV20*波及計算!$K23</f>
        <v>0</v>
      </c>
      <c r="BW112" s="238">
        <f>BW20*波及計算!$K23</f>
        <v>0</v>
      </c>
      <c r="BX112" s="238">
        <f>BX20*波及計算!$K23</f>
        <v>0</v>
      </c>
      <c r="BY112" s="238">
        <f>BY20*波及計算!$K23</f>
        <v>0</v>
      </c>
      <c r="BZ112" s="238">
        <f>BZ20*波及計算!$K23</f>
        <v>0</v>
      </c>
      <c r="CA112" s="238">
        <f>CA20*波及計算!$K23</f>
        <v>0</v>
      </c>
      <c r="CB112" s="238">
        <f>CB20*波及計算!$K23</f>
        <v>0</v>
      </c>
      <c r="CC112" s="238">
        <f>CC20*波及計算!$K23</f>
        <v>0</v>
      </c>
      <c r="CD112" s="238">
        <f>CD20*波及計算!$K23</f>
        <v>0</v>
      </c>
      <c r="CE112" s="238">
        <f>CE20*波及計算!$K23</f>
        <v>0</v>
      </c>
      <c r="CF112" s="238">
        <f>CF20*波及計算!$K23</f>
        <v>0</v>
      </c>
      <c r="CG112" s="238">
        <f>CG20*波及計算!$K23</f>
        <v>0</v>
      </c>
      <c r="CH112" s="238">
        <f>CH20*波及計算!$K23</f>
        <v>0</v>
      </c>
      <c r="CI112" s="238">
        <f>CI20*波及計算!$K23</f>
        <v>0</v>
      </c>
      <c r="CJ112" s="238">
        <f>CJ20*波及計算!$K23</f>
        <v>0</v>
      </c>
      <c r="CK112" s="238">
        <f>CK20*波及計算!$K23</f>
        <v>0</v>
      </c>
      <c r="CL112" s="238">
        <f>CL20*波及計算!$K23</f>
        <v>0</v>
      </c>
    </row>
    <row r="113" spans="1:90">
      <c r="A113">
        <v>18</v>
      </c>
      <c r="B113" t="s">
        <v>136</v>
      </c>
      <c r="C113" s="238">
        <f>C21*波及計算!$K24</f>
        <v>0</v>
      </c>
      <c r="D113" s="238">
        <f>D21*波及計算!$K24</f>
        <v>0</v>
      </c>
      <c r="E113" s="238">
        <f>E21*波及計算!$K24</f>
        <v>0</v>
      </c>
      <c r="F113" s="238">
        <f>F21*波及計算!$K24</f>
        <v>0</v>
      </c>
      <c r="G113" s="238">
        <f>G21*波及計算!$K24</f>
        <v>0</v>
      </c>
      <c r="H113" s="238">
        <f>H21*波及計算!$K24</f>
        <v>0</v>
      </c>
      <c r="I113" s="238">
        <f>I21*波及計算!$K24</f>
        <v>0</v>
      </c>
      <c r="J113" s="238">
        <f>J21*波及計算!$K24</f>
        <v>0</v>
      </c>
      <c r="K113" s="238">
        <f>K21*波及計算!$K24</f>
        <v>0</v>
      </c>
      <c r="L113" s="238">
        <f>L21*波及計算!$K24</f>
        <v>0</v>
      </c>
      <c r="M113" s="238">
        <f>M21*波及計算!$K24</f>
        <v>0</v>
      </c>
      <c r="N113" s="238">
        <f>N21*波及計算!$K24</f>
        <v>0</v>
      </c>
      <c r="O113" s="238">
        <f>O21*波及計算!$K24</f>
        <v>0</v>
      </c>
      <c r="P113" s="238">
        <f>P21*波及計算!$K24</f>
        <v>0</v>
      </c>
      <c r="Q113" s="238">
        <f>Q21*波及計算!$K24</f>
        <v>0</v>
      </c>
      <c r="R113" s="238">
        <f>R21*波及計算!$K24</f>
        <v>0</v>
      </c>
      <c r="S113" s="238">
        <f>S21*波及計算!$K24</f>
        <v>0</v>
      </c>
      <c r="T113" s="238">
        <f>T21*波及計算!$K24</f>
        <v>0</v>
      </c>
      <c r="U113" s="238">
        <f>U21*波及計算!$K24</f>
        <v>0</v>
      </c>
      <c r="V113" s="238">
        <f>V21*波及計算!$K24</f>
        <v>0</v>
      </c>
      <c r="W113" s="238">
        <f>W21*波及計算!$K24</f>
        <v>0</v>
      </c>
      <c r="X113" s="238">
        <f>X21*波及計算!$K24</f>
        <v>0</v>
      </c>
      <c r="Y113" s="238">
        <f>Y21*波及計算!$K24</f>
        <v>0</v>
      </c>
      <c r="Z113" s="238">
        <f>Z21*波及計算!$K24</f>
        <v>0</v>
      </c>
      <c r="AA113" s="238">
        <f>AA21*波及計算!$K24</f>
        <v>0</v>
      </c>
      <c r="AB113" s="238">
        <f>AB21*波及計算!$K24</f>
        <v>0</v>
      </c>
      <c r="AC113" s="238">
        <f>AC21*波及計算!$K24</f>
        <v>0</v>
      </c>
      <c r="AD113" s="238">
        <f>AD21*波及計算!$K24</f>
        <v>0</v>
      </c>
      <c r="AE113" s="238">
        <f>AE21*波及計算!$K24</f>
        <v>0</v>
      </c>
      <c r="AF113" s="238">
        <f>AF21*波及計算!$K24</f>
        <v>0</v>
      </c>
      <c r="AG113" s="238">
        <f>AG21*波及計算!$K24</f>
        <v>0</v>
      </c>
      <c r="AH113" s="238">
        <f>AH21*波及計算!$K24</f>
        <v>0</v>
      </c>
      <c r="AI113" s="238">
        <f>AI21*波及計算!$K24</f>
        <v>0</v>
      </c>
      <c r="AJ113" s="238">
        <f>AJ21*波及計算!$K24</f>
        <v>0</v>
      </c>
      <c r="AK113" s="238">
        <f>AK21*波及計算!$K24</f>
        <v>0</v>
      </c>
      <c r="AL113" s="238">
        <f>AL21*波及計算!$K24</f>
        <v>0</v>
      </c>
      <c r="AM113" s="238">
        <f>AM21*波及計算!$K24</f>
        <v>0</v>
      </c>
      <c r="AN113" s="238">
        <f>AN21*波及計算!$K24</f>
        <v>0</v>
      </c>
      <c r="AO113" s="238">
        <f>AO21*波及計算!$K24</f>
        <v>0</v>
      </c>
      <c r="AP113" s="238">
        <f>AP21*波及計算!$K24</f>
        <v>0</v>
      </c>
      <c r="AQ113" s="238">
        <f>AQ21*波及計算!$K24</f>
        <v>0</v>
      </c>
      <c r="AR113" s="238">
        <f>AR21*波及計算!$K24</f>
        <v>0</v>
      </c>
      <c r="AS113" s="238">
        <f>AS21*波及計算!$K24</f>
        <v>0</v>
      </c>
      <c r="AT113" s="238">
        <f>AT21*波及計算!$K24</f>
        <v>0</v>
      </c>
      <c r="AU113" s="238">
        <f>AU21*波及計算!$K24</f>
        <v>0</v>
      </c>
      <c r="AV113" s="238">
        <f>AV21*波及計算!$K24</f>
        <v>0</v>
      </c>
      <c r="AW113" s="238">
        <f>AW21*波及計算!$K24</f>
        <v>0</v>
      </c>
      <c r="AX113" s="238">
        <f>AX21*波及計算!$K24</f>
        <v>0</v>
      </c>
      <c r="AY113" s="238">
        <f>AY21*波及計算!$K24</f>
        <v>0</v>
      </c>
      <c r="AZ113" s="238">
        <f>AZ21*波及計算!$K24</f>
        <v>0</v>
      </c>
      <c r="BA113" s="238">
        <f>BA21*波及計算!$K24</f>
        <v>0</v>
      </c>
      <c r="BB113" s="238">
        <f>BB21*波及計算!$K24</f>
        <v>0</v>
      </c>
      <c r="BC113" s="238">
        <f>BC21*波及計算!$K24</f>
        <v>0</v>
      </c>
      <c r="BD113" s="238">
        <f>BD21*波及計算!$K24</f>
        <v>0</v>
      </c>
      <c r="BE113" s="238">
        <f>BE21*波及計算!$K24</f>
        <v>0</v>
      </c>
      <c r="BF113" s="238">
        <f>BF21*波及計算!$K24</f>
        <v>0</v>
      </c>
      <c r="BG113" s="238">
        <f>BG21*波及計算!$K24</f>
        <v>0</v>
      </c>
      <c r="BH113" s="238">
        <f>BH21*波及計算!$K24</f>
        <v>0</v>
      </c>
      <c r="BI113" s="238">
        <f>BI21*波及計算!$K24</f>
        <v>0</v>
      </c>
      <c r="BJ113" s="238">
        <f>BJ21*波及計算!$K24</f>
        <v>0</v>
      </c>
      <c r="BK113" s="238">
        <f>BK21*波及計算!$K24</f>
        <v>0</v>
      </c>
      <c r="BL113" s="238">
        <f>BL21*波及計算!$K24</f>
        <v>0</v>
      </c>
      <c r="BM113" s="238">
        <f>BM21*波及計算!$K24</f>
        <v>0</v>
      </c>
      <c r="BN113" s="238">
        <f>BN21*波及計算!$K24</f>
        <v>0</v>
      </c>
      <c r="BO113" s="238">
        <f>BO21*波及計算!$K24</f>
        <v>0</v>
      </c>
      <c r="BP113" s="238">
        <f>BP21*波及計算!$K24</f>
        <v>0</v>
      </c>
      <c r="BQ113" s="238">
        <f>BQ21*波及計算!$K24</f>
        <v>0</v>
      </c>
      <c r="BR113" s="238">
        <f>BR21*波及計算!$K24</f>
        <v>0</v>
      </c>
      <c r="BS113" s="238">
        <f>BS21*波及計算!$K24</f>
        <v>0</v>
      </c>
      <c r="BT113" s="238">
        <f>BT21*波及計算!$K24</f>
        <v>0</v>
      </c>
      <c r="BU113" s="238">
        <f>BU21*波及計算!$K24</f>
        <v>0</v>
      </c>
      <c r="BV113" s="238">
        <f>BV21*波及計算!$K24</f>
        <v>0</v>
      </c>
      <c r="BW113" s="238">
        <f>BW21*波及計算!$K24</f>
        <v>0</v>
      </c>
      <c r="BX113" s="238">
        <f>BX21*波及計算!$K24</f>
        <v>0</v>
      </c>
      <c r="BY113" s="238">
        <f>BY21*波及計算!$K24</f>
        <v>0</v>
      </c>
      <c r="BZ113" s="238">
        <f>BZ21*波及計算!$K24</f>
        <v>0</v>
      </c>
      <c r="CA113" s="238">
        <f>CA21*波及計算!$K24</f>
        <v>0</v>
      </c>
      <c r="CB113" s="238">
        <f>CB21*波及計算!$K24</f>
        <v>0</v>
      </c>
      <c r="CC113" s="238">
        <f>CC21*波及計算!$K24</f>
        <v>0</v>
      </c>
      <c r="CD113" s="238">
        <f>CD21*波及計算!$K24</f>
        <v>0</v>
      </c>
      <c r="CE113" s="238">
        <f>CE21*波及計算!$K24</f>
        <v>0</v>
      </c>
      <c r="CF113" s="238">
        <f>CF21*波及計算!$K24</f>
        <v>0</v>
      </c>
      <c r="CG113" s="238">
        <f>CG21*波及計算!$K24</f>
        <v>0</v>
      </c>
      <c r="CH113" s="238">
        <f>CH21*波及計算!$K24</f>
        <v>0</v>
      </c>
      <c r="CI113" s="238">
        <f>CI21*波及計算!$K24</f>
        <v>0</v>
      </c>
      <c r="CJ113" s="238">
        <f>CJ21*波及計算!$K24</f>
        <v>0</v>
      </c>
      <c r="CK113" s="238">
        <f>CK21*波及計算!$K24</f>
        <v>0</v>
      </c>
      <c r="CL113" s="238">
        <f>CL21*波及計算!$K24</f>
        <v>0</v>
      </c>
    </row>
    <row r="114" spans="1:90">
      <c r="A114">
        <v>19</v>
      </c>
      <c r="B114" t="s">
        <v>137</v>
      </c>
      <c r="C114" s="238">
        <f>C22*波及計算!$K25</f>
        <v>0</v>
      </c>
      <c r="D114" s="238">
        <f>D22*波及計算!$K25</f>
        <v>0</v>
      </c>
      <c r="E114" s="238">
        <f>E22*波及計算!$K25</f>
        <v>0</v>
      </c>
      <c r="F114" s="238">
        <f>F22*波及計算!$K25</f>
        <v>0</v>
      </c>
      <c r="G114" s="238">
        <f>G22*波及計算!$K25</f>
        <v>0</v>
      </c>
      <c r="H114" s="238">
        <f>H22*波及計算!$K25</f>
        <v>0</v>
      </c>
      <c r="I114" s="238">
        <f>I22*波及計算!$K25</f>
        <v>0</v>
      </c>
      <c r="J114" s="238">
        <f>J22*波及計算!$K25</f>
        <v>0</v>
      </c>
      <c r="K114" s="238">
        <f>K22*波及計算!$K25</f>
        <v>0</v>
      </c>
      <c r="L114" s="238">
        <f>L22*波及計算!$K25</f>
        <v>0</v>
      </c>
      <c r="M114" s="238">
        <f>M22*波及計算!$K25</f>
        <v>0</v>
      </c>
      <c r="N114" s="238">
        <f>N22*波及計算!$K25</f>
        <v>0</v>
      </c>
      <c r="O114" s="238">
        <f>O22*波及計算!$K25</f>
        <v>0</v>
      </c>
      <c r="P114" s="238">
        <f>P22*波及計算!$K25</f>
        <v>0</v>
      </c>
      <c r="Q114" s="238">
        <f>Q22*波及計算!$K25</f>
        <v>0</v>
      </c>
      <c r="R114" s="238">
        <f>R22*波及計算!$K25</f>
        <v>0</v>
      </c>
      <c r="S114" s="238">
        <f>S22*波及計算!$K25</f>
        <v>0</v>
      </c>
      <c r="T114" s="238">
        <f>T22*波及計算!$K25</f>
        <v>0</v>
      </c>
      <c r="U114" s="238">
        <f>U22*波及計算!$K25</f>
        <v>0</v>
      </c>
      <c r="V114" s="238">
        <f>V22*波及計算!$K25</f>
        <v>0</v>
      </c>
      <c r="W114" s="238">
        <f>W22*波及計算!$K25</f>
        <v>0</v>
      </c>
      <c r="X114" s="238">
        <f>X22*波及計算!$K25</f>
        <v>0</v>
      </c>
      <c r="Y114" s="238">
        <f>Y22*波及計算!$K25</f>
        <v>0</v>
      </c>
      <c r="Z114" s="238">
        <f>Z22*波及計算!$K25</f>
        <v>0</v>
      </c>
      <c r="AA114" s="238">
        <f>AA22*波及計算!$K25</f>
        <v>0</v>
      </c>
      <c r="AB114" s="238">
        <f>AB22*波及計算!$K25</f>
        <v>0</v>
      </c>
      <c r="AC114" s="238">
        <f>AC22*波及計算!$K25</f>
        <v>0</v>
      </c>
      <c r="AD114" s="238">
        <f>AD22*波及計算!$K25</f>
        <v>0</v>
      </c>
      <c r="AE114" s="238">
        <f>AE22*波及計算!$K25</f>
        <v>0</v>
      </c>
      <c r="AF114" s="238">
        <f>AF22*波及計算!$K25</f>
        <v>0</v>
      </c>
      <c r="AG114" s="238">
        <f>AG22*波及計算!$K25</f>
        <v>0</v>
      </c>
      <c r="AH114" s="238">
        <f>AH22*波及計算!$K25</f>
        <v>0</v>
      </c>
      <c r="AI114" s="238">
        <f>AI22*波及計算!$K25</f>
        <v>0</v>
      </c>
      <c r="AJ114" s="238">
        <f>AJ22*波及計算!$K25</f>
        <v>0</v>
      </c>
      <c r="AK114" s="238">
        <f>AK22*波及計算!$K25</f>
        <v>0</v>
      </c>
      <c r="AL114" s="238">
        <f>AL22*波及計算!$K25</f>
        <v>0</v>
      </c>
      <c r="AM114" s="238">
        <f>AM22*波及計算!$K25</f>
        <v>0</v>
      </c>
      <c r="AN114" s="238">
        <f>AN22*波及計算!$K25</f>
        <v>0</v>
      </c>
      <c r="AO114" s="238">
        <f>AO22*波及計算!$K25</f>
        <v>0</v>
      </c>
      <c r="AP114" s="238">
        <f>AP22*波及計算!$K25</f>
        <v>0</v>
      </c>
      <c r="AQ114" s="238">
        <f>AQ22*波及計算!$K25</f>
        <v>0</v>
      </c>
      <c r="AR114" s="238">
        <f>AR22*波及計算!$K25</f>
        <v>0</v>
      </c>
      <c r="AS114" s="238">
        <f>AS22*波及計算!$K25</f>
        <v>0</v>
      </c>
      <c r="AT114" s="238">
        <f>AT22*波及計算!$K25</f>
        <v>0</v>
      </c>
      <c r="AU114" s="238">
        <f>AU22*波及計算!$K25</f>
        <v>0</v>
      </c>
      <c r="AV114" s="238">
        <f>AV22*波及計算!$K25</f>
        <v>0</v>
      </c>
      <c r="AW114" s="238">
        <f>AW22*波及計算!$K25</f>
        <v>0</v>
      </c>
      <c r="AX114" s="238">
        <f>AX22*波及計算!$K25</f>
        <v>0</v>
      </c>
      <c r="AY114" s="238">
        <f>AY22*波及計算!$K25</f>
        <v>0</v>
      </c>
      <c r="AZ114" s="238">
        <f>AZ22*波及計算!$K25</f>
        <v>0</v>
      </c>
      <c r="BA114" s="238">
        <f>BA22*波及計算!$K25</f>
        <v>0</v>
      </c>
      <c r="BB114" s="238">
        <f>BB22*波及計算!$K25</f>
        <v>0</v>
      </c>
      <c r="BC114" s="238">
        <f>BC22*波及計算!$K25</f>
        <v>0</v>
      </c>
      <c r="BD114" s="238">
        <f>BD22*波及計算!$K25</f>
        <v>0</v>
      </c>
      <c r="BE114" s="238">
        <f>BE22*波及計算!$K25</f>
        <v>0</v>
      </c>
      <c r="BF114" s="238">
        <f>BF22*波及計算!$K25</f>
        <v>0</v>
      </c>
      <c r="BG114" s="238">
        <f>BG22*波及計算!$K25</f>
        <v>0</v>
      </c>
      <c r="BH114" s="238">
        <f>BH22*波及計算!$K25</f>
        <v>0</v>
      </c>
      <c r="BI114" s="238">
        <f>BI22*波及計算!$K25</f>
        <v>0</v>
      </c>
      <c r="BJ114" s="238">
        <f>BJ22*波及計算!$K25</f>
        <v>0</v>
      </c>
      <c r="BK114" s="238">
        <f>BK22*波及計算!$K25</f>
        <v>0</v>
      </c>
      <c r="BL114" s="238">
        <f>BL22*波及計算!$K25</f>
        <v>0</v>
      </c>
      <c r="BM114" s="238">
        <f>BM22*波及計算!$K25</f>
        <v>0</v>
      </c>
      <c r="BN114" s="238">
        <f>BN22*波及計算!$K25</f>
        <v>0</v>
      </c>
      <c r="BO114" s="238">
        <f>BO22*波及計算!$K25</f>
        <v>0</v>
      </c>
      <c r="BP114" s="238">
        <f>BP22*波及計算!$K25</f>
        <v>0</v>
      </c>
      <c r="BQ114" s="238">
        <f>BQ22*波及計算!$K25</f>
        <v>0</v>
      </c>
      <c r="BR114" s="238">
        <f>BR22*波及計算!$K25</f>
        <v>0</v>
      </c>
      <c r="BS114" s="238">
        <f>BS22*波及計算!$K25</f>
        <v>0</v>
      </c>
      <c r="BT114" s="238">
        <f>BT22*波及計算!$K25</f>
        <v>0</v>
      </c>
      <c r="BU114" s="238">
        <f>BU22*波及計算!$K25</f>
        <v>0</v>
      </c>
      <c r="BV114" s="238">
        <f>BV22*波及計算!$K25</f>
        <v>0</v>
      </c>
      <c r="BW114" s="238">
        <f>BW22*波及計算!$K25</f>
        <v>0</v>
      </c>
      <c r="BX114" s="238">
        <f>BX22*波及計算!$K25</f>
        <v>0</v>
      </c>
      <c r="BY114" s="238">
        <f>BY22*波及計算!$K25</f>
        <v>0</v>
      </c>
      <c r="BZ114" s="238">
        <f>BZ22*波及計算!$K25</f>
        <v>0</v>
      </c>
      <c r="CA114" s="238">
        <f>CA22*波及計算!$K25</f>
        <v>0</v>
      </c>
      <c r="CB114" s="238">
        <f>CB22*波及計算!$K25</f>
        <v>0</v>
      </c>
      <c r="CC114" s="238">
        <f>CC22*波及計算!$K25</f>
        <v>0</v>
      </c>
      <c r="CD114" s="238">
        <f>CD22*波及計算!$K25</f>
        <v>0</v>
      </c>
      <c r="CE114" s="238">
        <f>CE22*波及計算!$K25</f>
        <v>0</v>
      </c>
      <c r="CF114" s="238">
        <f>CF22*波及計算!$K25</f>
        <v>0</v>
      </c>
      <c r="CG114" s="238">
        <f>CG22*波及計算!$K25</f>
        <v>0</v>
      </c>
      <c r="CH114" s="238">
        <f>CH22*波及計算!$K25</f>
        <v>0</v>
      </c>
      <c r="CI114" s="238">
        <f>CI22*波及計算!$K25</f>
        <v>0</v>
      </c>
      <c r="CJ114" s="238">
        <f>CJ22*波及計算!$K25</f>
        <v>0</v>
      </c>
      <c r="CK114" s="238">
        <f>CK22*波及計算!$K25</f>
        <v>0</v>
      </c>
      <c r="CL114" s="238">
        <f>CL22*波及計算!$K25</f>
        <v>0</v>
      </c>
    </row>
    <row r="115" spans="1:90">
      <c r="A115">
        <v>20</v>
      </c>
      <c r="B115" t="s">
        <v>138</v>
      </c>
      <c r="C115" s="238">
        <f>C23*波及計算!$K26</f>
        <v>0</v>
      </c>
      <c r="D115" s="238">
        <f>D23*波及計算!$K26</f>
        <v>0</v>
      </c>
      <c r="E115" s="238">
        <f>E23*波及計算!$K26</f>
        <v>0</v>
      </c>
      <c r="F115" s="238">
        <f>F23*波及計算!$K26</f>
        <v>0</v>
      </c>
      <c r="G115" s="238">
        <f>G23*波及計算!$K26</f>
        <v>0</v>
      </c>
      <c r="H115" s="238">
        <f>H23*波及計算!$K26</f>
        <v>0</v>
      </c>
      <c r="I115" s="238">
        <f>I23*波及計算!$K26</f>
        <v>0</v>
      </c>
      <c r="J115" s="238">
        <f>J23*波及計算!$K26</f>
        <v>0</v>
      </c>
      <c r="K115" s="238">
        <f>K23*波及計算!$K26</f>
        <v>0</v>
      </c>
      <c r="L115" s="238">
        <f>L23*波及計算!$K26</f>
        <v>0</v>
      </c>
      <c r="M115" s="238">
        <f>M23*波及計算!$K26</f>
        <v>0</v>
      </c>
      <c r="N115" s="238">
        <f>N23*波及計算!$K26</f>
        <v>0</v>
      </c>
      <c r="O115" s="238">
        <f>O23*波及計算!$K26</f>
        <v>0</v>
      </c>
      <c r="P115" s="238">
        <f>P23*波及計算!$K26</f>
        <v>0</v>
      </c>
      <c r="Q115" s="238">
        <f>Q23*波及計算!$K26</f>
        <v>0</v>
      </c>
      <c r="R115" s="238">
        <f>R23*波及計算!$K26</f>
        <v>0</v>
      </c>
      <c r="S115" s="238">
        <f>S23*波及計算!$K26</f>
        <v>0</v>
      </c>
      <c r="T115" s="238">
        <f>T23*波及計算!$K26</f>
        <v>0</v>
      </c>
      <c r="U115" s="238">
        <f>U23*波及計算!$K26</f>
        <v>0</v>
      </c>
      <c r="V115" s="238">
        <f>V23*波及計算!$K26</f>
        <v>0</v>
      </c>
      <c r="W115" s="238">
        <f>W23*波及計算!$K26</f>
        <v>0</v>
      </c>
      <c r="X115" s="238">
        <f>X23*波及計算!$K26</f>
        <v>0</v>
      </c>
      <c r="Y115" s="238">
        <f>Y23*波及計算!$K26</f>
        <v>0</v>
      </c>
      <c r="Z115" s="238">
        <f>Z23*波及計算!$K26</f>
        <v>0</v>
      </c>
      <c r="AA115" s="238">
        <f>AA23*波及計算!$K26</f>
        <v>0</v>
      </c>
      <c r="AB115" s="238">
        <f>AB23*波及計算!$K26</f>
        <v>0</v>
      </c>
      <c r="AC115" s="238">
        <f>AC23*波及計算!$K26</f>
        <v>0</v>
      </c>
      <c r="AD115" s="238">
        <f>AD23*波及計算!$K26</f>
        <v>0</v>
      </c>
      <c r="AE115" s="238">
        <f>AE23*波及計算!$K26</f>
        <v>0</v>
      </c>
      <c r="AF115" s="238">
        <f>AF23*波及計算!$K26</f>
        <v>0</v>
      </c>
      <c r="AG115" s="238">
        <f>AG23*波及計算!$K26</f>
        <v>0</v>
      </c>
      <c r="AH115" s="238">
        <f>AH23*波及計算!$K26</f>
        <v>0</v>
      </c>
      <c r="AI115" s="238">
        <f>AI23*波及計算!$K26</f>
        <v>0</v>
      </c>
      <c r="AJ115" s="238">
        <f>AJ23*波及計算!$K26</f>
        <v>0</v>
      </c>
      <c r="AK115" s="238">
        <f>AK23*波及計算!$K26</f>
        <v>0</v>
      </c>
      <c r="AL115" s="238">
        <f>AL23*波及計算!$K26</f>
        <v>0</v>
      </c>
      <c r="AM115" s="238">
        <f>AM23*波及計算!$K26</f>
        <v>0</v>
      </c>
      <c r="AN115" s="238">
        <f>AN23*波及計算!$K26</f>
        <v>0</v>
      </c>
      <c r="AO115" s="238">
        <f>AO23*波及計算!$K26</f>
        <v>0</v>
      </c>
      <c r="AP115" s="238">
        <f>AP23*波及計算!$K26</f>
        <v>0</v>
      </c>
      <c r="AQ115" s="238">
        <f>AQ23*波及計算!$K26</f>
        <v>0</v>
      </c>
      <c r="AR115" s="238">
        <f>AR23*波及計算!$K26</f>
        <v>0</v>
      </c>
      <c r="AS115" s="238">
        <f>AS23*波及計算!$K26</f>
        <v>0</v>
      </c>
      <c r="AT115" s="238">
        <f>AT23*波及計算!$K26</f>
        <v>0</v>
      </c>
      <c r="AU115" s="238">
        <f>AU23*波及計算!$K26</f>
        <v>0</v>
      </c>
      <c r="AV115" s="238">
        <f>AV23*波及計算!$K26</f>
        <v>0</v>
      </c>
      <c r="AW115" s="238">
        <f>AW23*波及計算!$K26</f>
        <v>0</v>
      </c>
      <c r="AX115" s="238">
        <f>AX23*波及計算!$K26</f>
        <v>0</v>
      </c>
      <c r="AY115" s="238">
        <f>AY23*波及計算!$K26</f>
        <v>0</v>
      </c>
      <c r="AZ115" s="238">
        <f>AZ23*波及計算!$K26</f>
        <v>0</v>
      </c>
      <c r="BA115" s="238">
        <f>BA23*波及計算!$K26</f>
        <v>0</v>
      </c>
      <c r="BB115" s="238">
        <f>BB23*波及計算!$K26</f>
        <v>0</v>
      </c>
      <c r="BC115" s="238">
        <f>BC23*波及計算!$K26</f>
        <v>0</v>
      </c>
      <c r="BD115" s="238">
        <f>BD23*波及計算!$K26</f>
        <v>0</v>
      </c>
      <c r="BE115" s="238">
        <f>BE23*波及計算!$K26</f>
        <v>0</v>
      </c>
      <c r="BF115" s="238">
        <f>BF23*波及計算!$K26</f>
        <v>0</v>
      </c>
      <c r="BG115" s="238">
        <f>BG23*波及計算!$K26</f>
        <v>0</v>
      </c>
      <c r="BH115" s="238">
        <f>BH23*波及計算!$K26</f>
        <v>0</v>
      </c>
      <c r="BI115" s="238">
        <f>BI23*波及計算!$K26</f>
        <v>0</v>
      </c>
      <c r="BJ115" s="238">
        <f>BJ23*波及計算!$K26</f>
        <v>0</v>
      </c>
      <c r="BK115" s="238">
        <f>BK23*波及計算!$K26</f>
        <v>0</v>
      </c>
      <c r="BL115" s="238">
        <f>BL23*波及計算!$K26</f>
        <v>0</v>
      </c>
      <c r="BM115" s="238">
        <f>BM23*波及計算!$K26</f>
        <v>0</v>
      </c>
      <c r="BN115" s="238">
        <f>BN23*波及計算!$K26</f>
        <v>0</v>
      </c>
      <c r="BO115" s="238">
        <f>BO23*波及計算!$K26</f>
        <v>0</v>
      </c>
      <c r="BP115" s="238">
        <f>BP23*波及計算!$K26</f>
        <v>0</v>
      </c>
      <c r="BQ115" s="238">
        <f>BQ23*波及計算!$K26</f>
        <v>0</v>
      </c>
      <c r="BR115" s="238">
        <f>BR23*波及計算!$K26</f>
        <v>0</v>
      </c>
      <c r="BS115" s="238">
        <f>BS23*波及計算!$K26</f>
        <v>0</v>
      </c>
      <c r="BT115" s="238">
        <f>BT23*波及計算!$K26</f>
        <v>0</v>
      </c>
      <c r="BU115" s="238">
        <f>BU23*波及計算!$K26</f>
        <v>0</v>
      </c>
      <c r="BV115" s="238">
        <f>BV23*波及計算!$K26</f>
        <v>0</v>
      </c>
      <c r="BW115" s="238">
        <f>BW23*波及計算!$K26</f>
        <v>0</v>
      </c>
      <c r="BX115" s="238">
        <f>BX23*波及計算!$K26</f>
        <v>0</v>
      </c>
      <c r="BY115" s="238">
        <f>BY23*波及計算!$K26</f>
        <v>0</v>
      </c>
      <c r="BZ115" s="238">
        <f>BZ23*波及計算!$K26</f>
        <v>0</v>
      </c>
      <c r="CA115" s="238">
        <f>CA23*波及計算!$K26</f>
        <v>0</v>
      </c>
      <c r="CB115" s="238">
        <f>CB23*波及計算!$K26</f>
        <v>0</v>
      </c>
      <c r="CC115" s="238">
        <f>CC23*波及計算!$K26</f>
        <v>0</v>
      </c>
      <c r="CD115" s="238">
        <f>CD23*波及計算!$K26</f>
        <v>0</v>
      </c>
      <c r="CE115" s="238">
        <f>CE23*波及計算!$K26</f>
        <v>0</v>
      </c>
      <c r="CF115" s="238">
        <f>CF23*波及計算!$K26</f>
        <v>0</v>
      </c>
      <c r="CG115" s="238">
        <f>CG23*波及計算!$K26</f>
        <v>0</v>
      </c>
      <c r="CH115" s="238">
        <f>CH23*波及計算!$K26</f>
        <v>0</v>
      </c>
      <c r="CI115" s="238">
        <f>CI23*波及計算!$K26</f>
        <v>0</v>
      </c>
      <c r="CJ115" s="238">
        <f>CJ23*波及計算!$K26</f>
        <v>0</v>
      </c>
      <c r="CK115" s="238">
        <f>CK23*波及計算!$K26</f>
        <v>0</v>
      </c>
      <c r="CL115" s="238">
        <f>CL23*波及計算!$K26</f>
        <v>0</v>
      </c>
    </row>
    <row r="116" spans="1:90">
      <c r="A116">
        <v>21</v>
      </c>
      <c r="B116" t="s">
        <v>8</v>
      </c>
      <c r="C116" s="238">
        <f>C24*波及計算!$K27</f>
        <v>0</v>
      </c>
      <c r="D116" s="238">
        <f>D24*波及計算!$K27</f>
        <v>0</v>
      </c>
      <c r="E116" s="238">
        <f>E24*波及計算!$K27</f>
        <v>0</v>
      </c>
      <c r="F116" s="238">
        <f>F24*波及計算!$K27</f>
        <v>0</v>
      </c>
      <c r="G116" s="238">
        <f>G24*波及計算!$K27</f>
        <v>0</v>
      </c>
      <c r="H116" s="238">
        <f>H24*波及計算!$K27</f>
        <v>0</v>
      </c>
      <c r="I116" s="238">
        <f>I24*波及計算!$K27</f>
        <v>0</v>
      </c>
      <c r="J116" s="238">
        <f>J24*波及計算!$K27</f>
        <v>0</v>
      </c>
      <c r="K116" s="238">
        <f>K24*波及計算!$K27</f>
        <v>0</v>
      </c>
      <c r="L116" s="238">
        <f>L24*波及計算!$K27</f>
        <v>0</v>
      </c>
      <c r="M116" s="238">
        <f>M24*波及計算!$K27</f>
        <v>0</v>
      </c>
      <c r="N116" s="238">
        <f>N24*波及計算!$K27</f>
        <v>0</v>
      </c>
      <c r="O116" s="238">
        <f>O24*波及計算!$K27</f>
        <v>0</v>
      </c>
      <c r="P116" s="238">
        <f>P24*波及計算!$K27</f>
        <v>0</v>
      </c>
      <c r="Q116" s="238">
        <f>Q24*波及計算!$K27</f>
        <v>0</v>
      </c>
      <c r="R116" s="238">
        <f>R24*波及計算!$K27</f>
        <v>0</v>
      </c>
      <c r="S116" s="238">
        <f>S24*波及計算!$K27</f>
        <v>0</v>
      </c>
      <c r="T116" s="238">
        <f>T24*波及計算!$K27</f>
        <v>0</v>
      </c>
      <c r="U116" s="238">
        <f>U24*波及計算!$K27</f>
        <v>0</v>
      </c>
      <c r="V116" s="238">
        <f>V24*波及計算!$K27</f>
        <v>0</v>
      </c>
      <c r="W116" s="238">
        <f>W24*波及計算!$K27</f>
        <v>0</v>
      </c>
      <c r="X116" s="238">
        <f>X24*波及計算!$K27</f>
        <v>0</v>
      </c>
      <c r="Y116" s="238">
        <f>Y24*波及計算!$K27</f>
        <v>0</v>
      </c>
      <c r="Z116" s="238">
        <f>Z24*波及計算!$K27</f>
        <v>0</v>
      </c>
      <c r="AA116" s="238">
        <f>AA24*波及計算!$K27</f>
        <v>0</v>
      </c>
      <c r="AB116" s="238">
        <f>AB24*波及計算!$K27</f>
        <v>0</v>
      </c>
      <c r="AC116" s="238">
        <f>AC24*波及計算!$K27</f>
        <v>0</v>
      </c>
      <c r="AD116" s="238">
        <f>AD24*波及計算!$K27</f>
        <v>0</v>
      </c>
      <c r="AE116" s="238">
        <f>AE24*波及計算!$K27</f>
        <v>0</v>
      </c>
      <c r="AF116" s="238">
        <f>AF24*波及計算!$K27</f>
        <v>0</v>
      </c>
      <c r="AG116" s="238">
        <f>AG24*波及計算!$K27</f>
        <v>0</v>
      </c>
      <c r="AH116" s="238">
        <f>AH24*波及計算!$K27</f>
        <v>0</v>
      </c>
      <c r="AI116" s="238">
        <f>AI24*波及計算!$K27</f>
        <v>0</v>
      </c>
      <c r="AJ116" s="238">
        <f>AJ24*波及計算!$K27</f>
        <v>0</v>
      </c>
      <c r="AK116" s="238">
        <f>AK24*波及計算!$K27</f>
        <v>0</v>
      </c>
      <c r="AL116" s="238">
        <f>AL24*波及計算!$K27</f>
        <v>0</v>
      </c>
      <c r="AM116" s="238">
        <f>AM24*波及計算!$K27</f>
        <v>0</v>
      </c>
      <c r="AN116" s="238">
        <f>AN24*波及計算!$K27</f>
        <v>0</v>
      </c>
      <c r="AO116" s="238">
        <f>AO24*波及計算!$K27</f>
        <v>0</v>
      </c>
      <c r="AP116" s="238">
        <f>AP24*波及計算!$K27</f>
        <v>0</v>
      </c>
      <c r="AQ116" s="238">
        <f>AQ24*波及計算!$K27</f>
        <v>0</v>
      </c>
      <c r="AR116" s="238">
        <f>AR24*波及計算!$K27</f>
        <v>0</v>
      </c>
      <c r="AS116" s="238">
        <f>AS24*波及計算!$K27</f>
        <v>0</v>
      </c>
      <c r="AT116" s="238">
        <f>AT24*波及計算!$K27</f>
        <v>0</v>
      </c>
      <c r="AU116" s="238">
        <f>AU24*波及計算!$K27</f>
        <v>0</v>
      </c>
      <c r="AV116" s="238">
        <f>AV24*波及計算!$K27</f>
        <v>0</v>
      </c>
      <c r="AW116" s="238">
        <f>AW24*波及計算!$K27</f>
        <v>0</v>
      </c>
      <c r="AX116" s="238">
        <f>AX24*波及計算!$K27</f>
        <v>0</v>
      </c>
      <c r="AY116" s="238">
        <f>AY24*波及計算!$K27</f>
        <v>0</v>
      </c>
      <c r="AZ116" s="238">
        <f>AZ24*波及計算!$K27</f>
        <v>0</v>
      </c>
      <c r="BA116" s="238">
        <f>BA24*波及計算!$K27</f>
        <v>0</v>
      </c>
      <c r="BB116" s="238">
        <f>BB24*波及計算!$K27</f>
        <v>0</v>
      </c>
      <c r="BC116" s="238">
        <f>BC24*波及計算!$K27</f>
        <v>0</v>
      </c>
      <c r="BD116" s="238">
        <f>BD24*波及計算!$K27</f>
        <v>0</v>
      </c>
      <c r="BE116" s="238">
        <f>BE24*波及計算!$K27</f>
        <v>0</v>
      </c>
      <c r="BF116" s="238">
        <f>BF24*波及計算!$K27</f>
        <v>0</v>
      </c>
      <c r="BG116" s="238">
        <f>BG24*波及計算!$K27</f>
        <v>0</v>
      </c>
      <c r="BH116" s="238">
        <f>BH24*波及計算!$K27</f>
        <v>0</v>
      </c>
      <c r="BI116" s="238">
        <f>BI24*波及計算!$K27</f>
        <v>0</v>
      </c>
      <c r="BJ116" s="238">
        <f>BJ24*波及計算!$K27</f>
        <v>0</v>
      </c>
      <c r="BK116" s="238">
        <f>BK24*波及計算!$K27</f>
        <v>0</v>
      </c>
      <c r="BL116" s="238">
        <f>BL24*波及計算!$K27</f>
        <v>0</v>
      </c>
      <c r="BM116" s="238">
        <f>BM24*波及計算!$K27</f>
        <v>0</v>
      </c>
      <c r="BN116" s="238">
        <f>BN24*波及計算!$K27</f>
        <v>0</v>
      </c>
      <c r="BO116" s="238">
        <f>BO24*波及計算!$K27</f>
        <v>0</v>
      </c>
      <c r="BP116" s="238">
        <f>BP24*波及計算!$K27</f>
        <v>0</v>
      </c>
      <c r="BQ116" s="238">
        <f>BQ24*波及計算!$K27</f>
        <v>0</v>
      </c>
      <c r="BR116" s="238">
        <f>BR24*波及計算!$K27</f>
        <v>0</v>
      </c>
      <c r="BS116" s="238">
        <f>BS24*波及計算!$K27</f>
        <v>0</v>
      </c>
      <c r="BT116" s="238">
        <f>BT24*波及計算!$K27</f>
        <v>0</v>
      </c>
      <c r="BU116" s="238">
        <f>BU24*波及計算!$K27</f>
        <v>0</v>
      </c>
      <c r="BV116" s="238">
        <f>BV24*波及計算!$K27</f>
        <v>0</v>
      </c>
      <c r="BW116" s="238">
        <f>BW24*波及計算!$K27</f>
        <v>0</v>
      </c>
      <c r="BX116" s="238">
        <f>BX24*波及計算!$K27</f>
        <v>0</v>
      </c>
      <c r="BY116" s="238">
        <f>BY24*波及計算!$K27</f>
        <v>0</v>
      </c>
      <c r="BZ116" s="238">
        <f>BZ24*波及計算!$K27</f>
        <v>0</v>
      </c>
      <c r="CA116" s="238">
        <f>CA24*波及計算!$K27</f>
        <v>0</v>
      </c>
      <c r="CB116" s="238">
        <f>CB24*波及計算!$K27</f>
        <v>0</v>
      </c>
      <c r="CC116" s="238">
        <f>CC24*波及計算!$K27</f>
        <v>0</v>
      </c>
      <c r="CD116" s="238">
        <f>CD24*波及計算!$K27</f>
        <v>0</v>
      </c>
      <c r="CE116" s="238">
        <f>CE24*波及計算!$K27</f>
        <v>0</v>
      </c>
      <c r="CF116" s="238">
        <f>CF24*波及計算!$K27</f>
        <v>0</v>
      </c>
      <c r="CG116" s="238">
        <f>CG24*波及計算!$K27</f>
        <v>0</v>
      </c>
      <c r="CH116" s="238">
        <f>CH24*波及計算!$K27</f>
        <v>0</v>
      </c>
      <c r="CI116" s="238">
        <f>CI24*波及計算!$K27</f>
        <v>0</v>
      </c>
      <c r="CJ116" s="238">
        <f>CJ24*波及計算!$K27</f>
        <v>0</v>
      </c>
      <c r="CK116" s="238">
        <f>CK24*波及計算!$K27</f>
        <v>0</v>
      </c>
      <c r="CL116" s="238">
        <f>CL24*波及計算!$K27</f>
        <v>0</v>
      </c>
    </row>
    <row r="117" spans="1:90">
      <c r="A117">
        <v>22</v>
      </c>
      <c r="B117" t="s">
        <v>140</v>
      </c>
      <c r="C117" s="238">
        <f>C25*波及計算!$K28</f>
        <v>0</v>
      </c>
      <c r="D117" s="238">
        <f>D25*波及計算!$K28</f>
        <v>0</v>
      </c>
      <c r="E117" s="238">
        <f>E25*波及計算!$K28</f>
        <v>0</v>
      </c>
      <c r="F117" s="238">
        <f>F25*波及計算!$K28</f>
        <v>0</v>
      </c>
      <c r="G117" s="238">
        <f>G25*波及計算!$K28</f>
        <v>0</v>
      </c>
      <c r="H117" s="238">
        <f>H25*波及計算!$K28</f>
        <v>0</v>
      </c>
      <c r="I117" s="238">
        <f>I25*波及計算!$K28</f>
        <v>0</v>
      </c>
      <c r="J117" s="238">
        <f>J25*波及計算!$K28</f>
        <v>0</v>
      </c>
      <c r="K117" s="238">
        <f>K25*波及計算!$K28</f>
        <v>0</v>
      </c>
      <c r="L117" s="238">
        <f>L25*波及計算!$K28</f>
        <v>0</v>
      </c>
      <c r="M117" s="238">
        <f>M25*波及計算!$K28</f>
        <v>0</v>
      </c>
      <c r="N117" s="238">
        <f>N25*波及計算!$K28</f>
        <v>0</v>
      </c>
      <c r="O117" s="238">
        <f>O25*波及計算!$K28</f>
        <v>0</v>
      </c>
      <c r="P117" s="238">
        <f>P25*波及計算!$K28</f>
        <v>0</v>
      </c>
      <c r="Q117" s="238">
        <f>Q25*波及計算!$K28</f>
        <v>0</v>
      </c>
      <c r="R117" s="238">
        <f>R25*波及計算!$K28</f>
        <v>0</v>
      </c>
      <c r="S117" s="238">
        <f>S25*波及計算!$K28</f>
        <v>0</v>
      </c>
      <c r="T117" s="238">
        <f>T25*波及計算!$K28</f>
        <v>0</v>
      </c>
      <c r="U117" s="238">
        <f>U25*波及計算!$K28</f>
        <v>0</v>
      </c>
      <c r="V117" s="238">
        <f>V25*波及計算!$K28</f>
        <v>0</v>
      </c>
      <c r="W117" s="238">
        <f>W25*波及計算!$K28</f>
        <v>0</v>
      </c>
      <c r="X117" s="238">
        <f>X25*波及計算!$K28</f>
        <v>0</v>
      </c>
      <c r="Y117" s="238">
        <f>Y25*波及計算!$K28</f>
        <v>0</v>
      </c>
      <c r="Z117" s="238">
        <f>Z25*波及計算!$K28</f>
        <v>0</v>
      </c>
      <c r="AA117" s="238">
        <f>AA25*波及計算!$K28</f>
        <v>0</v>
      </c>
      <c r="AB117" s="238">
        <f>AB25*波及計算!$K28</f>
        <v>0</v>
      </c>
      <c r="AC117" s="238">
        <f>AC25*波及計算!$K28</f>
        <v>0</v>
      </c>
      <c r="AD117" s="238">
        <f>AD25*波及計算!$K28</f>
        <v>0</v>
      </c>
      <c r="AE117" s="238">
        <f>AE25*波及計算!$K28</f>
        <v>0</v>
      </c>
      <c r="AF117" s="238">
        <f>AF25*波及計算!$K28</f>
        <v>0</v>
      </c>
      <c r="AG117" s="238">
        <f>AG25*波及計算!$K28</f>
        <v>0</v>
      </c>
      <c r="AH117" s="238">
        <f>AH25*波及計算!$K28</f>
        <v>0</v>
      </c>
      <c r="AI117" s="238">
        <f>AI25*波及計算!$K28</f>
        <v>0</v>
      </c>
      <c r="AJ117" s="238">
        <f>AJ25*波及計算!$K28</f>
        <v>0</v>
      </c>
      <c r="AK117" s="238">
        <f>AK25*波及計算!$K28</f>
        <v>0</v>
      </c>
      <c r="AL117" s="238">
        <f>AL25*波及計算!$K28</f>
        <v>0</v>
      </c>
      <c r="AM117" s="238">
        <f>AM25*波及計算!$K28</f>
        <v>0</v>
      </c>
      <c r="AN117" s="238">
        <f>AN25*波及計算!$K28</f>
        <v>0</v>
      </c>
      <c r="AO117" s="238">
        <f>AO25*波及計算!$K28</f>
        <v>0</v>
      </c>
      <c r="AP117" s="238">
        <f>AP25*波及計算!$K28</f>
        <v>0</v>
      </c>
      <c r="AQ117" s="238">
        <f>AQ25*波及計算!$K28</f>
        <v>0</v>
      </c>
      <c r="AR117" s="238">
        <f>AR25*波及計算!$K28</f>
        <v>0</v>
      </c>
      <c r="AS117" s="238">
        <f>AS25*波及計算!$K28</f>
        <v>0</v>
      </c>
      <c r="AT117" s="238">
        <f>AT25*波及計算!$K28</f>
        <v>0</v>
      </c>
      <c r="AU117" s="238">
        <f>AU25*波及計算!$K28</f>
        <v>0</v>
      </c>
      <c r="AV117" s="238">
        <f>AV25*波及計算!$K28</f>
        <v>0</v>
      </c>
      <c r="AW117" s="238">
        <f>AW25*波及計算!$K28</f>
        <v>0</v>
      </c>
      <c r="AX117" s="238">
        <f>AX25*波及計算!$K28</f>
        <v>0</v>
      </c>
      <c r="AY117" s="238">
        <f>AY25*波及計算!$K28</f>
        <v>0</v>
      </c>
      <c r="AZ117" s="238">
        <f>AZ25*波及計算!$K28</f>
        <v>0</v>
      </c>
      <c r="BA117" s="238">
        <f>BA25*波及計算!$K28</f>
        <v>0</v>
      </c>
      <c r="BB117" s="238">
        <f>BB25*波及計算!$K28</f>
        <v>0</v>
      </c>
      <c r="BC117" s="238">
        <f>BC25*波及計算!$K28</f>
        <v>0</v>
      </c>
      <c r="BD117" s="238">
        <f>BD25*波及計算!$K28</f>
        <v>0</v>
      </c>
      <c r="BE117" s="238">
        <f>BE25*波及計算!$K28</f>
        <v>0</v>
      </c>
      <c r="BF117" s="238">
        <f>BF25*波及計算!$K28</f>
        <v>0</v>
      </c>
      <c r="BG117" s="238">
        <f>BG25*波及計算!$K28</f>
        <v>0</v>
      </c>
      <c r="BH117" s="238">
        <f>BH25*波及計算!$K28</f>
        <v>0</v>
      </c>
      <c r="BI117" s="238">
        <f>BI25*波及計算!$K28</f>
        <v>0</v>
      </c>
      <c r="BJ117" s="238">
        <f>BJ25*波及計算!$K28</f>
        <v>0</v>
      </c>
      <c r="BK117" s="238">
        <f>BK25*波及計算!$K28</f>
        <v>0</v>
      </c>
      <c r="BL117" s="238">
        <f>BL25*波及計算!$K28</f>
        <v>0</v>
      </c>
      <c r="BM117" s="238">
        <f>BM25*波及計算!$K28</f>
        <v>0</v>
      </c>
      <c r="BN117" s="238">
        <f>BN25*波及計算!$K28</f>
        <v>0</v>
      </c>
      <c r="BO117" s="238">
        <f>BO25*波及計算!$K28</f>
        <v>0</v>
      </c>
      <c r="BP117" s="238">
        <f>BP25*波及計算!$K28</f>
        <v>0</v>
      </c>
      <c r="BQ117" s="238">
        <f>BQ25*波及計算!$K28</f>
        <v>0</v>
      </c>
      <c r="BR117" s="238">
        <f>BR25*波及計算!$K28</f>
        <v>0</v>
      </c>
      <c r="BS117" s="238">
        <f>BS25*波及計算!$K28</f>
        <v>0</v>
      </c>
      <c r="BT117" s="238">
        <f>BT25*波及計算!$K28</f>
        <v>0</v>
      </c>
      <c r="BU117" s="238">
        <f>BU25*波及計算!$K28</f>
        <v>0</v>
      </c>
      <c r="BV117" s="238">
        <f>BV25*波及計算!$K28</f>
        <v>0</v>
      </c>
      <c r="BW117" s="238">
        <f>BW25*波及計算!$K28</f>
        <v>0</v>
      </c>
      <c r="BX117" s="238">
        <f>BX25*波及計算!$K28</f>
        <v>0</v>
      </c>
      <c r="BY117" s="238">
        <f>BY25*波及計算!$K28</f>
        <v>0</v>
      </c>
      <c r="BZ117" s="238">
        <f>BZ25*波及計算!$K28</f>
        <v>0</v>
      </c>
      <c r="CA117" s="238">
        <f>CA25*波及計算!$K28</f>
        <v>0</v>
      </c>
      <c r="CB117" s="238">
        <f>CB25*波及計算!$K28</f>
        <v>0</v>
      </c>
      <c r="CC117" s="238">
        <f>CC25*波及計算!$K28</f>
        <v>0</v>
      </c>
      <c r="CD117" s="238">
        <f>CD25*波及計算!$K28</f>
        <v>0</v>
      </c>
      <c r="CE117" s="238">
        <f>CE25*波及計算!$K28</f>
        <v>0</v>
      </c>
      <c r="CF117" s="238">
        <f>CF25*波及計算!$K28</f>
        <v>0</v>
      </c>
      <c r="CG117" s="238">
        <f>CG25*波及計算!$K28</f>
        <v>0</v>
      </c>
      <c r="CH117" s="238">
        <f>CH25*波及計算!$K28</f>
        <v>0</v>
      </c>
      <c r="CI117" s="238">
        <f>CI25*波及計算!$K28</f>
        <v>0</v>
      </c>
      <c r="CJ117" s="238">
        <f>CJ25*波及計算!$K28</f>
        <v>0</v>
      </c>
      <c r="CK117" s="238">
        <f>CK25*波及計算!$K28</f>
        <v>0</v>
      </c>
      <c r="CL117" s="238">
        <f>CL25*波及計算!$K28</f>
        <v>0</v>
      </c>
    </row>
    <row r="118" spans="1:90">
      <c r="A118">
        <v>23</v>
      </c>
      <c r="B118" t="s">
        <v>141</v>
      </c>
      <c r="C118" s="238">
        <f>C26*波及計算!$K29</f>
        <v>0</v>
      </c>
      <c r="D118" s="238">
        <f>D26*波及計算!$K29</f>
        <v>0</v>
      </c>
      <c r="E118" s="238">
        <f>E26*波及計算!$K29</f>
        <v>0</v>
      </c>
      <c r="F118" s="238">
        <f>F26*波及計算!$K29</f>
        <v>0</v>
      </c>
      <c r="G118" s="238">
        <f>G26*波及計算!$K29</f>
        <v>0</v>
      </c>
      <c r="H118" s="238">
        <f>H26*波及計算!$K29</f>
        <v>0</v>
      </c>
      <c r="I118" s="238">
        <f>I26*波及計算!$K29</f>
        <v>0</v>
      </c>
      <c r="J118" s="238">
        <f>J26*波及計算!$K29</f>
        <v>0</v>
      </c>
      <c r="K118" s="238">
        <f>K26*波及計算!$K29</f>
        <v>0</v>
      </c>
      <c r="L118" s="238">
        <f>L26*波及計算!$K29</f>
        <v>0</v>
      </c>
      <c r="M118" s="238">
        <f>M26*波及計算!$K29</f>
        <v>0</v>
      </c>
      <c r="N118" s="238">
        <f>N26*波及計算!$K29</f>
        <v>0</v>
      </c>
      <c r="O118" s="238">
        <f>O26*波及計算!$K29</f>
        <v>0</v>
      </c>
      <c r="P118" s="238">
        <f>P26*波及計算!$K29</f>
        <v>0</v>
      </c>
      <c r="Q118" s="238">
        <f>Q26*波及計算!$K29</f>
        <v>0</v>
      </c>
      <c r="R118" s="238">
        <f>R26*波及計算!$K29</f>
        <v>0</v>
      </c>
      <c r="S118" s="238">
        <f>S26*波及計算!$K29</f>
        <v>0</v>
      </c>
      <c r="T118" s="238">
        <f>T26*波及計算!$K29</f>
        <v>0</v>
      </c>
      <c r="U118" s="238">
        <f>U26*波及計算!$K29</f>
        <v>0</v>
      </c>
      <c r="V118" s="238">
        <f>V26*波及計算!$K29</f>
        <v>0</v>
      </c>
      <c r="W118" s="238">
        <f>W26*波及計算!$K29</f>
        <v>0</v>
      </c>
      <c r="X118" s="238">
        <f>X26*波及計算!$K29</f>
        <v>0</v>
      </c>
      <c r="Y118" s="238">
        <f>Y26*波及計算!$K29</f>
        <v>0</v>
      </c>
      <c r="Z118" s="238">
        <f>Z26*波及計算!$K29</f>
        <v>0</v>
      </c>
      <c r="AA118" s="238">
        <f>AA26*波及計算!$K29</f>
        <v>0</v>
      </c>
      <c r="AB118" s="238">
        <f>AB26*波及計算!$K29</f>
        <v>0</v>
      </c>
      <c r="AC118" s="238">
        <f>AC26*波及計算!$K29</f>
        <v>0</v>
      </c>
      <c r="AD118" s="238">
        <f>AD26*波及計算!$K29</f>
        <v>0</v>
      </c>
      <c r="AE118" s="238">
        <f>AE26*波及計算!$K29</f>
        <v>0</v>
      </c>
      <c r="AF118" s="238">
        <f>AF26*波及計算!$K29</f>
        <v>0</v>
      </c>
      <c r="AG118" s="238">
        <f>AG26*波及計算!$K29</f>
        <v>0</v>
      </c>
      <c r="AH118" s="238">
        <f>AH26*波及計算!$K29</f>
        <v>0</v>
      </c>
      <c r="AI118" s="238">
        <f>AI26*波及計算!$K29</f>
        <v>0</v>
      </c>
      <c r="AJ118" s="238">
        <f>AJ26*波及計算!$K29</f>
        <v>0</v>
      </c>
      <c r="AK118" s="238">
        <f>AK26*波及計算!$K29</f>
        <v>0</v>
      </c>
      <c r="AL118" s="238">
        <f>AL26*波及計算!$K29</f>
        <v>0</v>
      </c>
      <c r="AM118" s="238">
        <f>AM26*波及計算!$K29</f>
        <v>0</v>
      </c>
      <c r="AN118" s="238">
        <f>AN26*波及計算!$K29</f>
        <v>0</v>
      </c>
      <c r="AO118" s="238">
        <f>AO26*波及計算!$K29</f>
        <v>0</v>
      </c>
      <c r="AP118" s="238">
        <f>AP26*波及計算!$K29</f>
        <v>0</v>
      </c>
      <c r="AQ118" s="238">
        <f>AQ26*波及計算!$K29</f>
        <v>0</v>
      </c>
      <c r="AR118" s="238">
        <f>AR26*波及計算!$K29</f>
        <v>0</v>
      </c>
      <c r="AS118" s="238">
        <f>AS26*波及計算!$K29</f>
        <v>0</v>
      </c>
      <c r="AT118" s="238">
        <f>AT26*波及計算!$K29</f>
        <v>0</v>
      </c>
      <c r="AU118" s="238">
        <f>AU26*波及計算!$K29</f>
        <v>0</v>
      </c>
      <c r="AV118" s="238">
        <f>AV26*波及計算!$K29</f>
        <v>0</v>
      </c>
      <c r="AW118" s="238">
        <f>AW26*波及計算!$K29</f>
        <v>0</v>
      </c>
      <c r="AX118" s="238">
        <f>AX26*波及計算!$K29</f>
        <v>0</v>
      </c>
      <c r="AY118" s="238">
        <f>AY26*波及計算!$K29</f>
        <v>0</v>
      </c>
      <c r="AZ118" s="238">
        <f>AZ26*波及計算!$K29</f>
        <v>0</v>
      </c>
      <c r="BA118" s="238">
        <f>BA26*波及計算!$K29</f>
        <v>0</v>
      </c>
      <c r="BB118" s="238">
        <f>BB26*波及計算!$K29</f>
        <v>0</v>
      </c>
      <c r="BC118" s="238">
        <f>BC26*波及計算!$K29</f>
        <v>0</v>
      </c>
      <c r="BD118" s="238">
        <f>BD26*波及計算!$K29</f>
        <v>0</v>
      </c>
      <c r="BE118" s="238">
        <f>BE26*波及計算!$K29</f>
        <v>0</v>
      </c>
      <c r="BF118" s="238">
        <f>BF26*波及計算!$K29</f>
        <v>0</v>
      </c>
      <c r="BG118" s="238">
        <f>BG26*波及計算!$K29</f>
        <v>0</v>
      </c>
      <c r="BH118" s="238">
        <f>BH26*波及計算!$K29</f>
        <v>0</v>
      </c>
      <c r="BI118" s="238">
        <f>BI26*波及計算!$K29</f>
        <v>0</v>
      </c>
      <c r="BJ118" s="238">
        <f>BJ26*波及計算!$K29</f>
        <v>0</v>
      </c>
      <c r="BK118" s="238">
        <f>BK26*波及計算!$K29</f>
        <v>0</v>
      </c>
      <c r="BL118" s="238">
        <f>BL26*波及計算!$K29</f>
        <v>0</v>
      </c>
      <c r="BM118" s="238">
        <f>BM26*波及計算!$K29</f>
        <v>0</v>
      </c>
      <c r="BN118" s="238">
        <f>BN26*波及計算!$K29</f>
        <v>0</v>
      </c>
      <c r="BO118" s="238">
        <f>BO26*波及計算!$K29</f>
        <v>0</v>
      </c>
      <c r="BP118" s="238">
        <f>BP26*波及計算!$K29</f>
        <v>0</v>
      </c>
      <c r="BQ118" s="238">
        <f>BQ26*波及計算!$K29</f>
        <v>0</v>
      </c>
      <c r="BR118" s="238">
        <f>BR26*波及計算!$K29</f>
        <v>0</v>
      </c>
      <c r="BS118" s="238">
        <f>BS26*波及計算!$K29</f>
        <v>0</v>
      </c>
      <c r="BT118" s="238">
        <f>BT26*波及計算!$K29</f>
        <v>0</v>
      </c>
      <c r="BU118" s="238">
        <f>BU26*波及計算!$K29</f>
        <v>0</v>
      </c>
      <c r="BV118" s="238">
        <f>BV26*波及計算!$K29</f>
        <v>0</v>
      </c>
      <c r="BW118" s="238">
        <f>BW26*波及計算!$K29</f>
        <v>0</v>
      </c>
      <c r="BX118" s="238">
        <f>BX26*波及計算!$K29</f>
        <v>0</v>
      </c>
      <c r="BY118" s="238">
        <f>BY26*波及計算!$K29</f>
        <v>0</v>
      </c>
      <c r="BZ118" s="238">
        <f>BZ26*波及計算!$K29</f>
        <v>0</v>
      </c>
      <c r="CA118" s="238">
        <f>CA26*波及計算!$K29</f>
        <v>0</v>
      </c>
      <c r="CB118" s="238">
        <f>CB26*波及計算!$K29</f>
        <v>0</v>
      </c>
      <c r="CC118" s="238">
        <f>CC26*波及計算!$K29</f>
        <v>0</v>
      </c>
      <c r="CD118" s="238">
        <f>CD26*波及計算!$K29</f>
        <v>0</v>
      </c>
      <c r="CE118" s="238">
        <f>CE26*波及計算!$K29</f>
        <v>0</v>
      </c>
      <c r="CF118" s="238">
        <f>CF26*波及計算!$K29</f>
        <v>0</v>
      </c>
      <c r="CG118" s="238">
        <f>CG26*波及計算!$K29</f>
        <v>0</v>
      </c>
      <c r="CH118" s="238">
        <f>CH26*波及計算!$K29</f>
        <v>0</v>
      </c>
      <c r="CI118" s="238">
        <f>CI26*波及計算!$K29</f>
        <v>0</v>
      </c>
      <c r="CJ118" s="238">
        <f>CJ26*波及計算!$K29</f>
        <v>0</v>
      </c>
      <c r="CK118" s="238">
        <f>CK26*波及計算!$K29</f>
        <v>0</v>
      </c>
      <c r="CL118" s="238">
        <f>CL26*波及計算!$K29</f>
        <v>0</v>
      </c>
    </row>
    <row r="119" spans="1:90">
      <c r="A119">
        <v>24</v>
      </c>
      <c r="B119" t="s">
        <v>142</v>
      </c>
      <c r="C119" s="238">
        <f>C27*波及計算!$K30</f>
        <v>0</v>
      </c>
      <c r="D119" s="238">
        <f>D27*波及計算!$K30</f>
        <v>0</v>
      </c>
      <c r="E119" s="238">
        <f>E27*波及計算!$K30</f>
        <v>0</v>
      </c>
      <c r="F119" s="238">
        <f>F27*波及計算!$K30</f>
        <v>0</v>
      </c>
      <c r="G119" s="238">
        <f>G27*波及計算!$K30</f>
        <v>0</v>
      </c>
      <c r="H119" s="238">
        <f>H27*波及計算!$K30</f>
        <v>0</v>
      </c>
      <c r="I119" s="238">
        <f>I27*波及計算!$K30</f>
        <v>0</v>
      </c>
      <c r="J119" s="238">
        <f>J27*波及計算!$K30</f>
        <v>0</v>
      </c>
      <c r="K119" s="238">
        <f>K27*波及計算!$K30</f>
        <v>0</v>
      </c>
      <c r="L119" s="238">
        <f>L27*波及計算!$K30</f>
        <v>0</v>
      </c>
      <c r="M119" s="238">
        <f>M27*波及計算!$K30</f>
        <v>0</v>
      </c>
      <c r="N119" s="238">
        <f>N27*波及計算!$K30</f>
        <v>0</v>
      </c>
      <c r="O119" s="238">
        <f>O27*波及計算!$K30</f>
        <v>0</v>
      </c>
      <c r="P119" s="238">
        <f>P27*波及計算!$K30</f>
        <v>0</v>
      </c>
      <c r="Q119" s="238">
        <f>Q27*波及計算!$K30</f>
        <v>0</v>
      </c>
      <c r="R119" s="238">
        <f>R27*波及計算!$K30</f>
        <v>0</v>
      </c>
      <c r="S119" s="238">
        <f>S27*波及計算!$K30</f>
        <v>0</v>
      </c>
      <c r="T119" s="238">
        <f>T27*波及計算!$K30</f>
        <v>0</v>
      </c>
      <c r="U119" s="238">
        <f>U27*波及計算!$K30</f>
        <v>0</v>
      </c>
      <c r="V119" s="238">
        <f>V27*波及計算!$K30</f>
        <v>0</v>
      </c>
      <c r="W119" s="238">
        <f>W27*波及計算!$K30</f>
        <v>0</v>
      </c>
      <c r="X119" s="238">
        <f>X27*波及計算!$K30</f>
        <v>0</v>
      </c>
      <c r="Y119" s="238">
        <f>Y27*波及計算!$K30</f>
        <v>0</v>
      </c>
      <c r="Z119" s="238">
        <f>Z27*波及計算!$K30</f>
        <v>0</v>
      </c>
      <c r="AA119" s="238">
        <f>AA27*波及計算!$K30</f>
        <v>0</v>
      </c>
      <c r="AB119" s="238">
        <f>AB27*波及計算!$K30</f>
        <v>0</v>
      </c>
      <c r="AC119" s="238">
        <f>AC27*波及計算!$K30</f>
        <v>0</v>
      </c>
      <c r="AD119" s="238">
        <f>AD27*波及計算!$K30</f>
        <v>0</v>
      </c>
      <c r="AE119" s="238">
        <f>AE27*波及計算!$K30</f>
        <v>0</v>
      </c>
      <c r="AF119" s="238">
        <f>AF27*波及計算!$K30</f>
        <v>0</v>
      </c>
      <c r="AG119" s="238">
        <f>AG27*波及計算!$K30</f>
        <v>0</v>
      </c>
      <c r="AH119" s="238">
        <f>AH27*波及計算!$K30</f>
        <v>0</v>
      </c>
      <c r="AI119" s="238">
        <f>AI27*波及計算!$K30</f>
        <v>0</v>
      </c>
      <c r="AJ119" s="238">
        <f>AJ27*波及計算!$K30</f>
        <v>0</v>
      </c>
      <c r="AK119" s="238">
        <f>AK27*波及計算!$K30</f>
        <v>0</v>
      </c>
      <c r="AL119" s="238">
        <f>AL27*波及計算!$K30</f>
        <v>0</v>
      </c>
      <c r="AM119" s="238">
        <f>AM27*波及計算!$K30</f>
        <v>0</v>
      </c>
      <c r="AN119" s="238">
        <f>AN27*波及計算!$K30</f>
        <v>0</v>
      </c>
      <c r="AO119" s="238">
        <f>AO27*波及計算!$K30</f>
        <v>0</v>
      </c>
      <c r="AP119" s="238">
        <f>AP27*波及計算!$K30</f>
        <v>0</v>
      </c>
      <c r="AQ119" s="238">
        <f>AQ27*波及計算!$K30</f>
        <v>0</v>
      </c>
      <c r="AR119" s="238">
        <f>AR27*波及計算!$K30</f>
        <v>0</v>
      </c>
      <c r="AS119" s="238">
        <f>AS27*波及計算!$K30</f>
        <v>0</v>
      </c>
      <c r="AT119" s="238">
        <f>AT27*波及計算!$K30</f>
        <v>0</v>
      </c>
      <c r="AU119" s="238">
        <f>AU27*波及計算!$K30</f>
        <v>0</v>
      </c>
      <c r="AV119" s="238">
        <f>AV27*波及計算!$K30</f>
        <v>0</v>
      </c>
      <c r="AW119" s="238">
        <f>AW27*波及計算!$K30</f>
        <v>0</v>
      </c>
      <c r="AX119" s="238">
        <f>AX27*波及計算!$K30</f>
        <v>0</v>
      </c>
      <c r="AY119" s="238">
        <f>AY27*波及計算!$K30</f>
        <v>0</v>
      </c>
      <c r="AZ119" s="238">
        <f>AZ27*波及計算!$K30</f>
        <v>0</v>
      </c>
      <c r="BA119" s="238">
        <f>BA27*波及計算!$K30</f>
        <v>0</v>
      </c>
      <c r="BB119" s="238">
        <f>BB27*波及計算!$K30</f>
        <v>0</v>
      </c>
      <c r="BC119" s="238">
        <f>BC27*波及計算!$K30</f>
        <v>0</v>
      </c>
      <c r="BD119" s="238">
        <f>BD27*波及計算!$K30</f>
        <v>0</v>
      </c>
      <c r="BE119" s="238">
        <f>BE27*波及計算!$K30</f>
        <v>0</v>
      </c>
      <c r="BF119" s="238">
        <f>BF27*波及計算!$K30</f>
        <v>0</v>
      </c>
      <c r="BG119" s="238">
        <f>BG27*波及計算!$K30</f>
        <v>0</v>
      </c>
      <c r="BH119" s="238">
        <f>BH27*波及計算!$K30</f>
        <v>0</v>
      </c>
      <c r="BI119" s="238">
        <f>BI27*波及計算!$K30</f>
        <v>0</v>
      </c>
      <c r="BJ119" s="238">
        <f>BJ27*波及計算!$K30</f>
        <v>0</v>
      </c>
      <c r="BK119" s="238">
        <f>BK27*波及計算!$K30</f>
        <v>0</v>
      </c>
      <c r="BL119" s="238">
        <f>BL27*波及計算!$K30</f>
        <v>0</v>
      </c>
      <c r="BM119" s="238">
        <f>BM27*波及計算!$K30</f>
        <v>0</v>
      </c>
      <c r="BN119" s="238">
        <f>BN27*波及計算!$K30</f>
        <v>0</v>
      </c>
      <c r="BO119" s="238">
        <f>BO27*波及計算!$K30</f>
        <v>0</v>
      </c>
      <c r="BP119" s="238">
        <f>BP27*波及計算!$K30</f>
        <v>0</v>
      </c>
      <c r="BQ119" s="238">
        <f>BQ27*波及計算!$K30</f>
        <v>0</v>
      </c>
      <c r="BR119" s="238">
        <f>BR27*波及計算!$K30</f>
        <v>0</v>
      </c>
      <c r="BS119" s="238">
        <f>BS27*波及計算!$K30</f>
        <v>0</v>
      </c>
      <c r="BT119" s="238">
        <f>BT27*波及計算!$K30</f>
        <v>0</v>
      </c>
      <c r="BU119" s="238">
        <f>BU27*波及計算!$K30</f>
        <v>0</v>
      </c>
      <c r="BV119" s="238">
        <f>BV27*波及計算!$K30</f>
        <v>0</v>
      </c>
      <c r="BW119" s="238">
        <f>BW27*波及計算!$K30</f>
        <v>0</v>
      </c>
      <c r="BX119" s="238">
        <f>BX27*波及計算!$K30</f>
        <v>0</v>
      </c>
      <c r="BY119" s="238">
        <f>BY27*波及計算!$K30</f>
        <v>0</v>
      </c>
      <c r="BZ119" s="238">
        <f>BZ27*波及計算!$K30</f>
        <v>0</v>
      </c>
      <c r="CA119" s="238">
        <f>CA27*波及計算!$K30</f>
        <v>0</v>
      </c>
      <c r="CB119" s="238">
        <f>CB27*波及計算!$K30</f>
        <v>0</v>
      </c>
      <c r="CC119" s="238">
        <f>CC27*波及計算!$K30</f>
        <v>0</v>
      </c>
      <c r="CD119" s="238">
        <f>CD27*波及計算!$K30</f>
        <v>0</v>
      </c>
      <c r="CE119" s="238">
        <f>CE27*波及計算!$K30</f>
        <v>0</v>
      </c>
      <c r="CF119" s="238">
        <f>CF27*波及計算!$K30</f>
        <v>0</v>
      </c>
      <c r="CG119" s="238">
        <f>CG27*波及計算!$K30</f>
        <v>0</v>
      </c>
      <c r="CH119" s="238">
        <f>CH27*波及計算!$K30</f>
        <v>0</v>
      </c>
      <c r="CI119" s="238">
        <f>CI27*波及計算!$K30</f>
        <v>0</v>
      </c>
      <c r="CJ119" s="238">
        <f>CJ27*波及計算!$K30</f>
        <v>0</v>
      </c>
      <c r="CK119" s="238">
        <f>CK27*波及計算!$K30</f>
        <v>0</v>
      </c>
      <c r="CL119" s="238">
        <f>CL27*波及計算!$K30</f>
        <v>0</v>
      </c>
    </row>
    <row r="120" spans="1:90">
      <c r="A120">
        <v>25</v>
      </c>
      <c r="B120" t="s">
        <v>143</v>
      </c>
      <c r="C120" s="238">
        <f>C28*波及計算!$K31</f>
        <v>0</v>
      </c>
      <c r="D120" s="238">
        <f>D28*波及計算!$K31</f>
        <v>0</v>
      </c>
      <c r="E120" s="238">
        <f>E28*波及計算!$K31</f>
        <v>0</v>
      </c>
      <c r="F120" s="238">
        <f>F28*波及計算!$K31</f>
        <v>0</v>
      </c>
      <c r="G120" s="238">
        <f>G28*波及計算!$K31</f>
        <v>0</v>
      </c>
      <c r="H120" s="238">
        <f>H28*波及計算!$K31</f>
        <v>0</v>
      </c>
      <c r="I120" s="238">
        <f>I28*波及計算!$K31</f>
        <v>0</v>
      </c>
      <c r="J120" s="238">
        <f>J28*波及計算!$K31</f>
        <v>0</v>
      </c>
      <c r="K120" s="238">
        <f>K28*波及計算!$K31</f>
        <v>0</v>
      </c>
      <c r="L120" s="238">
        <f>L28*波及計算!$K31</f>
        <v>0</v>
      </c>
      <c r="M120" s="238">
        <f>M28*波及計算!$K31</f>
        <v>0</v>
      </c>
      <c r="N120" s="238">
        <f>N28*波及計算!$K31</f>
        <v>0</v>
      </c>
      <c r="O120" s="238">
        <f>O28*波及計算!$K31</f>
        <v>0</v>
      </c>
      <c r="P120" s="238">
        <f>P28*波及計算!$K31</f>
        <v>0</v>
      </c>
      <c r="Q120" s="238">
        <f>Q28*波及計算!$K31</f>
        <v>0</v>
      </c>
      <c r="R120" s="238">
        <f>R28*波及計算!$K31</f>
        <v>0</v>
      </c>
      <c r="S120" s="238">
        <f>S28*波及計算!$K31</f>
        <v>0</v>
      </c>
      <c r="T120" s="238">
        <f>T28*波及計算!$K31</f>
        <v>0</v>
      </c>
      <c r="U120" s="238">
        <f>U28*波及計算!$K31</f>
        <v>0</v>
      </c>
      <c r="V120" s="238">
        <f>V28*波及計算!$K31</f>
        <v>0</v>
      </c>
      <c r="W120" s="238">
        <f>W28*波及計算!$K31</f>
        <v>0</v>
      </c>
      <c r="X120" s="238">
        <f>X28*波及計算!$K31</f>
        <v>0</v>
      </c>
      <c r="Y120" s="238">
        <f>Y28*波及計算!$K31</f>
        <v>0</v>
      </c>
      <c r="Z120" s="238">
        <f>Z28*波及計算!$K31</f>
        <v>0</v>
      </c>
      <c r="AA120" s="238">
        <f>AA28*波及計算!$K31</f>
        <v>0</v>
      </c>
      <c r="AB120" s="238">
        <f>AB28*波及計算!$K31</f>
        <v>0</v>
      </c>
      <c r="AC120" s="238">
        <f>AC28*波及計算!$K31</f>
        <v>0</v>
      </c>
      <c r="AD120" s="238">
        <f>AD28*波及計算!$K31</f>
        <v>0</v>
      </c>
      <c r="AE120" s="238">
        <f>AE28*波及計算!$K31</f>
        <v>0</v>
      </c>
      <c r="AF120" s="238">
        <f>AF28*波及計算!$K31</f>
        <v>0</v>
      </c>
      <c r="AG120" s="238">
        <f>AG28*波及計算!$K31</f>
        <v>0</v>
      </c>
      <c r="AH120" s="238">
        <f>AH28*波及計算!$K31</f>
        <v>0</v>
      </c>
      <c r="AI120" s="238">
        <f>AI28*波及計算!$K31</f>
        <v>0</v>
      </c>
      <c r="AJ120" s="238">
        <f>AJ28*波及計算!$K31</f>
        <v>0</v>
      </c>
      <c r="AK120" s="238">
        <f>AK28*波及計算!$K31</f>
        <v>0</v>
      </c>
      <c r="AL120" s="238">
        <f>AL28*波及計算!$K31</f>
        <v>0</v>
      </c>
      <c r="AM120" s="238">
        <f>AM28*波及計算!$K31</f>
        <v>0</v>
      </c>
      <c r="AN120" s="238">
        <f>AN28*波及計算!$K31</f>
        <v>0</v>
      </c>
      <c r="AO120" s="238">
        <f>AO28*波及計算!$K31</f>
        <v>0</v>
      </c>
      <c r="AP120" s="238">
        <f>AP28*波及計算!$K31</f>
        <v>0</v>
      </c>
      <c r="AQ120" s="238">
        <f>AQ28*波及計算!$K31</f>
        <v>0</v>
      </c>
      <c r="AR120" s="238">
        <f>AR28*波及計算!$K31</f>
        <v>0</v>
      </c>
      <c r="AS120" s="238">
        <f>AS28*波及計算!$K31</f>
        <v>0</v>
      </c>
      <c r="AT120" s="238">
        <f>AT28*波及計算!$K31</f>
        <v>0</v>
      </c>
      <c r="AU120" s="238">
        <f>AU28*波及計算!$K31</f>
        <v>0</v>
      </c>
      <c r="AV120" s="238">
        <f>AV28*波及計算!$K31</f>
        <v>0</v>
      </c>
      <c r="AW120" s="238">
        <f>AW28*波及計算!$K31</f>
        <v>0</v>
      </c>
      <c r="AX120" s="238">
        <f>AX28*波及計算!$K31</f>
        <v>0</v>
      </c>
      <c r="AY120" s="238">
        <f>AY28*波及計算!$K31</f>
        <v>0</v>
      </c>
      <c r="AZ120" s="238">
        <f>AZ28*波及計算!$K31</f>
        <v>0</v>
      </c>
      <c r="BA120" s="238">
        <f>BA28*波及計算!$K31</f>
        <v>0</v>
      </c>
      <c r="BB120" s="238">
        <f>BB28*波及計算!$K31</f>
        <v>0</v>
      </c>
      <c r="BC120" s="238">
        <f>BC28*波及計算!$K31</f>
        <v>0</v>
      </c>
      <c r="BD120" s="238">
        <f>BD28*波及計算!$K31</f>
        <v>0</v>
      </c>
      <c r="BE120" s="238">
        <f>BE28*波及計算!$K31</f>
        <v>0</v>
      </c>
      <c r="BF120" s="238">
        <f>BF28*波及計算!$K31</f>
        <v>0</v>
      </c>
      <c r="BG120" s="238">
        <f>BG28*波及計算!$K31</f>
        <v>0</v>
      </c>
      <c r="BH120" s="238">
        <f>BH28*波及計算!$K31</f>
        <v>0</v>
      </c>
      <c r="BI120" s="238">
        <f>BI28*波及計算!$K31</f>
        <v>0</v>
      </c>
      <c r="BJ120" s="238">
        <f>BJ28*波及計算!$K31</f>
        <v>0</v>
      </c>
      <c r="BK120" s="238">
        <f>BK28*波及計算!$K31</f>
        <v>0</v>
      </c>
      <c r="BL120" s="238">
        <f>BL28*波及計算!$K31</f>
        <v>0</v>
      </c>
      <c r="BM120" s="238">
        <f>BM28*波及計算!$K31</f>
        <v>0</v>
      </c>
      <c r="BN120" s="238">
        <f>BN28*波及計算!$K31</f>
        <v>0</v>
      </c>
      <c r="BO120" s="238">
        <f>BO28*波及計算!$K31</f>
        <v>0</v>
      </c>
      <c r="BP120" s="238">
        <f>BP28*波及計算!$K31</f>
        <v>0</v>
      </c>
      <c r="BQ120" s="238">
        <f>BQ28*波及計算!$K31</f>
        <v>0</v>
      </c>
      <c r="BR120" s="238">
        <f>BR28*波及計算!$K31</f>
        <v>0</v>
      </c>
      <c r="BS120" s="238">
        <f>BS28*波及計算!$K31</f>
        <v>0</v>
      </c>
      <c r="BT120" s="238">
        <f>BT28*波及計算!$K31</f>
        <v>0</v>
      </c>
      <c r="BU120" s="238">
        <f>BU28*波及計算!$K31</f>
        <v>0</v>
      </c>
      <c r="BV120" s="238">
        <f>BV28*波及計算!$K31</f>
        <v>0</v>
      </c>
      <c r="BW120" s="238">
        <f>BW28*波及計算!$K31</f>
        <v>0</v>
      </c>
      <c r="BX120" s="238">
        <f>BX28*波及計算!$K31</f>
        <v>0</v>
      </c>
      <c r="BY120" s="238">
        <f>BY28*波及計算!$K31</f>
        <v>0</v>
      </c>
      <c r="BZ120" s="238">
        <f>BZ28*波及計算!$K31</f>
        <v>0</v>
      </c>
      <c r="CA120" s="238">
        <f>CA28*波及計算!$K31</f>
        <v>0</v>
      </c>
      <c r="CB120" s="238">
        <f>CB28*波及計算!$K31</f>
        <v>0</v>
      </c>
      <c r="CC120" s="238">
        <f>CC28*波及計算!$K31</f>
        <v>0</v>
      </c>
      <c r="CD120" s="238">
        <f>CD28*波及計算!$K31</f>
        <v>0</v>
      </c>
      <c r="CE120" s="238">
        <f>CE28*波及計算!$K31</f>
        <v>0</v>
      </c>
      <c r="CF120" s="238">
        <f>CF28*波及計算!$K31</f>
        <v>0</v>
      </c>
      <c r="CG120" s="238">
        <f>CG28*波及計算!$K31</f>
        <v>0</v>
      </c>
      <c r="CH120" s="238">
        <f>CH28*波及計算!$K31</f>
        <v>0</v>
      </c>
      <c r="CI120" s="238">
        <f>CI28*波及計算!$K31</f>
        <v>0</v>
      </c>
      <c r="CJ120" s="238">
        <f>CJ28*波及計算!$K31</f>
        <v>0</v>
      </c>
      <c r="CK120" s="238">
        <f>CK28*波及計算!$K31</f>
        <v>0</v>
      </c>
      <c r="CL120" s="238">
        <f>CL28*波及計算!$K31</f>
        <v>0</v>
      </c>
    </row>
    <row r="121" spans="1:90">
      <c r="A121">
        <v>26</v>
      </c>
      <c r="B121" t="s">
        <v>1991</v>
      </c>
      <c r="C121" s="238">
        <f>C29*波及計算!$K32</f>
        <v>0</v>
      </c>
      <c r="D121" s="238">
        <f>D29*波及計算!$K32</f>
        <v>0</v>
      </c>
      <c r="E121" s="238">
        <f>E29*波及計算!$K32</f>
        <v>0</v>
      </c>
      <c r="F121" s="238">
        <f>F29*波及計算!$K32</f>
        <v>0</v>
      </c>
      <c r="G121" s="238">
        <f>G29*波及計算!$K32</f>
        <v>0</v>
      </c>
      <c r="H121" s="238">
        <f>H29*波及計算!$K32</f>
        <v>0</v>
      </c>
      <c r="I121" s="238">
        <f>I29*波及計算!$K32</f>
        <v>0</v>
      </c>
      <c r="J121" s="238">
        <f>J29*波及計算!$K32</f>
        <v>0</v>
      </c>
      <c r="K121" s="238">
        <f>K29*波及計算!$K32</f>
        <v>0</v>
      </c>
      <c r="L121" s="238">
        <f>L29*波及計算!$K32</f>
        <v>0</v>
      </c>
      <c r="M121" s="238">
        <f>M29*波及計算!$K32</f>
        <v>0</v>
      </c>
      <c r="N121" s="238">
        <f>N29*波及計算!$K32</f>
        <v>0</v>
      </c>
      <c r="O121" s="238">
        <f>O29*波及計算!$K32</f>
        <v>0</v>
      </c>
      <c r="P121" s="238">
        <f>P29*波及計算!$K32</f>
        <v>0</v>
      </c>
      <c r="Q121" s="238">
        <f>Q29*波及計算!$K32</f>
        <v>0</v>
      </c>
      <c r="R121" s="238">
        <f>R29*波及計算!$K32</f>
        <v>0</v>
      </c>
      <c r="S121" s="238">
        <f>S29*波及計算!$K32</f>
        <v>0</v>
      </c>
      <c r="T121" s="238">
        <f>T29*波及計算!$K32</f>
        <v>0</v>
      </c>
      <c r="U121" s="238">
        <f>U29*波及計算!$K32</f>
        <v>0</v>
      </c>
      <c r="V121" s="238">
        <f>V29*波及計算!$K32</f>
        <v>0</v>
      </c>
      <c r="W121" s="238">
        <f>W29*波及計算!$K32</f>
        <v>0</v>
      </c>
      <c r="X121" s="238">
        <f>X29*波及計算!$K32</f>
        <v>0</v>
      </c>
      <c r="Y121" s="238">
        <f>Y29*波及計算!$K32</f>
        <v>0</v>
      </c>
      <c r="Z121" s="238">
        <f>Z29*波及計算!$K32</f>
        <v>0</v>
      </c>
      <c r="AA121" s="238">
        <f>AA29*波及計算!$K32</f>
        <v>0</v>
      </c>
      <c r="AB121" s="238">
        <f>AB29*波及計算!$K32</f>
        <v>0</v>
      </c>
      <c r="AC121" s="238">
        <f>AC29*波及計算!$K32</f>
        <v>0</v>
      </c>
      <c r="AD121" s="238">
        <f>AD29*波及計算!$K32</f>
        <v>0</v>
      </c>
      <c r="AE121" s="238">
        <f>AE29*波及計算!$K32</f>
        <v>0</v>
      </c>
      <c r="AF121" s="238">
        <f>AF29*波及計算!$K32</f>
        <v>0</v>
      </c>
      <c r="AG121" s="238">
        <f>AG29*波及計算!$K32</f>
        <v>0</v>
      </c>
      <c r="AH121" s="238">
        <f>AH29*波及計算!$K32</f>
        <v>0</v>
      </c>
      <c r="AI121" s="238">
        <f>AI29*波及計算!$K32</f>
        <v>0</v>
      </c>
      <c r="AJ121" s="238">
        <f>AJ29*波及計算!$K32</f>
        <v>0</v>
      </c>
      <c r="AK121" s="238">
        <f>AK29*波及計算!$K32</f>
        <v>0</v>
      </c>
      <c r="AL121" s="238">
        <f>AL29*波及計算!$K32</f>
        <v>0</v>
      </c>
      <c r="AM121" s="238">
        <f>AM29*波及計算!$K32</f>
        <v>0</v>
      </c>
      <c r="AN121" s="238">
        <f>AN29*波及計算!$K32</f>
        <v>0</v>
      </c>
      <c r="AO121" s="238">
        <f>AO29*波及計算!$K32</f>
        <v>0</v>
      </c>
      <c r="AP121" s="238">
        <f>AP29*波及計算!$K32</f>
        <v>0</v>
      </c>
      <c r="AQ121" s="238">
        <f>AQ29*波及計算!$K32</f>
        <v>0</v>
      </c>
      <c r="AR121" s="238">
        <f>AR29*波及計算!$K32</f>
        <v>0</v>
      </c>
      <c r="AS121" s="238">
        <f>AS29*波及計算!$K32</f>
        <v>0</v>
      </c>
      <c r="AT121" s="238">
        <f>AT29*波及計算!$K32</f>
        <v>0</v>
      </c>
      <c r="AU121" s="238">
        <f>AU29*波及計算!$K32</f>
        <v>0</v>
      </c>
      <c r="AV121" s="238">
        <f>AV29*波及計算!$K32</f>
        <v>0</v>
      </c>
      <c r="AW121" s="238">
        <f>AW29*波及計算!$K32</f>
        <v>0</v>
      </c>
      <c r="AX121" s="238">
        <f>AX29*波及計算!$K32</f>
        <v>0</v>
      </c>
      <c r="AY121" s="238">
        <f>AY29*波及計算!$K32</f>
        <v>0</v>
      </c>
      <c r="AZ121" s="238">
        <f>AZ29*波及計算!$K32</f>
        <v>0</v>
      </c>
      <c r="BA121" s="238">
        <f>BA29*波及計算!$K32</f>
        <v>0</v>
      </c>
      <c r="BB121" s="238">
        <f>BB29*波及計算!$K32</f>
        <v>0</v>
      </c>
      <c r="BC121" s="238">
        <f>BC29*波及計算!$K32</f>
        <v>0</v>
      </c>
      <c r="BD121" s="238">
        <f>BD29*波及計算!$K32</f>
        <v>0</v>
      </c>
      <c r="BE121" s="238">
        <f>BE29*波及計算!$K32</f>
        <v>0</v>
      </c>
      <c r="BF121" s="238">
        <f>BF29*波及計算!$K32</f>
        <v>0</v>
      </c>
      <c r="BG121" s="238">
        <f>BG29*波及計算!$K32</f>
        <v>0</v>
      </c>
      <c r="BH121" s="238">
        <f>BH29*波及計算!$K32</f>
        <v>0</v>
      </c>
      <c r="BI121" s="238">
        <f>BI29*波及計算!$K32</f>
        <v>0</v>
      </c>
      <c r="BJ121" s="238">
        <f>BJ29*波及計算!$K32</f>
        <v>0</v>
      </c>
      <c r="BK121" s="238">
        <f>BK29*波及計算!$K32</f>
        <v>0</v>
      </c>
      <c r="BL121" s="238">
        <f>BL29*波及計算!$K32</f>
        <v>0</v>
      </c>
      <c r="BM121" s="238">
        <f>BM29*波及計算!$K32</f>
        <v>0</v>
      </c>
      <c r="BN121" s="238">
        <f>BN29*波及計算!$K32</f>
        <v>0</v>
      </c>
      <c r="BO121" s="238">
        <f>BO29*波及計算!$K32</f>
        <v>0</v>
      </c>
      <c r="BP121" s="238">
        <f>BP29*波及計算!$K32</f>
        <v>0</v>
      </c>
      <c r="BQ121" s="238">
        <f>BQ29*波及計算!$K32</f>
        <v>0</v>
      </c>
      <c r="BR121" s="238">
        <f>BR29*波及計算!$K32</f>
        <v>0</v>
      </c>
      <c r="BS121" s="238">
        <f>BS29*波及計算!$K32</f>
        <v>0</v>
      </c>
      <c r="BT121" s="238">
        <f>BT29*波及計算!$K32</f>
        <v>0</v>
      </c>
      <c r="BU121" s="238">
        <f>BU29*波及計算!$K32</f>
        <v>0</v>
      </c>
      <c r="BV121" s="238">
        <f>BV29*波及計算!$K32</f>
        <v>0</v>
      </c>
      <c r="BW121" s="238">
        <f>BW29*波及計算!$K32</f>
        <v>0</v>
      </c>
      <c r="BX121" s="238">
        <f>BX29*波及計算!$K32</f>
        <v>0</v>
      </c>
      <c r="BY121" s="238">
        <f>BY29*波及計算!$K32</f>
        <v>0</v>
      </c>
      <c r="BZ121" s="238">
        <f>BZ29*波及計算!$K32</f>
        <v>0</v>
      </c>
      <c r="CA121" s="238">
        <f>CA29*波及計算!$K32</f>
        <v>0</v>
      </c>
      <c r="CB121" s="238">
        <f>CB29*波及計算!$K32</f>
        <v>0</v>
      </c>
      <c r="CC121" s="238">
        <f>CC29*波及計算!$K32</f>
        <v>0</v>
      </c>
      <c r="CD121" s="238">
        <f>CD29*波及計算!$K32</f>
        <v>0</v>
      </c>
      <c r="CE121" s="238">
        <f>CE29*波及計算!$K32</f>
        <v>0</v>
      </c>
      <c r="CF121" s="238">
        <f>CF29*波及計算!$K32</f>
        <v>0</v>
      </c>
      <c r="CG121" s="238">
        <f>CG29*波及計算!$K32</f>
        <v>0</v>
      </c>
      <c r="CH121" s="238">
        <f>CH29*波及計算!$K32</f>
        <v>0</v>
      </c>
      <c r="CI121" s="238">
        <f>CI29*波及計算!$K32</f>
        <v>0</v>
      </c>
      <c r="CJ121" s="238">
        <f>CJ29*波及計算!$K32</f>
        <v>0</v>
      </c>
      <c r="CK121" s="238">
        <f>CK29*波及計算!$K32</f>
        <v>0</v>
      </c>
      <c r="CL121" s="238">
        <f>CL29*波及計算!$K32</f>
        <v>0</v>
      </c>
    </row>
    <row r="122" spans="1:90">
      <c r="A122">
        <v>27</v>
      </c>
      <c r="B122" t="s">
        <v>1992</v>
      </c>
      <c r="C122" s="238">
        <f>C30*波及計算!$K33</f>
        <v>0</v>
      </c>
      <c r="D122" s="238">
        <f>D30*波及計算!$K33</f>
        <v>0</v>
      </c>
      <c r="E122" s="238">
        <f>E30*波及計算!$K33</f>
        <v>0</v>
      </c>
      <c r="F122" s="238">
        <f>F30*波及計算!$K33</f>
        <v>0</v>
      </c>
      <c r="G122" s="238">
        <f>G30*波及計算!$K33</f>
        <v>0</v>
      </c>
      <c r="H122" s="238">
        <f>H30*波及計算!$K33</f>
        <v>0</v>
      </c>
      <c r="I122" s="238">
        <f>I30*波及計算!$K33</f>
        <v>0</v>
      </c>
      <c r="J122" s="238">
        <f>J30*波及計算!$K33</f>
        <v>0</v>
      </c>
      <c r="K122" s="238">
        <f>K30*波及計算!$K33</f>
        <v>0</v>
      </c>
      <c r="L122" s="238">
        <f>L30*波及計算!$K33</f>
        <v>0</v>
      </c>
      <c r="M122" s="238">
        <f>M30*波及計算!$K33</f>
        <v>0</v>
      </c>
      <c r="N122" s="238">
        <f>N30*波及計算!$K33</f>
        <v>0</v>
      </c>
      <c r="O122" s="238">
        <f>O30*波及計算!$K33</f>
        <v>0</v>
      </c>
      <c r="P122" s="238">
        <f>P30*波及計算!$K33</f>
        <v>0</v>
      </c>
      <c r="Q122" s="238">
        <f>Q30*波及計算!$K33</f>
        <v>0</v>
      </c>
      <c r="R122" s="238">
        <f>R30*波及計算!$K33</f>
        <v>0</v>
      </c>
      <c r="S122" s="238">
        <f>S30*波及計算!$K33</f>
        <v>0</v>
      </c>
      <c r="T122" s="238">
        <f>T30*波及計算!$K33</f>
        <v>0</v>
      </c>
      <c r="U122" s="238">
        <f>U30*波及計算!$K33</f>
        <v>0</v>
      </c>
      <c r="V122" s="238">
        <f>V30*波及計算!$K33</f>
        <v>0</v>
      </c>
      <c r="W122" s="238">
        <f>W30*波及計算!$K33</f>
        <v>0</v>
      </c>
      <c r="X122" s="238">
        <f>X30*波及計算!$K33</f>
        <v>0</v>
      </c>
      <c r="Y122" s="238">
        <f>Y30*波及計算!$K33</f>
        <v>0</v>
      </c>
      <c r="Z122" s="238">
        <f>Z30*波及計算!$K33</f>
        <v>0</v>
      </c>
      <c r="AA122" s="238">
        <f>AA30*波及計算!$K33</f>
        <v>0</v>
      </c>
      <c r="AB122" s="238">
        <f>AB30*波及計算!$K33</f>
        <v>0</v>
      </c>
      <c r="AC122" s="238">
        <f>AC30*波及計算!$K33</f>
        <v>0</v>
      </c>
      <c r="AD122" s="238">
        <f>AD30*波及計算!$K33</f>
        <v>0</v>
      </c>
      <c r="AE122" s="238">
        <f>AE30*波及計算!$K33</f>
        <v>0</v>
      </c>
      <c r="AF122" s="238">
        <f>AF30*波及計算!$K33</f>
        <v>0</v>
      </c>
      <c r="AG122" s="238">
        <f>AG30*波及計算!$K33</f>
        <v>0</v>
      </c>
      <c r="AH122" s="238">
        <f>AH30*波及計算!$K33</f>
        <v>0</v>
      </c>
      <c r="AI122" s="238">
        <f>AI30*波及計算!$K33</f>
        <v>0</v>
      </c>
      <c r="AJ122" s="238">
        <f>AJ30*波及計算!$K33</f>
        <v>0</v>
      </c>
      <c r="AK122" s="238">
        <f>AK30*波及計算!$K33</f>
        <v>0</v>
      </c>
      <c r="AL122" s="238">
        <f>AL30*波及計算!$K33</f>
        <v>0</v>
      </c>
      <c r="AM122" s="238">
        <f>AM30*波及計算!$K33</f>
        <v>0</v>
      </c>
      <c r="AN122" s="238">
        <f>AN30*波及計算!$K33</f>
        <v>0</v>
      </c>
      <c r="AO122" s="238">
        <f>AO30*波及計算!$K33</f>
        <v>0</v>
      </c>
      <c r="AP122" s="238">
        <f>AP30*波及計算!$K33</f>
        <v>0</v>
      </c>
      <c r="AQ122" s="238">
        <f>AQ30*波及計算!$K33</f>
        <v>0</v>
      </c>
      <c r="AR122" s="238">
        <f>AR30*波及計算!$K33</f>
        <v>0</v>
      </c>
      <c r="AS122" s="238">
        <f>AS30*波及計算!$K33</f>
        <v>0</v>
      </c>
      <c r="AT122" s="238">
        <f>AT30*波及計算!$K33</f>
        <v>0</v>
      </c>
      <c r="AU122" s="238">
        <f>AU30*波及計算!$K33</f>
        <v>0</v>
      </c>
      <c r="AV122" s="238">
        <f>AV30*波及計算!$K33</f>
        <v>0</v>
      </c>
      <c r="AW122" s="238">
        <f>AW30*波及計算!$K33</f>
        <v>0</v>
      </c>
      <c r="AX122" s="238">
        <f>AX30*波及計算!$K33</f>
        <v>0</v>
      </c>
      <c r="AY122" s="238">
        <f>AY30*波及計算!$K33</f>
        <v>0</v>
      </c>
      <c r="AZ122" s="238">
        <f>AZ30*波及計算!$K33</f>
        <v>0</v>
      </c>
      <c r="BA122" s="238">
        <f>BA30*波及計算!$K33</f>
        <v>0</v>
      </c>
      <c r="BB122" s="238">
        <f>BB30*波及計算!$K33</f>
        <v>0</v>
      </c>
      <c r="BC122" s="238">
        <f>BC30*波及計算!$K33</f>
        <v>0</v>
      </c>
      <c r="BD122" s="238">
        <f>BD30*波及計算!$K33</f>
        <v>0</v>
      </c>
      <c r="BE122" s="238">
        <f>BE30*波及計算!$K33</f>
        <v>0</v>
      </c>
      <c r="BF122" s="238">
        <f>BF30*波及計算!$K33</f>
        <v>0</v>
      </c>
      <c r="BG122" s="238">
        <f>BG30*波及計算!$K33</f>
        <v>0</v>
      </c>
      <c r="BH122" s="238">
        <f>BH30*波及計算!$K33</f>
        <v>0</v>
      </c>
      <c r="BI122" s="238">
        <f>BI30*波及計算!$K33</f>
        <v>0</v>
      </c>
      <c r="BJ122" s="238">
        <f>BJ30*波及計算!$K33</f>
        <v>0</v>
      </c>
      <c r="BK122" s="238">
        <f>BK30*波及計算!$K33</f>
        <v>0</v>
      </c>
      <c r="BL122" s="238">
        <f>BL30*波及計算!$K33</f>
        <v>0</v>
      </c>
      <c r="BM122" s="238">
        <f>BM30*波及計算!$K33</f>
        <v>0</v>
      </c>
      <c r="BN122" s="238">
        <f>BN30*波及計算!$K33</f>
        <v>0</v>
      </c>
      <c r="BO122" s="238">
        <f>BO30*波及計算!$K33</f>
        <v>0</v>
      </c>
      <c r="BP122" s="238">
        <f>BP30*波及計算!$K33</f>
        <v>0</v>
      </c>
      <c r="BQ122" s="238">
        <f>BQ30*波及計算!$K33</f>
        <v>0</v>
      </c>
      <c r="BR122" s="238">
        <f>BR30*波及計算!$K33</f>
        <v>0</v>
      </c>
      <c r="BS122" s="238">
        <f>BS30*波及計算!$K33</f>
        <v>0</v>
      </c>
      <c r="BT122" s="238">
        <f>BT30*波及計算!$K33</f>
        <v>0</v>
      </c>
      <c r="BU122" s="238">
        <f>BU30*波及計算!$K33</f>
        <v>0</v>
      </c>
      <c r="BV122" s="238">
        <f>BV30*波及計算!$K33</f>
        <v>0</v>
      </c>
      <c r="BW122" s="238">
        <f>BW30*波及計算!$K33</f>
        <v>0</v>
      </c>
      <c r="BX122" s="238">
        <f>BX30*波及計算!$K33</f>
        <v>0</v>
      </c>
      <c r="BY122" s="238">
        <f>BY30*波及計算!$K33</f>
        <v>0</v>
      </c>
      <c r="BZ122" s="238">
        <f>BZ30*波及計算!$K33</f>
        <v>0</v>
      </c>
      <c r="CA122" s="238">
        <f>CA30*波及計算!$K33</f>
        <v>0</v>
      </c>
      <c r="CB122" s="238">
        <f>CB30*波及計算!$K33</f>
        <v>0</v>
      </c>
      <c r="CC122" s="238">
        <f>CC30*波及計算!$K33</f>
        <v>0</v>
      </c>
      <c r="CD122" s="238">
        <f>CD30*波及計算!$K33</f>
        <v>0</v>
      </c>
      <c r="CE122" s="238">
        <f>CE30*波及計算!$K33</f>
        <v>0</v>
      </c>
      <c r="CF122" s="238">
        <f>CF30*波及計算!$K33</f>
        <v>0</v>
      </c>
      <c r="CG122" s="238">
        <f>CG30*波及計算!$K33</f>
        <v>0</v>
      </c>
      <c r="CH122" s="238">
        <f>CH30*波及計算!$K33</f>
        <v>0</v>
      </c>
      <c r="CI122" s="238">
        <f>CI30*波及計算!$K33</f>
        <v>0</v>
      </c>
      <c r="CJ122" s="238">
        <f>CJ30*波及計算!$K33</f>
        <v>0</v>
      </c>
      <c r="CK122" s="238">
        <f>CK30*波及計算!$K33</f>
        <v>0</v>
      </c>
      <c r="CL122" s="238">
        <f>CL30*波及計算!$K33</f>
        <v>0</v>
      </c>
    </row>
    <row r="123" spans="1:90">
      <c r="A123">
        <v>28</v>
      </c>
      <c r="B123" t="s">
        <v>1941</v>
      </c>
      <c r="C123" s="238">
        <f>C31*波及計算!$K34</f>
        <v>0</v>
      </c>
      <c r="D123" s="238">
        <f>D31*波及計算!$K34</f>
        <v>0</v>
      </c>
      <c r="E123" s="238">
        <f>E31*波及計算!$K34</f>
        <v>0</v>
      </c>
      <c r="F123" s="238">
        <f>F31*波及計算!$K34</f>
        <v>0</v>
      </c>
      <c r="G123" s="238">
        <f>G31*波及計算!$K34</f>
        <v>0</v>
      </c>
      <c r="H123" s="238">
        <f>H31*波及計算!$K34</f>
        <v>0</v>
      </c>
      <c r="I123" s="238">
        <f>I31*波及計算!$K34</f>
        <v>0</v>
      </c>
      <c r="J123" s="238">
        <f>J31*波及計算!$K34</f>
        <v>0</v>
      </c>
      <c r="K123" s="238">
        <f>K31*波及計算!$K34</f>
        <v>0</v>
      </c>
      <c r="L123" s="238">
        <f>L31*波及計算!$K34</f>
        <v>0</v>
      </c>
      <c r="M123" s="238">
        <f>M31*波及計算!$K34</f>
        <v>0</v>
      </c>
      <c r="N123" s="238">
        <f>N31*波及計算!$K34</f>
        <v>0</v>
      </c>
      <c r="O123" s="238">
        <f>O31*波及計算!$K34</f>
        <v>0</v>
      </c>
      <c r="P123" s="238">
        <f>P31*波及計算!$K34</f>
        <v>0</v>
      </c>
      <c r="Q123" s="238">
        <f>Q31*波及計算!$K34</f>
        <v>0</v>
      </c>
      <c r="R123" s="238">
        <f>R31*波及計算!$K34</f>
        <v>0</v>
      </c>
      <c r="S123" s="238">
        <f>S31*波及計算!$K34</f>
        <v>0</v>
      </c>
      <c r="T123" s="238">
        <f>T31*波及計算!$K34</f>
        <v>0</v>
      </c>
      <c r="U123" s="238">
        <f>U31*波及計算!$K34</f>
        <v>0</v>
      </c>
      <c r="V123" s="238">
        <f>V31*波及計算!$K34</f>
        <v>0</v>
      </c>
      <c r="W123" s="238">
        <f>W31*波及計算!$K34</f>
        <v>0</v>
      </c>
      <c r="X123" s="238">
        <f>X31*波及計算!$K34</f>
        <v>0</v>
      </c>
      <c r="Y123" s="238">
        <f>Y31*波及計算!$K34</f>
        <v>0</v>
      </c>
      <c r="Z123" s="238">
        <f>Z31*波及計算!$K34</f>
        <v>0</v>
      </c>
      <c r="AA123" s="238">
        <f>AA31*波及計算!$K34</f>
        <v>0</v>
      </c>
      <c r="AB123" s="238">
        <f>AB31*波及計算!$K34</f>
        <v>0</v>
      </c>
      <c r="AC123" s="238">
        <f>AC31*波及計算!$K34</f>
        <v>0</v>
      </c>
      <c r="AD123" s="238">
        <f>AD31*波及計算!$K34</f>
        <v>0</v>
      </c>
      <c r="AE123" s="238">
        <f>AE31*波及計算!$K34</f>
        <v>0</v>
      </c>
      <c r="AF123" s="238">
        <f>AF31*波及計算!$K34</f>
        <v>0</v>
      </c>
      <c r="AG123" s="238">
        <f>AG31*波及計算!$K34</f>
        <v>0</v>
      </c>
      <c r="AH123" s="238">
        <f>AH31*波及計算!$K34</f>
        <v>0</v>
      </c>
      <c r="AI123" s="238">
        <f>AI31*波及計算!$K34</f>
        <v>0</v>
      </c>
      <c r="AJ123" s="238">
        <f>AJ31*波及計算!$K34</f>
        <v>0</v>
      </c>
      <c r="AK123" s="238">
        <f>AK31*波及計算!$K34</f>
        <v>0</v>
      </c>
      <c r="AL123" s="238">
        <f>AL31*波及計算!$K34</f>
        <v>0</v>
      </c>
      <c r="AM123" s="238">
        <f>AM31*波及計算!$K34</f>
        <v>0</v>
      </c>
      <c r="AN123" s="238">
        <f>AN31*波及計算!$K34</f>
        <v>0</v>
      </c>
      <c r="AO123" s="238">
        <f>AO31*波及計算!$K34</f>
        <v>0</v>
      </c>
      <c r="AP123" s="238">
        <f>AP31*波及計算!$K34</f>
        <v>0</v>
      </c>
      <c r="AQ123" s="238">
        <f>AQ31*波及計算!$K34</f>
        <v>0</v>
      </c>
      <c r="AR123" s="238">
        <f>AR31*波及計算!$K34</f>
        <v>0</v>
      </c>
      <c r="AS123" s="238">
        <f>AS31*波及計算!$K34</f>
        <v>0</v>
      </c>
      <c r="AT123" s="238">
        <f>AT31*波及計算!$K34</f>
        <v>0</v>
      </c>
      <c r="AU123" s="238">
        <f>AU31*波及計算!$K34</f>
        <v>0</v>
      </c>
      <c r="AV123" s="238">
        <f>AV31*波及計算!$K34</f>
        <v>0</v>
      </c>
      <c r="AW123" s="238">
        <f>AW31*波及計算!$K34</f>
        <v>0</v>
      </c>
      <c r="AX123" s="238">
        <f>AX31*波及計算!$K34</f>
        <v>0</v>
      </c>
      <c r="AY123" s="238">
        <f>AY31*波及計算!$K34</f>
        <v>0</v>
      </c>
      <c r="AZ123" s="238">
        <f>AZ31*波及計算!$K34</f>
        <v>0</v>
      </c>
      <c r="BA123" s="238">
        <f>BA31*波及計算!$K34</f>
        <v>0</v>
      </c>
      <c r="BB123" s="238">
        <f>BB31*波及計算!$K34</f>
        <v>0</v>
      </c>
      <c r="BC123" s="238">
        <f>BC31*波及計算!$K34</f>
        <v>0</v>
      </c>
      <c r="BD123" s="238">
        <f>BD31*波及計算!$K34</f>
        <v>0</v>
      </c>
      <c r="BE123" s="238">
        <f>BE31*波及計算!$K34</f>
        <v>0</v>
      </c>
      <c r="BF123" s="238">
        <f>BF31*波及計算!$K34</f>
        <v>0</v>
      </c>
      <c r="BG123" s="238">
        <f>BG31*波及計算!$K34</f>
        <v>0</v>
      </c>
      <c r="BH123" s="238">
        <f>BH31*波及計算!$K34</f>
        <v>0</v>
      </c>
      <c r="BI123" s="238">
        <f>BI31*波及計算!$K34</f>
        <v>0</v>
      </c>
      <c r="BJ123" s="238">
        <f>BJ31*波及計算!$K34</f>
        <v>0</v>
      </c>
      <c r="BK123" s="238">
        <f>BK31*波及計算!$K34</f>
        <v>0</v>
      </c>
      <c r="BL123" s="238">
        <f>BL31*波及計算!$K34</f>
        <v>0</v>
      </c>
      <c r="BM123" s="238">
        <f>BM31*波及計算!$K34</f>
        <v>0</v>
      </c>
      <c r="BN123" s="238">
        <f>BN31*波及計算!$K34</f>
        <v>0</v>
      </c>
      <c r="BO123" s="238">
        <f>BO31*波及計算!$K34</f>
        <v>0</v>
      </c>
      <c r="BP123" s="238">
        <f>BP31*波及計算!$K34</f>
        <v>0</v>
      </c>
      <c r="BQ123" s="238">
        <f>BQ31*波及計算!$K34</f>
        <v>0</v>
      </c>
      <c r="BR123" s="238">
        <f>BR31*波及計算!$K34</f>
        <v>0</v>
      </c>
      <c r="BS123" s="238">
        <f>BS31*波及計算!$K34</f>
        <v>0</v>
      </c>
      <c r="BT123" s="238">
        <f>BT31*波及計算!$K34</f>
        <v>0</v>
      </c>
      <c r="BU123" s="238">
        <f>BU31*波及計算!$K34</f>
        <v>0</v>
      </c>
      <c r="BV123" s="238">
        <f>BV31*波及計算!$K34</f>
        <v>0</v>
      </c>
      <c r="BW123" s="238">
        <f>BW31*波及計算!$K34</f>
        <v>0</v>
      </c>
      <c r="BX123" s="238">
        <f>BX31*波及計算!$K34</f>
        <v>0</v>
      </c>
      <c r="BY123" s="238">
        <f>BY31*波及計算!$K34</f>
        <v>0</v>
      </c>
      <c r="BZ123" s="238">
        <f>BZ31*波及計算!$K34</f>
        <v>0</v>
      </c>
      <c r="CA123" s="238">
        <f>CA31*波及計算!$K34</f>
        <v>0</v>
      </c>
      <c r="CB123" s="238">
        <f>CB31*波及計算!$K34</f>
        <v>0</v>
      </c>
      <c r="CC123" s="238">
        <f>CC31*波及計算!$K34</f>
        <v>0</v>
      </c>
      <c r="CD123" s="238">
        <f>CD31*波及計算!$K34</f>
        <v>0</v>
      </c>
      <c r="CE123" s="238">
        <f>CE31*波及計算!$K34</f>
        <v>0</v>
      </c>
      <c r="CF123" s="238">
        <f>CF31*波及計算!$K34</f>
        <v>0</v>
      </c>
      <c r="CG123" s="238">
        <f>CG31*波及計算!$K34</f>
        <v>0</v>
      </c>
      <c r="CH123" s="238">
        <f>CH31*波及計算!$K34</f>
        <v>0</v>
      </c>
      <c r="CI123" s="238">
        <f>CI31*波及計算!$K34</f>
        <v>0</v>
      </c>
      <c r="CJ123" s="238">
        <f>CJ31*波及計算!$K34</f>
        <v>0</v>
      </c>
      <c r="CK123" s="238">
        <f>CK31*波及計算!$K34</f>
        <v>0</v>
      </c>
      <c r="CL123" s="238">
        <f>CL31*波及計算!$K34</f>
        <v>0</v>
      </c>
    </row>
    <row r="124" spans="1:90">
      <c r="A124">
        <v>29</v>
      </c>
      <c r="B124" t="s">
        <v>149</v>
      </c>
      <c r="C124" s="238">
        <f>C32*波及計算!$K35</f>
        <v>0</v>
      </c>
      <c r="D124" s="238">
        <f>D32*波及計算!$K35</f>
        <v>0</v>
      </c>
      <c r="E124" s="238">
        <f>E32*波及計算!$K35</f>
        <v>0</v>
      </c>
      <c r="F124" s="238">
        <f>F32*波及計算!$K35</f>
        <v>0</v>
      </c>
      <c r="G124" s="238">
        <f>G32*波及計算!$K35</f>
        <v>0</v>
      </c>
      <c r="H124" s="238">
        <f>H32*波及計算!$K35</f>
        <v>0</v>
      </c>
      <c r="I124" s="238">
        <f>I32*波及計算!$K35</f>
        <v>0</v>
      </c>
      <c r="J124" s="238">
        <f>J32*波及計算!$K35</f>
        <v>0</v>
      </c>
      <c r="K124" s="238">
        <f>K32*波及計算!$K35</f>
        <v>0</v>
      </c>
      <c r="L124" s="238">
        <f>L32*波及計算!$K35</f>
        <v>0</v>
      </c>
      <c r="M124" s="238">
        <f>M32*波及計算!$K35</f>
        <v>0</v>
      </c>
      <c r="N124" s="238">
        <f>N32*波及計算!$K35</f>
        <v>0</v>
      </c>
      <c r="O124" s="238">
        <f>O32*波及計算!$K35</f>
        <v>0</v>
      </c>
      <c r="P124" s="238">
        <f>P32*波及計算!$K35</f>
        <v>0</v>
      </c>
      <c r="Q124" s="238">
        <f>Q32*波及計算!$K35</f>
        <v>0</v>
      </c>
      <c r="R124" s="238">
        <f>R32*波及計算!$K35</f>
        <v>0</v>
      </c>
      <c r="S124" s="238">
        <f>S32*波及計算!$K35</f>
        <v>0</v>
      </c>
      <c r="T124" s="238">
        <f>T32*波及計算!$K35</f>
        <v>0</v>
      </c>
      <c r="U124" s="238">
        <f>U32*波及計算!$K35</f>
        <v>0</v>
      </c>
      <c r="V124" s="238">
        <f>V32*波及計算!$K35</f>
        <v>0</v>
      </c>
      <c r="W124" s="238">
        <f>W32*波及計算!$K35</f>
        <v>0</v>
      </c>
      <c r="X124" s="238">
        <f>X32*波及計算!$K35</f>
        <v>0</v>
      </c>
      <c r="Y124" s="238">
        <f>Y32*波及計算!$K35</f>
        <v>0</v>
      </c>
      <c r="Z124" s="238">
        <f>Z32*波及計算!$K35</f>
        <v>0</v>
      </c>
      <c r="AA124" s="238">
        <f>AA32*波及計算!$K35</f>
        <v>0</v>
      </c>
      <c r="AB124" s="238">
        <f>AB32*波及計算!$K35</f>
        <v>0</v>
      </c>
      <c r="AC124" s="238">
        <f>AC32*波及計算!$K35</f>
        <v>0</v>
      </c>
      <c r="AD124" s="238">
        <f>AD32*波及計算!$K35</f>
        <v>0</v>
      </c>
      <c r="AE124" s="238">
        <f>AE32*波及計算!$K35</f>
        <v>0</v>
      </c>
      <c r="AF124" s="238">
        <f>AF32*波及計算!$K35</f>
        <v>0</v>
      </c>
      <c r="AG124" s="238">
        <f>AG32*波及計算!$K35</f>
        <v>0</v>
      </c>
      <c r="AH124" s="238">
        <f>AH32*波及計算!$K35</f>
        <v>0</v>
      </c>
      <c r="AI124" s="238">
        <f>AI32*波及計算!$K35</f>
        <v>0</v>
      </c>
      <c r="AJ124" s="238">
        <f>AJ32*波及計算!$K35</f>
        <v>0</v>
      </c>
      <c r="AK124" s="238">
        <f>AK32*波及計算!$K35</f>
        <v>0</v>
      </c>
      <c r="AL124" s="238">
        <f>AL32*波及計算!$K35</f>
        <v>0</v>
      </c>
      <c r="AM124" s="238">
        <f>AM32*波及計算!$K35</f>
        <v>0</v>
      </c>
      <c r="AN124" s="238">
        <f>AN32*波及計算!$K35</f>
        <v>0</v>
      </c>
      <c r="AO124" s="238">
        <f>AO32*波及計算!$K35</f>
        <v>0</v>
      </c>
      <c r="AP124" s="238">
        <f>AP32*波及計算!$K35</f>
        <v>0</v>
      </c>
      <c r="AQ124" s="238">
        <f>AQ32*波及計算!$K35</f>
        <v>0</v>
      </c>
      <c r="AR124" s="238">
        <f>AR32*波及計算!$K35</f>
        <v>0</v>
      </c>
      <c r="AS124" s="238">
        <f>AS32*波及計算!$K35</f>
        <v>0</v>
      </c>
      <c r="AT124" s="238">
        <f>AT32*波及計算!$K35</f>
        <v>0</v>
      </c>
      <c r="AU124" s="238">
        <f>AU32*波及計算!$K35</f>
        <v>0</v>
      </c>
      <c r="AV124" s="238">
        <f>AV32*波及計算!$K35</f>
        <v>0</v>
      </c>
      <c r="AW124" s="238">
        <f>AW32*波及計算!$K35</f>
        <v>0</v>
      </c>
      <c r="AX124" s="238">
        <f>AX32*波及計算!$K35</f>
        <v>0</v>
      </c>
      <c r="AY124" s="238">
        <f>AY32*波及計算!$K35</f>
        <v>0</v>
      </c>
      <c r="AZ124" s="238">
        <f>AZ32*波及計算!$K35</f>
        <v>0</v>
      </c>
      <c r="BA124" s="238">
        <f>BA32*波及計算!$K35</f>
        <v>0</v>
      </c>
      <c r="BB124" s="238">
        <f>BB32*波及計算!$K35</f>
        <v>0</v>
      </c>
      <c r="BC124" s="238">
        <f>BC32*波及計算!$K35</f>
        <v>0</v>
      </c>
      <c r="BD124" s="238">
        <f>BD32*波及計算!$K35</f>
        <v>0</v>
      </c>
      <c r="BE124" s="238">
        <f>BE32*波及計算!$K35</f>
        <v>0</v>
      </c>
      <c r="BF124" s="238">
        <f>BF32*波及計算!$K35</f>
        <v>0</v>
      </c>
      <c r="BG124" s="238">
        <f>BG32*波及計算!$K35</f>
        <v>0</v>
      </c>
      <c r="BH124" s="238">
        <f>BH32*波及計算!$K35</f>
        <v>0</v>
      </c>
      <c r="BI124" s="238">
        <f>BI32*波及計算!$K35</f>
        <v>0</v>
      </c>
      <c r="BJ124" s="238">
        <f>BJ32*波及計算!$K35</f>
        <v>0</v>
      </c>
      <c r="BK124" s="238">
        <f>BK32*波及計算!$K35</f>
        <v>0</v>
      </c>
      <c r="BL124" s="238">
        <f>BL32*波及計算!$K35</f>
        <v>0</v>
      </c>
      <c r="BM124" s="238">
        <f>BM32*波及計算!$K35</f>
        <v>0</v>
      </c>
      <c r="BN124" s="238">
        <f>BN32*波及計算!$K35</f>
        <v>0</v>
      </c>
      <c r="BO124" s="238">
        <f>BO32*波及計算!$K35</f>
        <v>0</v>
      </c>
      <c r="BP124" s="238">
        <f>BP32*波及計算!$K35</f>
        <v>0</v>
      </c>
      <c r="BQ124" s="238">
        <f>BQ32*波及計算!$K35</f>
        <v>0</v>
      </c>
      <c r="BR124" s="238">
        <f>BR32*波及計算!$K35</f>
        <v>0</v>
      </c>
      <c r="BS124" s="238">
        <f>BS32*波及計算!$K35</f>
        <v>0</v>
      </c>
      <c r="BT124" s="238">
        <f>BT32*波及計算!$K35</f>
        <v>0</v>
      </c>
      <c r="BU124" s="238">
        <f>BU32*波及計算!$K35</f>
        <v>0</v>
      </c>
      <c r="BV124" s="238">
        <f>BV32*波及計算!$K35</f>
        <v>0</v>
      </c>
      <c r="BW124" s="238">
        <f>BW32*波及計算!$K35</f>
        <v>0</v>
      </c>
      <c r="BX124" s="238">
        <f>BX32*波及計算!$K35</f>
        <v>0</v>
      </c>
      <c r="BY124" s="238">
        <f>BY32*波及計算!$K35</f>
        <v>0</v>
      </c>
      <c r="BZ124" s="238">
        <f>BZ32*波及計算!$K35</f>
        <v>0</v>
      </c>
      <c r="CA124" s="238">
        <f>CA32*波及計算!$K35</f>
        <v>0</v>
      </c>
      <c r="CB124" s="238">
        <f>CB32*波及計算!$K35</f>
        <v>0</v>
      </c>
      <c r="CC124" s="238">
        <f>CC32*波及計算!$K35</f>
        <v>0</v>
      </c>
      <c r="CD124" s="238">
        <f>CD32*波及計算!$K35</f>
        <v>0</v>
      </c>
      <c r="CE124" s="238">
        <f>CE32*波及計算!$K35</f>
        <v>0</v>
      </c>
      <c r="CF124" s="238">
        <f>CF32*波及計算!$K35</f>
        <v>0</v>
      </c>
      <c r="CG124" s="238">
        <f>CG32*波及計算!$K35</f>
        <v>0</v>
      </c>
      <c r="CH124" s="238">
        <f>CH32*波及計算!$K35</f>
        <v>0</v>
      </c>
      <c r="CI124" s="238">
        <f>CI32*波及計算!$K35</f>
        <v>0</v>
      </c>
      <c r="CJ124" s="238">
        <f>CJ32*波及計算!$K35</f>
        <v>0</v>
      </c>
      <c r="CK124" s="238">
        <f>CK32*波及計算!$K35</f>
        <v>0</v>
      </c>
      <c r="CL124" s="238">
        <f>CL32*波及計算!$K35</f>
        <v>0</v>
      </c>
    </row>
    <row r="125" spans="1:90">
      <c r="A125">
        <v>30</v>
      </c>
      <c r="B125" t="s">
        <v>1163</v>
      </c>
      <c r="C125" s="238">
        <f>C33*波及計算!$K36</f>
        <v>0</v>
      </c>
      <c r="D125" s="238">
        <f>D33*波及計算!$K36</f>
        <v>0</v>
      </c>
      <c r="E125" s="238">
        <f>E33*波及計算!$K36</f>
        <v>0</v>
      </c>
      <c r="F125" s="238">
        <f>F33*波及計算!$K36</f>
        <v>0</v>
      </c>
      <c r="G125" s="238">
        <f>G33*波及計算!$K36</f>
        <v>0</v>
      </c>
      <c r="H125" s="238">
        <f>H33*波及計算!$K36</f>
        <v>0</v>
      </c>
      <c r="I125" s="238">
        <f>I33*波及計算!$K36</f>
        <v>0</v>
      </c>
      <c r="J125" s="238">
        <f>J33*波及計算!$K36</f>
        <v>0</v>
      </c>
      <c r="K125" s="238">
        <f>K33*波及計算!$K36</f>
        <v>0</v>
      </c>
      <c r="L125" s="238">
        <f>L33*波及計算!$K36</f>
        <v>0</v>
      </c>
      <c r="M125" s="238">
        <f>M33*波及計算!$K36</f>
        <v>0</v>
      </c>
      <c r="N125" s="238">
        <f>N33*波及計算!$K36</f>
        <v>0</v>
      </c>
      <c r="O125" s="238">
        <f>O33*波及計算!$K36</f>
        <v>0</v>
      </c>
      <c r="P125" s="238">
        <f>P33*波及計算!$K36</f>
        <v>0</v>
      </c>
      <c r="Q125" s="238">
        <f>Q33*波及計算!$K36</f>
        <v>0</v>
      </c>
      <c r="R125" s="238">
        <f>R33*波及計算!$K36</f>
        <v>0</v>
      </c>
      <c r="S125" s="238">
        <f>S33*波及計算!$K36</f>
        <v>0</v>
      </c>
      <c r="T125" s="238">
        <f>T33*波及計算!$K36</f>
        <v>0</v>
      </c>
      <c r="U125" s="238">
        <f>U33*波及計算!$K36</f>
        <v>0</v>
      </c>
      <c r="V125" s="238">
        <f>V33*波及計算!$K36</f>
        <v>0</v>
      </c>
      <c r="W125" s="238">
        <f>W33*波及計算!$K36</f>
        <v>0</v>
      </c>
      <c r="X125" s="238">
        <f>X33*波及計算!$K36</f>
        <v>0</v>
      </c>
      <c r="Y125" s="238">
        <f>Y33*波及計算!$K36</f>
        <v>0</v>
      </c>
      <c r="Z125" s="238">
        <f>Z33*波及計算!$K36</f>
        <v>0</v>
      </c>
      <c r="AA125" s="238">
        <f>AA33*波及計算!$K36</f>
        <v>0</v>
      </c>
      <c r="AB125" s="238">
        <f>AB33*波及計算!$K36</f>
        <v>0</v>
      </c>
      <c r="AC125" s="238">
        <f>AC33*波及計算!$K36</f>
        <v>0</v>
      </c>
      <c r="AD125" s="238">
        <f>AD33*波及計算!$K36</f>
        <v>0</v>
      </c>
      <c r="AE125" s="238">
        <f>AE33*波及計算!$K36</f>
        <v>0</v>
      </c>
      <c r="AF125" s="238">
        <f>AF33*波及計算!$K36</f>
        <v>0</v>
      </c>
      <c r="AG125" s="238">
        <f>AG33*波及計算!$K36</f>
        <v>0</v>
      </c>
      <c r="AH125" s="238">
        <f>AH33*波及計算!$K36</f>
        <v>0</v>
      </c>
      <c r="AI125" s="238">
        <f>AI33*波及計算!$K36</f>
        <v>0</v>
      </c>
      <c r="AJ125" s="238">
        <f>AJ33*波及計算!$K36</f>
        <v>0</v>
      </c>
      <c r="AK125" s="238">
        <f>AK33*波及計算!$K36</f>
        <v>0</v>
      </c>
      <c r="AL125" s="238">
        <f>AL33*波及計算!$K36</f>
        <v>0</v>
      </c>
      <c r="AM125" s="238">
        <f>AM33*波及計算!$K36</f>
        <v>0</v>
      </c>
      <c r="AN125" s="238">
        <f>AN33*波及計算!$K36</f>
        <v>0</v>
      </c>
      <c r="AO125" s="238">
        <f>AO33*波及計算!$K36</f>
        <v>0</v>
      </c>
      <c r="AP125" s="238">
        <f>AP33*波及計算!$K36</f>
        <v>0</v>
      </c>
      <c r="AQ125" s="238">
        <f>AQ33*波及計算!$K36</f>
        <v>0</v>
      </c>
      <c r="AR125" s="238">
        <f>AR33*波及計算!$K36</f>
        <v>0</v>
      </c>
      <c r="AS125" s="238">
        <f>AS33*波及計算!$K36</f>
        <v>0</v>
      </c>
      <c r="AT125" s="238">
        <f>AT33*波及計算!$K36</f>
        <v>0</v>
      </c>
      <c r="AU125" s="238">
        <f>AU33*波及計算!$K36</f>
        <v>0</v>
      </c>
      <c r="AV125" s="238">
        <f>AV33*波及計算!$K36</f>
        <v>0</v>
      </c>
      <c r="AW125" s="238">
        <f>AW33*波及計算!$K36</f>
        <v>0</v>
      </c>
      <c r="AX125" s="238">
        <f>AX33*波及計算!$K36</f>
        <v>0</v>
      </c>
      <c r="AY125" s="238">
        <f>AY33*波及計算!$K36</f>
        <v>0</v>
      </c>
      <c r="AZ125" s="238">
        <f>AZ33*波及計算!$K36</f>
        <v>0</v>
      </c>
      <c r="BA125" s="238">
        <f>BA33*波及計算!$K36</f>
        <v>0</v>
      </c>
      <c r="BB125" s="238">
        <f>BB33*波及計算!$K36</f>
        <v>0</v>
      </c>
      <c r="BC125" s="238">
        <f>BC33*波及計算!$K36</f>
        <v>0</v>
      </c>
      <c r="BD125" s="238">
        <f>BD33*波及計算!$K36</f>
        <v>0</v>
      </c>
      <c r="BE125" s="238">
        <f>BE33*波及計算!$K36</f>
        <v>0</v>
      </c>
      <c r="BF125" s="238">
        <f>BF33*波及計算!$K36</f>
        <v>0</v>
      </c>
      <c r="BG125" s="238">
        <f>BG33*波及計算!$K36</f>
        <v>0</v>
      </c>
      <c r="BH125" s="238">
        <f>BH33*波及計算!$K36</f>
        <v>0</v>
      </c>
      <c r="BI125" s="238">
        <f>BI33*波及計算!$K36</f>
        <v>0</v>
      </c>
      <c r="BJ125" s="238">
        <f>BJ33*波及計算!$K36</f>
        <v>0</v>
      </c>
      <c r="BK125" s="238">
        <f>BK33*波及計算!$K36</f>
        <v>0</v>
      </c>
      <c r="BL125" s="238">
        <f>BL33*波及計算!$K36</f>
        <v>0</v>
      </c>
      <c r="BM125" s="238">
        <f>BM33*波及計算!$K36</f>
        <v>0</v>
      </c>
      <c r="BN125" s="238">
        <f>BN33*波及計算!$K36</f>
        <v>0</v>
      </c>
      <c r="BO125" s="238">
        <f>BO33*波及計算!$K36</f>
        <v>0</v>
      </c>
      <c r="BP125" s="238">
        <f>BP33*波及計算!$K36</f>
        <v>0</v>
      </c>
      <c r="BQ125" s="238">
        <f>BQ33*波及計算!$K36</f>
        <v>0</v>
      </c>
      <c r="BR125" s="238">
        <f>BR33*波及計算!$K36</f>
        <v>0</v>
      </c>
      <c r="BS125" s="238">
        <f>BS33*波及計算!$K36</f>
        <v>0</v>
      </c>
      <c r="BT125" s="238">
        <f>BT33*波及計算!$K36</f>
        <v>0</v>
      </c>
      <c r="BU125" s="238">
        <f>BU33*波及計算!$K36</f>
        <v>0</v>
      </c>
      <c r="BV125" s="238">
        <f>BV33*波及計算!$K36</f>
        <v>0</v>
      </c>
      <c r="BW125" s="238">
        <f>BW33*波及計算!$K36</f>
        <v>0</v>
      </c>
      <c r="BX125" s="238">
        <f>BX33*波及計算!$K36</f>
        <v>0</v>
      </c>
      <c r="BY125" s="238">
        <f>BY33*波及計算!$K36</f>
        <v>0</v>
      </c>
      <c r="BZ125" s="238">
        <f>BZ33*波及計算!$K36</f>
        <v>0</v>
      </c>
      <c r="CA125" s="238">
        <f>CA33*波及計算!$K36</f>
        <v>0</v>
      </c>
      <c r="CB125" s="238">
        <f>CB33*波及計算!$K36</f>
        <v>0</v>
      </c>
      <c r="CC125" s="238">
        <f>CC33*波及計算!$K36</f>
        <v>0</v>
      </c>
      <c r="CD125" s="238">
        <f>CD33*波及計算!$K36</f>
        <v>0</v>
      </c>
      <c r="CE125" s="238">
        <f>CE33*波及計算!$K36</f>
        <v>0</v>
      </c>
      <c r="CF125" s="238">
        <f>CF33*波及計算!$K36</f>
        <v>0</v>
      </c>
      <c r="CG125" s="238">
        <f>CG33*波及計算!$K36</f>
        <v>0</v>
      </c>
      <c r="CH125" s="238">
        <f>CH33*波及計算!$K36</f>
        <v>0</v>
      </c>
      <c r="CI125" s="238">
        <f>CI33*波及計算!$K36</f>
        <v>0</v>
      </c>
      <c r="CJ125" s="238">
        <f>CJ33*波及計算!$K36</f>
        <v>0</v>
      </c>
      <c r="CK125" s="238">
        <f>CK33*波及計算!$K36</f>
        <v>0</v>
      </c>
      <c r="CL125" s="238">
        <f>CL33*波及計算!$K36</f>
        <v>0</v>
      </c>
    </row>
    <row r="126" spans="1:90">
      <c r="A126">
        <v>31</v>
      </c>
      <c r="B126" t="s">
        <v>1164</v>
      </c>
      <c r="C126" s="238">
        <f>C34*波及計算!$K37</f>
        <v>0</v>
      </c>
      <c r="D126" s="238">
        <f>D34*波及計算!$K37</f>
        <v>0</v>
      </c>
      <c r="E126" s="238">
        <f>E34*波及計算!$K37</f>
        <v>0</v>
      </c>
      <c r="F126" s="238">
        <f>F34*波及計算!$K37</f>
        <v>0</v>
      </c>
      <c r="G126" s="238">
        <f>G34*波及計算!$K37</f>
        <v>0</v>
      </c>
      <c r="H126" s="238">
        <f>H34*波及計算!$K37</f>
        <v>0</v>
      </c>
      <c r="I126" s="238">
        <f>I34*波及計算!$K37</f>
        <v>0</v>
      </c>
      <c r="J126" s="238">
        <f>J34*波及計算!$K37</f>
        <v>0</v>
      </c>
      <c r="K126" s="238">
        <f>K34*波及計算!$K37</f>
        <v>0</v>
      </c>
      <c r="L126" s="238">
        <f>L34*波及計算!$K37</f>
        <v>0</v>
      </c>
      <c r="M126" s="238">
        <f>M34*波及計算!$K37</f>
        <v>0</v>
      </c>
      <c r="N126" s="238">
        <f>N34*波及計算!$K37</f>
        <v>0</v>
      </c>
      <c r="O126" s="238">
        <f>O34*波及計算!$K37</f>
        <v>0</v>
      </c>
      <c r="P126" s="238">
        <f>P34*波及計算!$K37</f>
        <v>0</v>
      </c>
      <c r="Q126" s="238">
        <f>Q34*波及計算!$K37</f>
        <v>0</v>
      </c>
      <c r="R126" s="238">
        <f>R34*波及計算!$K37</f>
        <v>0</v>
      </c>
      <c r="S126" s="238">
        <f>S34*波及計算!$K37</f>
        <v>0</v>
      </c>
      <c r="T126" s="238">
        <f>T34*波及計算!$K37</f>
        <v>0</v>
      </c>
      <c r="U126" s="238">
        <f>U34*波及計算!$K37</f>
        <v>0</v>
      </c>
      <c r="V126" s="238">
        <f>V34*波及計算!$K37</f>
        <v>0</v>
      </c>
      <c r="W126" s="238">
        <f>W34*波及計算!$K37</f>
        <v>0</v>
      </c>
      <c r="X126" s="238">
        <f>X34*波及計算!$K37</f>
        <v>0</v>
      </c>
      <c r="Y126" s="238">
        <f>Y34*波及計算!$K37</f>
        <v>0</v>
      </c>
      <c r="Z126" s="238">
        <f>Z34*波及計算!$K37</f>
        <v>0</v>
      </c>
      <c r="AA126" s="238">
        <f>AA34*波及計算!$K37</f>
        <v>0</v>
      </c>
      <c r="AB126" s="238">
        <f>AB34*波及計算!$K37</f>
        <v>0</v>
      </c>
      <c r="AC126" s="238">
        <f>AC34*波及計算!$K37</f>
        <v>0</v>
      </c>
      <c r="AD126" s="238">
        <f>AD34*波及計算!$K37</f>
        <v>0</v>
      </c>
      <c r="AE126" s="238">
        <f>AE34*波及計算!$K37</f>
        <v>0</v>
      </c>
      <c r="AF126" s="238">
        <f>AF34*波及計算!$K37</f>
        <v>0</v>
      </c>
      <c r="AG126" s="238">
        <f>AG34*波及計算!$K37</f>
        <v>0</v>
      </c>
      <c r="AH126" s="238">
        <f>AH34*波及計算!$K37</f>
        <v>0</v>
      </c>
      <c r="AI126" s="238">
        <f>AI34*波及計算!$K37</f>
        <v>0</v>
      </c>
      <c r="AJ126" s="238">
        <f>AJ34*波及計算!$K37</f>
        <v>0</v>
      </c>
      <c r="AK126" s="238">
        <f>AK34*波及計算!$K37</f>
        <v>0</v>
      </c>
      <c r="AL126" s="238">
        <f>AL34*波及計算!$K37</f>
        <v>0</v>
      </c>
      <c r="AM126" s="238">
        <f>AM34*波及計算!$K37</f>
        <v>0</v>
      </c>
      <c r="AN126" s="238">
        <f>AN34*波及計算!$K37</f>
        <v>0</v>
      </c>
      <c r="AO126" s="238">
        <f>AO34*波及計算!$K37</f>
        <v>0</v>
      </c>
      <c r="AP126" s="238">
        <f>AP34*波及計算!$K37</f>
        <v>0</v>
      </c>
      <c r="AQ126" s="238">
        <f>AQ34*波及計算!$K37</f>
        <v>0</v>
      </c>
      <c r="AR126" s="238">
        <f>AR34*波及計算!$K37</f>
        <v>0</v>
      </c>
      <c r="AS126" s="238">
        <f>AS34*波及計算!$K37</f>
        <v>0</v>
      </c>
      <c r="AT126" s="238">
        <f>AT34*波及計算!$K37</f>
        <v>0</v>
      </c>
      <c r="AU126" s="238">
        <f>AU34*波及計算!$K37</f>
        <v>0</v>
      </c>
      <c r="AV126" s="238">
        <f>AV34*波及計算!$K37</f>
        <v>0</v>
      </c>
      <c r="AW126" s="238">
        <f>AW34*波及計算!$K37</f>
        <v>0</v>
      </c>
      <c r="AX126" s="238">
        <f>AX34*波及計算!$K37</f>
        <v>0</v>
      </c>
      <c r="AY126" s="238">
        <f>AY34*波及計算!$K37</f>
        <v>0</v>
      </c>
      <c r="AZ126" s="238">
        <f>AZ34*波及計算!$K37</f>
        <v>0</v>
      </c>
      <c r="BA126" s="238">
        <f>BA34*波及計算!$K37</f>
        <v>0</v>
      </c>
      <c r="BB126" s="238">
        <f>BB34*波及計算!$K37</f>
        <v>0</v>
      </c>
      <c r="BC126" s="238">
        <f>BC34*波及計算!$K37</f>
        <v>0</v>
      </c>
      <c r="BD126" s="238">
        <f>BD34*波及計算!$K37</f>
        <v>0</v>
      </c>
      <c r="BE126" s="238">
        <f>BE34*波及計算!$K37</f>
        <v>0</v>
      </c>
      <c r="BF126" s="238">
        <f>BF34*波及計算!$K37</f>
        <v>0</v>
      </c>
      <c r="BG126" s="238">
        <f>BG34*波及計算!$K37</f>
        <v>0</v>
      </c>
      <c r="BH126" s="238">
        <f>BH34*波及計算!$K37</f>
        <v>0</v>
      </c>
      <c r="BI126" s="238">
        <f>BI34*波及計算!$K37</f>
        <v>0</v>
      </c>
      <c r="BJ126" s="238">
        <f>BJ34*波及計算!$K37</f>
        <v>0</v>
      </c>
      <c r="BK126" s="238">
        <f>BK34*波及計算!$K37</f>
        <v>0</v>
      </c>
      <c r="BL126" s="238">
        <f>BL34*波及計算!$K37</f>
        <v>0</v>
      </c>
      <c r="BM126" s="238">
        <f>BM34*波及計算!$K37</f>
        <v>0</v>
      </c>
      <c r="BN126" s="238">
        <f>BN34*波及計算!$K37</f>
        <v>0</v>
      </c>
      <c r="BO126" s="238">
        <f>BO34*波及計算!$K37</f>
        <v>0</v>
      </c>
      <c r="BP126" s="238">
        <f>BP34*波及計算!$K37</f>
        <v>0</v>
      </c>
      <c r="BQ126" s="238">
        <f>BQ34*波及計算!$K37</f>
        <v>0</v>
      </c>
      <c r="BR126" s="238">
        <f>BR34*波及計算!$K37</f>
        <v>0</v>
      </c>
      <c r="BS126" s="238">
        <f>BS34*波及計算!$K37</f>
        <v>0</v>
      </c>
      <c r="BT126" s="238">
        <f>BT34*波及計算!$K37</f>
        <v>0</v>
      </c>
      <c r="BU126" s="238">
        <f>BU34*波及計算!$K37</f>
        <v>0</v>
      </c>
      <c r="BV126" s="238">
        <f>BV34*波及計算!$K37</f>
        <v>0</v>
      </c>
      <c r="BW126" s="238">
        <f>BW34*波及計算!$K37</f>
        <v>0</v>
      </c>
      <c r="BX126" s="238">
        <f>BX34*波及計算!$K37</f>
        <v>0</v>
      </c>
      <c r="BY126" s="238">
        <f>BY34*波及計算!$K37</f>
        <v>0</v>
      </c>
      <c r="BZ126" s="238">
        <f>BZ34*波及計算!$K37</f>
        <v>0</v>
      </c>
      <c r="CA126" s="238">
        <f>CA34*波及計算!$K37</f>
        <v>0</v>
      </c>
      <c r="CB126" s="238">
        <f>CB34*波及計算!$K37</f>
        <v>0</v>
      </c>
      <c r="CC126" s="238">
        <f>CC34*波及計算!$K37</f>
        <v>0</v>
      </c>
      <c r="CD126" s="238">
        <f>CD34*波及計算!$K37</f>
        <v>0</v>
      </c>
      <c r="CE126" s="238">
        <f>CE34*波及計算!$K37</f>
        <v>0</v>
      </c>
      <c r="CF126" s="238">
        <f>CF34*波及計算!$K37</f>
        <v>0</v>
      </c>
      <c r="CG126" s="238">
        <f>CG34*波及計算!$K37</f>
        <v>0</v>
      </c>
      <c r="CH126" s="238">
        <f>CH34*波及計算!$K37</f>
        <v>0</v>
      </c>
      <c r="CI126" s="238">
        <f>CI34*波及計算!$K37</f>
        <v>0</v>
      </c>
      <c r="CJ126" s="238">
        <f>CJ34*波及計算!$K37</f>
        <v>0</v>
      </c>
      <c r="CK126" s="238">
        <f>CK34*波及計算!$K37</f>
        <v>0</v>
      </c>
      <c r="CL126" s="238">
        <f>CL34*波及計算!$K37</f>
        <v>0</v>
      </c>
    </row>
    <row r="127" spans="1:90">
      <c r="A127">
        <v>32</v>
      </c>
      <c r="B127" t="s">
        <v>1165</v>
      </c>
      <c r="C127" s="238">
        <f>C35*波及計算!$K38</f>
        <v>0</v>
      </c>
      <c r="D127" s="238">
        <f>D35*波及計算!$K38</f>
        <v>0</v>
      </c>
      <c r="E127" s="238">
        <f>E35*波及計算!$K38</f>
        <v>0</v>
      </c>
      <c r="F127" s="238">
        <f>F35*波及計算!$K38</f>
        <v>0</v>
      </c>
      <c r="G127" s="238">
        <f>G35*波及計算!$K38</f>
        <v>0</v>
      </c>
      <c r="H127" s="238">
        <f>H35*波及計算!$K38</f>
        <v>0</v>
      </c>
      <c r="I127" s="238">
        <f>I35*波及計算!$K38</f>
        <v>0</v>
      </c>
      <c r="J127" s="238">
        <f>J35*波及計算!$K38</f>
        <v>0</v>
      </c>
      <c r="K127" s="238">
        <f>K35*波及計算!$K38</f>
        <v>0</v>
      </c>
      <c r="L127" s="238">
        <f>L35*波及計算!$K38</f>
        <v>0</v>
      </c>
      <c r="M127" s="238">
        <f>M35*波及計算!$K38</f>
        <v>0</v>
      </c>
      <c r="N127" s="238">
        <f>N35*波及計算!$K38</f>
        <v>0</v>
      </c>
      <c r="O127" s="238">
        <f>O35*波及計算!$K38</f>
        <v>0</v>
      </c>
      <c r="P127" s="238">
        <f>P35*波及計算!$K38</f>
        <v>0</v>
      </c>
      <c r="Q127" s="238">
        <f>Q35*波及計算!$K38</f>
        <v>0</v>
      </c>
      <c r="R127" s="238">
        <f>R35*波及計算!$K38</f>
        <v>0</v>
      </c>
      <c r="S127" s="238">
        <f>S35*波及計算!$K38</f>
        <v>0</v>
      </c>
      <c r="T127" s="238">
        <f>T35*波及計算!$K38</f>
        <v>0</v>
      </c>
      <c r="U127" s="238">
        <f>U35*波及計算!$K38</f>
        <v>0</v>
      </c>
      <c r="V127" s="238">
        <f>V35*波及計算!$K38</f>
        <v>0</v>
      </c>
      <c r="W127" s="238">
        <f>W35*波及計算!$K38</f>
        <v>0</v>
      </c>
      <c r="X127" s="238">
        <f>X35*波及計算!$K38</f>
        <v>0</v>
      </c>
      <c r="Y127" s="238">
        <f>Y35*波及計算!$K38</f>
        <v>0</v>
      </c>
      <c r="Z127" s="238">
        <f>Z35*波及計算!$K38</f>
        <v>0</v>
      </c>
      <c r="AA127" s="238">
        <f>AA35*波及計算!$K38</f>
        <v>0</v>
      </c>
      <c r="AB127" s="238">
        <f>AB35*波及計算!$K38</f>
        <v>0</v>
      </c>
      <c r="AC127" s="238">
        <f>AC35*波及計算!$K38</f>
        <v>0</v>
      </c>
      <c r="AD127" s="238">
        <f>AD35*波及計算!$K38</f>
        <v>0</v>
      </c>
      <c r="AE127" s="238">
        <f>AE35*波及計算!$K38</f>
        <v>0</v>
      </c>
      <c r="AF127" s="238">
        <f>AF35*波及計算!$K38</f>
        <v>0</v>
      </c>
      <c r="AG127" s="238">
        <f>AG35*波及計算!$K38</f>
        <v>0</v>
      </c>
      <c r="AH127" s="238">
        <f>AH35*波及計算!$K38</f>
        <v>0</v>
      </c>
      <c r="AI127" s="238">
        <f>AI35*波及計算!$K38</f>
        <v>0</v>
      </c>
      <c r="AJ127" s="238">
        <f>AJ35*波及計算!$K38</f>
        <v>0</v>
      </c>
      <c r="AK127" s="238">
        <f>AK35*波及計算!$K38</f>
        <v>0</v>
      </c>
      <c r="AL127" s="238">
        <f>AL35*波及計算!$K38</f>
        <v>0</v>
      </c>
      <c r="AM127" s="238">
        <f>AM35*波及計算!$K38</f>
        <v>0</v>
      </c>
      <c r="AN127" s="238">
        <f>AN35*波及計算!$K38</f>
        <v>0</v>
      </c>
      <c r="AO127" s="238">
        <f>AO35*波及計算!$K38</f>
        <v>0</v>
      </c>
      <c r="AP127" s="238">
        <f>AP35*波及計算!$K38</f>
        <v>0</v>
      </c>
      <c r="AQ127" s="238">
        <f>AQ35*波及計算!$K38</f>
        <v>0</v>
      </c>
      <c r="AR127" s="238">
        <f>AR35*波及計算!$K38</f>
        <v>0</v>
      </c>
      <c r="AS127" s="238">
        <f>AS35*波及計算!$K38</f>
        <v>0</v>
      </c>
      <c r="AT127" s="238">
        <f>AT35*波及計算!$K38</f>
        <v>0</v>
      </c>
      <c r="AU127" s="238">
        <f>AU35*波及計算!$K38</f>
        <v>0</v>
      </c>
      <c r="AV127" s="238">
        <f>AV35*波及計算!$K38</f>
        <v>0</v>
      </c>
      <c r="AW127" s="238">
        <f>AW35*波及計算!$K38</f>
        <v>0</v>
      </c>
      <c r="AX127" s="238">
        <f>AX35*波及計算!$K38</f>
        <v>0</v>
      </c>
      <c r="AY127" s="238">
        <f>AY35*波及計算!$K38</f>
        <v>0</v>
      </c>
      <c r="AZ127" s="238">
        <f>AZ35*波及計算!$K38</f>
        <v>0</v>
      </c>
      <c r="BA127" s="238">
        <f>BA35*波及計算!$K38</f>
        <v>0</v>
      </c>
      <c r="BB127" s="238">
        <f>BB35*波及計算!$K38</f>
        <v>0</v>
      </c>
      <c r="BC127" s="238">
        <f>BC35*波及計算!$K38</f>
        <v>0</v>
      </c>
      <c r="BD127" s="238">
        <f>BD35*波及計算!$K38</f>
        <v>0</v>
      </c>
      <c r="BE127" s="238">
        <f>BE35*波及計算!$K38</f>
        <v>0</v>
      </c>
      <c r="BF127" s="238">
        <f>BF35*波及計算!$K38</f>
        <v>0</v>
      </c>
      <c r="BG127" s="238">
        <f>BG35*波及計算!$K38</f>
        <v>0</v>
      </c>
      <c r="BH127" s="238">
        <f>BH35*波及計算!$K38</f>
        <v>0</v>
      </c>
      <c r="BI127" s="238">
        <f>BI35*波及計算!$K38</f>
        <v>0</v>
      </c>
      <c r="BJ127" s="238">
        <f>BJ35*波及計算!$K38</f>
        <v>0</v>
      </c>
      <c r="BK127" s="238">
        <f>BK35*波及計算!$K38</f>
        <v>0</v>
      </c>
      <c r="BL127" s="238">
        <f>BL35*波及計算!$K38</f>
        <v>0</v>
      </c>
      <c r="BM127" s="238">
        <f>BM35*波及計算!$K38</f>
        <v>0</v>
      </c>
      <c r="BN127" s="238">
        <f>BN35*波及計算!$K38</f>
        <v>0</v>
      </c>
      <c r="BO127" s="238">
        <f>BO35*波及計算!$K38</f>
        <v>0</v>
      </c>
      <c r="BP127" s="238">
        <f>BP35*波及計算!$K38</f>
        <v>0</v>
      </c>
      <c r="BQ127" s="238">
        <f>BQ35*波及計算!$K38</f>
        <v>0</v>
      </c>
      <c r="BR127" s="238">
        <f>BR35*波及計算!$K38</f>
        <v>0</v>
      </c>
      <c r="BS127" s="238">
        <f>BS35*波及計算!$K38</f>
        <v>0</v>
      </c>
      <c r="BT127" s="238">
        <f>BT35*波及計算!$K38</f>
        <v>0</v>
      </c>
      <c r="BU127" s="238">
        <f>BU35*波及計算!$K38</f>
        <v>0</v>
      </c>
      <c r="BV127" s="238">
        <f>BV35*波及計算!$K38</f>
        <v>0</v>
      </c>
      <c r="BW127" s="238">
        <f>BW35*波及計算!$K38</f>
        <v>0</v>
      </c>
      <c r="BX127" s="238">
        <f>BX35*波及計算!$K38</f>
        <v>0</v>
      </c>
      <c r="BY127" s="238">
        <f>BY35*波及計算!$K38</f>
        <v>0</v>
      </c>
      <c r="BZ127" s="238">
        <f>BZ35*波及計算!$K38</f>
        <v>0</v>
      </c>
      <c r="CA127" s="238">
        <f>CA35*波及計算!$K38</f>
        <v>0</v>
      </c>
      <c r="CB127" s="238">
        <f>CB35*波及計算!$K38</f>
        <v>0</v>
      </c>
      <c r="CC127" s="238">
        <f>CC35*波及計算!$K38</f>
        <v>0</v>
      </c>
      <c r="CD127" s="238">
        <f>CD35*波及計算!$K38</f>
        <v>0</v>
      </c>
      <c r="CE127" s="238">
        <f>CE35*波及計算!$K38</f>
        <v>0</v>
      </c>
      <c r="CF127" s="238">
        <f>CF35*波及計算!$K38</f>
        <v>0</v>
      </c>
      <c r="CG127" s="238">
        <f>CG35*波及計算!$K38</f>
        <v>0</v>
      </c>
      <c r="CH127" s="238">
        <f>CH35*波及計算!$K38</f>
        <v>0</v>
      </c>
      <c r="CI127" s="238">
        <f>CI35*波及計算!$K38</f>
        <v>0</v>
      </c>
      <c r="CJ127" s="238">
        <f>CJ35*波及計算!$K38</f>
        <v>0</v>
      </c>
      <c r="CK127" s="238">
        <f>CK35*波及計算!$K38</f>
        <v>0</v>
      </c>
      <c r="CL127" s="238">
        <f>CL35*波及計算!$K38</f>
        <v>0</v>
      </c>
    </row>
    <row r="128" spans="1:90">
      <c r="A128">
        <v>33</v>
      </c>
      <c r="B128" t="s">
        <v>1993</v>
      </c>
      <c r="C128" s="238">
        <f>C36*波及計算!$K39</f>
        <v>0</v>
      </c>
      <c r="D128" s="238">
        <f>D36*波及計算!$K39</f>
        <v>0</v>
      </c>
      <c r="E128" s="238">
        <f>E36*波及計算!$K39</f>
        <v>0</v>
      </c>
      <c r="F128" s="238">
        <f>F36*波及計算!$K39</f>
        <v>0</v>
      </c>
      <c r="G128" s="238">
        <f>G36*波及計算!$K39</f>
        <v>0</v>
      </c>
      <c r="H128" s="238">
        <f>H36*波及計算!$K39</f>
        <v>0</v>
      </c>
      <c r="I128" s="238">
        <f>I36*波及計算!$K39</f>
        <v>0</v>
      </c>
      <c r="J128" s="238">
        <f>J36*波及計算!$K39</f>
        <v>0</v>
      </c>
      <c r="K128" s="238">
        <f>K36*波及計算!$K39</f>
        <v>0</v>
      </c>
      <c r="L128" s="238">
        <f>L36*波及計算!$K39</f>
        <v>0</v>
      </c>
      <c r="M128" s="238">
        <f>M36*波及計算!$K39</f>
        <v>0</v>
      </c>
      <c r="N128" s="238">
        <f>N36*波及計算!$K39</f>
        <v>0</v>
      </c>
      <c r="O128" s="238">
        <f>O36*波及計算!$K39</f>
        <v>0</v>
      </c>
      <c r="P128" s="238">
        <f>P36*波及計算!$K39</f>
        <v>0</v>
      </c>
      <c r="Q128" s="238">
        <f>Q36*波及計算!$K39</f>
        <v>0</v>
      </c>
      <c r="R128" s="238">
        <f>R36*波及計算!$K39</f>
        <v>0</v>
      </c>
      <c r="S128" s="238">
        <f>S36*波及計算!$K39</f>
        <v>0</v>
      </c>
      <c r="T128" s="238">
        <f>T36*波及計算!$K39</f>
        <v>0</v>
      </c>
      <c r="U128" s="238">
        <f>U36*波及計算!$K39</f>
        <v>0</v>
      </c>
      <c r="V128" s="238">
        <f>V36*波及計算!$K39</f>
        <v>0</v>
      </c>
      <c r="W128" s="238">
        <f>W36*波及計算!$K39</f>
        <v>0</v>
      </c>
      <c r="X128" s="238">
        <f>X36*波及計算!$K39</f>
        <v>0</v>
      </c>
      <c r="Y128" s="238">
        <f>Y36*波及計算!$K39</f>
        <v>0</v>
      </c>
      <c r="Z128" s="238">
        <f>Z36*波及計算!$K39</f>
        <v>0</v>
      </c>
      <c r="AA128" s="238">
        <f>AA36*波及計算!$K39</f>
        <v>0</v>
      </c>
      <c r="AB128" s="238">
        <f>AB36*波及計算!$K39</f>
        <v>0</v>
      </c>
      <c r="AC128" s="238">
        <f>AC36*波及計算!$K39</f>
        <v>0</v>
      </c>
      <c r="AD128" s="238">
        <f>AD36*波及計算!$K39</f>
        <v>0</v>
      </c>
      <c r="AE128" s="238">
        <f>AE36*波及計算!$K39</f>
        <v>0</v>
      </c>
      <c r="AF128" s="238">
        <f>AF36*波及計算!$K39</f>
        <v>0</v>
      </c>
      <c r="AG128" s="238">
        <f>AG36*波及計算!$K39</f>
        <v>0</v>
      </c>
      <c r="AH128" s="238">
        <f>AH36*波及計算!$K39</f>
        <v>0</v>
      </c>
      <c r="AI128" s="238">
        <f>AI36*波及計算!$K39</f>
        <v>0</v>
      </c>
      <c r="AJ128" s="238">
        <f>AJ36*波及計算!$K39</f>
        <v>0</v>
      </c>
      <c r="AK128" s="238">
        <f>AK36*波及計算!$K39</f>
        <v>0</v>
      </c>
      <c r="AL128" s="238">
        <f>AL36*波及計算!$K39</f>
        <v>0</v>
      </c>
      <c r="AM128" s="238">
        <f>AM36*波及計算!$K39</f>
        <v>0</v>
      </c>
      <c r="AN128" s="238">
        <f>AN36*波及計算!$K39</f>
        <v>0</v>
      </c>
      <c r="AO128" s="238">
        <f>AO36*波及計算!$K39</f>
        <v>0</v>
      </c>
      <c r="AP128" s="238">
        <f>AP36*波及計算!$K39</f>
        <v>0</v>
      </c>
      <c r="AQ128" s="238">
        <f>AQ36*波及計算!$K39</f>
        <v>0</v>
      </c>
      <c r="AR128" s="238">
        <f>AR36*波及計算!$K39</f>
        <v>0</v>
      </c>
      <c r="AS128" s="238">
        <f>AS36*波及計算!$K39</f>
        <v>0</v>
      </c>
      <c r="AT128" s="238">
        <f>AT36*波及計算!$K39</f>
        <v>0</v>
      </c>
      <c r="AU128" s="238">
        <f>AU36*波及計算!$K39</f>
        <v>0</v>
      </c>
      <c r="AV128" s="238">
        <f>AV36*波及計算!$K39</f>
        <v>0</v>
      </c>
      <c r="AW128" s="238">
        <f>AW36*波及計算!$K39</f>
        <v>0</v>
      </c>
      <c r="AX128" s="238">
        <f>AX36*波及計算!$K39</f>
        <v>0</v>
      </c>
      <c r="AY128" s="238">
        <f>AY36*波及計算!$K39</f>
        <v>0</v>
      </c>
      <c r="AZ128" s="238">
        <f>AZ36*波及計算!$K39</f>
        <v>0</v>
      </c>
      <c r="BA128" s="238">
        <f>BA36*波及計算!$K39</f>
        <v>0</v>
      </c>
      <c r="BB128" s="238">
        <f>BB36*波及計算!$K39</f>
        <v>0</v>
      </c>
      <c r="BC128" s="238">
        <f>BC36*波及計算!$K39</f>
        <v>0</v>
      </c>
      <c r="BD128" s="238">
        <f>BD36*波及計算!$K39</f>
        <v>0</v>
      </c>
      <c r="BE128" s="238">
        <f>BE36*波及計算!$K39</f>
        <v>0</v>
      </c>
      <c r="BF128" s="238">
        <f>BF36*波及計算!$K39</f>
        <v>0</v>
      </c>
      <c r="BG128" s="238">
        <f>BG36*波及計算!$K39</f>
        <v>0</v>
      </c>
      <c r="BH128" s="238">
        <f>BH36*波及計算!$K39</f>
        <v>0</v>
      </c>
      <c r="BI128" s="238">
        <f>BI36*波及計算!$K39</f>
        <v>0</v>
      </c>
      <c r="BJ128" s="238">
        <f>BJ36*波及計算!$K39</f>
        <v>0</v>
      </c>
      <c r="BK128" s="238">
        <f>BK36*波及計算!$K39</f>
        <v>0</v>
      </c>
      <c r="BL128" s="238">
        <f>BL36*波及計算!$K39</f>
        <v>0</v>
      </c>
      <c r="BM128" s="238">
        <f>BM36*波及計算!$K39</f>
        <v>0</v>
      </c>
      <c r="BN128" s="238">
        <f>BN36*波及計算!$K39</f>
        <v>0</v>
      </c>
      <c r="BO128" s="238">
        <f>BO36*波及計算!$K39</f>
        <v>0</v>
      </c>
      <c r="BP128" s="238">
        <f>BP36*波及計算!$K39</f>
        <v>0</v>
      </c>
      <c r="BQ128" s="238">
        <f>BQ36*波及計算!$K39</f>
        <v>0</v>
      </c>
      <c r="BR128" s="238">
        <f>BR36*波及計算!$K39</f>
        <v>0</v>
      </c>
      <c r="BS128" s="238">
        <f>BS36*波及計算!$K39</f>
        <v>0</v>
      </c>
      <c r="BT128" s="238">
        <f>BT36*波及計算!$K39</f>
        <v>0</v>
      </c>
      <c r="BU128" s="238">
        <f>BU36*波及計算!$K39</f>
        <v>0</v>
      </c>
      <c r="BV128" s="238">
        <f>BV36*波及計算!$K39</f>
        <v>0</v>
      </c>
      <c r="BW128" s="238">
        <f>BW36*波及計算!$K39</f>
        <v>0</v>
      </c>
      <c r="BX128" s="238">
        <f>BX36*波及計算!$K39</f>
        <v>0</v>
      </c>
      <c r="BY128" s="238">
        <f>BY36*波及計算!$K39</f>
        <v>0</v>
      </c>
      <c r="BZ128" s="238">
        <f>BZ36*波及計算!$K39</f>
        <v>0</v>
      </c>
      <c r="CA128" s="238">
        <f>CA36*波及計算!$K39</f>
        <v>0</v>
      </c>
      <c r="CB128" s="238">
        <f>CB36*波及計算!$K39</f>
        <v>0</v>
      </c>
      <c r="CC128" s="238">
        <f>CC36*波及計算!$K39</f>
        <v>0</v>
      </c>
      <c r="CD128" s="238">
        <f>CD36*波及計算!$K39</f>
        <v>0</v>
      </c>
      <c r="CE128" s="238">
        <f>CE36*波及計算!$K39</f>
        <v>0</v>
      </c>
      <c r="CF128" s="238">
        <f>CF36*波及計算!$K39</f>
        <v>0</v>
      </c>
      <c r="CG128" s="238">
        <f>CG36*波及計算!$K39</f>
        <v>0</v>
      </c>
      <c r="CH128" s="238">
        <f>CH36*波及計算!$K39</f>
        <v>0</v>
      </c>
      <c r="CI128" s="238">
        <f>CI36*波及計算!$K39</f>
        <v>0</v>
      </c>
      <c r="CJ128" s="238">
        <f>CJ36*波及計算!$K39</f>
        <v>0</v>
      </c>
      <c r="CK128" s="238">
        <f>CK36*波及計算!$K39</f>
        <v>0</v>
      </c>
      <c r="CL128" s="238">
        <f>CL36*波及計算!$K39</f>
        <v>0</v>
      </c>
    </row>
    <row r="129" spans="1:90">
      <c r="A129">
        <v>34</v>
      </c>
      <c r="B129" t="s">
        <v>1994</v>
      </c>
      <c r="C129" s="238">
        <f>C37*波及計算!$K40</f>
        <v>0</v>
      </c>
      <c r="D129" s="238">
        <f>D37*波及計算!$K40</f>
        <v>0</v>
      </c>
      <c r="E129" s="238">
        <f>E37*波及計算!$K40</f>
        <v>0</v>
      </c>
      <c r="F129" s="238">
        <f>F37*波及計算!$K40</f>
        <v>0</v>
      </c>
      <c r="G129" s="238">
        <f>G37*波及計算!$K40</f>
        <v>0</v>
      </c>
      <c r="H129" s="238">
        <f>H37*波及計算!$K40</f>
        <v>0</v>
      </c>
      <c r="I129" s="238">
        <f>I37*波及計算!$K40</f>
        <v>0</v>
      </c>
      <c r="J129" s="238">
        <f>J37*波及計算!$K40</f>
        <v>0</v>
      </c>
      <c r="K129" s="238">
        <f>K37*波及計算!$K40</f>
        <v>0</v>
      </c>
      <c r="L129" s="238">
        <f>L37*波及計算!$K40</f>
        <v>0</v>
      </c>
      <c r="M129" s="238">
        <f>M37*波及計算!$K40</f>
        <v>0</v>
      </c>
      <c r="N129" s="238">
        <f>N37*波及計算!$K40</f>
        <v>0</v>
      </c>
      <c r="O129" s="238">
        <f>O37*波及計算!$K40</f>
        <v>0</v>
      </c>
      <c r="P129" s="238">
        <f>P37*波及計算!$K40</f>
        <v>0</v>
      </c>
      <c r="Q129" s="238">
        <f>Q37*波及計算!$K40</f>
        <v>0</v>
      </c>
      <c r="R129" s="238">
        <f>R37*波及計算!$K40</f>
        <v>0</v>
      </c>
      <c r="S129" s="238">
        <f>S37*波及計算!$K40</f>
        <v>0</v>
      </c>
      <c r="T129" s="238">
        <f>T37*波及計算!$K40</f>
        <v>0</v>
      </c>
      <c r="U129" s="238">
        <f>U37*波及計算!$K40</f>
        <v>0</v>
      </c>
      <c r="V129" s="238">
        <f>V37*波及計算!$K40</f>
        <v>0</v>
      </c>
      <c r="W129" s="238">
        <f>W37*波及計算!$K40</f>
        <v>0</v>
      </c>
      <c r="X129" s="238">
        <f>X37*波及計算!$K40</f>
        <v>0</v>
      </c>
      <c r="Y129" s="238">
        <f>Y37*波及計算!$K40</f>
        <v>0</v>
      </c>
      <c r="Z129" s="238">
        <f>Z37*波及計算!$K40</f>
        <v>0</v>
      </c>
      <c r="AA129" s="238">
        <f>AA37*波及計算!$K40</f>
        <v>0</v>
      </c>
      <c r="AB129" s="238">
        <f>AB37*波及計算!$K40</f>
        <v>0</v>
      </c>
      <c r="AC129" s="238">
        <f>AC37*波及計算!$K40</f>
        <v>0</v>
      </c>
      <c r="AD129" s="238">
        <f>AD37*波及計算!$K40</f>
        <v>0</v>
      </c>
      <c r="AE129" s="238">
        <f>AE37*波及計算!$K40</f>
        <v>0</v>
      </c>
      <c r="AF129" s="238">
        <f>AF37*波及計算!$K40</f>
        <v>0</v>
      </c>
      <c r="AG129" s="238">
        <f>AG37*波及計算!$K40</f>
        <v>0</v>
      </c>
      <c r="AH129" s="238">
        <f>AH37*波及計算!$K40</f>
        <v>0</v>
      </c>
      <c r="AI129" s="238">
        <f>AI37*波及計算!$K40</f>
        <v>0</v>
      </c>
      <c r="AJ129" s="238">
        <f>AJ37*波及計算!$K40</f>
        <v>0</v>
      </c>
      <c r="AK129" s="238">
        <f>AK37*波及計算!$K40</f>
        <v>0</v>
      </c>
      <c r="AL129" s="238">
        <f>AL37*波及計算!$K40</f>
        <v>0</v>
      </c>
      <c r="AM129" s="238">
        <f>AM37*波及計算!$K40</f>
        <v>0</v>
      </c>
      <c r="AN129" s="238">
        <f>AN37*波及計算!$K40</f>
        <v>0</v>
      </c>
      <c r="AO129" s="238">
        <f>AO37*波及計算!$K40</f>
        <v>0</v>
      </c>
      <c r="AP129" s="238">
        <f>AP37*波及計算!$K40</f>
        <v>0</v>
      </c>
      <c r="AQ129" s="238">
        <f>AQ37*波及計算!$K40</f>
        <v>0</v>
      </c>
      <c r="AR129" s="238">
        <f>AR37*波及計算!$K40</f>
        <v>0</v>
      </c>
      <c r="AS129" s="238">
        <f>AS37*波及計算!$K40</f>
        <v>0</v>
      </c>
      <c r="AT129" s="238">
        <f>AT37*波及計算!$K40</f>
        <v>0</v>
      </c>
      <c r="AU129" s="238">
        <f>AU37*波及計算!$K40</f>
        <v>0</v>
      </c>
      <c r="AV129" s="238">
        <f>AV37*波及計算!$K40</f>
        <v>0</v>
      </c>
      <c r="AW129" s="238">
        <f>AW37*波及計算!$K40</f>
        <v>0</v>
      </c>
      <c r="AX129" s="238">
        <f>AX37*波及計算!$K40</f>
        <v>0</v>
      </c>
      <c r="AY129" s="238">
        <f>AY37*波及計算!$K40</f>
        <v>0</v>
      </c>
      <c r="AZ129" s="238">
        <f>AZ37*波及計算!$K40</f>
        <v>0</v>
      </c>
      <c r="BA129" s="238">
        <f>BA37*波及計算!$K40</f>
        <v>0</v>
      </c>
      <c r="BB129" s="238">
        <f>BB37*波及計算!$K40</f>
        <v>0</v>
      </c>
      <c r="BC129" s="238">
        <f>BC37*波及計算!$K40</f>
        <v>0</v>
      </c>
      <c r="BD129" s="238">
        <f>BD37*波及計算!$K40</f>
        <v>0</v>
      </c>
      <c r="BE129" s="238">
        <f>BE37*波及計算!$K40</f>
        <v>0</v>
      </c>
      <c r="BF129" s="238">
        <f>BF37*波及計算!$K40</f>
        <v>0</v>
      </c>
      <c r="BG129" s="238">
        <f>BG37*波及計算!$K40</f>
        <v>0</v>
      </c>
      <c r="BH129" s="238">
        <f>BH37*波及計算!$K40</f>
        <v>0</v>
      </c>
      <c r="BI129" s="238">
        <f>BI37*波及計算!$K40</f>
        <v>0</v>
      </c>
      <c r="BJ129" s="238">
        <f>BJ37*波及計算!$K40</f>
        <v>0</v>
      </c>
      <c r="BK129" s="238">
        <f>BK37*波及計算!$K40</f>
        <v>0</v>
      </c>
      <c r="BL129" s="238">
        <f>BL37*波及計算!$K40</f>
        <v>0</v>
      </c>
      <c r="BM129" s="238">
        <f>BM37*波及計算!$K40</f>
        <v>0</v>
      </c>
      <c r="BN129" s="238">
        <f>BN37*波及計算!$K40</f>
        <v>0</v>
      </c>
      <c r="BO129" s="238">
        <f>BO37*波及計算!$K40</f>
        <v>0</v>
      </c>
      <c r="BP129" s="238">
        <f>BP37*波及計算!$K40</f>
        <v>0</v>
      </c>
      <c r="BQ129" s="238">
        <f>BQ37*波及計算!$K40</f>
        <v>0</v>
      </c>
      <c r="BR129" s="238">
        <f>BR37*波及計算!$K40</f>
        <v>0</v>
      </c>
      <c r="BS129" s="238">
        <f>BS37*波及計算!$K40</f>
        <v>0</v>
      </c>
      <c r="BT129" s="238">
        <f>BT37*波及計算!$K40</f>
        <v>0</v>
      </c>
      <c r="BU129" s="238">
        <f>BU37*波及計算!$K40</f>
        <v>0</v>
      </c>
      <c r="BV129" s="238">
        <f>BV37*波及計算!$K40</f>
        <v>0</v>
      </c>
      <c r="BW129" s="238">
        <f>BW37*波及計算!$K40</f>
        <v>0</v>
      </c>
      <c r="BX129" s="238">
        <f>BX37*波及計算!$K40</f>
        <v>0</v>
      </c>
      <c r="BY129" s="238">
        <f>BY37*波及計算!$K40</f>
        <v>0</v>
      </c>
      <c r="BZ129" s="238">
        <f>BZ37*波及計算!$K40</f>
        <v>0</v>
      </c>
      <c r="CA129" s="238">
        <f>CA37*波及計算!$K40</f>
        <v>0</v>
      </c>
      <c r="CB129" s="238">
        <f>CB37*波及計算!$K40</f>
        <v>0</v>
      </c>
      <c r="CC129" s="238">
        <f>CC37*波及計算!$K40</f>
        <v>0</v>
      </c>
      <c r="CD129" s="238">
        <f>CD37*波及計算!$K40</f>
        <v>0</v>
      </c>
      <c r="CE129" s="238">
        <f>CE37*波及計算!$K40</f>
        <v>0</v>
      </c>
      <c r="CF129" s="238">
        <f>CF37*波及計算!$K40</f>
        <v>0</v>
      </c>
      <c r="CG129" s="238">
        <f>CG37*波及計算!$K40</f>
        <v>0</v>
      </c>
      <c r="CH129" s="238">
        <f>CH37*波及計算!$K40</f>
        <v>0</v>
      </c>
      <c r="CI129" s="238">
        <f>CI37*波及計算!$K40</f>
        <v>0</v>
      </c>
      <c r="CJ129" s="238">
        <f>CJ37*波及計算!$K40</f>
        <v>0</v>
      </c>
      <c r="CK129" s="238">
        <f>CK37*波及計算!$K40</f>
        <v>0</v>
      </c>
      <c r="CL129" s="238">
        <f>CL37*波及計算!$K40</f>
        <v>0</v>
      </c>
    </row>
    <row r="130" spans="1:90">
      <c r="A130">
        <v>35</v>
      </c>
      <c r="B130" t="s">
        <v>1995</v>
      </c>
      <c r="C130" s="238">
        <f>C38*波及計算!$K41</f>
        <v>0</v>
      </c>
      <c r="D130" s="238">
        <f>D38*波及計算!$K41</f>
        <v>0</v>
      </c>
      <c r="E130" s="238">
        <f>E38*波及計算!$K41</f>
        <v>0</v>
      </c>
      <c r="F130" s="238">
        <f>F38*波及計算!$K41</f>
        <v>0</v>
      </c>
      <c r="G130" s="238">
        <f>G38*波及計算!$K41</f>
        <v>0</v>
      </c>
      <c r="H130" s="238">
        <f>H38*波及計算!$K41</f>
        <v>0</v>
      </c>
      <c r="I130" s="238">
        <f>I38*波及計算!$K41</f>
        <v>0</v>
      </c>
      <c r="J130" s="238">
        <f>J38*波及計算!$K41</f>
        <v>0</v>
      </c>
      <c r="K130" s="238">
        <f>K38*波及計算!$K41</f>
        <v>0</v>
      </c>
      <c r="L130" s="238">
        <f>L38*波及計算!$K41</f>
        <v>0</v>
      </c>
      <c r="M130" s="238">
        <f>M38*波及計算!$K41</f>
        <v>0</v>
      </c>
      <c r="N130" s="238">
        <f>N38*波及計算!$K41</f>
        <v>0</v>
      </c>
      <c r="O130" s="238">
        <f>O38*波及計算!$K41</f>
        <v>0</v>
      </c>
      <c r="P130" s="238">
        <f>P38*波及計算!$K41</f>
        <v>0</v>
      </c>
      <c r="Q130" s="238">
        <f>Q38*波及計算!$K41</f>
        <v>0</v>
      </c>
      <c r="R130" s="238">
        <f>R38*波及計算!$K41</f>
        <v>0</v>
      </c>
      <c r="S130" s="238">
        <f>S38*波及計算!$K41</f>
        <v>0</v>
      </c>
      <c r="T130" s="238">
        <f>T38*波及計算!$K41</f>
        <v>0</v>
      </c>
      <c r="U130" s="238">
        <f>U38*波及計算!$K41</f>
        <v>0</v>
      </c>
      <c r="V130" s="238">
        <f>V38*波及計算!$K41</f>
        <v>0</v>
      </c>
      <c r="W130" s="238">
        <f>W38*波及計算!$K41</f>
        <v>0</v>
      </c>
      <c r="X130" s="238">
        <f>X38*波及計算!$K41</f>
        <v>0</v>
      </c>
      <c r="Y130" s="238">
        <f>Y38*波及計算!$K41</f>
        <v>0</v>
      </c>
      <c r="Z130" s="238">
        <f>Z38*波及計算!$K41</f>
        <v>0</v>
      </c>
      <c r="AA130" s="238">
        <f>AA38*波及計算!$K41</f>
        <v>0</v>
      </c>
      <c r="AB130" s="238">
        <f>AB38*波及計算!$K41</f>
        <v>0</v>
      </c>
      <c r="AC130" s="238">
        <f>AC38*波及計算!$K41</f>
        <v>0</v>
      </c>
      <c r="AD130" s="238">
        <f>AD38*波及計算!$K41</f>
        <v>0</v>
      </c>
      <c r="AE130" s="238">
        <f>AE38*波及計算!$K41</f>
        <v>0</v>
      </c>
      <c r="AF130" s="238">
        <f>AF38*波及計算!$K41</f>
        <v>0</v>
      </c>
      <c r="AG130" s="238">
        <f>AG38*波及計算!$K41</f>
        <v>0</v>
      </c>
      <c r="AH130" s="238">
        <f>AH38*波及計算!$K41</f>
        <v>0</v>
      </c>
      <c r="AI130" s="238">
        <f>AI38*波及計算!$K41</f>
        <v>0</v>
      </c>
      <c r="AJ130" s="238">
        <f>AJ38*波及計算!$K41</f>
        <v>0</v>
      </c>
      <c r="AK130" s="238">
        <f>AK38*波及計算!$K41</f>
        <v>0</v>
      </c>
      <c r="AL130" s="238">
        <f>AL38*波及計算!$K41</f>
        <v>0</v>
      </c>
      <c r="AM130" s="238">
        <f>AM38*波及計算!$K41</f>
        <v>0</v>
      </c>
      <c r="AN130" s="238">
        <f>AN38*波及計算!$K41</f>
        <v>0</v>
      </c>
      <c r="AO130" s="238">
        <f>AO38*波及計算!$K41</f>
        <v>0</v>
      </c>
      <c r="AP130" s="238">
        <f>AP38*波及計算!$K41</f>
        <v>0</v>
      </c>
      <c r="AQ130" s="238">
        <f>AQ38*波及計算!$K41</f>
        <v>0</v>
      </c>
      <c r="AR130" s="238">
        <f>AR38*波及計算!$K41</f>
        <v>0</v>
      </c>
      <c r="AS130" s="238">
        <f>AS38*波及計算!$K41</f>
        <v>0</v>
      </c>
      <c r="AT130" s="238">
        <f>AT38*波及計算!$K41</f>
        <v>0</v>
      </c>
      <c r="AU130" s="238">
        <f>AU38*波及計算!$K41</f>
        <v>0</v>
      </c>
      <c r="AV130" s="238">
        <f>AV38*波及計算!$K41</f>
        <v>0</v>
      </c>
      <c r="AW130" s="238">
        <f>AW38*波及計算!$K41</f>
        <v>0</v>
      </c>
      <c r="AX130" s="238">
        <f>AX38*波及計算!$K41</f>
        <v>0</v>
      </c>
      <c r="AY130" s="238">
        <f>AY38*波及計算!$K41</f>
        <v>0</v>
      </c>
      <c r="AZ130" s="238">
        <f>AZ38*波及計算!$K41</f>
        <v>0</v>
      </c>
      <c r="BA130" s="238">
        <f>BA38*波及計算!$K41</f>
        <v>0</v>
      </c>
      <c r="BB130" s="238">
        <f>BB38*波及計算!$K41</f>
        <v>0</v>
      </c>
      <c r="BC130" s="238">
        <f>BC38*波及計算!$K41</f>
        <v>0</v>
      </c>
      <c r="BD130" s="238">
        <f>BD38*波及計算!$K41</f>
        <v>0</v>
      </c>
      <c r="BE130" s="238">
        <f>BE38*波及計算!$K41</f>
        <v>0</v>
      </c>
      <c r="BF130" s="238">
        <f>BF38*波及計算!$K41</f>
        <v>0</v>
      </c>
      <c r="BG130" s="238">
        <f>BG38*波及計算!$K41</f>
        <v>0</v>
      </c>
      <c r="BH130" s="238">
        <f>BH38*波及計算!$K41</f>
        <v>0</v>
      </c>
      <c r="BI130" s="238">
        <f>BI38*波及計算!$K41</f>
        <v>0</v>
      </c>
      <c r="BJ130" s="238">
        <f>BJ38*波及計算!$K41</f>
        <v>0</v>
      </c>
      <c r="BK130" s="238">
        <f>BK38*波及計算!$K41</f>
        <v>0</v>
      </c>
      <c r="BL130" s="238">
        <f>BL38*波及計算!$K41</f>
        <v>0</v>
      </c>
      <c r="BM130" s="238">
        <f>BM38*波及計算!$K41</f>
        <v>0</v>
      </c>
      <c r="BN130" s="238">
        <f>BN38*波及計算!$K41</f>
        <v>0</v>
      </c>
      <c r="BO130" s="238">
        <f>BO38*波及計算!$K41</f>
        <v>0</v>
      </c>
      <c r="BP130" s="238">
        <f>BP38*波及計算!$K41</f>
        <v>0</v>
      </c>
      <c r="BQ130" s="238">
        <f>BQ38*波及計算!$K41</f>
        <v>0</v>
      </c>
      <c r="BR130" s="238">
        <f>BR38*波及計算!$K41</f>
        <v>0</v>
      </c>
      <c r="BS130" s="238">
        <f>BS38*波及計算!$K41</f>
        <v>0</v>
      </c>
      <c r="BT130" s="238">
        <f>BT38*波及計算!$K41</f>
        <v>0</v>
      </c>
      <c r="BU130" s="238">
        <f>BU38*波及計算!$K41</f>
        <v>0</v>
      </c>
      <c r="BV130" s="238">
        <f>BV38*波及計算!$K41</f>
        <v>0</v>
      </c>
      <c r="BW130" s="238">
        <f>BW38*波及計算!$K41</f>
        <v>0</v>
      </c>
      <c r="BX130" s="238">
        <f>BX38*波及計算!$K41</f>
        <v>0</v>
      </c>
      <c r="BY130" s="238">
        <f>BY38*波及計算!$K41</f>
        <v>0</v>
      </c>
      <c r="BZ130" s="238">
        <f>BZ38*波及計算!$K41</f>
        <v>0</v>
      </c>
      <c r="CA130" s="238">
        <f>CA38*波及計算!$K41</f>
        <v>0</v>
      </c>
      <c r="CB130" s="238">
        <f>CB38*波及計算!$K41</f>
        <v>0</v>
      </c>
      <c r="CC130" s="238">
        <f>CC38*波及計算!$K41</f>
        <v>0</v>
      </c>
      <c r="CD130" s="238">
        <f>CD38*波及計算!$K41</f>
        <v>0</v>
      </c>
      <c r="CE130" s="238">
        <f>CE38*波及計算!$K41</f>
        <v>0</v>
      </c>
      <c r="CF130" s="238">
        <f>CF38*波及計算!$K41</f>
        <v>0</v>
      </c>
      <c r="CG130" s="238">
        <f>CG38*波及計算!$K41</f>
        <v>0</v>
      </c>
      <c r="CH130" s="238">
        <f>CH38*波及計算!$K41</f>
        <v>0</v>
      </c>
      <c r="CI130" s="238">
        <f>CI38*波及計算!$K41</f>
        <v>0</v>
      </c>
      <c r="CJ130" s="238">
        <f>CJ38*波及計算!$K41</f>
        <v>0</v>
      </c>
      <c r="CK130" s="238">
        <f>CK38*波及計算!$K41</f>
        <v>0</v>
      </c>
      <c r="CL130" s="238">
        <f>CL38*波及計算!$K41</f>
        <v>0</v>
      </c>
    </row>
    <row r="131" spans="1:90">
      <c r="A131">
        <v>36</v>
      </c>
      <c r="B131" t="s">
        <v>1944</v>
      </c>
      <c r="C131" s="238">
        <f>C39*波及計算!$K42</f>
        <v>0</v>
      </c>
      <c r="D131" s="238">
        <f>D39*波及計算!$K42</f>
        <v>0</v>
      </c>
      <c r="E131" s="238">
        <f>E39*波及計算!$K42</f>
        <v>0</v>
      </c>
      <c r="F131" s="238">
        <f>F39*波及計算!$K42</f>
        <v>0</v>
      </c>
      <c r="G131" s="238">
        <f>G39*波及計算!$K42</f>
        <v>0</v>
      </c>
      <c r="H131" s="238">
        <f>H39*波及計算!$K42</f>
        <v>0</v>
      </c>
      <c r="I131" s="238">
        <f>I39*波及計算!$K42</f>
        <v>0</v>
      </c>
      <c r="J131" s="238">
        <f>J39*波及計算!$K42</f>
        <v>0</v>
      </c>
      <c r="K131" s="238">
        <f>K39*波及計算!$K42</f>
        <v>0</v>
      </c>
      <c r="L131" s="238">
        <f>L39*波及計算!$K42</f>
        <v>0</v>
      </c>
      <c r="M131" s="238">
        <f>M39*波及計算!$K42</f>
        <v>0</v>
      </c>
      <c r="N131" s="238">
        <f>N39*波及計算!$K42</f>
        <v>0</v>
      </c>
      <c r="O131" s="238">
        <f>O39*波及計算!$K42</f>
        <v>0</v>
      </c>
      <c r="P131" s="238">
        <f>P39*波及計算!$K42</f>
        <v>0</v>
      </c>
      <c r="Q131" s="238">
        <f>Q39*波及計算!$K42</f>
        <v>0</v>
      </c>
      <c r="R131" s="238">
        <f>R39*波及計算!$K42</f>
        <v>0</v>
      </c>
      <c r="S131" s="238">
        <f>S39*波及計算!$K42</f>
        <v>0</v>
      </c>
      <c r="T131" s="238">
        <f>T39*波及計算!$K42</f>
        <v>0</v>
      </c>
      <c r="U131" s="238">
        <f>U39*波及計算!$K42</f>
        <v>0</v>
      </c>
      <c r="V131" s="238">
        <f>V39*波及計算!$K42</f>
        <v>0</v>
      </c>
      <c r="W131" s="238">
        <f>W39*波及計算!$K42</f>
        <v>0</v>
      </c>
      <c r="X131" s="238">
        <f>X39*波及計算!$K42</f>
        <v>0</v>
      </c>
      <c r="Y131" s="238">
        <f>Y39*波及計算!$K42</f>
        <v>0</v>
      </c>
      <c r="Z131" s="238">
        <f>Z39*波及計算!$K42</f>
        <v>0</v>
      </c>
      <c r="AA131" s="238">
        <f>AA39*波及計算!$K42</f>
        <v>0</v>
      </c>
      <c r="AB131" s="238">
        <f>AB39*波及計算!$K42</f>
        <v>0</v>
      </c>
      <c r="AC131" s="238">
        <f>AC39*波及計算!$K42</f>
        <v>0</v>
      </c>
      <c r="AD131" s="238">
        <f>AD39*波及計算!$K42</f>
        <v>0</v>
      </c>
      <c r="AE131" s="238">
        <f>AE39*波及計算!$K42</f>
        <v>0</v>
      </c>
      <c r="AF131" s="238">
        <f>AF39*波及計算!$K42</f>
        <v>0</v>
      </c>
      <c r="AG131" s="238">
        <f>AG39*波及計算!$K42</f>
        <v>0</v>
      </c>
      <c r="AH131" s="238">
        <f>AH39*波及計算!$K42</f>
        <v>0</v>
      </c>
      <c r="AI131" s="238">
        <f>AI39*波及計算!$K42</f>
        <v>0</v>
      </c>
      <c r="AJ131" s="238">
        <f>AJ39*波及計算!$K42</f>
        <v>0</v>
      </c>
      <c r="AK131" s="238">
        <f>AK39*波及計算!$K42</f>
        <v>0</v>
      </c>
      <c r="AL131" s="238">
        <f>AL39*波及計算!$K42</f>
        <v>0</v>
      </c>
      <c r="AM131" s="238">
        <f>AM39*波及計算!$K42</f>
        <v>0</v>
      </c>
      <c r="AN131" s="238">
        <f>AN39*波及計算!$K42</f>
        <v>0</v>
      </c>
      <c r="AO131" s="238">
        <f>AO39*波及計算!$K42</f>
        <v>0</v>
      </c>
      <c r="AP131" s="238">
        <f>AP39*波及計算!$K42</f>
        <v>0</v>
      </c>
      <c r="AQ131" s="238">
        <f>AQ39*波及計算!$K42</f>
        <v>0</v>
      </c>
      <c r="AR131" s="238">
        <f>AR39*波及計算!$K42</f>
        <v>0</v>
      </c>
      <c r="AS131" s="238">
        <f>AS39*波及計算!$K42</f>
        <v>0</v>
      </c>
      <c r="AT131" s="238">
        <f>AT39*波及計算!$K42</f>
        <v>0</v>
      </c>
      <c r="AU131" s="238">
        <f>AU39*波及計算!$K42</f>
        <v>0</v>
      </c>
      <c r="AV131" s="238">
        <f>AV39*波及計算!$K42</f>
        <v>0</v>
      </c>
      <c r="AW131" s="238">
        <f>AW39*波及計算!$K42</f>
        <v>0</v>
      </c>
      <c r="AX131" s="238">
        <f>AX39*波及計算!$K42</f>
        <v>0</v>
      </c>
      <c r="AY131" s="238">
        <f>AY39*波及計算!$K42</f>
        <v>0</v>
      </c>
      <c r="AZ131" s="238">
        <f>AZ39*波及計算!$K42</f>
        <v>0</v>
      </c>
      <c r="BA131" s="238">
        <f>BA39*波及計算!$K42</f>
        <v>0</v>
      </c>
      <c r="BB131" s="238">
        <f>BB39*波及計算!$K42</f>
        <v>0</v>
      </c>
      <c r="BC131" s="238">
        <f>BC39*波及計算!$K42</f>
        <v>0</v>
      </c>
      <c r="BD131" s="238">
        <f>BD39*波及計算!$K42</f>
        <v>0</v>
      </c>
      <c r="BE131" s="238">
        <f>BE39*波及計算!$K42</f>
        <v>0</v>
      </c>
      <c r="BF131" s="238">
        <f>BF39*波及計算!$K42</f>
        <v>0</v>
      </c>
      <c r="BG131" s="238">
        <f>BG39*波及計算!$K42</f>
        <v>0</v>
      </c>
      <c r="BH131" s="238">
        <f>BH39*波及計算!$K42</f>
        <v>0</v>
      </c>
      <c r="BI131" s="238">
        <f>BI39*波及計算!$K42</f>
        <v>0</v>
      </c>
      <c r="BJ131" s="238">
        <f>BJ39*波及計算!$K42</f>
        <v>0</v>
      </c>
      <c r="BK131" s="238">
        <f>BK39*波及計算!$K42</f>
        <v>0</v>
      </c>
      <c r="BL131" s="238">
        <f>BL39*波及計算!$K42</f>
        <v>0</v>
      </c>
      <c r="BM131" s="238">
        <f>BM39*波及計算!$K42</f>
        <v>0</v>
      </c>
      <c r="BN131" s="238">
        <f>BN39*波及計算!$K42</f>
        <v>0</v>
      </c>
      <c r="BO131" s="238">
        <f>BO39*波及計算!$K42</f>
        <v>0</v>
      </c>
      <c r="BP131" s="238">
        <f>BP39*波及計算!$K42</f>
        <v>0</v>
      </c>
      <c r="BQ131" s="238">
        <f>BQ39*波及計算!$K42</f>
        <v>0</v>
      </c>
      <c r="BR131" s="238">
        <f>BR39*波及計算!$K42</f>
        <v>0</v>
      </c>
      <c r="BS131" s="238">
        <f>BS39*波及計算!$K42</f>
        <v>0</v>
      </c>
      <c r="BT131" s="238">
        <f>BT39*波及計算!$K42</f>
        <v>0</v>
      </c>
      <c r="BU131" s="238">
        <f>BU39*波及計算!$K42</f>
        <v>0</v>
      </c>
      <c r="BV131" s="238">
        <f>BV39*波及計算!$K42</f>
        <v>0</v>
      </c>
      <c r="BW131" s="238">
        <f>BW39*波及計算!$K42</f>
        <v>0</v>
      </c>
      <c r="BX131" s="238">
        <f>BX39*波及計算!$K42</f>
        <v>0</v>
      </c>
      <c r="BY131" s="238">
        <f>BY39*波及計算!$K42</f>
        <v>0</v>
      </c>
      <c r="BZ131" s="238">
        <f>BZ39*波及計算!$K42</f>
        <v>0</v>
      </c>
      <c r="CA131" s="238">
        <f>CA39*波及計算!$K42</f>
        <v>0</v>
      </c>
      <c r="CB131" s="238">
        <f>CB39*波及計算!$K42</f>
        <v>0</v>
      </c>
      <c r="CC131" s="238">
        <f>CC39*波及計算!$K42</f>
        <v>0</v>
      </c>
      <c r="CD131" s="238">
        <f>CD39*波及計算!$K42</f>
        <v>0</v>
      </c>
      <c r="CE131" s="238">
        <f>CE39*波及計算!$K42</f>
        <v>0</v>
      </c>
      <c r="CF131" s="238">
        <f>CF39*波及計算!$K42</f>
        <v>0</v>
      </c>
      <c r="CG131" s="238">
        <f>CG39*波及計算!$K42</f>
        <v>0</v>
      </c>
      <c r="CH131" s="238">
        <f>CH39*波及計算!$K42</f>
        <v>0</v>
      </c>
      <c r="CI131" s="238">
        <f>CI39*波及計算!$K42</f>
        <v>0</v>
      </c>
      <c r="CJ131" s="238">
        <f>CJ39*波及計算!$K42</f>
        <v>0</v>
      </c>
      <c r="CK131" s="238">
        <f>CK39*波及計算!$K42</f>
        <v>0</v>
      </c>
      <c r="CL131" s="238">
        <f>CL39*波及計算!$K42</f>
        <v>0</v>
      </c>
    </row>
    <row r="132" spans="1:90">
      <c r="A132">
        <v>37</v>
      </c>
      <c r="B132" t="s">
        <v>1168</v>
      </c>
      <c r="C132" s="238">
        <f>C40*波及計算!$K43</f>
        <v>0</v>
      </c>
      <c r="D132" s="238">
        <f>D40*波及計算!$K43</f>
        <v>0</v>
      </c>
      <c r="E132" s="238">
        <f>E40*波及計算!$K43</f>
        <v>0</v>
      </c>
      <c r="F132" s="238">
        <f>F40*波及計算!$K43</f>
        <v>0</v>
      </c>
      <c r="G132" s="238">
        <f>G40*波及計算!$K43</f>
        <v>0</v>
      </c>
      <c r="H132" s="238">
        <f>H40*波及計算!$K43</f>
        <v>0</v>
      </c>
      <c r="I132" s="238">
        <f>I40*波及計算!$K43</f>
        <v>0</v>
      </c>
      <c r="J132" s="238">
        <f>J40*波及計算!$K43</f>
        <v>0</v>
      </c>
      <c r="K132" s="238">
        <f>K40*波及計算!$K43</f>
        <v>0</v>
      </c>
      <c r="L132" s="238">
        <f>L40*波及計算!$K43</f>
        <v>0</v>
      </c>
      <c r="M132" s="238">
        <f>M40*波及計算!$K43</f>
        <v>0</v>
      </c>
      <c r="N132" s="238">
        <f>N40*波及計算!$K43</f>
        <v>0</v>
      </c>
      <c r="O132" s="238">
        <f>O40*波及計算!$K43</f>
        <v>0</v>
      </c>
      <c r="P132" s="238">
        <f>P40*波及計算!$K43</f>
        <v>0</v>
      </c>
      <c r="Q132" s="238">
        <f>Q40*波及計算!$K43</f>
        <v>0</v>
      </c>
      <c r="R132" s="238">
        <f>R40*波及計算!$K43</f>
        <v>0</v>
      </c>
      <c r="S132" s="238">
        <f>S40*波及計算!$K43</f>
        <v>0</v>
      </c>
      <c r="T132" s="238">
        <f>T40*波及計算!$K43</f>
        <v>0</v>
      </c>
      <c r="U132" s="238">
        <f>U40*波及計算!$K43</f>
        <v>0</v>
      </c>
      <c r="V132" s="238">
        <f>V40*波及計算!$K43</f>
        <v>0</v>
      </c>
      <c r="W132" s="238">
        <f>W40*波及計算!$K43</f>
        <v>0</v>
      </c>
      <c r="X132" s="238">
        <f>X40*波及計算!$K43</f>
        <v>0</v>
      </c>
      <c r="Y132" s="238">
        <f>Y40*波及計算!$K43</f>
        <v>0</v>
      </c>
      <c r="Z132" s="238">
        <f>Z40*波及計算!$K43</f>
        <v>0</v>
      </c>
      <c r="AA132" s="238">
        <f>AA40*波及計算!$K43</f>
        <v>0</v>
      </c>
      <c r="AB132" s="238">
        <f>AB40*波及計算!$K43</f>
        <v>0</v>
      </c>
      <c r="AC132" s="238">
        <f>AC40*波及計算!$K43</f>
        <v>0</v>
      </c>
      <c r="AD132" s="238">
        <f>AD40*波及計算!$K43</f>
        <v>0</v>
      </c>
      <c r="AE132" s="238">
        <f>AE40*波及計算!$K43</f>
        <v>0</v>
      </c>
      <c r="AF132" s="238">
        <f>AF40*波及計算!$K43</f>
        <v>0</v>
      </c>
      <c r="AG132" s="238">
        <f>AG40*波及計算!$K43</f>
        <v>0</v>
      </c>
      <c r="AH132" s="238">
        <f>AH40*波及計算!$K43</f>
        <v>0</v>
      </c>
      <c r="AI132" s="238">
        <f>AI40*波及計算!$K43</f>
        <v>0</v>
      </c>
      <c r="AJ132" s="238">
        <f>AJ40*波及計算!$K43</f>
        <v>0</v>
      </c>
      <c r="AK132" s="238">
        <f>AK40*波及計算!$K43</f>
        <v>0</v>
      </c>
      <c r="AL132" s="238">
        <f>AL40*波及計算!$K43</f>
        <v>0</v>
      </c>
      <c r="AM132" s="238">
        <f>AM40*波及計算!$K43</f>
        <v>0</v>
      </c>
      <c r="AN132" s="238">
        <f>AN40*波及計算!$K43</f>
        <v>0</v>
      </c>
      <c r="AO132" s="238">
        <f>AO40*波及計算!$K43</f>
        <v>0</v>
      </c>
      <c r="AP132" s="238">
        <f>AP40*波及計算!$K43</f>
        <v>0</v>
      </c>
      <c r="AQ132" s="238">
        <f>AQ40*波及計算!$K43</f>
        <v>0</v>
      </c>
      <c r="AR132" s="238">
        <f>AR40*波及計算!$K43</f>
        <v>0</v>
      </c>
      <c r="AS132" s="238">
        <f>AS40*波及計算!$K43</f>
        <v>0</v>
      </c>
      <c r="AT132" s="238">
        <f>AT40*波及計算!$K43</f>
        <v>0</v>
      </c>
      <c r="AU132" s="238">
        <f>AU40*波及計算!$K43</f>
        <v>0</v>
      </c>
      <c r="AV132" s="238">
        <f>AV40*波及計算!$K43</f>
        <v>0</v>
      </c>
      <c r="AW132" s="238">
        <f>AW40*波及計算!$K43</f>
        <v>0</v>
      </c>
      <c r="AX132" s="238">
        <f>AX40*波及計算!$K43</f>
        <v>0</v>
      </c>
      <c r="AY132" s="238">
        <f>AY40*波及計算!$K43</f>
        <v>0</v>
      </c>
      <c r="AZ132" s="238">
        <f>AZ40*波及計算!$K43</f>
        <v>0</v>
      </c>
      <c r="BA132" s="238">
        <f>BA40*波及計算!$K43</f>
        <v>0</v>
      </c>
      <c r="BB132" s="238">
        <f>BB40*波及計算!$K43</f>
        <v>0</v>
      </c>
      <c r="BC132" s="238">
        <f>BC40*波及計算!$K43</f>
        <v>0</v>
      </c>
      <c r="BD132" s="238">
        <f>BD40*波及計算!$K43</f>
        <v>0</v>
      </c>
      <c r="BE132" s="238">
        <f>BE40*波及計算!$K43</f>
        <v>0</v>
      </c>
      <c r="BF132" s="238">
        <f>BF40*波及計算!$K43</f>
        <v>0</v>
      </c>
      <c r="BG132" s="238">
        <f>BG40*波及計算!$K43</f>
        <v>0</v>
      </c>
      <c r="BH132" s="238">
        <f>BH40*波及計算!$K43</f>
        <v>0</v>
      </c>
      <c r="BI132" s="238">
        <f>BI40*波及計算!$K43</f>
        <v>0</v>
      </c>
      <c r="BJ132" s="238">
        <f>BJ40*波及計算!$K43</f>
        <v>0</v>
      </c>
      <c r="BK132" s="238">
        <f>BK40*波及計算!$K43</f>
        <v>0</v>
      </c>
      <c r="BL132" s="238">
        <f>BL40*波及計算!$K43</f>
        <v>0</v>
      </c>
      <c r="BM132" s="238">
        <f>BM40*波及計算!$K43</f>
        <v>0</v>
      </c>
      <c r="BN132" s="238">
        <f>BN40*波及計算!$K43</f>
        <v>0</v>
      </c>
      <c r="BO132" s="238">
        <f>BO40*波及計算!$K43</f>
        <v>0</v>
      </c>
      <c r="BP132" s="238">
        <f>BP40*波及計算!$K43</f>
        <v>0</v>
      </c>
      <c r="BQ132" s="238">
        <f>BQ40*波及計算!$K43</f>
        <v>0</v>
      </c>
      <c r="BR132" s="238">
        <f>BR40*波及計算!$K43</f>
        <v>0</v>
      </c>
      <c r="BS132" s="238">
        <f>BS40*波及計算!$K43</f>
        <v>0</v>
      </c>
      <c r="BT132" s="238">
        <f>BT40*波及計算!$K43</f>
        <v>0</v>
      </c>
      <c r="BU132" s="238">
        <f>BU40*波及計算!$K43</f>
        <v>0</v>
      </c>
      <c r="BV132" s="238">
        <f>BV40*波及計算!$K43</f>
        <v>0</v>
      </c>
      <c r="BW132" s="238">
        <f>BW40*波及計算!$K43</f>
        <v>0</v>
      </c>
      <c r="BX132" s="238">
        <f>BX40*波及計算!$K43</f>
        <v>0</v>
      </c>
      <c r="BY132" s="238">
        <f>BY40*波及計算!$K43</f>
        <v>0</v>
      </c>
      <c r="BZ132" s="238">
        <f>BZ40*波及計算!$K43</f>
        <v>0</v>
      </c>
      <c r="CA132" s="238">
        <f>CA40*波及計算!$K43</f>
        <v>0</v>
      </c>
      <c r="CB132" s="238">
        <f>CB40*波及計算!$K43</f>
        <v>0</v>
      </c>
      <c r="CC132" s="238">
        <f>CC40*波及計算!$K43</f>
        <v>0</v>
      </c>
      <c r="CD132" s="238">
        <f>CD40*波及計算!$K43</f>
        <v>0</v>
      </c>
      <c r="CE132" s="238">
        <f>CE40*波及計算!$K43</f>
        <v>0</v>
      </c>
      <c r="CF132" s="238">
        <f>CF40*波及計算!$K43</f>
        <v>0</v>
      </c>
      <c r="CG132" s="238">
        <f>CG40*波及計算!$K43</f>
        <v>0</v>
      </c>
      <c r="CH132" s="238">
        <f>CH40*波及計算!$K43</f>
        <v>0</v>
      </c>
      <c r="CI132" s="238">
        <f>CI40*波及計算!$K43</f>
        <v>0</v>
      </c>
      <c r="CJ132" s="238">
        <f>CJ40*波及計算!$K43</f>
        <v>0</v>
      </c>
      <c r="CK132" s="238">
        <f>CK40*波及計算!$K43</f>
        <v>0</v>
      </c>
      <c r="CL132" s="238">
        <f>CL40*波及計算!$K43</f>
        <v>0</v>
      </c>
    </row>
    <row r="133" spans="1:90">
      <c r="A133">
        <v>38</v>
      </c>
      <c r="B133" t="s">
        <v>157</v>
      </c>
      <c r="C133" s="238">
        <f>C41*波及計算!$K44</f>
        <v>0</v>
      </c>
      <c r="D133" s="238">
        <f>D41*波及計算!$K44</f>
        <v>0</v>
      </c>
      <c r="E133" s="238">
        <f>E41*波及計算!$K44</f>
        <v>0</v>
      </c>
      <c r="F133" s="238">
        <f>F41*波及計算!$K44</f>
        <v>0</v>
      </c>
      <c r="G133" s="238">
        <f>G41*波及計算!$K44</f>
        <v>0</v>
      </c>
      <c r="H133" s="238">
        <f>H41*波及計算!$K44</f>
        <v>0</v>
      </c>
      <c r="I133" s="238">
        <f>I41*波及計算!$K44</f>
        <v>0</v>
      </c>
      <c r="J133" s="238">
        <f>J41*波及計算!$K44</f>
        <v>0</v>
      </c>
      <c r="K133" s="238">
        <f>K41*波及計算!$K44</f>
        <v>0</v>
      </c>
      <c r="L133" s="238">
        <f>L41*波及計算!$K44</f>
        <v>0</v>
      </c>
      <c r="M133" s="238">
        <f>M41*波及計算!$K44</f>
        <v>0</v>
      </c>
      <c r="N133" s="238">
        <f>N41*波及計算!$K44</f>
        <v>0</v>
      </c>
      <c r="O133" s="238">
        <f>O41*波及計算!$K44</f>
        <v>0</v>
      </c>
      <c r="P133" s="238">
        <f>P41*波及計算!$K44</f>
        <v>0</v>
      </c>
      <c r="Q133" s="238">
        <f>Q41*波及計算!$K44</f>
        <v>0</v>
      </c>
      <c r="R133" s="238">
        <f>R41*波及計算!$K44</f>
        <v>0</v>
      </c>
      <c r="S133" s="238">
        <f>S41*波及計算!$K44</f>
        <v>0</v>
      </c>
      <c r="T133" s="238">
        <f>T41*波及計算!$K44</f>
        <v>0</v>
      </c>
      <c r="U133" s="238">
        <f>U41*波及計算!$K44</f>
        <v>0</v>
      </c>
      <c r="V133" s="238">
        <f>V41*波及計算!$K44</f>
        <v>0</v>
      </c>
      <c r="W133" s="238">
        <f>W41*波及計算!$K44</f>
        <v>0</v>
      </c>
      <c r="X133" s="238">
        <f>X41*波及計算!$K44</f>
        <v>0</v>
      </c>
      <c r="Y133" s="238">
        <f>Y41*波及計算!$K44</f>
        <v>0</v>
      </c>
      <c r="Z133" s="238">
        <f>Z41*波及計算!$K44</f>
        <v>0</v>
      </c>
      <c r="AA133" s="238">
        <f>AA41*波及計算!$K44</f>
        <v>0</v>
      </c>
      <c r="AB133" s="238">
        <f>AB41*波及計算!$K44</f>
        <v>0</v>
      </c>
      <c r="AC133" s="238">
        <f>AC41*波及計算!$K44</f>
        <v>0</v>
      </c>
      <c r="AD133" s="238">
        <f>AD41*波及計算!$K44</f>
        <v>0</v>
      </c>
      <c r="AE133" s="238">
        <f>AE41*波及計算!$K44</f>
        <v>0</v>
      </c>
      <c r="AF133" s="238">
        <f>AF41*波及計算!$K44</f>
        <v>0</v>
      </c>
      <c r="AG133" s="238">
        <f>AG41*波及計算!$K44</f>
        <v>0</v>
      </c>
      <c r="AH133" s="238">
        <f>AH41*波及計算!$K44</f>
        <v>0</v>
      </c>
      <c r="AI133" s="238">
        <f>AI41*波及計算!$K44</f>
        <v>0</v>
      </c>
      <c r="AJ133" s="238">
        <f>AJ41*波及計算!$K44</f>
        <v>0</v>
      </c>
      <c r="AK133" s="238">
        <f>AK41*波及計算!$K44</f>
        <v>0</v>
      </c>
      <c r="AL133" s="238">
        <f>AL41*波及計算!$K44</f>
        <v>0</v>
      </c>
      <c r="AM133" s="238">
        <f>AM41*波及計算!$K44</f>
        <v>0</v>
      </c>
      <c r="AN133" s="238">
        <f>AN41*波及計算!$K44</f>
        <v>0</v>
      </c>
      <c r="AO133" s="238">
        <f>AO41*波及計算!$K44</f>
        <v>0</v>
      </c>
      <c r="AP133" s="238">
        <f>AP41*波及計算!$K44</f>
        <v>0</v>
      </c>
      <c r="AQ133" s="238">
        <f>AQ41*波及計算!$K44</f>
        <v>0</v>
      </c>
      <c r="AR133" s="238">
        <f>AR41*波及計算!$K44</f>
        <v>0</v>
      </c>
      <c r="AS133" s="238">
        <f>AS41*波及計算!$K44</f>
        <v>0</v>
      </c>
      <c r="AT133" s="238">
        <f>AT41*波及計算!$K44</f>
        <v>0</v>
      </c>
      <c r="AU133" s="238">
        <f>AU41*波及計算!$K44</f>
        <v>0</v>
      </c>
      <c r="AV133" s="238">
        <f>AV41*波及計算!$K44</f>
        <v>0</v>
      </c>
      <c r="AW133" s="238">
        <f>AW41*波及計算!$K44</f>
        <v>0</v>
      </c>
      <c r="AX133" s="238">
        <f>AX41*波及計算!$K44</f>
        <v>0</v>
      </c>
      <c r="AY133" s="238">
        <f>AY41*波及計算!$K44</f>
        <v>0</v>
      </c>
      <c r="AZ133" s="238">
        <f>AZ41*波及計算!$K44</f>
        <v>0</v>
      </c>
      <c r="BA133" s="238">
        <f>BA41*波及計算!$K44</f>
        <v>0</v>
      </c>
      <c r="BB133" s="238">
        <f>BB41*波及計算!$K44</f>
        <v>0</v>
      </c>
      <c r="BC133" s="238">
        <f>BC41*波及計算!$K44</f>
        <v>0</v>
      </c>
      <c r="BD133" s="238">
        <f>BD41*波及計算!$K44</f>
        <v>0</v>
      </c>
      <c r="BE133" s="238">
        <f>BE41*波及計算!$K44</f>
        <v>0</v>
      </c>
      <c r="BF133" s="238">
        <f>BF41*波及計算!$K44</f>
        <v>0</v>
      </c>
      <c r="BG133" s="238">
        <f>BG41*波及計算!$K44</f>
        <v>0</v>
      </c>
      <c r="BH133" s="238">
        <f>BH41*波及計算!$K44</f>
        <v>0</v>
      </c>
      <c r="BI133" s="238">
        <f>BI41*波及計算!$K44</f>
        <v>0</v>
      </c>
      <c r="BJ133" s="238">
        <f>BJ41*波及計算!$K44</f>
        <v>0</v>
      </c>
      <c r="BK133" s="238">
        <f>BK41*波及計算!$K44</f>
        <v>0</v>
      </c>
      <c r="BL133" s="238">
        <f>BL41*波及計算!$K44</f>
        <v>0</v>
      </c>
      <c r="BM133" s="238">
        <f>BM41*波及計算!$K44</f>
        <v>0</v>
      </c>
      <c r="BN133" s="238">
        <f>BN41*波及計算!$K44</f>
        <v>0</v>
      </c>
      <c r="BO133" s="238">
        <f>BO41*波及計算!$K44</f>
        <v>0</v>
      </c>
      <c r="BP133" s="238">
        <f>BP41*波及計算!$K44</f>
        <v>0</v>
      </c>
      <c r="BQ133" s="238">
        <f>BQ41*波及計算!$K44</f>
        <v>0</v>
      </c>
      <c r="BR133" s="238">
        <f>BR41*波及計算!$K44</f>
        <v>0</v>
      </c>
      <c r="BS133" s="238">
        <f>BS41*波及計算!$K44</f>
        <v>0</v>
      </c>
      <c r="BT133" s="238">
        <f>BT41*波及計算!$K44</f>
        <v>0</v>
      </c>
      <c r="BU133" s="238">
        <f>BU41*波及計算!$K44</f>
        <v>0</v>
      </c>
      <c r="BV133" s="238">
        <f>BV41*波及計算!$K44</f>
        <v>0</v>
      </c>
      <c r="BW133" s="238">
        <f>BW41*波及計算!$K44</f>
        <v>0</v>
      </c>
      <c r="BX133" s="238">
        <f>BX41*波及計算!$K44</f>
        <v>0</v>
      </c>
      <c r="BY133" s="238">
        <f>BY41*波及計算!$K44</f>
        <v>0</v>
      </c>
      <c r="BZ133" s="238">
        <f>BZ41*波及計算!$K44</f>
        <v>0</v>
      </c>
      <c r="CA133" s="238">
        <f>CA41*波及計算!$K44</f>
        <v>0</v>
      </c>
      <c r="CB133" s="238">
        <f>CB41*波及計算!$K44</f>
        <v>0</v>
      </c>
      <c r="CC133" s="238">
        <f>CC41*波及計算!$K44</f>
        <v>0</v>
      </c>
      <c r="CD133" s="238">
        <f>CD41*波及計算!$K44</f>
        <v>0</v>
      </c>
      <c r="CE133" s="238">
        <f>CE41*波及計算!$K44</f>
        <v>0</v>
      </c>
      <c r="CF133" s="238">
        <f>CF41*波及計算!$K44</f>
        <v>0</v>
      </c>
      <c r="CG133" s="238">
        <f>CG41*波及計算!$K44</f>
        <v>0</v>
      </c>
      <c r="CH133" s="238">
        <f>CH41*波及計算!$K44</f>
        <v>0</v>
      </c>
      <c r="CI133" s="238">
        <f>CI41*波及計算!$K44</f>
        <v>0</v>
      </c>
      <c r="CJ133" s="238">
        <f>CJ41*波及計算!$K44</f>
        <v>0</v>
      </c>
      <c r="CK133" s="238">
        <f>CK41*波及計算!$K44</f>
        <v>0</v>
      </c>
      <c r="CL133" s="238">
        <f>CL41*波及計算!$K44</f>
        <v>0</v>
      </c>
    </row>
    <row r="134" spans="1:90">
      <c r="A134">
        <v>39</v>
      </c>
      <c r="B134" t="s">
        <v>158</v>
      </c>
      <c r="C134" s="238">
        <f>C42*波及計算!$K45</f>
        <v>0</v>
      </c>
      <c r="D134" s="238">
        <f>D42*波及計算!$K45</f>
        <v>0</v>
      </c>
      <c r="E134" s="238">
        <f>E42*波及計算!$K45</f>
        <v>0</v>
      </c>
      <c r="F134" s="238">
        <f>F42*波及計算!$K45</f>
        <v>0</v>
      </c>
      <c r="G134" s="238">
        <f>G42*波及計算!$K45</f>
        <v>0</v>
      </c>
      <c r="H134" s="238">
        <f>H42*波及計算!$K45</f>
        <v>0</v>
      </c>
      <c r="I134" s="238">
        <f>I42*波及計算!$K45</f>
        <v>0</v>
      </c>
      <c r="J134" s="238">
        <f>J42*波及計算!$K45</f>
        <v>0</v>
      </c>
      <c r="K134" s="238">
        <f>K42*波及計算!$K45</f>
        <v>0</v>
      </c>
      <c r="L134" s="238">
        <f>L42*波及計算!$K45</f>
        <v>0</v>
      </c>
      <c r="M134" s="238">
        <f>M42*波及計算!$K45</f>
        <v>0</v>
      </c>
      <c r="N134" s="238">
        <f>N42*波及計算!$K45</f>
        <v>0</v>
      </c>
      <c r="O134" s="238">
        <f>O42*波及計算!$K45</f>
        <v>0</v>
      </c>
      <c r="P134" s="238">
        <f>P42*波及計算!$K45</f>
        <v>0</v>
      </c>
      <c r="Q134" s="238">
        <f>Q42*波及計算!$K45</f>
        <v>0</v>
      </c>
      <c r="R134" s="238">
        <f>R42*波及計算!$K45</f>
        <v>0</v>
      </c>
      <c r="S134" s="238">
        <f>S42*波及計算!$K45</f>
        <v>0</v>
      </c>
      <c r="T134" s="238">
        <f>T42*波及計算!$K45</f>
        <v>0</v>
      </c>
      <c r="U134" s="238">
        <f>U42*波及計算!$K45</f>
        <v>0</v>
      </c>
      <c r="V134" s="238">
        <f>V42*波及計算!$K45</f>
        <v>0</v>
      </c>
      <c r="W134" s="238">
        <f>W42*波及計算!$K45</f>
        <v>0</v>
      </c>
      <c r="X134" s="238">
        <f>X42*波及計算!$K45</f>
        <v>0</v>
      </c>
      <c r="Y134" s="238">
        <f>Y42*波及計算!$K45</f>
        <v>0</v>
      </c>
      <c r="Z134" s="238">
        <f>Z42*波及計算!$K45</f>
        <v>0</v>
      </c>
      <c r="AA134" s="238">
        <f>AA42*波及計算!$K45</f>
        <v>0</v>
      </c>
      <c r="AB134" s="238">
        <f>AB42*波及計算!$K45</f>
        <v>0</v>
      </c>
      <c r="AC134" s="238">
        <f>AC42*波及計算!$K45</f>
        <v>0</v>
      </c>
      <c r="AD134" s="238">
        <f>AD42*波及計算!$K45</f>
        <v>0</v>
      </c>
      <c r="AE134" s="238">
        <f>AE42*波及計算!$K45</f>
        <v>0</v>
      </c>
      <c r="AF134" s="238">
        <f>AF42*波及計算!$K45</f>
        <v>0</v>
      </c>
      <c r="AG134" s="238">
        <f>AG42*波及計算!$K45</f>
        <v>0</v>
      </c>
      <c r="AH134" s="238">
        <f>AH42*波及計算!$K45</f>
        <v>0</v>
      </c>
      <c r="AI134" s="238">
        <f>AI42*波及計算!$K45</f>
        <v>0</v>
      </c>
      <c r="AJ134" s="238">
        <f>AJ42*波及計算!$K45</f>
        <v>0</v>
      </c>
      <c r="AK134" s="238">
        <f>AK42*波及計算!$K45</f>
        <v>0</v>
      </c>
      <c r="AL134" s="238">
        <f>AL42*波及計算!$K45</f>
        <v>0</v>
      </c>
      <c r="AM134" s="238">
        <f>AM42*波及計算!$K45</f>
        <v>0</v>
      </c>
      <c r="AN134" s="238">
        <f>AN42*波及計算!$K45</f>
        <v>0</v>
      </c>
      <c r="AO134" s="238">
        <f>AO42*波及計算!$K45</f>
        <v>0</v>
      </c>
      <c r="AP134" s="238">
        <f>AP42*波及計算!$K45</f>
        <v>0</v>
      </c>
      <c r="AQ134" s="238">
        <f>AQ42*波及計算!$K45</f>
        <v>0</v>
      </c>
      <c r="AR134" s="238">
        <f>AR42*波及計算!$K45</f>
        <v>0</v>
      </c>
      <c r="AS134" s="238">
        <f>AS42*波及計算!$K45</f>
        <v>0</v>
      </c>
      <c r="AT134" s="238">
        <f>AT42*波及計算!$K45</f>
        <v>0</v>
      </c>
      <c r="AU134" s="238">
        <f>AU42*波及計算!$K45</f>
        <v>0</v>
      </c>
      <c r="AV134" s="238">
        <f>AV42*波及計算!$K45</f>
        <v>0</v>
      </c>
      <c r="AW134" s="238">
        <f>AW42*波及計算!$K45</f>
        <v>0</v>
      </c>
      <c r="AX134" s="238">
        <f>AX42*波及計算!$K45</f>
        <v>0</v>
      </c>
      <c r="AY134" s="238">
        <f>AY42*波及計算!$K45</f>
        <v>0</v>
      </c>
      <c r="AZ134" s="238">
        <f>AZ42*波及計算!$K45</f>
        <v>0</v>
      </c>
      <c r="BA134" s="238">
        <f>BA42*波及計算!$K45</f>
        <v>0</v>
      </c>
      <c r="BB134" s="238">
        <f>BB42*波及計算!$K45</f>
        <v>0</v>
      </c>
      <c r="BC134" s="238">
        <f>BC42*波及計算!$K45</f>
        <v>0</v>
      </c>
      <c r="BD134" s="238">
        <f>BD42*波及計算!$K45</f>
        <v>0</v>
      </c>
      <c r="BE134" s="238">
        <f>BE42*波及計算!$K45</f>
        <v>0</v>
      </c>
      <c r="BF134" s="238">
        <f>BF42*波及計算!$K45</f>
        <v>0</v>
      </c>
      <c r="BG134" s="238">
        <f>BG42*波及計算!$K45</f>
        <v>0</v>
      </c>
      <c r="BH134" s="238">
        <f>BH42*波及計算!$K45</f>
        <v>0</v>
      </c>
      <c r="BI134" s="238">
        <f>BI42*波及計算!$K45</f>
        <v>0</v>
      </c>
      <c r="BJ134" s="238">
        <f>BJ42*波及計算!$K45</f>
        <v>0</v>
      </c>
      <c r="BK134" s="238">
        <f>BK42*波及計算!$K45</f>
        <v>0</v>
      </c>
      <c r="BL134" s="238">
        <f>BL42*波及計算!$K45</f>
        <v>0</v>
      </c>
      <c r="BM134" s="238">
        <f>BM42*波及計算!$K45</f>
        <v>0</v>
      </c>
      <c r="BN134" s="238">
        <f>BN42*波及計算!$K45</f>
        <v>0</v>
      </c>
      <c r="BO134" s="238">
        <f>BO42*波及計算!$K45</f>
        <v>0</v>
      </c>
      <c r="BP134" s="238">
        <f>BP42*波及計算!$K45</f>
        <v>0</v>
      </c>
      <c r="BQ134" s="238">
        <f>BQ42*波及計算!$K45</f>
        <v>0</v>
      </c>
      <c r="BR134" s="238">
        <f>BR42*波及計算!$K45</f>
        <v>0</v>
      </c>
      <c r="BS134" s="238">
        <f>BS42*波及計算!$K45</f>
        <v>0</v>
      </c>
      <c r="BT134" s="238">
        <f>BT42*波及計算!$K45</f>
        <v>0</v>
      </c>
      <c r="BU134" s="238">
        <f>BU42*波及計算!$K45</f>
        <v>0</v>
      </c>
      <c r="BV134" s="238">
        <f>BV42*波及計算!$K45</f>
        <v>0</v>
      </c>
      <c r="BW134" s="238">
        <f>BW42*波及計算!$K45</f>
        <v>0</v>
      </c>
      <c r="BX134" s="238">
        <f>BX42*波及計算!$K45</f>
        <v>0</v>
      </c>
      <c r="BY134" s="238">
        <f>BY42*波及計算!$K45</f>
        <v>0</v>
      </c>
      <c r="BZ134" s="238">
        <f>BZ42*波及計算!$K45</f>
        <v>0</v>
      </c>
      <c r="CA134" s="238">
        <f>CA42*波及計算!$K45</f>
        <v>0</v>
      </c>
      <c r="CB134" s="238">
        <f>CB42*波及計算!$K45</f>
        <v>0</v>
      </c>
      <c r="CC134" s="238">
        <f>CC42*波及計算!$K45</f>
        <v>0</v>
      </c>
      <c r="CD134" s="238">
        <f>CD42*波及計算!$K45</f>
        <v>0</v>
      </c>
      <c r="CE134" s="238">
        <f>CE42*波及計算!$K45</f>
        <v>0</v>
      </c>
      <c r="CF134" s="238">
        <f>CF42*波及計算!$K45</f>
        <v>0</v>
      </c>
      <c r="CG134" s="238">
        <f>CG42*波及計算!$K45</f>
        <v>0</v>
      </c>
      <c r="CH134" s="238">
        <f>CH42*波及計算!$K45</f>
        <v>0</v>
      </c>
      <c r="CI134" s="238">
        <f>CI42*波及計算!$K45</f>
        <v>0</v>
      </c>
      <c r="CJ134" s="238">
        <f>CJ42*波及計算!$K45</f>
        <v>0</v>
      </c>
      <c r="CK134" s="238">
        <f>CK42*波及計算!$K45</f>
        <v>0</v>
      </c>
      <c r="CL134" s="238">
        <f>CL42*波及計算!$K45</f>
        <v>0</v>
      </c>
    </row>
    <row r="135" spans="1:90">
      <c r="A135">
        <v>40</v>
      </c>
      <c r="B135" t="s">
        <v>159</v>
      </c>
      <c r="C135" s="238">
        <f>C43*波及計算!$K46</f>
        <v>0</v>
      </c>
      <c r="D135" s="238">
        <f>D43*波及計算!$K46</f>
        <v>0</v>
      </c>
      <c r="E135" s="238">
        <f>E43*波及計算!$K46</f>
        <v>0</v>
      </c>
      <c r="F135" s="238">
        <f>F43*波及計算!$K46</f>
        <v>0</v>
      </c>
      <c r="G135" s="238">
        <f>G43*波及計算!$K46</f>
        <v>0</v>
      </c>
      <c r="H135" s="238">
        <f>H43*波及計算!$K46</f>
        <v>0</v>
      </c>
      <c r="I135" s="238">
        <f>I43*波及計算!$K46</f>
        <v>0</v>
      </c>
      <c r="J135" s="238">
        <f>J43*波及計算!$K46</f>
        <v>0</v>
      </c>
      <c r="K135" s="238">
        <f>K43*波及計算!$K46</f>
        <v>0</v>
      </c>
      <c r="L135" s="238">
        <f>L43*波及計算!$K46</f>
        <v>0</v>
      </c>
      <c r="M135" s="238">
        <f>M43*波及計算!$K46</f>
        <v>0</v>
      </c>
      <c r="N135" s="238">
        <f>N43*波及計算!$K46</f>
        <v>0</v>
      </c>
      <c r="O135" s="238">
        <f>O43*波及計算!$K46</f>
        <v>0</v>
      </c>
      <c r="P135" s="238">
        <f>P43*波及計算!$K46</f>
        <v>0</v>
      </c>
      <c r="Q135" s="238">
        <f>Q43*波及計算!$K46</f>
        <v>0</v>
      </c>
      <c r="R135" s="238">
        <f>R43*波及計算!$K46</f>
        <v>0</v>
      </c>
      <c r="S135" s="238">
        <f>S43*波及計算!$K46</f>
        <v>0</v>
      </c>
      <c r="T135" s="238">
        <f>T43*波及計算!$K46</f>
        <v>0</v>
      </c>
      <c r="U135" s="238">
        <f>U43*波及計算!$K46</f>
        <v>0</v>
      </c>
      <c r="V135" s="238">
        <f>V43*波及計算!$K46</f>
        <v>0</v>
      </c>
      <c r="W135" s="238">
        <f>W43*波及計算!$K46</f>
        <v>0</v>
      </c>
      <c r="X135" s="238">
        <f>X43*波及計算!$K46</f>
        <v>0</v>
      </c>
      <c r="Y135" s="238">
        <f>Y43*波及計算!$K46</f>
        <v>0</v>
      </c>
      <c r="Z135" s="238">
        <f>Z43*波及計算!$K46</f>
        <v>0</v>
      </c>
      <c r="AA135" s="238">
        <f>AA43*波及計算!$K46</f>
        <v>0</v>
      </c>
      <c r="AB135" s="238">
        <f>AB43*波及計算!$K46</f>
        <v>0</v>
      </c>
      <c r="AC135" s="238">
        <f>AC43*波及計算!$K46</f>
        <v>0</v>
      </c>
      <c r="AD135" s="238">
        <f>AD43*波及計算!$K46</f>
        <v>0</v>
      </c>
      <c r="AE135" s="238">
        <f>AE43*波及計算!$K46</f>
        <v>0</v>
      </c>
      <c r="AF135" s="238">
        <f>AF43*波及計算!$K46</f>
        <v>0</v>
      </c>
      <c r="AG135" s="238">
        <f>AG43*波及計算!$K46</f>
        <v>0</v>
      </c>
      <c r="AH135" s="238">
        <f>AH43*波及計算!$K46</f>
        <v>0</v>
      </c>
      <c r="AI135" s="238">
        <f>AI43*波及計算!$K46</f>
        <v>0</v>
      </c>
      <c r="AJ135" s="238">
        <f>AJ43*波及計算!$K46</f>
        <v>0</v>
      </c>
      <c r="AK135" s="238">
        <f>AK43*波及計算!$K46</f>
        <v>0</v>
      </c>
      <c r="AL135" s="238">
        <f>AL43*波及計算!$K46</f>
        <v>0</v>
      </c>
      <c r="AM135" s="238">
        <f>AM43*波及計算!$K46</f>
        <v>0</v>
      </c>
      <c r="AN135" s="238">
        <f>AN43*波及計算!$K46</f>
        <v>0</v>
      </c>
      <c r="AO135" s="238">
        <f>AO43*波及計算!$K46</f>
        <v>0</v>
      </c>
      <c r="AP135" s="238">
        <f>AP43*波及計算!$K46</f>
        <v>0</v>
      </c>
      <c r="AQ135" s="238">
        <f>AQ43*波及計算!$K46</f>
        <v>0</v>
      </c>
      <c r="AR135" s="238">
        <f>AR43*波及計算!$K46</f>
        <v>0</v>
      </c>
      <c r="AS135" s="238">
        <f>AS43*波及計算!$K46</f>
        <v>0</v>
      </c>
      <c r="AT135" s="238">
        <f>AT43*波及計算!$K46</f>
        <v>0</v>
      </c>
      <c r="AU135" s="238">
        <f>AU43*波及計算!$K46</f>
        <v>0</v>
      </c>
      <c r="AV135" s="238">
        <f>AV43*波及計算!$K46</f>
        <v>0</v>
      </c>
      <c r="AW135" s="238">
        <f>AW43*波及計算!$K46</f>
        <v>0</v>
      </c>
      <c r="AX135" s="238">
        <f>AX43*波及計算!$K46</f>
        <v>0</v>
      </c>
      <c r="AY135" s="238">
        <f>AY43*波及計算!$K46</f>
        <v>0</v>
      </c>
      <c r="AZ135" s="238">
        <f>AZ43*波及計算!$K46</f>
        <v>0</v>
      </c>
      <c r="BA135" s="238">
        <f>BA43*波及計算!$K46</f>
        <v>0</v>
      </c>
      <c r="BB135" s="238">
        <f>BB43*波及計算!$K46</f>
        <v>0</v>
      </c>
      <c r="BC135" s="238">
        <f>BC43*波及計算!$K46</f>
        <v>0</v>
      </c>
      <c r="BD135" s="238">
        <f>BD43*波及計算!$K46</f>
        <v>0</v>
      </c>
      <c r="BE135" s="238">
        <f>BE43*波及計算!$K46</f>
        <v>0</v>
      </c>
      <c r="BF135" s="238">
        <f>BF43*波及計算!$K46</f>
        <v>0</v>
      </c>
      <c r="BG135" s="238">
        <f>BG43*波及計算!$K46</f>
        <v>0</v>
      </c>
      <c r="BH135" s="238">
        <f>BH43*波及計算!$K46</f>
        <v>0</v>
      </c>
      <c r="BI135" s="238">
        <f>BI43*波及計算!$K46</f>
        <v>0</v>
      </c>
      <c r="BJ135" s="238">
        <f>BJ43*波及計算!$K46</f>
        <v>0</v>
      </c>
      <c r="BK135" s="238">
        <f>BK43*波及計算!$K46</f>
        <v>0</v>
      </c>
      <c r="BL135" s="238">
        <f>BL43*波及計算!$K46</f>
        <v>0</v>
      </c>
      <c r="BM135" s="238">
        <f>BM43*波及計算!$K46</f>
        <v>0</v>
      </c>
      <c r="BN135" s="238">
        <f>BN43*波及計算!$K46</f>
        <v>0</v>
      </c>
      <c r="BO135" s="238">
        <f>BO43*波及計算!$K46</f>
        <v>0</v>
      </c>
      <c r="BP135" s="238">
        <f>BP43*波及計算!$K46</f>
        <v>0</v>
      </c>
      <c r="BQ135" s="238">
        <f>BQ43*波及計算!$K46</f>
        <v>0</v>
      </c>
      <c r="BR135" s="238">
        <f>BR43*波及計算!$K46</f>
        <v>0</v>
      </c>
      <c r="BS135" s="238">
        <f>BS43*波及計算!$K46</f>
        <v>0</v>
      </c>
      <c r="BT135" s="238">
        <f>BT43*波及計算!$K46</f>
        <v>0</v>
      </c>
      <c r="BU135" s="238">
        <f>BU43*波及計算!$K46</f>
        <v>0</v>
      </c>
      <c r="BV135" s="238">
        <f>BV43*波及計算!$K46</f>
        <v>0</v>
      </c>
      <c r="BW135" s="238">
        <f>BW43*波及計算!$K46</f>
        <v>0</v>
      </c>
      <c r="BX135" s="238">
        <f>BX43*波及計算!$K46</f>
        <v>0</v>
      </c>
      <c r="BY135" s="238">
        <f>BY43*波及計算!$K46</f>
        <v>0</v>
      </c>
      <c r="BZ135" s="238">
        <f>BZ43*波及計算!$K46</f>
        <v>0</v>
      </c>
      <c r="CA135" s="238">
        <f>CA43*波及計算!$K46</f>
        <v>0</v>
      </c>
      <c r="CB135" s="238">
        <f>CB43*波及計算!$K46</f>
        <v>0</v>
      </c>
      <c r="CC135" s="238">
        <f>CC43*波及計算!$K46</f>
        <v>0</v>
      </c>
      <c r="CD135" s="238">
        <f>CD43*波及計算!$K46</f>
        <v>0</v>
      </c>
      <c r="CE135" s="238">
        <f>CE43*波及計算!$K46</f>
        <v>0</v>
      </c>
      <c r="CF135" s="238">
        <f>CF43*波及計算!$K46</f>
        <v>0</v>
      </c>
      <c r="CG135" s="238">
        <f>CG43*波及計算!$K46</f>
        <v>0</v>
      </c>
      <c r="CH135" s="238">
        <f>CH43*波及計算!$K46</f>
        <v>0</v>
      </c>
      <c r="CI135" s="238">
        <f>CI43*波及計算!$K46</f>
        <v>0</v>
      </c>
      <c r="CJ135" s="238">
        <f>CJ43*波及計算!$K46</f>
        <v>0</v>
      </c>
      <c r="CK135" s="238">
        <f>CK43*波及計算!$K46</f>
        <v>0</v>
      </c>
      <c r="CL135" s="238">
        <f>CL43*波及計算!$K46</f>
        <v>0</v>
      </c>
    </row>
    <row r="136" spans="1:90">
      <c r="A136">
        <v>41</v>
      </c>
      <c r="B136" t="s">
        <v>1996</v>
      </c>
      <c r="C136" s="238">
        <f>C44*波及計算!$K47</f>
        <v>0</v>
      </c>
      <c r="D136" s="238">
        <f>D44*波及計算!$K47</f>
        <v>0</v>
      </c>
      <c r="E136" s="238">
        <f>E44*波及計算!$K47</f>
        <v>0</v>
      </c>
      <c r="F136" s="238">
        <f>F44*波及計算!$K47</f>
        <v>0</v>
      </c>
      <c r="G136" s="238">
        <f>G44*波及計算!$K47</f>
        <v>0</v>
      </c>
      <c r="H136" s="238">
        <f>H44*波及計算!$K47</f>
        <v>0</v>
      </c>
      <c r="I136" s="238">
        <f>I44*波及計算!$K47</f>
        <v>0</v>
      </c>
      <c r="J136" s="238">
        <f>J44*波及計算!$K47</f>
        <v>0</v>
      </c>
      <c r="K136" s="238">
        <f>K44*波及計算!$K47</f>
        <v>0</v>
      </c>
      <c r="L136" s="238">
        <f>L44*波及計算!$K47</f>
        <v>0</v>
      </c>
      <c r="M136" s="238">
        <f>M44*波及計算!$K47</f>
        <v>0</v>
      </c>
      <c r="N136" s="238">
        <f>N44*波及計算!$K47</f>
        <v>0</v>
      </c>
      <c r="O136" s="238">
        <f>O44*波及計算!$K47</f>
        <v>0</v>
      </c>
      <c r="P136" s="238">
        <f>P44*波及計算!$K47</f>
        <v>0</v>
      </c>
      <c r="Q136" s="238">
        <f>Q44*波及計算!$K47</f>
        <v>0</v>
      </c>
      <c r="R136" s="238">
        <f>R44*波及計算!$K47</f>
        <v>0</v>
      </c>
      <c r="S136" s="238">
        <f>S44*波及計算!$K47</f>
        <v>0</v>
      </c>
      <c r="T136" s="238">
        <f>T44*波及計算!$K47</f>
        <v>0</v>
      </c>
      <c r="U136" s="238">
        <f>U44*波及計算!$K47</f>
        <v>0</v>
      </c>
      <c r="V136" s="238">
        <f>V44*波及計算!$K47</f>
        <v>0</v>
      </c>
      <c r="W136" s="238">
        <f>W44*波及計算!$K47</f>
        <v>0</v>
      </c>
      <c r="X136" s="238">
        <f>X44*波及計算!$K47</f>
        <v>0</v>
      </c>
      <c r="Y136" s="238">
        <f>Y44*波及計算!$K47</f>
        <v>0</v>
      </c>
      <c r="Z136" s="238">
        <f>Z44*波及計算!$K47</f>
        <v>0</v>
      </c>
      <c r="AA136" s="238">
        <f>AA44*波及計算!$K47</f>
        <v>0</v>
      </c>
      <c r="AB136" s="238">
        <f>AB44*波及計算!$K47</f>
        <v>0</v>
      </c>
      <c r="AC136" s="238">
        <f>AC44*波及計算!$K47</f>
        <v>0</v>
      </c>
      <c r="AD136" s="238">
        <f>AD44*波及計算!$K47</f>
        <v>0</v>
      </c>
      <c r="AE136" s="238">
        <f>AE44*波及計算!$K47</f>
        <v>0</v>
      </c>
      <c r="AF136" s="238">
        <f>AF44*波及計算!$K47</f>
        <v>0</v>
      </c>
      <c r="AG136" s="238">
        <f>AG44*波及計算!$K47</f>
        <v>0</v>
      </c>
      <c r="AH136" s="238">
        <f>AH44*波及計算!$K47</f>
        <v>0</v>
      </c>
      <c r="AI136" s="238">
        <f>AI44*波及計算!$K47</f>
        <v>0</v>
      </c>
      <c r="AJ136" s="238">
        <f>AJ44*波及計算!$K47</f>
        <v>0</v>
      </c>
      <c r="AK136" s="238">
        <f>AK44*波及計算!$K47</f>
        <v>0</v>
      </c>
      <c r="AL136" s="238">
        <f>AL44*波及計算!$K47</f>
        <v>0</v>
      </c>
      <c r="AM136" s="238">
        <f>AM44*波及計算!$K47</f>
        <v>0</v>
      </c>
      <c r="AN136" s="238">
        <f>AN44*波及計算!$K47</f>
        <v>0</v>
      </c>
      <c r="AO136" s="238">
        <f>AO44*波及計算!$K47</f>
        <v>0</v>
      </c>
      <c r="AP136" s="238">
        <f>AP44*波及計算!$K47</f>
        <v>0</v>
      </c>
      <c r="AQ136" s="238">
        <f>AQ44*波及計算!$K47</f>
        <v>0</v>
      </c>
      <c r="AR136" s="238">
        <f>AR44*波及計算!$K47</f>
        <v>0</v>
      </c>
      <c r="AS136" s="238">
        <f>AS44*波及計算!$K47</f>
        <v>0</v>
      </c>
      <c r="AT136" s="238">
        <f>AT44*波及計算!$K47</f>
        <v>0</v>
      </c>
      <c r="AU136" s="238">
        <f>AU44*波及計算!$K47</f>
        <v>0</v>
      </c>
      <c r="AV136" s="238">
        <f>AV44*波及計算!$K47</f>
        <v>0</v>
      </c>
      <c r="AW136" s="238">
        <f>AW44*波及計算!$K47</f>
        <v>0</v>
      </c>
      <c r="AX136" s="238">
        <f>AX44*波及計算!$K47</f>
        <v>0</v>
      </c>
      <c r="AY136" s="238">
        <f>AY44*波及計算!$K47</f>
        <v>0</v>
      </c>
      <c r="AZ136" s="238">
        <f>AZ44*波及計算!$K47</f>
        <v>0</v>
      </c>
      <c r="BA136" s="238">
        <f>BA44*波及計算!$K47</f>
        <v>0</v>
      </c>
      <c r="BB136" s="238">
        <f>BB44*波及計算!$K47</f>
        <v>0</v>
      </c>
      <c r="BC136" s="238">
        <f>BC44*波及計算!$K47</f>
        <v>0</v>
      </c>
      <c r="BD136" s="238">
        <f>BD44*波及計算!$K47</f>
        <v>0</v>
      </c>
      <c r="BE136" s="238">
        <f>BE44*波及計算!$K47</f>
        <v>0</v>
      </c>
      <c r="BF136" s="238">
        <f>BF44*波及計算!$K47</f>
        <v>0</v>
      </c>
      <c r="BG136" s="238">
        <f>BG44*波及計算!$K47</f>
        <v>0</v>
      </c>
      <c r="BH136" s="238">
        <f>BH44*波及計算!$K47</f>
        <v>0</v>
      </c>
      <c r="BI136" s="238">
        <f>BI44*波及計算!$K47</f>
        <v>0</v>
      </c>
      <c r="BJ136" s="238">
        <f>BJ44*波及計算!$K47</f>
        <v>0</v>
      </c>
      <c r="BK136" s="238">
        <f>BK44*波及計算!$K47</f>
        <v>0</v>
      </c>
      <c r="BL136" s="238">
        <f>BL44*波及計算!$K47</f>
        <v>0</v>
      </c>
      <c r="BM136" s="238">
        <f>BM44*波及計算!$K47</f>
        <v>0</v>
      </c>
      <c r="BN136" s="238">
        <f>BN44*波及計算!$K47</f>
        <v>0</v>
      </c>
      <c r="BO136" s="238">
        <f>BO44*波及計算!$K47</f>
        <v>0</v>
      </c>
      <c r="BP136" s="238">
        <f>BP44*波及計算!$K47</f>
        <v>0</v>
      </c>
      <c r="BQ136" s="238">
        <f>BQ44*波及計算!$K47</f>
        <v>0</v>
      </c>
      <c r="BR136" s="238">
        <f>BR44*波及計算!$K47</f>
        <v>0</v>
      </c>
      <c r="BS136" s="238">
        <f>BS44*波及計算!$K47</f>
        <v>0</v>
      </c>
      <c r="BT136" s="238">
        <f>BT44*波及計算!$K47</f>
        <v>0</v>
      </c>
      <c r="BU136" s="238">
        <f>BU44*波及計算!$K47</f>
        <v>0</v>
      </c>
      <c r="BV136" s="238">
        <f>BV44*波及計算!$K47</f>
        <v>0</v>
      </c>
      <c r="BW136" s="238">
        <f>BW44*波及計算!$K47</f>
        <v>0</v>
      </c>
      <c r="BX136" s="238">
        <f>BX44*波及計算!$K47</f>
        <v>0</v>
      </c>
      <c r="BY136" s="238">
        <f>BY44*波及計算!$K47</f>
        <v>0</v>
      </c>
      <c r="BZ136" s="238">
        <f>BZ44*波及計算!$K47</f>
        <v>0</v>
      </c>
      <c r="CA136" s="238">
        <f>CA44*波及計算!$K47</f>
        <v>0</v>
      </c>
      <c r="CB136" s="238">
        <f>CB44*波及計算!$K47</f>
        <v>0</v>
      </c>
      <c r="CC136" s="238">
        <f>CC44*波及計算!$K47</f>
        <v>0</v>
      </c>
      <c r="CD136" s="238">
        <f>CD44*波及計算!$K47</f>
        <v>0</v>
      </c>
      <c r="CE136" s="238">
        <f>CE44*波及計算!$K47</f>
        <v>0</v>
      </c>
      <c r="CF136" s="238">
        <f>CF44*波及計算!$K47</f>
        <v>0</v>
      </c>
      <c r="CG136" s="238">
        <f>CG44*波及計算!$K47</f>
        <v>0</v>
      </c>
      <c r="CH136" s="238">
        <f>CH44*波及計算!$K47</f>
        <v>0</v>
      </c>
      <c r="CI136" s="238">
        <f>CI44*波及計算!$K47</f>
        <v>0</v>
      </c>
      <c r="CJ136" s="238">
        <f>CJ44*波及計算!$K47</f>
        <v>0</v>
      </c>
      <c r="CK136" s="238">
        <f>CK44*波及計算!$K47</f>
        <v>0</v>
      </c>
      <c r="CL136" s="238">
        <f>CL44*波及計算!$K47</f>
        <v>0</v>
      </c>
    </row>
    <row r="137" spans="1:90">
      <c r="A137">
        <v>42</v>
      </c>
      <c r="B137" t="s">
        <v>1234</v>
      </c>
      <c r="C137" s="238">
        <f>C45*波及計算!$K48</f>
        <v>0</v>
      </c>
      <c r="D137" s="238">
        <f>D45*波及計算!$K48</f>
        <v>0</v>
      </c>
      <c r="E137" s="238">
        <f>E45*波及計算!$K48</f>
        <v>0</v>
      </c>
      <c r="F137" s="238">
        <f>F45*波及計算!$K48</f>
        <v>0</v>
      </c>
      <c r="G137" s="238">
        <f>G45*波及計算!$K48</f>
        <v>0</v>
      </c>
      <c r="H137" s="238">
        <f>H45*波及計算!$K48</f>
        <v>0</v>
      </c>
      <c r="I137" s="238">
        <f>I45*波及計算!$K48</f>
        <v>0</v>
      </c>
      <c r="J137" s="238">
        <f>J45*波及計算!$K48</f>
        <v>0</v>
      </c>
      <c r="K137" s="238">
        <f>K45*波及計算!$K48</f>
        <v>0</v>
      </c>
      <c r="L137" s="238">
        <f>L45*波及計算!$K48</f>
        <v>0</v>
      </c>
      <c r="M137" s="238">
        <f>M45*波及計算!$K48</f>
        <v>0</v>
      </c>
      <c r="N137" s="238">
        <f>N45*波及計算!$K48</f>
        <v>0</v>
      </c>
      <c r="O137" s="238">
        <f>O45*波及計算!$K48</f>
        <v>0</v>
      </c>
      <c r="P137" s="238">
        <f>P45*波及計算!$K48</f>
        <v>0</v>
      </c>
      <c r="Q137" s="238">
        <f>Q45*波及計算!$K48</f>
        <v>0</v>
      </c>
      <c r="R137" s="238">
        <f>R45*波及計算!$K48</f>
        <v>0</v>
      </c>
      <c r="S137" s="238">
        <f>S45*波及計算!$K48</f>
        <v>0</v>
      </c>
      <c r="T137" s="238">
        <f>T45*波及計算!$K48</f>
        <v>0</v>
      </c>
      <c r="U137" s="238">
        <f>U45*波及計算!$K48</f>
        <v>0</v>
      </c>
      <c r="V137" s="238">
        <f>V45*波及計算!$K48</f>
        <v>0</v>
      </c>
      <c r="W137" s="238">
        <f>W45*波及計算!$K48</f>
        <v>0</v>
      </c>
      <c r="X137" s="238">
        <f>X45*波及計算!$K48</f>
        <v>0</v>
      </c>
      <c r="Y137" s="238">
        <f>Y45*波及計算!$K48</f>
        <v>0</v>
      </c>
      <c r="Z137" s="238">
        <f>Z45*波及計算!$K48</f>
        <v>0</v>
      </c>
      <c r="AA137" s="238">
        <f>AA45*波及計算!$K48</f>
        <v>0</v>
      </c>
      <c r="AB137" s="238">
        <f>AB45*波及計算!$K48</f>
        <v>0</v>
      </c>
      <c r="AC137" s="238">
        <f>AC45*波及計算!$K48</f>
        <v>0</v>
      </c>
      <c r="AD137" s="238">
        <f>AD45*波及計算!$K48</f>
        <v>0</v>
      </c>
      <c r="AE137" s="238">
        <f>AE45*波及計算!$K48</f>
        <v>0</v>
      </c>
      <c r="AF137" s="238">
        <f>AF45*波及計算!$K48</f>
        <v>0</v>
      </c>
      <c r="AG137" s="238">
        <f>AG45*波及計算!$K48</f>
        <v>0</v>
      </c>
      <c r="AH137" s="238">
        <f>AH45*波及計算!$K48</f>
        <v>0</v>
      </c>
      <c r="AI137" s="238">
        <f>AI45*波及計算!$K48</f>
        <v>0</v>
      </c>
      <c r="AJ137" s="238">
        <f>AJ45*波及計算!$K48</f>
        <v>0</v>
      </c>
      <c r="AK137" s="238">
        <f>AK45*波及計算!$K48</f>
        <v>0</v>
      </c>
      <c r="AL137" s="238">
        <f>AL45*波及計算!$K48</f>
        <v>0</v>
      </c>
      <c r="AM137" s="238">
        <f>AM45*波及計算!$K48</f>
        <v>0</v>
      </c>
      <c r="AN137" s="238">
        <f>AN45*波及計算!$K48</f>
        <v>0</v>
      </c>
      <c r="AO137" s="238">
        <f>AO45*波及計算!$K48</f>
        <v>0</v>
      </c>
      <c r="AP137" s="238">
        <f>AP45*波及計算!$K48</f>
        <v>0</v>
      </c>
      <c r="AQ137" s="238">
        <f>AQ45*波及計算!$K48</f>
        <v>0</v>
      </c>
      <c r="AR137" s="238">
        <f>AR45*波及計算!$K48</f>
        <v>0</v>
      </c>
      <c r="AS137" s="238">
        <f>AS45*波及計算!$K48</f>
        <v>0</v>
      </c>
      <c r="AT137" s="238">
        <f>AT45*波及計算!$K48</f>
        <v>0</v>
      </c>
      <c r="AU137" s="238">
        <f>AU45*波及計算!$K48</f>
        <v>0</v>
      </c>
      <c r="AV137" s="238">
        <f>AV45*波及計算!$K48</f>
        <v>0</v>
      </c>
      <c r="AW137" s="238">
        <f>AW45*波及計算!$K48</f>
        <v>0</v>
      </c>
      <c r="AX137" s="238">
        <f>AX45*波及計算!$K48</f>
        <v>0</v>
      </c>
      <c r="AY137" s="238">
        <f>AY45*波及計算!$K48</f>
        <v>0</v>
      </c>
      <c r="AZ137" s="238">
        <f>AZ45*波及計算!$K48</f>
        <v>0</v>
      </c>
      <c r="BA137" s="238">
        <f>BA45*波及計算!$K48</f>
        <v>0</v>
      </c>
      <c r="BB137" s="238">
        <f>BB45*波及計算!$K48</f>
        <v>0</v>
      </c>
      <c r="BC137" s="238">
        <f>BC45*波及計算!$K48</f>
        <v>0</v>
      </c>
      <c r="BD137" s="238">
        <f>BD45*波及計算!$K48</f>
        <v>0</v>
      </c>
      <c r="BE137" s="238">
        <f>BE45*波及計算!$K48</f>
        <v>0</v>
      </c>
      <c r="BF137" s="238">
        <f>BF45*波及計算!$K48</f>
        <v>0</v>
      </c>
      <c r="BG137" s="238">
        <f>BG45*波及計算!$K48</f>
        <v>0</v>
      </c>
      <c r="BH137" s="238">
        <f>BH45*波及計算!$K48</f>
        <v>0</v>
      </c>
      <c r="BI137" s="238">
        <f>BI45*波及計算!$K48</f>
        <v>0</v>
      </c>
      <c r="BJ137" s="238">
        <f>BJ45*波及計算!$K48</f>
        <v>0</v>
      </c>
      <c r="BK137" s="238">
        <f>BK45*波及計算!$K48</f>
        <v>0</v>
      </c>
      <c r="BL137" s="238">
        <f>BL45*波及計算!$K48</f>
        <v>0</v>
      </c>
      <c r="BM137" s="238">
        <f>BM45*波及計算!$K48</f>
        <v>0</v>
      </c>
      <c r="BN137" s="238">
        <f>BN45*波及計算!$K48</f>
        <v>0</v>
      </c>
      <c r="BO137" s="238">
        <f>BO45*波及計算!$K48</f>
        <v>0</v>
      </c>
      <c r="BP137" s="238">
        <f>BP45*波及計算!$K48</f>
        <v>0</v>
      </c>
      <c r="BQ137" s="238">
        <f>BQ45*波及計算!$K48</f>
        <v>0</v>
      </c>
      <c r="BR137" s="238">
        <f>BR45*波及計算!$K48</f>
        <v>0</v>
      </c>
      <c r="BS137" s="238">
        <f>BS45*波及計算!$K48</f>
        <v>0</v>
      </c>
      <c r="BT137" s="238">
        <f>BT45*波及計算!$K48</f>
        <v>0</v>
      </c>
      <c r="BU137" s="238">
        <f>BU45*波及計算!$K48</f>
        <v>0</v>
      </c>
      <c r="BV137" s="238">
        <f>BV45*波及計算!$K48</f>
        <v>0</v>
      </c>
      <c r="BW137" s="238">
        <f>BW45*波及計算!$K48</f>
        <v>0</v>
      </c>
      <c r="BX137" s="238">
        <f>BX45*波及計算!$K48</f>
        <v>0</v>
      </c>
      <c r="BY137" s="238">
        <f>BY45*波及計算!$K48</f>
        <v>0</v>
      </c>
      <c r="BZ137" s="238">
        <f>BZ45*波及計算!$K48</f>
        <v>0</v>
      </c>
      <c r="CA137" s="238">
        <f>CA45*波及計算!$K48</f>
        <v>0</v>
      </c>
      <c r="CB137" s="238">
        <f>CB45*波及計算!$K48</f>
        <v>0</v>
      </c>
      <c r="CC137" s="238">
        <f>CC45*波及計算!$K48</f>
        <v>0</v>
      </c>
      <c r="CD137" s="238">
        <f>CD45*波及計算!$K48</f>
        <v>0</v>
      </c>
      <c r="CE137" s="238">
        <f>CE45*波及計算!$K48</f>
        <v>0</v>
      </c>
      <c r="CF137" s="238">
        <f>CF45*波及計算!$K48</f>
        <v>0</v>
      </c>
      <c r="CG137" s="238">
        <f>CG45*波及計算!$K48</f>
        <v>0</v>
      </c>
      <c r="CH137" s="238">
        <f>CH45*波及計算!$K48</f>
        <v>0</v>
      </c>
      <c r="CI137" s="238">
        <f>CI45*波及計算!$K48</f>
        <v>0</v>
      </c>
      <c r="CJ137" s="238">
        <f>CJ45*波及計算!$K48</f>
        <v>0</v>
      </c>
      <c r="CK137" s="238">
        <f>CK45*波及計算!$K48</f>
        <v>0</v>
      </c>
      <c r="CL137" s="238">
        <f>CL45*波及計算!$K48</f>
        <v>0</v>
      </c>
    </row>
    <row r="138" spans="1:90">
      <c r="A138">
        <v>43</v>
      </c>
      <c r="B138" t="s">
        <v>865</v>
      </c>
      <c r="C138" s="238">
        <f>C46*波及計算!$K49</f>
        <v>0</v>
      </c>
      <c r="D138" s="238">
        <f>D46*波及計算!$K49</f>
        <v>0</v>
      </c>
      <c r="E138" s="238">
        <f>E46*波及計算!$K49</f>
        <v>0</v>
      </c>
      <c r="F138" s="238">
        <f>F46*波及計算!$K49</f>
        <v>0</v>
      </c>
      <c r="G138" s="238">
        <f>G46*波及計算!$K49</f>
        <v>0</v>
      </c>
      <c r="H138" s="238">
        <f>H46*波及計算!$K49</f>
        <v>0</v>
      </c>
      <c r="I138" s="238">
        <f>I46*波及計算!$K49</f>
        <v>0</v>
      </c>
      <c r="J138" s="238">
        <f>J46*波及計算!$K49</f>
        <v>0</v>
      </c>
      <c r="K138" s="238">
        <f>K46*波及計算!$K49</f>
        <v>0</v>
      </c>
      <c r="L138" s="238">
        <f>L46*波及計算!$K49</f>
        <v>0</v>
      </c>
      <c r="M138" s="238">
        <f>M46*波及計算!$K49</f>
        <v>0</v>
      </c>
      <c r="N138" s="238">
        <f>N46*波及計算!$K49</f>
        <v>0</v>
      </c>
      <c r="O138" s="238">
        <f>O46*波及計算!$K49</f>
        <v>0</v>
      </c>
      <c r="P138" s="238">
        <f>P46*波及計算!$K49</f>
        <v>0</v>
      </c>
      <c r="Q138" s="238">
        <f>Q46*波及計算!$K49</f>
        <v>0</v>
      </c>
      <c r="R138" s="238">
        <f>R46*波及計算!$K49</f>
        <v>0</v>
      </c>
      <c r="S138" s="238">
        <f>S46*波及計算!$K49</f>
        <v>0</v>
      </c>
      <c r="T138" s="238">
        <f>T46*波及計算!$K49</f>
        <v>0</v>
      </c>
      <c r="U138" s="238">
        <f>U46*波及計算!$K49</f>
        <v>0</v>
      </c>
      <c r="V138" s="238">
        <f>V46*波及計算!$K49</f>
        <v>0</v>
      </c>
      <c r="W138" s="238">
        <f>W46*波及計算!$K49</f>
        <v>0</v>
      </c>
      <c r="X138" s="238">
        <f>X46*波及計算!$K49</f>
        <v>0</v>
      </c>
      <c r="Y138" s="238">
        <f>Y46*波及計算!$K49</f>
        <v>0</v>
      </c>
      <c r="Z138" s="238">
        <f>Z46*波及計算!$K49</f>
        <v>0</v>
      </c>
      <c r="AA138" s="238">
        <f>AA46*波及計算!$K49</f>
        <v>0</v>
      </c>
      <c r="AB138" s="238">
        <f>AB46*波及計算!$K49</f>
        <v>0</v>
      </c>
      <c r="AC138" s="238">
        <f>AC46*波及計算!$K49</f>
        <v>0</v>
      </c>
      <c r="AD138" s="238">
        <f>AD46*波及計算!$K49</f>
        <v>0</v>
      </c>
      <c r="AE138" s="238">
        <f>AE46*波及計算!$K49</f>
        <v>0</v>
      </c>
      <c r="AF138" s="238">
        <f>AF46*波及計算!$K49</f>
        <v>0</v>
      </c>
      <c r="AG138" s="238">
        <f>AG46*波及計算!$K49</f>
        <v>0</v>
      </c>
      <c r="AH138" s="238">
        <f>AH46*波及計算!$K49</f>
        <v>0</v>
      </c>
      <c r="AI138" s="238">
        <f>AI46*波及計算!$K49</f>
        <v>0</v>
      </c>
      <c r="AJ138" s="238">
        <f>AJ46*波及計算!$K49</f>
        <v>0</v>
      </c>
      <c r="AK138" s="238">
        <f>AK46*波及計算!$K49</f>
        <v>0</v>
      </c>
      <c r="AL138" s="238">
        <f>AL46*波及計算!$K49</f>
        <v>0</v>
      </c>
      <c r="AM138" s="238">
        <f>AM46*波及計算!$K49</f>
        <v>0</v>
      </c>
      <c r="AN138" s="238">
        <f>AN46*波及計算!$K49</f>
        <v>0</v>
      </c>
      <c r="AO138" s="238">
        <f>AO46*波及計算!$K49</f>
        <v>0</v>
      </c>
      <c r="AP138" s="238">
        <f>AP46*波及計算!$K49</f>
        <v>0</v>
      </c>
      <c r="AQ138" s="238">
        <f>AQ46*波及計算!$K49</f>
        <v>0</v>
      </c>
      <c r="AR138" s="238">
        <f>AR46*波及計算!$K49</f>
        <v>0</v>
      </c>
      <c r="AS138" s="238">
        <f>AS46*波及計算!$K49</f>
        <v>0</v>
      </c>
      <c r="AT138" s="238">
        <f>AT46*波及計算!$K49</f>
        <v>0</v>
      </c>
      <c r="AU138" s="238">
        <f>AU46*波及計算!$K49</f>
        <v>0</v>
      </c>
      <c r="AV138" s="238">
        <f>AV46*波及計算!$K49</f>
        <v>0</v>
      </c>
      <c r="AW138" s="238">
        <f>AW46*波及計算!$K49</f>
        <v>0</v>
      </c>
      <c r="AX138" s="238">
        <f>AX46*波及計算!$K49</f>
        <v>0</v>
      </c>
      <c r="AY138" s="238">
        <f>AY46*波及計算!$K49</f>
        <v>0</v>
      </c>
      <c r="AZ138" s="238">
        <f>AZ46*波及計算!$K49</f>
        <v>0</v>
      </c>
      <c r="BA138" s="238">
        <f>BA46*波及計算!$K49</f>
        <v>0</v>
      </c>
      <c r="BB138" s="238">
        <f>BB46*波及計算!$K49</f>
        <v>0</v>
      </c>
      <c r="BC138" s="238">
        <f>BC46*波及計算!$K49</f>
        <v>0</v>
      </c>
      <c r="BD138" s="238">
        <f>BD46*波及計算!$K49</f>
        <v>0</v>
      </c>
      <c r="BE138" s="238">
        <f>BE46*波及計算!$K49</f>
        <v>0</v>
      </c>
      <c r="BF138" s="238">
        <f>BF46*波及計算!$K49</f>
        <v>0</v>
      </c>
      <c r="BG138" s="238">
        <f>BG46*波及計算!$K49</f>
        <v>0</v>
      </c>
      <c r="BH138" s="238">
        <f>BH46*波及計算!$K49</f>
        <v>0</v>
      </c>
      <c r="BI138" s="238">
        <f>BI46*波及計算!$K49</f>
        <v>0</v>
      </c>
      <c r="BJ138" s="238">
        <f>BJ46*波及計算!$K49</f>
        <v>0</v>
      </c>
      <c r="BK138" s="238">
        <f>BK46*波及計算!$K49</f>
        <v>0</v>
      </c>
      <c r="BL138" s="238">
        <f>BL46*波及計算!$K49</f>
        <v>0</v>
      </c>
      <c r="BM138" s="238">
        <f>BM46*波及計算!$K49</f>
        <v>0</v>
      </c>
      <c r="BN138" s="238">
        <f>BN46*波及計算!$K49</f>
        <v>0</v>
      </c>
      <c r="BO138" s="238">
        <f>BO46*波及計算!$K49</f>
        <v>0</v>
      </c>
      <c r="BP138" s="238">
        <f>BP46*波及計算!$K49</f>
        <v>0</v>
      </c>
      <c r="BQ138" s="238">
        <f>BQ46*波及計算!$K49</f>
        <v>0</v>
      </c>
      <c r="BR138" s="238">
        <f>BR46*波及計算!$K49</f>
        <v>0</v>
      </c>
      <c r="BS138" s="238">
        <f>BS46*波及計算!$K49</f>
        <v>0</v>
      </c>
      <c r="BT138" s="238">
        <f>BT46*波及計算!$K49</f>
        <v>0</v>
      </c>
      <c r="BU138" s="238">
        <f>BU46*波及計算!$K49</f>
        <v>0</v>
      </c>
      <c r="BV138" s="238">
        <f>BV46*波及計算!$K49</f>
        <v>0</v>
      </c>
      <c r="BW138" s="238">
        <f>BW46*波及計算!$K49</f>
        <v>0</v>
      </c>
      <c r="BX138" s="238">
        <f>BX46*波及計算!$K49</f>
        <v>0</v>
      </c>
      <c r="BY138" s="238">
        <f>BY46*波及計算!$K49</f>
        <v>0</v>
      </c>
      <c r="BZ138" s="238">
        <f>BZ46*波及計算!$K49</f>
        <v>0</v>
      </c>
      <c r="CA138" s="238">
        <f>CA46*波及計算!$K49</f>
        <v>0</v>
      </c>
      <c r="CB138" s="238">
        <f>CB46*波及計算!$K49</f>
        <v>0</v>
      </c>
      <c r="CC138" s="238">
        <f>CC46*波及計算!$K49</f>
        <v>0</v>
      </c>
      <c r="CD138" s="238">
        <f>CD46*波及計算!$K49</f>
        <v>0</v>
      </c>
      <c r="CE138" s="238">
        <f>CE46*波及計算!$K49</f>
        <v>0</v>
      </c>
      <c r="CF138" s="238">
        <f>CF46*波及計算!$K49</f>
        <v>0</v>
      </c>
      <c r="CG138" s="238">
        <f>CG46*波及計算!$K49</f>
        <v>0</v>
      </c>
      <c r="CH138" s="238">
        <f>CH46*波及計算!$K49</f>
        <v>0</v>
      </c>
      <c r="CI138" s="238">
        <f>CI46*波及計算!$K49</f>
        <v>0</v>
      </c>
      <c r="CJ138" s="238">
        <f>CJ46*波及計算!$K49</f>
        <v>0</v>
      </c>
      <c r="CK138" s="238">
        <f>CK46*波及計算!$K49</f>
        <v>0</v>
      </c>
      <c r="CL138" s="238">
        <f>CL46*波及計算!$K49</f>
        <v>0</v>
      </c>
    </row>
    <row r="139" spans="1:90">
      <c r="A139">
        <v>44</v>
      </c>
      <c r="B139" t="s">
        <v>868</v>
      </c>
      <c r="C139" s="238">
        <f>C47*波及計算!$K50</f>
        <v>0</v>
      </c>
      <c r="D139" s="238">
        <f>D47*波及計算!$K50</f>
        <v>0</v>
      </c>
      <c r="E139" s="238">
        <f>E47*波及計算!$K50</f>
        <v>0</v>
      </c>
      <c r="F139" s="238">
        <f>F47*波及計算!$K50</f>
        <v>0</v>
      </c>
      <c r="G139" s="238">
        <f>G47*波及計算!$K50</f>
        <v>0</v>
      </c>
      <c r="H139" s="238">
        <f>H47*波及計算!$K50</f>
        <v>0</v>
      </c>
      <c r="I139" s="238">
        <f>I47*波及計算!$K50</f>
        <v>0</v>
      </c>
      <c r="J139" s="238">
        <f>J47*波及計算!$K50</f>
        <v>0</v>
      </c>
      <c r="K139" s="238">
        <f>K47*波及計算!$K50</f>
        <v>0</v>
      </c>
      <c r="L139" s="238">
        <f>L47*波及計算!$K50</f>
        <v>0</v>
      </c>
      <c r="M139" s="238">
        <f>M47*波及計算!$K50</f>
        <v>0</v>
      </c>
      <c r="N139" s="238">
        <f>N47*波及計算!$K50</f>
        <v>0</v>
      </c>
      <c r="O139" s="238">
        <f>O47*波及計算!$K50</f>
        <v>0</v>
      </c>
      <c r="P139" s="238">
        <f>P47*波及計算!$K50</f>
        <v>0</v>
      </c>
      <c r="Q139" s="238">
        <f>Q47*波及計算!$K50</f>
        <v>0</v>
      </c>
      <c r="R139" s="238">
        <f>R47*波及計算!$K50</f>
        <v>0</v>
      </c>
      <c r="S139" s="238">
        <f>S47*波及計算!$K50</f>
        <v>0</v>
      </c>
      <c r="T139" s="238">
        <f>T47*波及計算!$K50</f>
        <v>0</v>
      </c>
      <c r="U139" s="238">
        <f>U47*波及計算!$K50</f>
        <v>0</v>
      </c>
      <c r="V139" s="238">
        <f>V47*波及計算!$K50</f>
        <v>0</v>
      </c>
      <c r="W139" s="238">
        <f>W47*波及計算!$K50</f>
        <v>0</v>
      </c>
      <c r="X139" s="238">
        <f>X47*波及計算!$K50</f>
        <v>0</v>
      </c>
      <c r="Y139" s="238">
        <f>Y47*波及計算!$K50</f>
        <v>0</v>
      </c>
      <c r="Z139" s="238">
        <f>Z47*波及計算!$K50</f>
        <v>0</v>
      </c>
      <c r="AA139" s="238">
        <f>AA47*波及計算!$K50</f>
        <v>0</v>
      </c>
      <c r="AB139" s="238">
        <f>AB47*波及計算!$K50</f>
        <v>0</v>
      </c>
      <c r="AC139" s="238">
        <f>AC47*波及計算!$K50</f>
        <v>0</v>
      </c>
      <c r="AD139" s="238">
        <f>AD47*波及計算!$K50</f>
        <v>0</v>
      </c>
      <c r="AE139" s="238">
        <f>AE47*波及計算!$K50</f>
        <v>0</v>
      </c>
      <c r="AF139" s="238">
        <f>AF47*波及計算!$K50</f>
        <v>0</v>
      </c>
      <c r="AG139" s="238">
        <f>AG47*波及計算!$K50</f>
        <v>0</v>
      </c>
      <c r="AH139" s="238">
        <f>AH47*波及計算!$K50</f>
        <v>0</v>
      </c>
      <c r="AI139" s="238">
        <f>AI47*波及計算!$K50</f>
        <v>0</v>
      </c>
      <c r="AJ139" s="238">
        <f>AJ47*波及計算!$K50</f>
        <v>0</v>
      </c>
      <c r="AK139" s="238">
        <f>AK47*波及計算!$K50</f>
        <v>0</v>
      </c>
      <c r="AL139" s="238">
        <f>AL47*波及計算!$K50</f>
        <v>0</v>
      </c>
      <c r="AM139" s="238">
        <f>AM47*波及計算!$K50</f>
        <v>0</v>
      </c>
      <c r="AN139" s="238">
        <f>AN47*波及計算!$K50</f>
        <v>0</v>
      </c>
      <c r="AO139" s="238">
        <f>AO47*波及計算!$K50</f>
        <v>0</v>
      </c>
      <c r="AP139" s="238">
        <f>AP47*波及計算!$K50</f>
        <v>0</v>
      </c>
      <c r="AQ139" s="238">
        <f>AQ47*波及計算!$K50</f>
        <v>0</v>
      </c>
      <c r="AR139" s="238">
        <f>AR47*波及計算!$K50</f>
        <v>0</v>
      </c>
      <c r="AS139" s="238">
        <f>AS47*波及計算!$K50</f>
        <v>0</v>
      </c>
      <c r="AT139" s="238">
        <f>AT47*波及計算!$K50</f>
        <v>0</v>
      </c>
      <c r="AU139" s="238">
        <f>AU47*波及計算!$K50</f>
        <v>0</v>
      </c>
      <c r="AV139" s="238">
        <f>AV47*波及計算!$K50</f>
        <v>0</v>
      </c>
      <c r="AW139" s="238">
        <f>AW47*波及計算!$K50</f>
        <v>0</v>
      </c>
      <c r="AX139" s="238">
        <f>AX47*波及計算!$K50</f>
        <v>0</v>
      </c>
      <c r="AY139" s="238">
        <f>AY47*波及計算!$K50</f>
        <v>0</v>
      </c>
      <c r="AZ139" s="238">
        <f>AZ47*波及計算!$K50</f>
        <v>0</v>
      </c>
      <c r="BA139" s="238">
        <f>BA47*波及計算!$K50</f>
        <v>0</v>
      </c>
      <c r="BB139" s="238">
        <f>BB47*波及計算!$K50</f>
        <v>0</v>
      </c>
      <c r="BC139" s="238">
        <f>BC47*波及計算!$K50</f>
        <v>0</v>
      </c>
      <c r="BD139" s="238">
        <f>BD47*波及計算!$K50</f>
        <v>0</v>
      </c>
      <c r="BE139" s="238">
        <f>BE47*波及計算!$K50</f>
        <v>0</v>
      </c>
      <c r="BF139" s="238">
        <f>BF47*波及計算!$K50</f>
        <v>0</v>
      </c>
      <c r="BG139" s="238">
        <f>BG47*波及計算!$K50</f>
        <v>0</v>
      </c>
      <c r="BH139" s="238">
        <f>BH47*波及計算!$K50</f>
        <v>0</v>
      </c>
      <c r="BI139" s="238">
        <f>BI47*波及計算!$K50</f>
        <v>0</v>
      </c>
      <c r="BJ139" s="238">
        <f>BJ47*波及計算!$K50</f>
        <v>0</v>
      </c>
      <c r="BK139" s="238">
        <f>BK47*波及計算!$K50</f>
        <v>0</v>
      </c>
      <c r="BL139" s="238">
        <f>BL47*波及計算!$K50</f>
        <v>0</v>
      </c>
      <c r="BM139" s="238">
        <f>BM47*波及計算!$K50</f>
        <v>0</v>
      </c>
      <c r="BN139" s="238">
        <f>BN47*波及計算!$K50</f>
        <v>0</v>
      </c>
      <c r="BO139" s="238">
        <f>BO47*波及計算!$K50</f>
        <v>0</v>
      </c>
      <c r="BP139" s="238">
        <f>BP47*波及計算!$K50</f>
        <v>0</v>
      </c>
      <c r="BQ139" s="238">
        <f>BQ47*波及計算!$K50</f>
        <v>0</v>
      </c>
      <c r="BR139" s="238">
        <f>BR47*波及計算!$K50</f>
        <v>0</v>
      </c>
      <c r="BS139" s="238">
        <f>BS47*波及計算!$K50</f>
        <v>0</v>
      </c>
      <c r="BT139" s="238">
        <f>BT47*波及計算!$K50</f>
        <v>0</v>
      </c>
      <c r="BU139" s="238">
        <f>BU47*波及計算!$K50</f>
        <v>0</v>
      </c>
      <c r="BV139" s="238">
        <f>BV47*波及計算!$K50</f>
        <v>0</v>
      </c>
      <c r="BW139" s="238">
        <f>BW47*波及計算!$K50</f>
        <v>0</v>
      </c>
      <c r="BX139" s="238">
        <f>BX47*波及計算!$K50</f>
        <v>0</v>
      </c>
      <c r="BY139" s="238">
        <f>BY47*波及計算!$K50</f>
        <v>0</v>
      </c>
      <c r="BZ139" s="238">
        <f>BZ47*波及計算!$K50</f>
        <v>0</v>
      </c>
      <c r="CA139" s="238">
        <f>CA47*波及計算!$K50</f>
        <v>0</v>
      </c>
      <c r="CB139" s="238">
        <f>CB47*波及計算!$K50</f>
        <v>0</v>
      </c>
      <c r="CC139" s="238">
        <f>CC47*波及計算!$K50</f>
        <v>0</v>
      </c>
      <c r="CD139" s="238">
        <f>CD47*波及計算!$K50</f>
        <v>0</v>
      </c>
      <c r="CE139" s="238">
        <f>CE47*波及計算!$K50</f>
        <v>0</v>
      </c>
      <c r="CF139" s="238">
        <f>CF47*波及計算!$K50</f>
        <v>0</v>
      </c>
      <c r="CG139" s="238">
        <f>CG47*波及計算!$K50</f>
        <v>0</v>
      </c>
      <c r="CH139" s="238">
        <f>CH47*波及計算!$K50</f>
        <v>0</v>
      </c>
      <c r="CI139" s="238">
        <f>CI47*波及計算!$K50</f>
        <v>0</v>
      </c>
      <c r="CJ139" s="238">
        <f>CJ47*波及計算!$K50</f>
        <v>0</v>
      </c>
      <c r="CK139" s="238">
        <f>CK47*波及計算!$K50</f>
        <v>0</v>
      </c>
      <c r="CL139" s="238">
        <f>CL47*波及計算!$K50</f>
        <v>0</v>
      </c>
    </row>
    <row r="140" spans="1:90">
      <c r="A140">
        <v>45</v>
      </c>
      <c r="B140" t="s">
        <v>161</v>
      </c>
      <c r="C140" s="238">
        <f>C48*波及計算!$K51</f>
        <v>0</v>
      </c>
      <c r="D140" s="238">
        <f>D48*波及計算!$K51</f>
        <v>0</v>
      </c>
      <c r="E140" s="238">
        <f>E48*波及計算!$K51</f>
        <v>0</v>
      </c>
      <c r="F140" s="238">
        <f>F48*波及計算!$K51</f>
        <v>0</v>
      </c>
      <c r="G140" s="238">
        <f>G48*波及計算!$K51</f>
        <v>0</v>
      </c>
      <c r="H140" s="238">
        <f>H48*波及計算!$K51</f>
        <v>0</v>
      </c>
      <c r="I140" s="238">
        <f>I48*波及計算!$K51</f>
        <v>0</v>
      </c>
      <c r="J140" s="238">
        <f>J48*波及計算!$K51</f>
        <v>0</v>
      </c>
      <c r="K140" s="238">
        <f>K48*波及計算!$K51</f>
        <v>0</v>
      </c>
      <c r="L140" s="238">
        <f>L48*波及計算!$K51</f>
        <v>0</v>
      </c>
      <c r="M140" s="238">
        <f>M48*波及計算!$K51</f>
        <v>0</v>
      </c>
      <c r="N140" s="238">
        <f>N48*波及計算!$K51</f>
        <v>0</v>
      </c>
      <c r="O140" s="238">
        <f>O48*波及計算!$K51</f>
        <v>0</v>
      </c>
      <c r="P140" s="238">
        <f>P48*波及計算!$K51</f>
        <v>0</v>
      </c>
      <c r="Q140" s="238">
        <f>Q48*波及計算!$K51</f>
        <v>0</v>
      </c>
      <c r="R140" s="238">
        <f>R48*波及計算!$K51</f>
        <v>0</v>
      </c>
      <c r="S140" s="238">
        <f>S48*波及計算!$K51</f>
        <v>0</v>
      </c>
      <c r="T140" s="238">
        <f>T48*波及計算!$K51</f>
        <v>0</v>
      </c>
      <c r="U140" s="238">
        <f>U48*波及計算!$K51</f>
        <v>0</v>
      </c>
      <c r="V140" s="238">
        <f>V48*波及計算!$K51</f>
        <v>0</v>
      </c>
      <c r="W140" s="238">
        <f>W48*波及計算!$K51</f>
        <v>0</v>
      </c>
      <c r="X140" s="238">
        <f>X48*波及計算!$K51</f>
        <v>0</v>
      </c>
      <c r="Y140" s="238">
        <f>Y48*波及計算!$K51</f>
        <v>0</v>
      </c>
      <c r="Z140" s="238">
        <f>Z48*波及計算!$K51</f>
        <v>0</v>
      </c>
      <c r="AA140" s="238">
        <f>AA48*波及計算!$K51</f>
        <v>0</v>
      </c>
      <c r="AB140" s="238">
        <f>AB48*波及計算!$K51</f>
        <v>0</v>
      </c>
      <c r="AC140" s="238">
        <f>AC48*波及計算!$K51</f>
        <v>0</v>
      </c>
      <c r="AD140" s="238">
        <f>AD48*波及計算!$K51</f>
        <v>0</v>
      </c>
      <c r="AE140" s="238">
        <f>AE48*波及計算!$K51</f>
        <v>0</v>
      </c>
      <c r="AF140" s="238">
        <f>AF48*波及計算!$K51</f>
        <v>0</v>
      </c>
      <c r="AG140" s="238">
        <f>AG48*波及計算!$K51</f>
        <v>0</v>
      </c>
      <c r="AH140" s="238">
        <f>AH48*波及計算!$K51</f>
        <v>0</v>
      </c>
      <c r="AI140" s="238">
        <f>AI48*波及計算!$K51</f>
        <v>0</v>
      </c>
      <c r="AJ140" s="238">
        <f>AJ48*波及計算!$K51</f>
        <v>0</v>
      </c>
      <c r="AK140" s="238">
        <f>AK48*波及計算!$K51</f>
        <v>0</v>
      </c>
      <c r="AL140" s="238">
        <f>AL48*波及計算!$K51</f>
        <v>0</v>
      </c>
      <c r="AM140" s="238">
        <f>AM48*波及計算!$K51</f>
        <v>0</v>
      </c>
      <c r="AN140" s="238">
        <f>AN48*波及計算!$K51</f>
        <v>0</v>
      </c>
      <c r="AO140" s="238">
        <f>AO48*波及計算!$K51</f>
        <v>0</v>
      </c>
      <c r="AP140" s="238">
        <f>AP48*波及計算!$K51</f>
        <v>0</v>
      </c>
      <c r="AQ140" s="238">
        <f>AQ48*波及計算!$K51</f>
        <v>0</v>
      </c>
      <c r="AR140" s="238">
        <f>AR48*波及計算!$K51</f>
        <v>0</v>
      </c>
      <c r="AS140" s="238">
        <f>AS48*波及計算!$K51</f>
        <v>0</v>
      </c>
      <c r="AT140" s="238">
        <f>AT48*波及計算!$K51</f>
        <v>0</v>
      </c>
      <c r="AU140" s="238">
        <f>AU48*波及計算!$K51</f>
        <v>0</v>
      </c>
      <c r="AV140" s="238">
        <f>AV48*波及計算!$K51</f>
        <v>0</v>
      </c>
      <c r="AW140" s="238">
        <f>AW48*波及計算!$K51</f>
        <v>0</v>
      </c>
      <c r="AX140" s="238">
        <f>AX48*波及計算!$K51</f>
        <v>0</v>
      </c>
      <c r="AY140" s="238">
        <f>AY48*波及計算!$K51</f>
        <v>0</v>
      </c>
      <c r="AZ140" s="238">
        <f>AZ48*波及計算!$K51</f>
        <v>0</v>
      </c>
      <c r="BA140" s="238">
        <f>BA48*波及計算!$K51</f>
        <v>0</v>
      </c>
      <c r="BB140" s="238">
        <f>BB48*波及計算!$K51</f>
        <v>0</v>
      </c>
      <c r="BC140" s="238">
        <f>BC48*波及計算!$K51</f>
        <v>0</v>
      </c>
      <c r="BD140" s="238">
        <f>BD48*波及計算!$K51</f>
        <v>0</v>
      </c>
      <c r="BE140" s="238">
        <f>BE48*波及計算!$K51</f>
        <v>0</v>
      </c>
      <c r="BF140" s="238">
        <f>BF48*波及計算!$K51</f>
        <v>0</v>
      </c>
      <c r="BG140" s="238">
        <f>BG48*波及計算!$K51</f>
        <v>0</v>
      </c>
      <c r="BH140" s="238">
        <f>BH48*波及計算!$K51</f>
        <v>0</v>
      </c>
      <c r="BI140" s="238">
        <f>BI48*波及計算!$K51</f>
        <v>0</v>
      </c>
      <c r="BJ140" s="238">
        <f>BJ48*波及計算!$K51</f>
        <v>0</v>
      </c>
      <c r="BK140" s="238">
        <f>BK48*波及計算!$K51</f>
        <v>0</v>
      </c>
      <c r="BL140" s="238">
        <f>BL48*波及計算!$K51</f>
        <v>0</v>
      </c>
      <c r="BM140" s="238">
        <f>BM48*波及計算!$K51</f>
        <v>0</v>
      </c>
      <c r="BN140" s="238">
        <f>BN48*波及計算!$K51</f>
        <v>0</v>
      </c>
      <c r="BO140" s="238">
        <f>BO48*波及計算!$K51</f>
        <v>0</v>
      </c>
      <c r="BP140" s="238">
        <f>BP48*波及計算!$K51</f>
        <v>0</v>
      </c>
      <c r="BQ140" s="238">
        <f>BQ48*波及計算!$K51</f>
        <v>0</v>
      </c>
      <c r="BR140" s="238">
        <f>BR48*波及計算!$K51</f>
        <v>0</v>
      </c>
      <c r="BS140" s="238">
        <f>BS48*波及計算!$K51</f>
        <v>0</v>
      </c>
      <c r="BT140" s="238">
        <f>BT48*波及計算!$K51</f>
        <v>0</v>
      </c>
      <c r="BU140" s="238">
        <f>BU48*波及計算!$K51</f>
        <v>0</v>
      </c>
      <c r="BV140" s="238">
        <f>BV48*波及計算!$K51</f>
        <v>0</v>
      </c>
      <c r="BW140" s="238">
        <f>BW48*波及計算!$K51</f>
        <v>0</v>
      </c>
      <c r="BX140" s="238">
        <f>BX48*波及計算!$K51</f>
        <v>0</v>
      </c>
      <c r="BY140" s="238">
        <f>BY48*波及計算!$K51</f>
        <v>0</v>
      </c>
      <c r="BZ140" s="238">
        <f>BZ48*波及計算!$K51</f>
        <v>0</v>
      </c>
      <c r="CA140" s="238">
        <f>CA48*波及計算!$K51</f>
        <v>0</v>
      </c>
      <c r="CB140" s="238">
        <f>CB48*波及計算!$K51</f>
        <v>0</v>
      </c>
      <c r="CC140" s="238">
        <f>CC48*波及計算!$K51</f>
        <v>0</v>
      </c>
      <c r="CD140" s="238">
        <f>CD48*波及計算!$K51</f>
        <v>0</v>
      </c>
      <c r="CE140" s="238">
        <f>CE48*波及計算!$K51</f>
        <v>0</v>
      </c>
      <c r="CF140" s="238">
        <f>CF48*波及計算!$K51</f>
        <v>0</v>
      </c>
      <c r="CG140" s="238">
        <f>CG48*波及計算!$K51</f>
        <v>0</v>
      </c>
      <c r="CH140" s="238">
        <f>CH48*波及計算!$K51</f>
        <v>0</v>
      </c>
      <c r="CI140" s="238">
        <f>CI48*波及計算!$K51</f>
        <v>0</v>
      </c>
      <c r="CJ140" s="238">
        <f>CJ48*波及計算!$K51</f>
        <v>0</v>
      </c>
      <c r="CK140" s="238">
        <f>CK48*波及計算!$K51</f>
        <v>0</v>
      </c>
      <c r="CL140" s="238">
        <f>CL48*波及計算!$K51</f>
        <v>0</v>
      </c>
    </row>
    <row r="141" spans="1:90">
      <c r="A141">
        <v>46</v>
      </c>
      <c r="B141" t="s">
        <v>162</v>
      </c>
      <c r="C141" s="238">
        <f>C49*波及計算!$K52</f>
        <v>0</v>
      </c>
      <c r="D141" s="238">
        <f>D49*波及計算!$K52</f>
        <v>0</v>
      </c>
      <c r="E141" s="238">
        <f>E49*波及計算!$K52</f>
        <v>0</v>
      </c>
      <c r="F141" s="238">
        <f>F49*波及計算!$K52</f>
        <v>0</v>
      </c>
      <c r="G141" s="238">
        <f>G49*波及計算!$K52</f>
        <v>0</v>
      </c>
      <c r="H141" s="238">
        <f>H49*波及計算!$K52</f>
        <v>0</v>
      </c>
      <c r="I141" s="238">
        <f>I49*波及計算!$K52</f>
        <v>0</v>
      </c>
      <c r="J141" s="238">
        <f>J49*波及計算!$K52</f>
        <v>0</v>
      </c>
      <c r="K141" s="238">
        <f>K49*波及計算!$K52</f>
        <v>0</v>
      </c>
      <c r="L141" s="238">
        <f>L49*波及計算!$K52</f>
        <v>0</v>
      </c>
      <c r="M141" s="238">
        <f>M49*波及計算!$K52</f>
        <v>0</v>
      </c>
      <c r="N141" s="238">
        <f>N49*波及計算!$K52</f>
        <v>0</v>
      </c>
      <c r="O141" s="238">
        <f>O49*波及計算!$K52</f>
        <v>0</v>
      </c>
      <c r="P141" s="238">
        <f>P49*波及計算!$K52</f>
        <v>0</v>
      </c>
      <c r="Q141" s="238">
        <f>Q49*波及計算!$K52</f>
        <v>0</v>
      </c>
      <c r="R141" s="238">
        <f>R49*波及計算!$K52</f>
        <v>0</v>
      </c>
      <c r="S141" s="238">
        <f>S49*波及計算!$K52</f>
        <v>0</v>
      </c>
      <c r="T141" s="238">
        <f>T49*波及計算!$K52</f>
        <v>0</v>
      </c>
      <c r="U141" s="238">
        <f>U49*波及計算!$K52</f>
        <v>0</v>
      </c>
      <c r="V141" s="238">
        <f>V49*波及計算!$K52</f>
        <v>0</v>
      </c>
      <c r="W141" s="238">
        <f>W49*波及計算!$K52</f>
        <v>0</v>
      </c>
      <c r="X141" s="238">
        <f>X49*波及計算!$K52</f>
        <v>0</v>
      </c>
      <c r="Y141" s="238">
        <f>Y49*波及計算!$K52</f>
        <v>0</v>
      </c>
      <c r="Z141" s="238">
        <f>Z49*波及計算!$K52</f>
        <v>0</v>
      </c>
      <c r="AA141" s="238">
        <f>AA49*波及計算!$K52</f>
        <v>0</v>
      </c>
      <c r="AB141" s="238">
        <f>AB49*波及計算!$K52</f>
        <v>0</v>
      </c>
      <c r="AC141" s="238">
        <f>AC49*波及計算!$K52</f>
        <v>0</v>
      </c>
      <c r="AD141" s="238">
        <f>AD49*波及計算!$K52</f>
        <v>0</v>
      </c>
      <c r="AE141" s="238">
        <f>AE49*波及計算!$K52</f>
        <v>0</v>
      </c>
      <c r="AF141" s="238">
        <f>AF49*波及計算!$K52</f>
        <v>0</v>
      </c>
      <c r="AG141" s="238">
        <f>AG49*波及計算!$K52</f>
        <v>0</v>
      </c>
      <c r="AH141" s="238">
        <f>AH49*波及計算!$K52</f>
        <v>0</v>
      </c>
      <c r="AI141" s="238">
        <f>AI49*波及計算!$K52</f>
        <v>0</v>
      </c>
      <c r="AJ141" s="238">
        <f>AJ49*波及計算!$K52</f>
        <v>0</v>
      </c>
      <c r="AK141" s="238">
        <f>AK49*波及計算!$K52</f>
        <v>0</v>
      </c>
      <c r="AL141" s="238">
        <f>AL49*波及計算!$K52</f>
        <v>0</v>
      </c>
      <c r="AM141" s="238">
        <f>AM49*波及計算!$K52</f>
        <v>0</v>
      </c>
      <c r="AN141" s="238">
        <f>AN49*波及計算!$K52</f>
        <v>0</v>
      </c>
      <c r="AO141" s="238">
        <f>AO49*波及計算!$K52</f>
        <v>0</v>
      </c>
      <c r="AP141" s="238">
        <f>AP49*波及計算!$K52</f>
        <v>0</v>
      </c>
      <c r="AQ141" s="238">
        <f>AQ49*波及計算!$K52</f>
        <v>0</v>
      </c>
      <c r="AR141" s="238">
        <f>AR49*波及計算!$K52</f>
        <v>0</v>
      </c>
      <c r="AS141" s="238">
        <f>AS49*波及計算!$K52</f>
        <v>0</v>
      </c>
      <c r="AT141" s="238">
        <f>AT49*波及計算!$K52</f>
        <v>0</v>
      </c>
      <c r="AU141" s="238">
        <f>AU49*波及計算!$K52</f>
        <v>0</v>
      </c>
      <c r="AV141" s="238">
        <f>AV49*波及計算!$K52</f>
        <v>0</v>
      </c>
      <c r="AW141" s="238">
        <f>AW49*波及計算!$K52</f>
        <v>0</v>
      </c>
      <c r="AX141" s="238">
        <f>AX49*波及計算!$K52</f>
        <v>0</v>
      </c>
      <c r="AY141" s="238">
        <f>AY49*波及計算!$K52</f>
        <v>0</v>
      </c>
      <c r="AZ141" s="238">
        <f>AZ49*波及計算!$K52</f>
        <v>0</v>
      </c>
      <c r="BA141" s="238">
        <f>BA49*波及計算!$K52</f>
        <v>0</v>
      </c>
      <c r="BB141" s="238">
        <f>BB49*波及計算!$K52</f>
        <v>0</v>
      </c>
      <c r="BC141" s="238">
        <f>BC49*波及計算!$K52</f>
        <v>0</v>
      </c>
      <c r="BD141" s="238">
        <f>BD49*波及計算!$K52</f>
        <v>0</v>
      </c>
      <c r="BE141" s="238">
        <f>BE49*波及計算!$K52</f>
        <v>0</v>
      </c>
      <c r="BF141" s="238">
        <f>BF49*波及計算!$K52</f>
        <v>0</v>
      </c>
      <c r="BG141" s="238">
        <f>BG49*波及計算!$K52</f>
        <v>0</v>
      </c>
      <c r="BH141" s="238">
        <f>BH49*波及計算!$K52</f>
        <v>0</v>
      </c>
      <c r="BI141" s="238">
        <f>BI49*波及計算!$K52</f>
        <v>0</v>
      </c>
      <c r="BJ141" s="238">
        <f>BJ49*波及計算!$K52</f>
        <v>0</v>
      </c>
      <c r="BK141" s="238">
        <f>BK49*波及計算!$K52</f>
        <v>0</v>
      </c>
      <c r="BL141" s="238">
        <f>BL49*波及計算!$K52</f>
        <v>0</v>
      </c>
      <c r="BM141" s="238">
        <f>BM49*波及計算!$K52</f>
        <v>0</v>
      </c>
      <c r="BN141" s="238">
        <f>BN49*波及計算!$K52</f>
        <v>0</v>
      </c>
      <c r="BO141" s="238">
        <f>BO49*波及計算!$K52</f>
        <v>0</v>
      </c>
      <c r="BP141" s="238">
        <f>BP49*波及計算!$K52</f>
        <v>0</v>
      </c>
      <c r="BQ141" s="238">
        <f>BQ49*波及計算!$K52</f>
        <v>0</v>
      </c>
      <c r="BR141" s="238">
        <f>BR49*波及計算!$K52</f>
        <v>0</v>
      </c>
      <c r="BS141" s="238">
        <f>BS49*波及計算!$K52</f>
        <v>0</v>
      </c>
      <c r="BT141" s="238">
        <f>BT49*波及計算!$K52</f>
        <v>0</v>
      </c>
      <c r="BU141" s="238">
        <f>BU49*波及計算!$K52</f>
        <v>0</v>
      </c>
      <c r="BV141" s="238">
        <f>BV49*波及計算!$K52</f>
        <v>0</v>
      </c>
      <c r="BW141" s="238">
        <f>BW49*波及計算!$K52</f>
        <v>0</v>
      </c>
      <c r="BX141" s="238">
        <f>BX49*波及計算!$K52</f>
        <v>0</v>
      </c>
      <c r="BY141" s="238">
        <f>BY49*波及計算!$K52</f>
        <v>0</v>
      </c>
      <c r="BZ141" s="238">
        <f>BZ49*波及計算!$K52</f>
        <v>0</v>
      </c>
      <c r="CA141" s="238">
        <f>CA49*波及計算!$K52</f>
        <v>0</v>
      </c>
      <c r="CB141" s="238">
        <f>CB49*波及計算!$K52</f>
        <v>0</v>
      </c>
      <c r="CC141" s="238">
        <f>CC49*波及計算!$K52</f>
        <v>0</v>
      </c>
      <c r="CD141" s="238">
        <f>CD49*波及計算!$K52</f>
        <v>0</v>
      </c>
      <c r="CE141" s="238">
        <f>CE49*波及計算!$K52</f>
        <v>0</v>
      </c>
      <c r="CF141" s="238">
        <f>CF49*波及計算!$K52</f>
        <v>0</v>
      </c>
      <c r="CG141" s="238">
        <f>CG49*波及計算!$K52</f>
        <v>0</v>
      </c>
      <c r="CH141" s="238">
        <f>CH49*波及計算!$K52</f>
        <v>0</v>
      </c>
      <c r="CI141" s="238">
        <f>CI49*波及計算!$K52</f>
        <v>0</v>
      </c>
      <c r="CJ141" s="238">
        <f>CJ49*波及計算!$K52</f>
        <v>0</v>
      </c>
      <c r="CK141" s="238">
        <f>CK49*波及計算!$K52</f>
        <v>0</v>
      </c>
      <c r="CL141" s="238">
        <f>CL49*波及計算!$K52</f>
        <v>0</v>
      </c>
    </row>
    <row r="142" spans="1:90">
      <c r="A142">
        <v>47</v>
      </c>
      <c r="B142" t="s">
        <v>163</v>
      </c>
      <c r="C142" s="238">
        <f>C50*波及計算!$K53</f>
        <v>0</v>
      </c>
      <c r="D142" s="238">
        <f>D50*波及計算!$K53</f>
        <v>0</v>
      </c>
      <c r="E142" s="238">
        <f>E50*波及計算!$K53</f>
        <v>0</v>
      </c>
      <c r="F142" s="238">
        <f>F50*波及計算!$K53</f>
        <v>0</v>
      </c>
      <c r="G142" s="238">
        <f>G50*波及計算!$K53</f>
        <v>0</v>
      </c>
      <c r="H142" s="238">
        <f>H50*波及計算!$K53</f>
        <v>0</v>
      </c>
      <c r="I142" s="238">
        <f>I50*波及計算!$K53</f>
        <v>0</v>
      </c>
      <c r="J142" s="238">
        <f>J50*波及計算!$K53</f>
        <v>0</v>
      </c>
      <c r="K142" s="238">
        <f>K50*波及計算!$K53</f>
        <v>0</v>
      </c>
      <c r="L142" s="238">
        <f>L50*波及計算!$K53</f>
        <v>0</v>
      </c>
      <c r="M142" s="238">
        <f>M50*波及計算!$K53</f>
        <v>0</v>
      </c>
      <c r="N142" s="238">
        <f>N50*波及計算!$K53</f>
        <v>0</v>
      </c>
      <c r="O142" s="238">
        <f>O50*波及計算!$K53</f>
        <v>0</v>
      </c>
      <c r="P142" s="238">
        <f>P50*波及計算!$K53</f>
        <v>0</v>
      </c>
      <c r="Q142" s="238">
        <f>Q50*波及計算!$K53</f>
        <v>0</v>
      </c>
      <c r="R142" s="238">
        <f>R50*波及計算!$K53</f>
        <v>0</v>
      </c>
      <c r="S142" s="238">
        <f>S50*波及計算!$K53</f>
        <v>0</v>
      </c>
      <c r="T142" s="238">
        <f>T50*波及計算!$K53</f>
        <v>0</v>
      </c>
      <c r="U142" s="238">
        <f>U50*波及計算!$K53</f>
        <v>0</v>
      </c>
      <c r="V142" s="238">
        <f>V50*波及計算!$K53</f>
        <v>0</v>
      </c>
      <c r="W142" s="238">
        <f>W50*波及計算!$K53</f>
        <v>0</v>
      </c>
      <c r="X142" s="238">
        <f>X50*波及計算!$K53</f>
        <v>0</v>
      </c>
      <c r="Y142" s="238">
        <f>Y50*波及計算!$K53</f>
        <v>0</v>
      </c>
      <c r="Z142" s="238">
        <f>Z50*波及計算!$K53</f>
        <v>0</v>
      </c>
      <c r="AA142" s="238">
        <f>AA50*波及計算!$K53</f>
        <v>0</v>
      </c>
      <c r="AB142" s="238">
        <f>AB50*波及計算!$K53</f>
        <v>0</v>
      </c>
      <c r="AC142" s="238">
        <f>AC50*波及計算!$K53</f>
        <v>0</v>
      </c>
      <c r="AD142" s="238">
        <f>AD50*波及計算!$K53</f>
        <v>0</v>
      </c>
      <c r="AE142" s="238">
        <f>AE50*波及計算!$K53</f>
        <v>0</v>
      </c>
      <c r="AF142" s="238">
        <f>AF50*波及計算!$K53</f>
        <v>0</v>
      </c>
      <c r="AG142" s="238">
        <f>AG50*波及計算!$K53</f>
        <v>0</v>
      </c>
      <c r="AH142" s="238">
        <f>AH50*波及計算!$K53</f>
        <v>0</v>
      </c>
      <c r="AI142" s="238">
        <f>AI50*波及計算!$K53</f>
        <v>0</v>
      </c>
      <c r="AJ142" s="238">
        <f>AJ50*波及計算!$K53</f>
        <v>0</v>
      </c>
      <c r="AK142" s="238">
        <f>AK50*波及計算!$K53</f>
        <v>0</v>
      </c>
      <c r="AL142" s="238">
        <f>AL50*波及計算!$K53</f>
        <v>0</v>
      </c>
      <c r="AM142" s="238">
        <f>AM50*波及計算!$K53</f>
        <v>0</v>
      </c>
      <c r="AN142" s="238">
        <f>AN50*波及計算!$K53</f>
        <v>0</v>
      </c>
      <c r="AO142" s="238">
        <f>AO50*波及計算!$K53</f>
        <v>0</v>
      </c>
      <c r="AP142" s="238">
        <f>AP50*波及計算!$K53</f>
        <v>0</v>
      </c>
      <c r="AQ142" s="238">
        <f>AQ50*波及計算!$K53</f>
        <v>0</v>
      </c>
      <c r="AR142" s="238">
        <f>AR50*波及計算!$K53</f>
        <v>0</v>
      </c>
      <c r="AS142" s="238">
        <f>AS50*波及計算!$K53</f>
        <v>0</v>
      </c>
      <c r="AT142" s="238">
        <f>AT50*波及計算!$K53</f>
        <v>0</v>
      </c>
      <c r="AU142" s="238">
        <f>AU50*波及計算!$K53</f>
        <v>0</v>
      </c>
      <c r="AV142" s="238">
        <f>AV50*波及計算!$K53</f>
        <v>0</v>
      </c>
      <c r="AW142" s="238">
        <f>AW50*波及計算!$K53</f>
        <v>0</v>
      </c>
      <c r="AX142" s="238">
        <f>AX50*波及計算!$K53</f>
        <v>0</v>
      </c>
      <c r="AY142" s="238">
        <f>AY50*波及計算!$K53</f>
        <v>0</v>
      </c>
      <c r="AZ142" s="238">
        <f>AZ50*波及計算!$K53</f>
        <v>0</v>
      </c>
      <c r="BA142" s="238">
        <f>BA50*波及計算!$K53</f>
        <v>0</v>
      </c>
      <c r="BB142" s="238">
        <f>BB50*波及計算!$K53</f>
        <v>0</v>
      </c>
      <c r="BC142" s="238">
        <f>BC50*波及計算!$K53</f>
        <v>0</v>
      </c>
      <c r="BD142" s="238">
        <f>BD50*波及計算!$K53</f>
        <v>0</v>
      </c>
      <c r="BE142" s="238">
        <f>BE50*波及計算!$K53</f>
        <v>0</v>
      </c>
      <c r="BF142" s="238">
        <f>BF50*波及計算!$K53</f>
        <v>0</v>
      </c>
      <c r="BG142" s="238">
        <f>BG50*波及計算!$K53</f>
        <v>0</v>
      </c>
      <c r="BH142" s="238">
        <f>BH50*波及計算!$K53</f>
        <v>0</v>
      </c>
      <c r="BI142" s="238">
        <f>BI50*波及計算!$K53</f>
        <v>0</v>
      </c>
      <c r="BJ142" s="238">
        <f>BJ50*波及計算!$K53</f>
        <v>0</v>
      </c>
      <c r="BK142" s="238">
        <f>BK50*波及計算!$K53</f>
        <v>0</v>
      </c>
      <c r="BL142" s="238">
        <f>BL50*波及計算!$K53</f>
        <v>0</v>
      </c>
      <c r="BM142" s="238">
        <f>BM50*波及計算!$K53</f>
        <v>0</v>
      </c>
      <c r="BN142" s="238">
        <f>BN50*波及計算!$K53</f>
        <v>0</v>
      </c>
      <c r="BO142" s="238">
        <f>BO50*波及計算!$K53</f>
        <v>0</v>
      </c>
      <c r="BP142" s="238">
        <f>BP50*波及計算!$K53</f>
        <v>0</v>
      </c>
      <c r="BQ142" s="238">
        <f>BQ50*波及計算!$K53</f>
        <v>0</v>
      </c>
      <c r="BR142" s="238">
        <f>BR50*波及計算!$K53</f>
        <v>0</v>
      </c>
      <c r="BS142" s="238">
        <f>BS50*波及計算!$K53</f>
        <v>0</v>
      </c>
      <c r="BT142" s="238">
        <f>BT50*波及計算!$K53</f>
        <v>0</v>
      </c>
      <c r="BU142" s="238">
        <f>BU50*波及計算!$K53</f>
        <v>0</v>
      </c>
      <c r="BV142" s="238">
        <f>BV50*波及計算!$K53</f>
        <v>0</v>
      </c>
      <c r="BW142" s="238">
        <f>BW50*波及計算!$K53</f>
        <v>0</v>
      </c>
      <c r="BX142" s="238">
        <f>BX50*波及計算!$K53</f>
        <v>0</v>
      </c>
      <c r="BY142" s="238">
        <f>BY50*波及計算!$K53</f>
        <v>0</v>
      </c>
      <c r="BZ142" s="238">
        <f>BZ50*波及計算!$K53</f>
        <v>0</v>
      </c>
      <c r="CA142" s="238">
        <f>CA50*波及計算!$K53</f>
        <v>0</v>
      </c>
      <c r="CB142" s="238">
        <f>CB50*波及計算!$K53</f>
        <v>0</v>
      </c>
      <c r="CC142" s="238">
        <f>CC50*波及計算!$K53</f>
        <v>0</v>
      </c>
      <c r="CD142" s="238">
        <f>CD50*波及計算!$K53</f>
        <v>0</v>
      </c>
      <c r="CE142" s="238">
        <f>CE50*波及計算!$K53</f>
        <v>0</v>
      </c>
      <c r="CF142" s="238">
        <f>CF50*波及計算!$K53</f>
        <v>0</v>
      </c>
      <c r="CG142" s="238">
        <f>CG50*波及計算!$K53</f>
        <v>0</v>
      </c>
      <c r="CH142" s="238">
        <f>CH50*波及計算!$K53</f>
        <v>0</v>
      </c>
      <c r="CI142" s="238">
        <f>CI50*波及計算!$K53</f>
        <v>0</v>
      </c>
      <c r="CJ142" s="238">
        <f>CJ50*波及計算!$K53</f>
        <v>0</v>
      </c>
      <c r="CK142" s="238">
        <f>CK50*波及計算!$K53</f>
        <v>0</v>
      </c>
      <c r="CL142" s="238">
        <f>CL50*波及計算!$K53</f>
        <v>0</v>
      </c>
    </row>
    <row r="143" spans="1:90">
      <c r="A143">
        <v>48</v>
      </c>
      <c r="B143" t="s">
        <v>10</v>
      </c>
      <c r="C143" s="238">
        <f>C51*波及計算!$K54</f>
        <v>0</v>
      </c>
      <c r="D143" s="238">
        <f>D51*波及計算!$K54</f>
        <v>0</v>
      </c>
      <c r="E143" s="238">
        <f>E51*波及計算!$K54</f>
        <v>0</v>
      </c>
      <c r="F143" s="238">
        <f>F51*波及計算!$K54</f>
        <v>0</v>
      </c>
      <c r="G143" s="238">
        <f>G51*波及計算!$K54</f>
        <v>0</v>
      </c>
      <c r="H143" s="238">
        <f>H51*波及計算!$K54</f>
        <v>0</v>
      </c>
      <c r="I143" s="238">
        <f>I51*波及計算!$K54</f>
        <v>0</v>
      </c>
      <c r="J143" s="238">
        <f>J51*波及計算!$K54</f>
        <v>0</v>
      </c>
      <c r="K143" s="238">
        <f>K51*波及計算!$K54</f>
        <v>0</v>
      </c>
      <c r="L143" s="238">
        <f>L51*波及計算!$K54</f>
        <v>0</v>
      </c>
      <c r="M143" s="238">
        <f>M51*波及計算!$K54</f>
        <v>0</v>
      </c>
      <c r="N143" s="238">
        <f>N51*波及計算!$K54</f>
        <v>0</v>
      </c>
      <c r="O143" s="238">
        <f>O51*波及計算!$K54</f>
        <v>0</v>
      </c>
      <c r="P143" s="238">
        <f>P51*波及計算!$K54</f>
        <v>0</v>
      </c>
      <c r="Q143" s="238">
        <f>Q51*波及計算!$K54</f>
        <v>0</v>
      </c>
      <c r="R143" s="238">
        <f>R51*波及計算!$K54</f>
        <v>0</v>
      </c>
      <c r="S143" s="238">
        <f>S51*波及計算!$K54</f>
        <v>0</v>
      </c>
      <c r="T143" s="238">
        <f>T51*波及計算!$K54</f>
        <v>0</v>
      </c>
      <c r="U143" s="238">
        <f>U51*波及計算!$K54</f>
        <v>0</v>
      </c>
      <c r="V143" s="238">
        <f>V51*波及計算!$K54</f>
        <v>0</v>
      </c>
      <c r="W143" s="238">
        <f>W51*波及計算!$K54</f>
        <v>0</v>
      </c>
      <c r="X143" s="238">
        <f>X51*波及計算!$K54</f>
        <v>0</v>
      </c>
      <c r="Y143" s="238">
        <f>Y51*波及計算!$K54</f>
        <v>0</v>
      </c>
      <c r="Z143" s="238">
        <f>Z51*波及計算!$K54</f>
        <v>0</v>
      </c>
      <c r="AA143" s="238">
        <f>AA51*波及計算!$K54</f>
        <v>0</v>
      </c>
      <c r="AB143" s="238">
        <f>AB51*波及計算!$K54</f>
        <v>0</v>
      </c>
      <c r="AC143" s="238">
        <f>AC51*波及計算!$K54</f>
        <v>0</v>
      </c>
      <c r="AD143" s="238">
        <f>AD51*波及計算!$K54</f>
        <v>0</v>
      </c>
      <c r="AE143" s="238">
        <f>AE51*波及計算!$K54</f>
        <v>0</v>
      </c>
      <c r="AF143" s="238">
        <f>AF51*波及計算!$K54</f>
        <v>0</v>
      </c>
      <c r="AG143" s="238">
        <f>AG51*波及計算!$K54</f>
        <v>0</v>
      </c>
      <c r="AH143" s="238">
        <f>AH51*波及計算!$K54</f>
        <v>0</v>
      </c>
      <c r="AI143" s="238">
        <f>AI51*波及計算!$K54</f>
        <v>0</v>
      </c>
      <c r="AJ143" s="238">
        <f>AJ51*波及計算!$K54</f>
        <v>0</v>
      </c>
      <c r="AK143" s="238">
        <f>AK51*波及計算!$K54</f>
        <v>0</v>
      </c>
      <c r="AL143" s="238">
        <f>AL51*波及計算!$K54</f>
        <v>0</v>
      </c>
      <c r="AM143" s="238">
        <f>AM51*波及計算!$K54</f>
        <v>0</v>
      </c>
      <c r="AN143" s="238">
        <f>AN51*波及計算!$K54</f>
        <v>0</v>
      </c>
      <c r="AO143" s="238">
        <f>AO51*波及計算!$K54</f>
        <v>0</v>
      </c>
      <c r="AP143" s="238">
        <f>AP51*波及計算!$K54</f>
        <v>0</v>
      </c>
      <c r="AQ143" s="238">
        <f>AQ51*波及計算!$K54</f>
        <v>0</v>
      </c>
      <c r="AR143" s="238">
        <f>AR51*波及計算!$K54</f>
        <v>0</v>
      </c>
      <c r="AS143" s="238">
        <f>AS51*波及計算!$K54</f>
        <v>0</v>
      </c>
      <c r="AT143" s="238">
        <f>AT51*波及計算!$K54</f>
        <v>0</v>
      </c>
      <c r="AU143" s="238">
        <f>AU51*波及計算!$K54</f>
        <v>0</v>
      </c>
      <c r="AV143" s="238">
        <f>AV51*波及計算!$K54</f>
        <v>0</v>
      </c>
      <c r="AW143" s="238">
        <f>AW51*波及計算!$K54</f>
        <v>0</v>
      </c>
      <c r="AX143" s="238">
        <f>AX51*波及計算!$K54</f>
        <v>0</v>
      </c>
      <c r="AY143" s="238">
        <f>AY51*波及計算!$K54</f>
        <v>0</v>
      </c>
      <c r="AZ143" s="238">
        <f>AZ51*波及計算!$K54</f>
        <v>0</v>
      </c>
      <c r="BA143" s="238">
        <f>BA51*波及計算!$K54</f>
        <v>0</v>
      </c>
      <c r="BB143" s="238">
        <f>BB51*波及計算!$K54</f>
        <v>0</v>
      </c>
      <c r="BC143" s="238">
        <f>BC51*波及計算!$K54</f>
        <v>0</v>
      </c>
      <c r="BD143" s="238">
        <f>BD51*波及計算!$K54</f>
        <v>0</v>
      </c>
      <c r="BE143" s="238">
        <f>BE51*波及計算!$K54</f>
        <v>0</v>
      </c>
      <c r="BF143" s="238">
        <f>BF51*波及計算!$K54</f>
        <v>0</v>
      </c>
      <c r="BG143" s="238">
        <f>BG51*波及計算!$K54</f>
        <v>0</v>
      </c>
      <c r="BH143" s="238">
        <f>BH51*波及計算!$K54</f>
        <v>0</v>
      </c>
      <c r="BI143" s="238">
        <f>BI51*波及計算!$K54</f>
        <v>0</v>
      </c>
      <c r="BJ143" s="238">
        <f>BJ51*波及計算!$K54</f>
        <v>0</v>
      </c>
      <c r="BK143" s="238">
        <f>BK51*波及計算!$K54</f>
        <v>0</v>
      </c>
      <c r="BL143" s="238">
        <f>BL51*波及計算!$K54</f>
        <v>0</v>
      </c>
      <c r="BM143" s="238">
        <f>BM51*波及計算!$K54</f>
        <v>0</v>
      </c>
      <c r="BN143" s="238">
        <f>BN51*波及計算!$K54</f>
        <v>0</v>
      </c>
      <c r="BO143" s="238">
        <f>BO51*波及計算!$K54</f>
        <v>0</v>
      </c>
      <c r="BP143" s="238">
        <f>BP51*波及計算!$K54</f>
        <v>0</v>
      </c>
      <c r="BQ143" s="238">
        <f>BQ51*波及計算!$K54</f>
        <v>0</v>
      </c>
      <c r="BR143" s="238">
        <f>BR51*波及計算!$K54</f>
        <v>0</v>
      </c>
      <c r="BS143" s="238">
        <f>BS51*波及計算!$K54</f>
        <v>0</v>
      </c>
      <c r="BT143" s="238">
        <f>BT51*波及計算!$K54</f>
        <v>0</v>
      </c>
      <c r="BU143" s="238">
        <f>BU51*波及計算!$K54</f>
        <v>0</v>
      </c>
      <c r="BV143" s="238">
        <f>BV51*波及計算!$K54</f>
        <v>0</v>
      </c>
      <c r="BW143" s="238">
        <f>BW51*波及計算!$K54</f>
        <v>0</v>
      </c>
      <c r="BX143" s="238">
        <f>BX51*波及計算!$K54</f>
        <v>0</v>
      </c>
      <c r="BY143" s="238">
        <f>BY51*波及計算!$K54</f>
        <v>0</v>
      </c>
      <c r="BZ143" s="238">
        <f>BZ51*波及計算!$K54</f>
        <v>0</v>
      </c>
      <c r="CA143" s="238">
        <f>CA51*波及計算!$K54</f>
        <v>0</v>
      </c>
      <c r="CB143" s="238">
        <f>CB51*波及計算!$K54</f>
        <v>0</v>
      </c>
      <c r="CC143" s="238">
        <f>CC51*波及計算!$K54</f>
        <v>0</v>
      </c>
      <c r="CD143" s="238">
        <f>CD51*波及計算!$K54</f>
        <v>0</v>
      </c>
      <c r="CE143" s="238">
        <f>CE51*波及計算!$K54</f>
        <v>0</v>
      </c>
      <c r="CF143" s="238">
        <f>CF51*波及計算!$K54</f>
        <v>0</v>
      </c>
      <c r="CG143" s="238">
        <f>CG51*波及計算!$K54</f>
        <v>0</v>
      </c>
      <c r="CH143" s="238">
        <f>CH51*波及計算!$K54</f>
        <v>0</v>
      </c>
      <c r="CI143" s="238">
        <f>CI51*波及計算!$K54</f>
        <v>0</v>
      </c>
      <c r="CJ143" s="238">
        <f>CJ51*波及計算!$K54</f>
        <v>0</v>
      </c>
      <c r="CK143" s="238">
        <f>CK51*波及計算!$K54</f>
        <v>0</v>
      </c>
      <c r="CL143" s="238">
        <f>CL51*波及計算!$K54</f>
        <v>0</v>
      </c>
    </row>
    <row r="144" spans="1:90">
      <c r="A144">
        <v>49</v>
      </c>
      <c r="B144" t="s">
        <v>11</v>
      </c>
      <c r="C144" s="238">
        <f>C52*波及計算!$K55</f>
        <v>0</v>
      </c>
      <c r="D144" s="238">
        <f>D52*波及計算!$K55</f>
        <v>0</v>
      </c>
      <c r="E144" s="238">
        <f>E52*波及計算!$K55</f>
        <v>0</v>
      </c>
      <c r="F144" s="238">
        <f>F52*波及計算!$K55</f>
        <v>0</v>
      </c>
      <c r="G144" s="238">
        <f>G52*波及計算!$K55</f>
        <v>0</v>
      </c>
      <c r="H144" s="238">
        <f>H52*波及計算!$K55</f>
        <v>0</v>
      </c>
      <c r="I144" s="238">
        <f>I52*波及計算!$K55</f>
        <v>0</v>
      </c>
      <c r="J144" s="238">
        <f>J52*波及計算!$K55</f>
        <v>0</v>
      </c>
      <c r="K144" s="238">
        <f>K52*波及計算!$K55</f>
        <v>0</v>
      </c>
      <c r="L144" s="238">
        <f>L52*波及計算!$K55</f>
        <v>0</v>
      </c>
      <c r="M144" s="238">
        <f>M52*波及計算!$K55</f>
        <v>0</v>
      </c>
      <c r="N144" s="238">
        <f>N52*波及計算!$K55</f>
        <v>0</v>
      </c>
      <c r="O144" s="238">
        <f>O52*波及計算!$K55</f>
        <v>0</v>
      </c>
      <c r="P144" s="238">
        <f>P52*波及計算!$K55</f>
        <v>0</v>
      </c>
      <c r="Q144" s="238">
        <f>Q52*波及計算!$K55</f>
        <v>0</v>
      </c>
      <c r="R144" s="238">
        <f>R52*波及計算!$K55</f>
        <v>0</v>
      </c>
      <c r="S144" s="238">
        <f>S52*波及計算!$K55</f>
        <v>0</v>
      </c>
      <c r="T144" s="238">
        <f>T52*波及計算!$K55</f>
        <v>0</v>
      </c>
      <c r="U144" s="238">
        <f>U52*波及計算!$K55</f>
        <v>0</v>
      </c>
      <c r="V144" s="238">
        <f>V52*波及計算!$K55</f>
        <v>0</v>
      </c>
      <c r="W144" s="238">
        <f>W52*波及計算!$K55</f>
        <v>0</v>
      </c>
      <c r="X144" s="238">
        <f>X52*波及計算!$K55</f>
        <v>0</v>
      </c>
      <c r="Y144" s="238">
        <f>Y52*波及計算!$K55</f>
        <v>0</v>
      </c>
      <c r="Z144" s="238">
        <f>Z52*波及計算!$K55</f>
        <v>0</v>
      </c>
      <c r="AA144" s="238">
        <f>AA52*波及計算!$K55</f>
        <v>0</v>
      </c>
      <c r="AB144" s="238">
        <f>AB52*波及計算!$K55</f>
        <v>0</v>
      </c>
      <c r="AC144" s="238">
        <f>AC52*波及計算!$K55</f>
        <v>0</v>
      </c>
      <c r="AD144" s="238">
        <f>AD52*波及計算!$K55</f>
        <v>0</v>
      </c>
      <c r="AE144" s="238">
        <f>AE52*波及計算!$K55</f>
        <v>0</v>
      </c>
      <c r="AF144" s="238">
        <f>AF52*波及計算!$K55</f>
        <v>0</v>
      </c>
      <c r="AG144" s="238">
        <f>AG52*波及計算!$K55</f>
        <v>0</v>
      </c>
      <c r="AH144" s="238">
        <f>AH52*波及計算!$K55</f>
        <v>0</v>
      </c>
      <c r="AI144" s="238">
        <f>AI52*波及計算!$K55</f>
        <v>0</v>
      </c>
      <c r="AJ144" s="238">
        <f>AJ52*波及計算!$K55</f>
        <v>0</v>
      </c>
      <c r="AK144" s="238">
        <f>AK52*波及計算!$K55</f>
        <v>0</v>
      </c>
      <c r="AL144" s="238">
        <f>AL52*波及計算!$K55</f>
        <v>0</v>
      </c>
      <c r="AM144" s="238">
        <f>AM52*波及計算!$K55</f>
        <v>0</v>
      </c>
      <c r="AN144" s="238">
        <f>AN52*波及計算!$K55</f>
        <v>0</v>
      </c>
      <c r="AO144" s="238">
        <f>AO52*波及計算!$K55</f>
        <v>0</v>
      </c>
      <c r="AP144" s="238">
        <f>AP52*波及計算!$K55</f>
        <v>0</v>
      </c>
      <c r="AQ144" s="238">
        <f>AQ52*波及計算!$K55</f>
        <v>0</v>
      </c>
      <c r="AR144" s="238">
        <f>AR52*波及計算!$K55</f>
        <v>0</v>
      </c>
      <c r="AS144" s="238">
        <f>AS52*波及計算!$K55</f>
        <v>0</v>
      </c>
      <c r="AT144" s="238">
        <f>AT52*波及計算!$K55</f>
        <v>0</v>
      </c>
      <c r="AU144" s="238">
        <f>AU52*波及計算!$K55</f>
        <v>0</v>
      </c>
      <c r="AV144" s="238">
        <f>AV52*波及計算!$K55</f>
        <v>0</v>
      </c>
      <c r="AW144" s="238">
        <f>AW52*波及計算!$K55</f>
        <v>0</v>
      </c>
      <c r="AX144" s="238">
        <f>AX52*波及計算!$K55</f>
        <v>0</v>
      </c>
      <c r="AY144" s="238">
        <f>AY52*波及計算!$K55</f>
        <v>0</v>
      </c>
      <c r="AZ144" s="238">
        <f>AZ52*波及計算!$K55</f>
        <v>0</v>
      </c>
      <c r="BA144" s="238">
        <f>BA52*波及計算!$K55</f>
        <v>0</v>
      </c>
      <c r="BB144" s="238">
        <f>BB52*波及計算!$K55</f>
        <v>0</v>
      </c>
      <c r="BC144" s="238">
        <f>BC52*波及計算!$K55</f>
        <v>0</v>
      </c>
      <c r="BD144" s="238">
        <f>BD52*波及計算!$K55</f>
        <v>0</v>
      </c>
      <c r="BE144" s="238">
        <f>BE52*波及計算!$K55</f>
        <v>0</v>
      </c>
      <c r="BF144" s="238">
        <f>BF52*波及計算!$K55</f>
        <v>0</v>
      </c>
      <c r="BG144" s="238">
        <f>BG52*波及計算!$K55</f>
        <v>0</v>
      </c>
      <c r="BH144" s="238">
        <f>BH52*波及計算!$K55</f>
        <v>0</v>
      </c>
      <c r="BI144" s="238">
        <f>BI52*波及計算!$K55</f>
        <v>0</v>
      </c>
      <c r="BJ144" s="238">
        <f>BJ52*波及計算!$K55</f>
        <v>0</v>
      </c>
      <c r="BK144" s="238">
        <f>BK52*波及計算!$K55</f>
        <v>0</v>
      </c>
      <c r="BL144" s="238">
        <f>BL52*波及計算!$K55</f>
        <v>0</v>
      </c>
      <c r="BM144" s="238">
        <f>BM52*波及計算!$K55</f>
        <v>0</v>
      </c>
      <c r="BN144" s="238">
        <f>BN52*波及計算!$K55</f>
        <v>0</v>
      </c>
      <c r="BO144" s="238">
        <f>BO52*波及計算!$K55</f>
        <v>0</v>
      </c>
      <c r="BP144" s="238">
        <f>BP52*波及計算!$K55</f>
        <v>0</v>
      </c>
      <c r="BQ144" s="238">
        <f>BQ52*波及計算!$K55</f>
        <v>0</v>
      </c>
      <c r="BR144" s="238">
        <f>BR52*波及計算!$K55</f>
        <v>0</v>
      </c>
      <c r="BS144" s="238">
        <f>BS52*波及計算!$K55</f>
        <v>0</v>
      </c>
      <c r="BT144" s="238">
        <f>BT52*波及計算!$K55</f>
        <v>0</v>
      </c>
      <c r="BU144" s="238">
        <f>BU52*波及計算!$K55</f>
        <v>0</v>
      </c>
      <c r="BV144" s="238">
        <f>BV52*波及計算!$K55</f>
        <v>0</v>
      </c>
      <c r="BW144" s="238">
        <f>BW52*波及計算!$K55</f>
        <v>0</v>
      </c>
      <c r="BX144" s="238">
        <f>BX52*波及計算!$K55</f>
        <v>0</v>
      </c>
      <c r="BY144" s="238">
        <f>BY52*波及計算!$K55</f>
        <v>0</v>
      </c>
      <c r="BZ144" s="238">
        <f>BZ52*波及計算!$K55</f>
        <v>0</v>
      </c>
      <c r="CA144" s="238">
        <f>CA52*波及計算!$K55</f>
        <v>0</v>
      </c>
      <c r="CB144" s="238">
        <f>CB52*波及計算!$K55</f>
        <v>0</v>
      </c>
      <c r="CC144" s="238">
        <f>CC52*波及計算!$K55</f>
        <v>0</v>
      </c>
      <c r="CD144" s="238">
        <f>CD52*波及計算!$K55</f>
        <v>0</v>
      </c>
      <c r="CE144" s="238">
        <f>CE52*波及計算!$K55</f>
        <v>0</v>
      </c>
      <c r="CF144" s="238">
        <f>CF52*波及計算!$K55</f>
        <v>0</v>
      </c>
      <c r="CG144" s="238">
        <f>CG52*波及計算!$K55</f>
        <v>0</v>
      </c>
      <c r="CH144" s="238">
        <f>CH52*波及計算!$K55</f>
        <v>0</v>
      </c>
      <c r="CI144" s="238">
        <f>CI52*波及計算!$K55</f>
        <v>0</v>
      </c>
      <c r="CJ144" s="238">
        <f>CJ52*波及計算!$K55</f>
        <v>0</v>
      </c>
      <c r="CK144" s="238">
        <f>CK52*波及計算!$K55</f>
        <v>0</v>
      </c>
      <c r="CL144" s="238">
        <f>CL52*波及計算!$K55</f>
        <v>0</v>
      </c>
    </row>
    <row r="145" spans="1:90">
      <c r="A145">
        <v>50</v>
      </c>
      <c r="B145" t="s">
        <v>898</v>
      </c>
      <c r="C145" s="238">
        <f>C53*波及計算!$K56</f>
        <v>0</v>
      </c>
      <c r="D145" s="238">
        <f>D53*波及計算!$K56</f>
        <v>0</v>
      </c>
      <c r="E145" s="238">
        <f>E53*波及計算!$K56</f>
        <v>0</v>
      </c>
      <c r="F145" s="238">
        <f>F53*波及計算!$K56</f>
        <v>0</v>
      </c>
      <c r="G145" s="238">
        <f>G53*波及計算!$K56</f>
        <v>0</v>
      </c>
      <c r="H145" s="238">
        <f>H53*波及計算!$K56</f>
        <v>0</v>
      </c>
      <c r="I145" s="238">
        <f>I53*波及計算!$K56</f>
        <v>0</v>
      </c>
      <c r="J145" s="238">
        <f>J53*波及計算!$K56</f>
        <v>0</v>
      </c>
      <c r="K145" s="238">
        <f>K53*波及計算!$K56</f>
        <v>0</v>
      </c>
      <c r="L145" s="238">
        <f>L53*波及計算!$K56</f>
        <v>0</v>
      </c>
      <c r="M145" s="238">
        <f>M53*波及計算!$K56</f>
        <v>0</v>
      </c>
      <c r="N145" s="238">
        <f>N53*波及計算!$K56</f>
        <v>0</v>
      </c>
      <c r="O145" s="238">
        <f>O53*波及計算!$K56</f>
        <v>0</v>
      </c>
      <c r="P145" s="238">
        <f>P53*波及計算!$K56</f>
        <v>0</v>
      </c>
      <c r="Q145" s="238">
        <f>Q53*波及計算!$K56</f>
        <v>0</v>
      </c>
      <c r="R145" s="238">
        <f>R53*波及計算!$K56</f>
        <v>0</v>
      </c>
      <c r="S145" s="238">
        <f>S53*波及計算!$K56</f>
        <v>0</v>
      </c>
      <c r="T145" s="238">
        <f>T53*波及計算!$K56</f>
        <v>0</v>
      </c>
      <c r="U145" s="238">
        <f>U53*波及計算!$K56</f>
        <v>0</v>
      </c>
      <c r="V145" s="238">
        <f>V53*波及計算!$K56</f>
        <v>0</v>
      </c>
      <c r="W145" s="238">
        <f>W53*波及計算!$K56</f>
        <v>0</v>
      </c>
      <c r="X145" s="238">
        <f>X53*波及計算!$K56</f>
        <v>0</v>
      </c>
      <c r="Y145" s="238">
        <f>Y53*波及計算!$K56</f>
        <v>0</v>
      </c>
      <c r="Z145" s="238">
        <f>Z53*波及計算!$K56</f>
        <v>0</v>
      </c>
      <c r="AA145" s="238">
        <f>AA53*波及計算!$K56</f>
        <v>0</v>
      </c>
      <c r="AB145" s="238">
        <f>AB53*波及計算!$K56</f>
        <v>0</v>
      </c>
      <c r="AC145" s="238">
        <f>AC53*波及計算!$K56</f>
        <v>0</v>
      </c>
      <c r="AD145" s="238">
        <f>AD53*波及計算!$K56</f>
        <v>0</v>
      </c>
      <c r="AE145" s="238">
        <f>AE53*波及計算!$K56</f>
        <v>0</v>
      </c>
      <c r="AF145" s="238">
        <f>AF53*波及計算!$K56</f>
        <v>0</v>
      </c>
      <c r="AG145" s="238">
        <f>AG53*波及計算!$K56</f>
        <v>0</v>
      </c>
      <c r="AH145" s="238">
        <f>AH53*波及計算!$K56</f>
        <v>0</v>
      </c>
      <c r="AI145" s="238">
        <f>AI53*波及計算!$K56</f>
        <v>0</v>
      </c>
      <c r="AJ145" s="238">
        <f>AJ53*波及計算!$K56</f>
        <v>0</v>
      </c>
      <c r="AK145" s="238">
        <f>AK53*波及計算!$K56</f>
        <v>0</v>
      </c>
      <c r="AL145" s="238">
        <f>AL53*波及計算!$K56</f>
        <v>0</v>
      </c>
      <c r="AM145" s="238">
        <f>AM53*波及計算!$K56</f>
        <v>0</v>
      </c>
      <c r="AN145" s="238">
        <f>AN53*波及計算!$K56</f>
        <v>0</v>
      </c>
      <c r="AO145" s="238">
        <f>AO53*波及計算!$K56</f>
        <v>0</v>
      </c>
      <c r="AP145" s="238">
        <f>AP53*波及計算!$K56</f>
        <v>0</v>
      </c>
      <c r="AQ145" s="238">
        <f>AQ53*波及計算!$K56</f>
        <v>0</v>
      </c>
      <c r="AR145" s="238">
        <f>AR53*波及計算!$K56</f>
        <v>0</v>
      </c>
      <c r="AS145" s="238">
        <f>AS53*波及計算!$K56</f>
        <v>0</v>
      </c>
      <c r="AT145" s="238">
        <f>AT53*波及計算!$K56</f>
        <v>0</v>
      </c>
      <c r="AU145" s="238">
        <f>AU53*波及計算!$K56</f>
        <v>0</v>
      </c>
      <c r="AV145" s="238">
        <f>AV53*波及計算!$K56</f>
        <v>0</v>
      </c>
      <c r="AW145" s="238">
        <f>AW53*波及計算!$K56</f>
        <v>0</v>
      </c>
      <c r="AX145" s="238">
        <f>AX53*波及計算!$K56</f>
        <v>0</v>
      </c>
      <c r="AY145" s="238">
        <f>AY53*波及計算!$K56</f>
        <v>0</v>
      </c>
      <c r="AZ145" s="238">
        <f>AZ53*波及計算!$K56</f>
        <v>0</v>
      </c>
      <c r="BA145" s="238">
        <f>BA53*波及計算!$K56</f>
        <v>0</v>
      </c>
      <c r="BB145" s="238">
        <f>BB53*波及計算!$K56</f>
        <v>0</v>
      </c>
      <c r="BC145" s="238">
        <f>BC53*波及計算!$K56</f>
        <v>0</v>
      </c>
      <c r="BD145" s="238">
        <f>BD53*波及計算!$K56</f>
        <v>0</v>
      </c>
      <c r="BE145" s="238">
        <f>BE53*波及計算!$K56</f>
        <v>0</v>
      </c>
      <c r="BF145" s="238">
        <f>BF53*波及計算!$K56</f>
        <v>0</v>
      </c>
      <c r="BG145" s="238">
        <f>BG53*波及計算!$K56</f>
        <v>0</v>
      </c>
      <c r="BH145" s="238">
        <f>BH53*波及計算!$K56</f>
        <v>0</v>
      </c>
      <c r="BI145" s="238">
        <f>BI53*波及計算!$K56</f>
        <v>0</v>
      </c>
      <c r="BJ145" s="238">
        <f>BJ53*波及計算!$K56</f>
        <v>0</v>
      </c>
      <c r="BK145" s="238">
        <f>BK53*波及計算!$K56</f>
        <v>0</v>
      </c>
      <c r="BL145" s="238">
        <f>BL53*波及計算!$K56</f>
        <v>0</v>
      </c>
      <c r="BM145" s="238">
        <f>BM53*波及計算!$K56</f>
        <v>0</v>
      </c>
      <c r="BN145" s="238">
        <f>BN53*波及計算!$K56</f>
        <v>0</v>
      </c>
      <c r="BO145" s="238">
        <f>BO53*波及計算!$K56</f>
        <v>0</v>
      </c>
      <c r="BP145" s="238">
        <f>BP53*波及計算!$K56</f>
        <v>0</v>
      </c>
      <c r="BQ145" s="238">
        <f>BQ53*波及計算!$K56</f>
        <v>0</v>
      </c>
      <c r="BR145" s="238">
        <f>BR53*波及計算!$K56</f>
        <v>0</v>
      </c>
      <c r="BS145" s="238">
        <f>BS53*波及計算!$K56</f>
        <v>0</v>
      </c>
      <c r="BT145" s="238">
        <f>BT53*波及計算!$K56</f>
        <v>0</v>
      </c>
      <c r="BU145" s="238">
        <f>BU53*波及計算!$K56</f>
        <v>0</v>
      </c>
      <c r="BV145" s="238">
        <f>BV53*波及計算!$K56</f>
        <v>0</v>
      </c>
      <c r="BW145" s="238">
        <f>BW53*波及計算!$K56</f>
        <v>0</v>
      </c>
      <c r="BX145" s="238">
        <f>BX53*波及計算!$K56</f>
        <v>0</v>
      </c>
      <c r="BY145" s="238">
        <f>BY53*波及計算!$K56</f>
        <v>0</v>
      </c>
      <c r="BZ145" s="238">
        <f>BZ53*波及計算!$K56</f>
        <v>0</v>
      </c>
      <c r="CA145" s="238">
        <f>CA53*波及計算!$K56</f>
        <v>0</v>
      </c>
      <c r="CB145" s="238">
        <f>CB53*波及計算!$K56</f>
        <v>0</v>
      </c>
      <c r="CC145" s="238">
        <f>CC53*波及計算!$K56</f>
        <v>0</v>
      </c>
      <c r="CD145" s="238">
        <f>CD53*波及計算!$K56</f>
        <v>0</v>
      </c>
      <c r="CE145" s="238">
        <f>CE53*波及計算!$K56</f>
        <v>0</v>
      </c>
      <c r="CF145" s="238">
        <f>CF53*波及計算!$K56</f>
        <v>0</v>
      </c>
      <c r="CG145" s="238">
        <f>CG53*波及計算!$K56</f>
        <v>0</v>
      </c>
      <c r="CH145" s="238">
        <f>CH53*波及計算!$K56</f>
        <v>0</v>
      </c>
      <c r="CI145" s="238">
        <f>CI53*波及計算!$K56</f>
        <v>0</v>
      </c>
      <c r="CJ145" s="238">
        <f>CJ53*波及計算!$K56</f>
        <v>0</v>
      </c>
      <c r="CK145" s="238">
        <f>CK53*波及計算!$K56</f>
        <v>0</v>
      </c>
      <c r="CL145" s="238">
        <f>CL53*波及計算!$K56</f>
        <v>0</v>
      </c>
    </row>
    <row r="146" spans="1:90">
      <c r="A146">
        <v>51</v>
      </c>
      <c r="B146" t="s">
        <v>904</v>
      </c>
      <c r="C146" s="238">
        <f>C54*波及計算!$K57</f>
        <v>0</v>
      </c>
      <c r="D146" s="238">
        <f>D54*波及計算!$K57</f>
        <v>0</v>
      </c>
      <c r="E146" s="238">
        <f>E54*波及計算!$K57</f>
        <v>0</v>
      </c>
      <c r="F146" s="238">
        <f>F54*波及計算!$K57</f>
        <v>0</v>
      </c>
      <c r="G146" s="238">
        <f>G54*波及計算!$K57</f>
        <v>0</v>
      </c>
      <c r="H146" s="238">
        <f>H54*波及計算!$K57</f>
        <v>0</v>
      </c>
      <c r="I146" s="238">
        <f>I54*波及計算!$K57</f>
        <v>0</v>
      </c>
      <c r="J146" s="238">
        <f>J54*波及計算!$K57</f>
        <v>0</v>
      </c>
      <c r="K146" s="238">
        <f>K54*波及計算!$K57</f>
        <v>0</v>
      </c>
      <c r="L146" s="238">
        <f>L54*波及計算!$K57</f>
        <v>0</v>
      </c>
      <c r="M146" s="238">
        <f>M54*波及計算!$K57</f>
        <v>0</v>
      </c>
      <c r="N146" s="238">
        <f>N54*波及計算!$K57</f>
        <v>0</v>
      </c>
      <c r="O146" s="238">
        <f>O54*波及計算!$K57</f>
        <v>0</v>
      </c>
      <c r="P146" s="238">
        <f>P54*波及計算!$K57</f>
        <v>0</v>
      </c>
      <c r="Q146" s="238">
        <f>Q54*波及計算!$K57</f>
        <v>0</v>
      </c>
      <c r="R146" s="238">
        <f>R54*波及計算!$K57</f>
        <v>0</v>
      </c>
      <c r="S146" s="238">
        <f>S54*波及計算!$K57</f>
        <v>0</v>
      </c>
      <c r="T146" s="238">
        <f>T54*波及計算!$K57</f>
        <v>0</v>
      </c>
      <c r="U146" s="238">
        <f>U54*波及計算!$K57</f>
        <v>0</v>
      </c>
      <c r="V146" s="238">
        <f>V54*波及計算!$K57</f>
        <v>0</v>
      </c>
      <c r="W146" s="238">
        <f>W54*波及計算!$K57</f>
        <v>0</v>
      </c>
      <c r="X146" s="238">
        <f>X54*波及計算!$K57</f>
        <v>0</v>
      </c>
      <c r="Y146" s="238">
        <f>Y54*波及計算!$K57</f>
        <v>0</v>
      </c>
      <c r="Z146" s="238">
        <f>Z54*波及計算!$K57</f>
        <v>0</v>
      </c>
      <c r="AA146" s="238">
        <f>AA54*波及計算!$K57</f>
        <v>0</v>
      </c>
      <c r="AB146" s="238">
        <f>AB54*波及計算!$K57</f>
        <v>0</v>
      </c>
      <c r="AC146" s="238">
        <f>AC54*波及計算!$K57</f>
        <v>0</v>
      </c>
      <c r="AD146" s="238">
        <f>AD54*波及計算!$K57</f>
        <v>0</v>
      </c>
      <c r="AE146" s="238">
        <f>AE54*波及計算!$K57</f>
        <v>0</v>
      </c>
      <c r="AF146" s="238">
        <f>AF54*波及計算!$K57</f>
        <v>0</v>
      </c>
      <c r="AG146" s="238">
        <f>AG54*波及計算!$K57</f>
        <v>0</v>
      </c>
      <c r="AH146" s="238">
        <f>AH54*波及計算!$K57</f>
        <v>0</v>
      </c>
      <c r="AI146" s="238">
        <f>AI54*波及計算!$K57</f>
        <v>0</v>
      </c>
      <c r="AJ146" s="238">
        <f>AJ54*波及計算!$K57</f>
        <v>0</v>
      </c>
      <c r="AK146" s="238">
        <f>AK54*波及計算!$K57</f>
        <v>0</v>
      </c>
      <c r="AL146" s="238">
        <f>AL54*波及計算!$K57</f>
        <v>0</v>
      </c>
      <c r="AM146" s="238">
        <f>AM54*波及計算!$K57</f>
        <v>0</v>
      </c>
      <c r="AN146" s="238">
        <f>AN54*波及計算!$K57</f>
        <v>0</v>
      </c>
      <c r="AO146" s="238">
        <f>AO54*波及計算!$K57</f>
        <v>0</v>
      </c>
      <c r="AP146" s="238">
        <f>AP54*波及計算!$K57</f>
        <v>0</v>
      </c>
      <c r="AQ146" s="238">
        <f>AQ54*波及計算!$K57</f>
        <v>0</v>
      </c>
      <c r="AR146" s="238">
        <f>AR54*波及計算!$K57</f>
        <v>0</v>
      </c>
      <c r="AS146" s="238">
        <f>AS54*波及計算!$K57</f>
        <v>0</v>
      </c>
      <c r="AT146" s="238">
        <f>AT54*波及計算!$K57</f>
        <v>0</v>
      </c>
      <c r="AU146" s="238">
        <f>AU54*波及計算!$K57</f>
        <v>0</v>
      </c>
      <c r="AV146" s="238">
        <f>AV54*波及計算!$K57</f>
        <v>0</v>
      </c>
      <c r="AW146" s="238">
        <f>AW54*波及計算!$K57</f>
        <v>0</v>
      </c>
      <c r="AX146" s="238">
        <f>AX54*波及計算!$K57</f>
        <v>0</v>
      </c>
      <c r="AY146" s="238">
        <f>AY54*波及計算!$K57</f>
        <v>0</v>
      </c>
      <c r="AZ146" s="238">
        <f>AZ54*波及計算!$K57</f>
        <v>0</v>
      </c>
      <c r="BA146" s="238">
        <f>BA54*波及計算!$K57</f>
        <v>0</v>
      </c>
      <c r="BB146" s="238">
        <f>BB54*波及計算!$K57</f>
        <v>0</v>
      </c>
      <c r="BC146" s="238">
        <f>BC54*波及計算!$K57</f>
        <v>0</v>
      </c>
      <c r="BD146" s="238">
        <f>BD54*波及計算!$K57</f>
        <v>0</v>
      </c>
      <c r="BE146" s="238">
        <f>BE54*波及計算!$K57</f>
        <v>0</v>
      </c>
      <c r="BF146" s="238">
        <f>BF54*波及計算!$K57</f>
        <v>0</v>
      </c>
      <c r="BG146" s="238">
        <f>BG54*波及計算!$K57</f>
        <v>0</v>
      </c>
      <c r="BH146" s="238">
        <f>BH54*波及計算!$K57</f>
        <v>0</v>
      </c>
      <c r="BI146" s="238">
        <f>BI54*波及計算!$K57</f>
        <v>0</v>
      </c>
      <c r="BJ146" s="238">
        <f>BJ54*波及計算!$K57</f>
        <v>0</v>
      </c>
      <c r="BK146" s="238">
        <f>BK54*波及計算!$K57</f>
        <v>0</v>
      </c>
      <c r="BL146" s="238">
        <f>BL54*波及計算!$K57</f>
        <v>0</v>
      </c>
      <c r="BM146" s="238">
        <f>BM54*波及計算!$K57</f>
        <v>0</v>
      </c>
      <c r="BN146" s="238">
        <f>BN54*波及計算!$K57</f>
        <v>0</v>
      </c>
      <c r="BO146" s="238">
        <f>BO54*波及計算!$K57</f>
        <v>0</v>
      </c>
      <c r="BP146" s="238">
        <f>BP54*波及計算!$K57</f>
        <v>0</v>
      </c>
      <c r="BQ146" s="238">
        <f>BQ54*波及計算!$K57</f>
        <v>0</v>
      </c>
      <c r="BR146" s="238">
        <f>BR54*波及計算!$K57</f>
        <v>0</v>
      </c>
      <c r="BS146" s="238">
        <f>BS54*波及計算!$K57</f>
        <v>0</v>
      </c>
      <c r="BT146" s="238">
        <f>BT54*波及計算!$K57</f>
        <v>0</v>
      </c>
      <c r="BU146" s="238">
        <f>BU54*波及計算!$K57</f>
        <v>0</v>
      </c>
      <c r="BV146" s="238">
        <f>BV54*波及計算!$K57</f>
        <v>0</v>
      </c>
      <c r="BW146" s="238">
        <f>BW54*波及計算!$K57</f>
        <v>0</v>
      </c>
      <c r="BX146" s="238">
        <f>BX54*波及計算!$K57</f>
        <v>0</v>
      </c>
      <c r="BY146" s="238">
        <f>BY54*波及計算!$K57</f>
        <v>0</v>
      </c>
      <c r="BZ146" s="238">
        <f>BZ54*波及計算!$K57</f>
        <v>0</v>
      </c>
      <c r="CA146" s="238">
        <f>CA54*波及計算!$K57</f>
        <v>0</v>
      </c>
      <c r="CB146" s="238">
        <f>CB54*波及計算!$K57</f>
        <v>0</v>
      </c>
      <c r="CC146" s="238">
        <f>CC54*波及計算!$K57</f>
        <v>0</v>
      </c>
      <c r="CD146" s="238">
        <f>CD54*波及計算!$K57</f>
        <v>0</v>
      </c>
      <c r="CE146" s="238">
        <f>CE54*波及計算!$K57</f>
        <v>0</v>
      </c>
      <c r="CF146" s="238">
        <f>CF54*波及計算!$K57</f>
        <v>0</v>
      </c>
      <c r="CG146" s="238">
        <f>CG54*波及計算!$K57</f>
        <v>0</v>
      </c>
      <c r="CH146" s="238">
        <f>CH54*波及計算!$K57</f>
        <v>0</v>
      </c>
      <c r="CI146" s="238">
        <f>CI54*波及計算!$K57</f>
        <v>0</v>
      </c>
      <c r="CJ146" s="238">
        <f>CJ54*波及計算!$K57</f>
        <v>0</v>
      </c>
      <c r="CK146" s="238">
        <f>CK54*波及計算!$K57</f>
        <v>0</v>
      </c>
      <c r="CL146" s="238">
        <f>CL54*波及計算!$K57</f>
        <v>0</v>
      </c>
    </row>
    <row r="147" spans="1:90">
      <c r="A147">
        <v>52</v>
      </c>
      <c r="B147" t="s">
        <v>47</v>
      </c>
      <c r="C147" s="238">
        <f>C55*波及計算!$K58</f>
        <v>0</v>
      </c>
      <c r="D147" s="238">
        <f>D55*波及計算!$K58</f>
        <v>0</v>
      </c>
      <c r="E147" s="238">
        <f>E55*波及計算!$K58</f>
        <v>0</v>
      </c>
      <c r="F147" s="238">
        <f>F55*波及計算!$K58</f>
        <v>0</v>
      </c>
      <c r="G147" s="238">
        <f>G55*波及計算!$K58</f>
        <v>0</v>
      </c>
      <c r="H147" s="238">
        <f>H55*波及計算!$K58</f>
        <v>0</v>
      </c>
      <c r="I147" s="238">
        <f>I55*波及計算!$K58</f>
        <v>0</v>
      </c>
      <c r="J147" s="238">
        <f>J55*波及計算!$K58</f>
        <v>0</v>
      </c>
      <c r="K147" s="238">
        <f>K55*波及計算!$K58</f>
        <v>0</v>
      </c>
      <c r="L147" s="238">
        <f>L55*波及計算!$K58</f>
        <v>0</v>
      </c>
      <c r="M147" s="238">
        <f>M55*波及計算!$K58</f>
        <v>0</v>
      </c>
      <c r="N147" s="238">
        <f>N55*波及計算!$K58</f>
        <v>0</v>
      </c>
      <c r="O147" s="238">
        <f>O55*波及計算!$K58</f>
        <v>0</v>
      </c>
      <c r="P147" s="238">
        <f>P55*波及計算!$K58</f>
        <v>0</v>
      </c>
      <c r="Q147" s="238">
        <f>Q55*波及計算!$K58</f>
        <v>0</v>
      </c>
      <c r="R147" s="238">
        <f>R55*波及計算!$K58</f>
        <v>0</v>
      </c>
      <c r="S147" s="238">
        <f>S55*波及計算!$K58</f>
        <v>0</v>
      </c>
      <c r="T147" s="238">
        <f>T55*波及計算!$K58</f>
        <v>0</v>
      </c>
      <c r="U147" s="238">
        <f>U55*波及計算!$K58</f>
        <v>0</v>
      </c>
      <c r="V147" s="238">
        <f>V55*波及計算!$K58</f>
        <v>0</v>
      </c>
      <c r="W147" s="238">
        <f>W55*波及計算!$K58</f>
        <v>0</v>
      </c>
      <c r="X147" s="238">
        <f>X55*波及計算!$K58</f>
        <v>0</v>
      </c>
      <c r="Y147" s="238">
        <f>Y55*波及計算!$K58</f>
        <v>0</v>
      </c>
      <c r="Z147" s="238">
        <f>Z55*波及計算!$K58</f>
        <v>0</v>
      </c>
      <c r="AA147" s="238">
        <f>AA55*波及計算!$K58</f>
        <v>0</v>
      </c>
      <c r="AB147" s="238">
        <f>AB55*波及計算!$K58</f>
        <v>0</v>
      </c>
      <c r="AC147" s="238">
        <f>AC55*波及計算!$K58</f>
        <v>0</v>
      </c>
      <c r="AD147" s="238">
        <f>AD55*波及計算!$K58</f>
        <v>0</v>
      </c>
      <c r="AE147" s="238">
        <f>AE55*波及計算!$K58</f>
        <v>0</v>
      </c>
      <c r="AF147" s="238">
        <f>AF55*波及計算!$K58</f>
        <v>0</v>
      </c>
      <c r="AG147" s="238">
        <f>AG55*波及計算!$K58</f>
        <v>0</v>
      </c>
      <c r="AH147" s="238">
        <f>AH55*波及計算!$K58</f>
        <v>0</v>
      </c>
      <c r="AI147" s="238">
        <f>AI55*波及計算!$K58</f>
        <v>0</v>
      </c>
      <c r="AJ147" s="238">
        <f>AJ55*波及計算!$K58</f>
        <v>0</v>
      </c>
      <c r="AK147" s="238">
        <f>AK55*波及計算!$K58</f>
        <v>0</v>
      </c>
      <c r="AL147" s="238">
        <f>AL55*波及計算!$K58</f>
        <v>0</v>
      </c>
      <c r="AM147" s="238">
        <f>AM55*波及計算!$K58</f>
        <v>0</v>
      </c>
      <c r="AN147" s="238">
        <f>AN55*波及計算!$K58</f>
        <v>0</v>
      </c>
      <c r="AO147" s="238">
        <f>AO55*波及計算!$K58</f>
        <v>0</v>
      </c>
      <c r="AP147" s="238">
        <f>AP55*波及計算!$K58</f>
        <v>0</v>
      </c>
      <c r="AQ147" s="238">
        <f>AQ55*波及計算!$K58</f>
        <v>0</v>
      </c>
      <c r="AR147" s="238">
        <f>AR55*波及計算!$K58</f>
        <v>0</v>
      </c>
      <c r="AS147" s="238">
        <f>AS55*波及計算!$K58</f>
        <v>0</v>
      </c>
      <c r="AT147" s="238">
        <f>AT55*波及計算!$K58</f>
        <v>0</v>
      </c>
      <c r="AU147" s="238">
        <f>AU55*波及計算!$K58</f>
        <v>0</v>
      </c>
      <c r="AV147" s="238">
        <f>AV55*波及計算!$K58</f>
        <v>0</v>
      </c>
      <c r="AW147" s="238">
        <f>AW55*波及計算!$K58</f>
        <v>0</v>
      </c>
      <c r="AX147" s="238">
        <f>AX55*波及計算!$K58</f>
        <v>0</v>
      </c>
      <c r="AY147" s="238">
        <f>AY55*波及計算!$K58</f>
        <v>0</v>
      </c>
      <c r="AZ147" s="238">
        <f>AZ55*波及計算!$K58</f>
        <v>0</v>
      </c>
      <c r="BA147" s="238">
        <f>BA55*波及計算!$K58</f>
        <v>0</v>
      </c>
      <c r="BB147" s="238">
        <f>BB55*波及計算!$K58</f>
        <v>0</v>
      </c>
      <c r="BC147" s="238">
        <f>BC55*波及計算!$K58</f>
        <v>0</v>
      </c>
      <c r="BD147" s="238">
        <f>BD55*波及計算!$K58</f>
        <v>0</v>
      </c>
      <c r="BE147" s="238">
        <f>BE55*波及計算!$K58</f>
        <v>0</v>
      </c>
      <c r="BF147" s="238">
        <f>BF55*波及計算!$K58</f>
        <v>0</v>
      </c>
      <c r="BG147" s="238">
        <f>BG55*波及計算!$K58</f>
        <v>0</v>
      </c>
      <c r="BH147" s="238">
        <f>BH55*波及計算!$K58</f>
        <v>0</v>
      </c>
      <c r="BI147" s="238">
        <f>BI55*波及計算!$K58</f>
        <v>0</v>
      </c>
      <c r="BJ147" s="238">
        <f>BJ55*波及計算!$K58</f>
        <v>0</v>
      </c>
      <c r="BK147" s="238">
        <f>BK55*波及計算!$K58</f>
        <v>0</v>
      </c>
      <c r="BL147" s="238">
        <f>BL55*波及計算!$K58</f>
        <v>0</v>
      </c>
      <c r="BM147" s="238">
        <f>BM55*波及計算!$K58</f>
        <v>0</v>
      </c>
      <c r="BN147" s="238">
        <f>BN55*波及計算!$K58</f>
        <v>0</v>
      </c>
      <c r="BO147" s="238">
        <f>BO55*波及計算!$K58</f>
        <v>0</v>
      </c>
      <c r="BP147" s="238">
        <f>BP55*波及計算!$K58</f>
        <v>0</v>
      </c>
      <c r="BQ147" s="238">
        <f>BQ55*波及計算!$K58</f>
        <v>0</v>
      </c>
      <c r="BR147" s="238">
        <f>BR55*波及計算!$K58</f>
        <v>0</v>
      </c>
      <c r="BS147" s="238">
        <f>BS55*波及計算!$K58</f>
        <v>0</v>
      </c>
      <c r="BT147" s="238">
        <f>BT55*波及計算!$K58</f>
        <v>0</v>
      </c>
      <c r="BU147" s="238">
        <f>BU55*波及計算!$K58</f>
        <v>0</v>
      </c>
      <c r="BV147" s="238">
        <f>BV55*波及計算!$K58</f>
        <v>0</v>
      </c>
      <c r="BW147" s="238">
        <f>BW55*波及計算!$K58</f>
        <v>0</v>
      </c>
      <c r="BX147" s="238">
        <f>BX55*波及計算!$K58</f>
        <v>0</v>
      </c>
      <c r="BY147" s="238">
        <f>BY55*波及計算!$K58</f>
        <v>0</v>
      </c>
      <c r="BZ147" s="238">
        <f>BZ55*波及計算!$K58</f>
        <v>0</v>
      </c>
      <c r="CA147" s="238">
        <f>CA55*波及計算!$K58</f>
        <v>0</v>
      </c>
      <c r="CB147" s="238">
        <f>CB55*波及計算!$K58</f>
        <v>0</v>
      </c>
      <c r="CC147" s="238">
        <f>CC55*波及計算!$K58</f>
        <v>0</v>
      </c>
      <c r="CD147" s="238">
        <f>CD55*波及計算!$K58</f>
        <v>0</v>
      </c>
      <c r="CE147" s="238">
        <f>CE55*波及計算!$K58</f>
        <v>0</v>
      </c>
      <c r="CF147" s="238">
        <f>CF55*波及計算!$K58</f>
        <v>0</v>
      </c>
      <c r="CG147" s="238">
        <f>CG55*波及計算!$K58</f>
        <v>0</v>
      </c>
      <c r="CH147" s="238">
        <f>CH55*波及計算!$K58</f>
        <v>0</v>
      </c>
      <c r="CI147" s="238">
        <f>CI55*波及計算!$K58</f>
        <v>0</v>
      </c>
      <c r="CJ147" s="238">
        <f>CJ55*波及計算!$K58</f>
        <v>0</v>
      </c>
      <c r="CK147" s="238">
        <f>CK55*波及計算!$K58</f>
        <v>0</v>
      </c>
      <c r="CL147" s="238">
        <f>CL55*波及計算!$K58</f>
        <v>0</v>
      </c>
    </row>
    <row r="148" spans="1:90">
      <c r="A148">
        <v>53</v>
      </c>
      <c r="B148" t="s">
        <v>12</v>
      </c>
      <c r="C148" s="238">
        <f>C56*波及計算!$K59</f>
        <v>0</v>
      </c>
      <c r="D148" s="238">
        <f>D56*波及計算!$K59</f>
        <v>0</v>
      </c>
      <c r="E148" s="238">
        <f>E56*波及計算!$K59</f>
        <v>0</v>
      </c>
      <c r="F148" s="238">
        <f>F56*波及計算!$K59</f>
        <v>0</v>
      </c>
      <c r="G148" s="238">
        <f>G56*波及計算!$K59</f>
        <v>0</v>
      </c>
      <c r="H148" s="238">
        <f>H56*波及計算!$K59</f>
        <v>0</v>
      </c>
      <c r="I148" s="238">
        <f>I56*波及計算!$K59</f>
        <v>0</v>
      </c>
      <c r="J148" s="238">
        <f>J56*波及計算!$K59</f>
        <v>0</v>
      </c>
      <c r="K148" s="238">
        <f>K56*波及計算!$K59</f>
        <v>0</v>
      </c>
      <c r="L148" s="238">
        <f>L56*波及計算!$K59</f>
        <v>0</v>
      </c>
      <c r="M148" s="238">
        <f>M56*波及計算!$K59</f>
        <v>0</v>
      </c>
      <c r="N148" s="238">
        <f>N56*波及計算!$K59</f>
        <v>0</v>
      </c>
      <c r="O148" s="238">
        <f>O56*波及計算!$K59</f>
        <v>0</v>
      </c>
      <c r="P148" s="238">
        <f>P56*波及計算!$K59</f>
        <v>0</v>
      </c>
      <c r="Q148" s="238">
        <f>Q56*波及計算!$K59</f>
        <v>0</v>
      </c>
      <c r="R148" s="238">
        <f>R56*波及計算!$K59</f>
        <v>0</v>
      </c>
      <c r="S148" s="238">
        <f>S56*波及計算!$K59</f>
        <v>0</v>
      </c>
      <c r="T148" s="238">
        <f>T56*波及計算!$K59</f>
        <v>0</v>
      </c>
      <c r="U148" s="238">
        <f>U56*波及計算!$K59</f>
        <v>0</v>
      </c>
      <c r="V148" s="238">
        <f>V56*波及計算!$K59</f>
        <v>0</v>
      </c>
      <c r="W148" s="238">
        <f>W56*波及計算!$K59</f>
        <v>0</v>
      </c>
      <c r="X148" s="238">
        <f>X56*波及計算!$K59</f>
        <v>0</v>
      </c>
      <c r="Y148" s="238">
        <f>Y56*波及計算!$K59</f>
        <v>0</v>
      </c>
      <c r="Z148" s="238">
        <f>Z56*波及計算!$K59</f>
        <v>0</v>
      </c>
      <c r="AA148" s="238">
        <f>AA56*波及計算!$K59</f>
        <v>0</v>
      </c>
      <c r="AB148" s="238">
        <f>AB56*波及計算!$K59</f>
        <v>0</v>
      </c>
      <c r="AC148" s="238">
        <f>AC56*波及計算!$K59</f>
        <v>0</v>
      </c>
      <c r="AD148" s="238">
        <f>AD56*波及計算!$K59</f>
        <v>0</v>
      </c>
      <c r="AE148" s="238">
        <f>AE56*波及計算!$K59</f>
        <v>0</v>
      </c>
      <c r="AF148" s="238">
        <f>AF56*波及計算!$K59</f>
        <v>0</v>
      </c>
      <c r="AG148" s="238">
        <f>AG56*波及計算!$K59</f>
        <v>0</v>
      </c>
      <c r="AH148" s="238">
        <f>AH56*波及計算!$K59</f>
        <v>0</v>
      </c>
      <c r="AI148" s="238">
        <f>AI56*波及計算!$K59</f>
        <v>0</v>
      </c>
      <c r="AJ148" s="238">
        <f>AJ56*波及計算!$K59</f>
        <v>0</v>
      </c>
      <c r="AK148" s="238">
        <f>AK56*波及計算!$K59</f>
        <v>0</v>
      </c>
      <c r="AL148" s="238">
        <f>AL56*波及計算!$K59</f>
        <v>0</v>
      </c>
      <c r="AM148" s="238">
        <f>AM56*波及計算!$K59</f>
        <v>0</v>
      </c>
      <c r="AN148" s="238">
        <f>AN56*波及計算!$K59</f>
        <v>0</v>
      </c>
      <c r="AO148" s="238">
        <f>AO56*波及計算!$K59</f>
        <v>0</v>
      </c>
      <c r="AP148" s="238">
        <f>AP56*波及計算!$K59</f>
        <v>0</v>
      </c>
      <c r="AQ148" s="238">
        <f>AQ56*波及計算!$K59</f>
        <v>0</v>
      </c>
      <c r="AR148" s="238">
        <f>AR56*波及計算!$K59</f>
        <v>0</v>
      </c>
      <c r="AS148" s="238">
        <f>AS56*波及計算!$K59</f>
        <v>0</v>
      </c>
      <c r="AT148" s="238">
        <f>AT56*波及計算!$K59</f>
        <v>0</v>
      </c>
      <c r="AU148" s="238">
        <f>AU56*波及計算!$K59</f>
        <v>0</v>
      </c>
      <c r="AV148" s="238">
        <f>AV56*波及計算!$K59</f>
        <v>0</v>
      </c>
      <c r="AW148" s="238">
        <f>AW56*波及計算!$K59</f>
        <v>0</v>
      </c>
      <c r="AX148" s="238">
        <f>AX56*波及計算!$K59</f>
        <v>0</v>
      </c>
      <c r="AY148" s="238">
        <f>AY56*波及計算!$K59</f>
        <v>0</v>
      </c>
      <c r="AZ148" s="238">
        <f>AZ56*波及計算!$K59</f>
        <v>0</v>
      </c>
      <c r="BA148" s="238">
        <f>BA56*波及計算!$K59</f>
        <v>0</v>
      </c>
      <c r="BB148" s="238">
        <f>BB56*波及計算!$K59</f>
        <v>0</v>
      </c>
      <c r="BC148" s="238">
        <f>BC56*波及計算!$K59</f>
        <v>0</v>
      </c>
      <c r="BD148" s="238">
        <f>BD56*波及計算!$K59</f>
        <v>0</v>
      </c>
      <c r="BE148" s="238">
        <f>BE56*波及計算!$K59</f>
        <v>0</v>
      </c>
      <c r="BF148" s="238">
        <f>BF56*波及計算!$K59</f>
        <v>0</v>
      </c>
      <c r="BG148" s="238">
        <f>BG56*波及計算!$K59</f>
        <v>0</v>
      </c>
      <c r="BH148" s="238">
        <f>BH56*波及計算!$K59</f>
        <v>0</v>
      </c>
      <c r="BI148" s="238">
        <f>BI56*波及計算!$K59</f>
        <v>0</v>
      </c>
      <c r="BJ148" s="238">
        <f>BJ56*波及計算!$K59</f>
        <v>0</v>
      </c>
      <c r="BK148" s="238">
        <f>BK56*波及計算!$K59</f>
        <v>0</v>
      </c>
      <c r="BL148" s="238">
        <f>BL56*波及計算!$K59</f>
        <v>0</v>
      </c>
      <c r="BM148" s="238">
        <f>BM56*波及計算!$K59</f>
        <v>0</v>
      </c>
      <c r="BN148" s="238">
        <f>BN56*波及計算!$K59</f>
        <v>0</v>
      </c>
      <c r="BO148" s="238">
        <f>BO56*波及計算!$K59</f>
        <v>0</v>
      </c>
      <c r="BP148" s="238">
        <f>BP56*波及計算!$K59</f>
        <v>0</v>
      </c>
      <c r="BQ148" s="238">
        <f>BQ56*波及計算!$K59</f>
        <v>0</v>
      </c>
      <c r="BR148" s="238">
        <f>BR56*波及計算!$K59</f>
        <v>0</v>
      </c>
      <c r="BS148" s="238">
        <f>BS56*波及計算!$K59</f>
        <v>0</v>
      </c>
      <c r="BT148" s="238">
        <f>BT56*波及計算!$K59</f>
        <v>0</v>
      </c>
      <c r="BU148" s="238">
        <f>BU56*波及計算!$K59</f>
        <v>0</v>
      </c>
      <c r="BV148" s="238">
        <f>BV56*波及計算!$K59</f>
        <v>0</v>
      </c>
      <c r="BW148" s="238">
        <f>BW56*波及計算!$K59</f>
        <v>0</v>
      </c>
      <c r="BX148" s="238">
        <f>BX56*波及計算!$K59</f>
        <v>0</v>
      </c>
      <c r="BY148" s="238">
        <f>BY56*波及計算!$K59</f>
        <v>0</v>
      </c>
      <c r="BZ148" s="238">
        <f>BZ56*波及計算!$K59</f>
        <v>0</v>
      </c>
      <c r="CA148" s="238">
        <f>CA56*波及計算!$K59</f>
        <v>0</v>
      </c>
      <c r="CB148" s="238">
        <f>CB56*波及計算!$K59</f>
        <v>0</v>
      </c>
      <c r="CC148" s="238">
        <f>CC56*波及計算!$K59</f>
        <v>0</v>
      </c>
      <c r="CD148" s="238">
        <f>CD56*波及計算!$K59</f>
        <v>0</v>
      </c>
      <c r="CE148" s="238">
        <f>CE56*波及計算!$K59</f>
        <v>0</v>
      </c>
      <c r="CF148" s="238">
        <f>CF56*波及計算!$K59</f>
        <v>0</v>
      </c>
      <c r="CG148" s="238">
        <f>CG56*波及計算!$K59</f>
        <v>0</v>
      </c>
      <c r="CH148" s="238">
        <f>CH56*波及計算!$K59</f>
        <v>0</v>
      </c>
      <c r="CI148" s="238">
        <f>CI56*波及計算!$K59</f>
        <v>0</v>
      </c>
      <c r="CJ148" s="238">
        <f>CJ56*波及計算!$K59</f>
        <v>0</v>
      </c>
      <c r="CK148" s="238">
        <f>CK56*波及計算!$K59</f>
        <v>0</v>
      </c>
      <c r="CL148" s="238">
        <f>CL56*波及計算!$K59</f>
        <v>0</v>
      </c>
    </row>
    <row r="149" spans="1:90">
      <c r="A149">
        <v>54</v>
      </c>
      <c r="B149" t="s">
        <v>166</v>
      </c>
      <c r="C149" s="238">
        <f>C57*波及計算!$K60</f>
        <v>0</v>
      </c>
      <c r="D149" s="238">
        <f>D57*波及計算!$K60</f>
        <v>0</v>
      </c>
      <c r="E149" s="238">
        <f>E57*波及計算!$K60</f>
        <v>0</v>
      </c>
      <c r="F149" s="238">
        <f>F57*波及計算!$K60</f>
        <v>0</v>
      </c>
      <c r="G149" s="238">
        <f>G57*波及計算!$K60</f>
        <v>0</v>
      </c>
      <c r="H149" s="238">
        <f>H57*波及計算!$K60</f>
        <v>0</v>
      </c>
      <c r="I149" s="238">
        <f>I57*波及計算!$K60</f>
        <v>0</v>
      </c>
      <c r="J149" s="238">
        <f>J57*波及計算!$K60</f>
        <v>0</v>
      </c>
      <c r="K149" s="238">
        <f>K57*波及計算!$K60</f>
        <v>0</v>
      </c>
      <c r="L149" s="238">
        <f>L57*波及計算!$K60</f>
        <v>0</v>
      </c>
      <c r="M149" s="238">
        <f>M57*波及計算!$K60</f>
        <v>0</v>
      </c>
      <c r="N149" s="238">
        <f>N57*波及計算!$K60</f>
        <v>0</v>
      </c>
      <c r="O149" s="238">
        <f>O57*波及計算!$K60</f>
        <v>0</v>
      </c>
      <c r="P149" s="238">
        <f>P57*波及計算!$K60</f>
        <v>0</v>
      </c>
      <c r="Q149" s="238">
        <f>Q57*波及計算!$K60</f>
        <v>0</v>
      </c>
      <c r="R149" s="238">
        <f>R57*波及計算!$K60</f>
        <v>0</v>
      </c>
      <c r="S149" s="238">
        <f>S57*波及計算!$K60</f>
        <v>0</v>
      </c>
      <c r="T149" s="238">
        <f>T57*波及計算!$K60</f>
        <v>0</v>
      </c>
      <c r="U149" s="238">
        <f>U57*波及計算!$K60</f>
        <v>0</v>
      </c>
      <c r="V149" s="238">
        <f>V57*波及計算!$K60</f>
        <v>0</v>
      </c>
      <c r="W149" s="238">
        <f>W57*波及計算!$K60</f>
        <v>0</v>
      </c>
      <c r="X149" s="238">
        <f>X57*波及計算!$K60</f>
        <v>0</v>
      </c>
      <c r="Y149" s="238">
        <f>Y57*波及計算!$K60</f>
        <v>0</v>
      </c>
      <c r="Z149" s="238">
        <f>Z57*波及計算!$K60</f>
        <v>0</v>
      </c>
      <c r="AA149" s="238">
        <f>AA57*波及計算!$K60</f>
        <v>0</v>
      </c>
      <c r="AB149" s="238">
        <f>AB57*波及計算!$K60</f>
        <v>0</v>
      </c>
      <c r="AC149" s="238">
        <f>AC57*波及計算!$K60</f>
        <v>0</v>
      </c>
      <c r="AD149" s="238">
        <f>AD57*波及計算!$K60</f>
        <v>0</v>
      </c>
      <c r="AE149" s="238">
        <f>AE57*波及計算!$K60</f>
        <v>0</v>
      </c>
      <c r="AF149" s="238">
        <f>AF57*波及計算!$K60</f>
        <v>0</v>
      </c>
      <c r="AG149" s="238">
        <f>AG57*波及計算!$K60</f>
        <v>0</v>
      </c>
      <c r="AH149" s="238">
        <f>AH57*波及計算!$K60</f>
        <v>0</v>
      </c>
      <c r="AI149" s="238">
        <f>AI57*波及計算!$K60</f>
        <v>0</v>
      </c>
      <c r="AJ149" s="238">
        <f>AJ57*波及計算!$K60</f>
        <v>0</v>
      </c>
      <c r="AK149" s="238">
        <f>AK57*波及計算!$K60</f>
        <v>0</v>
      </c>
      <c r="AL149" s="238">
        <f>AL57*波及計算!$K60</f>
        <v>0</v>
      </c>
      <c r="AM149" s="238">
        <f>AM57*波及計算!$K60</f>
        <v>0</v>
      </c>
      <c r="AN149" s="238">
        <f>AN57*波及計算!$K60</f>
        <v>0</v>
      </c>
      <c r="AO149" s="238">
        <f>AO57*波及計算!$K60</f>
        <v>0</v>
      </c>
      <c r="AP149" s="238">
        <f>AP57*波及計算!$K60</f>
        <v>0</v>
      </c>
      <c r="AQ149" s="238">
        <f>AQ57*波及計算!$K60</f>
        <v>0</v>
      </c>
      <c r="AR149" s="238">
        <f>AR57*波及計算!$K60</f>
        <v>0</v>
      </c>
      <c r="AS149" s="238">
        <f>AS57*波及計算!$K60</f>
        <v>0</v>
      </c>
      <c r="AT149" s="238">
        <f>AT57*波及計算!$K60</f>
        <v>0</v>
      </c>
      <c r="AU149" s="238">
        <f>AU57*波及計算!$K60</f>
        <v>0</v>
      </c>
      <c r="AV149" s="238">
        <f>AV57*波及計算!$K60</f>
        <v>0</v>
      </c>
      <c r="AW149" s="238">
        <f>AW57*波及計算!$K60</f>
        <v>0</v>
      </c>
      <c r="AX149" s="238">
        <f>AX57*波及計算!$K60</f>
        <v>0</v>
      </c>
      <c r="AY149" s="238">
        <f>AY57*波及計算!$K60</f>
        <v>0</v>
      </c>
      <c r="AZ149" s="238">
        <f>AZ57*波及計算!$K60</f>
        <v>0</v>
      </c>
      <c r="BA149" s="238">
        <f>BA57*波及計算!$K60</f>
        <v>0</v>
      </c>
      <c r="BB149" s="238">
        <f>BB57*波及計算!$K60</f>
        <v>0</v>
      </c>
      <c r="BC149" s="238">
        <f>BC57*波及計算!$K60</f>
        <v>0</v>
      </c>
      <c r="BD149" s="238">
        <f>BD57*波及計算!$K60</f>
        <v>0</v>
      </c>
      <c r="BE149" s="238">
        <f>BE57*波及計算!$K60</f>
        <v>0</v>
      </c>
      <c r="BF149" s="238">
        <f>BF57*波及計算!$K60</f>
        <v>0</v>
      </c>
      <c r="BG149" s="238">
        <f>BG57*波及計算!$K60</f>
        <v>0</v>
      </c>
      <c r="BH149" s="238">
        <f>BH57*波及計算!$K60</f>
        <v>0</v>
      </c>
      <c r="BI149" s="238">
        <f>BI57*波及計算!$K60</f>
        <v>0</v>
      </c>
      <c r="BJ149" s="238">
        <f>BJ57*波及計算!$K60</f>
        <v>0</v>
      </c>
      <c r="BK149" s="238">
        <f>BK57*波及計算!$K60</f>
        <v>0</v>
      </c>
      <c r="BL149" s="238">
        <f>BL57*波及計算!$K60</f>
        <v>0</v>
      </c>
      <c r="BM149" s="238">
        <f>BM57*波及計算!$K60</f>
        <v>0</v>
      </c>
      <c r="BN149" s="238">
        <f>BN57*波及計算!$K60</f>
        <v>0</v>
      </c>
      <c r="BO149" s="238">
        <f>BO57*波及計算!$K60</f>
        <v>0</v>
      </c>
      <c r="BP149" s="238">
        <f>BP57*波及計算!$K60</f>
        <v>0</v>
      </c>
      <c r="BQ149" s="238">
        <f>BQ57*波及計算!$K60</f>
        <v>0</v>
      </c>
      <c r="BR149" s="238">
        <f>BR57*波及計算!$K60</f>
        <v>0</v>
      </c>
      <c r="BS149" s="238">
        <f>BS57*波及計算!$K60</f>
        <v>0</v>
      </c>
      <c r="BT149" s="238">
        <f>BT57*波及計算!$K60</f>
        <v>0</v>
      </c>
      <c r="BU149" s="238">
        <f>BU57*波及計算!$K60</f>
        <v>0</v>
      </c>
      <c r="BV149" s="238">
        <f>BV57*波及計算!$K60</f>
        <v>0</v>
      </c>
      <c r="BW149" s="238">
        <f>BW57*波及計算!$K60</f>
        <v>0</v>
      </c>
      <c r="BX149" s="238">
        <f>BX57*波及計算!$K60</f>
        <v>0</v>
      </c>
      <c r="BY149" s="238">
        <f>BY57*波及計算!$K60</f>
        <v>0</v>
      </c>
      <c r="BZ149" s="238">
        <f>BZ57*波及計算!$K60</f>
        <v>0</v>
      </c>
      <c r="CA149" s="238">
        <f>CA57*波及計算!$K60</f>
        <v>0</v>
      </c>
      <c r="CB149" s="238">
        <f>CB57*波及計算!$K60</f>
        <v>0</v>
      </c>
      <c r="CC149" s="238">
        <f>CC57*波及計算!$K60</f>
        <v>0</v>
      </c>
      <c r="CD149" s="238">
        <f>CD57*波及計算!$K60</f>
        <v>0</v>
      </c>
      <c r="CE149" s="238">
        <f>CE57*波及計算!$K60</f>
        <v>0</v>
      </c>
      <c r="CF149" s="238">
        <f>CF57*波及計算!$K60</f>
        <v>0</v>
      </c>
      <c r="CG149" s="238">
        <f>CG57*波及計算!$K60</f>
        <v>0</v>
      </c>
      <c r="CH149" s="238">
        <f>CH57*波及計算!$K60</f>
        <v>0</v>
      </c>
      <c r="CI149" s="238">
        <f>CI57*波及計算!$K60</f>
        <v>0</v>
      </c>
      <c r="CJ149" s="238">
        <f>CJ57*波及計算!$K60</f>
        <v>0</v>
      </c>
      <c r="CK149" s="238">
        <f>CK57*波及計算!$K60</f>
        <v>0</v>
      </c>
      <c r="CL149" s="238">
        <f>CL57*波及計算!$K60</f>
        <v>0</v>
      </c>
    </row>
    <row r="150" spans="1:90">
      <c r="A150">
        <v>55</v>
      </c>
      <c r="B150" t="s">
        <v>51</v>
      </c>
      <c r="C150" s="238">
        <f>C58*波及計算!$K61</f>
        <v>0</v>
      </c>
      <c r="D150" s="238">
        <f>D58*波及計算!$K61</f>
        <v>0</v>
      </c>
      <c r="E150" s="238">
        <f>E58*波及計算!$K61</f>
        <v>0</v>
      </c>
      <c r="F150" s="238">
        <f>F58*波及計算!$K61</f>
        <v>0</v>
      </c>
      <c r="G150" s="238">
        <f>G58*波及計算!$K61</f>
        <v>0</v>
      </c>
      <c r="H150" s="238">
        <f>H58*波及計算!$K61</f>
        <v>0</v>
      </c>
      <c r="I150" s="238">
        <f>I58*波及計算!$K61</f>
        <v>0</v>
      </c>
      <c r="J150" s="238">
        <f>J58*波及計算!$K61</f>
        <v>0</v>
      </c>
      <c r="K150" s="238">
        <f>K58*波及計算!$K61</f>
        <v>0</v>
      </c>
      <c r="L150" s="238">
        <f>L58*波及計算!$K61</f>
        <v>0</v>
      </c>
      <c r="M150" s="238">
        <f>M58*波及計算!$K61</f>
        <v>0</v>
      </c>
      <c r="N150" s="238">
        <f>N58*波及計算!$K61</f>
        <v>0</v>
      </c>
      <c r="O150" s="238">
        <f>O58*波及計算!$K61</f>
        <v>0</v>
      </c>
      <c r="P150" s="238">
        <f>P58*波及計算!$K61</f>
        <v>0</v>
      </c>
      <c r="Q150" s="238">
        <f>Q58*波及計算!$K61</f>
        <v>0</v>
      </c>
      <c r="R150" s="238">
        <f>R58*波及計算!$K61</f>
        <v>0</v>
      </c>
      <c r="S150" s="238">
        <f>S58*波及計算!$K61</f>
        <v>0</v>
      </c>
      <c r="T150" s="238">
        <f>T58*波及計算!$K61</f>
        <v>0</v>
      </c>
      <c r="U150" s="238">
        <f>U58*波及計算!$K61</f>
        <v>0</v>
      </c>
      <c r="V150" s="238">
        <f>V58*波及計算!$K61</f>
        <v>0</v>
      </c>
      <c r="W150" s="238">
        <f>W58*波及計算!$K61</f>
        <v>0</v>
      </c>
      <c r="X150" s="238">
        <f>X58*波及計算!$K61</f>
        <v>0</v>
      </c>
      <c r="Y150" s="238">
        <f>Y58*波及計算!$K61</f>
        <v>0</v>
      </c>
      <c r="Z150" s="238">
        <f>Z58*波及計算!$K61</f>
        <v>0</v>
      </c>
      <c r="AA150" s="238">
        <f>AA58*波及計算!$K61</f>
        <v>0</v>
      </c>
      <c r="AB150" s="238">
        <f>AB58*波及計算!$K61</f>
        <v>0</v>
      </c>
      <c r="AC150" s="238">
        <f>AC58*波及計算!$K61</f>
        <v>0</v>
      </c>
      <c r="AD150" s="238">
        <f>AD58*波及計算!$K61</f>
        <v>0</v>
      </c>
      <c r="AE150" s="238">
        <f>AE58*波及計算!$K61</f>
        <v>0</v>
      </c>
      <c r="AF150" s="238">
        <f>AF58*波及計算!$K61</f>
        <v>0</v>
      </c>
      <c r="AG150" s="238">
        <f>AG58*波及計算!$K61</f>
        <v>0</v>
      </c>
      <c r="AH150" s="238">
        <f>AH58*波及計算!$K61</f>
        <v>0</v>
      </c>
      <c r="AI150" s="238">
        <f>AI58*波及計算!$K61</f>
        <v>0</v>
      </c>
      <c r="AJ150" s="238">
        <f>AJ58*波及計算!$K61</f>
        <v>0</v>
      </c>
      <c r="AK150" s="238">
        <f>AK58*波及計算!$K61</f>
        <v>0</v>
      </c>
      <c r="AL150" s="238">
        <f>AL58*波及計算!$K61</f>
        <v>0</v>
      </c>
      <c r="AM150" s="238">
        <f>AM58*波及計算!$K61</f>
        <v>0</v>
      </c>
      <c r="AN150" s="238">
        <f>AN58*波及計算!$K61</f>
        <v>0</v>
      </c>
      <c r="AO150" s="238">
        <f>AO58*波及計算!$K61</f>
        <v>0</v>
      </c>
      <c r="AP150" s="238">
        <f>AP58*波及計算!$K61</f>
        <v>0</v>
      </c>
      <c r="AQ150" s="238">
        <f>AQ58*波及計算!$K61</f>
        <v>0</v>
      </c>
      <c r="AR150" s="238">
        <f>AR58*波及計算!$K61</f>
        <v>0</v>
      </c>
      <c r="AS150" s="238">
        <f>AS58*波及計算!$K61</f>
        <v>0</v>
      </c>
      <c r="AT150" s="238">
        <f>AT58*波及計算!$K61</f>
        <v>0</v>
      </c>
      <c r="AU150" s="238">
        <f>AU58*波及計算!$K61</f>
        <v>0</v>
      </c>
      <c r="AV150" s="238">
        <f>AV58*波及計算!$K61</f>
        <v>0</v>
      </c>
      <c r="AW150" s="238">
        <f>AW58*波及計算!$K61</f>
        <v>0</v>
      </c>
      <c r="AX150" s="238">
        <f>AX58*波及計算!$K61</f>
        <v>0</v>
      </c>
      <c r="AY150" s="238">
        <f>AY58*波及計算!$K61</f>
        <v>0</v>
      </c>
      <c r="AZ150" s="238">
        <f>AZ58*波及計算!$K61</f>
        <v>0</v>
      </c>
      <c r="BA150" s="238">
        <f>BA58*波及計算!$K61</f>
        <v>0</v>
      </c>
      <c r="BB150" s="238">
        <f>BB58*波及計算!$K61</f>
        <v>0</v>
      </c>
      <c r="BC150" s="238">
        <f>BC58*波及計算!$K61</f>
        <v>0</v>
      </c>
      <c r="BD150" s="238">
        <f>BD58*波及計算!$K61</f>
        <v>0</v>
      </c>
      <c r="BE150" s="238">
        <f>BE58*波及計算!$K61</f>
        <v>0</v>
      </c>
      <c r="BF150" s="238">
        <f>BF58*波及計算!$K61</f>
        <v>0</v>
      </c>
      <c r="BG150" s="238">
        <f>BG58*波及計算!$K61</f>
        <v>0</v>
      </c>
      <c r="BH150" s="238">
        <f>BH58*波及計算!$K61</f>
        <v>0</v>
      </c>
      <c r="BI150" s="238">
        <f>BI58*波及計算!$K61</f>
        <v>0</v>
      </c>
      <c r="BJ150" s="238">
        <f>BJ58*波及計算!$K61</f>
        <v>0</v>
      </c>
      <c r="BK150" s="238">
        <f>BK58*波及計算!$K61</f>
        <v>0</v>
      </c>
      <c r="BL150" s="238">
        <f>BL58*波及計算!$K61</f>
        <v>0</v>
      </c>
      <c r="BM150" s="238">
        <f>BM58*波及計算!$K61</f>
        <v>0</v>
      </c>
      <c r="BN150" s="238">
        <f>BN58*波及計算!$K61</f>
        <v>0</v>
      </c>
      <c r="BO150" s="238">
        <f>BO58*波及計算!$K61</f>
        <v>0</v>
      </c>
      <c r="BP150" s="238">
        <f>BP58*波及計算!$K61</f>
        <v>0</v>
      </c>
      <c r="BQ150" s="238">
        <f>BQ58*波及計算!$K61</f>
        <v>0</v>
      </c>
      <c r="BR150" s="238">
        <f>BR58*波及計算!$K61</f>
        <v>0</v>
      </c>
      <c r="BS150" s="238">
        <f>BS58*波及計算!$K61</f>
        <v>0</v>
      </c>
      <c r="BT150" s="238">
        <f>BT58*波及計算!$K61</f>
        <v>0</v>
      </c>
      <c r="BU150" s="238">
        <f>BU58*波及計算!$K61</f>
        <v>0</v>
      </c>
      <c r="BV150" s="238">
        <f>BV58*波及計算!$K61</f>
        <v>0</v>
      </c>
      <c r="BW150" s="238">
        <f>BW58*波及計算!$K61</f>
        <v>0</v>
      </c>
      <c r="BX150" s="238">
        <f>BX58*波及計算!$K61</f>
        <v>0</v>
      </c>
      <c r="BY150" s="238">
        <f>BY58*波及計算!$K61</f>
        <v>0</v>
      </c>
      <c r="BZ150" s="238">
        <f>BZ58*波及計算!$K61</f>
        <v>0</v>
      </c>
      <c r="CA150" s="238">
        <f>CA58*波及計算!$K61</f>
        <v>0</v>
      </c>
      <c r="CB150" s="238">
        <f>CB58*波及計算!$K61</f>
        <v>0</v>
      </c>
      <c r="CC150" s="238">
        <f>CC58*波及計算!$K61</f>
        <v>0</v>
      </c>
      <c r="CD150" s="238">
        <f>CD58*波及計算!$K61</f>
        <v>0</v>
      </c>
      <c r="CE150" s="238">
        <f>CE58*波及計算!$K61</f>
        <v>0</v>
      </c>
      <c r="CF150" s="238">
        <f>CF58*波及計算!$K61</f>
        <v>0</v>
      </c>
      <c r="CG150" s="238">
        <f>CG58*波及計算!$K61</f>
        <v>0</v>
      </c>
      <c r="CH150" s="238">
        <f>CH58*波及計算!$K61</f>
        <v>0</v>
      </c>
      <c r="CI150" s="238">
        <f>CI58*波及計算!$K61</f>
        <v>0</v>
      </c>
      <c r="CJ150" s="238">
        <f>CJ58*波及計算!$K61</f>
        <v>0</v>
      </c>
      <c r="CK150" s="238">
        <f>CK58*波及計算!$K61</f>
        <v>0</v>
      </c>
      <c r="CL150" s="238">
        <f>CL58*波及計算!$K61</f>
        <v>0</v>
      </c>
    </row>
    <row r="151" spans="1:90">
      <c r="A151">
        <v>56</v>
      </c>
      <c r="B151" t="s">
        <v>13</v>
      </c>
      <c r="C151" s="238">
        <f>C59*波及計算!$K62</f>
        <v>0</v>
      </c>
      <c r="D151" s="238">
        <f>D59*波及計算!$K62</f>
        <v>0</v>
      </c>
      <c r="E151" s="238">
        <f>E59*波及計算!$K62</f>
        <v>0</v>
      </c>
      <c r="F151" s="238">
        <f>F59*波及計算!$K62</f>
        <v>0</v>
      </c>
      <c r="G151" s="238">
        <f>G59*波及計算!$K62</f>
        <v>0</v>
      </c>
      <c r="H151" s="238">
        <f>H59*波及計算!$K62</f>
        <v>0</v>
      </c>
      <c r="I151" s="238">
        <f>I59*波及計算!$K62</f>
        <v>0</v>
      </c>
      <c r="J151" s="238">
        <f>J59*波及計算!$K62</f>
        <v>0</v>
      </c>
      <c r="K151" s="238">
        <f>K59*波及計算!$K62</f>
        <v>0</v>
      </c>
      <c r="L151" s="238">
        <f>L59*波及計算!$K62</f>
        <v>0</v>
      </c>
      <c r="M151" s="238">
        <f>M59*波及計算!$K62</f>
        <v>0</v>
      </c>
      <c r="N151" s="238">
        <f>N59*波及計算!$K62</f>
        <v>0</v>
      </c>
      <c r="O151" s="238">
        <f>O59*波及計算!$K62</f>
        <v>0</v>
      </c>
      <c r="P151" s="238">
        <f>P59*波及計算!$K62</f>
        <v>0</v>
      </c>
      <c r="Q151" s="238">
        <f>Q59*波及計算!$K62</f>
        <v>0</v>
      </c>
      <c r="R151" s="238">
        <f>R59*波及計算!$K62</f>
        <v>0</v>
      </c>
      <c r="S151" s="238">
        <f>S59*波及計算!$K62</f>
        <v>0</v>
      </c>
      <c r="T151" s="238">
        <f>T59*波及計算!$K62</f>
        <v>0</v>
      </c>
      <c r="U151" s="238">
        <f>U59*波及計算!$K62</f>
        <v>0</v>
      </c>
      <c r="V151" s="238">
        <f>V59*波及計算!$K62</f>
        <v>0</v>
      </c>
      <c r="W151" s="238">
        <f>W59*波及計算!$K62</f>
        <v>0</v>
      </c>
      <c r="X151" s="238">
        <f>X59*波及計算!$K62</f>
        <v>0</v>
      </c>
      <c r="Y151" s="238">
        <f>Y59*波及計算!$K62</f>
        <v>0</v>
      </c>
      <c r="Z151" s="238">
        <f>Z59*波及計算!$K62</f>
        <v>0</v>
      </c>
      <c r="AA151" s="238">
        <f>AA59*波及計算!$K62</f>
        <v>0</v>
      </c>
      <c r="AB151" s="238">
        <f>AB59*波及計算!$K62</f>
        <v>0</v>
      </c>
      <c r="AC151" s="238">
        <f>AC59*波及計算!$K62</f>
        <v>0</v>
      </c>
      <c r="AD151" s="238">
        <f>AD59*波及計算!$K62</f>
        <v>0</v>
      </c>
      <c r="AE151" s="238">
        <f>AE59*波及計算!$K62</f>
        <v>0</v>
      </c>
      <c r="AF151" s="238">
        <f>AF59*波及計算!$K62</f>
        <v>0</v>
      </c>
      <c r="AG151" s="238">
        <f>AG59*波及計算!$K62</f>
        <v>0</v>
      </c>
      <c r="AH151" s="238">
        <f>AH59*波及計算!$K62</f>
        <v>0</v>
      </c>
      <c r="AI151" s="238">
        <f>AI59*波及計算!$K62</f>
        <v>0</v>
      </c>
      <c r="AJ151" s="238">
        <f>AJ59*波及計算!$K62</f>
        <v>0</v>
      </c>
      <c r="AK151" s="238">
        <f>AK59*波及計算!$K62</f>
        <v>0</v>
      </c>
      <c r="AL151" s="238">
        <f>AL59*波及計算!$K62</f>
        <v>0</v>
      </c>
      <c r="AM151" s="238">
        <f>AM59*波及計算!$K62</f>
        <v>0</v>
      </c>
      <c r="AN151" s="238">
        <f>AN59*波及計算!$K62</f>
        <v>0</v>
      </c>
      <c r="AO151" s="238">
        <f>AO59*波及計算!$K62</f>
        <v>0</v>
      </c>
      <c r="AP151" s="238">
        <f>AP59*波及計算!$K62</f>
        <v>0</v>
      </c>
      <c r="AQ151" s="238">
        <f>AQ59*波及計算!$K62</f>
        <v>0</v>
      </c>
      <c r="AR151" s="238">
        <f>AR59*波及計算!$K62</f>
        <v>0</v>
      </c>
      <c r="AS151" s="238">
        <f>AS59*波及計算!$K62</f>
        <v>0</v>
      </c>
      <c r="AT151" s="238">
        <f>AT59*波及計算!$K62</f>
        <v>0</v>
      </c>
      <c r="AU151" s="238">
        <f>AU59*波及計算!$K62</f>
        <v>0</v>
      </c>
      <c r="AV151" s="238">
        <f>AV59*波及計算!$K62</f>
        <v>0</v>
      </c>
      <c r="AW151" s="238">
        <f>AW59*波及計算!$K62</f>
        <v>0</v>
      </c>
      <c r="AX151" s="238">
        <f>AX59*波及計算!$K62</f>
        <v>0</v>
      </c>
      <c r="AY151" s="238">
        <f>AY59*波及計算!$K62</f>
        <v>0</v>
      </c>
      <c r="AZ151" s="238">
        <f>AZ59*波及計算!$K62</f>
        <v>0</v>
      </c>
      <c r="BA151" s="238">
        <f>BA59*波及計算!$K62</f>
        <v>0</v>
      </c>
      <c r="BB151" s="238">
        <f>BB59*波及計算!$K62</f>
        <v>0</v>
      </c>
      <c r="BC151" s="238">
        <f>BC59*波及計算!$K62</f>
        <v>0</v>
      </c>
      <c r="BD151" s="238">
        <f>BD59*波及計算!$K62</f>
        <v>0</v>
      </c>
      <c r="BE151" s="238">
        <f>BE59*波及計算!$K62</f>
        <v>0</v>
      </c>
      <c r="BF151" s="238">
        <f>BF59*波及計算!$K62</f>
        <v>0</v>
      </c>
      <c r="BG151" s="238">
        <f>BG59*波及計算!$K62</f>
        <v>0</v>
      </c>
      <c r="BH151" s="238">
        <f>BH59*波及計算!$K62</f>
        <v>0</v>
      </c>
      <c r="BI151" s="238">
        <f>BI59*波及計算!$K62</f>
        <v>0</v>
      </c>
      <c r="BJ151" s="238">
        <f>BJ59*波及計算!$K62</f>
        <v>0</v>
      </c>
      <c r="BK151" s="238">
        <f>BK59*波及計算!$K62</f>
        <v>0</v>
      </c>
      <c r="BL151" s="238">
        <f>BL59*波及計算!$K62</f>
        <v>0</v>
      </c>
      <c r="BM151" s="238">
        <f>BM59*波及計算!$K62</f>
        <v>0</v>
      </c>
      <c r="BN151" s="238">
        <f>BN59*波及計算!$K62</f>
        <v>0</v>
      </c>
      <c r="BO151" s="238">
        <f>BO59*波及計算!$K62</f>
        <v>0</v>
      </c>
      <c r="BP151" s="238">
        <f>BP59*波及計算!$K62</f>
        <v>0</v>
      </c>
      <c r="BQ151" s="238">
        <f>BQ59*波及計算!$K62</f>
        <v>0</v>
      </c>
      <c r="BR151" s="238">
        <f>BR59*波及計算!$K62</f>
        <v>0</v>
      </c>
      <c r="BS151" s="238">
        <f>BS59*波及計算!$K62</f>
        <v>0</v>
      </c>
      <c r="BT151" s="238">
        <f>BT59*波及計算!$K62</f>
        <v>0</v>
      </c>
      <c r="BU151" s="238">
        <f>BU59*波及計算!$K62</f>
        <v>0</v>
      </c>
      <c r="BV151" s="238">
        <f>BV59*波及計算!$K62</f>
        <v>0</v>
      </c>
      <c r="BW151" s="238">
        <f>BW59*波及計算!$K62</f>
        <v>0</v>
      </c>
      <c r="BX151" s="238">
        <f>BX59*波及計算!$K62</f>
        <v>0</v>
      </c>
      <c r="BY151" s="238">
        <f>BY59*波及計算!$K62</f>
        <v>0</v>
      </c>
      <c r="BZ151" s="238">
        <f>BZ59*波及計算!$K62</f>
        <v>0</v>
      </c>
      <c r="CA151" s="238">
        <f>CA59*波及計算!$K62</f>
        <v>0</v>
      </c>
      <c r="CB151" s="238">
        <f>CB59*波及計算!$K62</f>
        <v>0</v>
      </c>
      <c r="CC151" s="238">
        <f>CC59*波及計算!$K62</f>
        <v>0</v>
      </c>
      <c r="CD151" s="238">
        <f>CD59*波及計算!$K62</f>
        <v>0</v>
      </c>
      <c r="CE151" s="238">
        <f>CE59*波及計算!$K62</f>
        <v>0</v>
      </c>
      <c r="CF151" s="238">
        <f>CF59*波及計算!$K62</f>
        <v>0</v>
      </c>
      <c r="CG151" s="238">
        <f>CG59*波及計算!$K62</f>
        <v>0</v>
      </c>
      <c r="CH151" s="238">
        <f>CH59*波及計算!$K62</f>
        <v>0</v>
      </c>
      <c r="CI151" s="238">
        <f>CI59*波及計算!$K62</f>
        <v>0</v>
      </c>
      <c r="CJ151" s="238">
        <f>CJ59*波及計算!$K62</f>
        <v>0</v>
      </c>
      <c r="CK151" s="238">
        <f>CK59*波及計算!$K62</f>
        <v>0</v>
      </c>
      <c r="CL151" s="238">
        <f>CL59*波及計算!$K62</f>
        <v>0</v>
      </c>
    </row>
    <row r="152" spans="1:90">
      <c r="A152">
        <v>57</v>
      </c>
      <c r="B152" t="s">
        <v>1926</v>
      </c>
      <c r="C152" s="238">
        <f>C60*波及計算!$K63</f>
        <v>0</v>
      </c>
      <c r="D152" s="238">
        <f>D60*波及計算!$K63</f>
        <v>0</v>
      </c>
      <c r="E152" s="238">
        <f>E60*波及計算!$K63</f>
        <v>0</v>
      </c>
      <c r="F152" s="238">
        <f>F60*波及計算!$K63</f>
        <v>0</v>
      </c>
      <c r="G152" s="238">
        <f>G60*波及計算!$K63</f>
        <v>0</v>
      </c>
      <c r="H152" s="238">
        <f>H60*波及計算!$K63</f>
        <v>0</v>
      </c>
      <c r="I152" s="238">
        <f>I60*波及計算!$K63</f>
        <v>0</v>
      </c>
      <c r="J152" s="238">
        <f>J60*波及計算!$K63</f>
        <v>0</v>
      </c>
      <c r="K152" s="238">
        <f>K60*波及計算!$K63</f>
        <v>0</v>
      </c>
      <c r="L152" s="238">
        <f>L60*波及計算!$K63</f>
        <v>0</v>
      </c>
      <c r="M152" s="238">
        <f>M60*波及計算!$K63</f>
        <v>0</v>
      </c>
      <c r="N152" s="238">
        <f>N60*波及計算!$K63</f>
        <v>0</v>
      </c>
      <c r="O152" s="238">
        <f>O60*波及計算!$K63</f>
        <v>0</v>
      </c>
      <c r="P152" s="238">
        <f>P60*波及計算!$K63</f>
        <v>0</v>
      </c>
      <c r="Q152" s="238">
        <f>Q60*波及計算!$K63</f>
        <v>0</v>
      </c>
      <c r="R152" s="238">
        <f>R60*波及計算!$K63</f>
        <v>0</v>
      </c>
      <c r="S152" s="238">
        <f>S60*波及計算!$K63</f>
        <v>0</v>
      </c>
      <c r="T152" s="238">
        <f>T60*波及計算!$K63</f>
        <v>0</v>
      </c>
      <c r="U152" s="238">
        <f>U60*波及計算!$K63</f>
        <v>0</v>
      </c>
      <c r="V152" s="238">
        <f>V60*波及計算!$K63</f>
        <v>0</v>
      </c>
      <c r="W152" s="238">
        <f>W60*波及計算!$K63</f>
        <v>0</v>
      </c>
      <c r="X152" s="238">
        <f>X60*波及計算!$K63</f>
        <v>0</v>
      </c>
      <c r="Y152" s="238">
        <f>Y60*波及計算!$K63</f>
        <v>0</v>
      </c>
      <c r="Z152" s="238">
        <f>Z60*波及計算!$K63</f>
        <v>0</v>
      </c>
      <c r="AA152" s="238">
        <f>AA60*波及計算!$K63</f>
        <v>0</v>
      </c>
      <c r="AB152" s="238">
        <f>AB60*波及計算!$K63</f>
        <v>0</v>
      </c>
      <c r="AC152" s="238">
        <f>AC60*波及計算!$K63</f>
        <v>0</v>
      </c>
      <c r="AD152" s="238">
        <f>AD60*波及計算!$K63</f>
        <v>0</v>
      </c>
      <c r="AE152" s="238">
        <f>AE60*波及計算!$K63</f>
        <v>0</v>
      </c>
      <c r="AF152" s="238">
        <f>AF60*波及計算!$K63</f>
        <v>0</v>
      </c>
      <c r="AG152" s="238">
        <f>AG60*波及計算!$K63</f>
        <v>0</v>
      </c>
      <c r="AH152" s="238">
        <f>AH60*波及計算!$K63</f>
        <v>0</v>
      </c>
      <c r="AI152" s="238">
        <f>AI60*波及計算!$K63</f>
        <v>0</v>
      </c>
      <c r="AJ152" s="238">
        <f>AJ60*波及計算!$K63</f>
        <v>0</v>
      </c>
      <c r="AK152" s="238">
        <f>AK60*波及計算!$K63</f>
        <v>0</v>
      </c>
      <c r="AL152" s="238">
        <f>AL60*波及計算!$K63</f>
        <v>0</v>
      </c>
      <c r="AM152" s="238">
        <f>AM60*波及計算!$K63</f>
        <v>0</v>
      </c>
      <c r="AN152" s="238">
        <f>AN60*波及計算!$K63</f>
        <v>0</v>
      </c>
      <c r="AO152" s="238">
        <f>AO60*波及計算!$K63</f>
        <v>0</v>
      </c>
      <c r="AP152" s="238">
        <f>AP60*波及計算!$K63</f>
        <v>0</v>
      </c>
      <c r="AQ152" s="238">
        <f>AQ60*波及計算!$K63</f>
        <v>0</v>
      </c>
      <c r="AR152" s="238">
        <f>AR60*波及計算!$K63</f>
        <v>0</v>
      </c>
      <c r="AS152" s="238">
        <f>AS60*波及計算!$K63</f>
        <v>0</v>
      </c>
      <c r="AT152" s="238">
        <f>AT60*波及計算!$K63</f>
        <v>0</v>
      </c>
      <c r="AU152" s="238">
        <f>AU60*波及計算!$K63</f>
        <v>0</v>
      </c>
      <c r="AV152" s="238">
        <f>AV60*波及計算!$K63</f>
        <v>0</v>
      </c>
      <c r="AW152" s="238">
        <f>AW60*波及計算!$K63</f>
        <v>0</v>
      </c>
      <c r="AX152" s="238">
        <f>AX60*波及計算!$K63</f>
        <v>0</v>
      </c>
      <c r="AY152" s="238">
        <f>AY60*波及計算!$K63</f>
        <v>0</v>
      </c>
      <c r="AZ152" s="238">
        <f>AZ60*波及計算!$K63</f>
        <v>0</v>
      </c>
      <c r="BA152" s="238">
        <f>BA60*波及計算!$K63</f>
        <v>0</v>
      </c>
      <c r="BB152" s="238">
        <f>BB60*波及計算!$K63</f>
        <v>0</v>
      </c>
      <c r="BC152" s="238">
        <f>BC60*波及計算!$K63</f>
        <v>0</v>
      </c>
      <c r="BD152" s="238">
        <f>BD60*波及計算!$K63</f>
        <v>0</v>
      </c>
      <c r="BE152" s="238">
        <f>BE60*波及計算!$K63</f>
        <v>0</v>
      </c>
      <c r="BF152" s="238">
        <f>BF60*波及計算!$K63</f>
        <v>0</v>
      </c>
      <c r="BG152" s="238">
        <f>BG60*波及計算!$K63</f>
        <v>0</v>
      </c>
      <c r="BH152" s="238">
        <f>BH60*波及計算!$K63</f>
        <v>0</v>
      </c>
      <c r="BI152" s="238">
        <f>BI60*波及計算!$K63</f>
        <v>0</v>
      </c>
      <c r="BJ152" s="238">
        <f>BJ60*波及計算!$K63</f>
        <v>0</v>
      </c>
      <c r="BK152" s="238">
        <f>BK60*波及計算!$K63</f>
        <v>0</v>
      </c>
      <c r="BL152" s="238">
        <f>BL60*波及計算!$K63</f>
        <v>0</v>
      </c>
      <c r="BM152" s="238">
        <f>BM60*波及計算!$K63</f>
        <v>0</v>
      </c>
      <c r="BN152" s="238">
        <f>BN60*波及計算!$K63</f>
        <v>0</v>
      </c>
      <c r="BO152" s="238">
        <f>BO60*波及計算!$K63</f>
        <v>0</v>
      </c>
      <c r="BP152" s="238">
        <f>BP60*波及計算!$K63</f>
        <v>0</v>
      </c>
      <c r="BQ152" s="238">
        <f>BQ60*波及計算!$K63</f>
        <v>0</v>
      </c>
      <c r="BR152" s="238">
        <f>BR60*波及計算!$K63</f>
        <v>0</v>
      </c>
      <c r="BS152" s="238">
        <f>BS60*波及計算!$K63</f>
        <v>0</v>
      </c>
      <c r="BT152" s="238">
        <f>BT60*波及計算!$K63</f>
        <v>0</v>
      </c>
      <c r="BU152" s="238">
        <f>BU60*波及計算!$K63</f>
        <v>0</v>
      </c>
      <c r="BV152" s="238">
        <f>BV60*波及計算!$K63</f>
        <v>0</v>
      </c>
      <c r="BW152" s="238">
        <f>BW60*波及計算!$K63</f>
        <v>0</v>
      </c>
      <c r="BX152" s="238">
        <f>BX60*波及計算!$K63</f>
        <v>0</v>
      </c>
      <c r="BY152" s="238">
        <f>BY60*波及計算!$K63</f>
        <v>0</v>
      </c>
      <c r="BZ152" s="238">
        <f>BZ60*波及計算!$K63</f>
        <v>0</v>
      </c>
      <c r="CA152" s="238">
        <f>CA60*波及計算!$K63</f>
        <v>0</v>
      </c>
      <c r="CB152" s="238">
        <f>CB60*波及計算!$K63</f>
        <v>0</v>
      </c>
      <c r="CC152" s="238">
        <f>CC60*波及計算!$K63</f>
        <v>0</v>
      </c>
      <c r="CD152" s="238">
        <f>CD60*波及計算!$K63</f>
        <v>0</v>
      </c>
      <c r="CE152" s="238">
        <f>CE60*波及計算!$K63</f>
        <v>0</v>
      </c>
      <c r="CF152" s="238">
        <f>CF60*波及計算!$K63</f>
        <v>0</v>
      </c>
      <c r="CG152" s="238">
        <f>CG60*波及計算!$K63</f>
        <v>0</v>
      </c>
      <c r="CH152" s="238">
        <f>CH60*波及計算!$K63</f>
        <v>0</v>
      </c>
      <c r="CI152" s="238">
        <f>CI60*波及計算!$K63</f>
        <v>0</v>
      </c>
      <c r="CJ152" s="238">
        <f>CJ60*波及計算!$K63</f>
        <v>0</v>
      </c>
      <c r="CK152" s="238">
        <f>CK60*波及計算!$K63</f>
        <v>0</v>
      </c>
      <c r="CL152" s="238">
        <f>CL60*波及計算!$K63</f>
        <v>0</v>
      </c>
    </row>
    <row r="153" spans="1:90">
      <c r="A153">
        <v>58</v>
      </c>
      <c r="B153" t="s">
        <v>59</v>
      </c>
      <c r="C153" s="238">
        <f>C61*波及計算!$K64</f>
        <v>0</v>
      </c>
      <c r="D153" s="238">
        <f>D61*波及計算!$K64</f>
        <v>0</v>
      </c>
      <c r="E153" s="238">
        <f>E61*波及計算!$K64</f>
        <v>0</v>
      </c>
      <c r="F153" s="238">
        <f>F61*波及計算!$K64</f>
        <v>0</v>
      </c>
      <c r="G153" s="238">
        <f>G61*波及計算!$K64</f>
        <v>0</v>
      </c>
      <c r="H153" s="238">
        <f>H61*波及計算!$K64</f>
        <v>0</v>
      </c>
      <c r="I153" s="238">
        <f>I61*波及計算!$K64</f>
        <v>0</v>
      </c>
      <c r="J153" s="238">
        <f>J61*波及計算!$K64</f>
        <v>0</v>
      </c>
      <c r="K153" s="238">
        <f>K61*波及計算!$K64</f>
        <v>0</v>
      </c>
      <c r="L153" s="238">
        <f>L61*波及計算!$K64</f>
        <v>0</v>
      </c>
      <c r="M153" s="238">
        <f>M61*波及計算!$K64</f>
        <v>0</v>
      </c>
      <c r="N153" s="238">
        <f>N61*波及計算!$K64</f>
        <v>0</v>
      </c>
      <c r="O153" s="238">
        <f>O61*波及計算!$K64</f>
        <v>0</v>
      </c>
      <c r="P153" s="238">
        <f>P61*波及計算!$K64</f>
        <v>0</v>
      </c>
      <c r="Q153" s="238">
        <f>Q61*波及計算!$K64</f>
        <v>0</v>
      </c>
      <c r="R153" s="238">
        <f>R61*波及計算!$K64</f>
        <v>0</v>
      </c>
      <c r="S153" s="238">
        <f>S61*波及計算!$K64</f>
        <v>0</v>
      </c>
      <c r="T153" s="238">
        <f>T61*波及計算!$K64</f>
        <v>0</v>
      </c>
      <c r="U153" s="238">
        <f>U61*波及計算!$K64</f>
        <v>0</v>
      </c>
      <c r="V153" s="238">
        <f>V61*波及計算!$K64</f>
        <v>0</v>
      </c>
      <c r="W153" s="238">
        <f>W61*波及計算!$K64</f>
        <v>0</v>
      </c>
      <c r="X153" s="238">
        <f>X61*波及計算!$K64</f>
        <v>0</v>
      </c>
      <c r="Y153" s="238">
        <f>Y61*波及計算!$K64</f>
        <v>0</v>
      </c>
      <c r="Z153" s="238">
        <f>Z61*波及計算!$K64</f>
        <v>0</v>
      </c>
      <c r="AA153" s="238">
        <f>AA61*波及計算!$K64</f>
        <v>0</v>
      </c>
      <c r="AB153" s="238">
        <f>AB61*波及計算!$K64</f>
        <v>0</v>
      </c>
      <c r="AC153" s="238">
        <f>AC61*波及計算!$K64</f>
        <v>0</v>
      </c>
      <c r="AD153" s="238">
        <f>AD61*波及計算!$K64</f>
        <v>0</v>
      </c>
      <c r="AE153" s="238">
        <f>AE61*波及計算!$K64</f>
        <v>0</v>
      </c>
      <c r="AF153" s="238">
        <f>AF61*波及計算!$K64</f>
        <v>0</v>
      </c>
      <c r="AG153" s="238">
        <f>AG61*波及計算!$K64</f>
        <v>0</v>
      </c>
      <c r="AH153" s="238">
        <f>AH61*波及計算!$K64</f>
        <v>0</v>
      </c>
      <c r="AI153" s="238">
        <f>AI61*波及計算!$K64</f>
        <v>0</v>
      </c>
      <c r="AJ153" s="238">
        <f>AJ61*波及計算!$K64</f>
        <v>0</v>
      </c>
      <c r="AK153" s="238">
        <f>AK61*波及計算!$K64</f>
        <v>0</v>
      </c>
      <c r="AL153" s="238">
        <f>AL61*波及計算!$K64</f>
        <v>0</v>
      </c>
      <c r="AM153" s="238">
        <f>AM61*波及計算!$K64</f>
        <v>0</v>
      </c>
      <c r="AN153" s="238">
        <f>AN61*波及計算!$K64</f>
        <v>0</v>
      </c>
      <c r="AO153" s="238">
        <f>AO61*波及計算!$K64</f>
        <v>0</v>
      </c>
      <c r="AP153" s="238">
        <f>AP61*波及計算!$K64</f>
        <v>0</v>
      </c>
      <c r="AQ153" s="238">
        <f>AQ61*波及計算!$K64</f>
        <v>0</v>
      </c>
      <c r="AR153" s="238">
        <f>AR61*波及計算!$K64</f>
        <v>0</v>
      </c>
      <c r="AS153" s="238">
        <f>AS61*波及計算!$K64</f>
        <v>0</v>
      </c>
      <c r="AT153" s="238">
        <f>AT61*波及計算!$K64</f>
        <v>0</v>
      </c>
      <c r="AU153" s="238">
        <f>AU61*波及計算!$K64</f>
        <v>0</v>
      </c>
      <c r="AV153" s="238">
        <f>AV61*波及計算!$K64</f>
        <v>0</v>
      </c>
      <c r="AW153" s="238">
        <f>AW61*波及計算!$K64</f>
        <v>0</v>
      </c>
      <c r="AX153" s="238">
        <f>AX61*波及計算!$K64</f>
        <v>0</v>
      </c>
      <c r="AY153" s="238">
        <f>AY61*波及計算!$K64</f>
        <v>0</v>
      </c>
      <c r="AZ153" s="238">
        <f>AZ61*波及計算!$K64</f>
        <v>0</v>
      </c>
      <c r="BA153" s="238">
        <f>BA61*波及計算!$K64</f>
        <v>0</v>
      </c>
      <c r="BB153" s="238">
        <f>BB61*波及計算!$K64</f>
        <v>0</v>
      </c>
      <c r="BC153" s="238">
        <f>BC61*波及計算!$K64</f>
        <v>0</v>
      </c>
      <c r="BD153" s="238">
        <f>BD61*波及計算!$K64</f>
        <v>0</v>
      </c>
      <c r="BE153" s="238">
        <f>BE61*波及計算!$K64</f>
        <v>0</v>
      </c>
      <c r="BF153" s="238">
        <f>BF61*波及計算!$K64</f>
        <v>0</v>
      </c>
      <c r="BG153" s="238">
        <f>BG61*波及計算!$K64</f>
        <v>0</v>
      </c>
      <c r="BH153" s="238">
        <f>BH61*波及計算!$K64</f>
        <v>0</v>
      </c>
      <c r="BI153" s="238">
        <f>BI61*波及計算!$K64</f>
        <v>0</v>
      </c>
      <c r="BJ153" s="238">
        <f>BJ61*波及計算!$K64</f>
        <v>0</v>
      </c>
      <c r="BK153" s="238">
        <f>BK61*波及計算!$K64</f>
        <v>0</v>
      </c>
      <c r="BL153" s="238">
        <f>BL61*波及計算!$K64</f>
        <v>0</v>
      </c>
      <c r="BM153" s="238">
        <f>BM61*波及計算!$K64</f>
        <v>0</v>
      </c>
      <c r="BN153" s="238">
        <f>BN61*波及計算!$K64</f>
        <v>0</v>
      </c>
      <c r="BO153" s="238">
        <f>BO61*波及計算!$K64</f>
        <v>0</v>
      </c>
      <c r="BP153" s="238">
        <f>BP61*波及計算!$K64</f>
        <v>0</v>
      </c>
      <c r="BQ153" s="238">
        <f>BQ61*波及計算!$K64</f>
        <v>0</v>
      </c>
      <c r="BR153" s="238">
        <f>BR61*波及計算!$K64</f>
        <v>0</v>
      </c>
      <c r="BS153" s="238">
        <f>BS61*波及計算!$K64</f>
        <v>0</v>
      </c>
      <c r="BT153" s="238">
        <f>BT61*波及計算!$K64</f>
        <v>0</v>
      </c>
      <c r="BU153" s="238">
        <f>BU61*波及計算!$K64</f>
        <v>0</v>
      </c>
      <c r="BV153" s="238">
        <f>BV61*波及計算!$K64</f>
        <v>0</v>
      </c>
      <c r="BW153" s="238">
        <f>BW61*波及計算!$K64</f>
        <v>0</v>
      </c>
      <c r="BX153" s="238">
        <f>BX61*波及計算!$K64</f>
        <v>0</v>
      </c>
      <c r="BY153" s="238">
        <f>BY61*波及計算!$K64</f>
        <v>0</v>
      </c>
      <c r="BZ153" s="238">
        <f>BZ61*波及計算!$K64</f>
        <v>0</v>
      </c>
      <c r="CA153" s="238">
        <f>CA61*波及計算!$K64</f>
        <v>0</v>
      </c>
      <c r="CB153" s="238">
        <f>CB61*波及計算!$K64</f>
        <v>0</v>
      </c>
      <c r="CC153" s="238">
        <f>CC61*波及計算!$K64</f>
        <v>0</v>
      </c>
      <c r="CD153" s="238">
        <f>CD61*波及計算!$K64</f>
        <v>0</v>
      </c>
      <c r="CE153" s="238">
        <f>CE61*波及計算!$K64</f>
        <v>0</v>
      </c>
      <c r="CF153" s="238">
        <f>CF61*波及計算!$K64</f>
        <v>0</v>
      </c>
      <c r="CG153" s="238">
        <f>CG61*波及計算!$K64</f>
        <v>0</v>
      </c>
      <c r="CH153" s="238">
        <f>CH61*波及計算!$K64</f>
        <v>0</v>
      </c>
      <c r="CI153" s="238">
        <f>CI61*波及計算!$K64</f>
        <v>0</v>
      </c>
      <c r="CJ153" s="238">
        <f>CJ61*波及計算!$K64</f>
        <v>0</v>
      </c>
      <c r="CK153" s="238">
        <f>CK61*波及計算!$K64</f>
        <v>0</v>
      </c>
      <c r="CL153" s="238">
        <f>CL61*波及計算!$K64</f>
        <v>0</v>
      </c>
    </row>
    <row r="154" spans="1:90">
      <c r="A154">
        <v>59</v>
      </c>
      <c r="B154" t="s">
        <v>14</v>
      </c>
      <c r="C154" s="238">
        <f>C62*波及計算!$K65</f>
        <v>0</v>
      </c>
      <c r="D154" s="238">
        <f>D62*波及計算!$K65</f>
        <v>0</v>
      </c>
      <c r="E154" s="238">
        <f>E62*波及計算!$K65</f>
        <v>0</v>
      </c>
      <c r="F154" s="238">
        <f>F62*波及計算!$K65</f>
        <v>0</v>
      </c>
      <c r="G154" s="238">
        <f>G62*波及計算!$K65</f>
        <v>0</v>
      </c>
      <c r="H154" s="238">
        <f>H62*波及計算!$K65</f>
        <v>0</v>
      </c>
      <c r="I154" s="238">
        <f>I62*波及計算!$K65</f>
        <v>0</v>
      </c>
      <c r="J154" s="238">
        <f>J62*波及計算!$K65</f>
        <v>0</v>
      </c>
      <c r="K154" s="238">
        <f>K62*波及計算!$K65</f>
        <v>0</v>
      </c>
      <c r="L154" s="238">
        <f>L62*波及計算!$K65</f>
        <v>0</v>
      </c>
      <c r="M154" s="238">
        <f>M62*波及計算!$K65</f>
        <v>0</v>
      </c>
      <c r="N154" s="238">
        <f>N62*波及計算!$K65</f>
        <v>0</v>
      </c>
      <c r="O154" s="238">
        <f>O62*波及計算!$K65</f>
        <v>0</v>
      </c>
      <c r="P154" s="238">
        <f>P62*波及計算!$K65</f>
        <v>0</v>
      </c>
      <c r="Q154" s="238">
        <f>Q62*波及計算!$K65</f>
        <v>0</v>
      </c>
      <c r="R154" s="238">
        <f>R62*波及計算!$K65</f>
        <v>0</v>
      </c>
      <c r="S154" s="238">
        <f>S62*波及計算!$K65</f>
        <v>0</v>
      </c>
      <c r="T154" s="238">
        <f>T62*波及計算!$K65</f>
        <v>0</v>
      </c>
      <c r="U154" s="238">
        <f>U62*波及計算!$K65</f>
        <v>0</v>
      </c>
      <c r="V154" s="238">
        <f>V62*波及計算!$K65</f>
        <v>0</v>
      </c>
      <c r="W154" s="238">
        <f>W62*波及計算!$K65</f>
        <v>0</v>
      </c>
      <c r="X154" s="238">
        <f>X62*波及計算!$K65</f>
        <v>0</v>
      </c>
      <c r="Y154" s="238">
        <f>Y62*波及計算!$K65</f>
        <v>0</v>
      </c>
      <c r="Z154" s="238">
        <f>Z62*波及計算!$K65</f>
        <v>0</v>
      </c>
      <c r="AA154" s="238">
        <f>AA62*波及計算!$K65</f>
        <v>0</v>
      </c>
      <c r="AB154" s="238">
        <f>AB62*波及計算!$K65</f>
        <v>0</v>
      </c>
      <c r="AC154" s="238">
        <f>AC62*波及計算!$K65</f>
        <v>0</v>
      </c>
      <c r="AD154" s="238">
        <f>AD62*波及計算!$K65</f>
        <v>0</v>
      </c>
      <c r="AE154" s="238">
        <f>AE62*波及計算!$K65</f>
        <v>0</v>
      </c>
      <c r="AF154" s="238">
        <f>AF62*波及計算!$K65</f>
        <v>0</v>
      </c>
      <c r="AG154" s="238">
        <f>AG62*波及計算!$K65</f>
        <v>0</v>
      </c>
      <c r="AH154" s="238">
        <f>AH62*波及計算!$K65</f>
        <v>0</v>
      </c>
      <c r="AI154" s="238">
        <f>AI62*波及計算!$K65</f>
        <v>0</v>
      </c>
      <c r="AJ154" s="238">
        <f>AJ62*波及計算!$K65</f>
        <v>0</v>
      </c>
      <c r="AK154" s="238">
        <f>AK62*波及計算!$K65</f>
        <v>0</v>
      </c>
      <c r="AL154" s="238">
        <f>AL62*波及計算!$K65</f>
        <v>0</v>
      </c>
      <c r="AM154" s="238">
        <f>AM62*波及計算!$K65</f>
        <v>0</v>
      </c>
      <c r="AN154" s="238">
        <f>AN62*波及計算!$K65</f>
        <v>0</v>
      </c>
      <c r="AO154" s="238">
        <f>AO62*波及計算!$K65</f>
        <v>0</v>
      </c>
      <c r="AP154" s="238">
        <f>AP62*波及計算!$K65</f>
        <v>0</v>
      </c>
      <c r="AQ154" s="238">
        <f>AQ62*波及計算!$K65</f>
        <v>0</v>
      </c>
      <c r="AR154" s="238">
        <f>AR62*波及計算!$K65</f>
        <v>0</v>
      </c>
      <c r="AS154" s="238">
        <f>AS62*波及計算!$K65</f>
        <v>0</v>
      </c>
      <c r="AT154" s="238">
        <f>AT62*波及計算!$K65</f>
        <v>0</v>
      </c>
      <c r="AU154" s="238">
        <f>AU62*波及計算!$K65</f>
        <v>0</v>
      </c>
      <c r="AV154" s="238">
        <f>AV62*波及計算!$K65</f>
        <v>0</v>
      </c>
      <c r="AW154" s="238">
        <f>AW62*波及計算!$K65</f>
        <v>0</v>
      </c>
      <c r="AX154" s="238">
        <f>AX62*波及計算!$K65</f>
        <v>0</v>
      </c>
      <c r="AY154" s="238">
        <f>AY62*波及計算!$K65</f>
        <v>0</v>
      </c>
      <c r="AZ154" s="238">
        <f>AZ62*波及計算!$K65</f>
        <v>0</v>
      </c>
      <c r="BA154" s="238">
        <f>BA62*波及計算!$K65</f>
        <v>0</v>
      </c>
      <c r="BB154" s="238">
        <f>BB62*波及計算!$K65</f>
        <v>0</v>
      </c>
      <c r="BC154" s="238">
        <f>BC62*波及計算!$K65</f>
        <v>0</v>
      </c>
      <c r="BD154" s="238">
        <f>BD62*波及計算!$K65</f>
        <v>0</v>
      </c>
      <c r="BE154" s="238">
        <f>BE62*波及計算!$K65</f>
        <v>0</v>
      </c>
      <c r="BF154" s="238">
        <f>BF62*波及計算!$K65</f>
        <v>0</v>
      </c>
      <c r="BG154" s="238">
        <f>BG62*波及計算!$K65</f>
        <v>0</v>
      </c>
      <c r="BH154" s="238">
        <f>BH62*波及計算!$K65</f>
        <v>0</v>
      </c>
      <c r="BI154" s="238">
        <f>BI62*波及計算!$K65</f>
        <v>0</v>
      </c>
      <c r="BJ154" s="238">
        <f>BJ62*波及計算!$K65</f>
        <v>0</v>
      </c>
      <c r="BK154" s="238">
        <f>BK62*波及計算!$K65</f>
        <v>0</v>
      </c>
      <c r="BL154" s="238">
        <f>BL62*波及計算!$K65</f>
        <v>0</v>
      </c>
      <c r="BM154" s="238">
        <f>BM62*波及計算!$K65</f>
        <v>0</v>
      </c>
      <c r="BN154" s="238">
        <f>BN62*波及計算!$K65</f>
        <v>0</v>
      </c>
      <c r="BO154" s="238">
        <f>BO62*波及計算!$K65</f>
        <v>0</v>
      </c>
      <c r="BP154" s="238">
        <f>BP62*波及計算!$K65</f>
        <v>0</v>
      </c>
      <c r="BQ154" s="238">
        <f>BQ62*波及計算!$K65</f>
        <v>0</v>
      </c>
      <c r="BR154" s="238">
        <f>BR62*波及計算!$K65</f>
        <v>0</v>
      </c>
      <c r="BS154" s="238">
        <f>BS62*波及計算!$K65</f>
        <v>0</v>
      </c>
      <c r="BT154" s="238">
        <f>BT62*波及計算!$K65</f>
        <v>0</v>
      </c>
      <c r="BU154" s="238">
        <f>BU62*波及計算!$K65</f>
        <v>0</v>
      </c>
      <c r="BV154" s="238">
        <f>BV62*波及計算!$K65</f>
        <v>0</v>
      </c>
      <c r="BW154" s="238">
        <f>BW62*波及計算!$K65</f>
        <v>0</v>
      </c>
      <c r="BX154" s="238">
        <f>BX62*波及計算!$K65</f>
        <v>0</v>
      </c>
      <c r="BY154" s="238">
        <f>BY62*波及計算!$K65</f>
        <v>0</v>
      </c>
      <c r="BZ154" s="238">
        <f>BZ62*波及計算!$K65</f>
        <v>0</v>
      </c>
      <c r="CA154" s="238">
        <f>CA62*波及計算!$K65</f>
        <v>0</v>
      </c>
      <c r="CB154" s="238">
        <f>CB62*波及計算!$K65</f>
        <v>0</v>
      </c>
      <c r="CC154" s="238">
        <f>CC62*波及計算!$K65</f>
        <v>0</v>
      </c>
      <c r="CD154" s="238">
        <f>CD62*波及計算!$K65</f>
        <v>0</v>
      </c>
      <c r="CE154" s="238">
        <f>CE62*波及計算!$K65</f>
        <v>0</v>
      </c>
      <c r="CF154" s="238">
        <f>CF62*波及計算!$K65</f>
        <v>0</v>
      </c>
      <c r="CG154" s="238">
        <f>CG62*波及計算!$K65</f>
        <v>0</v>
      </c>
      <c r="CH154" s="238">
        <f>CH62*波及計算!$K65</f>
        <v>0</v>
      </c>
      <c r="CI154" s="238">
        <f>CI62*波及計算!$K65</f>
        <v>0</v>
      </c>
      <c r="CJ154" s="238">
        <f>CJ62*波及計算!$K65</f>
        <v>0</v>
      </c>
      <c r="CK154" s="238">
        <f>CK62*波及計算!$K65</f>
        <v>0</v>
      </c>
      <c r="CL154" s="238">
        <f>CL62*波及計算!$K65</f>
        <v>0</v>
      </c>
    </row>
    <row r="155" spans="1:90">
      <c r="A155">
        <v>60</v>
      </c>
      <c r="B155" t="s">
        <v>15</v>
      </c>
      <c r="C155" s="238">
        <f>C63*波及計算!$K66</f>
        <v>0</v>
      </c>
      <c r="D155" s="238">
        <f>D63*波及計算!$K66</f>
        <v>0</v>
      </c>
      <c r="E155" s="238">
        <f>E63*波及計算!$K66</f>
        <v>0</v>
      </c>
      <c r="F155" s="238">
        <f>F63*波及計算!$K66</f>
        <v>0</v>
      </c>
      <c r="G155" s="238">
        <f>G63*波及計算!$K66</f>
        <v>0</v>
      </c>
      <c r="H155" s="238">
        <f>H63*波及計算!$K66</f>
        <v>0</v>
      </c>
      <c r="I155" s="238">
        <f>I63*波及計算!$K66</f>
        <v>0</v>
      </c>
      <c r="J155" s="238">
        <f>J63*波及計算!$K66</f>
        <v>0</v>
      </c>
      <c r="K155" s="238">
        <f>K63*波及計算!$K66</f>
        <v>0</v>
      </c>
      <c r="L155" s="238">
        <f>L63*波及計算!$K66</f>
        <v>0</v>
      </c>
      <c r="M155" s="238">
        <f>M63*波及計算!$K66</f>
        <v>0</v>
      </c>
      <c r="N155" s="238">
        <f>N63*波及計算!$K66</f>
        <v>0</v>
      </c>
      <c r="O155" s="238">
        <f>O63*波及計算!$K66</f>
        <v>0</v>
      </c>
      <c r="P155" s="238">
        <f>P63*波及計算!$K66</f>
        <v>0</v>
      </c>
      <c r="Q155" s="238">
        <f>Q63*波及計算!$K66</f>
        <v>0</v>
      </c>
      <c r="R155" s="238">
        <f>R63*波及計算!$K66</f>
        <v>0</v>
      </c>
      <c r="S155" s="238">
        <f>S63*波及計算!$K66</f>
        <v>0</v>
      </c>
      <c r="T155" s="238">
        <f>T63*波及計算!$K66</f>
        <v>0</v>
      </c>
      <c r="U155" s="238">
        <f>U63*波及計算!$K66</f>
        <v>0</v>
      </c>
      <c r="V155" s="238">
        <f>V63*波及計算!$K66</f>
        <v>0</v>
      </c>
      <c r="W155" s="238">
        <f>W63*波及計算!$K66</f>
        <v>0</v>
      </c>
      <c r="X155" s="238">
        <f>X63*波及計算!$K66</f>
        <v>0</v>
      </c>
      <c r="Y155" s="238">
        <f>Y63*波及計算!$K66</f>
        <v>0</v>
      </c>
      <c r="Z155" s="238">
        <f>Z63*波及計算!$K66</f>
        <v>0</v>
      </c>
      <c r="AA155" s="238">
        <f>AA63*波及計算!$K66</f>
        <v>0</v>
      </c>
      <c r="AB155" s="238">
        <f>AB63*波及計算!$K66</f>
        <v>0</v>
      </c>
      <c r="AC155" s="238">
        <f>AC63*波及計算!$K66</f>
        <v>0</v>
      </c>
      <c r="AD155" s="238">
        <f>AD63*波及計算!$K66</f>
        <v>0</v>
      </c>
      <c r="AE155" s="238">
        <f>AE63*波及計算!$K66</f>
        <v>0</v>
      </c>
      <c r="AF155" s="238">
        <f>AF63*波及計算!$K66</f>
        <v>0</v>
      </c>
      <c r="AG155" s="238">
        <f>AG63*波及計算!$K66</f>
        <v>0</v>
      </c>
      <c r="AH155" s="238">
        <f>AH63*波及計算!$K66</f>
        <v>0</v>
      </c>
      <c r="AI155" s="238">
        <f>AI63*波及計算!$K66</f>
        <v>0</v>
      </c>
      <c r="AJ155" s="238">
        <f>AJ63*波及計算!$K66</f>
        <v>0</v>
      </c>
      <c r="AK155" s="238">
        <f>AK63*波及計算!$K66</f>
        <v>0</v>
      </c>
      <c r="AL155" s="238">
        <f>AL63*波及計算!$K66</f>
        <v>0</v>
      </c>
      <c r="AM155" s="238">
        <f>AM63*波及計算!$K66</f>
        <v>0</v>
      </c>
      <c r="AN155" s="238">
        <f>AN63*波及計算!$K66</f>
        <v>0</v>
      </c>
      <c r="AO155" s="238">
        <f>AO63*波及計算!$K66</f>
        <v>0</v>
      </c>
      <c r="AP155" s="238">
        <f>AP63*波及計算!$K66</f>
        <v>0</v>
      </c>
      <c r="AQ155" s="238">
        <f>AQ63*波及計算!$K66</f>
        <v>0</v>
      </c>
      <c r="AR155" s="238">
        <f>AR63*波及計算!$K66</f>
        <v>0</v>
      </c>
      <c r="AS155" s="238">
        <f>AS63*波及計算!$K66</f>
        <v>0</v>
      </c>
      <c r="AT155" s="238">
        <f>AT63*波及計算!$K66</f>
        <v>0</v>
      </c>
      <c r="AU155" s="238">
        <f>AU63*波及計算!$K66</f>
        <v>0</v>
      </c>
      <c r="AV155" s="238">
        <f>AV63*波及計算!$K66</f>
        <v>0</v>
      </c>
      <c r="AW155" s="238">
        <f>AW63*波及計算!$K66</f>
        <v>0</v>
      </c>
      <c r="AX155" s="238">
        <f>AX63*波及計算!$K66</f>
        <v>0</v>
      </c>
      <c r="AY155" s="238">
        <f>AY63*波及計算!$K66</f>
        <v>0</v>
      </c>
      <c r="AZ155" s="238">
        <f>AZ63*波及計算!$K66</f>
        <v>0</v>
      </c>
      <c r="BA155" s="238">
        <f>BA63*波及計算!$K66</f>
        <v>0</v>
      </c>
      <c r="BB155" s="238">
        <f>BB63*波及計算!$K66</f>
        <v>0</v>
      </c>
      <c r="BC155" s="238">
        <f>BC63*波及計算!$K66</f>
        <v>0</v>
      </c>
      <c r="BD155" s="238">
        <f>BD63*波及計算!$K66</f>
        <v>0</v>
      </c>
      <c r="BE155" s="238">
        <f>BE63*波及計算!$K66</f>
        <v>0</v>
      </c>
      <c r="BF155" s="238">
        <f>BF63*波及計算!$K66</f>
        <v>0</v>
      </c>
      <c r="BG155" s="238">
        <f>BG63*波及計算!$K66</f>
        <v>0</v>
      </c>
      <c r="BH155" s="238">
        <f>BH63*波及計算!$K66</f>
        <v>0</v>
      </c>
      <c r="BI155" s="238">
        <f>BI63*波及計算!$K66</f>
        <v>0</v>
      </c>
      <c r="BJ155" s="238">
        <f>BJ63*波及計算!$K66</f>
        <v>0</v>
      </c>
      <c r="BK155" s="238">
        <f>BK63*波及計算!$K66</f>
        <v>0</v>
      </c>
      <c r="BL155" s="238">
        <f>BL63*波及計算!$K66</f>
        <v>0</v>
      </c>
      <c r="BM155" s="238">
        <f>BM63*波及計算!$K66</f>
        <v>0</v>
      </c>
      <c r="BN155" s="238">
        <f>BN63*波及計算!$K66</f>
        <v>0</v>
      </c>
      <c r="BO155" s="238">
        <f>BO63*波及計算!$K66</f>
        <v>0</v>
      </c>
      <c r="BP155" s="238">
        <f>BP63*波及計算!$K66</f>
        <v>0</v>
      </c>
      <c r="BQ155" s="238">
        <f>BQ63*波及計算!$K66</f>
        <v>0</v>
      </c>
      <c r="BR155" s="238">
        <f>BR63*波及計算!$K66</f>
        <v>0</v>
      </c>
      <c r="BS155" s="238">
        <f>BS63*波及計算!$K66</f>
        <v>0</v>
      </c>
      <c r="BT155" s="238">
        <f>BT63*波及計算!$K66</f>
        <v>0</v>
      </c>
      <c r="BU155" s="238">
        <f>BU63*波及計算!$K66</f>
        <v>0</v>
      </c>
      <c r="BV155" s="238">
        <f>BV63*波及計算!$K66</f>
        <v>0</v>
      </c>
      <c r="BW155" s="238">
        <f>BW63*波及計算!$K66</f>
        <v>0</v>
      </c>
      <c r="BX155" s="238">
        <f>BX63*波及計算!$K66</f>
        <v>0</v>
      </c>
      <c r="BY155" s="238">
        <f>BY63*波及計算!$K66</f>
        <v>0</v>
      </c>
      <c r="BZ155" s="238">
        <f>BZ63*波及計算!$K66</f>
        <v>0</v>
      </c>
      <c r="CA155" s="238">
        <f>CA63*波及計算!$K66</f>
        <v>0</v>
      </c>
      <c r="CB155" s="238">
        <f>CB63*波及計算!$K66</f>
        <v>0</v>
      </c>
      <c r="CC155" s="238">
        <f>CC63*波及計算!$K66</f>
        <v>0</v>
      </c>
      <c r="CD155" s="238">
        <f>CD63*波及計算!$K66</f>
        <v>0</v>
      </c>
      <c r="CE155" s="238">
        <f>CE63*波及計算!$K66</f>
        <v>0</v>
      </c>
      <c r="CF155" s="238">
        <f>CF63*波及計算!$K66</f>
        <v>0</v>
      </c>
      <c r="CG155" s="238">
        <f>CG63*波及計算!$K66</f>
        <v>0</v>
      </c>
      <c r="CH155" s="238">
        <f>CH63*波及計算!$K66</f>
        <v>0</v>
      </c>
      <c r="CI155" s="238">
        <f>CI63*波及計算!$K66</f>
        <v>0</v>
      </c>
      <c r="CJ155" s="238">
        <f>CJ63*波及計算!$K66</f>
        <v>0</v>
      </c>
      <c r="CK155" s="238">
        <f>CK63*波及計算!$K66</f>
        <v>0</v>
      </c>
      <c r="CL155" s="238">
        <f>CL63*波及計算!$K66</f>
        <v>0</v>
      </c>
    </row>
    <row r="156" spans="1:90">
      <c r="A156">
        <v>61</v>
      </c>
      <c r="B156" t="s">
        <v>88</v>
      </c>
      <c r="C156" s="238">
        <f>C64*波及計算!$K67</f>
        <v>0</v>
      </c>
      <c r="D156" s="238">
        <f>D64*波及計算!$K67</f>
        <v>0</v>
      </c>
      <c r="E156" s="238">
        <f>E64*波及計算!$K67</f>
        <v>0</v>
      </c>
      <c r="F156" s="238">
        <f>F64*波及計算!$K67</f>
        <v>0</v>
      </c>
      <c r="G156" s="238">
        <f>G64*波及計算!$K67</f>
        <v>0</v>
      </c>
      <c r="H156" s="238">
        <f>H64*波及計算!$K67</f>
        <v>0</v>
      </c>
      <c r="I156" s="238">
        <f>I64*波及計算!$K67</f>
        <v>0</v>
      </c>
      <c r="J156" s="238">
        <f>J64*波及計算!$K67</f>
        <v>0</v>
      </c>
      <c r="K156" s="238">
        <f>K64*波及計算!$K67</f>
        <v>0</v>
      </c>
      <c r="L156" s="238">
        <f>L64*波及計算!$K67</f>
        <v>0</v>
      </c>
      <c r="M156" s="238">
        <f>M64*波及計算!$K67</f>
        <v>0</v>
      </c>
      <c r="N156" s="238">
        <f>N64*波及計算!$K67</f>
        <v>0</v>
      </c>
      <c r="O156" s="238">
        <f>O64*波及計算!$K67</f>
        <v>0</v>
      </c>
      <c r="P156" s="238">
        <f>P64*波及計算!$K67</f>
        <v>0</v>
      </c>
      <c r="Q156" s="238">
        <f>Q64*波及計算!$K67</f>
        <v>0</v>
      </c>
      <c r="R156" s="238">
        <f>R64*波及計算!$K67</f>
        <v>0</v>
      </c>
      <c r="S156" s="238">
        <f>S64*波及計算!$K67</f>
        <v>0</v>
      </c>
      <c r="T156" s="238">
        <f>T64*波及計算!$K67</f>
        <v>0</v>
      </c>
      <c r="U156" s="238">
        <f>U64*波及計算!$K67</f>
        <v>0</v>
      </c>
      <c r="V156" s="238">
        <f>V64*波及計算!$K67</f>
        <v>0</v>
      </c>
      <c r="W156" s="238">
        <f>W64*波及計算!$K67</f>
        <v>0</v>
      </c>
      <c r="X156" s="238">
        <f>X64*波及計算!$K67</f>
        <v>0</v>
      </c>
      <c r="Y156" s="238">
        <f>Y64*波及計算!$K67</f>
        <v>0</v>
      </c>
      <c r="Z156" s="238">
        <f>Z64*波及計算!$K67</f>
        <v>0</v>
      </c>
      <c r="AA156" s="238">
        <f>AA64*波及計算!$K67</f>
        <v>0</v>
      </c>
      <c r="AB156" s="238">
        <f>AB64*波及計算!$K67</f>
        <v>0</v>
      </c>
      <c r="AC156" s="238">
        <f>AC64*波及計算!$K67</f>
        <v>0</v>
      </c>
      <c r="AD156" s="238">
        <f>AD64*波及計算!$K67</f>
        <v>0</v>
      </c>
      <c r="AE156" s="238">
        <f>AE64*波及計算!$K67</f>
        <v>0</v>
      </c>
      <c r="AF156" s="238">
        <f>AF64*波及計算!$K67</f>
        <v>0</v>
      </c>
      <c r="AG156" s="238">
        <f>AG64*波及計算!$K67</f>
        <v>0</v>
      </c>
      <c r="AH156" s="238">
        <f>AH64*波及計算!$K67</f>
        <v>0</v>
      </c>
      <c r="AI156" s="238">
        <f>AI64*波及計算!$K67</f>
        <v>0</v>
      </c>
      <c r="AJ156" s="238">
        <f>AJ64*波及計算!$K67</f>
        <v>0</v>
      </c>
      <c r="AK156" s="238">
        <f>AK64*波及計算!$K67</f>
        <v>0</v>
      </c>
      <c r="AL156" s="238">
        <f>AL64*波及計算!$K67</f>
        <v>0</v>
      </c>
      <c r="AM156" s="238">
        <f>AM64*波及計算!$K67</f>
        <v>0</v>
      </c>
      <c r="AN156" s="238">
        <f>AN64*波及計算!$K67</f>
        <v>0</v>
      </c>
      <c r="AO156" s="238">
        <f>AO64*波及計算!$K67</f>
        <v>0</v>
      </c>
      <c r="AP156" s="238">
        <f>AP64*波及計算!$K67</f>
        <v>0</v>
      </c>
      <c r="AQ156" s="238">
        <f>AQ64*波及計算!$K67</f>
        <v>0</v>
      </c>
      <c r="AR156" s="238">
        <f>AR64*波及計算!$K67</f>
        <v>0</v>
      </c>
      <c r="AS156" s="238">
        <f>AS64*波及計算!$K67</f>
        <v>0</v>
      </c>
      <c r="AT156" s="238">
        <f>AT64*波及計算!$K67</f>
        <v>0</v>
      </c>
      <c r="AU156" s="238">
        <f>AU64*波及計算!$K67</f>
        <v>0</v>
      </c>
      <c r="AV156" s="238">
        <f>AV64*波及計算!$K67</f>
        <v>0</v>
      </c>
      <c r="AW156" s="238">
        <f>AW64*波及計算!$K67</f>
        <v>0</v>
      </c>
      <c r="AX156" s="238">
        <f>AX64*波及計算!$K67</f>
        <v>0</v>
      </c>
      <c r="AY156" s="238">
        <f>AY64*波及計算!$K67</f>
        <v>0</v>
      </c>
      <c r="AZ156" s="238">
        <f>AZ64*波及計算!$K67</f>
        <v>0</v>
      </c>
      <c r="BA156" s="238">
        <f>BA64*波及計算!$K67</f>
        <v>0</v>
      </c>
      <c r="BB156" s="238">
        <f>BB64*波及計算!$K67</f>
        <v>0</v>
      </c>
      <c r="BC156" s="238">
        <f>BC64*波及計算!$K67</f>
        <v>0</v>
      </c>
      <c r="BD156" s="238">
        <f>BD64*波及計算!$K67</f>
        <v>0</v>
      </c>
      <c r="BE156" s="238">
        <f>BE64*波及計算!$K67</f>
        <v>0</v>
      </c>
      <c r="BF156" s="238">
        <f>BF64*波及計算!$K67</f>
        <v>0</v>
      </c>
      <c r="BG156" s="238">
        <f>BG64*波及計算!$K67</f>
        <v>0</v>
      </c>
      <c r="BH156" s="238">
        <f>BH64*波及計算!$K67</f>
        <v>0</v>
      </c>
      <c r="BI156" s="238">
        <f>BI64*波及計算!$K67</f>
        <v>0</v>
      </c>
      <c r="BJ156" s="238">
        <f>BJ64*波及計算!$K67</f>
        <v>0</v>
      </c>
      <c r="BK156" s="238">
        <f>BK64*波及計算!$K67</f>
        <v>0</v>
      </c>
      <c r="BL156" s="238">
        <f>BL64*波及計算!$K67</f>
        <v>0</v>
      </c>
      <c r="BM156" s="238">
        <f>BM64*波及計算!$K67</f>
        <v>0</v>
      </c>
      <c r="BN156" s="238">
        <f>BN64*波及計算!$K67</f>
        <v>0</v>
      </c>
      <c r="BO156" s="238">
        <f>BO64*波及計算!$K67</f>
        <v>0</v>
      </c>
      <c r="BP156" s="238">
        <f>BP64*波及計算!$K67</f>
        <v>0</v>
      </c>
      <c r="BQ156" s="238">
        <f>BQ64*波及計算!$K67</f>
        <v>0</v>
      </c>
      <c r="BR156" s="238">
        <f>BR64*波及計算!$K67</f>
        <v>0</v>
      </c>
      <c r="BS156" s="238">
        <f>BS64*波及計算!$K67</f>
        <v>0</v>
      </c>
      <c r="BT156" s="238">
        <f>BT64*波及計算!$K67</f>
        <v>0</v>
      </c>
      <c r="BU156" s="238">
        <f>BU64*波及計算!$K67</f>
        <v>0</v>
      </c>
      <c r="BV156" s="238">
        <f>BV64*波及計算!$K67</f>
        <v>0</v>
      </c>
      <c r="BW156" s="238">
        <f>BW64*波及計算!$K67</f>
        <v>0</v>
      </c>
      <c r="BX156" s="238">
        <f>BX64*波及計算!$K67</f>
        <v>0</v>
      </c>
      <c r="BY156" s="238">
        <f>BY64*波及計算!$K67</f>
        <v>0</v>
      </c>
      <c r="BZ156" s="238">
        <f>BZ64*波及計算!$K67</f>
        <v>0</v>
      </c>
      <c r="CA156" s="238">
        <f>CA64*波及計算!$K67</f>
        <v>0</v>
      </c>
      <c r="CB156" s="238">
        <f>CB64*波及計算!$K67</f>
        <v>0</v>
      </c>
      <c r="CC156" s="238">
        <f>CC64*波及計算!$K67</f>
        <v>0</v>
      </c>
      <c r="CD156" s="238">
        <f>CD64*波及計算!$K67</f>
        <v>0</v>
      </c>
      <c r="CE156" s="238">
        <f>CE64*波及計算!$K67</f>
        <v>0</v>
      </c>
      <c r="CF156" s="238">
        <f>CF64*波及計算!$K67</f>
        <v>0</v>
      </c>
      <c r="CG156" s="238">
        <f>CG64*波及計算!$K67</f>
        <v>0</v>
      </c>
      <c r="CH156" s="238">
        <f>CH64*波及計算!$K67</f>
        <v>0</v>
      </c>
      <c r="CI156" s="238">
        <f>CI64*波及計算!$K67</f>
        <v>0</v>
      </c>
      <c r="CJ156" s="238">
        <f>CJ64*波及計算!$K67</f>
        <v>0</v>
      </c>
      <c r="CK156" s="238">
        <f>CK64*波及計算!$K67</f>
        <v>0</v>
      </c>
      <c r="CL156" s="238">
        <f>CL64*波及計算!$K67</f>
        <v>0</v>
      </c>
    </row>
    <row r="157" spans="1:90">
      <c r="A157">
        <v>62</v>
      </c>
      <c r="B157" t="s">
        <v>16</v>
      </c>
      <c r="C157" s="238">
        <f>C65*波及計算!$K68</f>
        <v>0</v>
      </c>
      <c r="D157" s="238">
        <f>D65*波及計算!$K68</f>
        <v>0</v>
      </c>
      <c r="E157" s="238">
        <f>E65*波及計算!$K68</f>
        <v>0</v>
      </c>
      <c r="F157" s="238">
        <f>F65*波及計算!$K68</f>
        <v>0</v>
      </c>
      <c r="G157" s="238">
        <f>G65*波及計算!$K68</f>
        <v>0</v>
      </c>
      <c r="H157" s="238">
        <f>H65*波及計算!$K68</f>
        <v>0</v>
      </c>
      <c r="I157" s="238">
        <f>I65*波及計算!$K68</f>
        <v>0</v>
      </c>
      <c r="J157" s="238">
        <f>J65*波及計算!$K68</f>
        <v>0</v>
      </c>
      <c r="K157" s="238">
        <f>K65*波及計算!$K68</f>
        <v>0</v>
      </c>
      <c r="L157" s="238">
        <f>L65*波及計算!$K68</f>
        <v>0</v>
      </c>
      <c r="M157" s="238">
        <f>M65*波及計算!$K68</f>
        <v>0</v>
      </c>
      <c r="N157" s="238">
        <f>N65*波及計算!$K68</f>
        <v>0</v>
      </c>
      <c r="O157" s="238">
        <f>O65*波及計算!$K68</f>
        <v>0</v>
      </c>
      <c r="P157" s="238">
        <f>P65*波及計算!$K68</f>
        <v>0</v>
      </c>
      <c r="Q157" s="238">
        <f>Q65*波及計算!$K68</f>
        <v>0</v>
      </c>
      <c r="R157" s="238">
        <f>R65*波及計算!$K68</f>
        <v>0</v>
      </c>
      <c r="S157" s="238">
        <f>S65*波及計算!$K68</f>
        <v>0</v>
      </c>
      <c r="T157" s="238">
        <f>T65*波及計算!$K68</f>
        <v>0</v>
      </c>
      <c r="U157" s="238">
        <f>U65*波及計算!$K68</f>
        <v>0</v>
      </c>
      <c r="V157" s="238">
        <f>V65*波及計算!$K68</f>
        <v>0</v>
      </c>
      <c r="W157" s="238">
        <f>W65*波及計算!$K68</f>
        <v>0</v>
      </c>
      <c r="X157" s="238">
        <f>X65*波及計算!$K68</f>
        <v>0</v>
      </c>
      <c r="Y157" s="238">
        <f>Y65*波及計算!$K68</f>
        <v>0</v>
      </c>
      <c r="Z157" s="238">
        <f>Z65*波及計算!$K68</f>
        <v>0</v>
      </c>
      <c r="AA157" s="238">
        <f>AA65*波及計算!$K68</f>
        <v>0</v>
      </c>
      <c r="AB157" s="238">
        <f>AB65*波及計算!$K68</f>
        <v>0</v>
      </c>
      <c r="AC157" s="238">
        <f>AC65*波及計算!$K68</f>
        <v>0</v>
      </c>
      <c r="AD157" s="238">
        <f>AD65*波及計算!$K68</f>
        <v>0</v>
      </c>
      <c r="AE157" s="238">
        <f>AE65*波及計算!$K68</f>
        <v>0</v>
      </c>
      <c r="AF157" s="238">
        <f>AF65*波及計算!$K68</f>
        <v>0</v>
      </c>
      <c r="AG157" s="238">
        <f>AG65*波及計算!$K68</f>
        <v>0</v>
      </c>
      <c r="AH157" s="238">
        <f>AH65*波及計算!$K68</f>
        <v>0</v>
      </c>
      <c r="AI157" s="238">
        <f>AI65*波及計算!$K68</f>
        <v>0</v>
      </c>
      <c r="AJ157" s="238">
        <f>AJ65*波及計算!$K68</f>
        <v>0</v>
      </c>
      <c r="AK157" s="238">
        <f>AK65*波及計算!$K68</f>
        <v>0</v>
      </c>
      <c r="AL157" s="238">
        <f>AL65*波及計算!$K68</f>
        <v>0</v>
      </c>
      <c r="AM157" s="238">
        <f>AM65*波及計算!$K68</f>
        <v>0</v>
      </c>
      <c r="AN157" s="238">
        <f>AN65*波及計算!$K68</f>
        <v>0</v>
      </c>
      <c r="AO157" s="238">
        <f>AO65*波及計算!$K68</f>
        <v>0</v>
      </c>
      <c r="AP157" s="238">
        <f>AP65*波及計算!$K68</f>
        <v>0</v>
      </c>
      <c r="AQ157" s="238">
        <f>AQ65*波及計算!$K68</f>
        <v>0</v>
      </c>
      <c r="AR157" s="238">
        <f>AR65*波及計算!$K68</f>
        <v>0</v>
      </c>
      <c r="AS157" s="238">
        <f>AS65*波及計算!$K68</f>
        <v>0</v>
      </c>
      <c r="AT157" s="238">
        <f>AT65*波及計算!$K68</f>
        <v>0</v>
      </c>
      <c r="AU157" s="238">
        <f>AU65*波及計算!$K68</f>
        <v>0</v>
      </c>
      <c r="AV157" s="238">
        <f>AV65*波及計算!$K68</f>
        <v>0</v>
      </c>
      <c r="AW157" s="238">
        <f>AW65*波及計算!$K68</f>
        <v>0</v>
      </c>
      <c r="AX157" s="238">
        <f>AX65*波及計算!$K68</f>
        <v>0</v>
      </c>
      <c r="AY157" s="238">
        <f>AY65*波及計算!$K68</f>
        <v>0</v>
      </c>
      <c r="AZ157" s="238">
        <f>AZ65*波及計算!$K68</f>
        <v>0</v>
      </c>
      <c r="BA157" s="238">
        <f>BA65*波及計算!$K68</f>
        <v>0</v>
      </c>
      <c r="BB157" s="238">
        <f>BB65*波及計算!$K68</f>
        <v>0</v>
      </c>
      <c r="BC157" s="238">
        <f>BC65*波及計算!$K68</f>
        <v>0</v>
      </c>
      <c r="BD157" s="238">
        <f>BD65*波及計算!$K68</f>
        <v>0</v>
      </c>
      <c r="BE157" s="238">
        <f>BE65*波及計算!$K68</f>
        <v>0</v>
      </c>
      <c r="BF157" s="238">
        <f>BF65*波及計算!$K68</f>
        <v>0</v>
      </c>
      <c r="BG157" s="238">
        <f>BG65*波及計算!$K68</f>
        <v>0</v>
      </c>
      <c r="BH157" s="238">
        <f>BH65*波及計算!$K68</f>
        <v>0</v>
      </c>
      <c r="BI157" s="238">
        <f>BI65*波及計算!$K68</f>
        <v>0</v>
      </c>
      <c r="BJ157" s="238">
        <f>BJ65*波及計算!$K68</f>
        <v>0</v>
      </c>
      <c r="BK157" s="238">
        <f>BK65*波及計算!$K68</f>
        <v>0</v>
      </c>
      <c r="BL157" s="238">
        <f>BL65*波及計算!$K68</f>
        <v>0</v>
      </c>
      <c r="BM157" s="238">
        <f>BM65*波及計算!$K68</f>
        <v>0</v>
      </c>
      <c r="BN157" s="238">
        <f>BN65*波及計算!$K68</f>
        <v>0</v>
      </c>
      <c r="BO157" s="238">
        <f>BO65*波及計算!$K68</f>
        <v>0</v>
      </c>
      <c r="BP157" s="238">
        <f>BP65*波及計算!$K68</f>
        <v>0</v>
      </c>
      <c r="BQ157" s="238">
        <f>BQ65*波及計算!$K68</f>
        <v>0</v>
      </c>
      <c r="BR157" s="238">
        <f>BR65*波及計算!$K68</f>
        <v>0</v>
      </c>
      <c r="BS157" s="238">
        <f>BS65*波及計算!$K68</f>
        <v>0</v>
      </c>
      <c r="BT157" s="238">
        <f>BT65*波及計算!$K68</f>
        <v>0</v>
      </c>
      <c r="BU157" s="238">
        <f>BU65*波及計算!$K68</f>
        <v>0</v>
      </c>
      <c r="BV157" s="238">
        <f>BV65*波及計算!$K68</f>
        <v>0</v>
      </c>
      <c r="BW157" s="238">
        <f>BW65*波及計算!$K68</f>
        <v>0</v>
      </c>
      <c r="BX157" s="238">
        <f>BX65*波及計算!$K68</f>
        <v>0</v>
      </c>
      <c r="BY157" s="238">
        <f>BY65*波及計算!$K68</f>
        <v>0</v>
      </c>
      <c r="BZ157" s="238">
        <f>BZ65*波及計算!$K68</f>
        <v>0</v>
      </c>
      <c r="CA157" s="238">
        <f>CA65*波及計算!$K68</f>
        <v>0</v>
      </c>
      <c r="CB157" s="238">
        <f>CB65*波及計算!$K68</f>
        <v>0</v>
      </c>
      <c r="CC157" s="238">
        <f>CC65*波及計算!$K68</f>
        <v>0</v>
      </c>
      <c r="CD157" s="238">
        <f>CD65*波及計算!$K68</f>
        <v>0</v>
      </c>
      <c r="CE157" s="238">
        <f>CE65*波及計算!$K68</f>
        <v>0</v>
      </c>
      <c r="CF157" s="238">
        <f>CF65*波及計算!$K68</f>
        <v>0</v>
      </c>
      <c r="CG157" s="238">
        <f>CG65*波及計算!$K68</f>
        <v>0</v>
      </c>
      <c r="CH157" s="238">
        <f>CH65*波及計算!$K68</f>
        <v>0</v>
      </c>
      <c r="CI157" s="238">
        <f>CI65*波及計算!$K68</f>
        <v>0</v>
      </c>
      <c r="CJ157" s="238">
        <f>CJ65*波及計算!$K68</f>
        <v>0</v>
      </c>
      <c r="CK157" s="238">
        <f>CK65*波及計算!$K68</f>
        <v>0</v>
      </c>
      <c r="CL157" s="238">
        <f>CL65*波及計算!$K68</f>
        <v>0</v>
      </c>
    </row>
    <row r="158" spans="1:90">
      <c r="A158">
        <v>63</v>
      </c>
      <c r="B158" t="s">
        <v>167</v>
      </c>
      <c r="C158" s="238">
        <f>C66*波及計算!$K69</f>
        <v>0</v>
      </c>
      <c r="D158" s="238">
        <f>D66*波及計算!$K69</f>
        <v>0</v>
      </c>
      <c r="E158" s="238">
        <f>E66*波及計算!$K69</f>
        <v>0</v>
      </c>
      <c r="F158" s="238">
        <f>F66*波及計算!$K69</f>
        <v>0</v>
      </c>
      <c r="G158" s="238">
        <f>G66*波及計算!$K69</f>
        <v>0</v>
      </c>
      <c r="H158" s="238">
        <f>H66*波及計算!$K69</f>
        <v>0</v>
      </c>
      <c r="I158" s="238">
        <f>I66*波及計算!$K69</f>
        <v>0</v>
      </c>
      <c r="J158" s="238">
        <f>J66*波及計算!$K69</f>
        <v>0</v>
      </c>
      <c r="K158" s="238">
        <f>K66*波及計算!$K69</f>
        <v>0</v>
      </c>
      <c r="L158" s="238">
        <f>L66*波及計算!$K69</f>
        <v>0</v>
      </c>
      <c r="M158" s="238">
        <f>M66*波及計算!$K69</f>
        <v>0</v>
      </c>
      <c r="N158" s="238">
        <f>N66*波及計算!$K69</f>
        <v>0</v>
      </c>
      <c r="O158" s="238">
        <f>O66*波及計算!$K69</f>
        <v>0</v>
      </c>
      <c r="P158" s="238">
        <f>P66*波及計算!$K69</f>
        <v>0</v>
      </c>
      <c r="Q158" s="238">
        <f>Q66*波及計算!$K69</f>
        <v>0</v>
      </c>
      <c r="R158" s="238">
        <f>R66*波及計算!$K69</f>
        <v>0</v>
      </c>
      <c r="S158" s="238">
        <f>S66*波及計算!$K69</f>
        <v>0</v>
      </c>
      <c r="T158" s="238">
        <f>T66*波及計算!$K69</f>
        <v>0</v>
      </c>
      <c r="U158" s="238">
        <f>U66*波及計算!$K69</f>
        <v>0</v>
      </c>
      <c r="V158" s="238">
        <f>V66*波及計算!$K69</f>
        <v>0</v>
      </c>
      <c r="W158" s="238">
        <f>W66*波及計算!$K69</f>
        <v>0</v>
      </c>
      <c r="X158" s="238">
        <f>X66*波及計算!$K69</f>
        <v>0</v>
      </c>
      <c r="Y158" s="238">
        <f>Y66*波及計算!$K69</f>
        <v>0</v>
      </c>
      <c r="Z158" s="238">
        <f>Z66*波及計算!$K69</f>
        <v>0</v>
      </c>
      <c r="AA158" s="238">
        <f>AA66*波及計算!$K69</f>
        <v>0</v>
      </c>
      <c r="AB158" s="238">
        <f>AB66*波及計算!$K69</f>
        <v>0</v>
      </c>
      <c r="AC158" s="238">
        <f>AC66*波及計算!$K69</f>
        <v>0</v>
      </c>
      <c r="AD158" s="238">
        <f>AD66*波及計算!$K69</f>
        <v>0</v>
      </c>
      <c r="AE158" s="238">
        <f>AE66*波及計算!$K69</f>
        <v>0</v>
      </c>
      <c r="AF158" s="238">
        <f>AF66*波及計算!$K69</f>
        <v>0</v>
      </c>
      <c r="AG158" s="238">
        <f>AG66*波及計算!$K69</f>
        <v>0</v>
      </c>
      <c r="AH158" s="238">
        <f>AH66*波及計算!$K69</f>
        <v>0</v>
      </c>
      <c r="AI158" s="238">
        <f>AI66*波及計算!$K69</f>
        <v>0</v>
      </c>
      <c r="AJ158" s="238">
        <f>AJ66*波及計算!$K69</f>
        <v>0</v>
      </c>
      <c r="AK158" s="238">
        <f>AK66*波及計算!$K69</f>
        <v>0</v>
      </c>
      <c r="AL158" s="238">
        <f>AL66*波及計算!$K69</f>
        <v>0</v>
      </c>
      <c r="AM158" s="238">
        <f>AM66*波及計算!$K69</f>
        <v>0</v>
      </c>
      <c r="AN158" s="238">
        <f>AN66*波及計算!$K69</f>
        <v>0</v>
      </c>
      <c r="AO158" s="238">
        <f>AO66*波及計算!$K69</f>
        <v>0</v>
      </c>
      <c r="AP158" s="238">
        <f>AP66*波及計算!$K69</f>
        <v>0</v>
      </c>
      <c r="AQ158" s="238">
        <f>AQ66*波及計算!$K69</f>
        <v>0</v>
      </c>
      <c r="AR158" s="238">
        <f>AR66*波及計算!$K69</f>
        <v>0</v>
      </c>
      <c r="AS158" s="238">
        <f>AS66*波及計算!$K69</f>
        <v>0</v>
      </c>
      <c r="AT158" s="238">
        <f>AT66*波及計算!$K69</f>
        <v>0</v>
      </c>
      <c r="AU158" s="238">
        <f>AU66*波及計算!$K69</f>
        <v>0</v>
      </c>
      <c r="AV158" s="238">
        <f>AV66*波及計算!$K69</f>
        <v>0</v>
      </c>
      <c r="AW158" s="238">
        <f>AW66*波及計算!$K69</f>
        <v>0</v>
      </c>
      <c r="AX158" s="238">
        <f>AX66*波及計算!$K69</f>
        <v>0</v>
      </c>
      <c r="AY158" s="238">
        <f>AY66*波及計算!$K69</f>
        <v>0</v>
      </c>
      <c r="AZ158" s="238">
        <f>AZ66*波及計算!$K69</f>
        <v>0</v>
      </c>
      <c r="BA158" s="238">
        <f>BA66*波及計算!$K69</f>
        <v>0</v>
      </c>
      <c r="BB158" s="238">
        <f>BB66*波及計算!$K69</f>
        <v>0</v>
      </c>
      <c r="BC158" s="238">
        <f>BC66*波及計算!$K69</f>
        <v>0</v>
      </c>
      <c r="BD158" s="238">
        <f>BD66*波及計算!$K69</f>
        <v>0</v>
      </c>
      <c r="BE158" s="238">
        <f>BE66*波及計算!$K69</f>
        <v>0</v>
      </c>
      <c r="BF158" s="238">
        <f>BF66*波及計算!$K69</f>
        <v>0</v>
      </c>
      <c r="BG158" s="238">
        <f>BG66*波及計算!$K69</f>
        <v>0</v>
      </c>
      <c r="BH158" s="238">
        <f>BH66*波及計算!$K69</f>
        <v>0</v>
      </c>
      <c r="BI158" s="238">
        <f>BI66*波及計算!$K69</f>
        <v>0</v>
      </c>
      <c r="BJ158" s="238">
        <f>BJ66*波及計算!$K69</f>
        <v>0</v>
      </c>
      <c r="BK158" s="238">
        <f>BK66*波及計算!$K69</f>
        <v>0</v>
      </c>
      <c r="BL158" s="238">
        <f>BL66*波及計算!$K69</f>
        <v>0</v>
      </c>
      <c r="BM158" s="238">
        <f>BM66*波及計算!$K69</f>
        <v>0</v>
      </c>
      <c r="BN158" s="238">
        <f>BN66*波及計算!$K69</f>
        <v>0</v>
      </c>
      <c r="BO158" s="238">
        <f>BO66*波及計算!$K69</f>
        <v>0</v>
      </c>
      <c r="BP158" s="238">
        <f>BP66*波及計算!$K69</f>
        <v>0</v>
      </c>
      <c r="BQ158" s="238">
        <f>BQ66*波及計算!$K69</f>
        <v>0</v>
      </c>
      <c r="BR158" s="238">
        <f>BR66*波及計算!$K69</f>
        <v>0</v>
      </c>
      <c r="BS158" s="238">
        <f>BS66*波及計算!$K69</f>
        <v>0</v>
      </c>
      <c r="BT158" s="238">
        <f>BT66*波及計算!$K69</f>
        <v>0</v>
      </c>
      <c r="BU158" s="238">
        <f>BU66*波及計算!$K69</f>
        <v>0</v>
      </c>
      <c r="BV158" s="238">
        <f>BV66*波及計算!$K69</f>
        <v>0</v>
      </c>
      <c r="BW158" s="238">
        <f>BW66*波及計算!$K69</f>
        <v>0</v>
      </c>
      <c r="BX158" s="238">
        <f>BX66*波及計算!$K69</f>
        <v>0</v>
      </c>
      <c r="BY158" s="238">
        <f>BY66*波及計算!$K69</f>
        <v>0</v>
      </c>
      <c r="BZ158" s="238">
        <f>BZ66*波及計算!$K69</f>
        <v>0</v>
      </c>
      <c r="CA158" s="238">
        <f>CA66*波及計算!$K69</f>
        <v>0</v>
      </c>
      <c r="CB158" s="238">
        <f>CB66*波及計算!$K69</f>
        <v>0</v>
      </c>
      <c r="CC158" s="238">
        <f>CC66*波及計算!$K69</f>
        <v>0</v>
      </c>
      <c r="CD158" s="238">
        <f>CD66*波及計算!$K69</f>
        <v>0</v>
      </c>
      <c r="CE158" s="238">
        <f>CE66*波及計算!$K69</f>
        <v>0</v>
      </c>
      <c r="CF158" s="238">
        <f>CF66*波及計算!$K69</f>
        <v>0</v>
      </c>
      <c r="CG158" s="238">
        <f>CG66*波及計算!$K69</f>
        <v>0</v>
      </c>
      <c r="CH158" s="238">
        <f>CH66*波及計算!$K69</f>
        <v>0</v>
      </c>
      <c r="CI158" s="238">
        <f>CI66*波及計算!$K69</f>
        <v>0</v>
      </c>
      <c r="CJ158" s="238">
        <f>CJ66*波及計算!$K69</f>
        <v>0</v>
      </c>
      <c r="CK158" s="238">
        <f>CK66*波及計算!$K69</f>
        <v>0</v>
      </c>
      <c r="CL158" s="238">
        <f>CL66*波及計算!$K69</f>
        <v>0</v>
      </c>
    </row>
    <row r="159" spans="1:90">
      <c r="A159">
        <v>64</v>
      </c>
      <c r="B159" t="s">
        <v>1286</v>
      </c>
      <c r="C159" s="238">
        <f>C67*波及計算!$K70</f>
        <v>0</v>
      </c>
      <c r="D159" s="238">
        <f>D67*波及計算!$K70</f>
        <v>0</v>
      </c>
      <c r="E159" s="238">
        <f>E67*波及計算!$K70</f>
        <v>0</v>
      </c>
      <c r="F159" s="238">
        <f>F67*波及計算!$K70</f>
        <v>0</v>
      </c>
      <c r="G159" s="238">
        <f>G67*波及計算!$K70</f>
        <v>0</v>
      </c>
      <c r="H159" s="238">
        <f>H67*波及計算!$K70</f>
        <v>0</v>
      </c>
      <c r="I159" s="238">
        <f>I67*波及計算!$K70</f>
        <v>0</v>
      </c>
      <c r="J159" s="238">
        <f>J67*波及計算!$K70</f>
        <v>0</v>
      </c>
      <c r="K159" s="238">
        <f>K67*波及計算!$K70</f>
        <v>0</v>
      </c>
      <c r="L159" s="238">
        <f>L67*波及計算!$K70</f>
        <v>0</v>
      </c>
      <c r="M159" s="238">
        <f>M67*波及計算!$K70</f>
        <v>0</v>
      </c>
      <c r="N159" s="238">
        <f>N67*波及計算!$K70</f>
        <v>0</v>
      </c>
      <c r="O159" s="238">
        <f>O67*波及計算!$K70</f>
        <v>0</v>
      </c>
      <c r="P159" s="238">
        <f>P67*波及計算!$K70</f>
        <v>0</v>
      </c>
      <c r="Q159" s="238">
        <f>Q67*波及計算!$K70</f>
        <v>0</v>
      </c>
      <c r="R159" s="238">
        <f>R67*波及計算!$K70</f>
        <v>0</v>
      </c>
      <c r="S159" s="238">
        <f>S67*波及計算!$K70</f>
        <v>0</v>
      </c>
      <c r="T159" s="238">
        <f>T67*波及計算!$K70</f>
        <v>0</v>
      </c>
      <c r="U159" s="238">
        <f>U67*波及計算!$K70</f>
        <v>0</v>
      </c>
      <c r="V159" s="238">
        <f>V67*波及計算!$K70</f>
        <v>0</v>
      </c>
      <c r="W159" s="238">
        <f>W67*波及計算!$K70</f>
        <v>0</v>
      </c>
      <c r="X159" s="238">
        <f>X67*波及計算!$K70</f>
        <v>0</v>
      </c>
      <c r="Y159" s="238">
        <f>Y67*波及計算!$K70</f>
        <v>0</v>
      </c>
      <c r="Z159" s="238">
        <f>Z67*波及計算!$K70</f>
        <v>0</v>
      </c>
      <c r="AA159" s="238">
        <f>AA67*波及計算!$K70</f>
        <v>0</v>
      </c>
      <c r="AB159" s="238">
        <f>AB67*波及計算!$K70</f>
        <v>0</v>
      </c>
      <c r="AC159" s="238">
        <f>AC67*波及計算!$K70</f>
        <v>0</v>
      </c>
      <c r="AD159" s="238">
        <f>AD67*波及計算!$K70</f>
        <v>0</v>
      </c>
      <c r="AE159" s="238">
        <f>AE67*波及計算!$K70</f>
        <v>0</v>
      </c>
      <c r="AF159" s="238">
        <f>AF67*波及計算!$K70</f>
        <v>0</v>
      </c>
      <c r="AG159" s="238">
        <f>AG67*波及計算!$K70</f>
        <v>0</v>
      </c>
      <c r="AH159" s="238">
        <f>AH67*波及計算!$K70</f>
        <v>0</v>
      </c>
      <c r="AI159" s="238">
        <f>AI67*波及計算!$K70</f>
        <v>0</v>
      </c>
      <c r="AJ159" s="238">
        <f>AJ67*波及計算!$K70</f>
        <v>0</v>
      </c>
      <c r="AK159" s="238">
        <f>AK67*波及計算!$K70</f>
        <v>0</v>
      </c>
      <c r="AL159" s="238">
        <f>AL67*波及計算!$K70</f>
        <v>0</v>
      </c>
      <c r="AM159" s="238">
        <f>AM67*波及計算!$K70</f>
        <v>0</v>
      </c>
      <c r="AN159" s="238">
        <f>AN67*波及計算!$K70</f>
        <v>0</v>
      </c>
      <c r="AO159" s="238">
        <f>AO67*波及計算!$K70</f>
        <v>0</v>
      </c>
      <c r="AP159" s="238">
        <f>AP67*波及計算!$K70</f>
        <v>0</v>
      </c>
      <c r="AQ159" s="238">
        <f>AQ67*波及計算!$K70</f>
        <v>0</v>
      </c>
      <c r="AR159" s="238">
        <f>AR67*波及計算!$K70</f>
        <v>0</v>
      </c>
      <c r="AS159" s="238">
        <f>AS67*波及計算!$K70</f>
        <v>0</v>
      </c>
      <c r="AT159" s="238">
        <f>AT67*波及計算!$K70</f>
        <v>0</v>
      </c>
      <c r="AU159" s="238">
        <f>AU67*波及計算!$K70</f>
        <v>0</v>
      </c>
      <c r="AV159" s="238">
        <f>AV67*波及計算!$K70</f>
        <v>0</v>
      </c>
      <c r="AW159" s="238">
        <f>AW67*波及計算!$K70</f>
        <v>0</v>
      </c>
      <c r="AX159" s="238">
        <f>AX67*波及計算!$K70</f>
        <v>0</v>
      </c>
      <c r="AY159" s="238">
        <f>AY67*波及計算!$K70</f>
        <v>0</v>
      </c>
      <c r="AZ159" s="238">
        <f>AZ67*波及計算!$K70</f>
        <v>0</v>
      </c>
      <c r="BA159" s="238">
        <f>BA67*波及計算!$K70</f>
        <v>0</v>
      </c>
      <c r="BB159" s="238">
        <f>BB67*波及計算!$K70</f>
        <v>0</v>
      </c>
      <c r="BC159" s="238">
        <f>BC67*波及計算!$K70</f>
        <v>0</v>
      </c>
      <c r="BD159" s="238">
        <f>BD67*波及計算!$K70</f>
        <v>0</v>
      </c>
      <c r="BE159" s="238">
        <f>BE67*波及計算!$K70</f>
        <v>0</v>
      </c>
      <c r="BF159" s="238">
        <f>BF67*波及計算!$K70</f>
        <v>0</v>
      </c>
      <c r="BG159" s="238">
        <f>BG67*波及計算!$K70</f>
        <v>0</v>
      </c>
      <c r="BH159" s="238">
        <f>BH67*波及計算!$K70</f>
        <v>0</v>
      </c>
      <c r="BI159" s="238">
        <f>BI67*波及計算!$K70</f>
        <v>0</v>
      </c>
      <c r="BJ159" s="238">
        <f>BJ67*波及計算!$K70</f>
        <v>0</v>
      </c>
      <c r="BK159" s="238">
        <f>BK67*波及計算!$K70</f>
        <v>0</v>
      </c>
      <c r="BL159" s="238">
        <f>BL67*波及計算!$K70</f>
        <v>0</v>
      </c>
      <c r="BM159" s="238">
        <f>BM67*波及計算!$K70</f>
        <v>0</v>
      </c>
      <c r="BN159" s="238">
        <f>BN67*波及計算!$K70</f>
        <v>0</v>
      </c>
      <c r="BO159" s="238">
        <f>BO67*波及計算!$K70</f>
        <v>0</v>
      </c>
      <c r="BP159" s="238">
        <f>BP67*波及計算!$K70</f>
        <v>0</v>
      </c>
      <c r="BQ159" s="238">
        <f>BQ67*波及計算!$K70</f>
        <v>0</v>
      </c>
      <c r="BR159" s="238">
        <f>BR67*波及計算!$K70</f>
        <v>0</v>
      </c>
      <c r="BS159" s="238">
        <f>BS67*波及計算!$K70</f>
        <v>0</v>
      </c>
      <c r="BT159" s="238">
        <f>BT67*波及計算!$K70</f>
        <v>0</v>
      </c>
      <c r="BU159" s="238">
        <f>BU67*波及計算!$K70</f>
        <v>0</v>
      </c>
      <c r="BV159" s="238">
        <f>BV67*波及計算!$K70</f>
        <v>0</v>
      </c>
      <c r="BW159" s="238">
        <f>BW67*波及計算!$K70</f>
        <v>0</v>
      </c>
      <c r="BX159" s="238">
        <f>BX67*波及計算!$K70</f>
        <v>0</v>
      </c>
      <c r="BY159" s="238">
        <f>BY67*波及計算!$K70</f>
        <v>0</v>
      </c>
      <c r="BZ159" s="238">
        <f>BZ67*波及計算!$K70</f>
        <v>0</v>
      </c>
      <c r="CA159" s="238">
        <f>CA67*波及計算!$K70</f>
        <v>0</v>
      </c>
      <c r="CB159" s="238">
        <f>CB67*波及計算!$K70</f>
        <v>0</v>
      </c>
      <c r="CC159" s="238">
        <f>CC67*波及計算!$K70</f>
        <v>0</v>
      </c>
      <c r="CD159" s="238">
        <f>CD67*波及計算!$K70</f>
        <v>0</v>
      </c>
      <c r="CE159" s="238">
        <f>CE67*波及計算!$K70</f>
        <v>0</v>
      </c>
      <c r="CF159" s="238">
        <f>CF67*波及計算!$K70</f>
        <v>0</v>
      </c>
      <c r="CG159" s="238">
        <f>CG67*波及計算!$K70</f>
        <v>0</v>
      </c>
      <c r="CH159" s="238">
        <f>CH67*波及計算!$K70</f>
        <v>0</v>
      </c>
      <c r="CI159" s="238">
        <f>CI67*波及計算!$K70</f>
        <v>0</v>
      </c>
      <c r="CJ159" s="238">
        <f>CJ67*波及計算!$K70</f>
        <v>0</v>
      </c>
      <c r="CK159" s="238">
        <f>CK67*波及計算!$K70</f>
        <v>0</v>
      </c>
      <c r="CL159" s="238">
        <f>CL67*波及計算!$K70</f>
        <v>0</v>
      </c>
    </row>
    <row r="160" spans="1:90">
      <c r="A160">
        <v>65</v>
      </c>
      <c r="B160" t="s">
        <v>1239</v>
      </c>
      <c r="C160" s="238">
        <f>C68*波及計算!$K71</f>
        <v>0</v>
      </c>
      <c r="D160" s="238">
        <f>D68*波及計算!$K71</f>
        <v>0</v>
      </c>
      <c r="E160" s="238">
        <f>E68*波及計算!$K71</f>
        <v>0</v>
      </c>
      <c r="F160" s="238">
        <f>F68*波及計算!$K71</f>
        <v>0</v>
      </c>
      <c r="G160" s="238">
        <f>G68*波及計算!$K71</f>
        <v>0</v>
      </c>
      <c r="H160" s="238">
        <f>H68*波及計算!$K71</f>
        <v>0</v>
      </c>
      <c r="I160" s="238">
        <f>I68*波及計算!$K71</f>
        <v>0</v>
      </c>
      <c r="J160" s="238">
        <f>J68*波及計算!$K71</f>
        <v>0</v>
      </c>
      <c r="K160" s="238">
        <f>K68*波及計算!$K71</f>
        <v>0</v>
      </c>
      <c r="L160" s="238">
        <f>L68*波及計算!$K71</f>
        <v>0</v>
      </c>
      <c r="M160" s="238">
        <f>M68*波及計算!$K71</f>
        <v>0</v>
      </c>
      <c r="N160" s="238">
        <f>N68*波及計算!$K71</f>
        <v>0</v>
      </c>
      <c r="O160" s="238">
        <f>O68*波及計算!$K71</f>
        <v>0</v>
      </c>
      <c r="P160" s="238">
        <f>P68*波及計算!$K71</f>
        <v>0</v>
      </c>
      <c r="Q160" s="238">
        <f>Q68*波及計算!$K71</f>
        <v>0</v>
      </c>
      <c r="R160" s="238">
        <f>R68*波及計算!$K71</f>
        <v>0</v>
      </c>
      <c r="S160" s="238">
        <f>S68*波及計算!$K71</f>
        <v>0</v>
      </c>
      <c r="T160" s="238">
        <f>T68*波及計算!$K71</f>
        <v>0</v>
      </c>
      <c r="U160" s="238">
        <f>U68*波及計算!$K71</f>
        <v>0</v>
      </c>
      <c r="V160" s="238">
        <f>V68*波及計算!$K71</f>
        <v>0</v>
      </c>
      <c r="W160" s="238">
        <f>W68*波及計算!$K71</f>
        <v>0</v>
      </c>
      <c r="X160" s="238">
        <f>X68*波及計算!$K71</f>
        <v>0</v>
      </c>
      <c r="Y160" s="238">
        <f>Y68*波及計算!$K71</f>
        <v>0</v>
      </c>
      <c r="Z160" s="238">
        <f>Z68*波及計算!$K71</f>
        <v>0</v>
      </c>
      <c r="AA160" s="238">
        <f>AA68*波及計算!$K71</f>
        <v>0</v>
      </c>
      <c r="AB160" s="238">
        <f>AB68*波及計算!$K71</f>
        <v>0</v>
      </c>
      <c r="AC160" s="238">
        <f>AC68*波及計算!$K71</f>
        <v>0</v>
      </c>
      <c r="AD160" s="238">
        <f>AD68*波及計算!$K71</f>
        <v>0</v>
      </c>
      <c r="AE160" s="238">
        <f>AE68*波及計算!$K71</f>
        <v>0</v>
      </c>
      <c r="AF160" s="238">
        <f>AF68*波及計算!$K71</f>
        <v>0</v>
      </c>
      <c r="AG160" s="238">
        <f>AG68*波及計算!$K71</f>
        <v>0</v>
      </c>
      <c r="AH160" s="238">
        <f>AH68*波及計算!$K71</f>
        <v>0</v>
      </c>
      <c r="AI160" s="238">
        <f>AI68*波及計算!$K71</f>
        <v>0</v>
      </c>
      <c r="AJ160" s="238">
        <f>AJ68*波及計算!$K71</f>
        <v>0</v>
      </c>
      <c r="AK160" s="238">
        <f>AK68*波及計算!$K71</f>
        <v>0</v>
      </c>
      <c r="AL160" s="238">
        <f>AL68*波及計算!$K71</f>
        <v>0</v>
      </c>
      <c r="AM160" s="238">
        <f>AM68*波及計算!$K71</f>
        <v>0</v>
      </c>
      <c r="AN160" s="238">
        <f>AN68*波及計算!$K71</f>
        <v>0</v>
      </c>
      <c r="AO160" s="238">
        <f>AO68*波及計算!$K71</f>
        <v>0</v>
      </c>
      <c r="AP160" s="238">
        <f>AP68*波及計算!$K71</f>
        <v>0</v>
      </c>
      <c r="AQ160" s="238">
        <f>AQ68*波及計算!$K71</f>
        <v>0</v>
      </c>
      <c r="AR160" s="238">
        <f>AR68*波及計算!$K71</f>
        <v>0</v>
      </c>
      <c r="AS160" s="238">
        <f>AS68*波及計算!$K71</f>
        <v>0</v>
      </c>
      <c r="AT160" s="238">
        <f>AT68*波及計算!$K71</f>
        <v>0</v>
      </c>
      <c r="AU160" s="238">
        <f>AU68*波及計算!$K71</f>
        <v>0</v>
      </c>
      <c r="AV160" s="238">
        <f>AV68*波及計算!$K71</f>
        <v>0</v>
      </c>
      <c r="AW160" s="238">
        <f>AW68*波及計算!$K71</f>
        <v>0</v>
      </c>
      <c r="AX160" s="238">
        <f>AX68*波及計算!$K71</f>
        <v>0</v>
      </c>
      <c r="AY160" s="238">
        <f>AY68*波及計算!$K71</f>
        <v>0</v>
      </c>
      <c r="AZ160" s="238">
        <f>AZ68*波及計算!$K71</f>
        <v>0</v>
      </c>
      <c r="BA160" s="238">
        <f>BA68*波及計算!$K71</f>
        <v>0</v>
      </c>
      <c r="BB160" s="238">
        <f>BB68*波及計算!$K71</f>
        <v>0</v>
      </c>
      <c r="BC160" s="238">
        <f>BC68*波及計算!$K71</f>
        <v>0</v>
      </c>
      <c r="BD160" s="238">
        <f>BD68*波及計算!$K71</f>
        <v>0</v>
      </c>
      <c r="BE160" s="238">
        <f>BE68*波及計算!$K71</f>
        <v>0</v>
      </c>
      <c r="BF160" s="238">
        <f>BF68*波及計算!$K71</f>
        <v>0</v>
      </c>
      <c r="BG160" s="238">
        <f>BG68*波及計算!$K71</f>
        <v>0</v>
      </c>
      <c r="BH160" s="238">
        <f>BH68*波及計算!$K71</f>
        <v>0</v>
      </c>
      <c r="BI160" s="238">
        <f>BI68*波及計算!$K71</f>
        <v>0</v>
      </c>
      <c r="BJ160" s="238">
        <f>BJ68*波及計算!$K71</f>
        <v>0</v>
      </c>
      <c r="BK160" s="238">
        <f>BK68*波及計算!$K71</f>
        <v>0</v>
      </c>
      <c r="BL160" s="238">
        <f>BL68*波及計算!$K71</f>
        <v>0</v>
      </c>
      <c r="BM160" s="238">
        <f>BM68*波及計算!$K71</f>
        <v>0</v>
      </c>
      <c r="BN160" s="238">
        <f>BN68*波及計算!$K71</f>
        <v>0</v>
      </c>
      <c r="BO160" s="238">
        <f>BO68*波及計算!$K71</f>
        <v>0</v>
      </c>
      <c r="BP160" s="238">
        <f>BP68*波及計算!$K71</f>
        <v>0</v>
      </c>
      <c r="BQ160" s="238">
        <f>BQ68*波及計算!$K71</f>
        <v>0</v>
      </c>
      <c r="BR160" s="238">
        <f>BR68*波及計算!$K71</f>
        <v>0</v>
      </c>
      <c r="BS160" s="238">
        <f>BS68*波及計算!$K71</f>
        <v>0</v>
      </c>
      <c r="BT160" s="238">
        <f>BT68*波及計算!$K71</f>
        <v>0</v>
      </c>
      <c r="BU160" s="238">
        <f>BU68*波及計算!$K71</f>
        <v>0</v>
      </c>
      <c r="BV160" s="238">
        <f>BV68*波及計算!$K71</f>
        <v>0</v>
      </c>
      <c r="BW160" s="238">
        <f>BW68*波及計算!$K71</f>
        <v>0</v>
      </c>
      <c r="BX160" s="238">
        <f>BX68*波及計算!$K71</f>
        <v>0</v>
      </c>
      <c r="BY160" s="238">
        <f>BY68*波及計算!$K71</f>
        <v>0</v>
      </c>
      <c r="BZ160" s="238">
        <f>BZ68*波及計算!$K71</f>
        <v>0</v>
      </c>
      <c r="CA160" s="238">
        <f>CA68*波及計算!$K71</f>
        <v>0</v>
      </c>
      <c r="CB160" s="238">
        <f>CB68*波及計算!$K71</f>
        <v>0</v>
      </c>
      <c r="CC160" s="238">
        <f>CC68*波及計算!$K71</f>
        <v>0</v>
      </c>
      <c r="CD160" s="238">
        <f>CD68*波及計算!$K71</f>
        <v>0</v>
      </c>
      <c r="CE160" s="238">
        <f>CE68*波及計算!$K71</f>
        <v>0</v>
      </c>
      <c r="CF160" s="238">
        <f>CF68*波及計算!$K71</f>
        <v>0</v>
      </c>
      <c r="CG160" s="238">
        <f>CG68*波及計算!$K71</f>
        <v>0</v>
      </c>
      <c r="CH160" s="238">
        <f>CH68*波及計算!$K71</f>
        <v>0</v>
      </c>
      <c r="CI160" s="238">
        <f>CI68*波及計算!$K71</f>
        <v>0</v>
      </c>
      <c r="CJ160" s="238">
        <f>CJ68*波及計算!$K71</f>
        <v>0</v>
      </c>
      <c r="CK160" s="238">
        <f>CK68*波及計算!$K71</f>
        <v>0</v>
      </c>
      <c r="CL160" s="238">
        <f>CL68*波及計算!$K71</f>
        <v>0</v>
      </c>
    </row>
    <row r="161" spans="1:90">
      <c r="A161">
        <v>66</v>
      </c>
      <c r="B161" t="s">
        <v>17</v>
      </c>
      <c r="C161" s="238">
        <f>C69*波及計算!$K72</f>
        <v>0</v>
      </c>
      <c r="D161" s="238">
        <f>D69*波及計算!$K72</f>
        <v>0</v>
      </c>
      <c r="E161" s="238">
        <f>E69*波及計算!$K72</f>
        <v>0</v>
      </c>
      <c r="F161" s="238">
        <f>F69*波及計算!$K72</f>
        <v>0</v>
      </c>
      <c r="G161" s="238">
        <f>G69*波及計算!$K72</f>
        <v>0</v>
      </c>
      <c r="H161" s="238">
        <f>H69*波及計算!$K72</f>
        <v>0</v>
      </c>
      <c r="I161" s="238">
        <f>I69*波及計算!$K72</f>
        <v>0</v>
      </c>
      <c r="J161" s="238">
        <f>J69*波及計算!$K72</f>
        <v>0</v>
      </c>
      <c r="K161" s="238">
        <f>K69*波及計算!$K72</f>
        <v>0</v>
      </c>
      <c r="L161" s="238">
        <f>L69*波及計算!$K72</f>
        <v>0</v>
      </c>
      <c r="M161" s="238">
        <f>M69*波及計算!$K72</f>
        <v>0</v>
      </c>
      <c r="N161" s="238">
        <f>N69*波及計算!$K72</f>
        <v>0</v>
      </c>
      <c r="O161" s="238">
        <f>O69*波及計算!$K72</f>
        <v>0</v>
      </c>
      <c r="P161" s="238">
        <f>P69*波及計算!$K72</f>
        <v>0</v>
      </c>
      <c r="Q161" s="238">
        <f>Q69*波及計算!$K72</f>
        <v>0</v>
      </c>
      <c r="R161" s="238">
        <f>R69*波及計算!$K72</f>
        <v>0</v>
      </c>
      <c r="S161" s="238">
        <f>S69*波及計算!$K72</f>
        <v>0</v>
      </c>
      <c r="T161" s="238">
        <f>T69*波及計算!$K72</f>
        <v>0</v>
      </c>
      <c r="U161" s="238">
        <f>U69*波及計算!$K72</f>
        <v>0</v>
      </c>
      <c r="V161" s="238">
        <f>V69*波及計算!$K72</f>
        <v>0</v>
      </c>
      <c r="W161" s="238">
        <f>W69*波及計算!$K72</f>
        <v>0</v>
      </c>
      <c r="X161" s="238">
        <f>X69*波及計算!$K72</f>
        <v>0</v>
      </c>
      <c r="Y161" s="238">
        <f>Y69*波及計算!$K72</f>
        <v>0</v>
      </c>
      <c r="Z161" s="238">
        <f>Z69*波及計算!$K72</f>
        <v>0</v>
      </c>
      <c r="AA161" s="238">
        <f>AA69*波及計算!$K72</f>
        <v>0</v>
      </c>
      <c r="AB161" s="238">
        <f>AB69*波及計算!$K72</f>
        <v>0</v>
      </c>
      <c r="AC161" s="238">
        <f>AC69*波及計算!$K72</f>
        <v>0</v>
      </c>
      <c r="AD161" s="238">
        <f>AD69*波及計算!$K72</f>
        <v>0</v>
      </c>
      <c r="AE161" s="238">
        <f>AE69*波及計算!$K72</f>
        <v>0</v>
      </c>
      <c r="AF161" s="238">
        <f>AF69*波及計算!$K72</f>
        <v>0</v>
      </c>
      <c r="AG161" s="238">
        <f>AG69*波及計算!$K72</f>
        <v>0</v>
      </c>
      <c r="AH161" s="238">
        <f>AH69*波及計算!$K72</f>
        <v>0</v>
      </c>
      <c r="AI161" s="238">
        <f>AI69*波及計算!$K72</f>
        <v>0</v>
      </c>
      <c r="AJ161" s="238">
        <f>AJ69*波及計算!$K72</f>
        <v>0</v>
      </c>
      <c r="AK161" s="238">
        <f>AK69*波及計算!$K72</f>
        <v>0</v>
      </c>
      <c r="AL161" s="238">
        <f>AL69*波及計算!$K72</f>
        <v>0</v>
      </c>
      <c r="AM161" s="238">
        <f>AM69*波及計算!$K72</f>
        <v>0</v>
      </c>
      <c r="AN161" s="238">
        <f>AN69*波及計算!$K72</f>
        <v>0</v>
      </c>
      <c r="AO161" s="238">
        <f>AO69*波及計算!$K72</f>
        <v>0</v>
      </c>
      <c r="AP161" s="238">
        <f>AP69*波及計算!$K72</f>
        <v>0</v>
      </c>
      <c r="AQ161" s="238">
        <f>AQ69*波及計算!$K72</f>
        <v>0</v>
      </c>
      <c r="AR161" s="238">
        <f>AR69*波及計算!$K72</f>
        <v>0</v>
      </c>
      <c r="AS161" s="238">
        <f>AS69*波及計算!$K72</f>
        <v>0</v>
      </c>
      <c r="AT161" s="238">
        <f>AT69*波及計算!$K72</f>
        <v>0</v>
      </c>
      <c r="AU161" s="238">
        <f>AU69*波及計算!$K72</f>
        <v>0</v>
      </c>
      <c r="AV161" s="238">
        <f>AV69*波及計算!$K72</f>
        <v>0</v>
      </c>
      <c r="AW161" s="238">
        <f>AW69*波及計算!$K72</f>
        <v>0</v>
      </c>
      <c r="AX161" s="238">
        <f>AX69*波及計算!$K72</f>
        <v>0</v>
      </c>
      <c r="AY161" s="238">
        <f>AY69*波及計算!$K72</f>
        <v>0</v>
      </c>
      <c r="AZ161" s="238">
        <f>AZ69*波及計算!$K72</f>
        <v>0</v>
      </c>
      <c r="BA161" s="238">
        <f>BA69*波及計算!$K72</f>
        <v>0</v>
      </c>
      <c r="BB161" s="238">
        <f>BB69*波及計算!$K72</f>
        <v>0</v>
      </c>
      <c r="BC161" s="238">
        <f>BC69*波及計算!$K72</f>
        <v>0</v>
      </c>
      <c r="BD161" s="238">
        <f>BD69*波及計算!$K72</f>
        <v>0</v>
      </c>
      <c r="BE161" s="238">
        <f>BE69*波及計算!$K72</f>
        <v>0</v>
      </c>
      <c r="BF161" s="238">
        <f>BF69*波及計算!$K72</f>
        <v>0</v>
      </c>
      <c r="BG161" s="238">
        <f>BG69*波及計算!$K72</f>
        <v>0</v>
      </c>
      <c r="BH161" s="238">
        <f>BH69*波及計算!$K72</f>
        <v>0</v>
      </c>
      <c r="BI161" s="238">
        <f>BI69*波及計算!$K72</f>
        <v>0</v>
      </c>
      <c r="BJ161" s="238">
        <f>BJ69*波及計算!$K72</f>
        <v>0</v>
      </c>
      <c r="BK161" s="238">
        <f>BK69*波及計算!$K72</f>
        <v>0</v>
      </c>
      <c r="BL161" s="238">
        <f>BL69*波及計算!$K72</f>
        <v>0</v>
      </c>
      <c r="BM161" s="238">
        <f>BM69*波及計算!$K72</f>
        <v>0</v>
      </c>
      <c r="BN161" s="238">
        <f>BN69*波及計算!$K72</f>
        <v>0</v>
      </c>
      <c r="BO161" s="238">
        <f>BO69*波及計算!$K72</f>
        <v>0</v>
      </c>
      <c r="BP161" s="238">
        <f>BP69*波及計算!$K72</f>
        <v>0</v>
      </c>
      <c r="BQ161" s="238">
        <f>BQ69*波及計算!$K72</f>
        <v>0</v>
      </c>
      <c r="BR161" s="238">
        <f>BR69*波及計算!$K72</f>
        <v>0</v>
      </c>
      <c r="BS161" s="238">
        <f>BS69*波及計算!$K72</f>
        <v>0</v>
      </c>
      <c r="BT161" s="238">
        <f>BT69*波及計算!$K72</f>
        <v>0</v>
      </c>
      <c r="BU161" s="238">
        <f>BU69*波及計算!$K72</f>
        <v>0</v>
      </c>
      <c r="BV161" s="238">
        <f>BV69*波及計算!$K72</f>
        <v>0</v>
      </c>
      <c r="BW161" s="238">
        <f>BW69*波及計算!$K72</f>
        <v>0</v>
      </c>
      <c r="BX161" s="238">
        <f>BX69*波及計算!$K72</f>
        <v>0</v>
      </c>
      <c r="BY161" s="238">
        <f>BY69*波及計算!$K72</f>
        <v>0</v>
      </c>
      <c r="BZ161" s="238">
        <f>BZ69*波及計算!$K72</f>
        <v>0</v>
      </c>
      <c r="CA161" s="238">
        <f>CA69*波及計算!$K72</f>
        <v>0</v>
      </c>
      <c r="CB161" s="238">
        <f>CB69*波及計算!$K72</f>
        <v>0</v>
      </c>
      <c r="CC161" s="238">
        <f>CC69*波及計算!$K72</f>
        <v>0</v>
      </c>
      <c r="CD161" s="238">
        <f>CD69*波及計算!$K72</f>
        <v>0</v>
      </c>
      <c r="CE161" s="238">
        <f>CE69*波及計算!$K72</f>
        <v>0</v>
      </c>
      <c r="CF161" s="238">
        <f>CF69*波及計算!$K72</f>
        <v>0</v>
      </c>
      <c r="CG161" s="238">
        <f>CG69*波及計算!$K72</f>
        <v>0</v>
      </c>
      <c r="CH161" s="238">
        <f>CH69*波及計算!$K72</f>
        <v>0</v>
      </c>
      <c r="CI161" s="238">
        <f>CI69*波及計算!$K72</f>
        <v>0</v>
      </c>
      <c r="CJ161" s="238">
        <f>CJ69*波及計算!$K72</f>
        <v>0</v>
      </c>
      <c r="CK161" s="238">
        <f>CK69*波及計算!$K72</f>
        <v>0</v>
      </c>
      <c r="CL161" s="238">
        <f>CL69*波及計算!$K72</f>
        <v>0</v>
      </c>
    </row>
    <row r="162" spans="1:90">
      <c r="A162">
        <v>67</v>
      </c>
      <c r="B162" t="s">
        <v>89</v>
      </c>
      <c r="C162" s="238">
        <f>C70*波及計算!$K73</f>
        <v>0</v>
      </c>
      <c r="D162" s="238">
        <f>D70*波及計算!$K73</f>
        <v>0</v>
      </c>
      <c r="E162" s="238">
        <f>E70*波及計算!$K73</f>
        <v>0</v>
      </c>
      <c r="F162" s="238">
        <f>F70*波及計算!$K73</f>
        <v>0</v>
      </c>
      <c r="G162" s="238">
        <f>G70*波及計算!$K73</f>
        <v>0</v>
      </c>
      <c r="H162" s="238">
        <f>H70*波及計算!$K73</f>
        <v>0</v>
      </c>
      <c r="I162" s="238">
        <f>I70*波及計算!$K73</f>
        <v>0</v>
      </c>
      <c r="J162" s="238">
        <f>J70*波及計算!$K73</f>
        <v>0</v>
      </c>
      <c r="K162" s="238">
        <f>K70*波及計算!$K73</f>
        <v>0</v>
      </c>
      <c r="L162" s="238">
        <f>L70*波及計算!$K73</f>
        <v>0</v>
      </c>
      <c r="M162" s="238">
        <f>M70*波及計算!$K73</f>
        <v>0</v>
      </c>
      <c r="N162" s="238">
        <f>N70*波及計算!$K73</f>
        <v>0</v>
      </c>
      <c r="O162" s="238">
        <f>O70*波及計算!$K73</f>
        <v>0</v>
      </c>
      <c r="P162" s="238">
        <f>P70*波及計算!$K73</f>
        <v>0</v>
      </c>
      <c r="Q162" s="238">
        <f>Q70*波及計算!$K73</f>
        <v>0</v>
      </c>
      <c r="R162" s="238">
        <f>R70*波及計算!$K73</f>
        <v>0</v>
      </c>
      <c r="S162" s="238">
        <f>S70*波及計算!$K73</f>
        <v>0</v>
      </c>
      <c r="T162" s="238">
        <f>T70*波及計算!$K73</f>
        <v>0</v>
      </c>
      <c r="U162" s="238">
        <f>U70*波及計算!$K73</f>
        <v>0</v>
      </c>
      <c r="V162" s="238">
        <f>V70*波及計算!$K73</f>
        <v>0</v>
      </c>
      <c r="W162" s="238">
        <f>W70*波及計算!$K73</f>
        <v>0</v>
      </c>
      <c r="X162" s="238">
        <f>X70*波及計算!$K73</f>
        <v>0</v>
      </c>
      <c r="Y162" s="238">
        <f>Y70*波及計算!$K73</f>
        <v>0</v>
      </c>
      <c r="Z162" s="238">
        <f>Z70*波及計算!$K73</f>
        <v>0</v>
      </c>
      <c r="AA162" s="238">
        <f>AA70*波及計算!$K73</f>
        <v>0</v>
      </c>
      <c r="AB162" s="238">
        <f>AB70*波及計算!$K73</f>
        <v>0</v>
      </c>
      <c r="AC162" s="238">
        <f>AC70*波及計算!$K73</f>
        <v>0</v>
      </c>
      <c r="AD162" s="238">
        <f>AD70*波及計算!$K73</f>
        <v>0</v>
      </c>
      <c r="AE162" s="238">
        <f>AE70*波及計算!$K73</f>
        <v>0</v>
      </c>
      <c r="AF162" s="238">
        <f>AF70*波及計算!$K73</f>
        <v>0</v>
      </c>
      <c r="AG162" s="238">
        <f>AG70*波及計算!$K73</f>
        <v>0</v>
      </c>
      <c r="AH162" s="238">
        <f>AH70*波及計算!$K73</f>
        <v>0</v>
      </c>
      <c r="AI162" s="238">
        <f>AI70*波及計算!$K73</f>
        <v>0</v>
      </c>
      <c r="AJ162" s="238">
        <f>AJ70*波及計算!$K73</f>
        <v>0</v>
      </c>
      <c r="AK162" s="238">
        <f>AK70*波及計算!$K73</f>
        <v>0</v>
      </c>
      <c r="AL162" s="238">
        <f>AL70*波及計算!$K73</f>
        <v>0</v>
      </c>
      <c r="AM162" s="238">
        <f>AM70*波及計算!$K73</f>
        <v>0</v>
      </c>
      <c r="AN162" s="238">
        <f>AN70*波及計算!$K73</f>
        <v>0</v>
      </c>
      <c r="AO162" s="238">
        <f>AO70*波及計算!$K73</f>
        <v>0</v>
      </c>
      <c r="AP162" s="238">
        <f>AP70*波及計算!$K73</f>
        <v>0</v>
      </c>
      <c r="AQ162" s="238">
        <f>AQ70*波及計算!$K73</f>
        <v>0</v>
      </c>
      <c r="AR162" s="238">
        <f>AR70*波及計算!$K73</f>
        <v>0</v>
      </c>
      <c r="AS162" s="238">
        <f>AS70*波及計算!$K73</f>
        <v>0</v>
      </c>
      <c r="AT162" s="238">
        <f>AT70*波及計算!$K73</f>
        <v>0</v>
      </c>
      <c r="AU162" s="238">
        <f>AU70*波及計算!$K73</f>
        <v>0</v>
      </c>
      <c r="AV162" s="238">
        <f>AV70*波及計算!$K73</f>
        <v>0</v>
      </c>
      <c r="AW162" s="238">
        <f>AW70*波及計算!$K73</f>
        <v>0</v>
      </c>
      <c r="AX162" s="238">
        <f>AX70*波及計算!$K73</f>
        <v>0</v>
      </c>
      <c r="AY162" s="238">
        <f>AY70*波及計算!$K73</f>
        <v>0</v>
      </c>
      <c r="AZ162" s="238">
        <f>AZ70*波及計算!$K73</f>
        <v>0</v>
      </c>
      <c r="BA162" s="238">
        <f>BA70*波及計算!$K73</f>
        <v>0</v>
      </c>
      <c r="BB162" s="238">
        <f>BB70*波及計算!$K73</f>
        <v>0</v>
      </c>
      <c r="BC162" s="238">
        <f>BC70*波及計算!$K73</f>
        <v>0</v>
      </c>
      <c r="BD162" s="238">
        <f>BD70*波及計算!$K73</f>
        <v>0</v>
      </c>
      <c r="BE162" s="238">
        <f>BE70*波及計算!$K73</f>
        <v>0</v>
      </c>
      <c r="BF162" s="238">
        <f>BF70*波及計算!$K73</f>
        <v>0</v>
      </c>
      <c r="BG162" s="238">
        <f>BG70*波及計算!$K73</f>
        <v>0</v>
      </c>
      <c r="BH162" s="238">
        <f>BH70*波及計算!$K73</f>
        <v>0</v>
      </c>
      <c r="BI162" s="238">
        <f>BI70*波及計算!$K73</f>
        <v>0</v>
      </c>
      <c r="BJ162" s="238">
        <f>BJ70*波及計算!$K73</f>
        <v>0</v>
      </c>
      <c r="BK162" s="238">
        <f>BK70*波及計算!$K73</f>
        <v>0</v>
      </c>
      <c r="BL162" s="238">
        <f>BL70*波及計算!$K73</f>
        <v>0</v>
      </c>
      <c r="BM162" s="238">
        <f>BM70*波及計算!$K73</f>
        <v>0</v>
      </c>
      <c r="BN162" s="238">
        <f>BN70*波及計算!$K73</f>
        <v>0</v>
      </c>
      <c r="BO162" s="238">
        <f>BO70*波及計算!$K73</f>
        <v>0</v>
      </c>
      <c r="BP162" s="238">
        <f>BP70*波及計算!$K73</f>
        <v>0</v>
      </c>
      <c r="BQ162" s="238">
        <f>BQ70*波及計算!$K73</f>
        <v>0</v>
      </c>
      <c r="BR162" s="238">
        <f>BR70*波及計算!$K73</f>
        <v>0</v>
      </c>
      <c r="BS162" s="238">
        <f>BS70*波及計算!$K73</f>
        <v>0</v>
      </c>
      <c r="BT162" s="238">
        <f>BT70*波及計算!$K73</f>
        <v>0</v>
      </c>
      <c r="BU162" s="238">
        <f>BU70*波及計算!$K73</f>
        <v>0</v>
      </c>
      <c r="BV162" s="238">
        <f>BV70*波及計算!$K73</f>
        <v>0</v>
      </c>
      <c r="BW162" s="238">
        <f>BW70*波及計算!$K73</f>
        <v>0</v>
      </c>
      <c r="BX162" s="238">
        <f>BX70*波及計算!$K73</f>
        <v>0</v>
      </c>
      <c r="BY162" s="238">
        <f>BY70*波及計算!$K73</f>
        <v>0</v>
      </c>
      <c r="BZ162" s="238">
        <f>BZ70*波及計算!$K73</f>
        <v>0</v>
      </c>
      <c r="CA162" s="238">
        <f>CA70*波及計算!$K73</f>
        <v>0</v>
      </c>
      <c r="CB162" s="238">
        <f>CB70*波及計算!$K73</f>
        <v>0</v>
      </c>
      <c r="CC162" s="238">
        <f>CC70*波及計算!$K73</f>
        <v>0</v>
      </c>
      <c r="CD162" s="238">
        <f>CD70*波及計算!$K73</f>
        <v>0</v>
      </c>
      <c r="CE162" s="238">
        <f>CE70*波及計算!$K73</f>
        <v>0</v>
      </c>
      <c r="CF162" s="238">
        <f>CF70*波及計算!$K73</f>
        <v>0</v>
      </c>
      <c r="CG162" s="238">
        <f>CG70*波及計算!$K73</f>
        <v>0</v>
      </c>
      <c r="CH162" s="238">
        <f>CH70*波及計算!$K73</f>
        <v>0</v>
      </c>
      <c r="CI162" s="238">
        <f>CI70*波及計算!$K73</f>
        <v>0</v>
      </c>
      <c r="CJ162" s="238">
        <f>CJ70*波及計算!$K73</f>
        <v>0</v>
      </c>
      <c r="CK162" s="238">
        <f>CK70*波及計算!$K73</f>
        <v>0</v>
      </c>
      <c r="CL162" s="238">
        <f>CL70*波及計算!$K73</f>
        <v>0</v>
      </c>
    </row>
    <row r="163" spans="1:90">
      <c r="A163">
        <v>68</v>
      </c>
      <c r="B163" t="s">
        <v>169</v>
      </c>
      <c r="C163" s="238">
        <f>C71*波及計算!$K74</f>
        <v>0</v>
      </c>
      <c r="D163" s="238">
        <f>D71*波及計算!$K74</f>
        <v>0</v>
      </c>
      <c r="E163" s="238">
        <f>E71*波及計算!$K74</f>
        <v>0</v>
      </c>
      <c r="F163" s="238">
        <f>F71*波及計算!$K74</f>
        <v>0</v>
      </c>
      <c r="G163" s="238">
        <f>G71*波及計算!$K74</f>
        <v>0</v>
      </c>
      <c r="H163" s="238">
        <f>H71*波及計算!$K74</f>
        <v>0</v>
      </c>
      <c r="I163" s="238">
        <f>I71*波及計算!$K74</f>
        <v>0</v>
      </c>
      <c r="J163" s="238">
        <f>J71*波及計算!$K74</f>
        <v>0</v>
      </c>
      <c r="K163" s="238">
        <f>K71*波及計算!$K74</f>
        <v>0</v>
      </c>
      <c r="L163" s="238">
        <f>L71*波及計算!$K74</f>
        <v>0</v>
      </c>
      <c r="M163" s="238">
        <f>M71*波及計算!$K74</f>
        <v>0</v>
      </c>
      <c r="N163" s="238">
        <f>N71*波及計算!$K74</f>
        <v>0</v>
      </c>
      <c r="O163" s="238">
        <f>O71*波及計算!$K74</f>
        <v>0</v>
      </c>
      <c r="P163" s="238">
        <f>P71*波及計算!$K74</f>
        <v>0</v>
      </c>
      <c r="Q163" s="238">
        <f>Q71*波及計算!$K74</f>
        <v>0</v>
      </c>
      <c r="R163" s="238">
        <f>R71*波及計算!$K74</f>
        <v>0</v>
      </c>
      <c r="S163" s="238">
        <f>S71*波及計算!$K74</f>
        <v>0</v>
      </c>
      <c r="T163" s="238">
        <f>T71*波及計算!$K74</f>
        <v>0</v>
      </c>
      <c r="U163" s="238">
        <f>U71*波及計算!$K74</f>
        <v>0</v>
      </c>
      <c r="V163" s="238">
        <f>V71*波及計算!$K74</f>
        <v>0</v>
      </c>
      <c r="W163" s="238">
        <f>W71*波及計算!$K74</f>
        <v>0</v>
      </c>
      <c r="X163" s="238">
        <f>X71*波及計算!$K74</f>
        <v>0</v>
      </c>
      <c r="Y163" s="238">
        <f>Y71*波及計算!$K74</f>
        <v>0</v>
      </c>
      <c r="Z163" s="238">
        <f>Z71*波及計算!$K74</f>
        <v>0</v>
      </c>
      <c r="AA163" s="238">
        <f>AA71*波及計算!$K74</f>
        <v>0</v>
      </c>
      <c r="AB163" s="238">
        <f>AB71*波及計算!$K74</f>
        <v>0</v>
      </c>
      <c r="AC163" s="238">
        <f>AC71*波及計算!$K74</f>
        <v>0</v>
      </c>
      <c r="AD163" s="238">
        <f>AD71*波及計算!$K74</f>
        <v>0</v>
      </c>
      <c r="AE163" s="238">
        <f>AE71*波及計算!$K74</f>
        <v>0</v>
      </c>
      <c r="AF163" s="238">
        <f>AF71*波及計算!$K74</f>
        <v>0</v>
      </c>
      <c r="AG163" s="238">
        <f>AG71*波及計算!$K74</f>
        <v>0</v>
      </c>
      <c r="AH163" s="238">
        <f>AH71*波及計算!$K74</f>
        <v>0</v>
      </c>
      <c r="AI163" s="238">
        <f>AI71*波及計算!$K74</f>
        <v>0</v>
      </c>
      <c r="AJ163" s="238">
        <f>AJ71*波及計算!$K74</f>
        <v>0</v>
      </c>
      <c r="AK163" s="238">
        <f>AK71*波及計算!$K74</f>
        <v>0</v>
      </c>
      <c r="AL163" s="238">
        <f>AL71*波及計算!$K74</f>
        <v>0</v>
      </c>
      <c r="AM163" s="238">
        <f>AM71*波及計算!$K74</f>
        <v>0</v>
      </c>
      <c r="AN163" s="238">
        <f>AN71*波及計算!$K74</f>
        <v>0</v>
      </c>
      <c r="AO163" s="238">
        <f>AO71*波及計算!$K74</f>
        <v>0</v>
      </c>
      <c r="AP163" s="238">
        <f>AP71*波及計算!$K74</f>
        <v>0</v>
      </c>
      <c r="AQ163" s="238">
        <f>AQ71*波及計算!$K74</f>
        <v>0</v>
      </c>
      <c r="AR163" s="238">
        <f>AR71*波及計算!$K74</f>
        <v>0</v>
      </c>
      <c r="AS163" s="238">
        <f>AS71*波及計算!$K74</f>
        <v>0</v>
      </c>
      <c r="AT163" s="238">
        <f>AT71*波及計算!$K74</f>
        <v>0</v>
      </c>
      <c r="AU163" s="238">
        <f>AU71*波及計算!$K74</f>
        <v>0</v>
      </c>
      <c r="AV163" s="238">
        <f>AV71*波及計算!$K74</f>
        <v>0</v>
      </c>
      <c r="AW163" s="238">
        <f>AW71*波及計算!$K74</f>
        <v>0</v>
      </c>
      <c r="AX163" s="238">
        <f>AX71*波及計算!$K74</f>
        <v>0</v>
      </c>
      <c r="AY163" s="238">
        <f>AY71*波及計算!$K74</f>
        <v>0</v>
      </c>
      <c r="AZ163" s="238">
        <f>AZ71*波及計算!$K74</f>
        <v>0</v>
      </c>
      <c r="BA163" s="238">
        <f>BA71*波及計算!$K74</f>
        <v>0</v>
      </c>
      <c r="BB163" s="238">
        <f>BB71*波及計算!$K74</f>
        <v>0</v>
      </c>
      <c r="BC163" s="238">
        <f>BC71*波及計算!$K74</f>
        <v>0</v>
      </c>
      <c r="BD163" s="238">
        <f>BD71*波及計算!$K74</f>
        <v>0</v>
      </c>
      <c r="BE163" s="238">
        <f>BE71*波及計算!$K74</f>
        <v>0</v>
      </c>
      <c r="BF163" s="238">
        <f>BF71*波及計算!$K74</f>
        <v>0</v>
      </c>
      <c r="BG163" s="238">
        <f>BG71*波及計算!$K74</f>
        <v>0</v>
      </c>
      <c r="BH163" s="238">
        <f>BH71*波及計算!$K74</f>
        <v>0</v>
      </c>
      <c r="BI163" s="238">
        <f>BI71*波及計算!$K74</f>
        <v>0</v>
      </c>
      <c r="BJ163" s="238">
        <f>BJ71*波及計算!$K74</f>
        <v>0</v>
      </c>
      <c r="BK163" s="238">
        <f>BK71*波及計算!$K74</f>
        <v>0</v>
      </c>
      <c r="BL163" s="238">
        <f>BL71*波及計算!$K74</f>
        <v>0</v>
      </c>
      <c r="BM163" s="238">
        <f>BM71*波及計算!$K74</f>
        <v>0</v>
      </c>
      <c r="BN163" s="238">
        <f>BN71*波及計算!$K74</f>
        <v>0</v>
      </c>
      <c r="BO163" s="238">
        <f>BO71*波及計算!$K74</f>
        <v>0</v>
      </c>
      <c r="BP163" s="238">
        <f>BP71*波及計算!$K74</f>
        <v>0</v>
      </c>
      <c r="BQ163" s="238">
        <f>BQ71*波及計算!$K74</f>
        <v>0</v>
      </c>
      <c r="BR163" s="238">
        <f>BR71*波及計算!$K74</f>
        <v>0</v>
      </c>
      <c r="BS163" s="238">
        <f>BS71*波及計算!$K74</f>
        <v>0</v>
      </c>
      <c r="BT163" s="238">
        <f>BT71*波及計算!$K74</f>
        <v>0</v>
      </c>
      <c r="BU163" s="238">
        <f>BU71*波及計算!$K74</f>
        <v>0</v>
      </c>
      <c r="BV163" s="238">
        <f>BV71*波及計算!$K74</f>
        <v>0</v>
      </c>
      <c r="BW163" s="238">
        <f>BW71*波及計算!$K74</f>
        <v>0</v>
      </c>
      <c r="BX163" s="238">
        <f>BX71*波及計算!$K74</f>
        <v>0</v>
      </c>
      <c r="BY163" s="238">
        <f>BY71*波及計算!$K74</f>
        <v>0</v>
      </c>
      <c r="BZ163" s="238">
        <f>BZ71*波及計算!$K74</f>
        <v>0</v>
      </c>
      <c r="CA163" s="238">
        <f>CA71*波及計算!$K74</f>
        <v>0</v>
      </c>
      <c r="CB163" s="238">
        <f>CB71*波及計算!$K74</f>
        <v>0</v>
      </c>
      <c r="CC163" s="238">
        <f>CC71*波及計算!$K74</f>
        <v>0</v>
      </c>
      <c r="CD163" s="238">
        <f>CD71*波及計算!$K74</f>
        <v>0</v>
      </c>
      <c r="CE163" s="238">
        <f>CE71*波及計算!$K74</f>
        <v>0</v>
      </c>
      <c r="CF163" s="238">
        <f>CF71*波及計算!$K74</f>
        <v>0</v>
      </c>
      <c r="CG163" s="238">
        <f>CG71*波及計算!$K74</f>
        <v>0</v>
      </c>
      <c r="CH163" s="238">
        <f>CH71*波及計算!$K74</f>
        <v>0</v>
      </c>
      <c r="CI163" s="238">
        <f>CI71*波及計算!$K74</f>
        <v>0</v>
      </c>
      <c r="CJ163" s="238">
        <f>CJ71*波及計算!$K74</f>
        <v>0</v>
      </c>
      <c r="CK163" s="238">
        <f>CK71*波及計算!$K74</f>
        <v>0</v>
      </c>
      <c r="CL163" s="238">
        <f>CL71*波及計算!$K74</f>
        <v>0</v>
      </c>
    </row>
    <row r="164" spans="1:90">
      <c r="A164">
        <v>69</v>
      </c>
      <c r="B164" t="s">
        <v>170</v>
      </c>
      <c r="C164" s="238">
        <f>C72*波及計算!$K75</f>
        <v>0</v>
      </c>
      <c r="D164" s="238">
        <f>D72*波及計算!$K75</f>
        <v>0</v>
      </c>
      <c r="E164" s="238">
        <f>E72*波及計算!$K75</f>
        <v>0</v>
      </c>
      <c r="F164" s="238">
        <f>F72*波及計算!$K75</f>
        <v>0</v>
      </c>
      <c r="G164" s="238">
        <f>G72*波及計算!$K75</f>
        <v>0</v>
      </c>
      <c r="H164" s="238">
        <f>H72*波及計算!$K75</f>
        <v>0</v>
      </c>
      <c r="I164" s="238">
        <f>I72*波及計算!$K75</f>
        <v>0</v>
      </c>
      <c r="J164" s="238">
        <f>J72*波及計算!$K75</f>
        <v>0</v>
      </c>
      <c r="K164" s="238">
        <f>K72*波及計算!$K75</f>
        <v>0</v>
      </c>
      <c r="L164" s="238">
        <f>L72*波及計算!$K75</f>
        <v>0</v>
      </c>
      <c r="M164" s="238">
        <f>M72*波及計算!$K75</f>
        <v>0</v>
      </c>
      <c r="N164" s="238">
        <f>N72*波及計算!$K75</f>
        <v>0</v>
      </c>
      <c r="O164" s="238">
        <f>O72*波及計算!$K75</f>
        <v>0</v>
      </c>
      <c r="P164" s="238">
        <f>P72*波及計算!$K75</f>
        <v>0</v>
      </c>
      <c r="Q164" s="238">
        <f>Q72*波及計算!$K75</f>
        <v>0</v>
      </c>
      <c r="R164" s="238">
        <f>R72*波及計算!$K75</f>
        <v>0</v>
      </c>
      <c r="S164" s="238">
        <f>S72*波及計算!$K75</f>
        <v>0</v>
      </c>
      <c r="T164" s="238">
        <f>T72*波及計算!$K75</f>
        <v>0</v>
      </c>
      <c r="U164" s="238">
        <f>U72*波及計算!$K75</f>
        <v>0</v>
      </c>
      <c r="V164" s="238">
        <f>V72*波及計算!$K75</f>
        <v>0</v>
      </c>
      <c r="W164" s="238">
        <f>W72*波及計算!$K75</f>
        <v>0</v>
      </c>
      <c r="X164" s="238">
        <f>X72*波及計算!$K75</f>
        <v>0</v>
      </c>
      <c r="Y164" s="238">
        <f>Y72*波及計算!$K75</f>
        <v>0</v>
      </c>
      <c r="Z164" s="238">
        <f>Z72*波及計算!$K75</f>
        <v>0</v>
      </c>
      <c r="AA164" s="238">
        <f>AA72*波及計算!$K75</f>
        <v>0</v>
      </c>
      <c r="AB164" s="238">
        <f>AB72*波及計算!$K75</f>
        <v>0</v>
      </c>
      <c r="AC164" s="238">
        <f>AC72*波及計算!$K75</f>
        <v>0</v>
      </c>
      <c r="AD164" s="238">
        <f>AD72*波及計算!$K75</f>
        <v>0</v>
      </c>
      <c r="AE164" s="238">
        <f>AE72*波及計算!$K75</f>
        <v>0</v>
      </c>
      <c r="AF164" s="238">
        <f>AF72*波及計算!$K75</f>
        <v>0</v>
      </c>
      <c r="AG164" s="238">
        <f>AG72*波及計算!$K75</f>
        <v>0</v>
      </c>
      <c r="AH164" s="238">
        <f>AH72*波及計算!$K75</f>
        <v>0</v>
      </c>
      <c r="AI164" s="238">
        <f>AI72*波及計算!$K75</f>
        <v>0</v>
      </c>
      <c r="AJ164" s="238">
        <f>AJ72*波及計算!$K75</f>
        <v>0</v>
      </c>
      <c r="AK164" s="238">
        <f>AK72*波及計算!$K75</f>
        <v>0</v>
      </c>
      <c r="AL164" s="238">
        <f>AL72*波及計算!$K75</f>
        <v>0</v>
      </c>
      <c r="AM164" s="238">
        <f>AM72*波及計算!$K75</f>
        <v>0</v>
      </c>
      <c r="AN164" s="238">
        <f>AN72*波及計算!$K75</f>
        <v>0</v>
      </c>
      <c r="AO164" s="238">
        <f>AO72*波及計算!$K75</f>
        <v>0</v>
      </c>
      <c r="AP164" s="238">
        <f>AP72*波及計算!$K75</f>
        <v>0</v>
      </c>
      <c r="AQ164" s="238">
        <f>AQ72*波及計算!$K75</f>
        <v>0</v>
      </c>
      <c r="AR164" s="238">
        <f>AR72*波及計算!$K75</f>
        <v>0</v>
      </c>
      <c r="AS164" s="238">
        <f>AS72*波及計算!$K75</f>
        <v>0</v>
      </c>
      <c r="AT164" s="238">
        <f>AT72*波及計算!$K75</f>
        <v>0</v>
      </c>
      <c r="AU164" s="238">
        <f>AU72*波及計算!$K75</f>
        <v>0</v>
      </c>
      <c r="AV164" s="238">
        <f>AV72*波及計算!$K75</f>
        <v>0</v>
      </c>
      <c r="AW164" s="238">
        <f>AW72*波及計算!$K75</f>
        <v>0</v>
      </c>
      <c r="AX164" s="238">
        <f>AX72*波及計算!$K75</f>
        <v>0</v>
      </c>
      <c r="AY164" s="238">
        <f>AY72*波及計算!$K75</f>
        <v>0</v>
      </c>
      <c r="AZ164" s="238">
        <f>AZ72*波及計算!$K75</f>
        <v>0</v>
      </c>
      <c r="BA164" s="238">
        <f>BA72*波及計算!$K75</f>
        <v>0</v>
      </c>
      <c r="BB164" s="238">
        <f>BB72*波及計算!$K75</f>
        <v>0</v>
      </c>
      <c r="BC164" s="238">
        <f>BC72*波及計算!$K75</f>
        <v>0</v>
      </c>
      <c r="BD164" s="238">
        <f>BD72*波及計算!$K75</f>
        <v>0</v>
      </c>
      <c r="BE164" s="238">
        <f>BE72*波及計算!$K75</f>
        <v>0</v>
      </c>
      <c r="BF164" s="238">
        <f>BF72*波及計算!$K75</f>
        <v>0</v>
      </c>
      <c r="BG164" s="238">
        <f>BG72*波及計算!$K75</f>
        <v>0</v>
      </c>
      <c r="BH164" s="238">
        <f>BH72*波及計算!$K75</f>
        <v>0</v>
      </c>
      <c r="BI164" s="238">
        <f>BI72*波及計算!$K75</f>
        <v>0</v>
      </c>
      <c r="BJ164" s="238">
        <f>BJ72*波及計算!$K75</f>
        <v>0</v>
      </c>
      <c r="BK164" s="238">
        <f>BK72*波及計算!$K75</f>
        <v>0</v>
      </c>
      <c r="BL164" s="238">
        <f>BL72*波及計算!$K75</f>
        <v>0</v>
      </c>
      <c r="BM164" s="238">
        <f>BM72*波及計算!$K75</f>
        <v>0</v>
      </c>
      <c r="BN164" s="238">
        <f>BN72*波及計算!$K75</f>
        <v>0</v>
      </c>
      <c r="BO164" s="238">
        <f>BO72*波及計算!$K75</f>
        <v>0</v>
      </c>
      <c r="BP164" s="238">
        <f>BP72*波及計算!$K75</f>
        <v>0</v>
      </c>
      <c r="BQ164" s="238">
        <f>BQ72*波及計算!$K75</f>
        <v>0</v>
      </c>
      <c r="BR164" s="238">
        <f>BR72*波及計算!$K75</f>
        <v>0</v>
      </c>
      <c r="BS164" s="238">
        <f>BS72*波及計算!$K75</f>
        <v>0</v>
      </c>
      <c r="BT164" s="238">
        <f>BT72*波及計算!$K75</f>
        <v>0</v>
      </c>
      <c r="BU164" s="238">
        <f>BU72*波及計算!$K75</f>
        <v>0</v>
      </c>
      <c r="BV164" s="238">
        <f>BV72*波及計算!$K75</f>
        <v>0</v>
      </c>
      <c r="BW164" s="238">
        <f>BW72*波及計算!$K75</f>
        <v>0</v>
      </c>
      <c r="BX164" s="238">
        <f>BX72*波及計算!$K75</f>
        <v>0</v>
      </c>
      <c r="BY164" s="238">
        <f>BY72*波及計算!$K75</f>
        <v>0</v>
      </c>
      <c r="BZ164" s="238">
        <f>BZ72*波及計算!$K75</f>
        <v>0</v>
      </c>
      <c r="CA164" s="238">
        <f>CA72*波及計算!$K75</f>
        <v>0</v>
      </c>
      <c r="CB164" s="238">
        <f>CB72*波及計算!$K75</f>
        <v>0</v>
      </c>
      <c r="CC164" s="238">
        <f>CC72*波及計算!$K75</f>
        <v>0</v>
      </c>
      <c r="CD164" s="238">
        <f>CD72*波及計算!$K75</f>
        <v>0</v>
      </c>
      <c r="CE164" s="238">
        <f>CE72*波及計算!$K75</f>
        <v>0</v>
      </c>
      <c r="CF164" s="238">
        <f>CF72*波及計算!$K75</f>
        <v>0</v>
      </c>
      <c r="CG164" s="238">
        <f>CG72*波及計算!$K75</f>
        <v>0</v>
      </c>
      <c r="CH164" s="238">
        <f>CH72*波及計算!$K75</f>
        <v>0</v>
      </c>
      <c r="CI164" s="238">
        <f>CI72*波及計算!$K75</f>
        <v>0</v>
      </c>
      <c r="CJ164" s="238">
        <f>CJ72*波及計算!$K75</f>
        <v>0</v>
      </c>
      <c r="CK164" s="238">
        <f>CK72*波及計算!$K75</f>
        <v>0</v>
      </c>
      <c r="CL164" s="238">
        <f>CL72*波及計算!$K75</f>
        <v>0</v>
      </c>
    </row>
    <row r="165" spans="1:90">
      <c r="A165">
        <v>70</v>
      </c>
      <c r="B165" t="s">
        <v>18</v>
      </c>
      <c r="C165" s="238">
        <f>C73*波及計算!$K76</f>
        <v>0</v>
      </c>
      <c r="D165" s="238">
        <f>D73*波及計算!$K76</f>
        <v>0</v>
      </c>
      <c r="E165" s="238">
        <f>E73*波及計算!$K76</f>
        <v>0</v>
      </c>
      <c r="F165" s="238">
        <f>F73*波及計算!$K76</f>
        <v>0</v>
      </c>
      <c r="G165" s="238">
        <f>G73*波及計算!$K76</f>
        <v>0</v>
      </c>
      <c r="H165" s="238">
        <f>H73*波及計算!$K76</f>
        <v>0</v>
      </c>
      <c r="I165" s="238">
        <f>I73*波及計算!$K76</f>
        <v>0</v>
      </c>
      <c r="J165" s="238">
        <f>J73*波及計算!$K76</f>
        <v>0</v>
      </c>
      <c r="K165" s="238">
        <f>K73*波及計算!$K76</f>
        <v>0</v>
      </c>
      <c r="L165" s="238">
        <f>L73*波及計算!$K76</f>
        <v>0</v>
      </c>
      <c r="M165" s="238">
        <f>M73*波及計算!$K76</f>
        <v>0</v>
      </c>
      <c r="N165" s="238">
        <f>N73*波及計算!$K76</f>
        <v>0</v>
      </c>
      <c r="O165" s="238">
        <f>O73*波及計算!$K76</f>
        <v>0</v>
      </c>
      <c r="P165" s="238">
        <f>P73*波及計算!$K76</f>
        <v>0</v>
      </c>
      <c r="Q165" s="238">
        <f>Q73*波及計算!$K76</f>
        <v>0</v>
      </c>
      <c r="R165" s="238">
        <f>R73*波及計算!$K76</f>
        <v>0</v>
      </c>
      <c r="S165" s="238">
        <f>S73*波及計算!$K76</f>
        <v>0</v>
      </c>
      <c r="T165" s="238">
        <f>T73*波及計算!$K76</f>
        <v>0</v>
      </c>
      <c r="U165" s="238">
        <f>U73*波及計算!$K76</f>
        <v>0</v>
      </c>
      <c r="V165" s="238">
        <f>V73*波及計算!$K76</f>
        <v>0</v>
      </c>
      <c r="W165" s="238">
        <f>W73*波及計算!$K76</f>
        <v>0</v>
      </c>
      <c r="X165" s="238">
        <f>X73*波及計算!$K76</f>
        <v>0</v>
      </c>
      <c r="Y165" s="238">
        <f>Y73*波及計算!$K76</f>
        <v>0</v>
      </c>
      <c r="Z165" s="238">
        <f>Z73*波及計算!$K76</f>
        <v>0</v>
      </c>
      <c r="AA165" s="238">
        <f>AA73*波及計算!$K76</f>
        <v>0</v>
      </c>
      <c r="AB165" s="238">
        <f>AB73*波及計算!$K76</f>
        <v>0</v>
      </c>
      <c r="AC165" s="238">
        <f>AC73*波及計算!$K76</f>
        <v>0</v>
      </c>
      <c r="AD165" s="238">
        <f>AD73*波及計算!$K76</f>
        <v>0</v>
      </c>
      <c r="AE165" s="238">
        <f>AE73*波及計算!$K76</f>
        <v>0</v>
      </c>
      <c r="AF165" s="238">
        <f>AF73*波及計算!$K76</f>
        <v>0</v>
      </c>
      <c r="AG165" s="238">
        <f>AG73*波及計算!$K76</f>
        <v>0</v>
      </c>
      <c r="AH165" s="238">
        <f>AH73*波及計算!$K76</f>
        <v>0</v>
      </c>
      <c r="AI165" s="238">
        <f>AI73*波及計算!$K76</f>
        <v>0</v>
      </c>
      <c r="AJ165" s="238">
        <f>AJ73*波及計算!$K76</f>
        <v>0</v>
      </c>
      <c r="AK165" s="238">
        <f>AK73*波及計算!$K76</f>
        <v>0</v>
      </c>
      <c r="AL165" s="238">
        <f>AL73*波及計算!$K76</f>
        <v>0</v>
      </c>
      <c r="AM165" s="238">
        <f>AM73*波及計算!$K76</f>
        <v>0</v>
      </c>
      <c r="AN165" s="238">
        <f>AN73*波及計算!$K76</f>
        <v>0</v>
      </c>
      <c r="AO165" s="238">
        <f>AO73*波及計算!$K76</f>
        <v>0</v>
      </c>
      <c r="AP165" s="238">
        <f>AP73*波及計算!$K76</f>
        <v>0</v>
      </c>
      <c r="AQ165" s="238">
        <f>AQ73*波及計算!$K76</f>
        <v>0</v>
      </c>
      <c r="AR165" s="238">
        <f>AR73*波及計算!$K76</f>
        <v>0</v>
      </c>
      <c r="AS165" s="238">
        <f>AS73*波及計算!$K76</f>
        <v>0</v>
      </c>
      <c r="AT165" s="238">
        <f>AT73*波及計算!$K76</f>
        <v>0</v>
      </c>
      <c r="AU165" s="238">
        <f>AU73*波及計算!$K76</f>
        <v>0</v>
      </c>
      <c r="AV165" s="238">
        <f>AV73*波及計算!$K76</f>
        <v>0</v>
      </c>
      <c r="AW165" s="238">
        <f>AW73*波及計算!$K76</f>
        <v>0</v>
      </c>
      <c r="AX165" s="238">
        <f>AX73*波及計算!$K76</f>
        <v>0</v>
      </c>
      <c r="AY165" s="238">
        <f>AY73*波及計算!$K76</f>
        <v>0</v>
      </c>
      <c r="AZ165" s="238">
        <f>AZ73*波及計算!$K76</f>
        <v>0</v>
      </c>
      <c r="BA165" s="238">
        <f>BA73*波及計算!$K76</f>
        <v>0</v>
      </c>
      <c r="BB165" s="238">
        <f>BB73*波及計算!$K76</f>
        <v>0</v>
      </c>
      <c r="BC165" s="238">
        <f>BC73*波及計算!$K76</f>
        <v>0</v>
      </c>
      <c r="BD165" s="238">
        <f>BD73*波及計算!$K76</f>
        <v>0</v>
      </c>
      <c r="BE165" s="238">
        <f>BE73*波及計算!$K76</f>
        <v>0</v>
      </c>
      <c r="BF165" s="238">
        <f>BF73*波及計算!$K76</f>
        <v>0</v>
      </c>
      <c r="BG165" s="238">
        <f>BG73*波及計算!$K76</f>
        <v>0</v>
      </c>
      <c r="BH165" s="238">
        <f>BH73*波及計算!$K76</f>
        <v>0</v>
      </c>
      <c r="BI165" s="238">
        <f>BI73*波及計算!$K76</f>
        <v>0</v>
      </c>
      <c r="BJ165" s="238">
        <f>BJ73*波及計算!$K76</f>
        <v>0</v>
      </c>
      <c r="BK165" s="238">
        <f>BK73*波及計算!$K76</f>
        <v>0</v>
      </c>
      <c r="BL165" s="238">
        <f>BL73*波及計算!$K76</f>
        <v>0</v>
      </c>
      <c r="BM165" s="238">
        <f>BM73*波及計算!$K76</f>
        <v>0</v>
      </c>
      <c r="BN165" s="238">
        <f>BN73*波及計算!$K76</f>
        <v>0</v>
      </c>
      <c r="BO165" s="238">
        <f>BO73*波及計算!$K76</f>
        <v>0</v>
      </c>
      <c r="BP165" s="238">
        <f>BP73*波及計算!$K76</f>
        <v>0</v>
      </c>
      <c r="BQ165" s="238">
        <f>BQ73*波及計算!$K76</f>
        <v>0</v>
      </c>
      <c r="BR165" s="238">
        <f>BR73*波及計算!$K76</f>
        <v>0</v>
      </c>
      <c r="BS165" s="238">
        <f>BS73*波及計算!$K76</f>
        <v>0</v>
      </c>
      <c r="BT165" s="238">
        <f>BT73*波及計算!$K76</f>
        <v>0</v>
      </c>
      <c r="BU165" s="238">
        <f>BU73*波及計算!$K76</f>
        <v>0</v>
      </c>
      <c r="BV165" s="238">
        <f>BV73*波及計算!$K76</f>
        <v>0</v>
      </c>
      <c r="BW165" s="238">
        <f>BW73*波及計算!$K76</f>
        <v>0</v>
      </c>
      <c r="BX165" s="238">
        <f>BX73*波及計算!$K76</f>
        <v>0</v>
      </c>
      <c r="BY165" s="238">
        <f>BY73*波及計算!$K76</f>
        <v>0</v>
      </c>
      <c r="BZ165" s="238">
        <f>BZ73*波及計算!$K76</f>
        <v>0</v>
      </c>
      <c r="CA165" s="238">
        <f>CA73*波及計算!$K76</f>
        <v>0</v>
      </c>
      <c r="CB165" s="238">
        <f>CB73*波及計算!$K76</f>
        <v>0</v>
      </c>
      <c r="CC165" s="238">
        <f>CC73*波及計算!$K76</f>
        <v>0</v>
      </c>
      <c r="CD165" s="238">
        <f>CD73*波及計算!$K76</f>
        <v>0</v>
      </c>
      <c r="CE165" s="238">
        <f>CE73*波及計算!$K76</f>
        <v>0</v>
      </c>
      <c r="CF165" s="238">
        <f>CF73*波及計算!$K76</f>
        <v>0</v>
      </c>
      <c r="CG165" s="238">
        <f>CG73*波及計算!$K76</f>
        <v>0</v>
      </c>
      <c r="CH165" s="238">
        <f>CH73*波及計算!$K76</f>
        <v>0</v>
      </c>
      <c r="CI165" s="238">
        <f>CI73*波及計算!$K76</f>
        <v>0</v>
      </c>
      <c r="CJ165" s="238">
        <f>CJ73*波及計算!$K76</f>
        <v>0</v>
      </c>
      <c r="CK165" s="238">
        <f>CK73*波及計算!$K76</f>
        <v>0</v>
      </c>
      <c r="CL165" s="238">
        <f>CL73*波及計算!$K76</f>
        <v>0</v>
      </c>
    </row>
    <row r="166" spans="1:90">
      <c r="A166">
        <v>71</v>
      </c>
      <c r="B166" t="s">
        <v>19</v>
      </c>
      <c r="C166" s="238">
        <f>C74*波及計算!$K77</f>
        <v>0</v>
      </c>
      <c r="D166" s="238">
        <f>D74*波及計算!$K77</f>
        <v>0</v>
      </c>
      <c r="E166" s="238">
        <f>E74*波及計算!$K77</f>
        <v>0</v>
      </c>
      <c r="F166" s="238">
        <f>F74*波及計算!$K77</f>
        <v>0</v>
      </c>
      <c r="G166" s="238">
        <f>G74*波及計算!$K77</f>
        <v>0</v>
      </c>
      <c r="H166" s="238">
        <f>H74*波及計算!$K77</f>
        <v>0</v>
      </c>
      <c r="I166" s="238">
        <f>I74*波及計算!$K77</f>
        <v>0</v>
      </c>
      <c r="J166" s="238">
        <f>J74*波及計算!$K77</f>
        <v>0</v>
      </c>
      <c r="K166" s="238">
        <f>K74*波及計算!$K77</f>
        <v>0</v>
      </c>
      <c r="L166" s="238">
        <f>L74*波及計算!$K77</f>
        <v>0</v>
      </c>
      <c r="M166" s="238">
        <f>M74*波及計算!$K77</f>
        <v>0</v>
      </c>
      <c r="N166" s="238">
        <f>N74*波及計算!$K77</f>
        <v>0</v>
      </c>
      <c r="O166" s="238">
        <f>O74*波及計算!$K77</f>
        <v>0</v>
      </c>
      <c r="P166" s="238">
        <f>P74*波及計算!$K77</f>
        <v>0</v>
      </c>
      <c r="Q166" s="238">
        <f>Q74*波及計算!$K77</f>
        <v>0</v>
      </c>
      <c r="R166" s="238">
        <f>R74*波及計算!$K77</f>
        <v>0</v>
      </c>
      <c r="S166" s="238">
        <f>S74*波及計算!$K77</f>
        <v>0</v>
      </c>
      <c r="T166" s="238">
        <f>T74*波及計算!$K77</f>
        <v>0</v>
      </c>
      <c r="U166" s="238">
        <f>U74*波及計算!$K77</f>
        <v>0</v>
      </c>
      <c r="V166" s="238">
        <f>V74*波及計算!$K77</f>
        <v>0</v>
      </c>
      <c r="W166" s="238">
        <f>W74*波及計算!$K77</f>
        <v>0</v>
      </c>
      <c r="X166" s="238">
        <f>X74*波及計算!$K77</f>
        <v>0</v>
      </c>
      <c r="Y166" s="238">
        <f>Y74*波及計算!$K77</f>
        <v>0</v>
      </c>
      <c r="Z166" s="238">
        <f>Z74*波及計算!$K77</f>
        <v>0</v>
      </c>
      <c r="AA166" s="238">
        <f>AA74*波及計算!$K77</f>
        <v>0</v>
      </c>
      <c r="AB166" s="238">
        <f>AB74*波及計算!$K77</f>
        <v>0</v>
      </c>
      <c r="AC166" s="238">
        <f>AC74*波及計算!$K77</f>
        <v>0</v>
      </c>
      <c r="AD166" s="238">
        <f>AD74*波及計算!$K77</f>
        <v>0</v>
      </c>
      <c r="AE166" s="238">
        <f>AE74*波及計算!$K77</f>
        <v>0</v>
      </c>
      <c r="AF166" s="238">
        <f>AF74*波及計算!$K77</f>
        <v>0</v>
      </c>
      <c r="AG166" s="238">
        <f>AG74*波及計算!$K77</f>
        <v>0</v>
      </c>
      <c r="AH166" s="238">
        <f>AH74*波及計算!$K77</f>
        <v>0</v>
      </c>
      <c r="AI166" s="238">
        <f>AI74*波及計算!$K77</f>
        <v>0</v>
      </c>
      <c r="AJ166" s="238">
        <f>AJ74*波及計算!$K77</f>
        <v>0</v>
      </c>
      <c r="AK166" s="238">
        <f>AK74*波及計算!$K77</f>
        <v>0</v>
      </c>
      <c r="AL166" s="238">
        <f>AL74*波及計算!$K77</f>
        <v>0</v>
      </c>
      <c r="AM166" s="238">
        <f>AM74*波及計算!$K77</f>
        <v>0</v>
      </c>
      <c r="AN166" s="238">
        <f>AN74*波及計算!$K77</f>
        <v>0</v>
      </c>
      <c r="AO166" s="238">
        <f>AO74*波及計算!$K77</f>
        <v>0</v>
      </c>
      <c r="AP166" s="238">
        <f>AP74*波及計算!$K77</f>
        <v>0</v>
      </c>
      <c r="AQ166" s="238">
        <f>AQ74*波及計算!$K77</f>
        <v>0</v>
      </c>
      <c r="AR166" s="238">
        <f>AR74*波及計算!$K77</f>
        <v>0</v>
      </c>
      <c r="AS166" s="238">
        <f>AS74*波及計算!$K77</f>
        <v>0</v>
      </c>
      <c r="AT166" s="238">
        <f>AT74*波及計算!$K77</f>
        <v>0</v>
      </c>
      <c r="AU166" s="238">
        <f>AU74*波及計算!$K77</f>
        <v>0</v>
      </c>
      <c r="AV166" s="238">
        <f>AV74*波及計算!$K77</f>
        <v>0</v>
      </c>
      <c r="AW166" s="238">
        <f>AW74*波及計算!$K77</f>
        <v>0</v>
      </c>
      <c r="AX166" s="238">
        <f>AX74*波及計算!$K77</f>
        <v>0</v>
      </c>
      <c r="AY166" s="238">
        <f>AY74*波及計算!$K77</f>
        <v>0</v>
      </c>
      <c r="AZ166" s="238">
        <f>AZ74*波及計算!$K77</f>
        <v>0</v>
      </c>
      <c r="BA166" s="238">
        <f>BA74*波及計算!$K77</f>
        <v>0</v>
      </c>
      <c r="BB166" s="238">
        <f>BB74*波及計算!$K77</f>
        <v>0</v>
      </c>
      <c r="BC166" s="238">
        <f>BC74*波及計算!$K77</f>
        <v>0</v>
      </c>
      <c r="BD166" s="238">
        <f>BD74*波及計算!$K77</f>
        <v>0</v>
      </c>
      <c r="BE166" s="238">
        <f>BE74*波及計算!$K77</f>
        <v>0</v>
      </c>
      <c r="BF166" s="238">
        <f>BF74*波及計算!$K77</f>
        <v>0</v>
      </c>
      <c r="BG166" s="238">
        <f>BG74*波及計算!$K77</f>
        <v>0</v>
      </c>
      <c r="BH166" s="238">
        <f>BH74*波及計算!$K77</f>
        <v>0</v>
      </c>
      <c r="BI166" s="238">
        <f>BI74*波及計算!$K77</f>
        <v>0</v>
      </c>
      <c r="BJ166" s="238">
        <f>BJ74*波及計算!$K77</f>
        <v>0</v>
      </c>
      <c r="BK166" s="238">
        <f>BK74*波及計算!$K77</f>
        <v>0</v>
      </c>
      <c r="BL166" s="238">
        <f>BL74*波及計算!$K77</f>
        <v>0</v>
      </c>
      <c r="BM166" s="238">
        <f>BM74*波及計算!$K77</f>
        <v>0</v>
      </c>
      <c r="BN166" s="238">
        <f>BN74*波及計算!$K77</f>
        <v>0</v>
      </c>
      <c r="BO166" s="238">
        <f>BO74*波及計算!$K77</f>
        <v>0</v>
      </c>
      <c r="BP166" s="238">
        <f>BP74*波及計算!$K77</f>
        <v>0</v>
      </c>
      <c r="BQ166" s="238">
        <f>BQ74*波及計算!$K77</f>
        <v>0</v>
      </c>
      <c r="BR166" s="238">
        <f>BR74*波及計算!$K77</f>
        <v>0</v>
      </c>
      <c r="BS166" s="238">
        <f>BS74*波及計算!$K77</f>
        <v>0</v>
      </c>
      <c r="BT166" s="238">
        <f>BT74*波及計算!$K77</f>
        <v>0</v>
      </c>
      <c r="BU166" s="238">
        <f>BU74*波及計算!$K77</f>
        <v>0</v>
      </c>
      <c r="BV166" s="238">
        <f>BV74*波及計算!$K77</f>
        <v>0</v>
      </c>
      <c r="BW166" s="238">
        <f>BW74*波及計算!$K77</f>
        <v>0</v>
      </c>
      <c r="BX166" s="238">
        <f>BX74*波及計算!$K77</f>
        <v>0</v>
      </c>
      <c r="BY166" s="238">
        <f>BY74*波及計算!$K77</f>
        <v>0</v>
      </c>
      <c r="BZ166" s="238">
        <f>BZ74*波及計算!$K77</f>
        <v>0</v>
      </c>
      <c r="CA166" s="238">
        <f>CA74*波及計算!$K77</f>
        <v>0</v>
      </c>
      <c r="CB166" s="238">
        <f>CB74*波及計算!$K77</f>
        <v>0</v>
      </c>
      <c r="CC166" s="238">
        <f>CC74*波及計算!$K77</f>
        <v>0</v>
      </c>
      <c r="CD166" s="238">
        <f>CD74*波及計算!$K77</f>
        <v>0</v>
      </c>
      <c r="CE166" s="238">
        <f>CE74*波及計算!$K77</f>
        <v>0</v>
      </c>
      <c r="CF166" s="238">
        <f>CF74*波及計算!$K77</f>
        <v>0</v>
      </c>
      <c r="CG166" s="238">
        <f>CG74*波及計算!$K77</f>
        <v>0</v>
      </c>
      <c r="CH166" s="238">
        <f>CH74*波及計算!$K77</f>
        <v>0</v>
      </c>
      <c r="CI166" s="238">
        <f>CI74*波及計算!$K77</f>
        <v>0</v>
      </c>
      <c r="CJ166" s="238">
        <f>CJ74*波及計算!$K77</f>
        <v>0</v>
      </c>
      <c r="CK166" s="238">
        <f>CK74*波及計算!$K77</f>
        <v>0</v>
      </c>
      <c r="CL166" s="238">
        <f>CL74*波及計算!$K77</f>
        <v>0</v>
      </c>
    </row>
    <row r="167" spans="1:90">
      <c r="A167">
        <v>72</v>
      </c>
      <c r="B167" t="s">
        <v>20</v>
      </c>
      <c r="C167" s="238">
        <f>C75*波及計算!$K78</f>
        <v>0</v>
      </c>
      <c r="D167" s="238">
        <f>D75*波及計算!$K78</f>
        <v>0</v>
      </c>
      <c r="E167" s="238">
        <f>E75*波及計算!$K78</f>
        <v>0</v>
      </c>
      <c r="F167" s="238">
        <f>F75*波及計算!$K78</f>
        <v>0</v>
      </c>
      <c r="G167" s="238">
        <f>G75*波及計算!$K78</f>
        <v>0</v>
      </c>
      <c r="H167" s="238">
        <f>H75*波及計算!$K78</f>
        <v>0</v>
      </c>
      <c r="I167" s="238">
        <f>I75*波及計算!$K78</f>
        <v>0</v>
      </c>
      <c r="J167" s="238">
        <f>J75*波及計算!$K78</f>
        <v>0</v>
      </c>
      <c r="K167" s="238">
        <f>K75*波及計算!$K78</f>
        <v>0</v>
      </c>
      <c r="L167" s="238">
        <f>L75*波及計算!$K78</f>
        <v>0</v>
      </c>
      <c r="M167" s="238">
        <f>M75*波及計算!$K78</f>
        <v>0</v>
      </c>
      <c r="N167" s="238">
        <f>N75*波及計算!$K78</f>
        <v>0</v>
      </c>
      <c r="O167" s="238">
        <f>O75*波及計算!$K78</f>
        <v>0</v>
      </c>
      <c r="P167" s="238">
        <f>P75*波及計算!$K78</f>
        <v>0</v>
      </c>
      <c r="Q167" s="238">
        <f>Q75*波及計算!$K78</f>
        <v>0</v>
      </c>
      <c r="R167" s="238">
        <f>R75*波及計算!$K78</f>
        <v>0</v>
      </c>
      <c r="S167" s="238">
        <f>S75*波及計算!$K78</f>
        <v>0</v>
      </c>
      <c r="T167" s="238">
        <f>T75*波及計算!$K78</f>
        <v>0</v>
      </c>
      <c r="U167" s="238">
        <f>U75*波及計算!$K78</f>
        <v>0</v>
      </c>
      <c r="V167" s="238">
        <f>V75*波及計算!$K78</f>
        <v>0</v>
      </c>
      <c r="W167" s="238">
        <f>W75*波及計算!$K78</f>
        <v>0</v>
      </c>
      <c r="X167" s="238">
        <f>X75*波及計算!$K78</f>
        <v>0</v>
      </c>
      <c r="Y167" s="238">
        <f>Y75*波及計算!$K78</f>
        <v>0</v>
      </c>
      <c r="Z167" s="238">
        <f>Z75*波及計算!$K78</f>
        <v>0</v>
      </c>
      <c r="AA167" s="238">
        <f>AA75*波及計算!$K78</f>
        <v>0</v>
      </c>
      <c r="AB167" s="238">
        <f>AB75*波及計算!$K78</f>
        <v>0</v>
      </c>
      <c r="AC167" s="238">
        <f>AC75*波及計算!$K78</f>
        <v>0</v>
      </c>
      <c r="AD167" s="238">
        <f>AD75*波及計算!$K78</f>
        <v>0</v>
      </c>
      <c r="AE167" s="238">
        <f>AE75*波及計算!$K78</f>
        <v>0</v>
      </c>
      <c r="AF167" s="238">
        <f>AF75*波及計算!$K78</f>
        <v>0</v>
      </c>
      <c r="AG167" s="238">
        <f>AG75*波及計算!$K78</f>
        <v>0</v>
      </c>
      <c r="AH167" s="238">
        <f>AH75*波及計算!$K78</f>
        <v>0</v>
      </c>
      <c r="AI167" s="238">
        <f>AI75*波及計算!$K78</f>
        <v>0</v>
      </c>
      <c r="AJ167" s="238">
        <f>AJ75*波及計算!$K78</f>
        <v>0</v>
      </c>
      <c r="AK167" s="238">
        <f>AK75*波及計算!$K78</f>
        <v>0</v>
      </c>
      <c r="AL167" s="238">
        <f>AL75*波及計算!$K78</f>
        <v>0</v>
      </c>
      <c r="AM167" s="238">
        <f>AM75*波及計算!$K78</f>
        <v>0</v>
      </c>
      <c r="AN167" s="238">
        <f>AN75*波及計算!$K78</f>
        <v>0</v>
      </c>
      <c r="AO167" s="238">
        <f>AO75*波及計算!$K78</f>
        <v>0</v>
      </c>
      <c r="AP167" s="238">
        <f>AP75*波及計算!$K78</f>
        <v>0</v>
      </c>
      <c r="AQ167" s="238">
        <f>AQ75*波及計算!$K78</f>
        <v>0</v>
      </c>
      <c r="AR167" s="238">
        <f>AR75*波及計算!$K78</f>
        <v>0</v>
      </c>
      <c r="AS167" s="238">
        <f>AS75*波及計算!$K78</f>
        <v>0</v>
      </c>
      <c r="AT167" s="238">
        <f>AT75*波及計算!$K78</f>
        <v>0</v>
      </c>
      <c r="AU167" s="238">
        <f>AU75*波及計算!$K78</f>
        <v>0</v>
      </c>
      <c r="AV167" s="238">
        <f>AV75*波及計算!$K78</f>
        <v>0</v>
      </c>
      <c r="AW167" s="238">
        <f>AW75*波及計算!$K78</f>
        <v>0</v>
      </c>
      <c r="AX167" s="238">
        <f>AX75*波及計算!$K78</f>
        <v>0</v>
      </c>
      <c r="AY167" s="238">
        <f>AY75*波及計算!$K78</f>
        <v>0</v>
      </c>
      <c r="AZ167" s="238">
        <f>AZ75*波及計算!$K78</f>
        <v>0</v>
      </c>
      <c r="BA167" s="238">
        <f>BA75*波及計算!$K78</f>
        <v>0</v>
      </c>
      <c r="BB167" s="238">
        <f>BB75*波及計算!$K78</f>
        <v>0</v>
      </c>
      <c r="BC167" s="238">
        <f>BC75*波及計算!$K78</f>
        <v>0</v>
      </c>
      <c r="BD167" s="238">
        <f>BD75*波及計算!$K78</f>
        <v>0</v>
      </c>
      <c r="BE167" s="238">
        <f>BE75*波及計算!$K78</f>
        <v>0</v>
      </c>
      <c r="BF167" s="238">
        <f>BF75*波及計算!$K78</f>
        <v>0</v>
      </c>
      <c r="BG167" s="238">
        <f>BG75*波及計算!$K78</f>
        <v>0</v>
      </c>
      <c r="BH167" s="238">
        <f>BH75*波及計算!$K78</f>
        <v>0</v>
      </c>
      <c r="BI167" s="238">
        <f>BI75*波及計算!$K78</f>
        <v>0</v>
      </c>
      <c r="BJ167" s="238">
        <f>BJ75*波及計算!$K78</f>
        <v>0</v>
      </c>
      <c r="BK167" s="238">
        <f>BK75*波及計算!$K78</f>
        <v>0</v>
      </c>
      <c r="BL167" s="238">
        <f>BL75*波及計算!$K78</f>
        <v>0</v>
      </c>
      <c r="BM167" s="238">
        <f>BM75*波及計算!$K78</f>
        <v>0</v>
      </c>
      <c r="BN167" s="238">
        <f>BN75*波及計算!$K78</f>
        <v>0</v>
      </c>
      <c r="BO167" s="238">
        <f>BO75*波及計算!$K78</f>
        <v>0</v>
      </c>
      <c r="BP167" s="238">
        <f>BP75*波及計算!$K78</f>
        <v>0</v>
      </c>
      <c r="BQ167" s="238">
        <f>BQ75*波及計算!$K78</f>
        <v>0</v>
      </c>
      <c r="BR167" s="238">
        <f>BR75*波及計算!$K78</f>
        <v>0</v>
      </c>
      <c r="BS167" s="238">
        <f>BS75*波及計算!$K78</f>
        <v>0</v>
      </c>
      <c r="BT167" s="238">
        <f>BT75*波及計算!$K78</f>
        <v>0</v>
      </c>
      <c r="BU167" s="238">
        <f>BU75*波及計算!$K78</f>
        <v>0</v>
      </c>
      <c r="BV167" s="238">
        <f>BV75*波及計算!$K78</f>
        <v>0</v>
      </c>
      <c r="BW167" s="238">
        <f>BW75*波及計算!$K78</f>
        <v>0</v>
      </c>
      <c r="BX167" s="238">
        <f>BX75*波及計算!$K78</f>
        <v>0</v>
      </c>
      <c r="BY167" s="238">
        <f>BY75*波及計算!$K78</f>
        <v>0</v>
      </c>
      <c r="BZ167" s="238">
        <f>BZ75*波及計算!$K78</f>
        <v>0</v>
      </c>
      <c r="CA167" s="238">
        <f>CA75*波及計算!$K78</f>
        <v>0</v>
      </c>
      <c r="CB167" s="238">
        <f>CB75*波及計算!$K78</f>
        <v>0</v>
      </c>
      <c r="CC167" s="238">
        <f>CC75*波及計算!$K78</f>
        <v>0</v>
      </c>
      <c r="CD167" s="238">
        <f>CD75*波及計算!$K78</f>
        <v>0</v>
      </c>
      <c r="CE167" s="238">
        <f>CE75*波及計算!$K78</f>
        <v>0</v>
      </c>
      <c r="CF167" s="238">
        <f>CF75*波及計算!$K78</f>
        <v>0</v>
      </c>
      <c r="CG167" s="238">
        <f>CG75*波及計算!$K78</f>
        <v>0</v>
      </c>
      <c r="CH167" s="238">
        <f>CH75*波及計算!$K78</f>
        <v>0</v>
      </c>
      <c r="CI167" s="238">
        <f>CI75*波及計算!$K78</f>
        <v>0</v>
      </c>
      <c r="CJ167" s="238">
        <f>CJ75*波及計算!$K78</f>
        <v>0</v>
      </c>
      <c r="CK167" s="238">
        <f>CK75*波及計算!$K78</f>
        <v>0</v>
      </c>
      <c r="CL167" s="238">
        <f>CL75*波及計算!$K78</f>
        <v>0</v>
      </c>
    </row>
    <row r="168" spans="1:90">
      <c r="A168">
        <v>73</v>
      </c>
      <c r="B168" t="s">
        <v>1945</v>
      </c>
      <c r="C168" s="238">
        <f>C76*波及計算!$K79</f>
        <v>0</v>
      </c>
      <c r="D168" s="238">
        <f>D76*波及計算!$K79</f>
        <v>0</v>
      </c>
      <c r="E168" s="238">
        <f>E76*波及計算!$K79</f>
        <v>0</v>
      </c>
      <c r="F168" s="238">
        <f>F76*波及計算!$K79</f>
        <v>0</v>
      </c>
      <c r="G168" s="238">
        <f>G76*波及計算!$K79</f>
        <v>0</v>
      </c>
      <c r="H168" s="238">
        <f>H76*波及計算!$K79</f>
        <v>0</v>
      </c>
      <c r="I168" s="238">
        <f>I76*波及計算!$K79</f>
        <v>0</v>
      </c>
      <c r="J168" s="238">
        <f>J76*波及計算!$K79</f>
        <v>0</v>
      </c>
      <c r="K168" s="238">
        <f>K76*波及計算!$K79</f>
        <v>0</v>
      </c>
      <c r="L168" s="238">
        <f>L76*波及計算!$K79</f>
        <v>0</v>
      </c>
      <c r="M168" s="238">
        <f>M76*波及計算!$K79</f>
        <v>0</v>
      </c>
      <c r="N168" s="238">
        <f>N76*波及計算!$K79</f>
        <v>0</v>
      </c>
      <c r="O168" s="238">
        <f>O76*波及計算!$K79</f>
        <v>0</v>
      </c>
      <c r="P168" s="238">
        <f>P76*波及計算!$K79</f>
        <v>0</v>
      </c>
      <c r="Q168" s="238">
        <f>Q76*波及計算!$K79</f>
        <v>0</v>
      </c>
      <c r="R168" s="238">
        <f>R76*波及計算!$K79</f>
        <v>0</v>
      </c>
      <c r="S168" s="238">
        <f>S76*波及計算!$K79</f>
        <v>0</v>
      </c>
      <c r="T168" s="238">
        <f>T76*波及計算!$K79</f>
        <v>0</v>
      </c>
      <c r="U168" s="238">
        <f>U76*波及計算!$K79</f>
        <v>0</v>
      </c>
      <c r="V168" s="238">
        <f>V76*波及計算!$K79</f>
        <v>0</v>
      </c>
      <c r="W168" s="238">
        <f>W76*波及計算!$K79</f>
        <v>0</v>
      </c>
      <c r="X168" s="238">
        <f>X76*波及計算!$K79</f>
        <v>0</v>
      </c>
      <c r="Y168" s="238">
        <f>Y76*波及計算!$K79</f>
        <v>0</v>
      </c>
      <c r="Z168" s="238">
        <f>Z76*波及計算!$K79</f>
        <v>0</v>
      </c>
      <c r="AA168" s="238">
        <f>AA76*波及計算!$K79</f>
        <v>0</v>
      </c>
      <c r="AB168" s="238">
        <f>AB76*波及計算!$K79</f>
        <v>0</v>
      </c>
      <c r="AC168" s="238">
        <f>AC76*波及計算!$K79</f>
        <v>0</v>
      </c>
      <c r="AD168" s="238">
        <f>AD76*波及計算!$K79</f>
        <v>0</v>
      </c>
      <c r="AE168" s="238">
        <f>AE76*波及計算!$K79</f>
        <v>0</v>
      </c>
      <c r="AF168" s="238">
        <f>AF76*波及計算!$K79</f>
        <v>0</v>
      </c>
      <c r="AG168" s="238">
        <f>AG76*波及計算!$K79</f>
        <v>0</v>
      </c>
      <c r="AH168" s="238">
        <f>AH76*波及計算!$K79</f>
        <v>0</v>
      </c>
      <c r="AI168" s="238">
        <f>AI76*波及計算!$K79</f>
        <v>0</v>
      </c>
      <c r="AJ168" s="238">
        <f>AJ76*波及計算!$K79</f>
        <v>0</v>
      </c>
      <c r="AK168" s="238">
        <f>AK76*波及計算!$K79</f>
        <v>0</v>
      </c>
      <c r="AL168" s="238">
        <f>AL76*波及計算!$K79</f>
        <v>0</v>
      </c>
      <c r="AM168" s="238">
        <f>AM76*波及計算!$K79</f>
        <v>0</v>
      </c>
      <c r="AN168" s="238">
        <f>AN76*波及計算!$K79</f>
        <v>0</v>
      </c>
      <c r="AO168" s="238">
        <f>AO76*波及計算!$K79</f>
        <v>0</v>
      </c>
      <c r="AP168" s="238">
        <f>AP76*波及計算!$K79</f>
        <v>0</v>
      </c>
      <c r="AQ168" s="238">
        <f>AQ76*波及計算!$K79</f>
        <v>0</v>
      </c>
      <c r="AR168" s="238">
        <f>AR76*波及計算!$K79</f>
        <v>0</v>
      </c>
      <c r="AS168" s="238">
        <f>AS76*波及計算!$K79</f>
        <v>0</v>
      </c>
      <c r="AT168" s="238">
        <f>AT76*波及計算!$K79</f>
        <v>0</v>
      </c>
      <c r="AU168" s="238">
        <f>AU76*波及計算!$K79</f>
        <v>0</v>
      </c>
      <c r="AV168" s="238">
        <f>AV76*波及計算!$K79</f>
        <v>0</v>
      </c>
      <c r="AW168" s="238">
        <f>AW76*波及計算!$K79</f>
        <v>0</v>
      </c>
      <c r="AX168" s="238">
        <f>AX76*波及計算!$K79</f>
        <v>0</v>
      </c>
      <c r="AY168" s="238">
        <f>AY76*波及計算!$K79</f>
        <v>0</v>
      </c>
      <c r="AZ168" s="238">
        <f>AZ76*波及計算!$K79</f>
        <v>0</v>
      </c>
      <c r="BA168" s="238">
        <f>BA76*波及計算!$K79</f>
        <v>0</v>
      </c>
      <c r="BB168" s="238">
        <f>BB76*波及計算!$K79</f>
        <v>0</v>
      </c>
      <c r="BC168" s="238">
        <f>BC76*波及計算!$K79</f>
        <v>0</v>
      </c>
      <c r="BD168" s="238">
        <f>BD76*波及計算!$K79</f>
        <v>0</v>
      </c>
      <c r="BE168" s="238">
        <f>BE76*波及計算!$K79</f>
        <v>0</v>
      </c>
      <c r="BF168" s="238">
        <f>BF76*波及計算!$K79</f>
        <v>0</v>
      </c>
      <c r="BG168" s="238">
        <f>BG76*波及計算!$K79</f>
        <v>0</v>
      </c>
      <c r="BH168" s="238">
        <f>BH76*波及計算!$K79</f>
        <v>0</v>
      </c>
      <c r="BI168" s="238">
        <f>BI76*波及計算!$K79</f>
        <v>0</v>
      </c>
      <c r="BJ168" s="238">
        <f>BJ76*波及計算!$K79</f>
        <v>0</v>
      </c>
      <c r="BK168" s="238">
        <f>BK76*波及計算!$K79</f>
        <v>0</v>
      </c>
      <c r="BL168" s="238">
        <f>BL76*波及計算!$K79</f>
        <v>0</v>
      </c>
      <c r="BM168" s="238">
        <f>BM76*波及計算!$K79</f>
        <v>0</v>
      </c>
      <c r="BN168" s="238">
        <f>BN76*波及計算!$K79</f>
        <v>0</v>
      </c>
      <c r="BO168" s="238">
        <f>BO76*波及計算!$K79</f>
        <v>0</v>
      </c>
      <c r="BP168" s="238">
        <f>BP76*波及計算!$K79</f>
        <v>0</v>
      </c>
      <c r="BQ168" s="238">
        <f>BQ76*波及計算!$K79</f>
        <v>0</v>
      </c>
      <c r="BR168" s="238">
        <f>BR76*波及計算!$K79</f>
        <v>0</v>
      </c>
      <c r="BS168" s="238">
        <f>BS76*波及計算!$K79</f>
        <v>0</v>
      </c>
      <c r="BT168" s="238">
        <f>BT76*波及計算!$K79</f>
        <v>0</v>
      </c>
      <c r="BU168" s="238">
        <f>BU76*波及計算!$K79</f>
        <v>0</v>
      </c>
      <c r="BV168" s="238">
        <f>BV76*波及計算!$K79</f>
        <v>0</v>
      </c>
      <c r="BW168" s="238">
        <f>BW76*波及計算!$K79</f>
        <v>0</v>
      </c>
      <c r="BX168" s="238">
        <f>BX76*波及計算!$K79</f>
        <v>0</v>
      </c>
      <c r="BY168" s="238">
        <f>BY76*波及計算!$K79</f>
        <v>0</v>
      </c>
      <c r="BZ168" s="238">
        <f>BZ76*波及計算!$K79</f>
        <v>0</v>
      </c>
      <c r="CA168" s="238">
        <f>CA76*波及計算!$K79</f>
        <v>0</v>
      </c>
      <c r="CB168" s="238">
        <f>CB76*波及計算!$K79</f>
        <v>0</v>
      </c>
      <c r="CC168" s="238">
        <f>CC76*波及計算!$K79</f>
        <v>0</v>
      </c>
      <c r="CD168" s="238">
        <f>CD76*波及計算!$K79</f>
        <v>0</v>
      </c>
      <c r="CE168" s="238">
        <f>CE76*波及計算!$K79</f>
        <v>0</v>
      </c>
      <c r="CF168" s="238">
        <f>CF76*波及計算!$K79</f>
        <v>0</v>
      </c>
      <c r="CG168" s="238">
        <f>CG76*波及計算!$K79</f>
        <v>0</v>
      </c>
      <c r="CH168" s="238">
        <f>CH76*波及計算!$K79</f>
        <v>0</v>
      </c>
      <c r="CI168" s="238">
        <f>CI76*波及計算!$K79</f>
        <v>0</v>
      </c>
      <c r="CJ168" s="238">
        <f>CJ76*波及計算!$K79</f>
        <v>0</v>
      </c>
      <c r="CK168" s="238">
        <f>CK76*波及計算!$K79</f>
        <v>0</v>
      </c>
      <c r="CL168" s="238">
        <f>CL76*波及計算!$K79</f>
        <v>0</v>
      </c>
    </row>
    <row r="169" spans="1:90">
      <c r="A169">
        <v>74</v>
      </c>
      <c r="B169" t="s">
        <v>1946</v>
      </c>
      <c r="C169" s="238">
        <f>C77*波及計算!$K80</f>
        <v>0</v>
      </c>
      <c r="D169" s="238">
        <f>D77*波及計算!$K80</f>
        <v>0</v>
      </c>
      <c r="E169" s="238">
        <f>E77*波及計算!$K80</f>
        <v>0</v>
      </c>
      <c r="F169" s="238">
        <f>F77*波及計算!$K80</f>
        <v>0</v>
      </c>
      <c r="G169" s="238">
        <f>G77*波及計算!$K80</f>
        <v>0</v>
      </c>
      <c r="H169" s="238">
        <f>H77*波及計算!$K80</f>
        <v>0</v>
      </c>
      <c r="I169" s="238">
        <f>I77*波及計算!$K80</f>
        <v>0</v>
      </c>
      <c r="J169" s="238">
        <f>J77*波及計算!$K80</f>
        <v>0</v>
      </c>
      <c r="K169" s="238">
        <f>K77*波及計算!$K80</f>
        <v>0</v>
      </c>
      <c r="L169" s="238">
        <f>L77*波及計算!$K80</f>
        <v>0</v>
      </c>
      <c r="M169" s="238">
        <f>M77*波及計算!$K80</f>
        <v>0</v>
      </c>
      <c r="N169" s="238">
        <f>N77*波及計算!$K80</f>
        <v>0</v>
      </c>
      <c r="O169" s="238">
        <f>O77*波及計算!$K80</f>
        <v>0</v>
      </c>
      <c r="P169" s="238">
        <f>P77*波及計算!$K80</f>
        <v>0</v>
      </c>
      <c r="Q169" s="238">
        <f>Q77*波及計算!$K80</f>
        <v>0</v>
      </c>
      <c r="R169" s="238">
        <f>R77*波及計算!$K80</f>
        <v>0</v>
      </c>
      <c r="S169" s="238">
        <f>S77*波及計算!$K80</f>
        <v>0</v>
      </c>
      <c r="T169" s="238">
        <f>T77*波及計算!$K80</f>
        <v>0</v>
      </c>
      <c r="U169" s="238">
        <f>U77*波及計算!$K80</f>
        <v>0</v>
      </c>
      <c r="V169" s="238">
        <f>V77*波及計算!$K80</f>
        <v>0</v>
      </c>
      <c r="W169" s="238">
        <f>W77*波及計算!$K80</f>
        <v>0</v>
      </c>
      <c r="X169" s="238">
        <f>X77*波及計算!$K80</f>
        <v>0</v>
      </c>
      <c r="Y169" s="238">
        <f>Y77*波及計算!$K80</f>
        <v>0</v>
      </c>
      <c r="Z169" s="238">
        <f>Z77*波及計算!$K80</f>
        <v>0</v>
      </c>
      <c r="AA169" s="238">
        <f>AA77*波及計算!$K80</f>
        <v>0</v>
      </c>
      <c r="AB169" s="238">
        <f>AB77*波及計算!$K80</f>
        <v>0</v>
      </c>
      <c r="AC169" s="238">
        <f>AC77*波及計算!$K80</f>
        <v>0</v>
      </c>
      <c r="AD169" s="238">
        <f>AD77*波及計算!$K80</f>
        <v>0</v>
      </c>
      <c r="AE169" s="238">
        <f>AE77*波及計算!$K80</f>
        <v>0</v>
      </c>
      <c r="AF169" s="238">
        <f>AF77*波及計算!$K80</f>
        <v>0</v>
      </c>
      <c r="AG169" s="238">
        <f>AG77*波及計算!$K80</f>
        <v>0</v>
      </c>
      <c r="AH169" s="238">
        <f>AH77*波及計算!$K80</f>
        <v>0</v>
      </c>
      <c r="AI169" s="238">
        <f>AI77*波及計算!$K80</f>
        <v>0</v>
      </c>
      <c r="AJ169" s="238">
        <f>AJ77*波及計算!$K80</f>
        <v>0</v>
      </c>
      <c r="AK169" s="238">
        <f>AK77*波及計算!$K80</f>
        <v>0</v>
      </c>
      <c r="AL169" s="238">
        <f>AL77*波及計算!$K80</f>
        <v>0</v>
      </c>
      <c r="AM169" s="238">
        <f>AM77*波及計算!$K80</f>
        <v>0</v>
      </c>
      <c r="AN169" s="238">
        <f>AN77*波及計算!$K80</f>
        <v>0</v>
      </c>
      <c r="AO169" s="238">
        <f>AO77*波及計算!$K80</f>
        <v>0</v>
      </c>
      <c r="AP169" s="238">
        <f>AP77*波及計算!$K80</f>
        <v>0</v>
      </c>
      <c r="AQ169" s="238">
        <f>AQ77*波及計算!$K80</f>
        <v>0</v>
      </c>
      <c r="AR169" s="238">
        <f>AR77*波及計算!$K80</f>
        <v>0</v>
      </c>
      <c r="AS169" s="238">
        <f>AS77*波及計算!$K80</f>
        <v>0</v>
      </c>
      <c r="AT169" s="238">
        <f>AT77*波及計算!$K80</f>
        <v>0</v>
      </c>
      <c r="AU169" s="238">
        <f>AU77*波及計算!$K80</f>
        <v>0</v>
      </c>
      <c r="AV169" s="238">
        <f>AV77*波及計算!$K80</f>
        <v>0</v>
      </c>
      <c r="AW169" s="238">
        <f>AW77*波及計算!$K80</f>
        <v>0</v>
      </c>
      <c r="AX169" s="238">
        <f>AX77*波及計算!$K80</f>
        <v>0</v>
      </c>
      <c r="AY169" s="238">
        <f>AY77*波及計算!$K80</f>
        <v>0</v>
      </c>
      <c r="AZ169" s="238">
        <f>AZ77*波及計算!$K80</f>
        <v>0</v>
      </c>
      <c r="BA169" s="238">
        <f>BA77*波及計算!$K80</f>
        <v>0</v>
      </c>
      <c r="BB169" s="238">
        <f>BB77*波及計算!$K80</f>
        <v>0</v>
      </c>
      <c r="BC169" s="238">
        <f>BC77*波及計算!$K80</f>
        <v>0</v>
      </c>
      <c r="BD169" s="238">
        <f>BD77*波及計算!$K80</f>
        <v>0</v>
      </c>
      <c r="BE169" s="238">
        <f>BE77*波及計算!$K80</f>
        <v>0</v>
      </c>
      <c r="BF169" s="238">
        <f>BF77*波及計算!$K80</f>
        <v>0</v>
      </c>
      <c r="BG169" s="238">
        <f>BG77*波及計算!$K80</f>
        <v>0</v>
      </c>
      <c r="BH169" s="238">
        <f>BH77*波及計算!$K80</f>
        <v>0</v>
      </c>
      <c r="BI169" s="238">
        <f>BI77*波及計算!$K80</f>
        <v>0</v>
      </c>
      <c r="BJ169" s="238">
        <f>BJ77*波及計算!$K80</f>
        <v>0</v>
      </c>
      <c r="BK169" s="238">
        <f>BK77*波及計算!$K80</f>
        <v>0</v>
      </c>
      <c r="BL169" s="238">
        <f>BL77*波及計算!$K80</f>
        <v>0</v>
      </c>
      <c r="BM169" s="238">
        <f>BM77*波及計算!$K80</f>
        <v>0</v>
      </c>
      <c r="BN169" s="238">
        <f>BN77*波及計算!$K80</f>
        <v>0</v>
      </c>
      <c r="BO169" s="238">
        <f>BO77*波及計算!$K80</f>
        <v>0</v>
      </c>
      <c r="BP169" s="238">
        <f>BP77*波及計算!$K80</f>
        <v>0</v>
      </c>
      <c r="BQ169" s="238">
        <f>BQ77*波及計算!$K80</f>
        <v>0</v>
      </c>
      <c r="BR169" s="238">
        <f>BR77*波及計算!$K80</f>
        <v>0</v>
      </c>
      <c r="BS169" s="238">
        <f>BS77*波及計算!$K80</f>
        <v>0</v>
      </c>
      <c r="BT169" s="238">
        <f>BT77*波及計算!$K80</f>
        <v>0</v>
      </c>
      <c r="BU169" s="238">
        <f>BU77*波及計算!$K80</f>
        <v>0</v>
      </c>
      <c r="BV169" s="238">
        <f>BV77*波及計算!$K80</f>
        <v>0</v>
      </c>
      <c r="BW169" s="238">
        <f>BW77*波及計算!$K80</f>
        <v>0</v>
      </c>
      <c r="BX169" s="238">
        <f>BX77*波及計算!$K80</f>
        <v>0</v>
      </c>
      <c r="BY169" s="238">
        <f>BY77*波及計算!$K80</f>
        <v>0</v>
      </c>
      <c r="BZ169" s="238">
        <f>BZ77*波及計算!$K80</f>
        <v>0</v>
      </c>
      <c r="CA169" s="238">
        <f>CA77*波及計算!$K80</f>
        <v>0</v>
      </c>
      <c r="CB169" s="238">
        <f>CB77*波及計算!$K80</f>
        <v>0</v>
      </c>
      <c r="CC169" s="238">
        <f>CC77*波及計算!$K80</f>
        <v>0</v>
      </c>
      <c r="CD169" s="238">
        <f>CD77*波及計算!$K80</f>
        <v>0</v>
      </c>
      <c r="CE169" s="238">
        <f>CE77*波及計算!$K80</f>
        <v>0</v>
      </c>
      <c r="CF169" s="238">
        <f>CF77*波及計算!$K80</f>
        <v>0</v>
      </c>
      <c r="CG169" s="238">
        <f>CG77*波及計算!$K80</f>
        <v>0</v>
      </c>
      <c r="CH169" s="238">
        <f>CH77*波及計算!$K80</f>
        <v>0</v>
      </c>
      <c r="CI169" s="238">
        <f>CI77*波及計算!$K80</f>
        <v>0</v>
      </c>
      <c r="CJ169" s="238">
        <f>CJ77*波及計算!$K80</f>
        <v>0</v>
      </c>
      <c r="CK169" s="238">
        <f>CK77*波及計算!$K80</f>
        <v>0</v>
      </c>
      <c r="CL169" s="238">
        <f>CL77*波及計算!$K80</f>
        <v>0</v>
      </c>
    </row>
    <row r="170" spans="1:90">
      <c r="A170">
        <v>75</v>
      </c>
      <c r="B170" t="s">
        <v>1242</v>
      </c>
      <c r="C170" s="238">
        <f>C78*波及計算!$K81</f>
        <v>0</v>
      </c>
      <c r="D170" s="238">
        <f>D78*波及計算!$K81</f>
        <v>0</v>
      </c>
      <c r="E170" s="238">
        <f>E78*波及計算!$K81</f>
        <v>0</v>
      </c>
      <c r="F170" s="238">
        <f>F78*波及計算!$K81</f>
        <v>0</v>
      </c>
      <c r="G170" s="238">
        <f>G78*波及計算!$K81</f>
        <v>0</v>
      </c>
      <c r="H170" s="238">
        <f>H78*波及計算!$K81</f>
        <v>0</v>
      </c>
      <c r="I170" s="238">
        <f>I78*波及計算!$K81</f>
        <v>0</v>
      </c>
      <c r="J170" s="238">
        <f>J78*波及計算!$K81</f>
        <v>0</v>
      </c>
      <c r="K170" s="238">
        <f>K78*波及計算!$K81</f>
        <v>0</v>
      </c>
      <c r="L170" s="238">
        <f>L78*波及計算!$K81</f>
        <v>0</v>
      </c>
      <c r="M170" s="238">
        <f>M78*波及計算!$K81</f>
        <v>0</v>
      </c>
      <c r="N170" s="238">
        <f>N78*波及計算!$K81</f>
        <v>0</v>
      </c>
      <c r="O170" s="238">
        <f>O78*波及計算!$K81</f>
        <v>0</v>
      </c>
      <c r="P170" s="238">
        <f>P78*波及計算!$K81</f>
        <v>0</v>
      </c>
      <c r="Q170" s="238">
        <f>Q78*波及計算!$K81</f>
        <v>0</v>
      </c>
      <c r="R170" s="238">
        <f>R78*波及計算!$K81</f>
        <v>0</v>
      </c>
      <c r="S170" s="238">
        <f>S78*波及計算!$K81</f>
        <v>0</v>
      </c>
      <c r="T170" s="238">
        <f>T78*波及計算!$K81</f>
        <v>0</v>
      </c>
      <c r="U170" s="238">
        <f>U78*波及計算!$K81</f>
        <v>0</v>
      </c>
      <c r="V170" s="238">
        <f>V78*波及計算!$K81</f>
        <v>0</v>
      </c>
      <c r="W170" s="238">
        <f>W78*波及計算!$K81</f>
        <v>0</v>
      </c>
      <c r="X170" s="238">
        <f>X78*波及計算!$K81</f>
        <v>0</v>
      </c>
      <c r="Y170" s="238">
        <f>Y78*波及計算!$K81</f>
        <v>0</v>
      </c>
      <c r="Z170" s="238">
        <f>Z78*波及計算!$K81</f>
        <v>0</v>
      </c>
      <c r="AA170" s="238">
        <f>AA78*波及計算!$K81</f>
        <v>0</v>
      </c>
      <c r="AB170" s="238">
        <f>AB78*波及計算!$K81</f>
        <v>0</v>
      </c>
      <c r="AC170" s="238">
        <f>AC78*波及計算!$K81</f>
        <v>0</v>
      </c>
      <c r="AD170" s="238">
        <f>AD78*波及計算!$K81</f>
        <v>0</v>
      </c>
      <c r="AE170" s="238">
        <f>AE78*波及計算!$K81</f>
        <v>0</v>
      </c>
      <c r="AF170" s="238">
        <f>AF78*波及計算!$K81</f>
        <v>0</v>
      </c>
      <c r="AG170" s="238">
        <f>AG78*波及計算!$K81</f>
        <v>0</v>
      </c>
      <c r="AH170" s="238">
        <f>AH78*波及計算!$K81</f>
        <v>0</v>
      </c>
      <c r="AI170" s="238">
        <f>AI78*波及計算!$K81</f>
        <v>0</v>
      </c>
      <c r="AJ170" s="238">
        <f>AJ78*波及計算!$K81</f>
        <v>0</v>
      </c>
      <c r="AK170" s="238">
        <f>AK78*波及計算!$K81</f>
        <v>0</v>
      </c>
      <c r="AL170" s="238">
        <f>AL78*波及計算!$K81</f>
        <v>0</v>
      </c>
      <c r="AM170" s="238">
        <f>AM78*波及計算!$K81</f>
        <v>0</v>
      </c>
      <c r="AN170" s="238">
        <f>AN78*波及計算!$K81</f>
        <v>0</v>
      </c>
      <c r="AO170" s="238">
        <f>AO78*波及計算!$K81</f>
        <v>0</v>
      </c>
      <c r="AP170" s="238">
        <f>AP78*波及計算!$K81</f>
        <v>0</v>
      </c>
      <c r="AQ170" s="238">
        <f>AQ78*波及計算!$K81</f>
        <v>0</v>
      </c>
      <c r="AR170" s="238">
        <f>AR78*波及計算!$K81</f>
        <v>0</v>
      </c>
      <c r="AS170" s="238">
        <f>AS78*波及計算!$K81</f>
        <v>0</v>
      </c>
      <c r="AT170" s="238">
        <f>AT78*波及計算!$K81</f>
        <v>0</v>
      </c>
      <c r="AU170" s="238">
        <f>AU78*波及計算!$K81</f>
        <v>0</v>
      </c>
      <c r="AV170" s="238">
        <f>AV78*波及計算!$K81</f>
        <v>0</v>
      </c>
      <c r="AW170" s="238">
        <f>AW78*波及計算!$K81</f>
        <v>0</v>
      </c>
      <c r="AX170" s="238">
        <f>AX78*波及計算!$K81</f>
        <v>0</v>
      </c>
      <c r="AY170" s="238">
        <f>AY78*波及計算!$K81</f>
        <v>0</v>
      </c>
      <c r="AZ170" s="238">
        <f>AZ78*波及計算!$K81</f>
        <v>0</v>
      </c>
      <c r="BA170" s="238">
        <f>BA78*波及計算!$K81</f>
        <v>0</v>
      </c>
      <c r="BB170" s="238">
        <f>BB78*波及計算!$K81</f>
        <v>0</v>
      </c>
      <c r="BC170" s="238">
        <f>BC78*波及計算!$K81</f>
        <v>0</v>
      </c>
      <c r="BD170" s="238">
        <f>BD78*波及計算!$K81</f>
        <v>0</v>
      </c>
      <c r="BE170" s="238">
        <f>BE78*波及計算!$K81</f>
        <v>0</v>
      </c>
      <c r="BF170" s="238">
        <f>BF78*波及計算!$K81</f>
        <v>0</v>
      </c>
      <c r="BG170" s="238">
        <f>BG78*波及計算!$K81</f>
        <v>0</v>
      </c>
      <c r="BH170" s="238">
        <f>BH78*波及計算!$K81</f>
        <v>0</v>
      </c>
      <c r="BI170" s="238">
        <f>BI78*波及計算!$K81</f>
        <v>0</v>
      </c>
      <c r="BJ170" s="238">
        <f>BJ78*波及計算!$K81</f>
        <v>0</v>
      </c>
      <c r="BK170" s="238">
        <f>BK78*波及計算!$K81</f>
        <v>0</v>
      </c>
      <c r="BL170" s="238">
        <f>BL78*波及計算!$K81</f>
        <v>0</v>
      </c>
      <c r="BM170" s="238">
        <f>BM78*波及計算!$K81</f>
        <v>0</v>
      </c>
      <c r="BN170" s="238">
        <f>BN78*波及計算!$K81</f>
        <v>0</v>
      </c>
      <c r="BO170" s="238">
        <f>BO78*波及計算!$K81</f>
        <v>0</v>
      </c>
      <c r="BP170" s="238">
        <f>BP78*波及計算!$K81</f>
        <v>0</v>
      </c>
      <c r="BQ170" s="238">
        <f>BQ78*波及計算!$K81</f>
        <v>0</v>
      </c>
      <c r="BR170" s="238">
        <f>BR78*波及計算!$K81</f>
        <v>0</v>
      </c>
      <c r="BS170" s="238">
        <f>BS78*波及計算!$K81</f>
        <v>0</v>
      </c>
      <c r="BT170" s="238">
        <f>BT78*波及計算!$K81</f>
        <v>0</v>
      </c>
      <c r="BU170" s="238">
        <f>BU78*波及計算!$K81</f>
        <v>0</v>
      </c>
      <c r="BV170" s="238">
        <f>BV78*波及計算!$K81</f>
        <v>0</v>
      </c>
      <c r="BW170" s="238">
        <f>BW78*波及計算!$K81</f>
        <v>0</v>
      </c>
      <c r="BX170" s="238">
        <f>BX78*波及計算!$K81</f>
        <v>0</v>
      </c>
      <c r="BY170" s="238">
        <f>BY78*波及計算!$K81</f>
        <v>0</v>
      </c>
      <c r="BZ170" s="238">
        <f>BZ78*波及計算!$K81</f>
        <v>0</v>
      </c>
      <c r="CA170" s="238">
        <f>CA78*波及計算!$K81</f>
        <v>0</v>
      </c>
      <c r="CB170" s="238">
        <f>CB78*波及計算!$K81</f>
        <v>0</v>
      </c>
      <c r="CC170" s="238">
        <f>CC78*波及計算!$K81</f>
        <v>0</v>
      </c>
      <c r="CD170" s="238">
        <f>CD78*波及計算!$K81</f>
        <v>0</v>
      </c>
      <c r="CE170" s="238">
        <f>CE78*波及計算!$K81</f>
        <v>0</v>
      </c>
      <c r="CF170" s="238">
        <f>CF78*波及計算!$K81</f>
        <v>0</v>
      </c>
      <c r="CG170" s="238">
        <f>CG78*波及計算!$K81</f>
        <v>0</v>
      </c>
      <c r="CH170" s="238">
        <f>CH78*波及計算!$K81</f>
        <v>0</v>
      </c>
      <c r="CI170" s="238">
        <f>CI78*波及計算!$K81</f>
        <v>0</v>
      </c>
      <c r="CJ170" s="238">
        <f>CJ78*波及計算!$K81</f>
        <v>0</v>
      </c>
      <c r="CK170" s="238">
        <f>CK78*波及計算!$K81</f>
        <v>0</v>
      </c>
      <c r="CL170" s="238">
        <f>CL78*波及計算!$K81</f>
        <v>0</v>
      </c>
    </row>
    <row r="171" spans="1:90">
      <c r="A171">
        <v>76</v>
      </c>
      <c r="B171" t="s">
        <v>52</v>
      </c>
      <c r="C171" s="238">
        <f>C79*波及計算!$K82</f>
        <v>0</v>
      </c>
      <c r="D171" s="238">
        <f>D79*波及計算!$K82</f>
        <v>0</v>
      </c>
      <c r="E171" s="238">
        <f>E79*波及計算!$K82</f>
        <v>0</v>
      </c>
      <c r="F171" s="238">
        <f>F79*波及計算!$K82</f>
        <v>0</v>
      </c>
      <c r="G171" s="238">
        <f>G79*波及計算!$K82</f>
        <v>0</v>
      </c>
      <c r="H171" s="238">
        <f>H79*波及計算!$K82</f>
        <v>0</v>
      </c>
      <c r="I171" s="238">
        <f>I79*波及計算!$K82</f>
        <v>0</v>
      </c>
      <c r="J171" s="238">
        <f>J79*波及計算!$K82</f>
        <v>0</v>
      </c>
      <c r="K171" s="238">
        <f>K79*波及計算!$K82</f>
        <v>0</v>
      </c>
      <c r="L171" s="238">
        <f>L79*波及計算!$K82</f>
        <v>0</v>
      </c>
      <c r="M171" s="238">
        <f>M79*波及計算!$K82</f>
        <v>0</v>
      </c>
      <c r="N171" s="238">
        <f>N79*波及計算!$K82</f>
        <v>0</v>
      </c>
      <c r="O171" s="238">
        <f>O79*波及計算!$K82</f>
        <v>0</v>
      </c>
      <c r="P171" s="238">
        <f>P79*波及計算!$K82</f>
        <v>0</v>
      </c>
      <c r="Q171" s="238">
        <f>Q79*波及計算!$K82</f>
        <v>0</v>
      </c>
      <c r="R171" s="238">
        <f>R79*波及計算!$K82</f>
        <v>0</v>
      </c>
      <c r="S171" s="238">
        <f>S79*波及計算!$K82</f>
        <v>0</v>
      </c>
      <c r="T171" s="238">
        <f>T79*波及計算!$K82</f>
        <v>0</v>
      </c>
      <c r="U171" s="238">
        <f>U79*波及計算!$K82</f>
        <v>0</v>
      </c>
      <c r="V171" s="238">
        <f>V79*波及計算!$K82</f>
        <v>0</v>
      </c>
      <c r="W171" s="238">
        <f>W79*波及計算!$K82</f>
        <v>0</v>
      </c>
      <c r="X171" s="238">
        <f>X79*波及計算!$K82</f>
        <v>0</v>
      </c>
      <c r="Y171" s="238">
        <f>Y79*波及計算!$K82</f>
        <v>0</v>
      </c>
      <c r="Z171" s="238">
        <f>Z79*波及計算!$K82</f>
        <v>0</v>
      </c>
      <c r="AA171" s="238">
        <f>AA79*波及計算!$K82</f>
        <v>0</v>
      </c>
      <c r="AB171" s="238">
        <f>AB79*波及計算!$K82</f>
        <v>0</v>
      </c>
      <c r="AC171" s="238">
        <f>AC79*波及計算!$K82</f>
        <v>0</v>
      </c>
      <c r="AD171" s="238">
        <f>AD79*波及計算!$K82</f>
        <v>0</v>
      </c>
      <c r="AE171" s="238">
        <f>AE79*波及計算!$K82</f>
        <v>0</v>
      </c>
      <c r="AF171" s="238">
        <f>AF79*波及計算!$K82</f>
        <v>0</v>
      </c>
      <c r="AG171" s="238">
        <f>AG79*波及計算!$K82</f>
        <v>0</v>
      </c>
      <c r="AH171" s="238">
        <f>AH79*波及計算!$K82</f>
        <v>0</v>
      </c>
      <c r="AI171" s="238">
        <f>AI79*波及計算!$K82</f>
        <v>0</v>
      </c>
      <c r="AJ171" s="238">
        <f>AJ79*波及計算!$K82</f>
        <v>0</v>
      </c>
      <c r="AK171" s="238">
        <f>AK79*波及計算!$K82</f>
        <v>0</v>
      </c>
      <c r="AL171" s="238">
        <f>AL79*波及計算!$K82</f>
        <v>0</v>
      </c>
      <c r="AM171" s="238">
        <f>AM79*波及計算!$K82</f>
        <v>0</v>
      </c>
      <c r="AN171" s="238">
        <f>AN79*波及計算!$K82</f>
        <v>0</v>
      </c>
      <c r="AO171" s="238">
        <f>AO79*波及計算!$K82</f>
        <v>0</v>
      </c>
      <c r="AP171" s="238">
        <f>AP79*波及計算!$K82</f>
        <v>0</v>
      </c>
      <c r="AQ171" s="238">
        <f>AQ79*波及計算!$K82</f>
        <v>0</v>
      </c>
      <c r="AR171" s="238">
        <f>AR79*波及計算!$K82</f>
        <v>0</v>
      </c>
      <c r="AS171" s="238">
        <f>AS79*波及計算!$K82</f>
        <v>0</v>
      </c>
      <c r="AT171" s="238">
        <f>AT79*波及計算!$K82</f>
        <v>0</v>
      </c>
      <c r="AU171" s="238">
        <f>AU79*波及計算!$K82</f>
        <v>0</v>
      </c>
      <c r="AV171" s="238">
        <f>AV79*波及計算!$K82</f>
        <v>0</v>
      </c>
      <c r="AW171" s="238">
        <f>AW79*波及計算!$K82</f>
        <v>0</v>
      </c>
      <c r="AX171" s="238">
        <f>AX79*波及計算!$K82</f>
        <v>0</v>
      </c>
      <c r="AY171" s="238">
        <f>AY79*波及計算!$K82</f>
        <v>0</v>
      </c>
      <c r="AZ171" s="238">
        <f>AZ79*波及計算!$K82</f>
        <v>0</v>
      </c>
      <c r="BA171" s="238">
        <f>BA79*波及計算!$K82</f>
        <v>0</v>
      </c>
      <c r="BB171" s="238">
        <f>BB79*波及計算!$K82</f>
        <v>0</v>
      </c>
      <c r="BC171" s="238">
        <f>BC79*波及計算!$K82</f>
        <v>0</v>
      </c>
      <c r="BD171" s="238">
        <f>BD79*波及計算!$K82</f>
        <v>0</v>
      </c>
      <c r="BE171" s="238">
        <f>BE79*波及計算!$K82</f>
        <v>0</v>
      </c>
      <c r="BF171" s="238">
        <f>BF79*波及計算!$K82</f>
        <v>0</v>
      </c>
      <c r="BG171" s="238">
        <f>BG79*波及計算!$K82</f>
        <v>0</v>
      </c>
      <c r="BH171" s="238">
        <f>BH79*波及計算!$K82</f>
        <v>0</v>
      </c>
      <c r="BI171" s="238">
        <f>BI79*波及計算!$K82</f>
        <v>0</v>
      </c>
      <c r="BJ171" s="238">
        <f>BJ79*波及計算!$K82</f>
        <v>0</v>
      </c>
      <c r="BK171" s="238">
        <f>BK79*波及計算!$K82</f>
        <v>0</v>
      </c>
      <c r="BL171" s="238">
        <f>BL79*波及計算!$K82</f>
        <v>0</v>
      </c>
      <c r="BM171" s="238">
        <f>BM79*波及計算!$K82</f>
        <v>0</v>
      </c>
      <c r="BN171" s="238">
        <f>BN79*波及計算!$K82</f>
        <v>0</v>
      </c>
      <c r="BO171" s="238">
        <f>BO79*波及計算!$K82</f>
        <v>0</v>
      </c>
      <c r="BP171" s="238">
        <f>BP79*波及計算!$K82</f>
        <v>0</v>
      </c>
      <c r="BQ171" s="238">
        <f>BQ79*波及計算!$K82</f>
        <v>0</v>
      </c>
      <c r="BR171" s="238">
        <f>BR79*波及計算!$K82</f>
        <v>0</v>
      </c>
      <c r="BS171" s="238">
        <f>BS79*波及計算!$K82</f>
        <v>0</v>
      </c>
      <c r="BT171" s="238">
        <f>BT79*波及計算!$K82</f>
        <v>0</v>
      </c>
      <c r="BU171" s="238">
        <f>BU79*波及計算!$K82</f>
        <v>0</v>
      </c>
      <c r="BV171" s="238">
        <f>BV79*波及計算!$K82</f>
        <v>0</v>
      </c>
      <c r="BW171" s="238">
        <f>BW79*波及計算!$K82</f>
        <v>0</v>
      </c>
      <c r="BX171" s="238">
        <f>BX79*波及計算!$K82</f>
        <v>0</v>
      </c>
      <c r="BY171" s="238">
        <f>BY79*波及計算!$K82</f>
        <v>0</v>
      </c>
      <c r="BZ171" s="238">
        <f>BZ79*波及計算!$K82</f>
        <v>0</v>
      </c>
      <c r="CA171" s="238">
        <f>CA79*波及計算!$K82</f>
        <v>0</v>
      </c>
      <c r="CB171" s="238">
        <f>CB79*波及計算!$K82</f>
        <v>0</v>
      </c>
      <c r="CC171" s="238">
        <f>CC79*波及計算!$K82</f>
        <v>0</v>
      </c>
      <c r="CD171" s="238">
        <f>CD79*波及計算!$K82</f>
        <v>0</v>
      </c>
      <c r="CE171" s="238">
        <f>CE79*波及計算!$K82</f>
        <v>0</v>
      </c>
      <c r="CF171" s="238">
        <f>CF79*波及計算!$K82</f>
        <v>0</v>
      </c>
      <c r="CG171" s="238">
        <f>CG79*波及計算!$K82</f>
        <v>0</v>
      </c>
      <c r="CH171" s="238">
        <f>CH79*波及計算!$K82</f>
        <v>0</v>
      </c>
      <c r="CI171" s="238">
        <f>CI79*波及計算!$K82</f>
        <v>0</v>
      </c>
      <c r="CJ171" s="238">
        <f>CJ79*波及計算!$K82</f>
        <v>0</v>
      </c>
      <c r="CK171" s="238">
        <f>CK79*波及計算!$K82</f>
        <v>0</v>
      </c>
      <c r="CL171" s="238">
        <f>CL79*波及計算!$K82</f>
        <v>0</v>
      </c>
    </row>
    <row r="172" spans="1:90">
      <c r="A172">
        <v>77</v>
      </c>
      <c r="B172" t="s">
        <v>1947</v>
      </c>
      <c r="C172" s="238">
        <f>C80*波及計算!$K83</f>
        <v>0</v>
      </c>
      <c r="D172" s="238">
        <f>D80*波及計算!$K83</f>
        <v>0</v>
      </c>
      <c r="E172" s="238">
        <f>E80*波及計算!$K83</f>
        <v>0</v>
      </c>
      <c r="F172" s="238">
        <f>F80*波及計算!$K83</f>
        <v>0</v>
      </c>
      <c r="G172" s="238">
        <f>G80*波及計算!$K83</f>
        <v>0</v>
      </c>
      <c r="H172" s="238">
        <f>H80*波及計算!$K83</f>
        <v>0</v>
      </c>
      <c r="I172" s="238">
        <f>I80*波及計算!$K83</f>
        <v>0</v>
      </c>
      <c r="J172" s="238">
        <f>J80*波及計算!$K83</f>
        <v>0</v>
      </c>
      <c r="K172" s="238">
        <f>K80*波及計算!$K83</f>
        <v>0</v>
      </c>
      <c r="L172" s="238">
        <f>L80*波及計算!$K83</f>
        <v>0</v>
      </c>
      <c r="M172" s="238">
        <f>M80*波及計算!$K83</f>
        <v>0</v>
      </c>
      <c r="N172" s="238">
        <f>N80*波及計算!$K83</f>
        <v>0</v>
      </c>
      <c r="O172" s="238">
        <f>O80*波及計算!$K83</f>
        <v>0</v>
      </c>
      <c r="P172" s="238">
        <f>P80*波及計算!$K83</f>
        <v>0</v>
      </c>
      <c r="Q172" s="238">
        <f>Q80*波及計算!$K83</f>
        <v>0</v>
      </c>
      <c r="R172" s="238">
        <f>R80*波及計算!$K83</f>
        <v>0</v>
      </c>
      <c r="S172" s="238">
        <f>S80*波及計算!$K83</f>
        <v>0</v>
      </c>
      <c r="T172" s="238">
        <f>T80*波及計算!$K83</f>
        <v>0</v>
      </c>
      <c r="U172" s="238">
        <f>U80*波及計算!$K83</f>
        <v>0</v>
      </c>
      <c r="V172" s="238">
        <f>V80*波及計算!$K83</f>
        <v>0</v>
      </c>
      <c r="W172" s="238">
        <f>W80*波及計算!$K83</f>
        <v>0</v>
      </c>
      <c r="X172" s="238">
        <f>X80*波及計算!$K83</f>
        <v>0</v>
      </c>
      <c r="Y172" s="238">
        <f>Y80*波及計算!$K83</f>
        <v>0</v>
      </c>
      <c r="Z172" s="238">
        <f>Z80*波及計算!$K83</f>
        <v>0</v>
      </c>
      <c r="AA172" s="238">
        <f>AA80*波及計算!$K83</f>
        <v>0</v>
      </c>
      <c r="AB172" s="238">
        <f>AB80*波及計算!$K83</f>
        <v>0</v>
      </c>
      <c r="AC172" s="238">
        <f>AC80*波及計算!$K83</f>
        <v>0</v>
      </c>
      <c r="AD172" s="238">
        <f>AD80*波及計算!$K83</f>
        <v>0</v>
      </c>
      <c r="AE172" s="238">
        <f>AE80*波及計算!$K83</f>
        <v>0</v>
      </c>
      <c r="AF172" s="238">
        <f>AF80*波及計算!$K83</f>
        <v>0</v>
      </c>
      <c r="AG172" s="238">
        <f>AG80*波及計算!$K83</f>
        <v>0</v>
      </c>
      <c r="AH172" s="238">
        <f>AH80*波及計算!$K83</f>
        <v>0</v>
      </c>
      <c r="AI172" s="238">
        <f>AI80*波及計算!$K83</f>
        <v>0</v>
      </c>
      <c r="AJ172" s="238">
        <f>AJ80*波及計算!$K83</f>
        <v>0</v>
      </c>
      <c r="AK172" s="238">
        <f>AK80*波及計算!$K83</f>
        <v>0</v>
      </c>
      <c r="AL172" s="238">
        <f>AL80*波及計算!$K83</f>
        <v>0</v>
      </c>
      <c r="AM172" s="238">
        <f>AM80*波及計算!$K83</f>
        <v>0</v>
      </c>
      <c r="AN172" s="238">
        <f>AN80*波及計算!$K83</f>
        <v>0</v>
      </c>
      <c r="AO172" s="238">
        <f>AO80*波及計算!$K83</f>
        <v>0</v>
      </c>
      <c r="AP172" s="238">
        <f>AP80*波及計算!$K83</f>
        <v>0</v>
      </c>
      <c r="AQ172" s="238">
        <f>AQ80*波及計算!$K83</f>
        <v>0</v>
      </c>
      <c r="AR172" s="238">
        <f>AR80*波及計算!$K83</f>
        <v>0</v>
      </c>
      <c r="AS172" s="238">
        <f>AS80*波及計算!$K83</f>
        <v>0</v>
      </c>
      <c r="AT172" s="238">
        <f>AT80*波及計算!$K83</f>
        <v>0</v>
      </c>
      <c r="AU172" s="238">
        <f>AU80*波及計算!$K83</f>
        <v>0</v>
      </c>
      <c r="AV172" s="238">
        <f>AV80*波及計算!$K83</f>
        <v>0</v>
      </c>
      <c r="AW172" s="238">
        <f>AW80*波及計算!$K83</f>
        <v>0</v>
      </c>
      <c r="AX172" s="238">
        <f>AX80*波及計算!$K83</f>
        <v>0</v>
      </c>
      <c r="AY172" s="238">
        <f>AY80*波及計算!$K83</f>
        <v>0</v>
      </c>
      <c r="AZ172" s="238">
        <f>AZ80*波及計算!$K83</f>
        <v>0</v>
      </c>
      <c r="BA172" s="238">
        <f>BA80*波及計算!$K83</f>
        <v>0</v>
      </c>
      <c r="BB172" s="238">
        <f>BB80*波及計算!$K83</f>
        <v>0</v>
      </c>
      <c r="BC172" s="238">
        <f>BC80*波及計算!$K83</f>
        <v>0</v>
      </c>
      <c r="BD172" s="238">
        <f>BD80*波及計算!$K83</f>
        <v>0</v>
      </c>
      <c r="BE172" s="238">
        <f>BE80*波及計算!$K83</f>
        <v>0</v>
      </c>
      <c r="BF172" s="238">
        <f>BF80*波及計算!$K83</f>
        <v>0</v>
      </c>
      <c r="BG172" s="238">
        <f>BG80*波及計算!$K83</f>
        <v>0</v>
      </c>
      <c r="BH172" s="238">
        <f>BH80*波及計算!$K83</f>
        <v>0</v>
      </c>
      <c r="BI172" s="238">
        <f>BI80*波及計算!$K83</f>
        <v>0</v>
      </c>
      <c r="BJ172" s="238">
        <f>BJ80*波及計算!$K83</f>
        <v>0</v>
      </c>
      <c r="BK172" s="238">
        <f>BK80*波及計算!$K83</f>
        <v>0</v>
      </c>
      <c r="BL172" s="238">
        <f>BL80*波及計算!$K83</f>
        <v>0</v>
      </c>
      <c r="BM172" s="238">
        <f>BM80*波及計算!$K83</f>
        <v>0</v>
      </c>
      <c r="BN172" s="238">
        <f>BN80*波及計算!$K83</f>
        <v>0</v>
      </c>
      <c r="BO172" s="238">
        <f>BO80*波及計算!$K83</f>
        <v>0</v>
      </c>
      <c r="BP172" s="238">
        <f>BP80*波及計算!$K83</f>
        <v>0</v>
      </c>
      <c r="BQ172" s="238">
        <f>BQ80*波及計算!$K83</f>
        <v>0</v>
      </c>
      <c r="BR172" s="238">
        <f>BR80*波及計算!$K83</f>
        <v>0</v>
      </c>
      <c r="BS172" s="238">
        <f>BS80*波及計算!$K83</f>
        <v>0</v>
      </c>
      <c r="BT172" s="238">
        <f>BT80*波及計算!$K83</f>
        <v>0</v>
      </c>
      <c r="BU172" s="238">
        <f>BU80*波及計算!$K83</f>
        <v>0</v>
      </c>
      <c r="BV172" s="238">
        <f>BV80*波及計算!$K83</f>
        <v>0</v>
      </c>
      <c r="BW172" s="238">
        <f>BW80*波及計算!$K83</f>
        <v>0</v>
      </c>
      <c r="BX172" s="238">
        <f>BX80*波及計算!$K83</f>
        <v>0</v>
      </c>
      <c r="BY172" s="238">
        <f>BY80*波及計算!$K83</f>
        <v>0</v>
      </c>
      <c r="BZ172" s="238">
        <f>BZ80*波及計算!$K83</f>
        <v>0</v>
      </c>
      <c r="CA172" s="238">
        <f>CA80*波及計算!$K83</f>
        <v>0</v>
      </c>
      <c r="CB172" s="238">
        <f>CB80*波及計算!$K83</f>
        <v>0</v>
      </c>
      <c r="CC172" s="238">
        <f>CC80*波及計算!$K83</f>
        <v>0</v>
      </c>
      <c r="CD172" s="238">
        <f>CD80*波及計算!$K83</f>
        <v>0</v>
      </c>
      <c r="CE172" s="238">
        <f>CE80*波及計算!$K83</f>
        <v>0</v>
      </c>
      <c r="CF172" s="238">
        <f>CF80*波及計算!$K83</f>
        <v>0</v>
      </c>
      <c r="CG172" s="238">
        <f>CG80*波及計算!$K83</f>
        <v>0</v>
      </c>
      <c r="CH172" s="238">
        <f>CH80*波及計算!$K83</f>
        <v>0</v>
      </c>
      <c r="CI172" s="238">
        <f>CI80*波及計算!$K83</f>
        <v>0</v>
      </c>
      <c r="CJ172" s="238">
        <f>CJ80*波及計算!$K83</f>
        <v>0</v>
      </c>
      <c r="CK172" s="238">
        <f>CK80*波及計算!$K83</f>
        <v>0</v>
      </c>
      <c r="CL172" s="238">
        <f>CL80*波及計算!$K83</f>
        <v>0</v>
      </c>
    </row>
    <row r="173" spans="1:90">
      <c r="A173">
        <v>78</v>
      </c>
      <c r="B173" t="s">
        <v>21</v>
      </c>
      <c r="C173" s="238">
        <f>C81*波及計算!$K84</f>
        <v>0</v>
      </c>
      <c r="D173" s="238">
        <f>D81*波及計算!$K84</f>
        <v>0</v>
      </c>
      <c r="E173" s="238">
        <f>E81*波及計算!$K84</f>
        <v>0</v>
      </c>
      <c r="F173" s="238">
        <f>F81*波及計算!$K84</f>
        <v>0</v>
      </c>
      <c r="G173" s="238">
        <f>G81*波及計算!$K84</f>
        <v>0</v>
      </c>
      <c r="H173" s="238">
        <f>H81*波及計算!$K84</f>
        <v>0</v>
      </c>
      <c r="I173" s="238">
        <f>I81*波及計算!$K84</f>
        <v>0</v>
      </c>
      <c r="J173" s="238">
        <f>J81*波及計算!$K84</f>
        <v>0</v>
      </c>
      <c r="K173" s="238">
        <f>K81*波及計算!$K84</f>
        <v>0</v>
      </c>
      <c r="L173" s="238">
        <f>L81*波及計算!$K84</f>
        <v>0</v>
      </c>
      <c r="M173" s="238">
        <f>M81*波及計算!$K84</f>
        <v>0</v>
      </c>
      <c r="N173" s="238">
        <f>N81*波及計算!$K84</f>
        <v>0</v>
      </c>
      <c r="O173" s="238">
        <f>O81*波及計算!$K84</f>
        <v>0</v>
      </c>
      <c r="P173" s="238">
        <f>P81*波及計算!$K84</f>
        <v>0</v>
      </c>
      <c r="Q173" s="238">
        <f>Q81*波及計算!$K84</f>
        <v>0</v>
      </c>
      <c r="R173" s="238">
        <f>R81*波及計算!$K84</f>
        <v>0</v>
      </c>
      <c r="S173" s="238">
        <f>S81*波及計算!$K84</f>
        <v>0</v>
      </c>
      <c r="T173" s="238">
        <f>T81*波及計算!$K84</f>
        <v>0</v>
      </c>
      <c r="U173" s="238">
        <f>U81*波及計算!$K84</f>
        <v>0</v>
      </c>
      <c r="V173" s="238">
        <f>V81*波及計算!$K84</f>
        <v>0</v>
      </c>
      <c r="W173" s="238">
        <f>W81*波及計算!$K84</f>
        <v>0</v>
      </c>
      <c r="X173" s="238">
        <f>X81*波及計算!$K84</f>
        <v>0</v>
      </c>
      <c r="Y173" s="238">
        <f>Y81*波及計算!$K84</f>
        <v>0</v>
      </c>
      <c r="Z173" s="238">
        <f>Z81*波及計算!$K84</f>
        <v>0</v>
      </c>
      <c r="AA173" s="238">
        <f>AA81*波及計算!$K84</f>
        <v>0</v>
      </c>
      <c r="AB173" s="238">
        <f>AB81*波及計算!$K84</f>
        <v>0</v>
      </c>
      <c r="AC173" s="238">
        <f>AC81*波及計算!$K84</f>
        <v>0</v>
      </c>
      <c r="AD173" s="238">
        <f>AD81*波及計算!$K84</f>
        <v>0</v>
      </c>
      <c r="AE173" s="238">
        <f>AE81*波及計算!$K84</f>
        <v>0</v>
      </c>
      <c r="AF173" s="238">
        <f>AF81*波及計算!$K84</f>
        <v>0</v>
      </c>
      <c r="AG173" s="238">
        <f>AG81*波及計算!$K84</f>
        <v>0</v>
      </c>
      <c r="AH173" s="238">
        <f>AH81*波及計算!$K84</f>
        <v>0</v>
      </c>
      <c r="AI173" s="238">
        <f>AI81*波及計算!$K84</f>
        <v>0</v>
      </c>
      <c r="AJ173" s="238">
        <f>AJ81*波及計算!$K84</f>
        <v>0</v>
      </c>
      <c r="AK173" s="238">
        <f>AK81*波及計算!$K84</f>
        <v>0</v>
      </c>
      <c r="AL173" s="238">
        <f>AL81*波及計算!$K84</f>
        <v>0</v>
      </c>
      <c r="AM173" s="238">
        <f>AM81*波及計算!$K84</f>
        <v>0</v>
      </c>
      <c r="AN173" s="238">
        <f>AN81*波及計算!$K84</f>
        <v>0</v>
      </c>
      <c r="AO173" s="238">
        <f>AO81*波及計算!$K84</f>
        <v>0</v>
      </c>
      <c r="AP173" s="238">
        <f>AP81*波及計算!$K84</f>
        <v>0</v>
      </c>
      <c r="AQ173" s="238">
        <f>AQ81*波及計算!$K84</f>
        <v>0</v>
      </c>
      <c r="AR173" s="238">
        <f>AR81*波及計算!$K84</f>
        <v>0</v>
      </c>
      <c r="AS173" s="238">
        <f>AS81*波及計算!$K84</f>
        <v>0</v>
      </c>
      <c r="AT173" s="238">
        <f>AT81*波及計算!$K84</f>
        <v>0</v>
      </c>
      <c r="AU173" s="238">
        <f>AU81*波及計算!$K84</f>
        <v>0</v>
      </c>
      <c r="AV173" s="238">
        <f>AV81*波及計算!$K84</f>
        <v>0</v>
      </c>
      <c r="AW173" s="238">
        <f>AW81*波及計算!$K84</f>
        <v>0</v>
      </c>
      <c r="AX173" s="238">
        <f>AX81*波及計算!$K84</f>
        <v>0</v>
      </c>
      <c r="AY173" s="238">
        <f>AY81*波及計算!$K84</f>
        <v>0</v>
      </c>
      <c r="AZ173" s="238">
        <f>AZ81*波及計算!$K84</f>
        <v>0</v>
      </c>
      <c r="BA173" s="238">
        <f>BA81*波及計算!$K84</f>
        <v>0</v>
      </c>
      <c r="BB173" s="238">
        <f>BB81*波及計算!$K84</f>
        <v>0</v>
      </c>
      <c r="BC173" s="238">
        <f>BC81*波及計算!$K84</f>
        <v>0</v>
      </c>
      <c r="BD173" s="238">
        <f>BD81*波及計算!$K84</f>
        <v>0</v>
      </c>
      <c r="BE173" s="238">
        <f>BE81*波及計算!$K84</f>
        <v>0</v>
      </c>
      <c r="BF173" s="238">
        <f>BF81*波及計算!$K84</f>
        <v>0</v>
      </c>
      <c r="BG173" s="238">
        <f>BG81*波及計算!$K84</f>
        <v>0</v>
      </c>
      <c r="BH173" s="238">
        <f>BH81*波及計算!$K84</f>
        <v>0</v>
      </c>
      <c r="BI173" s="238">
        <f>BI81*波及計算!$K84</f>
        <v>0</v>
      </c>
      <c r="BJ173" s="238">
        <f>BJ81*波及計算!$K84</f>
        <v>0</v>
      </c>
      <c r="BK173" s="238">
        <f>BK81*波及計算!$K84</f>
        <v>0</v>
      </c>
      <c r="BL173" s="238">
        <f>BL81*波及計算!$K84</f>
        <v>0</v>
      </c>
      <c r="BM173" s="238">
        <f>BM81*波及計算!$K84</f>
        <v>0</v>
      </c>
      <c r="BN173" s="238">
        <f>BN81*波及計算!$K84</f>
        <v>0</v>
      </c>
      <c r="BO173" s="238">
        <f>BO81*波及計算!$K84</f>
        <v>0</v>
      </c>
      <c r="BP173" s="238">
        <f>BP81*波及計算!$K84</f>
        <v>0</v>
      </c>
      <c r="BQ173" s="238">
        <f>BQ81*波及計算!$K84</f>
        <v>0</v>
      </c>
      <c r="BR173" s="238">
        <f>BR81*波及計算!$K84</f>
        <v>0</v>
      </c>
      <c r="BS173" s="238">
        <f>BS81*波及計算!$K84</f>
        <v>0</v>
      </c>
      <c r="BT173" s="238">
        <f>BT81*波及計算!$K84</f>
        <v>0</v>
      </c>
      <c r="BU173" s="238">
        <f>BU81*波及計算!$K84</f>
        <v>0</v>
      </c>
      <c r="BV173" s="238">
        <f>BV81*波及計算!$K84</f>
        <v>0</v>
      </c>
      <c r="BW173" s="238">
        <f>BW81*波及計算!$K84</f>
        <v>0</v>
      </c>
      <c r="BX173" s="238">
        <f>BX81*波及計算!$K84</f>
        <v>0</v>
      </c>
      <c r="BY173" s="238">
        <f>BY81*波及計算!$K84</f>
        <v>0</v>
      </c>
      <c r="BZ173" s="238">
        <f>BZ81*波及計算!$K84</f>
        <v>0</v>
      </c>
      <c r="CA173" s="238">
        <f>CA81*波及計算!$K84</f>
        <v>0</v>
      </c>
      <c r="CB173" s="238">
        <f>CB81*波及計算!$K84</f>
        <v>0</v>
      </c>
      <c r="CC173" s="238">
        <f>CC81*波及計算!$K84</f>
        <v>0</v>
      </c>
      <c r="CD173" s="238">
        <f>CD81*波及計算!$K84</f>
        <v>0</v>
      </c>
      <c r="CE173" s="238">
        <f>CE81*波及計算!$K84</f>
        <v>0</v>
      </c>
      <c r="CF173" s="238">
        <f>CF81*波及計算!$K84</f>
        <v>0</v>
      </c>
      <c r="CG173" s="238">
        <f>CG81*波及計算!$K84</f>
        <v>0</v>
      </c>
      <c r="CH173" s="238">
        <f>CH81*波及計算!$K84</f>
        <v>0</v>
      </c>
      <c r="CI173" s="238">
        <f>CI81*波及計算!$K84</f>
        <v>0</v>
      </c>
      <c r="CJ173" s="238">
        <f>CJ81*波及計算!$K84</f>
        <v>0</v>
      </c>
      <c r="CK173" s="238">
        <f>CK81*波及計算!$K84</f>
        <v>0</v>
      </c>
      <c r="CL173" s="238">
        <f>CL81*波及計算!$K84</f>
        <v>0</v>
      </c>
    </row>
    <row r="174" spans="1:90">
      <c r="A174">
        <v>79</v>
      </c>
      <c r="B174" t="s">
        <v>84</v>
      </c>
      <c r="C174" s="238">
        <f>C82*波及計算!$K85</f>
        <v>0</v>
      </c>
      <c r="D174" s="238">
        <f>D82*波及計算!$K85</f>
        <v>0</v>
      </c>
      <c r="E174" s="238">
        <f>E82*波及計算!$K85</f>
        <v>0</v>
      </c>
      <c r="F174" s="238">
        <f>F82*波及計算!$K85</f>
        <v>0</v>
      </c>
      <c r="G174" s="238">
        <f>G82*波及計算!$K85</f>
        <v>0</v>
      </c>
      <c r="H174" s="238">
        <f>H82*波及計算!$K85</f>
        <v>0</v>
      </c>
      <c r="I174" s="238">
        <f>I82*波及計算!$K85</f>
        <v>0</v>
      </c>
      <c r="J174" s="238">
        <f>J82*波及計算!$K85</f>
        <v>0</v>
      </c>
      <c r="K174" s="238">
        <f>K82*波及計算!$K85</f>
        <v>0</v>
      </c>
      <c r="L174" s="238">
        <f>L82*波及計算!$K85</f>
        <v>0</v>
      </c>
      <c r="M174" s="238">
        <f>M82*波及計算!$K85</f>
        <v>0</v>
      </c>
      <c r="N174" s="238">
        <f>N82*波及計算!$K85</f>
        <v>0</v>
      </c>
      <c r="O174" s="238">
        <f>O82*波及計算!$K85</f>
        <v>0</v>
      </c>
      <c r="P174" s="238">
        <f>P82*波及計算!$K85</f>
        <v>0</v>
      </c>
      <c r="Q174" s="238">
        <f>Q82*波及計算!$K85</f>
        <v>0</v>
      </c>
      <c r="R174" s="238">
        <f>R82*波及計算!$K85</f>
        <v>0</v>
      </c>
      <c r="S174" s="238">
        <f>S82*波及計算!$K85</f>
        <v>0</v>
      </c>
      <c r="T174" s="238">
        <f>T82*波及計算!$K85</f>
        <v>0</v>
      </c>
      <c r="U174" s="238">
        <f>U82*波及計算!$K85</f>
        <v>0</v>
      </c>
      <c r="V174" s="238">
        <f>V82*波及計算!$K85</f>
        <v>0</v>
      </c>
      <c r="W174" s="238">
        <f>W82*波及計算!$K85</f>
        <v>0</v>
      </c>
      <c r="X174" s="238">
        <f>X82*波及計算!$K85</f>
        <v>0</v>
      </c>
      <c r="Y174" s="238">
        <f>Y82*波及計算!$K85</f>
        <v>0</v>
      </c>
      <c r="Z174" s="238">
        <f>Z82*波及計算!$K85</f>
        <v>0</v>
      </c>
      <c r="AA174" s="238">
        <f>AA82*波及計算!$K85</f>
        <v>0</v>
      </c>
      <c r="AB174" s="238">
        <f>AB82*波及計算!$K85</f>
        <v>0</v>
      </c>
      <c r="AC174" s="238">
        <f>AC82*波及計算!$K85</f>
        <v>0</v>
      </c>
      <c r="AD174" s="238">
        <f>AD82*波及計算!$K85</f>
        <v>0</v>
      </c>
      <c r="AE174" s="238">
        <f>AE82*波及計算!$K85</f>
        <v>0</v>
      </c>
      <c r="AF174" s="238">
        <f>AF82*波及計算!$K85</f>
        <v>0</v>
      </c>
      <c r="AG174" s="238">
        <f>AG82*波及計算!$K85</f>
        <v>0</v>
      </c>
      <c r="AH174" s="238">
        <f>AH82*波及計算!$K85</f>
        <v>0</v>
      </c>
      <c r="AI174" s="238">
        <f>AI82*波及計算!$K85</f>
        <v>0</v>
      </c>
      <c r="AJ174" s="238">
        <f>AJ82*波及計算!$K85</f>
        <v>0</v>
      </c>
      <c r="AK174" s="238">
        <f>AK82*波及計算!$K85</f>
        <v>0</v>
      </c>
      <c r="AL174" s="238">
        <f>AL82*波及計算!$K85</f>
        <v>0</v>
      </c>
      <c r="AM174" s="238">
        <f>AM82*波及計算!$K85</f>
        <v>0</v>
      </c>
      <c r="AN174" s="238">
        <f>AN82*波及計算!$K85</f>
        <v>0</v>
      </c>
      <c r="AO174" s="238">
        <f>AO82*波及計算!$K85</f>
        <v>0</v>
      </c>
      <c r="AP174" s="238">
        <f>AP82*波及計算!$K85</f>
        <v>0</v>
      </c>
      <c r="AQ174" s="238">
        <f>AQ82*波及計算!$K85</f>
        <v>0</v>
      </c>
      <c r="AR174" s="238">
        <f>AR82*波及計算!$K85</f>
        <v>0</v>
      </c>
      <c r="AS174" s="238">
        <f>AS82*波及計算!$K85</f>
        <v>0</v>
      </c>
      <c r="AT174" s="238">
        <f>AT82*波及計算!$K85</f>
        <v>0</v>
      </c>
      <c r="AU174" s="238">
        <f>AU82*波及計算!$K85</f>
        <v>0</v>
      </c>
      <c r="AV174" s="238">
        <f>AV82*波及計算!$K85</f>
        <v>0</v>
      </c>
      <c r="AW174" s="238">
        <f>AW82*波及計算!$K85</f>
        <v>0</v>
      </c>
      <c r="AX174" s="238">
        <f>AX82*波及計算!$K85</f>
        <v>0</v>
      </c>
      <c r="AY174" s="238">
        <f>AY82*波及計算!$K85</f>
        <v>0</v>
      </c>
      <c r="AZ174" s="238">
        <f>AZ82*波及計算!$K85</f>
        <v>0</v>
      </c>
      <c r="BA174" s="238">
        <f>BA82*波及計算!$K85</f>
        <v>0</v>
      </c>
      <c r="BB174" s="238">
        <f>BB82*波及計算!$K85</f>
        <v>0</v>
      </c>
      <c r="BC174" s="238">
        <f>BC82*波及計算!$K85</f>
        <v>0</v>
      </c>
      <c r="BD174" s="238">
        <f>BD82*波及計算!$K85</f>
        <v>0</v>
      </c>
      <c r="BE174" s="238">
        <f>BE82*波及計算!$K85</f>
        <v>0</v>
      </c>
      <c r="BF174" s="238">
        <f>BF82*波及計算!$K85</f>
        <v>0</v>
      </c>
      <c r="BG174" s="238">
        <f>BG82*波及計算!$K85</f>
        <v>0</v>
      </c>
      <c r="BH174" s="238">
        <f>BH82*波及計算!$K85</f>
        <v>0</v>
      </c>
      <c r="BI174" s="238">
        <f>BI82*波及計算!$K85</f>
        <v>0</v>
      </c>
      <c r="BJ174" s="238">
        <f>BJ82*波及計算!$K85</f>
        <v>0</v>
      </c>
      <c r="BK174" s="238">
        <f>BK82*波及計算!$K85</f>
        <v>0</v>
      </c>
      <c r="BL174" s="238">
        <f>BL82*波及計算!$K85</f>
        <v>0</v>
      </c>
      <c r="BM174" s="238">
        <f>BM82*波及計算!$K85</f>
        <v>0</v>
      </c>
      <c r="BN174" s="238">
        <f>BN82*波及計算!$K85</f>
        <v>0</v>
      </c>
      <c r="BO174" s="238">
        <f>BO82*波及計算!$K85</f>
        <v>0</v>
      </c>
      <c r="BP174" s="238">
        <f>BP82*波及計算!$K85</f>
        <v>0</v>
      </c>
      <c r="BQ174" s="238">
        <f>BQ82*波及計算!$K85</f>
        <v>0</v>
      </c>
      <c r="BR174" s="238">
        <f>BR82*波及計算!$K85</f>
        <v>0</v>
      </c>
      <c r="BS174" s="238">
        <f>BS82*波及計算!$K85</f>
        <v>0</v>
      </c>
      <c r="BT174" s="238">
        <f>BT82*波及計算!$K85</f>
        <v>0</v>
      </c>
      <c r="BU174" s="238">
        <f>BU82*波及計算!$K85</f>
        <v>0</v>
      </c>
      <c r="BV174" s="238">
        <f>BV82*波及計算!$K85</f>
        <v>0</v>
      </c>
      <c r="BW174" s="238">
        <f>BW82*波及計算!$K85</f>
        <v>0</v>
      </c>
      <c r="BX174" s="238">
        <f>BX82*波及計算!$K85</f>
        <v>0</v>
      </c>
      <c r="BY174" s="238">
        <f>BY82*波及計算!$K85</f>
        <v>0</v>
      </c>
      <c r="BZ174" s="238">
        <f>BZ82*波及計算!$K85</f>
        <v>0</v>
      </c>
      <c r="CA174" s="238">
        <f>CA82*波及計算!$K85</f>
        <v>0</v>
      </c>
      <c r="CB174" s="238">
        <f>CB82*波及計算!$K85</f>
        <v>0</v>
      </c>
      <c r="CC174" s="238">
        <f>CC82*波及計算!$K85</f>
        <v>0</v>
      </c>
      <c r="CD174" s="238">
        <f>CD82*波及計算!$K85</f>
        <v>0</v>
      </c>
      <c r="CE174" s="238">
        <f>CE82*波及計算!$K85</f>
        <v>0</v>
      </c>
      <c r="CF174" s="238">
        <f>CF82*波及計算!$K85</f>
        <v>0</v>
      </c>
      <c r="CG174" s="238">
        <f>CG82*波及計算!$K85</f>
        <v>0</v>
      </c>
      <c r="CH174" s="238">
        <f>CH82*波及計算!$K85</f>
        <v>0</v>
      </c>
      <c r="CI174" s="238">
        <f>CI82*波及計算!$K85</f>
        <v>0</v>
      </c>
      <c r="CJ174" s="238">
        <f>CJ82*波及計算!$K85</f>
        <v>0</v>
      </c>
      <c r="CK174" s="238">
        <f>CK82*波及計算!$K85</f>
        <v>0</v>
      </c>
      <c r="CL174" s="238">
        <f>CL82*波及計算!$K85</f>
        <v>0</v>
      </c>
    </row>
    <row r="175" spans="1:90">
      <c r="A175">
        <v>80</v>
      </c>
      <c r="B175" t="s">
        <v>172</v>
      </c>
      <c r="C175" s="238">
        <f>C83*波及計算!$K86</f>
        <v>0</v>
      </c>
      <c r="D175" s="238">
        <f>D83*波及計算!$K86</f>
        <v>0</v>
      </c>
      <c r="E175" s="238">
        <f>E83*波及計算!$K86</f>
        <v>0</v>
      </c>
      <c r="F175" s="238">
        <f>F83*波及計算!$K86</f>
        <v>0</v>
      </c>
      <c r="G175" s="238">
        <f>G83*波及計算!$K86</f>
        <v>0</v>
      </c>
      <c r="H175" s="238">
        <f>H83*波及計算!$K86</f>
        <v>0</v>
      </c>
      <c r="I175" s="238">
        <f>I83*波及計算!$K86</f>
        <v>0</v>
      </c>
      <c r="J175" s="238">
        <f>J83*波及計算!$K86</f>
        <v>0</v>
      </c>
      <c r="K175" s="238">
        <f>K83*波及計算!$K86</f>
        <v>0</v>
      </c>
      <c r="L175" s="238">
        <f>L83*波及計算!$K86</f>
        <v>0</v>
      </c>
      <c r="M175" s="238">
        <f>M83*波及計算!$K86</f>
        <v>0</v>
      </c>
      <c r="N175" s="238">
        <f>N83*波及計算!$K86</f>
        <v>0</v>
      </c>
      <c r="O175" s="238">
        <f>O83*波及計算!$K86</f>
        <v>0</v>
      </c>
      <c r="P175" s="238">
        <f>P83*波及計算!$K86</f>
        <v>0</v>
      </c>
      <c r="Q175" s="238">
        <f>Q83*波及計算!$K86</f>
        <v>0</v>
      </c>
      <c r="R175" s="238">
        <f>R83*波及計算!$K86</f>
        <v>0</v>
      </c>
      <c r="S175" s="238">
        <f>S83*波及計算!$K86</f>
        <v>0</v>
      </c>
      <c r="T175" s="238">
        <f>T83*波及計算!$K86</f>
        <v>0</v>
      </c>
      <c r="U175" s="238">
        <f>U83*波及計算!$K86</f>
        <v>0</v>
      </c>
      <c r="V175" s="238">
        <f>V83*波及計算!$K86</f>
        <v>0</v>
      </c>
      <c r="W175" s="238">
        <f>W83*波及計算!$K86</f>
        <v>0</v>
      </c>
      <c r="X175" s="238">
        <f>X83*波及計算!$K86</f>
        <v>0</v>
      </c>
      <c r="Y175" s="238">
        <f>Y83*波及計算!$K86</f>
        <v>0</v>
      </c>
      <c r="Z175" s="238">
        <f>Z83*波及計算!$K86</f>
        <v>0</v>
      </c>
      <c r="AA175" s="238">
        <f>AA83*波及計算!$K86</f>
        <v>0</v>
      </c>
      <c r="AB175" s="238">
        <f>AB83*波及計算!$K86</f>
        <v>0</v>
      </c>
      <c r="AC175" s="238">
        <f>AC83*波及計算!$K86</f>
        <v>0</v>
      </c>
      <c r="AD175" s="238">
        <f>AD83*波及計算!$K86</f>
        <v>0</v>
      </c>
      <c r="AE175" s="238">
        <f>AE83*波及計算!$K86</f>
        <v>0</v>
      </c>
      <c r="AF175" s="238">
        <f>AF83*波及計算!$K86</f>
        <v>0</v>
      </c>
      <c r="AG175" s="238">
        <f>AG83*波及計算!$K86</f>
        <v>0</v>
      </c>
      <c r="AH175" s="238">
        <f>AH83*波及計算!$K86</f>
        <v>0</v>
      </c>
      <c r="AI175" s="238">
        <f>AI83*波及計算!$K86</f>
        <v>0</v>
      </c>
      <c r="AJ175" s="238">
        <f>AJ83*波及計算!$K86</f>
        <v>0</v>
      </c>
      <c r="AK175" s="238">
        <f>AK83*波及計算!$K86</f>
        <v>0</v>
      </c>
      <c r="AL175" s="238">
        <f>AL83*波及計算!$K86</f>
        <v>0</v>
      </c>
      <c r="AM175" s="238">
        <f>AM83*波及計算!$K86</f>
        <v>0</v>
      </c>
      <c r="AN175" s="238">
        <f>AN83*波及計算!$K86</f>
        <v>0</v>
      </c>
      <c r="AO175" s="238">
        <f>AO83*波及計算!$K86</f>
        <v>0</v>
      </c>
      <c r="AP175" s="238">
        <f>AP83*波及計算!$K86</f>
        <v>0</v>
      </c>
      <c r="AQ175" s="238">
        <f>AQ83*波及計算!$K86</f>
        <v>0</v>
      </c>
      <c r="AR175" s="238">
        <f>AR83*波及計算!$K86</f>
        <v>0</v>
      </c>
      <c r="AS175" s="238">
        <f>AS83*波及計算!$K86</f>
        <v>0</v>
      </c>
      <c r="AT175" s="238">
        <f>AT83*波及計算!$K86</f>
        <v>0</v>
      </c>
      <c r="AU175" s="238">
        <f>AU83*波及計算!$K86</f>
        <v>0</v>
      </c>
      <c r="AV175" s="238">
        <f>AV83*波及計算!$K86</f>
        <v>0</v>
      </c>
      <c r="AW175" s="238">
        <f>AW83*波及計算!$K86</f>
        <v>0</v>
      </c>
      <c r="AX175" s="238">
        <f>AX83*波及計算!$K86</f>
        <v>0</v>
      </c>
      <c r="AY175" s="238">
        <f>AY83*波及計算!$K86</f>
        <v>0</v>
      </c>
      <c r="AZ175" s="238">
        <f>AZ83*波及計算!$K86</f>
        <v>0</v>
      </c>
      <c r="BA175" s="238">
        <f>BA83*波及計算!$K86</f>
        <v>0</v>
      </c>
      <c r="BB175" s="238">
        <f>BB83*波及計算!$K86</f>
        <v>0</v>
      </c>
      <c r="BC175" s="238">
        <f>BC83*波及計算!$K86</f>
        <v>0</v>
      </c>
      <c r="BD175" s="238">
        <f>BD83*波及計算!$K86</f>
        <v>0</v>
      </c>
      <c r="BE175" s="238">
        <f>BE83*波及計算!$K86</f>
        <v>0</v>
      </c>
      <c r="BF175" s="238">
        <f>BF83*波及計算!$K86</f>
        <v>0</v>
      </c>
      <c r="BG175" s="238">
        <f>BG83*波及計算!$K86</f>
        <v>0</v>
      </c>
      <c r="BH175" s="238">
        <f>BH83*波及計算!$K86</f>
        <v>0</v>
      </c>
      <c r="BI175" s="238">
        <f>BI83*波及計算!$K86</f>
        <v>0</v>
      </c>
      <c r="BJ175" s="238">
        <f>BJ83*波及計算!$K86</f>
        <v>0</v>
      </c>
      <c r="BK175" s="238">
        <f>BK83*波及計算!$K86</f>
        <v>0</v>
      </c>
      <c r="BL175" s="238">
        <f>BL83*波及計算!$K86</f>
        <v>0</v>
      </c>
      <c r="BM175" s="238">
        <f>BM83*波及計算!$K86</f>
        <v>0</v>
      </c>
      <c r="BN175" s="238">
        <f>BN83*波及計算!$K86</f>
        <v>0</v>
      </c>
      <c r="BO175" s="238">
        <f>BO83*波及計算!$K86</f>
        <v>0</v>
      </c>
      <c r="BP175" s="238">
        <f>BP83*波及計算!$K86</f>
        <v>0</v>
      </c>
      <c r="BQ175" s="238">
        <f>BQ83*波及計算!$K86</f>
        <v>0</v>
      </c>
      <c r="BR175" s="238">
        <f>BR83*波及計算!$K86</f>
        <v>0</v>
      </c>
      <c r="BS175" s="238">
        <f>BS83*波及計算!$K86</f>
        <v>0</v>
      </c>
      <c r="BT175" s="238">
        <f>BT83*波及計算!$K86</f>
        <v>0</v>
      </c>
      <c r="BU175" s="238">
        <f>BU83*波及計算!$K86</f>
        <v>0</v>
      </c>
      <c r="BV175" s="238">
        <f>BV83*波及計算!$K86</f>
        <v>0</v>
      </c>
      <c r="BW175" s="238">
        <f>BW83*波及計算!$K86</f>
        <v>0</v>
      </c>
      <c r="BX175" s="238">
        <f>BX83*波及計算!$K86</f>
        <v>0</v>
      </c>
      <c r="BY175" s="238">
        <f>BY83*波及計算!$K86</f>
        <v>0</v>
      </c>
      <c r="BZ175" s="238">
        <f>BZ83*波及計算!$K86</f>
        <v>0</v>
      </c>
      <c r="CA175" s="238">
        <f>CA83*波及計算!$K86</f>
        <v>0</v>
      </c>
      <c r="CB175" s="238">
        <f>CB83*波及計算!$K86</f>
        <v>0</v>
      </c>
      <c r="CC175" s="238">
        <f>CC83*波及計算!$K86</f>
        <v>0</v>
      </c>
      <c r="CD175" s="238">
        <f>CD83*波及計算!$K86</f>
        <v>0</v>
      </c>
      <c r="CE175" s="238">
        <f>CE83*波及計算!$K86</f>
        <v>0</v>
      </c>
      <c r="CF175" s="238">
        <f>CF83*波及計算!$K86</f>
        <v>0</v>
      </c>
      <c r="CG175" s="238">
        <f>CG83*波及計算!$K86</f>
        <v>0</v>
      </c>
      <c r="CH175" s="238">
        <f>CH83*波及計算!$K86</f>
        <v>0</v>
      </c>
      <c r="CI175" s="238">
        <f>CI83*波及計算!$K86</f>
        <v>0</v>
      </c>
      <c r="CJ175" s="238">
        <f>CJ83*波及計算!$K86</f>
        <v>0</v>
      </c>
      <c r="CK175" s="238">
        <f>CK83*波及計算!$K86</f>
        <v>0</v>
      </c>
      <c r="CL175" s="238">
        <f>CL83*波及計算!$K86</f>
        <v>0</v>
      </c>
    </row>
    <row r="176" spans="1:90">
      <c r="A176">
        <v>81</v>
      </c>
      <c r="B176" t="s">
        <v>22</v>
      </c>
      <c r="C176" s="238">
        <f>C84*波及計算!$K87</f>
        <v>0</v>
      </c>
      <c r="D176" s="238">
        <f>D84*波及計算!$K87</f>
        <v>0</v>
      </c>
      <c r="E176" s="238">
        <f>E84*波及計算!$K87</f>
        <v>0</v>
      </c>
      <c r="F176" s="238">
        <f>F84*波及計算!$K87</f>
        <v>0</v>
      </c>
      <c r="G176" s="238">
        <f>G84*波及計算!$K87</f>
        <v>0</v>
      </c>
      <c r="H176" s="238">
        <f>H84*波及計算!$K87</f>
        <v>0</v>
      </c>
      <c r="I176" s="238">
        <f>I84*波及計算!$K87</f>
        <v>0</v>
      </c>
      <c r="J176" s="238">
        <f>J84*波及計算!$K87</f>
        <v>0</v>
      </c>
      <c r="K176" s="238">
        <f>K84*波及計算!$K87</f>
        <v>0</v>
      </c>
      <c r="L176" s="238">
        <f>L84*波及計算!$K87</f>
        <v>0</v>
      </c>
      <c r="M176" s="238">
        <f>M84*波及計算!$K87</f>
        <v>0</v>
      </c>
      <c r="N176" s="238">
        <f>N84*波及計算!$K87</f>
        <v>0</v>
      </c>
      <c r="O176" s="238">
        <f>O84*波及計算!$K87</f>
        <v>0</v>
      </c>
      <c r="P176" s="238">
        <f>P84*波及計算!$K87</f>
        <v>0</v>
      </c>
      <c r="Q176" s="238">
        <f>Q84*波及計算!$K87</f>
        <v>0</v>
      </c>
      <c r="R176" s="238">
        <f>R84*波及計算!$K87</f>
        <v>0</v>
      </c>
      <c r="S176" s="238">
        <f>S84*波及計算!$K87</f>
        <v>0</v>
      </c>
      <c r="T176" s="238">
        <f>T84*波及計算!$K87</f>
        <v>0</v>
      </c>
      <c r="U176" s="238">
        <f>U84*波及計算!$K87</f>
        <v>0</v>
      </c>
      <c r="V176" s="238">
        <f>V84*波及計算!$K87</f>
        <v>0</v>
      </c>
      <c r="W176" s="238">
        <f>W84*波及計算!$K87</f>
        <v>0</v>
      </c>
      <c r="X176" s="238">
        <f>X84*波及計算!$K87</f>
        <v>0</v>
      </c>
      <c r="Y176" s="238">
        <f>Y84*波及計算!$K87</f>
        <v>0</v>
      </c>
      <c r="Z176" s="238">
        <f>Z84*波及計算!$K87</f>
        <v>0</v>
      </c>
      <c r="AA176" s="238">
        <f>AA84*波及計算!$K87</f>
        <v>0</v>
      </c>
      <c r="AB176" s="238">
        <f>AB84*波及計算!$K87</f>
        <v>0</v>
      </c>
      <c r="AC176" s="238">
        <f>AC84*波及計算!$K87</f>
        <v>0</v>
      </c>
      <c r="AD176" s="238">
        <f>AD84*波及計算!$K87</f>
        <v>0</v>
      </c>
      <c r="AE176" s="238">
        <f>AE84*波及計算!$K87</f>
        <v>0</v>
      </c>
      <c r="AF176" s="238">
        <f>AF84*波及計算!$K87</f>
        <v>0</v>
      </c>
      <c r="AG176" s="238">
        <f>AG84*波及計算!$K87</f>
        <v>0</v>
      </c>
      <c r="AH176" s="238">
        <f>AH84*波及計算!$K87</f>
        <v>0</v>
      </c>
      <c r="AI176" s="238">
        <f>AI84*波及計算!$K87</f>
        <v>0</v>
      </c>
      <c r="AJ176" s="238">
        <f>AJ84*波及計算!$K87</f>
        <v>0</v>
      </c>
      <c r="AK176" s="238">
        <f>AK84*波及計算!$K87</f>
        <v>0</v>
      </c>
      <c r="AL176" s="238">
        <f>AL84*波及計算!$K87</f>
        <v>0</v>
      </c>
      <c r="AM176" s="238">
        <f>AM84*波及計算!$K87</f>
        <v>0</v>
      </c>
      <c r="AN176" s="238">
        <f>AN84*波及計算!$K87</f>
        <v>0</v>
      </c>
      <c r="AO176" s="238">
        <f>AO84*波及計算!$K87</f>
        <v>0</v>
      </c>
      <c r="AP176" s="238">
        <f>AP84*波及計算!$K87</f>
        <v>0</v>
      </c>
      <c r="AQ176" s="238">
        <f>AQ84*波及計算!$K87</f>
        <v>0</v>
      </c>
      <c r="AR176" s="238">
        <f>AR84*波及計算!$K87</f>
        <v>0</v>
      </c>
      <c r="AS176" s="238">
        <f>AS84*波及計算!$K87</f>
        <v>0</v>
      </c>
      <c r="AT176" s="238">
        <f>AT84*波及計算!$K87</f>
        <v>0</v>
      </c>
      <c r="AU176" s="238">
        <f>AU84*波及計算!$K87</f>
        <v>0</v>
      </c>
      <c r="AV176" s="238">
        <f>AV84*波及計算!$K87</f>
        <v>0</v>
      </c>
      <c r="AW176" s="238">
        <f>AW84*波及計算!$K87</f>
        <v>0</v>
      </c>
      <c r="AX176" s="238">
        <f>AX84*波及計算!$K87</f>
        <v>0</v>
      </c>
      <c r="AY176" s="238">
        <f>AY84*波及計算!$K87</f>
        <v>0</v>
      </c>
      <c r="AZ176" s="238">
        <f>AZ84*波及計算!$K87</f>
        <v>0</v>
      </c>
      <c r="BA176" s="238">
        <f>BA84*波及計算!$K87</f>
        <v>0</v>
      </c>
      <c r="BB176" s="238">
        <f>BB84*波及計算!$K87</f>
        <v>0</v>
      </c>
      <c r="BC176" s="238">
        <f>BC84*波及計算!$K87</f>
        <v>0</v>
      </c>
      <c r="BD176" s="238">
        <f>BD84*波及計算!$K87</f>
        <v>0</v>
      </c>
      <c r="BE176" s="238">
        <f>BE84*波及計算!$K87</f>
        <v>0</v>
      </c>
      <c r="BF176" s="238">
        <f>BF84*波及計算!$K87</f>
        <v>0</v>
      </c>
      <c r="BG176" s="238">
        <f>BG84*波及計算!$K87</f>
        <v>0</v>
      </c>
      <c r="BH176" s="238">
        <f>BH84*波及計算!$K87</f>
        <v>0</v>
      </c>
      <c r="BI176" s="238">
        <f>BI84*波及計算!$K87</f>
        <v>0</v>
      </c>
      <c r="BJ176" s="238">
        <f>BJ84*波及計算!$K87</f>
        <v>0</v>
      </c>
      <c r="BK176" s="238">
        <f>BK84*波及計算!$K87</f>
        <v>0</v>
      </c>
      <c r="BL176" s="238">
        <f>BL84*波及計算!$K87</f>
        <v>0</v>
      </c>
      <c r="BM176" s="238">
        <f>BM84*波及計算!$K87</f>
        <v>0</v>
      </c>
      <c r="BN176" s="238">
        <f>BN84*波及計算!$K87</f>
        <v>0</v>
      </c>
      <c r="BO176" s="238">
        <f>BO84*波及計算!$K87</f>
        <v>0</v>
      </c>
      <c r="BP176" s="238">
        <f>BP84*波及計算!$K87</f>
        <v>0</v>
      </c>
      <c r="BQ176" s="238">
        <f>BQ84*波及計算!$K87</f>
        <v>0</v>
      </c>
      <c r="BR176" s="238">
        <f>BR84*波及計算!$K87</f>
        <v>0</v>
      </c>
      <c r="BS176" s="238">
        <f>BS84*波及計算!$K87</f>
        <v>0</v>
      </c>
      <c r="BT176" s="238">
        <f>BT84*波及計算!$K87</f>
        <v>0</v>
      </c>
      <c r="BU176" s="238">
        <f>BU84*波及計算!$K87</f>
        <v>0</v>
      </c>
      <c r="BV176" s="238">
        <f>BV84*波及計算!$K87</f>
        <v>0</v>
      </c>
      <c r="BW176" s="238">
        <f>BW84*波及計算!$K87</f>
        <v>0</v>
      </c>
      <c r="BX176" s="238">
        <f>BX84*波及計算!$K87</f>
        <v>0</v>
      </c>
      <c r="BY176" s="238">
        <f>BY84*波及計算!$K87</f>
        <v>0</v>
      </c>
      <c r="BZ176" s="238">
        <f>BZ84*波及計算!$K87</f>
        <v>0</v>
      </c>
      <c r="CA176" s="238">
        <f>CA84*波及計算!$K87</f>
        <v>0</v>
      </c>
      <c r="CB176" s="238">
        <f>CB84*波及計算!$K87</f>
        <v>0</v>
      </c>
      <c r="CC176" s="238">
        <f>CC84*波及計算!$K87</f>
        <v>0</v>
      </c>
      <c r="CD176" s="238">
        <f>CD84*波及計算!$K87</f>
        <v>0</v>
      </c>
      <c r="CE176" s="238">
        <f>CE84*波及計算!$K87</f>
        <v>0</v>
      </c>
      <c r="CF176" s="238">
        <f>CF84*波及計算!$K87</f>
        <v>0</v>
      </c>
      <c r="CG176" s="238">
        <f>CG84*波及計算!$K87</f>
        <v>0</v>
      </c>
      <c r="CH176" s="238">
        <f>CH84*波及計算!$K87</f>
        <v>0</v>
      </c>
      <c r="CI176" s="238">
        <f>CI84*波及計算!$K87</f>
        <v>0</v>
      </c>
      <c r="CJ176" s="238">
        <f>CJ84*波及計算!$K87</f>
        <v>0</v>
      </c>
      <c r="CK176" s="238">
        <f>CK84*波及計算!$K87</f>
        <v>0</v>
      </c>
      <c r="CL176" s="238">
        <f>CL84*波及計算!$K87</f>
        <v>0</v>
      </c>
    </row>
    <row r="177" spans="1:91">
      <c r="A177">
        <v>82</v>
      </c>
      <c r="B177" t="s">
        <v>90</v>
      </c>
      <c r="C177" s="238">
        <f>C85*波及計算!$K88</f>
        <v>0</v>
      </c>
      <c r="D177" s="238">
        <f>D85*波及計算!$K88</f>
        <v>0</v>
      </c>
      <c r="E177" s="238">
        <f>E85*波及計算!$K88</f>
        <v>0</v>
      </c>
      <c r="F177" s="238">
        <f>F85*波及計算!$K88</f>
        <v>0</v>
      </c>
      <c r="G177" s="238">
        <f>G85*波及計算!$K88</f>
        <v>0</v>
      </c>
      <c r="H177" s="238">
        <f>H85*波及計算!$K88</f>
        <v>0</v>
      </c>
      <c r="I177" s="238">
        <f>I85*波及計算!$K88</f>
        <v>0</v>
      </c>
      <c r="J177" s="238">
        <f>J85*波及計算!$K88</f>
        <v>0</v>
      </c>
      <c r="K177" s="238">
        <f>K85*波及計算!$K88</f>
        <v>0</v>
      </c>
      <c r="L177" s="238">
        <f>L85*波及計算!$K88</f>
        <v>0</v>
      </c>
      <c r="M177" s="238">
        <f>M85*波及計算!$K88</f>
        <v>0</v>
      </c>
      <c r="N177" s="238">
        <f>N85*波及計算!$K88</f>
        <v>0</v>
      </c>
      <c r="O177" s="238">
        <f>O85*波及計算!$K88</f>
        <v>0</v>
      </c>
      <c r="P177" s="238">
        <f>P85*波及計算!$K88</f>
        <v>0</v>
      </c>
      <c r="Q177" s="238">
        <f>Q85*波及計算!$K88</f>
        <v>0</v>
      </c>
      <c r="R177" s="238">
        <f>R85*波及計算!$K88</f>
        <v>0</v>
      </c>
      <c r="S177" s="238">
        <f>S85*波及計算!$K88</f>
        <v>0</v>
      </c>
      <c r="T177" s="238">
        <f>T85*波及計算!$K88</f>
        <v>0</v>
      </c>
      <c r="U177" s="238">
        <f>U85*波及計算!$K88</f>
        <v>0</v>
      </c>
      <c r="V177" s="238">
        <f>V85*波及計算!$K88</f>
        <v>0</v>
      </c>
      <c r="W177" s="238">
        <f>W85*波及計算!$K88</f>
        <v>0</v>
      </c>
      <c r="X177" s="238">
        <f>X85*波及計算!$K88</f>
        <v>0</v>
      </c>
      <c r="Y177" s="238">
        <f>Y85*波及計算!$K88</f>
        <v>0</v>
      </c>
      <c r="Z177" s="238">
        <f>Z85*波及計算!$K88</f>
        <v>0</v>
      </c>
      <c r="AA177" s="238">
        <f>AA85*波及計算!$K88</f>
        <v>0</v>
      </c>
      <c r="AB177" s="238">
        <f>AB85*波及計算!$K88</f>
        <v>0</v>
      </c>
      <c r="AC177" s="238">
        <f>AC85*波及計算!$K88</f>
        <v>0</v>
      </c>
      <c r="AD177" s="238">
        <f>AD85*波及計算!$K88</f>
        <v>0</v>
      </c>
      <c r="AE177" s="238">
        <f>AE85*波及計算!$K88</f>
        <v>0</v>
      </c>
      <c r="AF177" s="238">
        <f>AF85*波及計算!$K88</f>
        <v>0</v>
      </c>
      <c r="AG177" s="238">
        <f>AG85*波及計算!$K88</f>
        <v>0</v>
      </c>
      <c r="AH177" s="238">
        <f>AH85*波及計算!$K88</f>
        <v>0</v>
      </c>
      <c r="AI177" s="238">
        <f>AI85*波及計算!$K88</f>
        <v>0</v>
      </c>
      <c r="AJ177" s="238">
        <f>AJ85*波及計算!$K88</f>
        <v>0</v>
      </c>
      <c r="AK177" s="238">
        <f>AK85*波及計算!$K88</f>
        <v>0</v>
      </c>
      <c r="AL177" s="238">
        <f>AL85*波及計算!$K88</f>
        <v>0</v>
      </c>
      <c r="AM177" s="238">
        <f>AM85*波及計算!$K88</f>
        <v>0</v>
      </c>
      <c r="AN177" s="238">
        <f>AN85*波及計算!$K88</f>
        <v>0</v>
      </c>
      <c r="AO177" s="238">
        <f>AO85*波及計算!$K88</f>
        <v>0</v>
      </c>
      <c r="AP177" s="238">
        <f>AP85*波及計算!$K88</f>
        <v>0</v>
      </c>
      <c r="AQ177" s="238">
        <f>AQ85*波及計算!$K88</f>
        <v>0</v>
      </c>
      <c r="AR177" s="238">
        <f>AR85*波及計算!$K88</f>
        <v>0</v>
      </c>
      <c r="AS177" s="238">
        <f>AS85*波及計算!$K88</f>
        <v>0</v>
      </c>
      <c r="AT177" s="238">
        <f>AT85*波及計算!$K88</f>
        <v>0</v>
      </c>
      <c r="AU177" s="238">
        <f>AU85*波及計算!$K88</f>
        <v>0</v>
      </c>
      <c r="AV177" s="238">
        <f>AV85*波及計算!$K88</f>
        <v>0</v>
      </c>
      <c r="AW177" s="238">
        <f>AW85*波及計算!$K88</f>
        <v>0</v>
      </c>
      <c r="AX177" s="238">
        <f>AX85*波及計算!$K88</f>
        <v>0</v>
      </c>
      <c r="AY177" s="238">
        <f>AY85*波及計算!$K88</f>
        <v>0</v>
      </c>
      <c r="AZ177" s="238">
        <f>AZ85*波及計算!$K88</f>
        <v>0</v>
      </c>
      <c r="BA177" s="238">
        <f>BA85*波及計算!$K88</f>
        <v>0</v>
      </c>
      <c r="BB177" s="238">
        <f>BB85*波及計算!$K88</f>
        <v>0</v>
      </c>
      <c r="BC177" s="238">
        <f>BC85*波及計算!$K88</f>
        <v>0</v>
      </c>
      <c r="BD177" s="238">
        <f>BD85*波及計算!$K88</f>
        <v>0</v>
      </c>
      <c r="BE177" s="238">
        <f>BE85*波及計算!$K88</f>
        <v>0</v>
      </c>
      <c r="BF177" s="238">
        <f>BF85*波及計算!$K88</f>
        <v>0</v>
      </c>
      <c r="BG177" s="238">
        <f>BG85*波及計算!$K88</f>
        <v>0</v>
      </c>
      <c r="BH177" s="238">
        <f>BH85*波及計算!$K88</f>
        <v>0</v>
      </c>
      <c r="BI177" s="238">
        <f>BI85*波及計算!$K88</f>
        <v>0</v>
      </c>
      <c r="BJ177" s="238">
        <f>BJ85*波及計算!$K88</f>
        <v>0</v>
      </c>
      <c r="BK177" s="238">
        <f>BK85*波及計算!$K88</f>
        <v>0</v>
      </c>
      <c r="BL177" s="238">
        <f>BL85*波及計算!$K88</f>
        <v>0</v>
      </c>
      <c r="BM177" s="238">
        <f>BM85*波及計算!$K88</f>
        <v>0</v>
      </c>
      <c r="BN177" s="238">
        <f>BN85*波及計算!$K88</f>
        <v>0</v>
      </c>
      <c r="BO177" s="238">
        <f>BO85*波及計算!$K88</f>
        <v>0</v>
      </c>
      <c r="BP177" s="238">
        <f>BP85*波及計算!$K88</f>
        <v>0</v>
      </c>
      <c r="BQ177" s="238">
        <f>BQ85*波及計算!$K88</f>
        <v>0</v>
      </c>
      <c r="BR177" s="238">
        <f>BR85*波及計算!$K88</f>
        <v>0</v>
      </c>
      <c r="BS177" s="238">
        <f>BS85*波及計算!$K88</f>
        <v>0</v>
      </c>
      <c r="BT177" s="238">
        <f>BT85*波及計算!$K88</f>
        <v>0</v>
      </c>
      <c r="BU177" s="238">
        <f>BU85*波及計算!$K88</f>
        <v>0</v>
      </c>
      <c r="BV177" s="238">
        <f>BV85*波及計算!$K88</f>
        <v>0</v>
      </c>
      <c r="BW177" s="238">
        <f>BW85*波及計算!$K88</f>
        <v>0</v>
      </c>
      <c r="BX177" s="238">
        <f>BX85*波及計算!$K88</f>
        <v>0</v>
      </c>
      <c r="BY177" s="238">
        <f>BY85*波及計算!$K88</f>
        <v>0</v>
      </c>
      <c r="BZ177" s="238">
        <f>BZ85*波及計算!$K88</f>
        <v>0</v>
      </c>
      <c r="CA177" s="238">
        <f>CA85*波及計算!$K88</f>
        <v>0</v>
      </c>
      <c r="CB177" s="238">
        <f>CB85*波及計算!$K88</f>
        <v>0</v>
      </c>
      <c r="CC177" s="238">
        <f>CC85*波及計算!$K88</f>
        <v>0</v>
      </c>
      <c r="CD177" s="238">
        <f>CD85*波及計算!$K88</f>
        <v>0</v>
      </c>
      <c r="CE177" s="238">
        <f>CE85*波及計算!$K88</f>
        <v>0</v>
      </c>
      <c r="CF177" s="238">
        <f>CF85*波及計算!$K88</f>
        <v>0</v>
      </c>
      <c r="CG177" s="238">
        <f>CG85*波及計算!$K88</f>
        <v>0</v>
      </c>
      <c r="CH177" s="238">
        <f>CH85*波及計算!$K88</f>
        <v>0</v>
      </c>
      <c r="CI177" s="238">
        <f>CI85*波及計算!$K88</f>
        <v>0</v>
      </c>
      <c r="CJ177" s="238">
        <f>CJ85*波及計算!$K88</f>
        <v>0</v>
      </c>
      <c r="CK177" s="238">
        <f>CK85*波及計算!$K88</f>
        <v>0</v>
      </c>
      <c r="CL177" s="238">
        <f>CL85*波及計算!$K88</f>
        <v>0</v>
      </c>
    </row>
    <row r="178" spans="1:91">
      <c r="A178">
        <v>83</v>
      </c>
      <c r="B178" t="s">
        <v>173</v>
      </c>
      <c r="C178" s="238">
        <f>C86*波及計算!$K89</f>
        <v>0</v>
      </c>
      <c r="D178" s="238">
        <f>D86*波及計算!$K89</f>
        <v>0</v>
      </c>
      <c r="E178" s="238">
        <f>E86*波及計算!$K89</f>
        <v>0</v>
      </c>
      <c r="F178" s="238">
        <f>F86*波及計算!$K89</f>
        <v>0</v>
      </c>
      <c r="G178" s="238">
        <f>G86*波及計算!$K89</f>
        <v>0</v>
      </c>
      <c r="H178" s="238">
        <f>H86*波及計算!$K89</f>
        <v>0</v>
      </c>
      <c r="I178" s="238">
        <f>I86*波及計算!$K89</f>
        <v>0</v>
      </c>
      <c r="J178" s="238">
        <f>J86*波及計算!$K89</f>
        <v>0</v>
      </c>
      <c r="K178" s="238">
        <f>K86*波及計算!$K89</f>
        <v>0</v>
      </c>
      <c r="L178" s="238">
        <f>L86*波及計算!$K89</f>
        <v>0</v>
      </c>
      <c r="M178" s="238">
        <f>M86*波及計算!$K89</f>
        <v>0</v>
      </c>
      <c r="N178" s="238">
        <f>N86*波及計算!$K89</f>
        <v>0</v>
      </c>
      <c r="O178" s="238">
        <f>O86*波及計算!$K89</f>
        <v>0</v>
      </c>
      <c r="P178" s="238">
        <f>P86*波及計算!$K89</f>
        <v>0</v>
      </c>
      <c r="Q178" s="238">
        <f>Q86*波及計算!$K89</f>
        <v>0</v>
      </c>
      <c r="R178" s="238">
        <f>R86*波及計算!$K89</f>
        <v>0</v>
      </c>
      <c r="S178" s="238">
        <f>S86*波及計算!$K89</f>
        <v>0</v>
      </c>
      <c r="T178" s="238">
        <f>T86*波及計算!$K89</f>
        <v>0</v>
      </c>
      <c r="U178" s="238">
        <f>U86*波及計算!$K89</f>
        <v>0</v>
      </c>
      <c r="V178" s="238">
        <f>V86*波及計算!$K89</f>
        <v>0</v>
      </c>
      <c r="W178" s="238">
        <f>W86*波及計算!$K89</f>
        <v>0</v>
      </c>
      <c r="X178" s="238">
        <f>X86*波及計算!$K89</f>
        <v>0</v>
      </c>
      <c r="Y178" s="238">
        <f>Y86*波及計算!$K89</f>
        <v>0</v>
      </c>
      <c r="Z178" s="238">
        <f>Z86*波及計算!$K89</f>
        <v>0</v>
      </c>
      <c r="AA178" s="238">
        <f>AA86*波及計算!$K89</f>
        <v>0</v>
      </c>
      <c r="AB178" s="238">
        <f>AB86*波及計算!$K89</f>
        <v>0</v>
      </c>
      <c r="AC178" s="238">
        <f>AC86*波及計算!$K89</f>
        <v>0</v>
      </c>
      <c r="AD178" s="238">
        <f>AD86*波及計算!$K89</f>
        <v>0</v>
      </c>
      <c r="AE178" s="238">
        <f>AE86*波及計算!$K89</f>
        <v>0</v>
      </c>
      <c r="AF178" s="238">
        <f>AF86*波及計算!$K89</f>
        <v>0</v>
      </c>
      <c r="AG178" s="238">
        <f>AG86*波及計算!$K89</f>
        <v>0</v>
      </c>
      <c r="AH178" s="238">
        <f>AH86*波及計算!$K89</f>
        <v>0</v>
      </c>
      <c r="AI178" s="238">
        <f>AI86*波及計算!$K89</f>
        <v>0</v>
      </c>
      <c r="AJ178" s="238">
        <f>AJ86*波及計算!$K89</f>
        <v>0</v>
      </c>
      <c r="AK178" s="238">
        <f>AK86*波及計算!$K89</f>
        <v>0</v>
      </c>
      <c r="AL178" s="238">
        <f>AL86*波及計算!$K89</f>
        <v>0</v>
      </c>
      <c r="AM178" s="238">
        <f>AM86*波及計算!$K89</f>
        <v>0</v>
      </c>
      <c r="AN178" s="238">
        <f>AN86*波及計算!$K89</f>
        <v>0</v>
      </c>
      <c r="AO178" s="238">
        <f>AO86*波及計算!$K89</f>
        <v>0</v>
      </c>
      <c r="AP178" s="238">
        <f>AP86*波及計算!$K89</f>
        <v>0</v>
      </c>
      <c r="AQ178" s="238">
        <f>AQ86*波及計算!$K89</f>
        <v>0</v>
      </c>
      <c r="AR178" s="238">
        <f>AR86*波及計算!$K89</f>
        <v>0</v>
      </c>
      <c r="AS178" s="238">
        <f>AS86*波及計算!$K89</f>
        <v>0</v>
      </c>
      <c r="AT178" s="238">
        <f>AT86*波及計算!$K89</f>
        <v>0</v>
      </c>
      <c r="AU178" s="238">
        <f>AU86*波及計算!$K89</f>
        <v>0</v>
      </c>
      <c r="AV178" s="238">
        <f>AV86*波及計算!$K89</f>
        <v>0</v>
      </c>
      <c r="AW178" s="238">
        <f>AW86*波及計算!$K89</f>
        <v>0</v>
      </c>
      <c r="AX178" s="238">
        <f>AX86*波及計算!$K89</f>
        <v>0</v>
      </c>
      <c r="AY178" s="238">
        <f>AY86*波及計算!$K89</f>
        <v>0</v>
      </c>
      <c r="AZ178" s="238">
        <f>AZ86*波及計算!$K89</f>
        <v>0</v>
      </c>
      <c r="BA178" s="238">
        <f>BA86*波及計算!$K89</f>
        <v>0</v>
      </c>
      <c r="BB178" s="238">
        <f>BB86*波及計算!$K89</f>
        <v>0</v>
      </c>
      <c r="BC178" s="238">
        <f>BC86*波及計算!$K89</f>
        <v>0</v>
      </c>
      <c r="BD178" s="238">
        <f>BD86*波及計算!$K89</f>
        <v>0</v>
      </c>
      <c r="BE178" s="238">
        <f>BE86*波及計算!$K89</f>
        <v>0</v>
      </c>
      <c r="BF178" s="238">
        <f>BF86*波及計算!$K89</f>
        <v>0</v>
      </c>
      <c r="BG178" s="238">
        <f>BG86*波及計算!$K89</f>
        <v>0</v>
      </c>
      <c r="BH178" s="238">
        <f>BH86*波及計算!$K89</f>
        <v>0</v>
      </c>
      <c r="BI178" s="238">
        <f>BI86*波及計算!$K89</f>
        <v>0</v>
      </c>
      <c r="BJ178" s="238">
        <f>BJ86*波及計算!$K89</f>
        <v>0</v>
      </c>
      <c r="BK178" s="238">
        <f>BK86*波及計算!$K89</f>
        <v>0</v>
      </c>
      <c r="BL178" s="238">
        <f>BL86*波及計算!$K89</f>
        <v>0</v>
      </c>
      <c r="BM178" s="238">
        <f>BM86*波及計算!$K89</f>
        <v>0</v>
      </c>
      <c r="BN178" s="238">
        <f>BN86*波及計算!$K89</f>
        <v>0</v>
      </c>
      <c r="BO178" s="238">
        <f>BO86*波及計算!$K89</f>
        <v>0</v>
      </c>
      <c r="BP178" s="238">
        <f>BP86*波及計算!$K89</f>
        <v>0</v>
      </c>
      <c r="BQ178" s="238">
        <f>BQ86*波及計算!$K89</f>
        <v>0</v>
      </c>
      <c r="BR178" s="238">
        <f>BR86*波及計算!$K89</f>
        <v>0</v>
      </c>
      <c r="BS178" s="238">
        <f>BS86*波及計算!$K89</f>
        <v>0</v>
      </c>
      <c r="BT178" s="238">
        <f>BT86*波及計算!$K89</f>
        <v>0</v>
      </c>
      <c r="BU178" s="238">
        <f>BU86*波及計算!$K89</f>
        <v>0</v>
      </c>
      <c r="BV178" s="238">
        <f>BV86*波及計算!$K89</f>
        <v>0</v>
      </c>
      <c r="BW178" s="238">
        <f>BW86*波及計算!$K89</f>
        <v>0</v>
      </c>
      <c r="BX178" s="238">
        <f>BX86*波及計算!$K89</f>
        <v>0</v>
      </c>
      <c r="BY178" s="238">
        <f>BY86*波及計算!$K89</f>
        <v>0</v>
      </c>
      <c r="BZ178" s="238">
        <f>BZ86*波及計算!$K89</f>
        <v>0</v>
      </c>
      <c r="CA178" s="238">
        <f>CA86*波及計算!$K89</f>
        <v>0</v>
      </c>
      <c r="CB178" s="238">
        <f>CB86*波及計算!$K89</f>
        <v>0</v>
      </c>
      <c r="CC178" s="238">
        <f>CC86*波及計算!$K89</f>
        <v>0</v>
      </c>
      <c r="CD178" s="238">
        <f>CD86*波及計算!$K89</f>
        <v>0</v>
      </c>
      <c r="CE178" s="238">
        <f>CE86*波及計算!$K89</f>
        <v>0</v>
      </c>
      <c r="CF178" s="238">
        <f>CF86*波及計算!$K89</f>
        <v>0</v>
      </c>
      <c r="CG178" s="238">
        <f>CG86*波及計算!$K89</f>
        <v>0</v>
      </c>
      <c r="CH178" s="238">
        <f>CH86*波及計算!$K89</f>
        <v>0</v>
      </c>
      <c r="CI178" s="238">
        <f>CI86*波及計算!$K89</f>
        <v>0</v>
      </c>
      <c r="CJ178" s="238">
        <f>CJ86*波及計算!$K89</f>
        <v>0</v>
      </c>
      <c r="CK178" s="238">
        <f>CK86*波及計算!$K89</f>
        <v>0</v>
      </c>
      <c r="CL178" s="238">
        <f>CL86*波及計算!$K89</f>
        <v>0</v>
      </c>
    </row>
    <row r="179" spans="1:91">
      <c r="A179">
        <v>84</v>
      </c>
      <c r="B179" t="s">
        <v>91</v>
      </c>
      <c r="C179" s="238">
        <f>C87*波及計算!$K90</f>
        <v>0</v>
      </c>
      <c r="D179" s="238">
        <f>D87*波及計算!$K90</f>
        <v>0</v>
      </c>
      <c r="E179" s="238">
        <f>E87*波及計算!$K90</f>
        <v>0</v>
      </c>
      <c r="F179" s="238">
        <f>F87*波及計算!$K90</f>
        <v>0</v>
      </c>
      <c r="G179" s="238">
        <f>G87*波及計算!$K90</f>
        <v>0</v>
      </c>
      <c r="H179" s="238">
        <f>H87*波及計算!$K90</f>
        <v>0</v>
      </c>
      <c r="I179" s="238">
        <f>I87*波及計算!$K90</f>
        <v>0</v>
      </c>
      <c r="J179" s="238">
        <f>J87*波及計算!$K90</f>
        <v>0</v>
      </c>
      <c r="K179" s="238">
        <f>K87*波及計算!$K90</f>
        <v>0</v>
      </c>
      <c r="L179" s="238">
        <f>L87*波及計算!$K90</f>
        <v>0</v>
      </c>
      <c r="M179" s="238">
        <f>M87*波及計算!$K90</f>
        <v>0</v>
      </c>
      <c r="N179" s="238">
        <f>N87*波及計算!$K90</f>
        <v>0</v>
      </c>
      <c r="O179" s="238">
        <f>O87*波及計算!$K90</f>
        <v>0</v>
      </c>
      <c r="P179" s="238">
        <f>P87*波及計算!$K90</f>
        <v>0</v>
      </c>
      <c r="Q179" s="238">
        <f>Q87*波及計算!$K90</f>
        <v>0</v>
      </c>
      <c r="R179" s="238">
        <f>R87*波及計算!$K90</f>
        <v>0</v>
      </c>
      <c r="S179" s="238">
        <f>S87*波及計算!$K90</f>
        <v>0</v>
      </c>
      <c r="T179" s="238">
        <f>T87*波及計算!$K90</f>
        <v>0</v>
      </c>
      <c r="U179" s="238">
        <f>U87*波及計算!$K90</f>
        <v>0</v>
      </c>
      <c r="V179" s="238">
        <f>V87*波及計算!$K90</f>
        <v>0</v>
      </c>
      <c r="W179" s="238">
        <f>W87*波及計算!$K90</f>
        <v>0</v>
      </c>
      <c r="X179" s="238">
        <f>X87*波及計算!$K90</f>
        <v>0</v>
      </c>
      <c r="Y179" s="238">
        <f>Y87*波及計算!$K90</f>
        <v>0</v>
      </c>
      <c r="Z179" s="238">
        <f>Z87*波及計算!$K90</f>
        <v>0</v>
      </c>
      <c r="AA179" s="238">
        <f>AA87*波及計算!$K90</f>
        <v>0</v>
      </c>
      <c r="AB179" s="238">
        <f>AB87*波及計算!$K90</f>
        <v>0</v>
      </c>
      <c r="AC179" s="238">
        <f>AC87*波及計算!$K90</f>
        <v>0</v>
      </c>
      <c r="AD179" s="238">
        <f>AD87*波及計算!$K90</f>
        <v>0</v>
      </c>
      <c r="AE179" s="238">
        <f>AE87*波及計算!$K90</f>
        <v>0</v>
      </c>
      <c r="AF179" s="238">
        <f>AF87*波及計算!$K90</f>
        <v>0</v>
      </c>
      <c r="AG179" s="238">
        <f>AG87*波及計算!$K90</f>
        <v>0</v>
      </c>
      <c r="AH179" s="238">
        <f>AH87*波及計算!$K90</f>
        <v>0</v>
      </c>
      <c r="AI179" s="238">
        <f>AI87*波及計算!$K90</f>
        <v>0</v>
      </c>
      <c r="AJ179" s="238">
        <f>AJ87*波及計算!$K90</f>
        <v>0</v>
      </c>
      <c r="AK179" s="238">
        <f>AK87*波及計算!$K90</f>
        <v>0</v>
      </c>
      <c r="AL179" s="238">
        <f>AL87*波及計算!$K90</f>
        <v>0</v>
      </c>
      <c r="AM179" s="238">
        <f>AM87*波及計算!$K90</f>
        <v>0</v>
      </c>
      <c r="AN179" s="238">
        <f>AN87*波及計算!$K90</f>
        <v>0</v>
      </c>
      <c r="AO179" s="238">
        <f>AO87*波及計算!$K90</f>
        <v>0</v>
      </c>
      <c r="AP179" s="238">
        <f>AP87*波及計算!$K90</f>
        <v>0</v>
      </c>
      <c r="AQ179" s="238">
        <f>AQ87*波及計算!$K90</f>
        <v>0</v>
      </c>
      <c r="AR179" s="238">
        <f>AR87*波及計算!$K90</f>
        <v>0</v>
      </c>
      <c r="AS179" s="238">
        <f>AS87*波及計算!$K90</f>
        <v>0</v>
      </c>
      <c r="AT179" s="238">
        <f>AT87*波及計算!$K90</f>
        <v>0</v>
      </c>
      <c r="AU179" s="238">
        <f>AU87*波及計算!$K90</f>
        <v>0</v>
      </c>
      <c r="AV179" s="238">
        <f>AV87*波及計算!$K90</f>
        <v>0</v>
      </c>
      <c r="AW179" s="238">
        <f>AW87*波及計算!$K90</f>
        <v>0</v>
      </c>
      <c r="AX179" s="238">
        <f>AX87*波及計算!$K90</f>
        <v>0</v>
      </c>
      <c r="AY179" s="238">
        <f>AY87*波及計算!$K90</f>
        <v>0</v>
      </c>
      <c r="AZ179" s="238">
        <f>AZ87*波及計算!$K90</f>
        <v>0</v>
      </c>
      <c r="BA179" s="238">
        <f>BA87*波及計算!$K90</f>
        <v>0</v>
      </c>
      <c r="BB179" s="238">
        <f>BB87*波及計算!$K90</f>
        <v>0</v>
      </c>
      <c r="BC179" s="238">
        <f>BC87*波及計算!$K90</f>
        <v>0</v>
      </c>
      <c r="BD179" s="238">
        <f>BD87*波及計算!$K90</f>
        <v>0</v>
      </c>
      <c r="BE179" s="238">
        <f>BE87*波及計算!$K90</f>
        <v>0</v>
      </c>
      <c r="BF179" s="238">
        <f>BF87*波及計算!$K90</f>
        <v>0</v>
      </c>
      <c r="BG179" s="238">
        <f>BG87*波及計算!$K90</f>
        <v>0</v>
      </c>
      <c r="BH179" s="238">
        <f>BH87*波及計算!$K90</f>
        <v>0</v>
      </c>
      <c r="BI179" s="238">
        <f>BI87*波及計算!$K90</f>
        <v>0</v>
      </c>
      <c r="BJ179" s="238">
        <f>BJ87*波及計算!$K90</f>
        <v>0</v>
      </c>
      <c r="BK179" s="238">
        <f>BK87*波及計算!$K90</f>
        <v>0</v>
      </c>
      <c r="BL179" s="238">
        <f>BL87*波及計算!$K90</f>
        <v>0</v>
      </c>
      <c r="BM179" s="238">
        <f>BM87*波及計算!$K90</f>
        <v>0</v>
      </c>
      <c r="BN179" s="238">
        <f>BN87*波及計算!$K90</f>
        <v>0</v>
      </c>
      <c r="BO179" s="238">
        <f>BO87*波及計算!$K90</f>
        <v>0</v>
      </c>
      <c r="BP179" s="238">
        <f>BP87*波及計算!$K90</f>
        <v>0</v>
      </c>
      <c r="BQ179" s="238">
        <f>BQ87*波及計算!$K90</f>
        <v>0</v>
      </c>
      <c r="BR179" s="238">
        <f>BR87*波及計算!$K90</f>
        <v>0</v>
      </c>
      <c r="BS179" s="238">
        <f>BS87*波及計算!$K90</f>
        <v>0</v>
      </c>
      <c r="BT179" s="238">
        <f>BT87*波及計算!$K90</f>
        <v>0</v>
      </c>
      <c r="BU179" s="238">
        <f>BU87*波及計算!$K90</f>
        <v>0</v>
      </c>
      <c r="BV179" s="238">
        <f>BV87*波及計算!$K90</f>
        <v>0</v>
      </c>
      <c r="BW179" s="238">
        <f>BW87*波及計算!$K90</f>
        <v>0</v>
      </c>
      <c r="BX179" s="238">
        <f>BX87*波及計算!$K90</f>
        <v>0</v>
      </c>
      <c r="BY179" s="238">
        <f>BY87*波及計算!$K90</f>
        <v>0</v>
      </c>
      <c r="BZ179" s="238">
        <f>BZ87*波及計算!$K90</f>
        <v>0</v>
      </c>
      <c r="CA179" s="238">
        <f>CA87*波及計算!$K90</f>
        <v>0</v>
      </c>
      <c r="CB179" s="238">
        <f>CB87*波及計算!$K90</f>
        <v>0</v>
      </c>
      <c r="CC179" s="238">
        <f>CC87*波及計算!$K90</f>
        <v>0</v>
      </c>
      <c r="CD179" s="238">
        <f>CD87*波及計算!$K90</f>
        <v>0</v>
      </c>
      <c r="CE179" s="238">
        <f>CE87*波及計算!$K90</f>
        <v>0</v>
      </c>
      <c r="CF179" s="238">
        <f>CF87*波及計算!$K90</f>
        <v>0</v>
      </c>
      <c r="CG179" s="238">
        <f>CG87*波及計算!$K90</f>
        <v>0</v>
      </c>
      <c r="CH179" s="238">
        <f>CH87*波及計算!$K90</f>
        <v>0</v>
      </c>
      <c r="CI179" s="238">
        <f>CI87*波及計算!$K90</f>
        <v>0</v>
      </c>
      <c r="CJ179" s="238">
        <f>CJ87*波及計算!$K90</f>
        <v>0</v>
      </c>
      <c r="CK179" s="238">
        <f>CK87*波及計算!$K90</f>
        <v>0</v>
      </c>
      <c r="CL179" s="238">
        <f>CL87*波及計算!$K90</f>
        <v>0</v>
      </c>
    </row>
    <row r="180" spans="1:91">
      <c r="A180">
        <v>85</v>
      </c>
      <c r="B180" t="s">
        <v>23</v>
      </c>
      <c r="C180" s="238">
        <f>C88*波及計算!$K91</f>
        <v>0</v>
      </c>
      <c r="D180" s="238">
        <f>D88*波及計算!$K91</f>
        <v>0</v>
      </c>
      <c r="E180" s="238">
        <f>E88*波及計算!$K91</f>
        <v>0</v>
      </c>
      <c r="F180" s="238">
        <f>F88*波及計算!$K91</f>
        <v>0</v>
      </c>
      <c r="G180" s="238">
        <f>G88*波及計算!$K91</f>
        <v>0</v>
      </c>
      <c r="H180" s="238">
        <f>H88*波及計算!$K91</f>
        <v>0</v>
      </c>
      <c r="I180" s="238">
        <f>I88*波及計算!$K91</f>
        <v>0</v>
      </c>
      <c r="J180" s="238">
        <f>J88*波及計算!$K91</f>
        <v>0</v>
      </c>
      <c r="K180" s="238">
        <f>K88*波及計算!$K91</f>
        <v>0</v>
      </c>
      <c r="L180" s="238">
        <f>L88*波及計算!$K91</f>
        <v>0</v>
      </c>
      <c r="M180" s="238">
        <f>M88*波及計算!$K91</f>
        <v>0</v>
      </c>
      <c r="N180" s="238">
        <f>N88*波及計算!$K91</f>
        <v>0</v>
      </c>
      <c r="O180" s="238">
        <f>O88*波及計算!$K91</f>
        <v>0</v>
      </c>
      <c r="P180" s="238">
        <f>P88*波及計算!$K91</f>
        <v>0</v>
      </c>
      <c r="Q180" s="238">
        <f>Q88*波及計算!$K91</f>
        <v>0</v>
      </c>
      <c r="R180" s="238">
        <f>R88*波及計算!$K91</f>
        <v>0</v>
      </c>
      <c r="S180" s="238">
        <f>S88*波及計算!$K91</f>
        <v>0</v>
      </c>
      <c r="T180" s="238">
        <f>T88*波及計算!$K91</f>
        <v>0</v>
      </c>
      <c r="U180" s="238">
        <f>U88*波及計算!$K91</f>
        <v>0</v>
      </c>
      <c r="V180" s="238">
        <f>V88*波及計算!$K91</f>
        <v>0</v>
      </c>
      <c r="W180" s="238">
        <f>W88*波及計算!$K91</f>
        <v>0</v>
      </c>
      <c r="X180" s="238">
        <f>X88*波及計算!$K91</f>
        <v>0</v>
      </c>
      <c r="Y180" s="238">
        <f>Y88*波及計算!$K91</f>
        <v>0</v>
      </c>
      <c r="Z180" s="238">
        <f>Z88*波及計算!$K91</f>
        <v>0</v>
      </c>
      <c r="AA180" s="238">
        <f>AA88*波及計算!$K91</f>
        <v>0</v>
      </c>
      <c r="AB180" s="238">
        <f>AB88*波及計算!$K91</f>
        <v>0</v>
      </c>
      <c r="AC180" s="238">
        <f>AC88*波及計算!$K91</f>
        <v>0</v>
      </c>
      <c r="AD180" s="238">
        <f>AD88*波及計算!$K91</f>
        <v>0</v>
      </c>
      <c r="AE180" s="238">
        <f>AE88*波及計算!$K91</f>
        <v>0</v>
      </c>
      <c r="AF180" s="238">
        <f>AF88*波及計算!$K91</f>
        <v>0</v>
      </c>
      <c r="AG180" s="238">
        <f>AG88*波及計算!$K91</f>
        <v>0</v>
      </c>
      <c r="AH180" s="238">
        <f>AH88*波及計算!$K91</f>
        <v>0</v>
      </c>
      <c r="AI180" s="238">
        <f>AI88*波及計算!$K91</f>
        <v>0</v>
      </c>
      <c r="AJ180" s="238">
        <f>AJ88*波及計算!$K91</f>
        <v>0</v>
      </c>
      <c r="AK180" s="238">
        <f>AK88*波及計算!$K91</f>
        <v>0</v>
      </c>
      <c r="AL180" s="238">
        <f>AL88*波及計算!$K91</f>
        <v>0</v>
      </c>
      <c r="AM180" s="238">
        <f>AM88*波及計算!$K91</f>
        <v>0</v>
      </c>
      <c r="AN180" s="238">
        <f>AN88*波及計算!$K91</f>
        <v>0</v>
      </c>
      <c r="AO180" s="238">
        <f>AO88*波及計算!$K91</f>
        <v>0</v>
      </c>
      <c r="AP180" s="238">
        <f>AP88*波及計算!$K91</f>
        <v>0</v>
      </c>
      <c r="AQ180" s="238">
        <f>AQ88*波及計算!$K91</f>
        <v>0</v>
      </c>
      <c r="AR180" s="238">
        <f>AR88*波及計算!$K91</f>
        <v>0</v>
      </c>
      <c r="AS180" s="238">
        <f>AS88*波及計算!$K91</f>
        <v>0</v>
      </c>
      <c r="AT180" s="238">
        <f>AT88*波及計算!$K91</f>
        <v>0</v>
      </c>
      <c r="AU180" s="238">
        <f>AU88*波及計算!$K91</f>
        <v>0</v>
      </c>
      <c r="AV180" s="238">
        <f>AV88*波及計算!$K91</f>
        <v>0</v>
      </c>
      <c r="AW180" s="238">
        <f>AW88*波及計算!$K91</f>
        <v>0</v>
      </c>
      <c r="AX180" s="238">
        <f>AX88*波及計算!$K91</f>
        <v>0</v>
      </c>
      <c r="AY180" s="238">
        <f>AY88*波及計算!$K91</f>
        <v>0</v>
      </c>
      <c r="AZ180" s="238">
        <f>AZ88*波及計算!$K91</f>
        <v>0</v>
      </c>
      <c r="BA180" s="238">
        <f>BA88*波及計算!$K91</f>
        <v>0</v>
      </c>
      <c r="BB180" s="238">
        <f>BB88*波及計算!$K91</f>
        <v>0</v>
      </c>
      <c r="BC180" s="238">
        <f>BC88*波及計算!$K91</f>
        <v>0</v>
      </c>
      <c r="BD180" s="238">
        <f>BD88*波及計算!$K91</f>
        <v>0</v>
      </c>
      <c r="BE180" s="238">
        <f>BE88*波及計算!$K91</f>
        <v>0</v>
      </c>
      <c r="BF180" s="238">
        <f>BF88*波及計算!$K91</f>
        <v>0</v>
      </c>
      <c r="BG180" s="238">
        <f>BG88*波及計算!$K91</f>
        <v>0</v>
      </c>
      <c r="BH180" s="238">
        <f>BH88*波及計算!$K91</f>
        <v>0</v>
      </c>
      <c r="BI180" s="238">
        <f>BI88*波及計算!$K91</f>
        <v>0</v>
      </c>
      <c r="BJ180" s="238">
        <f>BJ88*波及計算!$K91</f>
        <v>0</v>
      </c>
      <c r="BK180" s="238">
        <f>BK88*波及計算!$K91</f>
        <v>0</v>
      </c>
      <c r="BL180" s="238">
        <f>BL88*波及計算!$K91</f>
        <v>0</v>
      </c>
      <c r="BM180" s="238">
        <f>BM88*波及計算!$K91</f>
        <v>0</v>
      </c>
      <c r="BN180" s="238">
        <f>BN88*波及計算!$K91</f>
        <v>0</v>
      </c>
      <c r="BO180" s="238">
        <f>BO88*波及計算!$K91</f>
        <v>0</v>
      </c>
      <c r="BP180" s="238">
        <f>BP88*波及計算!$K91</f>
        <v>0</v>
      </c>
      <c r="BQ180" s="238">
        <f>BQ88*波及計算!$K91</f>
        <v>0</v>
      </c>
      <c r="BR180" s="238">
        <f>BR88*波及計算!$K91</f>
        <v>0</v>
      </c>
      <c r="BS180" s="238">
        <f>BS88*波及計算!$K91</f>
        <v>0</v>
      </c>
      <c r="BT180" s="238">
        <f>BT88*波及計算!$K91</f>
        <v>0</v>
      </c>
      <c r="BU180" s="238">
        <f>BU88*波及計算!$K91</f>
        <v>0</v>
      </c>
      <c r="BV180" s="238">
        <f>BV88*波及計算!$K91</f>
        <v>0</v>
      </c>
      <c r="BW180" s="238">
        <f>BW88*波及計算!$K91</f>
        <v>0</v>
      </c>
      <c r="BX180" s="238">
        <f>BX88*波及計算!$K91</f>
        <v>0</v>
      </c>
      <c r="BY180" s="238">
        <f>BY88*波及計算!$K91</f>
        <v>0</v>
      </c>
      <c r="BZ180" s="238">
        <f>BZ88*波及計算!$K91</f>
        <v>0</v>
      </c>
      <c r="CA180" s="238">
        <f>CA88*波及計算!$K91</f>
        <v>0</v>
      </c>
      <c r="CB180" s="238">
        <f>CB88*波及計算!$K91</f>
        <v>0</v>
      </c>
      <c r="CC180" s="238">
        <f>CC88*波及計算!$K91</f>
        <v>0</v>
      </c>
      <c r="CD180" s="238">
        <f>CD88*波及計算!$K91</f>
        <v>0</v>
      </c>
      <c r="CE180" s="238">
        <f>CE88*波及計算!$K91</f>
        <v>0</v>
      </c>
      <c r="CF180" s="238">
        <f>CF88*波及計算!$K91</f>
        <v>0</v>
      </c>
      <c r="CG180" s="238">
        <f>CG88*波及計算!$K91</f>
        <v>0</v>
      </c>
      <c r="CH180" s="238">
        <f>CH88*波及計算!$K91</f>
        <v>0</v>
      </c>
      <c r="CI180" s="238">
        <f>CI88*波及計算!$K91</f>
        <v>0</v>
      </c>
      <c r="CJ180" s="238">
        <f>CJ88*波及計算!$K91</f>
        <v>0</v>
      </c>
      <c r="CK180" s="238">
        <f>CK88*波及計算!$K91</f>
        <v>0</v>
      </c>
      <c r="CL180" s="238">
        <f>CL88*波及計算!$K91</f>
        <v>0</v>
      </c>
    </row>
    <row r="181" spans="1:91">
      <c r="A181">
        <v>86</v>
      </c>
      <c r="B181" t="s">
        <v>92</v>
      </c>
      <c r="C181" s="238">
        <f>C89*波及計算!$K92</f>
        <v>0</v>
      </c>
      <c r="D181" s="238">
        <f>D89*波及計算!$K92</f>
        <v>0</v>
      </c>
      <c r="E181" s="238">
        <f>E89*波及計算!$K92</f>
        <v>0</v>
      </c>
      <c r="F181" s="238">
        <f>F89*波及計算!$K92</f>
        <v>0</v>
      </c>
      <c r="G181" s="238">
        <f>G89*波及計算!$K92</f>
        <v>0</v>
      </c>
      <c r="H181" s="238">
        <f>H89*波及計算!$K92</f>
        <v>0</v>
      </c>
      <c r="I181" s="238">
        <f>I89*波及計算!$K92</f>
        <v>0</v>
      </c>
      <c r="J181" s="238">
        <f>J89*波及計算!$K92</f>
        <v>0</v>
      </c>
      <c r="K181" s="238">
        <f>K89*波及計算!$K92</f>
        <v>0</v>
      </c>
      <c r="L181" s="238">
        <f>L89*波及計算!$K92</f>
        <v>0</v>
      </c>
      <c r="M181" s="238">
        <f>M89*波及計算!$K92</f>
        <v>0</v>
      </c>
      <c r="N181" s="238">
        <f>N89*波及計算!$K92</f>
        <v>0</v>
      </c>
      <c r="O181" s="238">
        <f>O89*波及計算!$K92</f>
        <v>0</v>
      </c>
      <c r="P181" s="238">
        <f>P89*波及計算!$K92</f>
        <v>0</v>
      </c>
      <c r="Q181" s="238">
        <f>Q89*波及計算!$K92</f>
        <v>0</v>
      </c>
      <c r="R181" s="238">
        <f>R89*波及計算!$K92</f>
        <v>0</v>
      </c>
      <c r="S181" s="238">
        <f>S89*波及計算!$K92</f>
        <v>0</v>
      </c>
      <c r="T181" s="238">
        <f>T89*波及計算!$K92</f>
        <v>0</v>
      </c>
      <c r="U181" s="238">
        <f>U89*波及計算!$K92</f>
        <v>0</v>
      </c>
      <c r="V181" s="238">
        <f>V89*波及計算!$K92</f>
        <v>0</v>
      </c>
      <c r="W181" s="238">
        <f>W89*波及計算!$K92</f>
        <v>0</v>
      </c>
      <c r="X181" s="238">
        <f>X89*波及計算!$K92</f>
        <v>0</v>
      </c>
      <c r="Y181" s="238">
        <f>Y89*波及計算!$K92</f>
        <v>0</v>
      </c>
      <c r="Z181" s="238">
        <f>Z89*波及計算!$K92</f>
        <v>0</v>
      </c>
      <c r="AA181" s="238">
        <f>AA89*波及計算!$K92</f>
        <v>0</v>
      </c>
      <c r="AB181" s="238">
        <f>AB89*波及計算!$K92</f>
        <v>0</v>
      </c>
      <c r="AC181" s="238">
        <f>AC89*波及計算!$K92</f>
        <v>0</v>
      </c>
      <c r="AD181" s="238">
        <f>AD89*波及計算!$K92</f>
        <v>0</v>
      </c>
      <c r="AE181" s="238">
        <f>AE89*波及計算!$K92</f>
        <v>0</v>
      </c>
      <c r="AF181" s="238">
        <f>AF89*波及計算!$K92</f>
        <v>0</v>
      </c>
      <c r="AG181" s="238">
        <f>AG89*波及計算!$K92</f>
        <v>0</v>
      </c>
      <c r="AH181" s="238">
        <f>AH89*波及計算!$K92</f>
        <v>0</v>
      </c>
      <c r="AI181" s="238">
        <f>AI89*波及計算!$K92</f>
        <v>0</v>
      </c>
      <c r="AJ181" s="238">
        <f>AJ89*波及計算!$K92</f>
        <v>0</v>
      </c>
      <c r="AK181" s="238">
        <f>AK89*波及計算!$K92</f>
        <v>0</v>
      </c>
      <c r="AL181" s="238">
        <f>AL89*波及計算!$K92</f>
        <v>0</v>
      </c>
      <c r="AM181" s="238">
        <f>AM89*波及計算!$K92</f>
        <v>0</v>
      </c>
      <c r="AN181" s="238">
        <f>AN89*波及計算!$K92</f>
        <v>0</v>
      </c>
      <c r="AO181" s="238">
        <f>AO89*波及計算!$K92</f>
        <v>0</v>
      </c>
      <c r="AP181" s="238">
        <f>AP89*波及計算!$K92</f>
        <v>0</v>
      </c>
      <c r="AQ181" s="238">
        <f>AQ89*波及計算!$K92</f>
        <v>0</v>
      </c>
      <c r="AR181" s="238">
        <f>AR89*波及計算!$K92</f>
        <v>0</v>
      </c>
      <c r="AS181" s="238">
        <f>AS89*波及計算!$K92</f>
        <v>0</v>
      </c>
      <c r="AT181" s="238">
        <f>AT89*波及計算!$K92</f>
        <v>0</v>
      </c>
      <c r="AU181" s="238">
        <f>AU89*波及計算!$K92</f>
        <v>0</v>
      </c>
      <c r="AV181" s="238">
        <f>AV89*波及計算!$K92</f>
        <v>0</v>
      </c>
      <c r="AW181" s="238">
        <f>AW89*波及計算!$K92</f>
        <v>0</v>
      </c>
      <c r="AX181" s="238">
        <f>AX89*波及計算!$K92</f>
        <v>0</v>
      </c>
      <c r="AY181" s="238">
        <f>AY89*波及計算!$K92</f>
        <v>0</v>
      </c>
      <c r="AZ181" s="238">
        <f>AZ89*波及計算!$K92</f>
        <v>0</v>
      </c>
      <c r="BA181" s="238">
        <f>BA89*波及計算!$K92</f>
        <v>0</v>
      </c>
      <c r="BB181" s="238">
        <f>BB89*波及計算!$K92</f>
        <v>0</v>
      </c>
      <c r="BC181" s="238">
        <f>BC89*波及計算!$K92</f>
        <v>0</v>
      </c>
      <c r="BD181" s="238">
        <f>BD89*波及計算!$K92</f>
        <v>0</v>
      </c>
      <c r="BE181" s="238">
        <f>BE89*波及計算!$K92</f>
        <v>0</v>
      </c>
      <c r="BF181" s="238">
        <f>BF89*波及計算!$K92</f>
        <v>0</v>
      </c>
      <c r="BG181" s="238">
        <f>BG89*波及計算!$K92</f>
        <v>0</v>
      </c>
      <c r="BH181" s="238">
        <f>BH89*波及計算!$K92</f>
        <v>0</v>
      </c>
      <c r="BI181" s="238">
        <f>BI89*波及計算!$K92</f>
        <v>0</v>
      </c>
      <c r="BJ181" s="238">
        <f>BJ89*波及計算!$K92</f>
        <v>0</v>
      </c>
      <c r="BK181" s="238">
        <f>BK89*波及計算!$K92</f>
        <v>0</v>
      </c>
      <c r="BL181" s="238">
        <f>BL89*波及計算!$K92</f>
        <v>0</v>
      </c>
      <c r="BM181" s="238">
        <f>BM89*波及計算!$K92</f>
        <v>0</v>
      </c>
      <c r="BN181" s="238">
        <f>BN89*波及計算!$K92</f>
        <v>0</v>
      </c>
      <c r="BO181" s="238">
        <f>BO89*波及計算!$K92</f>
        <v>0</v>
      </c>
      <c r="BP181" s="238">
        <f>BP89*波及計算!$K92</f>
        <v>0</v>
      </c>
      <c r="BQ181" s="238">
        <f>BQ89*波及計算!$K92</f>
        <v>0</v>
      </c>
      <c r="BR181" s="238">
        <f>BR89*波及計算!$K92</f>
        <v>0</v>
      </c>
      <c r="BS181" s="238">
        <f>BS89*波及計算!$K92</f>
        <v>0</v>
      </c>
      <c r="BT181" s="238">
        <f>BT89*波及計算!$K92</f>
        <v>0</v>
      </c>
      <c r="BU181" s="238">
        <f>BU89*波及計算!$K92</f>
        <v>0</v>
      </c>
      <c r="BV181" s="238">
        <f>BV89*波及計算!$K92</f>
        <v>0</v>
      </c>
      <c r="BW181" s="238">
        <f>BW89*波及計算!$K92</f>
        <v>0</v>
      </c>
      <c r="BX181" s="238">
        <f>BX89*波及計算!$K92</f>
        <v>0</v>
      </c>
      <c r="BY181" s="238">
        <f>BY89*波及計算!$K92</f>
        <v>0</v>
      </c>
      <c r="BZ181" s="238">
        <f>BZ89*波及計算!$K92</f>
        <v>0</v>
      </c>
      <c r="CA181" s="238">
        <f>CA89*波及計算!$K92</f>
        <v>0</v>
      </c>
      <c r="CB181" s="238">
        <f>CB89*波及計算!$K92</f>
        <v>0</v>
      </c>
      <c r="CC181" s="238">
        <f>CC89*波及計算!$K92</f>
        <v>0</v>
      </c>
      <c r="CD181" s="238">
        <f>CD89*波及計算!$K92</f>
        <v>0</v>
      </c>
      <c r="CE181" s="238">
        <f>CE89*波及計算!$K92</f>
        <v>0</v>
      </c>
      <c r="CF181" s="238">
        <f>CF89*波及計算!$K92</f>
        <v>0</v>
      </c>
      <c r="CG181" s="238">
        <f>CG89*波及計算!$K92</f>
        <v>0</v>
      </c>
      <c r="CH181" s="238">
        <f>CH89*波及計算!$K92</f>
        <v>0</v>
      </c>
      <c r="CI181" s="238">
        <f>CI89*波及計算!$K92</f>
        <v>0</v>
      </c>
      <c r="CJ181" s="238">
        <f>CJ89*波及計算!$K92</f>
        <v>0</v>
      </c>
      <c r="CK181" s="238">
        <f>CK89*波及計算!$K92</f>
        <v>0</v>
      </c>
      <c r="CL181" s="238">
        <f>CL89*波及計算!$K92</f>
        <v>0</v>
      </c>
    </row>
    <row r="182" spans="1:91">
      <c r="A182">
        <v>87</v>
      </c>
      <c r="B182" t="s">
        <v>24</v>
      </c>
      <c r="C182" s="238">
        <f>C90*波及計算!$K93</f>
        <v>0</v>
      </c>
      <c r="D182" s="238">
        <f>D90*波及計算!$K93</f>
        <v>0</v>
      </c>
      <c r="E182" s="238">
        <f>E90*波及計算!$K93</f>
        <v>0</v>
      </c>
      <c r="F182" s="238">
        <f>F90*波及計算!$K93</f>
        <v>0</v>
      </c>
      <c r="G182" s="238">
        <f>G90*波及計算!$K93</f>
        <v>0</v>
      </c>
      <c r="H182" s="238">
        <f>H90*波及計算!$K93</f>
        <v>0</v>
      </c>
      <c r="I182" s="238">
        <f>I90*波及計算!$K93</f>
        <v>0</v>
      </c>
      <c r="J182" s="238">
        <f>J90*波及計算!$K93</f>
        <v>0</v>
      </c>
      <c r="K182" s="238">
        <f>K90*波及計算!$K93</f>
        <v>0</v>
      </c>
      <c r="L182" s="238">
        <f>L90*波及計算!$K93</f>
        <v>0</v>
      </c>
      <c r="M182" s="238">
        <f>M90*波及計算!$K93</f>
        <v>0</v>
      </c>
      <c r="N182" s="238">
        <f>N90*波及計算!$K93</f>
        <v>0</v>
      </c>
      <c r="O182" s="238">
        <f>O90*波及計算!$K93</f>
        <v>0</v>
      </c>
      <c r="P182" s="238">
        <f>P90*波及計算!$K93</f>
        <v>0</v>
      </c>
      <c r="Q182" s="238">
        <f>Q90*波及計算!$K93</f>
        <v>0</v>
      </c>
      <c r="R182" s="238">
        <f>R90*波及計算!$K93</f>
        <v>0</v>
      </c>
      <c r="S182" s="238">
        <f>S90*波及計算!$K93</f>
        <v>0</v>
      </c>
      <c r="T182" s="238">
        <f>T90*波及計算!$K93</f>
        <v>0</v>
      </c>
      <c r="U182" s="238">
        <f>U90*波及計算!$K93</f>
        <v>0</v>
      </c>
      <c r="V182" s="238">
        <f>V90*波及計算!$K93</f>
        <v>0</v>
      </c>
      <c r="W182" s="238">
        <f>W90*波及計算!$K93</f>
        <v>0</v>
      </c>
      <c r="X182" s="238">
        <f>X90*波及計算!$K93</f>
        <v>0</v>
      </c>
      <c r="Y182" s="238">
        <f>Y90*波及計算!$K93</f>
        <v>0</v>
      </c>
      <c r="Z182" s="238">
        <f>Z90*波及計算!$K93</f>
        <v>0</v>
      </c>
      <c r="AA182" s="238">
        <f>AA90*波及計算!$K93</f>
        <v>0</v>
      </c>
      <c r="AB182" s="238">
        <f>AB90*波及計算!$K93</f>
        <v>0</v>
      </c>
      <c r="AC182" s="238">
        <f>AC90*波及計算!$K93</f>
        <v>0</v>
      </c>
      <c r="AD182" s="238">
        <f>AD90*波及計算!$K93</f>
        <v>0</v>
      </c>
      <c r="AE182" s="238">
        <f>AE90*波及計算!$K93</f>
        <v>0</v>
      </c>
      <c r="AF182" s="238">
        <f>AF90*波及計算!$K93</f>
        <v>0</v>
      </c>
      <c r="AG182" s="238">
        <f>AG90*波及計算!$K93</f>
        <v>0</v>
      </c>
      <c r="AH182" s="238">
        <f>AH90*波及計算!$K93</f>
        <v>0</v>
      </c>
      <c r="AI182" s="238">
        <f>AI90*波及計算!$K93</f>
        <v>0</v>
      </c>
      <c r="AJ182" s="238">
        <f>AJ90*波及計算!$K93</f>
        <v>0</v>
      </c>
      <c r="AK182" s="238">
        <f>AK90*波及計算!$K93</f>
        <v>0</v>
      </c>
      <c r="AL182" s="238">
        <f>AL90*波及計算!$K93</f>
        <v>0</v>
      </c>
      <c r="AM182" s="238">
        <f>AM90*波及計算!$K93</f>
        <v>0</v>
      </c>
      <c r="AN182" s="238">
        <f>AN90*波及計算!$K93</f>
        <v>0</v>
      </c>
      <c r="AO182" s="238">
        <f>AO90*波及計算!$K93</f>
        <v>0</v>
      </c>
      <c r="AP182" s="238">
        <f>AP90*波及計算!$K93</f>
        <v>0</v>
      </c>
      <c r="AQ182" s="238">
        <f>AQ90*波及計算!$K93</f>
        <v>0</v>
      </c>
      <c r="AR182" s="238">
        <f>AR90*波及計算!$K93</f>
        <v>0</v>
      </c>
      <c r="AS182" s="238">
        <f>AS90*波及計算!$K93</f>
        <v>0</v>
      </c>
      <c r="AT182" s="238">
        <f>AT90*波及計算!$K93</f>
        <v>0</v>
      </c>
      <c r="AU182" s="238">
        <f>AU90*波及計算!$K93</f>
        <v>0</v>
      </c>
      <c r="AV182" s="238">
        <f>AV90*波及計算!$K93</f>
        <v>0</v>
      </c>
      <c r="AW182" s="238">
        <f>AW90*波及計算!$K93</f>
        <v>0</v>
      </c>
      <c r="AX182" s="238">
        <f>AX90*波及計算!$K93</f>
        <v>0</v>
      </c>
      <c r="AY182" s="238">
        <f>AY90*波及計算!$K93</f>
        <v>0</v>
      </c>
      <c r="AZ182" s="238">
        <f>AZ90*波及計算!$K93</f>
        <v>0</v>
      </c>
      <c r="BA182" s="238">
        <f>BA90*波及計算!$K93</f>
        <v>0</v>
      </c>
      <c r="BB182" s="238">
        <f>BB90*波及計算!$K93</f>
        <v>0</v>
      </c>
      <c r="BC182" s="238">
        <f>BC90*波及計算!$K93</f>
        <v>0</v>
      </c>
      <c r="BD182" s="238">
        <f>BD90*波及計算!$K93</f>
        <v>0</v>
      </c>
      <c r="BE182" s="238">
        <f>BE90*波及計算!$K93</f>
        <v>0</v>
      </c>
      <c r="BF182" s="238">
        <f>BF90*波及計算!$K93</f>
        <v>0</v>
      </c>
      <c r="BG182" s="238">
        <f>BG90*波及計算!$K93</f>
        <v>0</v>
      </c>
      <c r="BH182" s="238">
        <f>BH90*波及計算!$K93</f>
        <v>0</v>
      </c>
      <c r="BI182" s="238">
        <f>BI90*波及計算!$K93</f>
        <v>0</v>
      </c>
      <c r="BJ182" s="238">
        <f>BJ90*波及計算!$K93</f>
        <v>0</v>
      </c>
      <c r="BK182" s="238">
        <f>BK90*波及計算!$K93</f>
        <v>0</v>
      </c>
      <c r="BL182" s="238">
        <f>BL90*波及計算!$K93</f>
        <v>0</v>
      </c>
      <c r="BM182" s="238">
        <f>BM90*波及計算!$K93</f>
        <v>0</v>
      </c>
      <c r="BN182" s="238">
        <f>BN90*波及計算!$K93</f>
        <v>0</v>
      </c>
      <c r="BO182" s="238">
        <f>BO90*波及計算!$K93</f>
        <v>0</v>
      </c>
      <c r="BP182" s="238">
        <f>BP90*波及計算!$K93</f>
        <v>0</v>
      </c>
      <c r="BQ182" s="238">
        <f>BQ90*波及計算!$K93</f>
        <v>0</v>
      </c>
      <c r="BR182" s="238">
        <f>BR90*波及計算!$K93</f>
        <v>0</v>
      </c>
      <c r="BS182" s="238">
        <f>BS90*波及計算!$K93</f>
        <v>0</v>
      </c>
      <c r="BT182" s="238">
        <f>BT90*波及計算!$K93</f>
        <v>0</v>
      </c>
      <c r="BU182" s="238">
        <f>BU90*波及計算!$K93</f>
        <v>0</v>
      </c>
      <c r="BV182" s="238">
        <f>BV90*波及計算!$K93</f>
        <v>0</v>
      </c>
      <c r="BW182" s="238">
        <f>BW90*波及計算!$K93</f>
        <v>0</v>
      </c>
      <c r="BX182" s="238">
        <f>BX90*波及計算!$K93</f>
        <v>0</v>
      </c>
      <c r="BY182" s="238">
        <f>BY90*波及計算!$K93</f>
        <v>0</v>
      </c>
      <c r="BZ182" s="238">
        <f>BZ90*波及計算!$K93</f>
        <v>0</v>
      </c>
      <c r="CA182" s="238">
        <f>CA90*波及計算!$K93</f>
        <v>0</v>
      </c>
      <c r="CB182" s="238">
        <f>CB90*波及計算!$K93</f>
        <v>0</v>
      </c>
      <c r="CC182" s="238">
        <f>CC90*波及計算!$K93</f>
        <v>0</v>
      </c>
      <c r="CD182" s="238">
        <f>CD90*波及計算!$K93</f>
        <v>0</v>
      </c>
      <c r="CE182" s="238">
        <f>CE90*波及計算!$K93</f>
        <v>0</v>
      </c>
      <c r="CF182" s="238">
        <f>CF90*波及計算!$K93</f>
        <v>0</v>
      </c>
      <c r="CG182" s="238">
        <f>CG90*波及計算!$K93</f>
        <v>0</v>
      </c>
      <c r="CH182" s="238">
        <f>CH90*波及計算!$K93</f>
        <v>0</v>
      </c>
      <c r="CI182" s="238">
        <f>CI90*波及計算!$K93</f>
        <v>0</v>
      </c>
      <c r="CJ182" s="238">
        <f>CJ90*波及計算!$K93</f>
        <v>0</v>
      </c>
      <c r="CK182" s="238">
        <f>CK90*波及計算!$K93</f>
        <v>0</v>
      </c>
      <c r="CL182" s="238">
        <f>CL90*波及計算!$K93</f>
        <v>0</v>
      </c>
    </row>
    <row r="183" spans="1:91">
      <c r="A183">
        <v>88</v>
      </c>
      <c r="B183" t="s">
        <v>25</v>
      </c>
      <c r="C183" s="238">
        <f>C91*波及計算!$K94</f>
        <v>0</v>
      </c>
      <c r="D183" s="238">
        <f>D91*波及計算!$K94</f>
        <v>0</v>
      </c>
      <c r="E183" s="238">
        <f>E91*波及計算!$K94</f>
        <v>0</v>
      </c>
      <c r="F183" s="238">
        <f>F91*波及計算!$K94</f>
        <v>0</v>
      </c>
      <c r="G183" s="238">
        <f>G91*波及計算!$K94</f>
        <v>0</v>
      </c>
      <c r="H183" s="238">
        <f>H91*波及計算!$K94</f>
        <v>0</v>
      </c>
      <c r="I183" s="238">
        <f>I91*波及計算!$K94</f>
        <v>0</v>
      </c>
      <c r="J183" s="238">
        <f>J91*波及計算!$K94</f>
        <v>0</v>
      </c>
      <c r="K183" s="238">
        <f>K91*波及計算!$K94</f>
        <v>0</v>
      </c>
      <c r="L183" s="238">
        <f>L91*波及計算!$K94</f>
        <v>0</v>
      </c>
      <c r="M183" s="238">
        <f>M91*波及計算!$K94</f>
        <v>0</v>
      </c>
      <c r="N183" s="238">
        <f>N91*波及計算!$K94</f>
        <v>0</v>
      </c>
      <c r="O183" s="238">
        <f>O91*波及計算!$K94</f>
        <v>0</v>
      </c>
      <c r="P183" s="238">
        <f>P91*波及計算!$K94</f>
        <v>0</v>
      </c>
      <c r="Q183" s="238">
        <f>Q91*波及計算!$K94</f>
        <v>0</v>
      </c>
      <c r="R183" s="238">
        <f>R91*波及計算!$K94</f>
        <v>0</v>
      </c>
      <c r="S183" s="238">
        <f>S91*波及計算!$K94</f>
        <v>0</v>
      </c>
      <c r="T183" s="238">
        <f>T91*波及計算!$K94</f>
        <v>0</v>
      </c>
      <c r="U183" s="238">
        <f>U91*波及計算!$K94</f>
        <v>0</v>
      </c>
      <c r="V183" s="238">
        <f>V91*波及計算!$K94</f>
        <v>0</v>
      </c>
      <c r="W183" s="238">
        <f>W91*波及計算!$K94</f>
        <v>0</v>
      </c>
      <c r="X183" s="238">
        <f>X91*波及計算!$K94</f>
        <v>0</v>
      </c>
      <c r="Y183" s="238">
        <f>Y91*波及計算!$K94</f>
        <v>0</v>
      </c>
      <c r="Z183" s="238">
        <f>Z91*波及計算!$K94</f>
        <v>0</v>
      </c>
      <c r="AA183" s="238">
        <f>AA91*波及計算!$K94</f>
        <v>0</v>
      </c>
      <c r="AB183" s="238">
        <f>AB91*波及計算!$K94</f>
        <v>0</v>
      </c>
      <c r="AC183" s="238">
        <f>AC91*波及計算!$K94</f>
        <v>0</v>
      </c>
      <c r="AD183" s="238">
        <f>AD91*波及計算!$K94</f>
        <v>0</v>
      </c>
      <c r="AE183" s="238">
        <f>AE91*波及計算!$K94</f>
        <v>0</v>
      </c>
      <c r="AF183" s="238">
        <f>AF91*波及計算!$K94</f>
        <v>0</v>
      </c>
      <c r="AG183" s="238">
        <f>AG91*波及計算!$K94</f>
        <v>0</v>
      </c>
      <c r="AH183" s="238">
        <f>AH91*波及計算!$K94</f>
        <v>0</v>
      </c>
      <c r="AI183" s="238">
        <f>AI91*波及計算!$K94</f>
        <v>0</v>
      </c>
      <c r="AJ183" s="238">
        <f>AJ91*波及計算!$K94</f>
        <v>0</v>
      </c>
      <c r="AK183" s="238">
        <f>AK91*波及計算!$K94</f>
        <v>0</v>
      </c>
      <c r="AL183" s="238">
        <f>AL91*波及計算!$K94</f>
        <v>0</v>
      </c>
      <c r="AM183" s="238">
        <f>AM91*波及計算!$K94</f>
        <v>0</v>
      </c>
      <c r="AN183" s="238">
        <f>AN91*波及計算!$K94</f>
        <v>0</v>
      </c>
      <c r="AO183" s="238">
        <f>AO91*波及計算!$K94</f>
        <v>0</v>
      </c>
      <c r="AP183" s="238">
        <f>AP91*波及計算!$K94</f>
        <v>0</v>
      </c>
      <c r="AQ183" s="238">
        <f>AQ91*波及計算!$K94</f>
        <v>0</v>
      </c>
      <c r="AR183" s="238">
        <f>AR91*波及計算!$K94</f>
        <v>0</v>
      </c>
      <c r="AS183" s="238">
        <f>AS91*波及計算!$K94</f>
        <v>0</v>
      </c>
      <c r="AT183" s="238">
        <f>AT91*波及計算!$K94</f>
        <v>0</v>
      </c>
      <c r="AU183" s="238">
        <f>AU91*波及計算!$K94</f>
        <v>0</v>
      </c>
      <c r="AV183" s="238">
        <f>AV91*波及計算!$K94</f>
        <v>0</v>
      </c>
      <c r="AW183" s="238">
        <f>AW91*波及計算!$K94</f>
        <v>0</v>
      </c>
      <c r="AX183" s="238">
        <f>AX91*波及計算!$K94</f>
        <v>0</v>
      </c>
      <c r="AY183" s="238">
        <f>AY91*波及計算!$K94</f>
        <v>0</v>
      </c>
      <c r="AZ183" s="238">
        <f>AZ91*波及計算!$K94</f>
        <v>0</v>
      </c>
      <c r="BA183" s="238">
        <f>BA91*波及計算!$K94</f>
        <v>0</v>
      </c>
      <c r="BB183" s="238">
        <f>BB91*波及計算!$K94</f>
        <v>0</v>
      </c>
      <c r="BC183" s="238">
        <f>BC91*波及計算!$K94</f>
        <v>0</v>
      </c>
      <c r="BD183" s="238">
        <f>BD91*波及計算!$K94</f>
        <v>0</v>
      </c>
      <c r="BE183" s="238">
        <f>BE91*波及計算!$K94</f>
        <v>0</v>
      </c>
      <c r="BF183" s="238">
        <f>BF91*波及計算!$K94</f>
        <v>0</v>
      </c>
      <c r="BG183" s="238">
        <f>BG91*波及計算!$K94</f>
        <v>0</v>
      </c>
      <c r="BH183" s="238">
        <f>BH91*波及計算!$K94</f>
        <v>0</v>
      </c>
      <c r="BI183" s="238">
        <f>BI91*波及計算!$K94</f>
        <v>0</v>
      </c>
      <c r="BJ183" s="238">
        <f>BJ91*波及計算!$K94</f>
        <v>0</v>
      </c>
      <c r="BK183" s="238">
        <f>BK91*波及計算!$K94</f>
        <v>0</v>
      </c>
      <c r="BL183" s="238">
        <f>BL91*波及計算!$K94</f>
        <v>0</v>
      </c>
      <c r="BM183" s="238">
        <f>BM91*波及計算!$K94</f>
        <v>0</v>
      </c>
      <c r="BN183" s="238">
        <f>BN91*波及計算!$K94</f>
        <v>0</v>
      </c>
      <c r="BO183" s="238">
        <f>BO91*波及計算!$K94</f>
        <v>0</v>
      </c>
      <c r="BP183" s="238">
        <f>BP91*波及計算!$K94</f>
        <v>0</v>
      </c>
      <c r="BQ183" s="238">
        <f>BQ91*波及計算!$K94</f>
        <v>0</v>
      </c>
      <c r="BR183" s="238">
        <f>BR91*波及計算!$K94</f>
        <v>0</v>
      </c>
      <c r="BS183" s="238">
        <f>BS91*波及計算!$K94</f>
        <v>0</v>
      </c>
      <c r="BT183" s="238">
        <f>BT91*波及計算!$K94</f>
        <v>0</v>
      </c>
      <c r="BU183" s="238">
        <f>BU91*波及計算!$K94</f>
        <v>0</v>
      </c>
      <c r="BV183" s="238">
        <f>BV91*波及計算!$K94</f>
        <v>0</v>
      </c>
      <c r="BW183" s="238">
        <f>BW91*波及計算!$K94</f>
        <v>0</v>
      </c>
      <c r="BX183" s="238">
        <f>BX91*波及計算!$K94</f>
        <v>0</v>
      </c>
      <c r="BY183" s="238">
        <f>BY91*波及計算!$K94</f>
        <v>0</v>
      </c>
      <c r="BZ183" s="238">
        <f>BZ91*波及計算!$K94</f>
        <v>0</v>
      </c>
      <c r="CA183" s="238">
        <f>CA91*波及計算!$K94</f>
        <v>0</v>
      </c>
      <c r="CB183" s="238">
        <f>CB91*波及計算!$K94</f>
        <v>0</v>
      </c>
      <c r="CC183" s="238">
        <f>CC91*波及計算!$K94</f>
        <v>0</v>
      </c>
      <c r="CD183" s="238">
        <f>CD91*波及計算!$K94</f>
        <v>0</v>
      </c>
      <c r="CE183" s="238">
        <f>CE91*波及計算!$K94</f>
        <v>0</v>
      </c>
      <c r="CF183" s="238">
        <f>CF91*波及計算!$K94</f>
        <v>0</v>
      </c>
      <c r="CG183" s="238">
        <f>CG91*波及計算!$K94</f>
        <v>0</v>
      </c>
      <c r="CH183" s="238">
        <f>CH91*波及計算!$K94</f>
        <v>0</v>
      </c>
      <c r="CI183" s="238">
        <f>CI91*波及計算!$K94</f>
        <v>0</v>
      </c>
      <c r="CJ183" s="238">
        <f>CJ91*波及計算!$K94</f>
        <v>0</v>
      </c>
      <c r="CK183" s="238">
        <f>CK91*波及計算!$K94</f>
        <v>0</v>
      </c>
      <c r="CL183" s="238">
        <f>CL91*波及計算!$K94</f>
        <v>0</v>
      </c>
    </row>
    <row r="185" spans="1:91">
      <c r="B185" s="243" t="s">
        <v>36</v>
      </c>
      <c r="C185" s="264">
        <f t="shared" ref="C185:AH185" si="0">SUM(C96:C183)</f>
        <v>0</v>
      </c>
      <c r="D185" s="264">
        <f t="shared" si="0"/>
        <v>0</v>
      </c>
      <c r="E185" s="264">
        <f t="shared" si="0"/>
        <v>0</v>
      </c>
      <c r="F185" s="264">
        <f t="shared" si="0"/>
        <v>0</v>
      </c>
      <c r="G185" s="264">
        <f t="shared" si="0"/>
        <v>0</v>
      </c>
      <c r="H185" s="264">
        <f t="shared" si="0"/>
        <v>0</v>
      </c>
      <c r="I185" s="264">
        <f t="shared" si="0"/>
        <v>0</v>
      </c>
      <c r="J185" s="264">
        <f t="shared" si="0"/>
        <v>0</v>
      </c>
      <c r="K185" s="264">
        <f t="shared" si="0"/>
        <v>0</v>
      </c>
      <c r="L185" s="264">
        <f t="shared" si="0"/>
        <v>0</v>
      </c>
      <c r="M185" s="264">
        <f t="shared" si="0"/>
        <v>0</v>
      </c>
      <c r="N185" s="264">
        <f t="shared" si="0"/>
        <v>0</v>
      </c>
      <c r="O185" s="264">
        <f t="shared" si="0"/>
        <v>0</v>
      </c>
      <c r="P185" s="264">
        <f t="shared" si="0"/>
        <v>0</v>
      </c>
      <c r="Q185" s="264">
        <f t="shared" si="0"/>
        <v>0</v>
      </c>
      <c r="R185" s="264">
        <f t="shared" si="0"/>
        <v>0</v>
      </c>
      <c r="S185" s="264">
        <f t="shared" si="0"/>
        <v>0</v>
      </c>
      <c r="T185" s="264">
        <f t="shared" si="0"/>
        <v>0</v>
      </c>
      <c r="U185" s="264">
        <f t="shared" si="0"/>
        <v>0</v>
      </c>
      <c r="V185" s="264">
        <f t="shared" si="0"/>
        <v>0</v>
      </c>
      <c r="W185" s="264">
        <f t="shared" si="0"/>
        <v>0</v>
      </c>
      <c r="X185" s="264">
        <f t="shared" si="0"/>
        <v>0</v>
      </c>
      <c r="Y185" s="264">
        <f t="shared" si="0"/>
        <v>0</v>
      </c>
      <c r="Z185" s="264">
        <f t="shared" si="0"/>
        <v>0</v>
      </c>
      <c r="AA185" s="264">
        <f t="shared" si="0"/>
        <v>0</v>
      </c>
      <c r="AB185" s="264">
        <f t="shared" si="0"/>
        <v>0</v>
      </c>
      <c r="AC185" s="264">
        <f t="shared" si="0"/>
        <v>0</v>
      </c>
      <c r="AD185" s="264">
        <f t="shared" si="0"/>
        <v>0</v>
      </c>
      <c r="AE185" s="264">
        <f t="shared" si="0"/>
        <v>0</v>
      </c>
      <c r="AF185" s="264">
        <f t="shared" si="0"/>
        <v>0</v>
      </c>
      <c r="AG185" s="264">
        <f t="shared" si="0"/>
        <v>0</v>
      </c>
      <c r="AH185" s="264">
        <f t="shared" si="0"/>
        <v>0</v>
      </c>
      <c r="AI185" s="264">
        <f t="shared" ref="AI185:BN185" si="1">SUM(AI96:AI183)</f>
        <v>0</v>
      </c>
      <c r="AJ185" s="264">
        <f t="shared" si="1"/>
        <v>0</v>
      </c>
      <c r="AK185" s="264">
        <f t="shared" si="1"/>
        <v>0</v>
      </c>
      <c r="AL185" s="264">
        <f t="shared" si="1"/>
        <v>0</v>
      </c>
      <c r="AM185" s="264">
        <f t="shared" si="1"/>
        <v>0</v>
      </c>
      <c r="AN185" s="264">
        <f t="shared" si="1"/>
        <v>0</v>
      </c>
      <c r="AO185" s="264">
        <f t="shared" si="1"/>
        <v>0</v>
      </c>
      <c r="AP185" s="264">
        <f t="shared" si="1"/>
        <v>0</v>
      </c>
      <c r="AQ185" s="264">
        <f t="shared" si="1"/>
        <v>0</v>
      </c>
      <c r="AR185" s="264">
        <f t="shared" si="1"/>
        <v>0</v>
      </c>
      <c r="AS185" s="264">
        <f t="shared" si="1"/>
        <v>0</v>
      </c>
      <c r="AT185" s="264">
        <f t="shared" si="1"/>
        <v>0</v>
      </c>
      <c r="AU185" s="264">
        <f t="shared" si="1"/>
        <v>0</v>
      </c>
      <c r="AV185" s="264">
        <f t="shared" si="1"/>
        <v>0</v>
      </c>
      <c r="AW185" s="264">
        <f t="shared" si="1"/>
        <v>0</v>
      </c>
      <c r="AX185" s="264">
        <f t="shared" si="1"/>
        <v>0</v>
      </c>
      <c r="AY185" s="264">
        <f t="shared" si="1"/>
        <v>0</v>
      </c>
      <c r="AZ185" s="264">
        <f t="shared" si="1"/>
        <v>0</v>
      </c>
      <c r="BA185" s="264">
        <f t="shared" si="1"/>
        <v>0</v>
      </c>
      <c r="BB185" s="264">
        <f t="shared" si="1"/>
        <v>0</v>
      </c>
      <c r="BC185" s="264">
        <f t="shared" si="1"/>
        <v>0</v>
      </c>
      <c r="BD185" s="264">
        <f t="shared" si="1"/>
        <v>0</v>
      </c>
      <c r="BE185" s="264">
        <f t="shared" si="1"/>
        <v>0</v>
      </c>
      <c r="BF185" s="264">
        <f t="shared" si="1"/>
        <v>0</v>
      </c>
      <c r="BG185" s="264">
        <f t="shared" si="1"/>
        <v>0</v>
      </c>
      <c r="BH185" s="264">
        <f t="shared" si="1"/>
        <v>0</v>
      </c>
      <c r="BI185" s="264">
        <f t="shared" si="1"/>
        <v>0</v>
      </c>
      <c r="BJ185" s="264">
        <f t="shared" si="1"/>
        <v>0</v>
      </c>
      <c r="BK185" s="264">
        <f t="shared" si="1"/>
        <v>0</v>
      </c>
      <c r="BL185" s="264">
        <f t="shared" si="1"/>
        <v>0</v>
      </c>
      <c r="BM185" s="264">
        <f t="shared" si="1"/>
        <v>0</v>
      </c>
      <c r="BN185" s="264">
        <f t="shared" si="1"/>
        <v>0</v>
      </c>
      <c r="BO185" s="264">
        <f t="shared" ref="BO185:CL185" si="2">SUM(BO96:BO183)</f>
        <v>0</v>
      </c>
      <c r="BP185" s="264">
        <f t="shared" si="2"/>
        <v>0</v>
      </c>
      <c r="BQ185" s="264">
        <f t="shared" si="2"/>
        <v>0</v>
      </c>
      <c r="BR185" s="264">
        <f t="shared" si="2"/>
        <v>0</v>
      </c>
      <c r="BS185" s="264">
        <f t="shared" si="2"/>
        <v>0</v>
      </c>
      <c r="BT185" s="264">
        <f t="shared" si="2"/>
        <v>0</v>
      </c>
      <c r="BU185" s="264">
        <f t="shared" si="2"/>
        <v>0</v>
      </c>
      <c r="BV185" s="264">
        <f t="shared" si="2"/>
        <v>0</v>
      </c>
      <c r="BW185" s="264">
        <f t="shared" si="2"/>
        <v>0</v>
      </c>
      <c r="BX185" s="264">
        <f t="shared" si="2"/>
        <v>0</v>
      </c>
      <c r="BY185" s="264">
        <f t="shared" si="2"/>
        <v>0</v>
      </c>
      <c r="BZ185" s="264">
        <f t="shared" si="2"/>
        <v>0</v>
      </c>
      <c r="CA185" s="264">
        <f t="shared" si="2"/>
        <v>0</v>
      </c>
      <c r="CB185" s="264">
        <f t="shared" si="2"/>
        <v>0</v>
      </c>
      <c r="CC185" s="264">
        <f t="shared" si="2"/>
        <v>0</v>
      </c>
      <c r="CD185" s="264">
        <f t="shared" si="2"/>
        <v>0</v>
      </c>
      <c r="CE185" s="264">
        <f t="shared" si="2"/>
        <v>0</v>
      </c>
      <c r="CF185" s="264">
        <f t="shared" si="2"/>
        <v>0</v>
      </c>
      <c r="CG185" s="264">
        <f t="shared" si="2"/>
        <v>0</v>
      </c>
      <c r="CH185" s="264">
        <f t="shared" si="2"/>
        <v>0</v>
      </c>
      <c r="CI185" s="264">
        <f t="shared" si="2"/>
        <v>0</v>
      </c>
      <c r="CJ185" s="264">
        <f t="shared" si="2"/>
        <v>0</v>
      </c>
      <c r="CK185" s="264">
        <f t="shared" si="2"/>
        <v>0</v>
      </c>
      <c r="CL185" s="264">
        <f t="shared" si="2"/>
        <v>0</v>
      </c>
      <c r="CM185" s="264">
        <f>SUM(C185:CL185)</f>
        <v>0</v>
      </c>
    </row>
    <row r="186" spans="1:91">
      <c r="B186" s="243" t="s">
        <v>37</v>
      </c>
      <c r="C186" s="238">
        <f>C185*投入係数!C92</f>
        <v>0</v>
      </c>
      <c r="D186" s="238">
        <f>D185*投入係数!D92</f>
        <v>0</v>
      </c>
      <c r="E186" s="238">
        <f>E185*投入係数!E92</f>
        <v>0</v>
      </c>
      <c r="F186" s="238">
        <f>F185*投入係数!F92</f>
        <v>0</v>
      </c>
      <c r="G186" s="238">
        <f>G185*投入係数!G92</f>
        <v>0</v>
      </c>
      <c r="H186" s="238">
        <f>H185*投入係数!H92</f>
        <v>0</v>
      </c>
      <c r="I186" s="238">
        <f>I185*投入係数!I92</f>
        <v>0</v>
      </c>
      <c r="J186" s="238">
        <f>J185*投入係数!J92</f>
        <v>0</v>
      </c>
      <c r="K186" s="238">
        <f>K185*投入係数!K92</f>
        <v>0</v>
      </c>
      <c r="L186" s="238">
        <f>L185*投入係数!L92</f>
        <v>0</v>
      </c>
      <c r="M186" s="238">
        <f>M185*投入係数!M92</f>
        <v>0</v>
      </c>
      <c r="N186" s="238">
        <f>N185*投入係数!N92</f>
        <v>0</v>
      </c>
      <c r="O186" s="238">
        <f>O185*投入係数!O92</f>
        <v>0</v>
      </c>
      <c r="P186" s="238">
        <f>P185*投入係数!P92</f>
        <v>0</v>
      </c>
      <c r="Q186" s="238">
        <f>Q185*投入係数!Q92</f>
        <v>0</v>
      </c>
      <c r="R186" s="238">
        <f>R185*投入係数!R92</f>
        <v>0</v>
      </c>
      <c r="S186" s="238">
        <f>S185*投入係数!S92</f>
        <v>0</v>
      </c>
      <c r="T186" s="238">
        <f>T185*投入係数!T92</f>
        <v>0</v>
      </c>
      <c r="U186" s="238">
        <f>U185*投入係数!U92</f>
        <v>0</v>
      </c>
      <c r="V186" s="238">
        <f>V185*投入係数!V92</f>
        <v>0</v>
      </c>
      <c r="W186" s="238">
        <f>W185*投入係数!W92</f>
        <v>0</v>
      </c>
      <c r="X186" s="238">
        <f>X185*投入係数!X92</f>
        <v>0</v>
      </c>
      <c r="Y186" s="238">
        <f>Y185*投入係数!Y92</f>
        <v>0</v>
      </c>
      <c r="Z186" s="238">
        <f>Z185*投入係数!Z92</f>
        <v>0</v>
      </c>
      <c r="AA186" s="238">
        <f>AA185*投入係数!AA92</f>
        <v>0</v>
      </c>
      <c r="AB186" s="238">
        <f>AB185*投入係数!AB92</f>
        <v>0</v>
      </c>
      <c r="AC186" s="238">
        <f>AC185*投入係数!AC92</f>
        <v>0</v>
      </c>
      <c r="AD186" s="238">
        <f>AD185*投入係数!AD92</f>
        <v>0</v>
      </c>
      <c r="AE186" s="238">
        <f>AE185*投入係数!AE92</f>
        <v>0</v>
      </c>
      <c r="AF186" s="238">
        <f>AF185*投入係数!AF92</f>
        <v>0</v>
      </c>
      <c r="AG186" s="238">
        <f>AG185*投入係数!AG92</f>
        <v>0</v>
      </c>
      <c r="AH186" s="238">
        <f>AH185*投入係数!AH92</f>
        <v>0</v>
      </c>
      <c r="AI186" s="238">
        <f>AI185*投入係数!AI92</f>
        <v>0</v>
      </c>
      <c r="AJ186" s="238">
        <f>AJ185*投入係数!AJ92</f>
        <v>0</v>
      </c>
      <c r="AK186" s="238">
        <f>AK185*投入係数!AK92</f>
        <v>0</v>
      </c>
      <c r="AL186" s="238">
        <f>AL185*投入係数!AL92</f>
        <v>0</v>
      </c>
      <c r="AM186" s="238">
        <f>AM185*投入係数!AM92</f>
        <v>0</v>
      </c>
      <c r="AN186" s="238">
        <f>AN185*投入係数!AN92</f>
        <v>0</v>
      </c>
      <c r="AO186" s="238">
        <f>AO185*投入係数!AO92</f>
        <v>0</v>
      </c>
      <c r="AP186" s="238">
        <f>AP185*投入係数!AP92</f>
        <v>0</v>
      </c>
      <c r="AQ186" s="238">
        <f>AQ185*投入係数!AQ92</f>
        <v>0</v>
      </c>
      <c r="AR186" s="238">
        <f>AR185*投入係数!AR92</f>
        <v>0</v>
      </c>
      <c r="AS186" s="238">
        <f>AS185*投入係数!AS92</f>
        <v>0</v>
      </c>
      <c r="AT186" s="238">
        <f>AT185*投入係数!AT92</f>
        <v>0</v>
      </c>
      <c r="AU186" s="238">
        <f>AU185*投入係数!AU92</f>
        <v>0</v>
      </c>
      <c r="AV186" s="238">
        <f>AV185*投入係数!AV92</f>
        <v>0</v>
      </c>
      <c r="AW186" s="238">
        <f>AW185*投入係数!AW92</f>
        <v>0</v>
      </c>
      <c r="AX186" s="238">
        <f>AX185*投入係数!AX92</f>
        <v>0</v>
      </c>
      <c r="AY186" s="238">
        <f>AY185*投入係数!AY92</f>
        <v>0</v>
      </c>
      <c r="AZ186" s="238">
        <f>AZ185*投入係数!AZ92</f>
        <v>0</v>
      </c>
      <c r="BA186" s="238">
        <f>BA185*投入係数!BA92</f>
        <v>0</v>
      </c>
      <c r="BB186" s="238">
        <f>BB185*投入係数!BB92</f>
        <v>0</v>
      </c>
      <c r="BC186" s="238">
        <f>BC185*投入係数!BC92</f>
        <v>0</v>
      </c>
      <c r="BD186" s="238">
        <f>BD185*投入係数!BD92</f>
        <v>0</v>
      </c>
      <c r="BE186" s="238">
        <f>BE185*投入係数!BE92</f>
        <v>0</v>
      </c>
      <c r="BF186" s="238">
        <f>BF185*投入係数!BF92</f>
        <v>0</v>
      </c>
      <c r="BG186" s="238">
        <f>BG185*投入係数!BG92</f>
        <v>0</v>
      </c>
      <c r="BH186" s="238">
        <f>BH185*投入係数!BH92</f>
        <v>0</v>
      </c>
      <c r="BI186" s="238">
        <f>BI185*投入係数!BI92</f>
        <v>0</v>
      </c>
      <c r="BJ186" s="238">
        <f>BJ185*投入係数!BJ92</f>
        <v>0</v>
      </c>
      <c r="BK186" s="238">
        <f>BK185*投入係数!BK92</f>
        <v>0</v>
      </c>
      <c r="BL186" s="238">
        <f>BL185*投入係数!BL92</f>
        <v>0</v>
      </c>
      <c r="BM186" s="238">
        <f>BM185*投入係数!BM92</f>
        <v>0</v>
      </c>
      <c r="BN186" s="238">
        <f>BN185*投入係数!BN92</f>
        <v>0</v>
      </c>
      <c r="BO186" s="238">
        <f>BO185*投入係数!BO92</f>
        <v>0</v>
      </c>
      <c r="BP186" s="238">
        <f>BP185*投入係数!BP92</f>
        <v>0</v>
      </c>
      <c r="BQ186" s="238">
        <f>BQ185*投入係数!BQ92</f>
        <v>0</v>
      </c>
      <c r="BR186" s="238">
        <f>BR185*投入係数!BR92</f>
        <v>0</v>
      </c>
      <c r="BS186" s="238">
        <f>BS185*投入係数!BS92</f>
        <v>0</v>
      </c>
      <c r="BT186" s="238">
        <f>BT185*投入係数!BT92</f>
        <v>0</v>
      </c>
      <c r="BU186" s="238">
        <f>BU185*投入係数!BU92</f>
        <v>0</v>
      </c>
      <c r="BV186" s="238">
        <f>BV185*投入係数!BV92</f>
        <v>0</v>
      </c>
      <c r="BW186" s="238">
        <f>BW185*投入係数!BW92</f>
        <v>0</v>
      </c>
      <c r="BX186" s="238">
        <f>BX185*投入係数!BX92</f>
        <v>0</v>
      </c>
      <c r="BY186" s="238">
        <f>BY185*投入係数!BY92</f>
        <v>0</v>
      </c>
      <c r="BZ186" s="238">
        <f>BZ185*投入係数!BZ92</f>
        <v>0</v>
      </c>
      <c r="CA186" s="238">
        <f>CA185*投入係数!CA92</f>
        <v>0</v>
      </c>
      <c r="CB186" s="238">
        <f>CB185*投入係数!CB92</f>
        <v>0</v>
      </c>
      <c r="CC186" s="238">
        <f>CC185*投入係数!CC92</f>
        <v>0</v>
      </c>
      <c r="CD186" s="238">
        <f>CD185*投入係数!CD92</f>
        <v>0</v>
      </c>
      <c r="CE186" s="238">
        <f>CE185*投入係数!CE92</f>
        <v>0</v>
      </c>
      <c r="CF186" s="238">
        <f>CF185*投入係数!CF92</f>
        <v>0</v>
      </c>
      <c r="CG186" s="238">
        <f>CG185*投入係数!CG92</f>
        <v>0</v>
      </c>
      <c r="CH186" s="238">
        <f>CH185*投入係数!CH92</f>
        <v>0</v>
      </c>
      <c r="CI186" s="238">
        <f>CI185*投入係数!CI92</f>
        <v>0</v>
      </c>
      <c r="CJ186" s="238">
        <f>CJ185*投入係数!CJ92</f>
        <v>0</v>
      </c>
      <c r="CK186" s="238">
        <f>CK185*投入係数!CK92</f>
        <v>0</v>
      </c>
      <c r="CL186" s="238">
        <f>CL185*投入係数!CL92</f>
        <v>0</v>
      </c>
      <c r="CM186" s="264">
        <f>SUM(C186:CL186)</f>
        <v>0</v>
      </c>
    </row>
    <row r="187" spans="1:91">
      <c r="B187" s="243" t="s">
        <v>38</v>
      </c>
      <c r="C187" s="238">
        <f>C185*取引表!C105</f>
        <v>0</v>
      </c>
      <c r="D187" s="238">
        <f>D185*取引表!D105</f>
        <v>0</v>
      </c>
      <c r="E187" s="238">
        <f>E185*取引表!E105</f>
        <v>0</v>
      </c>
      <c r="F187" s="238">
        <f>F185*取引表!F105</f>
        <v>0</v>
      </c>
      <c r="G187" s="238">
        <f>G185*取引表!G105</f>
        <v>0</v>
      </c>
      <c r="H187" s="238">
        <f>H185*取引表!H105</f>
        <v>0</v>
      </c>
      <c r="I187" s="238">
        <f>I185*取引表!I105</f>
        <v>0</v>
      </c>
      <c r="J187" s="238">
        <f>J185*取引表!J105</f>
        <v>0</v>
      </c>
      <c r="K187" s="238">
        <f>K185*取引表!K105</f>
        <v>0</v>
      </c>
      <c r="L187" s="238">
        <f>L185*取引表!L105</f>
        <v>0</v>
      </c>
      <c r="M187" s="238">
        <f>M185*取引表!M105</f>
        <v>0</v>
      </c>
      <c r="N187" s="238">
        <f>N185*取引表!N105</f>
        <v>0</v>
      </c>
      <c r="O187" s="238">
        <f>O185*取引表!O105</f>
        <v>0</v>
      </c>
      <c r="P187" s="238">
        <f>P185*取引表!P105</f>
        <v>0</v>
      </c>
      <c r="Q187" s="238">
        <f>Q185*取引表!Q105</f>
        <v>0</v>
      </c>
      <c r="R187" s="238">
        <f>R185*取引表!R105</f>
        <v>0</v>
      </c>
      <c r="S187" s="238">
        <f>S185*取引表!S105</f>
        <v>0</v>
      </c>
      <c r="T187" s="238">
        <f>T185*取引表!T105</f>
        <v>0</v>
      </c>
      <c r="U187" s="238">
        <f>U185*取引表!U105</f>
        <v>0</v>
      </c>
      <c r="V187" s="238">
        <f>V185*取引表!V105</f>
        <v>0</v>
      </c>
      <c r="W187" s="238">
        <f>W185*取引表!W105</f>
        <v>0</v>
      </c>
      <c r="X187" s="238">
        <f>X185*取引表!X105</f>
        <v>0</v>
      </c>
      <c r="Y187" s="238">
        <f>Y185*取引表!Y105</f>
        <v>0</v>
      </c>
      <c r="Z187" s="238">
        <f>Z185*取引表!Z105</f>
        <v>0</v>
      </c>
      <c r="AA187" s="238">
        <f>AA185*取引表!AA105</f>
        <v>0</v>
      </c>
      <c r="AB187" s="238">
        <f>AB185*取引表!AB105</f>
        <v>0</v>
      </c>
      <c r="AC187" s="238">
        <f>AC185*取引表!AC105</f>
        <v>0</v>
      </c>
      <c r="AD187" s="238">
        <f>AD185*取引表!AD105</f>
        <v>0</v>
      </c>
      <c r="AE187" s="238">
        <f>AE185*取引表!AE105</f>
        <v>0</v>
      </c>
      <c r="AF187" s="238">
        <f>AF185*取引表!AF105</f>
        <v>0</v>
      </c>
      <c r="AG187" s="238">
        <f>AG185*取引表!AG105</f>
        <v>0</v>
      </c>
      <c r="AH187" s="238">
        <f>AH185*取引表!AH105</f>
        <v>0</v>
      </c>
      <c r="AI187" s="238">
        <f>AI185*取引表!AI105</f>
        <v>0</v>
      </c>
      <c r="AJ187" s="238">
        <f>AJ185*取引表!AJ105</f>
        <v>0</v>
      </c>
      <c r="AK187" s="238">
        <f>AK185*取引表!AK105</f>
        <v>0</v>
      </c>
      <c r="AL187" s="238">
        <f>AL185*取引表!AL105</f>
        <v>0</v>
      </c>
      <c r="AM187" s="238">
        <f>AM185*取引表!AM105</f>
        <v>0</v>
      </c>
      <c r="AN187" s="238">
        <f>AN185*取引表!AN105</f>
        <v>0</v>
      </c>
      <c r="AO187" s="238">
        <f>AO185*取引表!AO105</f>
        <v>0</v>
      </c>
      <c r="AP187" s="238">
        <f>AP185*取引表!AP105</f>
        <v>0</v>
      </c>
      <c r="AQ187" s="238">
        <f>AQ185*取引表!AQ105</f>
        <v>0</v>
      </c>
      <c r="AR187" s="238">
        <f>AR185*取引表!AR105</f>
        <v>0</v>
      </c>
      <c r="AS187" s="238">
        <f>AS185*取引表!AS105</f>
        <v>0</v>
      </c>
      <c r="AT187" s="238">
        <f>AT185*取引表!AT105</f>
        <v>0</v>
      </c>
      <c r="AU187" s="238">
        <f>AU185*取引表!AU105</f>
        <v>0</v>
      </c>
      <c r="AV187" s="238">
        <f>AV185*取引表!AV105</f>
        <v>0</v>
      </c>
      <c r="AW187" s="238">
        <f>AW185*取引表!AW105</f>
        <v>0</v>
      </c>
      <c r="AX187" s="238">
        <f>AX185*取引表!AX105</f>
        <v>0</v>
      </c>
      <c r="AY187" s="238">
        <f>AY185*取引表!AY105</f>
        <v>0</v>
      </c>
      <c r="AZ187" s="238">
        <f>AZ185*取引表!AZ105</f>
        <v>0</v>
      </c>
      <c r="BA187" s="238">
        <f>BA185*取引表!BA105</f>
        <v>0</v>
      </c>
      <c r="BB187" s="238">
        <f>BB185*取引表!BB105</f>
        <v>0</v>
      </c>
      <c r="BC187" s="238">
        <f>BC185*取引表!BC105</f>
        <v>0</v>
      </c>
      <c r="BD187" s="238">
        <f>BD185*取引表!BD105</f>
        <v>0</v>
      </c>
      <c r="BE187" s="238">
        <f>BE185*取引表!BE105</f>
        <v>0</v>
      </c>
      <c r="BF187" s="238">
        <f>BF185*取引表!BF105</f>
        <v>0</v>
      </c>
      <c r="BG187" s="238">
        <f>BG185*取引表!BG105</f>
        <v>0</v>
      </c>
      <c r="BH187" s="238">
        <f>BH185*取引表!BH105</f>
        <v>0</v>
      </c>
      <c r="BI187" s="238">
        <f>BI185*取引表!BI105</f>
        <v>0</v>
      </c>
      <c r="BJ187" s="238">
        <f>BJ185*取引表!BJ105</f>
        <v>0</v>
      </c>
      <c r="BK187" s="238">
        <f>BK185*取引表!BK105</f>
        <v>0</v>
      </c>
      <c r="BL187" s="238">
        <f>BL185*取引表!BL105</f>
        <v>0</v>
      </c>
      <c r="BM187" s="238">
        <f>BM185*取引表!BM105</f>
        <v>0</v>
      </c>
      <c r="BN187" s="238">
        <f>BN185*取引表!BN105</f>
        <v>0</v>
      </c>
      <c r="BO187" s="238">
        <f>BO185*取引表!BO105</f>
        <v>0</v>
      </c>
      <c r="BP187" s="238">
        <f>BP185*取引表!BP105</f>
        <v>0</v>
      </c>
      <c r="BQ187" s="238">
        <f>BQ185*取引表!BQ105</f>
        <v>0</v>
      </c>
      <c r="BR187" s="238">
        <f>BR185*取引表!BR105</f>
        <v>0</v>
      </c>
      <c r="BS187" s="238">
        <f>BS185*取引表!BS105</f>
        <v>0</v>
      </c>
      <c r="BT187" s="238">
        <f>BT185*取引表!BT105</f>
        <v>0</v>
      </c>
      <c r="BU187" s="238">
        <f>BU185*取引表!BU105</f>
        <v>0</v>
      </c>
      <c r="BV187" s="238">
        <f>BV185*取引表!BV105</f>
        <v>0</v>
      </c>
      <c r="BW187" s="238">
        <f>BW185*取引表!BW105</f>
        <v>0</v>
      </c>
      <c r="BX187" s="238">
        <f>BX185*取引表!BX105</f>
        <v>0</v>
      </c>
      <c r="BY187" s="238">
        <f>BY185*取引表!BY105</f>
        <v>0</v>
      </c>
      <c r="BZ187" s="238">
        <f>BZ185*取引表!BZ105</f>
        <v>0</v>
      </c>
      <c r="CA187" s="238">
        <f>CA185*取引表!CA105</f>
        <v>0</v>
      </c>
      <c r="CB187" s="238">
        <f>CB185*取引表!CB105</f>
        <v>0</v>
      </c>
      <c r="CC187" s="238">
        <f>CC185*取引表!CC105</f>
        <v>0</v>
      </c>
      <c r="CD187" s="238">
        <f>CD185*取引表!CD105</f>
        <v>0</v>
      </c>
      <c r="CE187" s="238">
        <f>CE185*取引表!CE105</f>
        <v>0</v>
      </c>
      <c r="CF187" s="238">
        <f>CF185*取引表!CF105</f>
        <v>0</v>
      </c>
      <c r="CG187" s="238">
        <f>CG185*取引表!CG105</f>
        <v>0</v>
      </c>
      <c r="CH187" s="238">
        <f>CH185*取引表!CH105</f>
        <v>0</v>
      </c>
      <c r="CI187" s="238">
        <f>CI185*取引表!CI105</f>
        <v>0</v>
      </c>
      <c r="CJ187" s="238">
        <f>CJ185*取引表!CJ105</f>
        <v>0</v>
      </c>
      <c r="CK187" s="238">
        <f>CK185*取引表!CK105</f>
        <v>0</v>
      </c>
      <c r="CL187" s="238">
        <f>CL185*取引表!CL105</f>
        <v>0</v>
      </c>
      <c r="CM187" s="264">
        <f>SUM(C187:CL187)</f>
        <v>0</v>
      </c>
    </row>
    <row r="189" spans="1:91">
      <c r="A189" s="243" t="s">
        <v>49</v>
      </c>
    </row>
    <row r="190" spans="1:91" s="260" customFormat="1">
      <c r="A190" s="693" t="s">
        <v>55</v>
      </c>
      <c r="B190" s="693"/>
      <c r="C190">
        <v>1</v>
      </c>
      <c r="D190">
        <v>2</v>
      </c>
      <c r="E190">
        <v>3</v>
      </c>
      <c r="F190">
        <v>4</v>
      </c>
      <c r="G190">
        <v>5</v>
      </c>
      <c r="H190">
        <v>6</v>
      </c>
      <c r="I190">
        <v>7</v>
      </c>
      <c r="J190">
        <v>8</v>
      </c>
      <c r="K190">
        <v>9</v>
      </c>
      <c r="L190">
        <v>10</v>
      </c>
      <c r="M190">
        <v>11</v>
      </c>
      <c r="N190">
        <v>12</v>
      </c>
      <c r="O190">
        <v>13</v>
      </c>
      <c r="P190">
        <v>14</v>
      </c>
      <c r="Q190">
        <v>15</v>
      </c>
      <c r="R190">
        <v>16</v>
      </c>
      <c r="S190">
        <v>17</v>
      </c>
      <c r="T190">
        <v>18</v>
      </c>
      <c r="U190">
        <v>19</v>
      </c>
      <c r="V190">
        <v>20</v>
      </c>
      <c r="W190">
        <v>21</v>
      </c>
      <c r="X190">
        <v>22</v>
      </c>
      <c r="Y190">
        <v>23</v>
      </c>
      <c r="Z190">
        <v>24</v>
      </c>
      <c r="AA190">
        <v>25</v>
      </c>
      <c r="AB190">
        <v>26</v>
      </c>
      <c r="AC190">
        <v>27</v>
      </c>
      <c r="AD190">
        <v>28</v>
      </c>
      <c r="AE190">
        <v>29</v>
      </c>
      <c r="AF190">
        <v>30</v>
      </c>
      <c r="AG190">
        <v>31</v>
      </c>
      <c r="AH190">
        <v>32</v>
      </c>
      <c r="AI190">
        <v>33</v>
      </c>
      <c r="AJ190">
        <v>34</v>
      </c>
      <c r="AK190">
        <v>35</v>
      </c>
      <c r="AL190">
        <v>36</v>
      </c>
      <c r="AM190">
        <v>37</v>
      </c>
      <c r="AN190">
        <v>38</v>
      </c>
      <c r="AO190">
        <v>39</v>
      </c>
      <c r="AP190">
        <v>40</v>
      </c>
      <c r="AQ190">
        <v>41</v>
      </c>
      <c r="AR190">
        <v>42</v>
      </c>
      <c r="AS190">
        <v>43</v>
      </c>
      <c r="AT190">
        <v>44</v>
      </c>
      <c r="AU190">
        <v>45</v>
      </c>
      <c r="AV190">
        <v>46</v>
      </c>
      <c r="AW190">
        <v>47</v>
      </c>
      <c r="AX190">
        <v>48</v>
      </c>
      <c r="AY190">
        <v>49</v>
      </c>
      <c r="AZ190">
        <v>50</v>
      </c>
      <c r="BA190">
        <v>51</v>
      </c>
      <c r="BB190">
        <v>52</v>
      </c>
      <c r="BC190">
        <v>53</v>
      </c>
      <c r="BD190">
        <v>54</v>
      </c>
      <c r="BE190">
        <v>55</v>
      </c>
      <c r="BF190">
        <v>56</v>
      </c>
      <c r="BG190">
        <v>57</v>
      </c>
      <c r="BH190">
        <v>58</v>
      </c>
      <c r="BI190">
        <v>59</v>
      </c>
      <c r="BJ190">
        <v>60</v>
      </c>
      <c r="BK190">
        <v>61</v>
      </c>
      <c r="BL190">
        <v>62</v>
      </c>
      <c r="BM190">
        <v>63</v>
      </c>
      <c r="BN190">
        <v>64</v>
      </c>
      <c r="BO190">
        <v>65</v>
      </c>
      <c r="BP190">
        <v>66</v>
      </c>
      <c r="BQ190">
        <v>67</v>
      </c>
      <c r="BR190">
        <v>68</v>
      </c>
      <c r="BS190">
        <v>69</v>
      </c>
      <c r="BT190">
        <v>70</v>
      </c>
      <c r="BU190">
        <v>71</v>
      </c>
      <c r="BV190">
        <v>72</v>
      </c>
      <c r="BW190">
        <v>73</v>
      </c>
      <c r="BX190">
        <v>74</v>
      </c>
      <c r="BY190">
        <v>75</v>
      </c>
      <c r="BZ190">
        <v>76</v>
      </c>
      <c r="CA190">
        <v>77</v>
      </c>
      <c r="CB190">
        <v>78</v>
      </c>
      <c r="CC190">
        <v>79</v>
      </c>
      <c r="CD190">
        <v>80</v>
      </c>
      <c r="CE190">
        <v>81</v>
      </c>
      <c r="CF190">
        <v>82</v>
      </c>
      <c r="CG190">
        <v>83</v>
      </c>
      <c r="CH190">
        <v>84</v>
      </c>
      <c r="CI190">
        <v>85</v>
      </c>
      <c r="CJ190">
        <v>86</v>
      </c>
      <c r="CK190">
        <v>87</v>
      </c>
      <c r="CL190">
        <v>88</v>
      </c>
    </row>
    <row r="191" spans="1:91">
      <c r="A191" s="693"/>
      <c r="B191" s="693"/>
      <c r="C191" t="s">
        <v>1990</v>
      </c>
      <c r="D191" t="s">
        <v>4</v>
      </c>
      <c r="E191" t="s">
        <v>5</v>
      </c>
      <c r="F191" t="s">
        <v>198</v>
      </c>
      <c r="G191" t="s">
        <v>6</v>
      </c>
      <c r="H191" t="s">
        <v>7</v>
      </c>
      <c r="I191" t="s">
        <v>125</v>
      </c>
      <c r="J191" t="s">
        <v>126</v>
      </c>
      <c r="K191" t="s">
        <v>127</v>
      </c>
      <c r="L191" t="s">
        <v>87</v>
      </c>
      <c r="M191" t="s">
        <v>46</v>
      </c>
      <c r="N191" t="s">
        <v>128</v>
      </c>
      <c r="O191" t="s">
        <v>130</v>
      </c>
      <c r="P191" t="s">
        <v>131</v>
      </c>
      <c r="Q191" t="s">
        <v>117</v>
      </c>
      <c r="R191" t="s">
        <v>1980</v>
      </c>
      <c r="S191" t="s">
        <v>135</v>
      </c>
      <c r="T191" t="s">
        <v>136</v>
      </c>
      <c r="U191" t="s">
        <v>137</v>
      </c>
      <c r="V191" t="s">
        <v>138</v>
      </c>
      <c r="W191" t="s">
        <v>8</v>
      </c>
      <c r="X191" t="s">
        <v>140</v>
      </c>
      <c r="Y191" t="s">
        <v>141</v>
      </c>
      <c r="Z191" t="s">
        <v>142</v>
      </c>
      <c r="AA191" t="s">
        <v>143</v>
      </c>
      <c r="AB191" t="s">
        <v>1991</v>
      </c>
      <c r="AC191" t="s">
        <v>1992</v>
      </c>
      <c r="AD191" t="s">
        <v>1941</v>
      </c>
      <c r="AE191" t="s">
        <v>149</v>
      </c>
      <c r="AF191" t="s">
        <v>1163</v>
      </c>
      <c r="AG191" t="s">
        <v>1164</v>
      </c>
      <c r="AH191" t="s">
        <v>1165</v>
      </c>
      <c r="AI191" t="s">
        <v>1993</v>
      </c>
      <c r="AJ191" t="s">
        <v>1994</v>
      </c>
      <c r="AK191" t="s">
        <v>1995</v>
      </c>
      <c r="AL191" t="s">
        <v>1944</v>
      </c>
      <c r="AM191" t="s">
        <v>1168</v>
      </c>
      <c r="AN191" t="s">
        <v>157</v>
      </c>
      <c r="AO191" t="s">
        <v>158</v>
      </c>
      <c r="AP191" t="s">
        <v>159</v>
      </c>
      <c r="AQ191" t="s">
        <v>1996</v>
      </c>
      <c r="AR191" t="s">
        <v>1234</v>
      </c>
      <c r="AS191" t="s">
        <v>865</v>
      </c>
      <c r="AT191" t="s">
        <v>868</v>
      </c>
      <c r="AU191" t="s">
        <v>161</v>
      </c>
      <c r="AV191" t="s">
        <v>162</v>
      </c>
      <c r="AW191" t="s">
        <v>163</v>
      </c>
      <c r="AX191" t="s">
        <v>10</v>
      </c>
      <c r="AY191" t="s">
        <v>11</v>
      </c>
      <c r="AZ191" t="s">
        <v>898</v>
      </c>
      <c r="BA191" t="s">
        <v>904</v>
      </c>
      <c r="BB191" t="s">
        <v>47</v>
      </c>
      <c r="BC191" t="s">
        <v>12</v>
      </c>
      <c r="BD191" t="s">
        <v>166</v>
      </c>
      <c r="BE191" t="s">
        <v>51</v>
      </c>
      <c r="BF191" t="s">
        <v>13</v>
      </c>
      <c r="BG191" t="s">
        <v>1926</v>
      </c>
      <c r="BH191" t="s">
        <v>59</v>
      </c>
      <c r="BI191" t="s">
        <v>14</v>
      </c>
      <c r="BJ191" t="s">
        <v>15</v>
      </c>
      <c r="BK191" t="s">
        <v>88</v>
      </c>
      <c r="BL191" t="s">
        <v>16</v>
      </c>
      <c r="BM191" t="s">
        <v>167</v>
      </c>
      <c r="BN191" t="s">
        <v>1286</v>
      </c>
      <c r="BO191" t="s">
        <v>1239</v>
      </c>
      <c r="BP191" t="s">
        <v>17</v>
      </c>
      <c r="BQ191" t="s">
        <v>89</v>
      </c>
      <c r="BR191" t="s">
        <v>169</v>
      </c>
      <c r="BS191" t="s">
        <v>170</v>
      </c>
      <c r="BT191" t="s">
        <v>18</v>
      </c>
      <c r="BU191" t="s">
        <v>19</v>
      </c>
      <c r="BV191" t="s">
        <v>20</v>
      </c>
      <c r="BW191" t="s">
        <v>1945</v>
      </c>
      <c r="BX191" t="s">
        <v>1946</v>
      </c>
      <c r="BY191" t="s">
        <v>1242</v>
      </c>
      <c r="BZ191" t="s">
        <v>52</v>
      </c>
      <c r="CA191" t="s">
        <v>1947</v>
      </c>
      <c r="CB191" t="s">
        <v>21</v>
      </c>
      <c r="CC191" t="s">
        <v>84</v>
      </c>
      <c r="CD191" t="s">
        <v>172</v>
      </c>
      <c r="CE191" t="s">
        <v>22</v>
      </c>
      <c r="CF191" t="s">
        <v>90</v>
      </c>
      <c r="CG191" t="s">
        <v>173</v>
      </c>
      <c r="CH191" t="s">
        <v>91</v>
      </c>
      <c r="CI191" t="s">
        <v>23</v>
      </c>
      <c r="CJ191" t="s">
        <v>92</v>
      </c>
      <c r="CK191" t="s">
        <v>24</v>
      </c>
      <c r="CL191" t="s">
        <v>25</v>
      </c>
    </row>
    <row r="192" spans="1:91">
      <c r="A192">
        <v>1</v>
      </c>
      <c r="B192" t="s">
        <v>1990</v>
      </c>
      <c r="C192" s="238">
        <f>C4*波及計算!$U7</f>
        <v>0</v>
      </c>
      <c r="D192" s="238">
        <f>D4*波及計算!$U7</f>
        <v>0</v>
      </c>
      <c r="E192" s="238">
        <f>E4*波及計算!$U7</f>
        <v>0</v>
      </c>
      <c r="F192" s="238">
        <f>F4*波及計算!$U7</f>
        <v>0</v>
      </c>
      <c r="G192" s="238">
        <f>G4*波及計算!$U7</f>
        <v>0</v>
      </c>
      <c r="H192" s="238">
        <f>H4*波及計算!$U7</f>
        <v>0</v>
      </c>
      <c r="I192" s="238">
        <f>I4*波及計算!$U7</f>
        <v>0</v>
      </c>
      <c r="J192" s="238">
        <f>J4*波及計算!$U7</f>
        <v>0</v>
      </c>
      <c r="K192" s="238">
        <f>K4*波及計算!$U7</f>
        <v>0</v>
      </c>
      <c r="L192" s="238">
        <f>L4*波及計算!$U7</f>
        <v>0</v>
      </c>
      <c r="M192" s="238">
        <f>M4*波及計算!$U7</f>
        <v>0</v>
      </c>
      <c r="N192" s="238">
        <f>N4*波及計算!$U7</f>
        <v>0</v>
      </c>
      <c r="O192" s="238">
        <f>O4*波及計算!$U7</f>
        <v>0</v>
      </c>
      <c r="P192" s="238">
        <f>P4*波及計算!$U7</f>
        <v>0</v>
      </c>
      <c r="Q192" s="238">
        <f>Q4*波及計算!$U7</f>
        <v>0</v>
      </c>
      <c r="R192" s="238">
        <f>R4*波及計算!$U7</f>
        <v>0</v>
      </c>
      <c r="S192" s="238">
        <f>S4*波及計算!$U7</f>
        <v>0</v>
      </c>
      <c r="T192" s="238">
        <f>T4*波及計算!$U7</f>
        <v>0</v>
      </c>
      <c r="U192" s="238">
        <f>U4*波及計算!$U7</f>
        <v>0</v>
      </c>
      <c r="V192" s="238">
        <f>V4*波及計算!$U7</f>
        <v>0</v>
      </c>
      <c r="W192" s="238">
        <f>W4*波及計算!$U7</f>
        <v>0</v>
      </c>
      <c r="X192" s="238">
        <f>X4*波及計算!$U7</f>
        <v>0</v>
      </c>
      <c r="Y192" s="238">
        <f>Y4*波及計算!$U7</f>
        <v>0</v>
      </c>
      <c r="Z192" s="238">
        <f>Z4*波及計算!$U7</f>
        <v>0</v>
      </c>
      <c r="AA192" s="238">
        <f>AA4*波及計算!$U7</f>
        <v>0</v>
      </c>
      <c r="AB192" s="238">
        <f>AB4*波及計算!$U7</f>
        <v>0</v>
      </c>
      <c r="AC192" s="238">
        <f>AC4*波及計算!$U7</f>
        <v>0</v>
      </c>
      <c r="AD192" s="238">
        <f>AD4*波及計算!$U7</f>
        <v>0</v>
      </c>
      <c r="AE192" s="238">
        <f>AE4*波及計算!$U7</f>
        <v>0</v>
      </c>
      <c r="AF192" s="238">
        <f>AF4*波及計算!$U7</f>
        <v>0</v>
      </c>
      <c r="AG192" s="238">
        <f>AG4*波及計算!$U7</f>
        <v>0</v>
      </c>
      <c r="AH192" s="238">
        <f>AH4*波及計算!$U7</f>
        <v>0</v>
      </c>
      <c r="AI192" s="238">
        <f>AI4*波及計算!$U7</f>
        <v>0</v>
      </c>
      <c r="AJ192" s="238">
        <f>AJ4*波及計算!$U7</f>
        <v>0</v>
      </c>
      <c r="AK192" s="238">
        <f>AK4*波及計算!$U7</f>
        <v>0</v>
      </c>
      <c r="AL192" s="238">
        <f>AL4*波及計算!$U7</f>
        <v>0</v>
      </c>
      <c r="AM192" s="238">
        <f>AM4*波及計算!$U7</f>
        <v>0</v>
      </c>
      <c r="AN192" s="238">
        <f>AN4*波及計算!$U7</f>
        <v>0</v>
      </c>
      <c r="AO192" s="238">
        <f>AO4*波及計算!$U7</f>
        <v>0</v>
      </c>
      <c r="AP192" s="238">
        <f>AP4*波及計算!$U7</f>
        <v>0</v>
      </c>
      <c r="AQ192" s="238">
        <f>AQ4*波及計算!$U7</f>
        <v>0</v>
      </c>
      <c r="AR192" s="238">
        <f>AR4*波及計算!$U7</f>
        <v>0</v>
      </c>
      <c r="AS192" s="238">
        <f>AS4*波及計算!$U7</f>
        <v>0</v>
      </c>
      <c r="AT192" s="238">
        <f>AT4*波及計算!$U7</f>
        <v>0</v>
      </c>
      <c r="AU192" s="238">
        <f>AU4*波及計算!$U7</f>
        <v>0</v>
      </c>
      <c r="AV192" s="238">
        <f>AV4*波及計算!$U7</f>
        <v>0</v>
      </c>
      <c r="AW192" s="238">
        <f>AW4*波及計算!$U7</f>
        <v>0</v>
      </c>
      <c r="AX192" s="238">
        <f>AX4*波及計算!$U7</f>
        <v>0</v>
      </c>
      <c r="AY192" s="238">
        <f>AY4*波及計算!$U7</f>
        <v>0</v>
      </c>
      <c r="AZ192" s="238">
        <f>AZ4*波及計算!$U7</f>
        <v>0</v>
      </c>
      <c r="BA192" s="238">
        <f>BA4*波及計算!$U7</f>
        <v>0</v>
      </c>
      <c r="BB192" s="238">
        <f>BB4*波及計算!$U7</f>
        <v>0</v>
      </c>
      <c r="BC192" s="238">
        <f>BC4*波及計算!$U7</f>
        <v>0</v>
      </c>
      <c r="BD192" s="238">
        <f>BD4*波及計算!$U7</f>
        <v>0</v>
      </c>
      <c r="BE192" s="238">
        <f>BE4*波及計算!$U7</f>
        <v>0</v>
      </c>
      <c r="BF192" s="238">
        <f>BF4*波及計算!$U7</f>
        <v>0</v>
      </c>
      <c r="BG192" s="238">
        <f>BG4*波及計算!$U7</f>
        <v>0</v>
      </c>
      <c r="BH192" s="238">
        <f>BH4*波及計算!$U7</f>
        <v>0</v>
      </c>
      <c r="BI192" s="238">
        <f>BI4*波及計算!$U7</f>
        <v>0</v>
      </c>
      <c r="BJ192" s="238">
        <f>BJ4*波及計算!$U7</f>
        <v>0</v>
      </c>
      <c r="BK192" s="238">
        <f>BK4*波及計算!$U7</f>
        <v>0</v>
      </c>
      <c r="BL192" s="238">
        <f>BL4*波及計算!$U7</f>
        <v>0</v>
      </c>
      <c r="BM192" s="238">
        <f>BM4*波及計算!$U7</f>
        <v>0</v>
      </c>
      <c r="BN192" s="238">
        <f>BN4*波及計算!$U7</f>
        <v>0</v>
      </c>
      <c r="BO192" s="238">
        <f>BO4*波及計算!$U7</f>
        <v>0</v>
      </c>
      <c r="BP192" s="238">
        <f>BP4*波及計算!$U7</f>
        <v>0</v>
      </c>
      <c r="BQ192" s="238">
        <f>BQ4*波及計算!$U7</f>
        <v>0</v>
      </c>
      <c r="BR192" s="238">
        <f>BR4*波及計算!$U7</f>
        <v>0</v>
      </c>
      <c r="BS192" s="238">
        <f>BS4*波及計算!$U7</f>
        <v>0</v>
      </c>
      <c r="BT192" s="238">
        <f>BT4*波及計算!$U7</f>
        <v>0</v>
      </c>
      <c r="BU192" s="238">
        <f>BU4*波及計算!$U7</f>
        <v>0</v>
      </c>
      <c r="BV192" s="238">
        <f>BV4*波及計算!$U7</f>
        <v>0</v>
      </c>
      <c r="BW192" s="238">
        <f>BW4*波及計算!$U7</f>
        <v>0</v>
      </c>
      <c r="BX192" s="238">
        <f>BX4*波及計算!$U7</f>
        <v>0</v>
      </c>
      <c r="BY192" s="238">
        <f>BY4*波及計算!$U7</f>
        <v>0</v>
      </c>
      <c r="BZ192" s="238">
        <f>BZ4*波及計算!$U7</f>
        <v>0</v>
      </c>
      <c r="CA192" s="238">
        <f>CA4*波及計算!$U7</f>
        <v>0</v>
      </c>
      <c r="CB192" s="238">
        <f>CB4*波及計算!$U7</f>
        <v>0</v>
      </c>
      <c r="CC192" s="238">
        <f>CC4*波及計算!$U7</f>
        <v>0</v>
      </c>
      <c r="CD192" s="238">
        <f>CD4*波及計算!$U7</f>
        <v>0</v>
      </c>
      <c r="CE192" s="238">
        <f>CE4*波及計算!$U7</f>
        <v>0</v>
      </c>
      <c r="CF192" s="238">
        <f>CF4*波及計算!$U7</f>
        <v>0</v>
      </c>
      <c r="CG192" s="238">
        <f>CG4*波及計算!$U7</f>
        <v>0</v>
      </c>
      <c r="CH192" s="238">
        <f>CH4*波及計算!$U7</f>
        <v>0</v>
      </c>
      <c r="CI192" s="238">
        <f>CI4*波及計算!$U7</f>
        <v>0</v>
      </c>
      <c r="CJ192" s="238">
        <f>CJ4*波及計算!$U7</f>
        <v>0</v>
      </c>
      <c r="CK192" s="238">
        <f>CK4*波及計算!$U7</f>
        <v>0</v>
      </c>
      <c r="CL192" s="238">
        <f>CL4*波及計算!$U7</f>
        <v>0</v>
      </c>
    </row>
    <row r="193" spans="1:90">
      <c r="A193">
        <v>2</v>
      </c>
      <c r="B193" t="s">
        <v>4</v>
      </c>
      <c r="C193" s="238">
        <f>C5*波及計算!$U8</f>
        <v>0</v>
      </c>
      <c r="D193" s="238">
        <f>D5*波及計算!$U8</f>
        <v>0</v>
      </c>
      <c r="E193" s="238">
        <f>E5*波及計算!$U8</f>
        <v>0</v>
      </c>
      <c r="F193" s="238">
        <f>F5*波及計算!$U8</f>
        <v>0</v>
      </c>
      <c r="G193" s="238">
        <f>G5*波及計算!$U8</f>
        <v>0</v>
      </c>
      <c r="H193" s="238">
        <f>H5*波及計算!$U8</f>
        <v>0</v>
      </c>
      <c r="I193" s="238">
        <f>I5*波及計算!$U8</f>
        <v>0</v>
      </c>
      <c r="J193" s="238">
        <f>J5*波及計算!$U8</f>
        <v>0</v>
      </c>
      <c r="K193" s="238">
        <f>K5*波及計算!$U8</f>
        <v>0</v>
      </c>
      <c r="L193" s="238">
        <f>L5*波及計算!$U8</f>
        <v>0</v>
      </c>
      <c r="M193" s="238">
        <f>M5*波及計算!$U8</f>
        <v>0</v>
      </c>
      <c r="N193" s="238">
        <f>N5*波及計算!$U8</f>
        <v>0</v>
      </c>
      <c r="O193" s="238">
        <f>O5*波及計算!$U8</f>
        <v>0</v>
      </c>
      <c r="P193" s="238">
        <f>P5*波及計算!$U8</f>
        <v>0</v>
      </c>
      <c r="Q193" s="238">
        <f>Q5*波及計算!$U8</f>
        <v>0</v>
      </c>
      <c r="R193" s="238">
        <f>R5*波及計算!$U8</f>
        <v>0</v>
      </c>
      <c r="S193" s="238">
        <f>S5*波及計算!$U8</f>
        <v>0</v>
      </c>
      <c r="T193" s="238">
        <f>T5*波及計算!$U8</f>
        <v>0</v>
      </c>
      <c r="U193" s="238">
        <f>U5*波及計算!$U8</f>
        <v>0</v>
      </c>
      <c r="V193" s="238">
        <f>V5*波及計算!$U8</f>
        <v>0</v>
      </c>
      <c r="W193" s="238">
        <f>W5*波及計算!$U8</f>
        <v>0</v>
      </c>
      <c r="X193" s="238">
        <f>X5*波及計算!$U8</f>
        <v>0</v>
      </c>
      <c r="Y193" s="238">
        <f>Y5*波及計算!$U8</f>
        <v>0</v>
      </c>
      <c r="Z193" s="238">
        <f>Z5*波及計算!$U8</f>
        <v>0</v>
      </c>
      <c r="AA193" s="238">
        <f>AA5*波及計算!$U8</f>
        <v>0</v>
      </c>
      <c r="AB193" s="238">
        <f>AB5*波及計算!$U8</f>
        <v>0</v>
      </c>
      <c r="AC193" s="238">
        <f>AC5*波及計算!$U8</f>
        <v>0</v>
      </c>
      <c r="AD193" s="238">
        <f>AD5*波及計算!$U8</f>
        <v>0</v>
      </c>
      <c r="AE193" s="238">
        <f>AE5*波及計算!$U8</f>
        <v>0</v>
      </c>
      <c r="AF193" s="238">
        <f>AF5*波及計算!$U8</f>
        <v>0</v>
      </c>
      <c r="AG193" s="238">
        <f>AG5*波及計算!$U8</f>
        <v>0</v>
      </c>
      <c r="AH193" s="238">
        <f>AH5*波及計算!$U8</f>
        <v>0</v>
      </c>
      <c r="AI193" s="238">
        <f>AI5*波及計算!$U8</f>
        <v>0</v>
      </c>
      <c r="AJ193" s="238">
        <f>AJ5*波及計算!$U8</f>
        <v>0</v>
      </c>
      <c r="AK193" s="238">
        <f>AK5*波及計算!$U8</f>
        <v>0</v>
      </c>
      <c r="AL193" s="238">
        <f>AL5*波及計算!$U8</f>
        <v>0</v>
      </c>
      <c r="AM193" s="238">
        <f>AM5*波及計算!$U8</f>
        <v>0</v>
      </c>
      <c r="AN193" s="238">
        <f>AN5*波及計算!$U8</f>
        <v>0</v>
      </c>
      <c r="AO193" s="238">
        <f>AO5*波及計算!$U8</f>
        <v>0</v>
      </c>
      <c r="AP193" s="238">
        <f>AP5*波及計算!$U8</f>
        <v>0</v>
      </c>
      <c r="AQ193" s="238">
        <f>AQ5*波及計算!$U8</f>
        <v>0</v>
      </c>
      <c r="AR193" s="238">
        <f>AR5*波及計算!$U8</f>
        <v>0</v>
      </c>
      <c r="AS193" s="238">
        <f>AS5*波及計算!$U8</f>
        <v>0</v>
      </c>
      <c r="AT193" s="238">
        <f>AT5*波及計算!$U8</f>
        <v>0</v>
      </c>
      <c r="AU193" s="238">
        <f>AU5*波及計算!$U8</f>
        <v>0</v>
      </c>
      <c r="AV193" s="238">
        <f>AV5*波及計算!$U8</f>
        <v>0</v>
      </c>
      <c r="AW193" s="238">
        <f>AW5*波及計算!$U8</f>
        <v>0</v>
      </c>
      <c r="AX193" s="238">
        <f>AX5*波及計算!$U8</f>
        <v>0</v>
      </c>
      <c r="AY193" s="238">
        <f>AY5*波及計算!$U8</f>
        <v>0</v>
      </c>
      <c r="AZ193" s="238">
        <f>AZ5*波及計算!$U8</f>
        <v>0</v>
      </c>
      <c r="BA193" s="238">
        <f>BA5*波及計算!$U8</f>
        <v>0</v>
      </c>
      <c r="BB193" s="238">
        <f>BB5*波及計算!$U8</f>
        <v>0</v>
      </c>
      <c r="BC193" s="238">
        <f>BC5*波及計算!$U8</f>
        <v>0</v>
      </c>
      <c r="BD193" s="238">
        <f>BD5*波及計算!$U8</f>
        <v>0</v>
      </c>
      <c r="BE193" s="238">
        <f>BE5*波及計算!$U8</f>
        <v>0</v>
      </c>
      <c r="BF193" s="238">
        <f>BF5*波及計算!$U8</f>
        <v>0</v>
      </c>
      <c r="BG193" s="238">
        <f>BG5*波及計算!$U8</f>
        <v>0</v>
      </c>
      <c r="BH193" s="238">
        <f>BH5*波及計算!$U8</f>
        <v>0</v>
      </c>
      <c r="BI193" s="238">
        <f>BI5*波及計算!$U8</f>
        <v>0</v>
      </c>
      <c r="BJ193" s="238">
        <f>BJ5*波及計算!$U8</f>
        <v>0</v>
      </c>
      <c r="BK193" s="238">
        <f>BK5*波及計算!$U8</f>
        <v>0</v>
      </c>
      <c r="BL193" s="238">
        <f>BL5*波及計算!$U8</f>
        <v>0</v>
      </c>
      <c r="BM193" s="238">
        <f>BM5*波及計算!$U8</f>
        <v>0</v>
      </c>
      <c r="BN193" s="238">
        <f>BN5*波及計算!$U8</f>
        <v>0</v>
      </c>
      <c r="BO193" s="238">
        <f>BO5*波及計算!$U8</f>
        <v>0</v>
      </c>
      <c r="BP193" s="238">
        <f>BP5*波及計算!$U8</f>
        <v>0</v>
      </c>
      <c r="BQ193" s="238">
        <f>BQ5*波及計算!$U8</f>
        <v>0</v>
      </c>
      <c r="BR193" s="238">
        <f>BR5*波及計算!$U8</f>
        <v>0</v>
      </c>
      <c r="BS193" s="238">
        <f>BS5*波及計算!$U8</f>
        <v>0</v>
      </c>
      <c r="BT193" s="238">
        <f>BT5*波及計算!$U8</f>
        <v>0</v>
      </c>
      <c r="BU193" s="238">
        <f>BU5*波及計算!$U8</f>
        <v>0</v>
      </c>
      <c r="BV193" s="238">
        <f>BV5*波及計算!$U8</f>
        <v>0</v>
      </c>
      <c r="BW193" s="238">
        <f>BW5*波及計算!$U8</f>
        <v>0</v>
      </c>
      <c r="BX193" s="238">
        <f>BX5*波及計算!$U8</f>
        <v>0</v>
      </c>
      <c r="BY193" s="238">
        <f>BY5*波及計算!$U8</f>
        <v>0</v>
      </c>
      <c r="BZ193" s="238">
        <f>BZ5*波及計算!$U8</f>
        <v>0</v>
      </c>
      <c r="CA193" s="238">
        <f>CA5*波及計算!$U8</f>
        <v>0</v>
      </c>
      <c r="CB193" s="238">
        <f>CB5*波及計算!$U8</f>
        <v>0</v>
      </c>
      <c r="CC193" s="238">
        <f>CC5*波及計算!$U8</f>
        <v>0</v>
      </c>
      <c r="CD193" s="238">
        <f>CD5*波及計算!$U8</f>
        <v>0</v>
      </c>
      <c r="CE193" s="238">
        <f>CE5*波及計算!$U8</f>
        <v>0</v>
      </c>
      <c r="CF193" s="238">
        <f>CF5*波及計算!$U8</f>
        <v>0</v>
      </c>
      <c r="CG193" s="238">
        <f>CG5*波及計算!$U8</f>
        <v>0</v>
      </c>
      <c r="CH193" s="238">
        <f>CH5*波及計算!$U8</f>
        <v>0</v>
      </c>
      <c r="CI193" s="238">
        <f>CI5*波及計算!$U8</f>
        <v>0</v>
      </c>
      <c r="CJ193" s="238">
        <f>CJ5*波及計算!$U8</f>
        <v>0</v>
      </c>
      <c r="CK193" s="238">
        <f>CK5*波及計算!$U8</f>
        <v>0</v>
      </c>
      <c r="CL193" s="238">
        <f>CL5*波及計算!$U8</f>
        <v>0</v>
      </c>
    </row>
    <row r="194" spans="1:90">
      <c r="A194">
        <v>3</v>
      </c>
      <c r="B194" t="s">
        <v>5</v>
      </c>
      <c r="C194" s="238">
        <f>C6*波及計算!$U9</f>
        <v>0</v>
      </c>
      <c r="D194" s="238">
        <f>D6*波及計算!$U9</f>
        <v>0</v>
      </c>
      <c r="E194" s="238">
        <f>E6*波及計算!$U9</f>
        <v>0</v>
      </c>
      <c r="F194" s="238">
        <f>F6*波及計算!$U9</f>
        <v>0</v>
      </c>
      <c r="G194" s="238">
        <f>G6*波及計算!$U9</f>
        <v>0</v>
      </c>
      <c r="H194" s="238">
        <f>H6*波及計算!$U9</f>
        <v>0</v>
      </c>
      <c r="I194" s="238">
        <f>I6*波及計算!$U9</f>
        <v>0</v>
      </c>
      <c r="J194" s="238">
        <f>J6*波及計算!$U9</f>
        <v>0</v>
      </c>
      <c r="K194" s="238">
        <f>K6*波及計算!$U9</f>
        <v>0</v>
      </c>
      <c r="L194" s="238">
        <f>L6*波及計算!$U9</f>
        <v>0</v>
      </c>
      <c r="M194" s="238">
        <f>M6*波及計算!$U9</f>
        <v>0</v>
      </c>
      <c r="N194" s="238">
        <f>N6*波及計算!$U9</f>
        <v>0</v>
      </c>
      <c r="O194" s="238">
        <f>O6*波及計算!$U9</f>
        <v>0</v>
      </c>
      <c r="P194" s="238">
        <f>P6*波及計算!$U9</f>
        <v>0</v>
      </c>
      <c r="Q194" s="238">
        <f>Q6*波及計算!$U9</f>
        <v>0</v>
      </c>
      <c r="R194" s="238">
        <f>R6*波及計算!$U9</f>
        <v>0</v>
      </c>
      <c r="S194" s="238">
        <f>S6*波及計算!$U9</f>
        <v>0</v>
      </c>
      <c r="T194" s="238">
        <f>T6*波及計算!$U9</f>
        <v>0</v>
      </c>
      <c r="U194" s="238">
        <f>U6*波及計算!$U9</f>
        <v>0</v>
      </c>
      <c r="V194" s="238">
        <f>V6*波及計算!$U9</f>
        <v>0</v>
      </c>
      <c r="W194" s="238">
        <f>W6*波及計算!$U9</f>
        <v>0</v>
      </c>
      <c r="X194" s="238">
        <f>X6*波及計算!$U9</f>
        <v>0</v>
      </c>
      <c r="Y194" s="238">
        <f>Y6*波及計算!$U9</f>
        <v>0</v>
      </c>
      <c r="Z194" s="238">
        <f>Z6*波及計算!$U9</f>
        <v>0</v>
      </c>
      <c r="AA194" s="238">
        <f>AA6*波及計算!$U9</f>
        <v>0</v>
      </c>
      <c r="AB194" s="238">
        <f>AB6*波及計算!$U9</f>
        <v>0</v>
      </c>
      <c r="AC194" s="238">
        <f>AC6*波及計算!$U9</f>
        <v>0</v>
      </c>
      <c r="AD194" s="238">
        <f>AD6*波及計算!$U9</f>
        <v>0</v>
      </c>
      <c r="AE194" s="238">
        <f>AE6*波及計算!$U9</f>
        <v>0</v>
      </c>
      <c r="AF194" s="238">
        <f>AF6*波及計算!$U9</f>
        <v>0</v>
      </c>
      <c r="AG194" s="238">
        <f>AG6*波及計算!$U9</f>
        <v>0</v>
      </c>
      <c r="AH194" s="238">
        <f>AH6*波及計算!$U9</f>
        <v>0</v>
      </c>
      <c r="AI194" s="238">
        <f>AI6*波及計算!$U9</f>
        <v>0</v>
      </c>
      <c r="AJ194" s="238">
        <f>AJ6*波及計算!$U9</f>
        <v>0</v>
      </c>
      <c r="AK194" s="238">
        <f>AK6*波及計算!$U9</f>
        <v>0</v>
      </c>
      <c r="AL194" s="238">
        <f>AL6*波及計算!$U9</f>
        <v>0</v>
      </c>
      <c r="AM194" s="238">
        <f>AM6*波及計算!$U9</f>
        <v>0</v>
      </c>
      <c r="AN194" s="238">
        <f>AN6*波及計算!$U9</f>
        <v>0</v>
      </c>
      <c r="AO194" s="238">
        <f>AO6*波及計算!$U9</f>
        <v>0</v>
      </c>
      <c r="AP194" s="238">
        <f>AP6*波及計算!$U9</f>
        <v>0</v>
      </c>
      <c r="AQ194" s="238">
        <f>AQ6*波及計算!$U9</f>
        <v>0</v>
      </c>
      <c r="AR194" s="238">
        <f>AR6*波及計算!$U9</f>
        <v>0</v>
      </c>
      <c r="AS194" s="238">
        <f>AS6*波及計算!$U9</f>
        <v>0</v>
      </c>
      <c r="AT194" s="238">
        <f>AT6*波及計算!$U9</f>
        <v>0</v>
      </c>
      <c r="AU194" s="238">
        <f>AU6*波及計算!$U9</f>
        <v>0</v>
      </c>
      <c r="AV194" s="238">
        <f>AV6*波及計算!$U9</f>
        <v>0</v>
      </c>
      <c r="AW194" s="238">
        <f>AW6*波及計算!$U9</f>
        <v>0</v>
      </c>
      <c r="AX194" s="238">
        <f>AX6*波及計算!$U9</f>
        <v>0</v>
      </c>
      <c r="AY194" s="238">
        <f>AY6*波及計算!$U9</f>
        <v>0</v>
      </c>
      <c r="AZ194" s="238">
        <f>AZ6*波及計算!$U9</f>
        <v>0</v>
      </c>
      <c r="BA194" s="238">
        <f>BA6*波及計算!$U9</f>
        <v>0</v>
      </c>
      <c r="BB194" s="238">
        <f>BB6*波及計算!$U9</f>
        <v>0</v>
      </c>
      <c r="BC194" s="238">
        <f>BC6*波及計算!$U9</f>
        <v>0</v>
      </c>
      <c r="BD194" s="238">
        <f>BD6*波及計算!$U9</f>
        <v>0</v>
      </c>
      <c r="BE194" s="238">
        <f>BE6*波及計算!$U9</f>
        <v>0</v>
      </c>
      <c r="BF194" s="238">
        <f>BF6*波及計算!$U9</f>
        <v>0</v>
      </c>
      <c r="BG194" s="238">
        <f>BG6*波及計算!$U9</f>
        <v>0</v>
      </c>
      <c r="BH194" s="238">
        <f>BH6*波及計算!$U9</f>
        <v>0</v>
      </c>
      <c r="BI194" s="238">
        <f>BI6*波及計算!$U9</f>
        <v>0</v>
      </c>
      <c r="BJ194" s="238">
        <f>BJ6*波及計算!$U9</f>
        <v>0</v>
      </c>
      <c r="BK194" s="238">
        <f>BK6*波及計算!$U9</f>
        <v>0</v>
      </c>
      <c r="BL194" s="238">
        <f>BL6*波及計算!$U9</f>
        <v>0</v>
      </c>
      <c r="BM194" s="238">
        <f>BM6*波及計算!$U9</f>
        <v>0</v>
      </c>
      <c r="BN194" s="238">
        <f>BN6*波及計算!$U9</f>
        <v>0</v>
      </c>
      <c r="BO194" s="238">
        <f>BO6*波及計算!$U9</f>
        <v>0</v>
      </c>
      <c r="BP194" s="238">
        <f>BP6*波及計算!$U9</f>
        <v>0</v>
      </c>
      <c r="BQ194" s="238">
        <f>BQ6*波及計算!$U9</f>
        <v>0</v>
      </c>
      <c r="BR194" s="238">
        <f>BR6*波及計算!$U9</f>
        <v>0</v>
      </c>
      <c r="BS194" s="238">
        <f>BS6*波及計算!$U9</f>
        <v>0</v>
      </c>
      <c r="BT194" s="238">
        <f>BT6*波及計算!$U9</f>
        <v>0</v>
      </c>
      <c r="BU194" s="238">
        <f>BU6*波及計算!$U9</f>
        <v>0</v>
      </c>
      <c r="BV194" s="238">
        <f>BV6*波及計算!$U9</f>
        <v>0</v>
      </c>
      <c r="BW194" s="238">
        <f>BW6*波及計算!$U9</f>
        <v>0</v>
      </c>
      <c r="BX194" s="238">
        <f>BX6*波及計算!$U9</f>
        <v>0</v>
      </c>
      <c r="BY194" s="238">
        <f>BY6*波及計算!$U9</f>
        <v>0</v>
      </c>
      <c r="BZ194" s="238">
        <f>BZ6*波及計算!$U9</f>
        <v>0</v>
      </c>
      <c r="CA194" s="238">
        <f>CA6*波及計算!$U9</f>
        <v>0</v>
      </c>
      <c r="CB194" s="238">
        <f>CB6*波及計算!$U9</f>
        <v>0</v>
      </c>
      <c r="CC194" s="238">
        <f>CC6*波及計算!$U9</f>
        <v>0</v>
      </c>
      <c r="CD194" s="238">
        <f>CD6*波及計算!$U9</f>
        <v>0</v>
      </c>
      <c r="CE194" s="238">
        <f>CE6*波及計算!$U9</f>
        <v>0</v>
      </c>
      <c r="CF194" s="238">
        <f>CF6*波及計算!$U9</f>
        <v>0</v>
      </c>
      <c r="CG194" s="238">
        <f>CG6*波及計算!$U9</f>
        <v>0</v>
      </c>
      <c r="CH194" s="238">
        <f>CH6*波及計算!$U9</f>
        <v>0</v>
      </c>
      <c r="CI194" s="238">
        <f>CI6*波及計算!$U9</f>
        <v>0</v>
      </c>
      <c r="CJ194" s="238">
        <f>CJ6*波及計算!$U9</f>
        <v>0</v>
      </c>
      <c r="CK194" s="238">
        <f>CK6*波及計算!$U9</f>
        <v>0</v>
      </c>
      <c r="CL194" s="238">
        <f>CL6*波及計算!$U9</f>
        <v>0</v>
      </c>
    </row>
    <row r="195" spans="1:90">
      <c r="A195">
        <v>4</v>
      </c>
      <c r="B195" t="s">
        <v>198</v>
      </c>
      <c r="C195" s="238">
        <f>C7*波及計算!$U10</f>
        <v>0</v>
      </c>
      <c r="D195" s="238">
        <f>D7*波及計算!$U10</f>
        <v>0</v>
      </c>
      <c r="E195" s="238">
        <f>E7*波及計算!$U10</f>
        <v>0</v>
      </c>
      <c r="F195" s="238">
        <f>F7*波及計算!$U10</f>
        <v>0</v>
      </c>
      <c r="G195" s="238">
        <f>G7*波及計算!$U10</f>
        <v>0</v>
      </c>
      <c r="H195" s="238">
        <f>H7*波及計算!$U10</f>
        <v>0</v>
      </c>
      <c r="I195" s="238">
        <f>I7*波及計算!$U10</f>
        <v>0</v>
      </c>
      <c r="J195" s="238">
        <f>J7*波及計算!$U10</f>
        <v>0</v>
      </c>
      <c r="K195" s="238">
        <f>K7*波及計算!$U10</f>
        <v>0</v>
      </c>
      <c r="L195" s="238">
        <f>L7*波及計算!$U10</f>
        <v>0</v>
      </c>
      <c r="M195" s="238">
        <f>M7*波及計算!$U10</f>
        <v>0</v>
      </c>
      <c r="N195" s="238">
        <f>N7*波及計算!$U10</f>
        <v>0</v>
      </c>
      <c r="O195" s="238">
        <f>O7*波及計算!$U10</f>
        <v>0</v>
      </c>
      <c r="P195" s="238">
        <f>P7*波及計算!$U10</f>
        <v>0</v>
      </c>
      <c r="Q195" s="238">
        <f>Q7*波及計算!$U10</f>
        <v>0</v>
      </c>
      <c r="R195" s="238">
        <f>R7*波及計算!$U10</f>
        <v>0</v>
      </c>
      <c r="S195" s="238">
        <f>S7*波及計算!$U10</f>
        <v>0</v>
      </c>
      <c r="T195" s="238">
        <f>T7*波及計算!$U10</f>
        <v>0</v>
      </c>
      <c r="U195" s="238">
        <f>U7*波及計算!$U10</f>
        <v>0</v>
      </c>
      <c r="V195" s="238">
        <f>V7*波及計算!$U10</f>
        <v>0</v>
      </c>
      <c r="W195" s="238">
        <f>W7*波及計算!$U10</f>
        <v>0</v>
      </c>
      <c r="X195" s="238">
        <f>X7*波及計算!$U10</f>
        <v>0</v>
      </c>
      <c r="Y195" s="238">
        <f>Y7*波及計算!$U10</f>
        <v>0</v>
      </c>
      <c r="Z195" s="238">
        <f>Z7*波及計算!$U10</f>
        <v>0</v>
      </c>
      <c r="AA195" s="238">
        <f>AA7*波及計算!$U10</f>
        <v>0</v>
      </c>
      <c r="AB195" s="238">
        <f>AB7*波及計算!$U10</f>
        <v>0</v>
      </c>
      <c r="AC195" s="238">
        <f>AC7*波及計算!$U10</f>
        <v>0</v>
      </c>
      <c r="AD195" s="238">
        <f>AD7*波及計算!$U10</f>
        <v>0</v>
      </c>
      <c r="AE195" s="238">
        <f>AE7*波及計算!$U10</f>
        <v>0</v>
      </c>
      <c r="AF195" s="238">
        <f>AF7*波及計算!$U10</f>
        <v>0</v>
      </c>
      <c r="AG195" s="238">
        <f>AG7*波及計算!$U10</f>
        <v>0</v>
      </c>
      <c r="AH195" s="238">
        <f>AH7*波及計算!$U10</f>
        <v>0</v>
      </c>
      <c r="AI195" s="238">
        <f>AI7*波及計算!$U10</f>
        <v>0</v>
      </c>
      <c r="AJ195" s="238">
        <f>AJ7*波及計算!$U10</f>
        <v>0</v>
      </c>
      <c r="AK195" s="238">
        <f>AK7*波及計算!$U10</f>
        <v>0</v>
      </c>
      <c r="AL195" s="238">
        <f>AL7*波及計算!$U10</f>
        <v>0</v>
      </c>
      <c r="AM195" s="238">
        <f>AM7*波及計算!$U10</f>
        <v>0</v>
      </c>
      <c r="AN195" s="238">
        <f>AN7*波及計算!$U10</f>
        <v>0</v>
      </c>
      <c r="AO195" s="238">
        <f>AO7*波及計算!$U10</f>
        <v>0</v>
      </c>
      <c r="AP195" s="238">
        <f>AP7*波及計算!$U10</f>
        <v>0</v>
      </c>
      <c r="AQ195" s="238">
        <f>AQ7*波及計算!$U10</f>
        <v>0</v>
      </c>
      <c r="AR195" s="238">
        <f>AR7*波及計算!$U10</f>
        <v>0</v>
      </c>
      <c r="AS195" s="238">
        <f>AS7*波及計算!$U10</f>
        <v>0</v>
      </c>
      <c r="AT195" s="238">
        <f>AT7*波及計算!$U10</f>
        <v>0</v>
      </c>
      <c r="AU195" s="238">
        <f>AU7*波及計算!$U10</f>
        <v>0</v>
      </c>
      <c r="AV195" s="238">
        <f>AV7*波及計算!$U10</f>
        <v>0</v>
      </c>
      <c r="AW195" s="238">
        <f>AW7*波及計算!$U10</f>
        <v>0</v>
      </c>
      <c r="AX195" s="238">
        <f>AX7*波及計算!$U10</f>
        <v>0</v>
      </c>
      <c r="AY195" s="238">
        <f>AY7*波及計算!$U10</f>
        <v>0</v>
      </c>
      <c r="AZ195" s="238">
        <f>AZ7*波及計算!$U10</f>
        <v>0</v>
      </c>
      <c r="BA195" s="238">
        <f>BA7*波及計算!$U10</f>
        <v>0</v>
      </c>
      <c r="BB195" s="238">
        <f>BB7*波及計算!$U10</f>
        <v>0</v>
      </c>
      <c r="BC195" s="238">
        <f>BC7*波及計算!$U10</f>
        <v>0</v>
      </c>
      <c r="BD195" s="238">
        <f>BD7*波及計算!$U10</f>
        <v>0</v>
      </c>
      <c r="BE195" s="238">
        <f>BE7*波及計算!$U10</f>
        <v>0</v>
      </c>
      <c r="BF195" s="238">
        <f>BF7*波及計算!$U10</f>
        <v>0</v>
      </c>
      <c r="BG195" s="238">
        <f>BG7*波及計算!$U10</f>
        <v>0</v>
      </c>
      <c r="BH195" s="238">
        <f>BH7*波及計算!$U10</f>
        <v>0</v>
      </c>
      <c r="BI195" s="238">
        <f>BI7*波及計算!$U10</f>
        <v>0</v>
      </c>
      <c r="BJ195" s="238">
        <f>BJ7*波及計算!$U10</f>
        <v>0</v>
      </c>
      <c r="BK195" s="238">
        <f>BK7*波及計算!$U10</f>
        <v>0</v>
      </c>
      <c r="BL195" s="238">
        <f>BL7*波及計算!$U10</f>
        <v>0</v>
      </c>
      <c r="BM195" s="238">
        <f>BM7*波及計算!$U10</f>
        <v>0</v>
      </c>
      <c r="BN195" s="238">
        <f>BN7*波及計算!$U10</f>
        <v>0</v>
      </c>
      <c r="BO195" s="238">
        <f>BO7*波及計算!$U10</f>
        <v>0</v>
      </c>
      <c r="BP195" s="238">
        <f>BP7*波及計算!$U10</f>
        <v>0</v>
      </c>
      <c r="BQ195" s="238">
        <f>BQ7*波及計算!$U10</f>
        <v>0</v>
      </c>
      <c r="BR195" s="238">
        <f>BR7*波及計算!$U10</f>
        <v>0</v>
      </c>
      <c r="BS195" s="238">
        <f>BS7*波及計算!$U10</f>
        <v>0</v>
      </c>
      <c r="BT195" s="238">
        <f>BT7*波及計算!$U10</f>
        <v>0</v>
      </c>
      <c r="BU195" s="238">
        <f>BU7*波及計算!$U10</f>
        <v>0</v>
      </c>
      <c r="BV195" s="238">
        <f>BV7*波及計算!$U10</f>
        <v>0</v>
      </c>
      <c r="BW195" s="238">
        <f>BW7*波及計算!$U10</f>
        <v>0</v>
      </c>
      <c r="BX195" s="238">
        <f>BX7*波及計算!$U10</f>
        <v>0</v>
      </c>
      <c r="BY195" s="238">
        <f>BY7*波及計算!$U10</f>
        <v>0</v>
      </c>
      <c r="BZ195" s="238">
        <f>BZ7*波及計算!$U10</f>
        <v>0</v>
      </c>
      <c r="CA195" s="238">
        <f>CA7*波及計算!$U10</f>
        <v>0</v>
      </c>
      <c r="CB195" s="238">
        <f>CB7*波及計算!$U10</f>
        <v>0</v>
      </c>
      <c r="CC195" s="238">
        <f>CC7*波及計算!$U10</f>
        <v>0</v>
      </c>
      <c r="CD195" s="238">
        <f>CD7*波及計算!$U10</f>
        <v>0</v>
      </c>
      <c r="CE195" s="238">
        <f>CE7*波及計算!$U10</f>
        <v>0</v>
      </c>
      <c r="CF195" s="238">
        <f>CF7*波及計算!$U10</f>
        <v>0</v>
      </c>
      <c r="CG195" s="238">
        <f>CG7*波及計算!$U10</f>
        <v>0</v>
      </c>
      <c r="CH195" s="238">
        <f>CH7*波及計算!$U10</f>
        <v>0</v>
      </c>
      <c r="CI195" s="238">
        <f>CI7*波及計算!$U10</f>
        <v>0</v>
      </c>
      <c r="CJ195" s="238">
        <f>CJ7*波及計算!$U10</f>
        <v>0</v>
      </c>
      <c r="CK195" s="238">
        <f>CK7*波及計算!$U10</f>
        <v>0</v>
      </c>
      <c r="CL195" s="238">
        <f>CL7*波及計算!$U10</f>
        <v>0</v>
      </c>
    </row>
    <row r="196" spans="1:90">
      <c r="A196">
        <v>5</v>
      </c>
      <c r="B196" t="s">
        <v>6</v>
      </c>
      <c r="C196" s="238">
        <f>C8*波及計算!$U11</f>
        <v>0</v>
      </c>
      <c r="D196" s="238">
        <f>D8*波及計算!$U11</f>
        <v>0</v>
      </c>
      <c r="E196" s="238">
        <f>E8*波及計算!$U11</f>
        <v>0</v>
      </c>
      <c r="F196" s="238">
        <f>F8*波及計算!$U11</f>
        <v>0</v>
      </c>
      <c r="G196" s="238">
        <f>G8*波及計算!$U11</f>
        <v>0</v>
      </c>
      <c r="H196" s="238">
        <f>H8*波及計算!$U11</f>
        <v>0</v>
      </c>
      <c r="I196" s="238">
        <f>I8*波及計算!$U11</f>
        <v>0</v>
      </c>
      <c r="J196" s="238">
        <f>J8*波及計算!$U11</f>
        <v>0</v>
      </c>
      <c r="K196" s="238">
        <f>K8*波及計算!$U11</f>
        <v>0</v>
      </c>
      <c r="L196" s="238">
        <f>L8*波及計算!$U11</f>
        <v>0</v>
      </c>
      <c r="M196" s="238">
        <f>M8*波及計算!$U11</f>
        <v>0</v>
      </c>
      <c r="N196" s="238">
        <f>N8*波及計算!$U11</f>
        <v>0</v>
      </c>
      <c r="O196" s="238">
        <f>O8*波及計算!$U11</f>
        <v>0</v>
      </c>
      <c r="P196" s="238">
        <f>P8*波及計算!$U11</f>
        <v>0</v>
      </c>
      <c r="Q196" s="238">
        <f>Q8*波及計算!$U11</f>
        <v>0</v>
      </c>
      <c r="R196" s="238">
        <f>R8*波及計算!$U11</f>
        <v>0</v>
      </c>
      <c r="S196" s="238">
        <f>S8*波及計算!$U11</f>
        <v>0</v>
      </c>
      <c r="T196" s="238">
        <f>T8*波及計算!$U11</f>
        <v>0</v>
      </c>
      <c r="U196" s="238">
        <f>U8*波及計算!$U11</f>
        <v>0</v>
      </c>
      <c r="V196" s="238">
        <f>V8*波及計算!$U11</f>
        <v>0</v>
      </c>
      <c r="W196" s="238">
        <f>W8*波及計算!$U11</f>
        <v>0</v>
      </c>
      <c r="X196" s="238">
        <f>X8*波及計算!$U11</f>
        <v>0</v>
      </c>
      <c r="Y196" s="238">
        <f>Y8*波及計算!$U11</f>
        <v>0</v>
      </c>
      <c r="Z196" s="238">
        <f>Z8*波及計算!$U11</f>
        <v>0</v>
      </c>
      <c r="AA196" s="238">
        <f>AA8*波及計算!$U11</f>
        <v>0</v>
      </c>
      <c r="AB196" s="238">
        <f>AB8*波及計算!$U11</f>
        <v>0</v>
      </c>
      <c r="AC196" s="238">
        <f>AC8*波及計算!$U11</f>
        <v>0</v>
      </c>
      <c r="AD196" s="238">
        <f>AD8*波及計算!$U11</f>
        <v>0</v>
      </c>
      <c r="AE196" s="238">
        <f>AE8*波及計算!$U11</f>
        <v>0</v>
      </c>
      <c r="AF196" s="238">
        <f>AF8*波及計算!$U11</f>
        <v>0</v>
      </c>
      <c r="AG196" s="238">
        <f>AG8*波及計算!$U11</f>
        <v>0</v>
      </c>
      <c r="AH196" s="238">
        <f>AH8*波及計算!$U11</f>
        <v>0</v>
      </c>
      <c r="AI196" s="238">
        <f>AI8*波及計算!$U11</f>
        <v>0</v>
      </c>
      <c r="AJ196" s="238">
        <f>AJ8*波及計算!$U11</f>
        <v>0</v>
      </c>
      <c r="AK196" s="238">
        <f>AK8*波及計算!$U11</f>
        <v>0</v>
      </c>
      <c r="AL196" s="238">
        <f>AL8*波及計算!$U11</f>
        <v>0</v>
      </c>
      <c r="AM196" s="238">
        <f>AM8*波及計算!$U11</f>
        <v>0</v>
      </c>
      <c r="AN196" s="238">
        <f>AN8*波及計算!$U11</f>
        <v>0</v>
      </c>
      <c r="AO196" s="238">
        <f>AO8*波及計算!$U11</f>
        <v>0</v>
      </c>
      <c r="AP196" s="238">
        <f>AP8*波及計算!$U11</f>
        <v>0</v>
      </c>
      <c r="AQ196" s="238">
        <f>AQ8*波及計算!$U11</f>
        <v>0</v>
      </c>
      <c r="AR196" s="238">
        <f>AR8*波及計算!$U11</f>
        <v>0</v>
      </c>
      <c r="AS196" s="238">
        <f>AS8*波及計算!$U11</f>
        <v>0</v>
      </c>
      <c r="AT196" s="238">
        <f>AT8*波及計算!$U11</f>
        <v>0</v>
      </c>
      <c r="AU196" s="238">
        <f>AU8*波及計算!$U11</f>
        <v>0</v>
      </c>
      <c r="AV196" s="238">
        <f>AV8*波及計算!$U11</f>
        <v>0</v>
      </c>
      <c r="AW196" s="238">
        <f>AW8*波及計算!$U11</f>
        <v>0</v>
      </c>
      <c r="AX196" s="238">
        <f>AX8*波及計算!$U11</f>
        <v>0</v>
      </c>
      <c r="AY196" s="238">
        <f>AY8*波及計算!$U11</f>
        <v>0</v>
      </c>
      <c r="AZ196" s="238">
        <f>AZ8*波及計算!$U11</f>
        <v>0</v>
      </c>
      <c r="BA196" s="238">
        <f>BA8*波及計算!$U11</f>
        <v>0</v>
      </c>
      <c r="BB196" s="238">
        <f>BB8*波及計算!$U11</f>
        <v>0</v>
      </c>
      <c r="BC196" s="238">
        <f>BC8*波及計算!$U11</f>
        <v>0</v>
      </c>
      <c r="BD196" s="238">
        <f>BD8*波及計算!$U11</f>
        <v>0</v>
      </c>
      <c r="BE196" s="238">
        <f>BE8*波及計算!$U11</f>
        <v>0</v>
      </c>
      <c r="BF196" s="238">
        <f>BF8*波及計算!$U11</f>
        <v>0</v>
      </c>
      <c r="BG196" s="238">
        <f>BG8*波及計算!$U11</f>
        <v>0</v>
      </c>
      <c r="BH196" s="238">
        <f>BH8*波及計算!$U11</f>
        <v>0</v>
      </c>
      <c r="BI196" s="238">
        <f>BI8*波及計算!$U11</f>
        <v>0</v>
      </c>
      <c r="BJ196" s="238">
        <f>BJ8*波及計算!$U11</f>
        <v>0</v>
      </c>
      <c r="BK196" s="238">
        <f>BK8*波及計算!$U11</f>
        <v>0</v>
      </c>
      <c r="BL196" s="238">
        <f>BL8*波及計算!$U11</f>
        <v>0</v>
      </c>
      <c r="BM196" s="238">
        <f>BM8*波及計算!$U11</f>
        <v>0</v>
      </c>
      <c r="BN196" s="238">
        <f>BN8*波及計算!$U11</f>
        <v>0</v>
      </c>
      <c r="BO196" s="238">
        <f>BO8*波及計算!$U11</f>
        <v>0</v>
      </c>
      <c r="BP196" s="238">
        <f>BP8*波及計算!$U11</f>
        <v>0</v>
      </c>
      <c r="BQ196" s="238">
        <f>BQ8*波及計算!$U11</f>
        <v>0</v>
      </c>
      <c r="BR196" s="238">
        <f>BR8*波及計算!$U11</f>
        <v>0</v>
      </c>
      <c r="BS196" s="238">
        <f>BS8*波及計算!$U11</f>
        <v>0</v>
      </c>
      <c r="BT196" s="238">
        <f>BT8*波及計算!$U11</f>
        <v>0</v>
      </c>
      <c r="BU196" s="238">
        <f>BU8*波及計算!$U11</f>
        <v>0</v>
      </c>
      <c r="BV196" s="238">
        <f>BV8*波及計算!$U11</f>
        <v>0</v>
      </c>
      <c r="BW196" s="238">
        <f>BW8*波及計算!$U11</f>
        <v>0</v>
      </c>
      <c r="BX196" s="238">
        <f>BX8*波及計算!$U11</f>
        <v>0</v>
      </c>
      <c r="BY196" s="238">
        <f>BY8*波及計算!$U11</f>
        <v>0</v>
      </c>
      <c r="BZ196" s="238">
        <f>BZ8*波及計算!$U11</f>
        <v>0</v>
      </c>
      <c r="CA196" s="238">
        <f>CA8*波及計算!$U11</f>
        <v>0</v>
      </c>
      <c r="CB196" s="238">
        <f>CB8*波及計算!$U11</f>
        <v>0</v>
      </c>
      <c r="CC196" s="238">
        <f>CC8*波及計算!$U11</f>
        <v>0</v>
      </c>
      <c r="CD196" s="238">
        <f>CD8*波及計算!$U11</f>
        <v>0</v>
      </c>
      <c r="CE196" s="238">
        <f>CE8*波及計算!$U11</f>
        <v>0</v>
      </c>
      <c r="CF196" s="238">
        <f>CF8*波及計算!$U11</f>
        <v>0</v>
      </c>
      <c r="CG196" s="238">
        <f>CG8*波及計算!$U11</f>
        <v>0</v>
      </c>
      <c r="CH196" s="238">
        <f>CH8*波及計算!$U11</f>
        <v>0</v>
      </c>
      <c r="CI196" s="238">
        <f>CI8*波及計算!$U11</f>
        <v>0</v>
      </c>
      <c r="CJ196" s="238">
        <f>CJ8*波及計算!$U11</f>
        <v>0</v>
      </c>
      <c r="CK196" s="238">
        <f>CK8*波及計算!$U11</f>
        <v>0</v>
      </c>
      <c r="CL196" s="238">
        <f>CL8*波及計算!$U11</f>
        <v>0</v>
      </c>
    </row>
    <row r="197" spans="1:90">
      <c r="A197">
        <v>6</v>
      </c>
      <c r="B197" t="s">
        <v>7</v>
      </c>
      <c r="C197" s="238">
        <f>C9*波及計算!$U12</f>
        <v>0</v>
      </c>
      <c r="D197" s="238">
        <f>D9*波及計算!$U12</f>
        <v>0</v>
      </c>
      <c r="E197" s="238">
        <f>E9*波及計算!$U12</f>
        <v>0</v>
      </c>
      <c r="F197" s="238">
        <f>F9*波及計算!$U12</f>
        <v>0</v>
      </c>
      <c r="G197" s="238">
        <f>G9*波及計算!$U12</f>
        <v>0</v>
      </c>
      <c r="H197" s="238">
        <f>H9*波及計算!$U12</f>
        <v>0</v>
      </c>
      <c r="I197" s="238">
        <f>I9*波及計算!$U12</f>
        <v>0</v>
      </c>
      <c r="J197" s="238">
        <f>J9*波及計算!$U12</f>
        <v>0</v>
      </c>
      <c r="K197" s="238">
        <f>K9*波及計算!$U12</f>
        <v>0</v>
      </c>
      <c r="L197" s="238">
        <f>L9*波及計算!$U12</f>
        <v>0</v>
      </c>
      <c r="M197" s="238">
        <f>M9*波及計算!$U12</f>
        <v>0</v>
      </c>
      <c r="N197" s="238">
        <f>N9*波及計算!$U12</f>
        <v>0</v>
      </c>
      <c r="O197" s="238">
        <f>O9*波及計算!$U12</f>
        <v>0</v>
      </c>
      <c r="P197" s="238">
        <f>P9*波及計算!$U12</f>
        <v>0</v>
      </c>
      <c r="Q197" s="238">
        <f>Q9*波及計算!$U12</f>
        <v>0</v>
      </c>
      <c r="R197" s="238">
        <f>R9*波及計算!$U12</f>
        <v>0</v>
      </c>
      <c r="S197" s="238">
        <f>S9*波及計算!$U12</f>
        <v>0</v>
      </c>
      <c r="T197" s="238">
        <f>T9*波及計算!$U12</f>
        <v>0</v>
      </c>
      <c r="U197" s="238">
        <f>U9*波及計算!$U12</f>
        <v>0</v>
      </c>
      <c r="V197" s="238">
        <f>V9*波及計算!$U12</f>
        <v>0</v>
      </c>
      <c r="W197" s="238">
        <f>W9*波及計算!$U12</f>
        <v>0</v>
      </c>
      <c r="X197" s="238">
        <f>X9*波及計算!$U12</f>
        <v>0</v>
      </c>
      <c r="Y197" s="238">
        <f>Y9*波及計算!$U12</f>
        <v>0</v>
      </c>
      <c r="Z197" s="238">
        <f>Z9*波及計算!$U12</f>
        <v>0</v>
      </c>
      <c r="AA197" s="238">
        <f>AA9*波及計算!$U12</f>
        <v>0</v>
      </c>
      <c r="AB197" s="238">
        <f>AB9*波及計算!$U12</f>
        <v>0</v>
      </c>
      <c r="AC197" s="238">
        <f>AC9*波及計算!$U12</f>
        <v>0</v>
      </c>
      <c r="AD197" s="238">
        <f>AD9*波及計算!$U12</f>
        <v>0</v>
      </c>
      <c r="AE197" s="238">
        <f>AE9*波及計算!$U12</f>
        <v>0</v>
      </c>
      <c r="AF197" s="238">
        <f>AF9*波及計算!$U12</f>
        <v>0</v>
      </c>
      <c r="AG197" s="238">
        <f>AG9*波及計算!$U12</f>
        <v>0</v>
      </c>
      <c r="AH197" s="238">
        <f>AH9*波及計算!$U12</f>
        <v>0</v>
      </c>
      <c r="AI197" s="238">
        <f>AI9*波及計算!$U12</f>
        <v>0</v>
      </c>
      <c r="AJ197" s="238">
        <f>AJ9*波及計算!$U12</f>
        <v>0</v>
      </c>
      <c r="AK197" s="238">
        <f>AK9*波及計算!$U12</f>
        <v>0</v>
      </c>
      <c r="AL197" s="238">
        <f>AL9*波及計算!$U12</f>
        <v>0</v>
      </c>
      <c r="AM197" s="238">
        <f>AM9*波及計算!$U12</f>
        <v>0</v>
      </c>
      <c r="AN197" s="238">
        <f>AN9*波及計算!$U12</f>
        <v>0</v>
      </c>
      <c r="AO197" s="238">
        <f>AO9*波及計算!$U12</f>
        <v>0</v>
      </c>
      <c r="AP197" s="238">
        <f>AP9*波及計算!$U12</f>
        <v>0</v>
      </c>
      <c r="AQ197" s="238">
        <f>AQ9*波及計算!$U12</f>
        <v>0</v>
      </c>
      <c r="AR197" s="238">
        <f>AR9*波及計算!$U12</f>
        <v>0</v>
      </c>
      <c r="AS197" s="238">
        <f>AS9*波及計算!$U12</f>
        <v>0</v>
      </c>
      <c r="AT197" s="238">
        <f>AT9*波及計算!$U12</f>
        <v>0</v>
      </c>
      <c r="AU197" s="238">
        <f>AU9*波及計算!$U12</f>
        <v>0</v>
      </c>
      <c r="AV197" s="238">
        <f>AV9*波及計算!$U12</f>
        <v>0</v>
      </c>
      <c r="AW197" s="238">
        <f>AW9*波及計算!$U12</f>
        <v>0</v>
      </c>
      <c r="AX197" s="238">
        <f>AX9*波及計算!$U12</f>
        <v>0</v>
      </c>
      <c r="AY197" s="238">
        <f>AY9*波及計算!$U12</f>
        <v>0</v>
      </c>
      <c r="AZ197" s="238">
        <f>AZ9*波及計算!$U12</f>
        <v>0</v>
      </c>
      <c r="BA197" s="238">
        <f>BA9*波及計算!$U12</f>
        <v>0</v>
      </c>
      <c r="BB197" s="238">
        <f>BB9*波及計算!$U12</f>
        <v>0</v>
      </c>
      <c r="BC197" s="238">
        <f>BC9*波及計算!$U12</f>
        <v>0</v>
      </c>
      <c r="BD197" s="238">
        <f>BD9*波及計算!$U12</f>
        <v>0</v>
      </c>
      <c r="BE197" s="238">
        <f>BE9*波及計算!$U12</f>
        <v>0</v>
      </c>
      <c r="BF197" s="238">
        <f>BF9*波及計算!$U12</f>
        <v>0</v>
      </c>
      <c r="BG197" s="238">
        <f>BG9*波及計算!$U12</f>
        <v>0</v>
      </c>
      <c r="BH197" s="238">
        <f>BH9*波及計算!$U12</f>
        <v>0</v>
      </c>
      <c r="BI197" s="238">
        <f>BI9*波及計算!$U12</f>
        <v>0</v>
      </c>
      <c r="BJ197" s="238">
        <f>BJ9*波及計算!$U12</f>
        <v>0</v>
      </c>
      <c r="BK197" s="238">
        <f>BK9*波及計算!$U12</f>
        <v>0</v>
      </c>
      <c r="BL197" s="238">
        <f>BL9*波及計算!$U12</f>
        <v>0</v>
      </c>
      <c r="BM197" s="238">
        <f>BM9*波及計算!$U12</f>
        <v>0</v>
      </c>
      <c r="BN197" s="238">
        <f>BN9*波及計算!$U12</f>
        <v>0</v>
      </c>
      <c r="BO197" s="238">
        <f>BO9*波及計算!$U12</f>
        <v>0</v>
      </c>
      <c r="BP197" s="238">
        <f>BP9*波及計算!$U12</f>
        <v>0</v>
      </c>
      <c r="BQ197" s="238">
        <f>BQ9*波及計算!$U12</f>
        <v>0</v>
      </c>
      <c r="BR197" s="238">
        <f>BR9*波及計算!$U12</f>
        <v>0</v>
      </c>
      <c r="BS197" s="238">
        <f>BS9*波及計算!$U12</f>
        <v>0</v>
      </c>
      <c r="BT197" s="238">
        <f>BT9*波及計算!$U12</f>
        <v>0</v>
      </c>
      <c r="BU197" s="238">
        <f>BU9*波及計算!$U12</f>
        <v>0</v>
      </c>
      <c r="BV197" s="238">
        <f>BV9*波及計算!$U12</f>
        <v>0</v>
      </c>
      <c r="BW197" s="238">
        <f>BW9*波及計算!$U12</f>
        <v>0</v>
      </c>
      <c r="BX197" s="238">
        <f>BX9*波及計算!$U12</f>
        <v>0</v>
      </c>
      <c r="BY197" s="238">
        <f>BY9*波及計算!$U12</f>
        <v>0</v>
      </c>
      <c r="BZ197" s="238">
        <f>BZ9*波及計算!$U12</f>
        <v>0</v>
      </c>
      <c r="CA197" s="238">
        <f>CA9*波及計算!$U12</f>
        <v>0</v>
      </c>
      <c r="CB197" s="238">
        <f>CB9*波及計算!$U12</f>
        <v>0</v>
      </c>
      <c r="CC197" s="238">
        <f>CC9*波及計算!$U12</f>
        <v>0</v>
      </c>
      <c r="CD197" s="238">
        <f>CD9*波及計算!$U12</f>
        <v>0</v>
      </c>
      <c r="CE197" s="238">
        <f>CE9*波及計算!$U12</f>
        <v>0</v>
      </c>
      <c r="CF197" s="238">
        <f>CF9*波及計算!$U12</f>
        <v>0</v>
      </c>
      <c r="CG197" s="238">
        <f>CG9*波及計算!$U12</f>
        <v>0</v>
      </c>
      <c r="CH197" s="238">
        <f>CH9*波及計算!$U12</f>
        <v>0</v>
      </c>
      <c r="CI197" s="238">
        <f>CI9*波及計算!$U12</f>
        <v>0</v>
      </c>
      <c r="CJ197" s="238">
        <f>CJ9*波及計算!$U12</f>
        <v>0</v>
      </c>
      <c r="CK197" s="238">
        <f>CK9*波及計算!$U12</f>
        <v>0</v>
      </c>
      <c r="CL197" s="238">
        <f>CL9*波及計算!$U12</f>
        <v>0</v>
      </c>
    </row>
    <row r="198" spans="1:90">
      <c r="A198">
        <v>7</v>
      </c>
      <c r="B198" t="s">
        <v>125</v>
      </c>
      <c r="C198" s="238">
        <f>C10*波及計算!$U13</f>
        <v>0</v>
      </c>
      <c r="D198" s="238">
        <f>D10*波及計算!$U13</f>
        <v>0</v>
      </c>
      <c r="E198" s="238">
        <f>E10*波及計算!$U13</f>
        <v>0</v>
      </c>
      <c r="F198" s="238">
        <f>F10*波及計算!$U13</f>
        <v>0</v>
      </c>
      <c r="G198" s="238">
        <f>G10*波及計算!$U13</f>
        <v>0</v>
      </c>
      <c r="H198" s="238">
        <f>H10*波及計算!$U13</f>
        <v>0</v>
      </c>
      <c r="I198" s="238">
        <f>I10*波及計算!$U13</f>
        <v>0</v>
      </c>
      <c r="J198" s="238">
        <f>J10*波及計算!$U13</f>
        <v>0</v>
      </c>
      <c r="K198" s="238">
        <f>K10*波及計算!$U13</f>
        <v>0</v>
      </c>
      <c r="L198" s="238">
        <f>L10*波及計算!$U13</f>
        <v>0</v>
      </c>
      <c r="M198" s="238">
        <f>M10*波及計算!$U13</f>
        <v>0</v>
      </c>
      <c r="N198" s="238">
        <f>N10*波及計算!$U13</f>
        <v>0</v>
      </c>
      <c r="O198" s="238">
        <f>O10*波及計算!$U13</f>
        <v>0</v>
      </c>
      <c r="P198" s="238">
        <f>P10*波及計算!$U13</f>
        <v>0</v>
      </c>
      <c r="Q198" s="238">
        <f>Q10*波及計算!$U13</f>
        <v>0</v>
      </c>
      <c r="R198" s="238">
        <f>R10*波及計算!$U13</f>
        <v>0</v>
      </c>
      <c r="S198" s="238">
        <f>S10*波及計算!$U13</f>
        <v>0</v>
      </c>
      <c r="T198" s="238">
        <f>T10*波及計算!$U13</f>
        <v>0</v>
      </c>
      <c r="U198" s="238">
        <f>U10*波及計算!$U13</f>
        <v>0</v>
      </c>
      <c r="V198" s="238">
        <f>V10*波及計算!$U13</f>
        <v>0</v>
      </c>
      <c r="W198" s="238">
        <f>W10*波及計算!$U13</f>
        <v>0</v>
      </c>
      <c r="X198" s="238">
        <f>X10*波及計算!$U13</f>
        <v>0</v>
      </c>
      <c r="Y198" s="238">
        <f>Y10*波及計算!$U13</f>
        <v>0</v>
      </c>
      <c r="Z198" s="238">
        <f>Z10*波及計算!$U13</f>
        <v>0</v>
      </c>
      <c r="AA198" s="238">
        <f>AA10*波及計算!$U13</f>
        <v>0</v>
      </c>
      <c r="AB198" s="238">
        <f>AB10*波及計算!$U13</f>
        <v>0</v>
      </c>
      <c r="AC198" s="238">
        <f>AC10*波及計算!$U13</f>
        <v>0</v>
      </c>
      <c r="AD198" s="238">
        <f>AD10*波及計算!$U13</f>
        <v>0</v>
      </c>
      <c r="AE198" s="238">
        <f>AE10*波及計算!$U13</f>
        <v>0</v>
      </c>
      <c r="AF198" s="238">
        <f>AF10*波及計算!$U13</f>
        <v>0</v>
      </c>
      <c r="AG198" s="238">
        <f>AG10*波及計算!$U13</f>
        <v>0</v>
      </c>
      <c r="AH198" s="238">
        <f>AH10*波及計算!$U13</f>
        <v>0</v>
      </c>
      <c r="AI198" s="238">
        <f>AI10*波及計算!$U13</f>
        <v>0</v>
      </c>
      <c r="AJ198" s="238">
        <f>AJ10*波及計算!$U13</f>
        <v>0</v>
      </c>
      <c r="AK198" s="238">
        <f>AK10*波及計算!$U13</f>
        <v>0</v>
      </c>
      <c r="AL198" s="238">
        <f>AL10*波及計算!$U13</f>
        <v>0</v>
      </c>
      <c r="AM198" s="238">
        <f>AM10*波及計算!$U13</f>
        <v>0</v>
      </c>
      <c r="AN198" s="238">
        <f>AN10*波及計算!$U13</f>
        <v>0</v>
      </c>
      <c r="AO198" s="238">
        <f>AO10*波及計算!$U13</f>
        <v>0</v>
      </c>
      <c r="AP198" s="238">
        <f>AP10*波及計算!$U13</f>
        <v>0</v>
      </c>
      <c r="AQ198" s="238">
        <f>AQ10*波及計算!$U13</f>
        <v>0</v>
      </c>
      <c r="AR198" s="238">
        <f>AR10*波及計算!$U13</f>
        <v>0</v>
      </c>
      <c r="AS198" s="238">
        <f>AS10*波及計算!$U13</f>
        <v>0</v>
      </c>
      <c r="AT198" s="238">
        <f>AT10*波及計算!$U13</f>
        <v>0</v>
      </c>
      <c r="AU198" s="238">
        <f>AU10*波及計算!$U13</f>
        <v>0</v>
      </c>
      <c r="AV198" s="238">
        <f>AV10*波及計算!$U13</f>
        <v>0</v>
      </c>
      <c r="AW198" s="238">
        <f>AW10*波及計算!$U13</f>
        <v>0</v>
      </c>
      <c r="AX198" s="238">
        <f>AX10*波及計算!$U13</f>
        <v>0</v>
      </c>
      <c r="AY198" s="238">
        <f>AY10*波及計算!$U13</f>
        <v>0</v>
      </c>
      <c r="AZ198" s="238">
        <f>AZ10*波及計算!$U13</f>
        <v>0</v>
      </c>
      <c r="BA198" s="238">
        <f>BA10*波及計算!$U13</f>
        <v>0</v>
      </c>
      <c r="BB198" s="238">
        <f>BB10*波及計算!$U13</f>
        <v>0</v>
      </c>
      <c r="BC198" s="238">
        <f>BC10*波及計算!$U13</f>
        <v>0</v>
      </c>
      <c r="BD198" s="238">
        <f>BD10*波及計算!$U13</f>
        <v>0</v>
      </c>
      <c r="BE198" s="238">
        <f>BE10*波及計算!$U13</f>
        <v>0</v>
      </c>
      <c r="BF198" s="238">
        <f>BF10*波及計算!$U13</f>
        <v>0</v>
      </c>
      <c r="BG198" s="238">
        <f>BG10*波及計算!$U13</f>
        <v>0</v>
      </c>
      <c r="BH198" s="238">
        <f>BH10*波及計算!$U13</f>
        <v>0</v>
      </c>
      <c r="BI198" s="238">
        <f>BI10*波及計算!$U13</f>
        <v>0</v>
      </c>
      <c r="BJ198" s="238">
        <f>BJ10*波及計算!$U13</f>
        <v>0</v>
      </c>
      <c r="BK198" s="238">
        <f>BK10*波及計算!$U13</f>
        <v>0</v>
      </c>
      <c r="BL198" s="238">
        <f>BL10*波及計算!$U13</f>
        <v>0</v>
      </c>
      <c r="BM198" s="238">
        <f>BM10*波及計算!$U13</f>
        <v>0</v>
      </c>
      <c r="BN198" s="238">
        <f>BN10*波及計算!$U13</f>
        <v>0</v>
      </c>
      <c r="BO198" s="238">
        <f>BO10*波及計算!$U13</f>
        <v>0</v>
      </c>
      <c r="BP198" s="238">
        <f>BP10*波及計算!$U13</f>
        <v>0</v>
      </c>
      <c r="BQ198" s="238">
        <f>BQ10*波及計算!$U13</f>
        <v>0</v>
      </c>
      <c r="BR198" s="238">
        <f>BR10*波及計算!$U13</f>
        <v>0</v>
      </c>
      <c r="BS198" s="238">
        <f>BS10*波及計算!$U13</f>
        <v>0</v>
      </c>
      <c r="BT198" s="238">
        <f>BT10*波及計算!$U13</f>
        <v>0</v>
      </c>
      <c r="BU198" s="238">
        <f>BU10*波及計算!$U13</f>
        <v>0</v>
      </c>
      <c r="BV198" s="238">
        <f>BV10*波及計算!$U13</f>
        <v>0</v>
      </c>
      <c r="BW198" s="238">
        <f>BW10*波及計算!$U13</f>
        <v>0</v>
      </c>
      <c r="BX198" s="238">
        <f>BX10*波及計算!$U13</f>
        <v>0</v>
      </c>
      <c r="BY198" s="238">
        <f>BY10*波及計算!$U13</f>
        <v>0</v>
      </c>
      <c r="BZ198" s="238">
        <f>BZ10*波及計算!$U13</f>
        <v>0</v>
      </c>
      <c r="CA198" s="238">
        <f>CA10*波及計算!$U13</f>
        <v>0</v>
      </c>
      <c r="CB198" s="238">
        <f>CB10*波及計算!$U13</f>
        <v>0</v>
      </c>
      <c r="CC198" s="238">
        <f>CC10*波及計算!$U13</f>
        <v>0</v>
      </c>
      <c r="CD198" s="238">
        <f>CD10*波及計算!$U13</f>
        <v>0</v>
      </c>
      <c r="CE198" s="238">
        <f>CE10*波及計算!$U13</f>
        <v>0</v>
      </c>
      <c r="CF198" s="238">
        <f>CF10*波及計算!$U13</f>
        <v>0</v>
      </c>
      <c r="CG198" s="238">
        <f>CG10*波及計算!$U13</f>
        <v>0</v>
      </c>
      <c r="CH198" s="238">
        <f>CH10*波及計算!$U13</f>
        <v>0</v>
      </c>
      <c r="CI198" s="238">
        <f>CI10*波及計算!$U13</f>
        <v>0</v>
      </c>
      <c r="CJ198" s="238">
        <f>CJ10*波及計算!$U13</f>
        <v>0</v>
      </c>
      <c r="CK198" s="238">
        <f>CK10*波及計算!$U13</f>
        <v>0</v>
      </c>
      <c r="CL198" s="238">
        <f>CL10*波及計算!$U13</f>
        <v>0</v>
      </c>
    </row>
    <row r="199" spans="1:90">
      <c r="A199">
        <v>8</v>
      </c>
      <c r="B199" t="s">
        <v>126</v>
      </c>
      <c r="C199" s="238">
        <f>C11*波及計算!$U14</f>
        <v>0</v>
      </c>
      <c r="D199" s="238">
        <f>D11*波及計算!$U14</f>
        <v>0</v>
      </c>
      <c r="E199" s="238">
        <f>E11*波及計算!$U14</f>
        <v>0</v>
      </c>
      <c r="F199" s="238">
        <f>F11*波及計算!$U14</f>
        <v>0</v>
      </c>
      <c r="G199" s="238">
        <f>G11*波及計算!$U14</f>
        <v>0</v>
      </c>
      <c r="H199" s="238">
        <f>H11*波及計算!$U14</f>
        <v>0</v>
      </c>
      <c r="I199" s="238">
        <f>I11*波及計算!$U14</f>
        <v>0</v>
      </c>
      <c r="J199" s="238">
        <f>J11*波及計算!$U14</f>
        <v>0</v>
      </c>
      <c r="K199" s="238">
        <f>K11*波及計算!$U14</f>
        <v>0</v>
      </c>
      <c r="L199" s="238">
        <f>L11*波及計算!$U14</f>
        <v>0</v>
      </c>
      <c r="M199" s="238">
        <f>M11*波及計算!$U14</f>
        <v>0</v>
      </c>
      <c r="N199" s="238">
        <f>N11*波及計算!$U14</f>
        <v>0</v>
      </c>
      <c r="O199" s="238">
        <f>O11*波及計算!$U14</f>
        <v>0</v>
      </c>
      <c r="P199" s="238">
        <f>P11*波及計算!$U14</f>
        <v>0</v>
      </c>
      <c r="Q199" s="238">
        <f>Q11*波及計算!$U14</f>
        <v>0</v>
      </c>
      <c r="R199" s="238">
        <f>R11*波及計算!$U14</f>
        <v>0</v>
      </c>
      <c r="S199" s="238">
        <f>S11*波及計算!$U14</f>
        <v>0</v>
      </c>
      <c r="T199" s="238">
        <f>T11*波及計算!$U14</f>
        <v>0</v>
      </c>
      <c r="U199" s="238">
        <f>U11*波及計算!$U14</f>
        <v>0</v>
      </c>
      <c r="V199" s="238">
        <f>V11*波及計算!$U14</f>
        <v>0</v>
      </c>
      <c r="W199" s="238">
        <f>W11*波及計算!$U14</f>
        <v>0</v>
      </c>
      <c r="X199" s="238">
        <f>X11*波及計算!$U14</f>
        <v>0</v>
      </c>
      <c r="Y199" s="238">
        <f>Y11*波及計算!$U14</f>
        <v>0</v>
      </c>
      <c r="Z199" s="238">
        <f>Z11*波及計算!$U14</f>
        <v>0</v>
      </c>
      <c r="AA199" s="238">
        <f>AA11*波及計算!$U14</f>
        <v>0</v>
      </c>
      <c r="AB199" s="238">
        <f>AB11*波及計算!$U14</f>
        <v>0</v>
      </c>
      <c r="AC199" s="238">
        <f>AC11*波及計算!$U14</f>
        <v>0</v>
      </c>
      <c r="AD199" s="238">
        <f>AD11*波及計算!$U14</f>
        <v>0</v>
      </c>
      <c r="AE199" s="238">
        <f>AE11*波及計算!$U14</f>
        <v>0</v>
      </c>
      <c r="AF199" s="238">
        <f>AF11*波及計算!$U14</f>
        <v>0</v>
      </c>
      <c r="AG199" s="238">
        <f>AG11*波及計算!$U14</f>
        <v>0</v>
      </c>
      <c r="AH199" s="238">
        <f>AH11*波及計算!$U14</f>
        <v>0</v>
      </c>
      <c r="AI199" s="238">
        <f>AI11*波及計算!$U14</f>
        <v>0</v>
      </c>
      <c r="AJ199" s="238">
        <f>AJ11*波及計算!$U14</f>
        <v>0</v>
      </c>
      <c r="AK199" s="238">
        <f>AK11*波及計算!$U14</f>
        <v>0</v>
      </c>
      <c r="AL199" s="238">
        <f>AL11*波及計算!$U14</f>
        <v>0</v>
      </c>
      <c r="AM199" s="238">
        <f>AM11*波及計算!$U14</f>
        <v>0</v>
      </c>
      <c r="AN199" s="238">
        <f>AN11*波及計算!$U14</f>
        <v>0</v>
      </c>
      <c r="AO199" s="238">
        <f>AO11*波及計算!$U14</f>
        <v>0</v>
      </c>
      <c r="AP199" s="238">
        <f>AP11*波及計算!$U14</f>
        <v>0</v>
      </c>
      <c r="AQ199" s="238">
        <f>AQ11*波及計算!$U14</f>
        <v>0</v>
      </c>
      <c r="AR199" s="238">
        <f>AR11*波及計算!$U14</f>
        <v>0</v>
      </c>
      <c r="AS199" s="238">
        <f>AS11*波及計算!$U14</f>
        <v>0</v>
      </c>
      <c r="AT199" s="238">
        <f>AT11*波及計算!$U14</f>
        <v>0</v>
      </c>
      <c r="AU199" s="238">
        <f>AU11*波及計算!$U14</f>
        <v>0</v>
      </c>
      <c r="AV199" s="238">
        <f>AV11*波及計算!$U14</f>
        <v>0</v>
      </c>
      <c r="AW199" s="238">
        <f>AW11*波及計算!$U14</f>
        <v>0</v>
      </c>
      <c r="AX199" s="238">
        <f>AX11*波及計算!$U14</f>
        <v>0</v>
      </c>
      <c r="AY199" s="238">
        <f>AY11*波及計算!$U14</f>
        <v>0</v>
      </c>
      <c r="AZ199" s="238">
        <f>AZ11*波及計算!$U14</f>
        <v>0</v>
      </c>
      <c r="BA199" s="238">
        <f>BA11*波及計算!$U14</f>
        <v>0</v>
      </c>
      <c r="BB199" s="238">
        <f>BB11*波及計算!$U14</f>
        <v>0</v>
      </c>
      <c r="BC199" s="238">
        <f>BC11*波及計算!$U14</f>
        <v>0</v>
      </c>
      <c r="BD199" s="238">
        <f>BD11*波及計算!$U14</f>
        <v>0</v>
      </c>
      <c r="BE199" s="238">
        <f>BE11*波及計算!$U14</f>
        <v>0</v>
      </c>
      <c r="BF199" s="238">
        <f>BF11*波及計算!$U14</f>
        <v>0</v>
      </c>
      <c r="BG199" s="238">
        <f>BG11*波及計算!$U14</f>
        <v>0</v>
      </c>
      <c r="BH199" s="238">
        <f>BH11*波及計算!$U14</f>
        <v>0</v>
      </c>
      <c r="BI199" s="238">
        <f>BI11*波及計算!$U14</f>
        <v>0</v>
      </c>
      <c r="BJ199" s="238">
        <f>BJ11*波及計算!$U14</f>
        <v>0</v>
      </c>
      <c r="BK199" s="238">
        <f>BK11*波及計算!$U14</f>
        <v>0</v>
      </c>
      <c r="BL199" s="238">
        <f>BL11*波及計算!$U14</f>
        <v>0</v>
      </c>
      <c r="BM199" s="238">
        <f>BM11*波及計算!$U14</f>
        <v>0</v>
      </c>
      <c r="BN199" s="238">
        <f>BN11*波及計算!$U14</f>
        <v>0</v>
      </c>
      <c r="BO199" s="238">
        <f>BO11*波及計算!$U14</f>
        <v>0</v>
      </c>
      <c r="BP199" s="238">
        <f>BP11*波及計算!$U14</f>
        <v>0</v>
      </c>
      <c r="BQ199" s="238">
        <f>BQ11*波及計算!$U14</f>
        <v>0</v>
      </c>
      <c r="BR199" s="238">
        <f>BR11*波及計算!$U14</f>
        <v>0</v>
      </c>
      <c r="BS199" s="238">
        <f>BS11*波及計算!$U14</f>
        <v>0</v>
      </c>
      <c r="BT199" s="238">
        <f>BT11*波及計算!$U14</f>
        <v>0</v>
      </c>
      <c r="BU199" s="238">
        <f>BU11*波及計算!$U14</f>
        <v>0</v>
      </c>
      <c r="BV199" s="238">
        <f>BV11*波及計算!$U14</f>
        <v>0</v>
      </c>
      <c r="BW199" s="238">
        <f>BW11*波及計算!$U14</f>
        <v>0</v>
      </c>
      <c r="BX199" s="238">
        <f>BX11*波及計算!$U14</f>
        <v>0</v>
      </c>
      <c r="BY199" s="238">
        <f>BY11*波及計算!$U14</f>
        <v>0</v>
      </c>
      <c r="BZ199" s="238">
        <f>BZ11*波及計算!$U14</f>
        <v>0</v>
      </c>
      <c r="CA199" s="238">
        <f>CA11*波及計算!$U14</f>
        <v>0</v>
      </c>
      <c r="CB199" s="238">
        <f>CB11*波及計算!$U14</f>
        <v>0</v>
      </c>
      <c r="CC199" s="238">
        <f>CC11*波及計算!$U14</f>
        <v>0</v>
      </c>
      <c r="CD199" s="238">
        <f>CD11*波及計算!$U14</f>
        <v>0</v>
      </c>
      <c r="CE199" s="238">
        <f>CE11*波及計算!$U14</f>
        <v>0</v>
      </c>
      <c r="CF199" s="238">
        <f>CF11*波及計算!$U14</f>
        <v>0</v>
      </c>
      <c r="CG199" s="238">
        <f>CG11*波及計算!$U14</f>
        <v>0</v>
      </c>
      <c r="CH199" s="238">
        <f>CH11*波及計算!$U14</f>
        <v>0</v>
      </c>
      <c r="CI199" s="238">
        <f>CI11*波及計算!$U14</f>
        <v>0</v>
      </c>
      <c r="CJ199" s="238">
        <f>CJ11*波及計算!$U14</f>
        <v>0</v>
      </c>
      <c r="CK199" s="238">
        <f>CK11*波及計算!$U14</f>
        <v>0</v>
      </c>
      <c r="CL199" s="238">
        <f>CL11*波及計算!$U14</f>
        <v>0</v>
      </c>
    </row>
    <row r="200" spans="1:90">
      <c r="A200">
        <v>9</v>
      </c>
      <c r="B200" t="s">
        <v>127</v>
      </c>
      <c r="C200" s="238">
        <f>C12*波及計算!$U15</f>
        <v>0</v>
      </c>
      <c r="D200" s="238">
        <f>D12*波及計算!$U15</f>
        <v>0</v>
      </c>
      <c r="E200" s="238">
        <f>E12*波及計算!$U15</f>
        <v>0</v>
      </c>
      <c r="F200" s="238">
        <f>F12*波及計算!$U15</f>
        <v>0</v>
      </c>
      <c r="G200" s="238">
        <f>G12*波及計算!$U15</f>
        <v>0</v>
      </c>
      <c r="H200" s="238">
        <f>H12*波及計算!$U15</f>
        <v>0</v>
      </c>
      <c r="I200" s="238">
        <f>I12*波及計算!$U15</f>
        <v>0</v>
      </c>
      <c r="J200" s="238">
        <f>J12*波及計算!$U15</f>
        <v>0</v>
      </c>
      <c r="K200" s="238">
        <f>K12*波及計算!$U15</f>
        <v>0</v>
      </c>
      <c r="L200" s="238">
        <f>L12*波及計算!$U15</f>
        <v>0</v>
      </c>
      <c r="M200" s="238">
        <f>M12*波及計算!$U15</f>
        <v>0</v>
      </c>
      <c r="N200" s="238">
        <f>N12*波及計算!$U15</f>
        <v>0</v>
      </c>
      <c r="O200" s="238">
        <f>O12*波及計算!$U15</f>
        <v>0</v>
      </c>
      <c r="P200" s="238">
        <f>P12*波及計算!$U15</f>
        <v>0</v>
      </c>
      <c r="Q200" s="238">
        <f>Q12*波及計算!$U15</f>
        <v>0</v>
      </c>
      <c r="R200" s="238">
        <f>R12*波及計算!$U15</f>
        <v>0</v>
      </c>
      <c r="S200" s="238">
        <f>S12*波及計算!$U15</f>
        <v>0</v>
      </c>
      <c r="T200" s="238">
        <f>T12*波及計算!$U15</f>
        <v>0</v>
      </c>
      <c r="U200" s="238">
        <f>U12*波及計算!$U15</f>
        <v>0</v>
      </c>
      <c r="V200" s="238">
        <f>V12*波及計算!$U15</f>
        <v>0</v>
      </c>
      <c r="W200" s="238">
        <f>W12*波及計算!$U15</f>
        <v>0</v>
      </c>
      <c r="X200" s="238">
        <f>X12*波及計算!$U15</f>
        <v>0</v>
      </c>
      <c r="Y200" s="238">
        <f>Y12*波及計算!$U15</f>
        <v>0</v>
      </c>
      <c r="Z200" s="238">
        <f>Z12*波及計算!$U15</f>
        <v>0</v>
      </c>
      <c r="AA200" s="238">
        <f>AA12*波及計算!$U15</f>
        <v>0</v>
      </c>
      <c r="AB200" s="238">
        <f>AB12*波及計算!$U15</f>
        <v>0</v>
      </c>
      <c r="AC200" s="238">
        <f>AC12*波及計算!$U15</f>
        <v>0</v>
      </c>
      <c r="AD200" s="238">
        <f>AD12*波及計算!$U15</f>
        <v>0</v>
      </c>
      <c r="AE200" s="238">
        <f>AE12*波及計算!$U15</f>
        <v>0</v>
      </c>
      <c r="AF200" s="238">
        <f>AF12*波及計算!$U15</f>
        <v>0</v>
      </c>
      <c r="AG200" s="238">
        <f>AG12*波及計算!$U15</f>
        <v>0</v>
      </c>
      <c r="AH200" s="238">
        <f>AH12*波及計算!$U15</f>
        <v>0</v>
      </c>
      <c r="AI200" s="238">
        <f>AI12*波及計算!$U15</f>
        <v>0</v>
      </c>
      <c r="AJ200" s="238">
        <f>AJ12*波及計算!$U15</f>
        <v>0</v>
      </c>
      <c r="AK200" s="238">
        <f>AK12*波及計算!$U15</f>
        <v>0</v>
      </c>
      <c r="AL200" s="238">
        <f>AL12*波及計算!$U15</f>
        <v>0</v>
      </c>
      <c r="AM200" s="238">
        <f>AM12*波及計算!$U15</f>
        <v>0</v>
      </c>
      <c r="AN200" s="238">
        <f>AN12*波及計算!$U15</f>
        <v>0</v>
      </c>
      <c r="AO200" s="238">
        <f>AO12*波及計算!$U15</f>
        <v>0</v>
      </c>
      <c r="AP200" s="238">
        <f>AP12*波及計算!$U15</f>
        <v>0</v>
      </c>
      <c r="AQ200" s="238">
        <f>AQ12*波及計算!$U15</f>
        <v>0</v>
      </c>
      <c r="AR200" s="238">
        <f>AR12*波及計算!$U15</f>
        <v>0</v>
      </c>
      <c r="AS200" s="238">
        <f>AS12*波及計算!$U15</f>
        <v>0</v>
      </c>
      <c r="AT200" s="238">
        <f>AT12*波及計算!$U15</f>
        <v>0</v>
      </c>
      <c r="AU200" s="238">
        <f>AU12*波及計算!$U15</f>
        <v>0</v>
      </c>
      <c r="AV200" s="238">
        <f>AV12*波及計算!$U15</f>
        <v>0</v>
      </c>
      <c r="AW200" s="238">
        <f>AW12*波及計算!$U15</f>
        <v>0</v>
      </c>
      <c r="AX200" s="238">
        <f>AX12*波及計算!$U15</f>
        <v>0</v>
      </c>
      <c r="AY200" s="238">
        <f>AY12*波及計算!$U15</f>
        <v>0</v>
      </c>
      <c r="AZ200" s="238">
        <f>AZ12*波及計算!$U15</f>
        <v>0</v>
      </c>
      <c r="BA200" s="238">
        <f>BA12*波及計算!$U15</f>
        <v>0</v>
      </c>
      <c r="BB200" s="238">
        <f>BB12*波及計算!$U15</f>
        <v>0</v>
      </c>
      <c r="BC200" s="238">
        <f>BC12*波及計算!$U15</f>
        <v>0</v>
      </c>
      <c r="BD200" s="238">
        <f>BD12*波及計算!$U15</f>
        <v>0</v>
      </c>
      <c r="BE200" s="238">
        <f>BE12*波及計算!$U15</f>
        <v>0</v>
      </c>
      <c r="BF200" s="238">
        <f>BF12*波及計算!$U15</f>
        <v>0</v>
      </c>
      <c r="BG200" s="238">
        <f>BG12*波及計算!$U15</f>
        <v>0</v>
      </c>
      <c r="BH200" s="238">
        <f>BH12*波及計算!$U15</f>
        <v>0</v>
      </c>
      <c r="BI200" s="238">
        <f>BI12*波及計算!$U15</f>
        <v>0</v>
      </c>
      <c r="BJ200" s="238">
        <f>BJ12*波及計算!$U15</f>
        <v>0</v>
      </c>
      <c r="BK200" s="238">
        <f>BK12*波及計算!$U15</f>
        <v>0</v>
      </c>
      <c r="BL200" s="238">
        <f>BL12*波及計算!$U15</f>
        <v>0</v>
      </c>
      <c r="BM200" s="238">
        <f>BM12*波及計算!$U15</f>
        <v>0</v>
      </c>
      <c r="BN200" s="238">
        <f>BN12*波及計算!$U15</f>
        <v>0</v>
      </c>
      <c r="BO200" s="238">
        <f>BO12*波及計算!$U15</f>
        <v>0</v>
      </c>
      <c r="BP200" s="238">
        <f>BP12*波及計算!$U15</f>
        <v>0</v>
      </c>
      <c r="BQ200" s="238">
        <f>BQ12*波及計算!$U15</f>
        <v>0</v>
      </c>
      <c r="BR200" s="238">
        <f>BR12*波及計算!$U15</f>
        <v>0</v>
      </c>
      <c r="BS200" s="238">
        <f>BS12*波及計算!$U15</f>
        <v>0</v>
      </c>
      <c r="BT200" s="238">
        <f>BT12*波及計算!$U15</f>
        <v>0</v>
      </c>
      <c r="BU200" s="238">
        <f>BU12*波及計算!$U15</f>
        <v>0</v>
      </c>
      <c r="BV200" s="238">
        <f>BV12*波及計算!$U15</f>
        <v>0</v>
      </c>
      <c r="BW200" s="238">
        <f>BW12*波及計算!$U15</f>
        <v>0</v>
      </c>
      <c r="BX200" s="238">
        <f>BX12*波及計算!$U15</f>
        <v>0</v>
      </c>
      <c r="BY200" s="238">
        <f>BY12*波及計算!$U15</f>
        <v>0</v>
      </c>
      <c r="BZ200" s="238">
        <f>BZ12*波及計算!$U15</f>
        <v>0</v>
      </c>
      <c r="CA200" s="238">
        <f>CA12*波及計算!$U15</f>
        <v>0</v>
      </c>
      <c r="CB200" s="238">
        <f>CB12*波及計算!$U15</f>
        <v>0</v>
      </c>
      <c r="CC200" s="238">
        <f>CC12*波及計算!$U15</f>
        <v>0</v>
      </c>
      <c r="CD200" s="238">
        <f>CD12*波及計算!$U15</f>
        <v>0</v>
      </c>
      <c r="CE200" s="238">
        <f>CE12*波及計算!$U15</f>
        <v>0</v>
      </c>
      <c r="CF200" s="238">
        <f>CF12*波及計算!$U15</f>
        <v>0</v>
      </c>
      <c r="CG200" s="238">
        <f>CG12*波及計算!$U15</f>
        <v>0</v>
      </c>
      <c r="CH200" s="238">
        <f>CH12*波及計算!$U15</f>
        <v>0</v>
      </c>
      <c r="CI200" s="238">
        <f>CI12*波及計算!$U15</f>
        <v>0</v>
      </c>
      <c r="CJ200" s="238">
        <f>CJ12*波及計算!$U15</f>
        <v>0</v>
      </c>
      <c r="CK200" s="238">
        <f>CK12*波及計算!$U15</f>
        <v>0</v>
      </c>
      <c r="CL200" s="238">
        <f>CL12*波及計算!$U15</f>
        <v>0</v>
      </c>
    </row>
    <row r="201" spans="1:90">
      <c r="A201">
        <v>10</v>
      </c>
      <c r="B201" t="s">
        <v>87</v>
      </c>
      <c r="C201" s="238">
        <f>C13*波及計算!$U16</f>
        <v>0</v>
      </c>
      <c r="D201" s="238">
        <f>D13*波及計算!$U16</f>
        <v>0</v>
      </c>
      <c r="E201" s="238">
        <f>E13*波及計算!$U16</f>
        <v>0</v>
      </c>
      <c r="F201" s="238">
        <f>F13*波及計算!$U16</f>
        <v>0</v>
      </c>
      <c r="G201" s="238">
        <f>G13*波及計算!$U16</f>
        <v>0</v>
      </c>
      <c r="H201" s="238">
        <f>H13*波及計算!$U16</f>
        <v>0</v>
      </c>
      <c r="I201" s="238">
        <f>I13*波及計算!$U16</f>
        <v>0</v>
      </c>
      <c r="J201" s="238">
        <f>J13*波及計算!$U16</f>
        <v>0</v>
      </c>
      <c r="K201" s="238">
        <f>K13*波及計算!$U16</f>
        <v>0</v>
      </c>
      <c r="L201" s="238">
        <f>L13*波及計算!$U16</f>
        <v>0</v>
      </c>
      <c r="M201" s="238">
        <f>M13*波及計算!$U16</f>
        <v>0</v>
      </c>
      <c r="N201" s="238">
        <f>N13*波及計算!$U16</f>
        <v>0</v>
      </c>
      <c r="O201" s="238">
        <f>O13*波及計算!$U16</f>
        <v>0</v>
      </c>
      <c r="P201" s="238">
        <f>P13*波及計算!$U16</f>
        <v>0</v>
      </c>
      <c r="Q201" s="238">
        <f>Q13*波及計算!$U16</f>
        <v>0</v>
      </c>
      <c r="R201" s="238">
        <f>R13*波及計算!$U16</f>
        <v>0</v>
      </c>
      <c r="S201" s="238">
        <f>S13*波及計算!$U16</f>
        <v>0</v>
      </c>
      <c r="T201" s="238">
        <f>T13*波及計算!$U16</f>
        <v>0</v>
      </c>
      <c r="U201" s="238">
        <f>U13*波及計算!$U16</f>
        <v>0</v>
      </c>
      <c r="V201" s="238">
        <f>V13*波及計算!$U16</f>
        <v>0</v>
      </c>
      <c r="W201" s="238">
        <f>W13*波及計算!$U16</f>
        <v>0</v>
      </c>
      <c r="X201" s="238">
        <f>X13*波及計算!$U16</f>
        <v>0</v>
      </c>
      <c r="Y201" s="238">
        <f>Y13*波及計算!$U16</f>
        <v>0</v>
      </c>
      <c r="Z201" s="238">
        <f>Z13*波及計算!$U16</f>
        <v>0</v>
      </c>
      <c r="AA201" s="238">
        <f>AA13*波及計算!$U16</f>
        <v>0</v>
      </c>
      <c r="AB201" s="238">
        <f>AB13*波及計算!$U16</f>
        <v>0</v>
      </c>
      <c r="AC201" s="238">
        <f>AC13*波及計算!$U16</f>
        <v>0</v>
      </c>
      <c r="AD201" s="238">
        <f>AD13*波及計算!$U16</f>
        <v>0</v>
      </c>
      <c r="AE201" s="238">
        <f>AE13*波及計算!$U16</f>
        <v>0</v>
      </c>
      <c r="AF201" s="238">
        <f>AF13*波及計算!$U16</f>
        <v>0</v>
      </c>
      <c r="AG201" s="238">
        <f>AG13*波及計算!$U16</f>
        <v>0</v>
      </c>
      <c r="AH201" s="238">
        <f>AH13*波及計算!$U16</f>
        <v>0</v>
      </c>
      <c r="AI201" s="238">
        <f>AI13*波及計算!$U16</f>
        <v>0</v>
      </c>
      <c r="AJ201" s="238">
        <f>AJ13*波及計算!$U16</f>
        <v>0</v>
      </c>
      <c r="AK201" s="238">
        <f>AK13*波及計算!$U16</f>
        <v>0</v>
      </c>
      <c r="AL201" s="238">
        <f>AL13*波及計算!$U16</f>
        <v>0</v>
      </c>
      <c r="AM201" s="238">
        <f>AM13*波及計算!$U16</f>
        <v>0</v>
      </c>
      <c r="AN201" s="238">
        <f>AN13*波及計算!$U16</f>
        <v>0</v>
      </c>
      <c r="AO201" s="238">
        <f>AO13*波及計算!$U16</f>
        <v>0</v>
      </c>
      <c r="AP201" s="238">
        <f>AP13*波及計算!$U16</f>
        <v>0</v>
      </c>
      <c r="AQ201" s="238">
        <f>AQ13*波及計算!$U16</f>
        <v>0</v>
      </c>
      <c r="AR201" s="238">
        <f>AR13*波及計算!$U16</f>
        <v>0</v>
      </c>
      <c r="AS201" s="238">
        <f>AS13*波及計算!$U16</f>
        <v>0</v>
      </c>
      <c r="AT201" s="238">
        <f>AT13*波及計算!$U16</f>
        <v>0</v>
      </c>
      <c r="AU201" s="238">
        <f>AU13*波及計算!$U16</f>
        <v>0</v>
      </c>
      <c r="AV201" s="238">
        <f>AV13*波及計算!$U16</f>
        <v>0</v>
      </c>
      <c r="AW201" s="238">
        <f>AW13*波及計算!$U16</f>
        <v>0</v>
      </c>
      <c r="AX201" s="238">
        <f>AX13*波及計算!$U16</f>
        <v>0</v>
      </c>
      <c r="AY201" s="238">
        <f>AY13*波及計算!$U16</f>
        <v>0</v>
      </c>
      <c r="AZ201" s="238">
        <f>AZ13*波及計算!$U16</f>
        <v>0</v>
      </c>
      <c r="BA201" s="238">
        <f>BA13*波及計算!$U16</f>
        <v>0</v>
      </c>
      <c r="BB201" s="238">
        <f>BB13*波及計算!$U16</f>
        <v>0</v>
      </c>
      <c r="BC201" s="238">
        <f>BC13*波及計算!$U16</f>
        <v>0</v>
      </c>
      <c r="BD201" s="238">
        <f>BD13*波及計算!$U16</f>
        <v>0</v>
      </c>
      <c r="BE201" s="238">
        <f>BE13*波及計算!$U16</f>
        <v>0</v>
      </c>
      <c r="BF201" s="238">
        <f>BF13*波及計算!$U16</f>
        <v>0</v>
      </c>
      <c r="BG201" s="238">
        <f>BG13*波及計算!$U16</f>
        <v>0</v>
      </c>
      <c r="BH201" s="238">
        <f>BH13*波及計算!$U16</f>
        <v>0</v>
      </c>
      <c r="BI201" s="238">
        <f>BI13*波及計算!$U16</f>
        <v>0</v>
      </c>
      <c r="BJ201" s="238">
        <f>BJ13*波及計算!$U16</f>
        <v>0</v>
      </c>
      <c r="BK201" s="238">
        <f>BK13*波及計算!$U16</f>
        <v>0</v>
      </c>
      <c r="BL201" s="238">
        <f>BL13*波及計算!$U16</f>
        <v>0</v>
      </c>
      <c r="BM201" s="238">
        <f>BM13*波及計算!$U16</f>
        <v>0</v>
      </c>
      <c r="BN201" s="238">
        <f>BN13*波及計算!$U16</f>
        <v>0</v>
      </c>
      <c r="BO201" s="238">
        <f>BO13*波及計算!$U16</f>
        <v>0</v>
      </c>
      <c r="BP201" s="238">
        <f>BP13*波及計算!$U16</f>
        <v>0</v>
      </c>
      <c r="BQ201" s="238">
        <f>BQ13*波及計算!$U16</f>
        <v>0</v>
      </c>
      <c r="BR201" s="238">
        <f>BR13*波及計算!$U16</f>
        <v>0</v>
      </c>
      <c r="BS201" s="238">
        <f>BS13*波及計算!$U16</f>
        <v>0</v>
      </c>
      <c r="BT201" s="238">
        <f>BT13*波及計算!$U16</f>
        <v>0</v>
      </c>
      <c r="BU201" s="238">
        <f>BU13*波及計算!$U16</f>
        <v>0</v>
      </c>
      <c r="BV201" s="238">
        <f>BV13*波及計算!$U16</f>
        <v>0</v>
      </c>
      <c r="BW201" s="238">
        <f>BW13*波及計算!$U16</f>
        <v>0</v>
      </c>
      <c r="BX201" s="238">
        <f>BX13*波及計算!$U16</f>
        <v>0</v>
      </c>
      <c r="BY201" s="238">
        <f>BY13*波及計算!$U16</f>
        <v>0</v>
      </c>
      <c r="BZ201" s="238">
        <f>BZ13*波及計算!$U16</f>
        <v>0</v>
      </c>
      <c r="CA201" s="238">
        <f>CA13*波及計算!$U16</f>
        <v>0</v>
      </c>
      <c r="CB201" s="238">
        <f>CB13*波及計算!$U16</f>
        <v>0</v>
      </c>
      <c r="CC201" s="238">
        <f>CC13*波及計算!$U16</f>
        <v>0</v>
      </c>
      <c r="CD201" s="238">
        <f>CD13*波及計算!$U16</f>
        <v>0</v>
      </c>
      <c r="CE201" s="238">
        <f>CE13*波及計算!$U16</f>
        <v>0</v>
      </c>
      <c r="CF201" s="238">
        <f>CF13*波及計算!$U16</f>
        <v>0</v>
      </c>
      <c r="CG201" s="238">
        <f>CG13*波及計算!$U16</f>
        <v>0</v>
      </c>
      <c r="CH201" s="238">
        <f>CH13*波及計算!$U16</f>
        <v>0</v>
      </c>
      <c r="CI201" s="238">
        <f>CI13*波及計算!$U16</f>
        <v>0</v>
      </c>
      <c r="CJ201" s="238">
        <f>CJ13*波及計算!$U16</f>
        <v>0</v>
      </c>
      <c r="CK201" s="238">
        <f>CK13*波及計算!$U16</f>
        <v>0</v>
      </c>
      <c r="CL201" s="238">
        <f>CL13*波及計算!$U16</f>
        <v>0</v>
      </c>
    </row>
    <row r="202" spans="1:90">
      <c r="A202">
        <v>11</v>
      </c>
      <c r="B202" t="s">
        <v>46</v>
      </c>
      <c r="C202" s="238">
        <f>C14*波及計算!$U17</f>
        <v>0</v>
      </c>
      <c r="D202" s="238">
        <f>D14*波及計算!$U17</f>
        <v>0</v>
      </c>
      <c r="E202" s="238">
        <f>E14*波及計算!$U17</f>
        <v>0</v>
      </c>
      <c r="F202" s="238">
        <f>F14*波及計算!$U17</f>
        <v>0</v>
      </c>
      <c r="G202" s="238">
        <f>G14*波及計算!$U17</f>
        <v>0</v>
      </c>
      <c r="H202" s="238">
        <f>H14*波及計算!$U17</f>
        <v>0</v>
      </c>
      <c r="I202" s="238">
        <f>I14*波及計算!$U17</f>
        <v>0</v>
      </c>
      <c r="J202" s="238">
        <f>J14*波及計算!$U17</f>
        <v>0</v>
      </c>
      <c r="K202" s="238">
        <f>K14*波及計算!$U17</f>
        <v>0</v>
      </c>
      <c r="L202" s="238">
        <f>L14*波及計算!$U17</f>
        <v>0</v>
      </c>
      <c r="M202" s="238">
        <f>M14*波及計算!$U17</f>
        <v>0</v>
      </c>
      <c r="N202" s="238">
        <f>N14*波及計算!$U17</f>
        <v>0</v>
      </c>
      <c r="O202" s="238">
        <f>O14*波及計算!$U17</f>
        <v>0</v>
      </c>
      <c r="P202" s="238">
        <f>P14*波及計算!$U17</f>
        <v>0</v>
      </c>
      <c r="Q202" s="238">
        <f>Q14*波及計算!$U17</f>
        <v>0</v>
      </c>
      <c r="R202" s="238">
        <f>R14*波及計算!$U17</f>
        <v>0</v>
      </c>
      <c r="S202" s="238">
        <f>S14*波及計算!$U17</f>
        <v>0</v>
      </c>
      <c r="T202" s="238">
        <f>T14*波及計算!$U17</f>
        <v>0</v>
      </c>
      <c r="U202" s="238">
        <f>U14*波及計算!$U17</f>
        <v>0</v>
      </c>
      <c r="V202" s="238">
        <f>V14*波及計算!$U17</f>
        <v>0</v>
      </c>
      <c r="W202" s="238">
        <f>W14*波及計算!$U17</f>
        <v>0</v>
      </c>
      <c r="X202" s="238">
        <f>X14*波及計算!$U17</f>
        <v>0</v>
      </c>
      <c r="Y202" s="238">
        <f>Y14*波及計算!$U17</f>
        <v>0</v>
      </c>
      <c r="Z202" s="238">
        <f>Z14*波及計算!$U17</f>
        <v>0</v>
      </c>
      <c r="AA202" s="238">
        <f>AA14*波及計算!$U17</f>
        <v>0</v>
      </c>
      <c r="AB202" s="238">
        <f>AB14*波及計算!$U17</f>
        <v>0</v>
      </c>
      <c r="AC202" s="238">
        <f>AC14*波及計算!$U17</f>
        <v>0</v>
      </c>
      <c r="AD202" s="238">
        <f>AD14*波及計算!$U17</f>
        <v>0</v>
      </c>
      <c r="AE202" s="238">
        <f>AE14*波及計算!$U17</f>
        <v>0</v>
      </c>
      <c r="AF202" s="238">
        <f>AF14*波及計算!$U17</f>
        <v>0</v>
      </c>
      <c r="AG202" s="238">
        <f>AG14*波及計算!$U17</f>
        <v>0</v>
      </c>
      <c r="AH202" s="238">
        <f>AH14*波及計算!$U17</f>
        <v>0</v>
      </c>
      <c r="AI202" s="238">
        <f>AI14*波及計算!$U17</f>
        <v>0</v>
      </c>
      <c r="AJ202" s="238">
        <f>AJ14*波及計算!$U17</f>
        <v>0</v>
      </c>
      <c r="AK202" s="238">
        <f>AK14*波及計算!$U17</f>
        <v>0</v>
      </c>
      <c r="AL202" s="238">
        <f>AL14*波及計算!$U17</f>
        <v>0</v>
      </c>
      <c r="AM202" s="238">
        <f>AM14*波及計算!$U17</f>
        <v>0</v>
      </c>
      <c r="AN202" s="238">
        <f>AN14*波及計算!$U17</f>
        <v>0</v>
      </c>
      <c r="AO202" s="238">
        <f>AO14*波及計算!$U17</f>
        <v>0</v>
      </c>
      <c r="AP202" s="238">
        <f>AP14*波及計算!$U17</f>
        <v>0</v>
      </c>
      <c r="AQ202" s="238">
        <f>AQ14*波及計算!$U17</f>
        <v>0</v>
      </c>
      <c r="AR202" s="238">
        <f>AR14*波及計算!$U17</f>
        <v>0</v>
      </c>
      <c r="AS202" s="238">
        <f>AS14*波及計算!$U17</f>
        <v>0</v>
      </c>
      <c r="AT202" s="238">
        <f>AT14*波及計算!$U17</f>
        <v>0</v>
      </c>
      <c r="AU202" s="238">
        <f>AU14*波及計算!$U17</f>
        <v>0</v>
      </c>
      <c r="AV202" s="238">
        <f>AV14*波及計算!$U17</f>
        <v>0</v>
      </c>
      <c r="AW202" s="238">
        <f>AW14*波及計算!$U17</f>
        <v>0</v>
      </c>
      <c r="AX202" s="238">
        <f>AX14*波及計算!$U17</f>
        <v>0</v>
      </c>
      <c r="AY202" s="238">
        <f>AY14*波及計算!$U17</f>
        <v>0</v>
      </c>
      <c r="AZ202" s="238">
        <f>AZ14*波及計算!$U17</f>
        <v>0</v>
      </c>
      <c r="BA202" s="238">
        <f>BA14*波及計算!$U17</f>
        <v>0</v>
      </c>
      <c r="BB202" s="238">
        <f>BB14*波及計算!$U17</f>
        <v>0</v>
      </c>
      <c r="BC202" s="238">
        <f>BC14*波及計算!$U17</f>
        <v>0</v>
      </c>
      <c r="BD202" s="238">
        <f>BD14*波及計算!$U17</f>
        <v>0</v>
      </c>
      <c r="BE202" s="238">
        <f>BE14*波及計算!$U17</f>
        <v>0</v>
      </c>
      <c r="BF202" s="238">
        <f>BF14*波及計算!$U17</f>
        <v>0</v>
      </c>
      <c r="BG202" s="238">
        <f>BG14*波及計算!$U17</f>
        <v>0</v>
      </c>
      <c r="BH202" s="238">
        <f>BH14*波及計算!$U17</f>
        <v>0</v>
      </c>
      <c r="BI202" s="238">
        <f>BI14*波及計算!$U17</f>
        <v>0</v>
      </c>
      <c r="BJ202" s="238">
        <f>BJ14*波及計算!$U17</f>
        <v>0</v>
      </c>
      <c r="BK202" s="238">
        <f>BK14*波及計算!$U17</f>
        <v>0</v>
      </c>
      <c r="BL202" s="238">
        <f>BL14*波及計算!$U17</f>
        <v>0</v>
      </c>
      <c r="BM202" s="238">
        <f>BM14*波及計算!$U17</f>
        <v>0</v>
      </c>
      <c r="BN202" s="238">
        <f>BN14*波及計算!$U17</f>
        <v>0</v>
      </c>
      <c r="BO202" s="238">
        <f>BO14*波及計算!$U17</f>
        <v>0</v>
      </c>
      <c r="BP202" s="238">
        <f>BP14*波及計算!$U17</f>
        <v>0</v>
      </c>
      <c r="BQ202" s="238">
        <f>BQ14*波及計算!$U17</f>
        <v>0</v>
      </c>
      <c r="BR202" s="238">
        <f>BR14*波及計算!$U17</f>
        <v>0</v>
      </c>
      <c r="BS202" s="238">
        <f>BS14*波及計算!$U17</f>
        <v>0</v>
      </c>
      <c r="BT202" s="238">
        <f>BT14*波及計算!$U17</f>
        <v>0</v>
      </c>
      <c r="BU202" s="238">
        <f>BU14*波及計算!$U17</f>
        <v>0</v>
      </c>
      <c r="BV202" s="238">
        <f>BV14*波及計算!$U17</f>
        <v>0</v>
      </c>
      <c r="BW202" s="238">
        <f>BW14*波及計算!$U17</f>
        <v>0</v>
      </c>
      <c r="BX202" s="238">
        <f>BX14*波及計算!$U17</f>
        <v>0</v>
      </c>
      <c r="BY202" s="238">
        <f>BY14*波及計算!$U17</f>
        <v>0</v>
      </c>
      <c r="BZ202" s="238">
        <f>BZ14*波及計算!$U17</f>
        <v>0</v>
      </c>
      <c r="CA202" s="238">
        <f>CA14*波及計算!$U17</f>
        <v>0</v>
      </c>
      <c r="CB202" s="238">
        <f>CB14*波及計算!$U17</f>
        <v>0</v>
      </c>
      <c r="CC202" s="238">
        <f>CC14*波及計算!$U17</f>
        <v>0</v>
      </c>
      <c r="CD202" s="238">
        <f>CD14*波及計算!$U17</f>
        <v>0</v>
      </c>
      <c r="CE202" s="238">
        <f>CE14*波及計算!$U17</f>
        <v>0</v>
      </c>
      <c r="CF202" s="238">
        <f>CF14*波及計算!$U17</f>
        <v>0</v>
      </c>
      <c r="CG202" s="238">
        <f>CG14*波及計算!$U17</f>
        <v>0</v>
      </c>
      <c r="CH202" s="238">
        <f>CH14*波及計算!$U17</f>
        <v>0</v>
      </c>
      <c r="CI202" s="238">
        <f>CI14*波及計算!$U17</f>
        <v>0</v>
      </c>
      <c r="CJ202" s="238">
        <f>CJ14*波及計算!$U17</f>
        <v>0</v>
      </c>
      <c r="CK202" s="238">
        <f>CK14*波及計算!$U17</f>
        <v>0</v>
      </c>
      <c r="CL202" s="238">
        <f>CL14*波及計算!$U17</f>
        <v>0</v>
      </c>
    </row>
    <row r="203" spans="1:90">
      <c r="A203">
        <v>12</v>
      </c>
      <c r="B203" t="s">
        <v>128</v>
      </c>
      <c r="C203" s="238">
        <f>C15*波及計算!$U18</f>
        <v>0</v>
      </c>
      <c r="D203" s="238">
        <f>D15*波及計算!$U18</f>
        <v>0</v>
      </c>
      <c r="E203" s="238">
        <f>E15*波及計算!$U18</f>
        <v>0</v>
      </c>
      <c r="F203" s="238">
        <f>F15*波及計算!$U18</f>
        <v>0</v>
      </c>
      <c r="G203" s="238">
        <f>G15*波及計算!$U18</f>
        <v>0</v>
      </c>
      <c r="H203" s="238">
        <f>H15*波及計算!$U18</f>
        <v>0</v>
      </c>
      <c r="I203" s="238">
        <f>I15*波及計算!$U18</f>
        <v>0</v>
      </c>
      <c r="J203" s="238">
        <f>J15*波及計算!$U18</f>
        <v>0</v>
      </c>
      <c r="K203" s="238">
        <f>K15*波及計算!$U18</f>
        <v>0</v>
      </c>
      <c r="L203" s="238">
        <f>L15*波及計算!$U18</f>
        <v>0</v>
      </c>
      <c r="M203" s="238">
        <f>M15*波及計算!$U18</f>
        <v>0</v>
      </c>
      <c r="N203" s="238">
        <f>N15*波及計算!$U18</f>
        <v>0</v>
      </c>
      <c r="O203" s="238">
        <f>O15*波及計算!$U18</f>
        <v>0</v>
      </c>
      <c r="P203" s="238">
        <f>P15*波及計算!$U18</f>
        <v>0</v>
      </c>
      <c r="Q203" s="238">
        <f>Q15*波及計算!$U18</f>
        <v>0</v>
      </c>
      <c r="R203" s="238">
        <f>R15*波及計算!$U18</f>
        <v>0</v>
      </c>
      <c r="S203" s="238">
        <f>S15*波及計算!$U18</f>
        <v>0</v>
      </c>
      <c r="T203" s="238">
        <f>T15*波及計算!$U18</f>
        <v>0</v>
      </c>
      <c r="U203" s="238">
        <f>U15*波及計算!$U18</f>
        <v>0</v>
      </c>
      <c r="V203" s="238">
        <f>V15*波及計算!$U18</f>
        <v>0</v>
      </c>
      <c r="W203" s="238">
        <f>W15*波及計算!$U18</f>
        <v>0</v>
      </c>
      <c r="X203" s="238">
        <f>X15*波及計算!$U18</f>
        <v>0</v>
      </c>
      <c r="Y203" s="238">
        <f>Y15*波及計算!$U18</f>
        <v>0</v>
      </c>
      <c r="Z203" s="238">
        <f>Z15*波及計算!$U18</f>
        <v>0</v>
      </c>
      <c r="AA203" s="238">
        <f>AA15*波及計算!$U18</f>
        <v>0</v>
      </c>
      <c r="AB203" s="238">
        <f>AB15*波及計算!$U18</f>
        <v>0</v>
      </c>
      <c r="AC203" s="238">
        <f>AC15*波及計算!$U18</f>
        <v>0</v>
      </c>
      <c r="AD203" s="238">
        <f>AD15*波及計算!$U18</f>
        <v>0</v>
      </c>
      <c r="AE203" s="238">
        <f>AE15*波及計算!$U18</f>
        <v>0</v>
      </c>
      <c r="AF203" s="238">
        <f>AF15*波及計算!$U18</f>
        <v>0</v>
      </c>
      <c r="AG203" s="238">
        <f>AG15*波及計算!$U18</f>
        <v>0</v>
      </c>
      <c r="AH203" s="238">
        <f>AH15*波及計算!$U18</f>
        <v>0</v>
      </c>
      <c r="AI203" s="238">
        <f>AI15*波及計算!$U18</f>
        <v>0</v>
      </c>
      <c r="AJ203" s="238">
        <f>AJ15*波及計算!$U18</f>
        <v>0</v>
      </c>
      <c r="AK203" s="238">
        <f>AK15*波及計算!$U18</f>
        <v>0</v>
      </c>
      <c r="AL203" s="238">
        <f>AL15*波及計算!$U18</f>
        <v>0</v>
      </c>
      <c r="AM203" s="238">
        <f>AM15*波及計算!$U18</f>
        <v>0</v>
      </c>
      <c r="AN203" s="238">
        <f>AN15*波及計算!$U18</f>
        <v>0</v>
      </c>
      <c r="AO203" s="238">
        <f>AO15*波及計算!$U18</f>
        <v>0</v>
      </c>
      <c r="AP203" s="238">
        <f>AP15*波及計算!$U18</f>
        <v>0</v>
      </c>
      <c r="AQ203" s="238">
        <f>AQ15*波及計算!$U18</f>
        <v>0</v>
      </c>
      <c r="AR203" s="238">
        <f>AR15*波及計算!$U18</f>
        <v>0</v>
      </c>
      <c r="AS203" s="238">
        <f>AS15*波及計算!$U18</f>
        <v>0</v>
      </c>
      <c r="AT203" s="238">
        <f>AT15*波及計算!$U18</f>
        <v>0</v>
      </c>
      <c r="AU203" s="238">
        <f>AU15*波及計算!$U18</f>
        <v>0</v>
      </c>
      <c r="AV203" s="238">
        <f>AV15*波及計算!$U18</f>
        <v>0</v>
      </c>
      <c r="AW203" s="238">
        <f>AW15*波及計算!$U18</f>
        <v>0</v>
      </c>
      <c r="AX203" s="238">
        <f>AX15*波及計算!$U18</f>
        <v>0</v>
      </c>
      <c r="AY203" s="238">
        <f>AY15*波及計算!$U18</f>
        <v>0</v>
      </c>
      <c r="AZ203" s="238">
        <f>AZ15*波及計算!$U18</f>
        <v>0</v>
      </c>
      <c r="BA203" s="238">
        <f>BA15*波及計算!$U18</f>
        <v>0</v>
      </c>
      <c r="BB203" s="238">
        <f>BB15*波及計算!$U18</f>
        <v>0</v>
      </c>
      <c r="BC203" s="238">
        <f>BC15*波及計算!$U18</f>
        <v>0</v>
      </c>
      <c r="BD203" s="238">
        <f>BD15*波及計算!$U18</f>
        <v>0</v>
      </c>
      <c r="BE203" s="238">
        <f>BE15*波及計算!$U18</f>
        <v>0</v>
      </c>
      <c r="BF203" s="238">
        <f>BF15*波及計算!$U18</f>
        <v>0</v>
      </c>
      <c r="BG203" s="238">
        <f>BG15*波及計算!$U18</f>
        <v>0</v>
      </c>
      <c r="BH203" s="238">
        <f>BH15*波及計算!$U18</f>
        <v>0</v>
      </c>
      <c r="BI203" s="238">
        <f>BI15*波及計算!$U18</f>
        <v>0</v>
      </c>
      <c r="BJ203" s="238">
        <f>BJ15*波及計算!$U18</f>
        <v>0</v>
      </c>
      <c r="BK203" s="238">
        <f>BK15*波及計算!$U18</f>
        <v>0</v>
      </c>
      <c r="BL203" s="238">
        <f>BL15*波及計算!$U18</f>
        <v>0</v>
      </c>
      <c r="BM203" s="238">
        <f>BM15*波及計算!$U18</f>
        <v>0</v>
      </c>
      <c r="BN203" s="238">
        <f>BN15*波及計算!$U18</f>
        <v>0</v>
      </c>
      <c r="BO203" s="238">
        <f>BO15*波及計算!$U18</f>
        <v>0</v>
      </c>
      <c r="BP203" s="238">
        <f>BP15*波及計算!$U18</f>
        <v>0</v>
      </c>
      <c r="BQ203" s="238">
        <f>BQ15*波及計算!$U18</f>
        <v>0</v>
      </c>
      <c r="BR203" s="238">
        <f>BR15*波及計算!$U18</f>
        <v>0</v>
      </c>
      <c r="BS203" s="238">
        <f>BS15*波及計算!$U18</f>
        <v>0</v>
      </c>
      <c r="BT203" s="238">
        <f>BT15*波及計算!$U18</f>
        <v>0</v>
      </c>
      <c r="BU203" s="238">
        <f>BU15*波及計算!$U18</f>
        <v>0</v>
      </c>
      <c r="BV203" s="238">
        <f>BV15*波及計算!$U18</f>
        <v>0</v>
      </c>
      <c r="BW203" s="238">
        <f>BW15*波及計算!$U18</f>
        <v>0</v>
      </c>
      <c r="BX203" s="238">
        <f>BX15*波及計算!$U18</f>
        <v>0</v>
      </c>
      <c r="BY203" s="238">
        <f>BY15*波及計算!$U18</f>
        <v>0</v>
      </c>
      <c r="BZ203" s="238">
        <f>BZ15*波及計算!$U18</f>
        <v>0</v>
      </c>
      <c r="CA203" s="238">
        <f>CA15*波及計算!$U18</f>
        <v>0</v>
      </c>
      <c r="CB203" s="238">
        <f>CB15*波及計算!$U18</f>
        <v>0</v>
      </c>
      <c r="CC203" s="238">
        <f>CC15*波及計算!$U18</f>
        <v>0</v>
      </c>
      <c r="CD203" s="238">
        <f>CD15*波及計算!$U18</f>
        <v>0</v>
      </c>
      <c r="CE203" s="238">
        <f>CE15*波及計算!$U18</f>
        <v>0</v>
      </c>
      <c r="CF203" s="238">
        <f>CF15*波及計算!$U18</f>
        <v>0</v>
      </c>
      <c r="CG203" s="238">
        <f>CG15*波及計算!$U18</f>
        <v>0</v>
      </c>
      <c r="CH203" s="238">
        <f>CH15*波及計算!$U18</f>
        <v>0</v>
      </c>
      <c r="CI203" s="238">
        <f>CI15*波及計算!$U18</f>
        <v>0</v>
      </c>
      <c r="CJ203" s="238">
        <f>CJ15*波及計算!$U18</f>
        <v>0</v>
      </c>
      <c r="CK203" s="238">
        <f>CK15*波及計算!$U18</f>
        <v>0</v>
      </c>
      <c r="CL203" s="238">
        <f>CL15*波及計算!$U18</f>
        <v>0</v>
      </c>
    </row>
    <row r="204" spans="1:90">
      <c r="A204">
        <v>13</v>
      </c>
      <c r="B204" t="s">
        <v>130</v>
      </c>
      <c r="C204" s="238">
        <f>C16*波及計算!$U19</f>
        <v>0</v>
      </c>
      <c r="D204" s="238">
        <f>D16*波及計算!$U19</f>
        <v>0</v>
      </c>
      <c r="E204" s="238">
        <f>E16*波及計算!$U19</f>
        <v>0</v>
      </c>
      <c r="F204" s="238">
        <f>F16*波及計算!$U19</f>
        <v>0</v>
      </c>
      <c r="G204" s="238">
        <f>G16*波及計算!$U19</f>
        <v>0</v>
      </c>
      <c r="H204" s="238">
        <f>H16*波及計算!$U19</f>
        <v>0</v>
      </c>
      <c r="I204" s="238">
        <f>I16*波及計算!$U19</f>
        <v>0</v>
      </c>
      <c r="J204" s="238">
        <f>J16*波及計算!$U19</f>
        <v>0</v>
      </c>
      <c r="K204" s="238">
        <f>K16*波及計算!$U19</f>
        <v>0</v>
      </c>
      <c r="L204" s="238">
        <f>L16*波及計算!$U19</f>
        <v>0</v>
      </c>
      <c r="M204" s="238">
        <f>M16*波及計算!$U19</f>
        <v>0</v>
      </c>
      <c r="N204" s="238">
        <f>N16*波及計算!$U19</f>
        <v>0</v>
      </c>
      <c r="O204" s="238">
        <f>O16*波及計算!$U19</f>
        <v>0</v>
      </c>
      <c r="P204" s="238">
        <f>P16*波及計算!$U19</f>
        <v>0</v>
      </c>
      <c r="Q204" s="238">
        <f>Q16*波及計算!$U19</f>
        <v>0</v>
      </c>
      <c r="R204" s="238">
        <f>R16*波及計算!$U19</f>
        <v>0</v>
      </c>
      <c r="S204" s="238">
        <f>S16*波及計算!$U19</f>
        <v>0</v>
      </c>
      <c r="T204" s="238">
        <f>T16*波及計算!$U19</f>
        <v>0</v>
      </c>
      <c r="U204" s="238">
        <f>U16*波及計算!$U19</f>
        <v>0</v>
      </c>
      <c r="V204" s="238">
        <f>V16*波及計算!$U19</f>
        <v>0</v>
      </c>
      <c r="W204" s="238">
        <f>W16*波及計算!$U19</f>
        <v>0</v>
      </c>
      <c r="X204" s="238">
        <f>X16*波及計算!$U19</f>
        <v>0</v>
      </c>
      <c r="Y204" s="238">
        <f>Y16*波及計算!$U19</f>
        <v>0</v>
      </c>
      <c r="Z204" s="238">
        <f>Z16*波及計算!$U19</f>
        <v>0</v>
      </c>
      <c r="AA204" s="238">
        <f>AA16*波及計算!$U19</f>
        <v>0</v>
      </c>
      <c r="AB204" s="238">
        <f>AB16*波及計算!$U19</f>
        <v>0</v>
      </c>
      <c r="AC204" s="238">
        <f>AC16*波及計算!$U19</f>
        <v>0</v>
      </c>
      <c r="AD204" s="238">
        <f>AD16*波及計算!$U19</f>
        <v>0</v>
      </c>
      <c r="AE204" s="238">
        <f>AE16*波及計算!$U19</f>
        <v>0</v>
      </c>
      <c r="AF204" s="238">
        <f>AF16*波及計算!$U19</f>
        <v>0</v>
      </c>
      <c r="AG204" s="238">
        <f>AG16*波及計算!$U19</f>
        <v>0</v>
      </c>
      <c r="AH204" s="238">
        <f>AH16*波及計算!$U19</f>
        <v>0</v>
      </c>
      <c r="AI204" s="238">
        <f>AI16*波及計算!$U19</f>
        <v>0</v>
      </c>
      <c r="AJ204" s="238">
        <f>AJ16*波及計算!$U19</f>
        <v>0</v>
      </c>
      <c r="AK204" s="238">
        <f>AK16*波及計算!$U19</f>
        <v>0</v>
      </c>
      <c r="AL204" s="238">
        <f>AL16*波及計算!$U19</f>
        <v>0</v>
      </c>
      <c r="AM204" s="238">
        <f>AM16*波及計算!$U19</f>
        <v>0</v>
      </c>
      <c r="AN204" s="238">
        <f>AN16*波及計算!$U19</f>
        <v>0</v>
      </c>
      <c r="AO204" s="238">
        <f>AO16*波及計算!$U19</f>
        <v>0</v>
      </c>
      <c r="AP204" s="238">
        <f>AP16*波及計算!$U19</f>
        <v>0</v>
      </c>
      <c r="AQ204" s="238">
        <f>AQ16*波及計算!$U19</f>
        <v>0</v>
      </c>
      <c r="AR204" s="238">
        <f>AR16*波及計算!$U19</f>
        <v>0</v>
      </c>
      <c r="AS204" s="238">
        <f>AS16*波及計算!$U19</f>
        <v>0</v>
      </c>
      <c r="AT204" s="238">
        <f>AT16*波及計算!$U19</f>
        <v>0</v>
      </c>
      <c r="AU204" s="238">
        <f>AU16*波及計算!$U19</f>
        <v>0</v>
      </c>
      <c r="AV204" s="238">
        <f>AV16*波及計算!$U19</f>
        <v>0</v>
      </c>
      <c r="AW204" s="238">
        <f>AW16*波及計算!$U19</f>
        <v>0</v>
      </c>
      <c r="AX204" s="238">
        <f>AX16*波及計算!$U19</f>
        <v>0</v>
      </c>
      <c r="AY204" s="238">
        <f>AY16*波及計算!$U19</f>
        <v>0</v>
      </c>
      <c r="AZ204" s="238">
        <f>AZ16*波及計算!$U19</f>
        <v>0</v>
      </c>
      <c r="BA204" s="238">
        <f>BA16*波及計算!$U19</f>
        <v>0</v>
      </c>
      <c r="BB204" s="238">
        <f>BB16*波及計算!$U19</f>
        <v>0</v>
      </c>
      <c r="BC204" s="238">
        <f>BC16*波及計算!$U19</f>
        <v>0</v>
      </c>
      <c r="BD204" s="238">
        <f>BD16*波及計算!$U19</f>
        <v>0</v>
      </c>
      <c r="BE204" s="238">
        <f>BE16*波及計算!$U19</f>
        <v>0</v>
      </c>
      <c r="BF204" s="238">
        <f>BF16*波及計算!$U19</f>
        <v>0</v>
      </c>
      <c r="BG204" s="238">
        <f>BG16*波及計算!$U19</f>
        <v>0</v>
      </c>
      <c r="BH204" s="238">
        <f>BH16*波及計算!$U19</f>
        <v>0</v>
      </c>
      <c r="BI204" s="238">
        <f>BI16*波及計算!$U19</f>
        <v>0</v>
      </c>
      <c r="BJ204" s="238">
        <f>BJ16*波及計算!$U19</f>
        <v>0</v>
      </c>
      <c r="BK204" s="238">
        <f>BK16*波及計算!$U19</f>
        <v>0</v>
      </c>
      <c r="BL204" s="238">
        <f>BL16*波及計算!$U19</f>
        <v>0</v>
      </c>
      <c r="BM204" s="238">
        <f>BM16*波及計算!$U19</f>
        <v>0</v>
      </c>
      <c r="BN204" s="238">
        <f>BN16*波及計算!$U19</f>
        <v>0</v>
      </c>
      <c r="BO204" s="238">
        <f>BO16*波及計算!$U19</f>
        <v>0</v>
      </c>
      <c r="BP204" s="238">
        <f>BP16*波及計算!$U19</f>
        <v>0</v>
      </c>
      <c r="BQ204" s="238">
        <f>BQ16*波及計算!$U19</f>
        <v>0</v>
      </c>
      <c r="BR204" s="238">
        <f>BR16*波及計算!$U19</f>
        <v>0</v>
      </c>
      <c r="BS204" s="238">
        <f>BS16*波及計算!$U19</f>
        <v>0</v>
      </c>
      <c r="BT204" s="238">
        <f>BT16*波及計算!$U19</f>
        <v>0</v>
      </c>
      <c r="BU204" s="238">
        <f>BU16*波及計算!$U19</f>
        <v>0</v>
      </c>
      <c r="BV204" s="238">
        <f>BV16*波及計算!$U19</f>
        <v>0</v>
      </c>
      <c r="BW204" s="238">
        <f>BW16*波及計算!$U19</f>
        <v>0</v>
      </c>
      <c r="BX204" s="238">
        <f>BX16*波及計算!$U19</f>
        <v>0</v>
      </c>
      <c r="BY204" s="238">
        <f>BY16*波及計算!$U19</f>
        <v>0</v>
      </c>
      <c r="BZ204" s="238">
        <f>BZ16*波及計算!$U19</f>
        <v>0</v>
      </c>
      <c r="CA204" s="238">
        <f>CA16*波及計算!$U19</f>
        <v>0</v>
      </c>
      <c r="CB204" s="238">
        <f>CB16*波及計算!$U19</f>
        <v>0</v>
      </c>
      <c r="CC204" s="238">
        <f>CC16*波及計算!$U19</f>
        <v>0</v>
      </c>
      <c r="CD204" s="238">
        <f>CD16*波及計算!$U19</f>
        <v>0</v>
      </c>
      <c r="CE204" s="238">
        <f>CE16*波及計算!$U19</f>
        <v>0</v>
      </c>
      <c r="CF204" s="238">
        <f>CF16*波及計算!$U19</f>
        <v>0</v>
      </c>
      <c r="CG204" s="238">
        <f>CG16*波及計算!$U19</f>
        <v>0</v>
      </c>
      <c r="CH204" s="238">
        <f>CH16*波及計算!$U19</f>
        <v>0</v>
      </c>
      <c r="CI204" s="238">
        <f>CI16*波及計算!$U19</f>
        <v>0</v>
      </c>
      <c r="CJ204" s="238">
        <f>CJ16*波及計算!$U19</f>
        <v>0</v>
      </c>
      <c r="CK204" s="238">
        <f>CK16*波及計算!$U19</f>
        <v>0</v>
      </c>
      <c r="CL204" s="238">
        <f>CL16*波及計算!$U19</f>
        <v>0</v>
      </c>
    </row>
    <row r="205" spans="1:90">
      <c r="A205">
        <v>14</v>
      </c>
      <c r="B205" t="s">
        <v>131</v>
      </c>
      <c r="C205" s="238">
        <f>C17*波及計算!$U20</f>
        <v>0</v>
      </c>
      <c r="D205" s="238">
        <f>D17*波及計算!$U20</f>
        <v>0</v>
      </c>
      <c r="E205" s="238">
        <f>E17*波及計算!$U20</f>
        <v>0</v>
      </c>
      <c r="F205" s="238">
        <f>F17*波及計算!$U20</f>
        <v>0</v>
      </c>
      <c r="G205" s="238">
        <f>G17*波及計算!$U20</f>
        <v>0</v>
      </c>
      <c r="H205" s="238">
        <f>H17*波及計算!$U20</f>
        <v>0</v>
      </c>
      <c r="I205" s="238">
        <f>I17*波及計算!$U20</f>
        <v>0</v>
      </c>
      <c r="J205" s="238">
        <f>J17*波及計算!$U20</f>
        <v>0</v>
      </c>
      <c r="K205" s="238">
        <f>K17*波及計算!$U20</f>
        <v>0</v>
      </c>
      <c r="L205" s="238">
        <f>L17*波及計算!$U20</f>
        <v>0</v>
      </c>
      <c r="M205" s="238">
        <f>M17*波及計算!$U20</f>
        <v>0</v>
      </c>
      <c r="N205" s="238">
        <f>N17*波及計算!$U20</f>
        <v>0</v>
      </c>
      <c r="O205" s="238">
        <f>O17*波及計算!$U20</f>
        <v>0</v>
      </c>
      <c r="P205" s="238">
        <f>P17*波及計算!$U20</f>
        <v>0</v>
      </c>
      <c r="Q205" s="238">
        <f>Q17*波及計算!$U20</f>
        <v>0</v>
      </c>
      <c r="R205" s="238">
        <f>R17*波及計算!$U20</f>
        <v>0</v>
      </c>
      <c r="S205" s="238">
        <f>S17*波及計算!$U20</f>
        <v>0</v>
      </c>
      <c r="T205" s="238">
        <f>T17*波及計算!$U20</f>
        <v>0</v>
      </c>
      <c r="U205" s="238">
        <f>U17*波及計算!$U20</f>
        <v>0</v>
      </c>
      <c r="V205" s="238">
        <f>V17*波及計算!$U20</f>
        <v>0</v>
      </c>
      <c r="W205" s="238">
        <f>W17*波及計算!$U20</f>
        <v>0</v>
      </c>
      <c r="X205" s="238">
        <f>X17*波及計算!$U20</f>
        <v>0</v>
      </c>
      <c r="Y205" s="238">
        <f>Y17*波及計算!$U20</f>
        <v>0</v>
      </c>
      <c r="Z205" s="238">
        <f>Z17*波及計算!$U20</f>
        <v>0</v>
      </c>
      <c r="AA205" s="238">
        <f>AA17*波及計算!$U20</f>
        <v>0</v>
      </c>
      <c r="AB205" s="238">
        <f>AB17*波及計算!$U20</f>
        <v>0</v>
      </c>
      <c r="AC205" s="238">
        <f>AC17*波及計算!$U20</f>
        <v>0</v>
      </c>
      <c r="AD205" s="238">
        <f>AD17*波及計算!$U20</f>
        <v>0</v>
      </c>
      <c r="AE205" s="238">
        <f>AE17*波及計算!$U20</f>
        <v>0</v>
      </c>
      <c r="AF205" s="238">
        <f>AF17*波及計算!$U20</f>
        <v>0</v>
      </c>
      <c r="AG205" s="238">
        <f>AG17*波及計算!$U20</f>
        <v>0</v>
      </c>
      <c r="AH205" s="238">
        <f>AH17*波及計算!$U20</f>
        <v>0</v>
      </c>
      <c r="AI205" s="238">
        <f>AI17*波及計算!$U20</f>
        <v>0</v>
      </c>
      <c r="AJ205" s="238">
        <f>AJ17*波及計算!$U20</f>
        <v>0</v>
      </c>
      <c r="AK205" s="238">
        <f>AK17*波及計算!$U20</f>
        <v>0</v>
      </c>
      <c r="AL205" s="238">
        <f>AL17*波及計算!$U20</f>
        <v>0</v>
      </c>
      <c r="AM205" s="238">
        <f>AM17*波及計算!$U20</f>
        <v>0</v>
      </c>
      <c r="AN205" s="238">
        <f>AN17*波及計算!$U20</f>
        <v>0</v>
      </c>
      <c r="AO205" s="238">
        <f>AO17*波及計算!$U20</f>
        <v>0</v>
      </c>
      <c r="AP205" s="238">
        <f>AP17*波及計算!$U20</f>
        <v>0</v>
      </c>
      <c r="AQ205" s="238">
        <f>AQ17*波及計算!$U20</f>
        <v>0</v>
      </c>
      <c r="AR205" s="238">
        <f>AR17*波及計算!$U20</f>
        <v>0</v>
      </c>
      <c r="AS205" s="238">
        <f>AS17*波及計算!$U20</f>
        <v>0</v>
      </c>
      <c r="AT205" s="238">
        <f>AT17*波及計算!$U20</f>
        <v>0</v>
      </c>
      <c r="AU205" s="238">
        <f>AU17*波及計算!$U20</f>
        <v>0</v>
      </c>
      <c r="AV205" s="238">
        <f>AV17*波及計算!$U20</f>
        <v>0</v>
      </c>
      <c r="AW205" s="238">
        <f>AW17*波及計算!$U20</f>
        <v>0</v>
      </c>
      <c r="AX205" s="238">
        <f>AX17*波及計算!$U20</f>
        <v>0</v>
      </c>
      <c r="AY205" s="238">
        <f>AY17*波及計算!$U20</f>
        <v>0</v>
      </c>
      <c r="AZ205" s="238">
        <f>AZ17*波及計算!$U20</f>
        <v>0</v>
      </c>
      <c r="BA205" s="238">
        <f>BA17*波及計算!$U20</f>
        <v>0</v>
      </c>
      <c r="BB205" s="238">
        <f>BB17*波及計算!$U20</f>
        <v>0</v>
      </c>
      <c r="BC205" s="238">
        <f>BC17*波及計算!$U20</f>
        <v>0</v>
      </c>
      <c r="BD205" s="238">
        <f>BD17*波及計算!$U20</f>
        <v>0</v>
      </c>
      <c r="BE205" s="238">
        <f>BE17*波及計算!$U20</f>
        <v>0</v>
      </c>
      <c r="BF205" s="238">
        <f>BF17*波及計算!$U20</f>
        <v>0</v>
      </c>
      <c r="BG205" s="238">
        <f>BG17*波及計算!$U20</f>
        <v>0</v>
      </c>
      <c r="BH205" s="238">
        <f>BH17*波及計算!$U20</f>
        <v>0</v>
      </c>
      <c r="BI205" s="238">
        <f>BI17*波及計算!$U20</f>
        <v>0</v>
      </c>
      <c r="BJ205" s="238">
        <f>BJ17*波及計算!$U20</f>
        <v>0</v>
      </c>
      <c r="BK205" s="238">
        <f>BK17*波及計算!$U20</f>
        <v>0</v>
      </c>
      <c r="BL205" s="238">
        <f>BL17*波及計算!$U20</f>
        <v>0</v>
      </c>
      <c r="BM205" s="238">
        <f>BM17*波及計算!$U20</f>
        <v>0</v>
      </c>
      <c r="BN205" s="238">
        <f>BN17*波及計算!$U20</f>
        <v>0</v>
      </c>
      <c r="BO205" s="238">
        <f>BO17*波及計算!$U20</f>
        <v>0</v>
      </c>
      <c r="BP205" s="238">
        <f>BP17*波及計算!$U20</f>
        <v>0</v>
      </c>
      <c r="BQ205" s="238">
        <f>BQ17*波及計算!$U20</f>
        <v>0</v>
      </c>
      <c r="BR205" s="238">
        <f>BR17*波及計算!$U20</f>
        <v>0</v>
      </c>
      <c r="BS205" s="238">
        <f>BS17*波及計算!$U20</f>
        <v>0</v>
      </c>
      <c r="BT205" s="238">
        <f>BT17*波及計算!$U20</f>
        <v>0</v>
      </c>
      <c r="BU205" s="238">
        <f>BU17*波及計算!$U20</f>
        <v>0</v>
      </c>
      <c r="BV205" s="238">
        <f>BV17*波及計算!$U20</f>
        <v>0</v>
      </c>
      <c r="BW205" s="238">
        <f>BW17*波及計算!$U20</f>
        <v>0</v>
      </c>
      <c r="BX205" s="238">
        <f>BX17*波及計算!$U20</f>
        <v>0</v>
      </c>
      <c r="BY205" s="238">
        <f>BY17*波及計算!$U20</f>
        <v>0</v>
      </c>
      <c r="BZ205" s="238">
        <f>BZ17*波及計算!$U20</f>
        <v>0</v>
      </c>
      <c r="CA205" s="238">
        <f>CA17*波及計算!$U20</f>
        <v>0</v>
      </c>
      <c r="CB205" s="238">
        <f>CB17*波及計算!$U20</f>
        <v>0</v>
      </c>
      <c r="CC205" s="238">
        <f>CC17*波及計算!$U20</f>
        <v>0</v>
      </c>
      <c r="CD205" s="238">
        <f>CD17*波及計算!$U20</f>
        <v>0</v>
      </c>
      <c r="CE205" s="238">
        <f>CE17*波及計算!$U20</f>
        <v>0</v>
      </c>
      <c r="CF205" s="238">
        <f>CF17*波及計算!$U20</f>
        <v>0</v>
      </c>
      <c r="CG205" s="238">
        <f>CG17*波及計算!$U20</f>
        <v>0</v>
      </c>
      <c r="CH205" s="238">
        <f>CH17*波及計算!$U20</f>
        <v>0</v>
      </c>
      <c r="CI205" s="238">
        <f>CI17*波及計算!$U20</f>
        <v>0</v>
      </c>
      <c r="CJ205" s="238">
        <f>CJ17*波及計算!$U20</f>
        <v>0</v>
      </c>
      <c r="CK205" s="238">
        <f>CK17*波及計算!$U20</f>
        <v>0</v>
      </c>
      <c r="CL205" s="238">
        <f>CL17*波及計算!$U20</f>
        <v>0</v>
      </c>
    </row>
    <row r="206" spans="1:90">
      <c r="A206">
        <v>15</v>
      </c>
      <c r="B206" t="s">
        <v>117</v>
      </c>
      <c r="C206" s="238">
        <f>C18*波及計算!$U21</f>
        <v>0</v>
      </c>
      <c r="D206" s="238">
        <f>D18*波及計算!$U21</f>
        <v>0</v>
      </c>
      <c r="E206" s="238">
        <f>E18*波及計算!$U21</f>
        <v>0</v>
      </c>
      <c r="F206" s="238">
        <f>F18*波及計算!$U21</f>
        <v>0</v>
      </c>
      <c r="G206" s="238">
        <f>G18*波及計算!$U21</f>
        <v>0</v>
      </c>
      <c r="H206" s="238">
        <f>H18*波及計算!$U21</f>
        <v>0</v>
      </c>
      <c r="I206" s="238">
        <f>I18*波及計算!$U21</f>
        <v>0</v>
      </c>
      <c r="J206" s="238">
        <f>J18*波及計算!$U21</f>
        <v>0</v>
      </c>
      <c r="K206" s="238">
        <f>K18*波及計算!$U21</f>
        <v>0</v>
      </c>
      <c r="L206" s="238">
        <f>L18*波及計算!$U21</f>
        <v>0</v>
      </c>
      <c r="M206" s="238">
        <f>M18*波及計算!$U21</f>
        <v>0</v>
      </c>
      <c r="N206" s="238">
        <f>N18*波及計算!$U21</f>
        <v>0</v>
      </c>
      <c r="O206" s="238">
        <f>O18*波及計算!$U21</f>
        <v>0</v>
      </c>
      <c r="P206" s="238">
        <f>P18*波及計算!$U21</f>
        <v>0</v>
      </c>
      <c r="Q206" s="238">
        <f>Q18*波及計算!$U21</f>
        <v>0</v>
      </c>
      <c r="R206" s="238">
        <f>R18*波及計算!$U21</f>
        <v>0</v>
      </c>
      <c r="S206" s="238">
        <f>S18*波及計算!$U21</f>
        <v>0</v>
      </c>
      <c r="T206" s="238">
        <f>T18*波及計算!$U21</f>
        <v>0</v>
      </c>
      <c r="U206" s="238">
        <f>U18*波及計算!$U21</f>
        <v>0</v>
      </c>
      <c r="V206" s="238">
        <f>V18*波及計算!$U21</f>
        <v>0</v>
      </c>
      <c r="W206" s="238">
        <f>W18*波及計算!$U21</f>
        <v>0</v>
      </c>
      <c r="X206" s="238">
        <f>X18*波及計算!$U21</f>
        <v>0</v>
      </c>
      <c r="Y206" s="238">
        <f>Y18*波及計算!$U21</f>
        <v>0</v>
      </c>
      <c r="Z206" s="238">
        <f>Z18*波及計算!$U21</f>
        <v>0</v>
      </c>
      <c r="AA206" s="238">
        <f>AA18*波及計算!$U21</f>
        <v>0</v>
      </c>
      <c r="AB206" s="238">
        <f>AB18*波及計算!$U21</f>
        <v>0</v>
      </c>
      <c r="AC206" s="238">
        <f>AC18*波及計算!$U21</f>
        <v>0</v>
      </c>
      <c r="AD206" s="238">
        <f>AD18*波及計算!$U21</f>
        <v>0</v>
      </c>
      <c r="AE206" s="238">
        <f>AE18*波及計算!$U21</f>
        <v>0</v>
      </c>
      <c r="AF206" s="238">
        <f>AF18*波及計算!$U21</f>
        <v>0</v>
      </c>
      <c r="AG206" s="238">
        <f>AG18*波及計算!$U21</f>
        <v>0</v>
      </c>
      <c r="AH206" s="238">
        <f>AH18*波及計算!$U21</f>
        <v>0</v>
      </c>
      <c r="AI206" s="238">
        <f>AI18*波及計算!$U21</f>
        <v>0</v>
      </c>
      <c r="AJ206" s="238">
        <f>AJ18*波及計算!$U21</f>
        <v>0</v>
      </c>
      <c r="AK206" s="238">
        <f>AK18*波及計算!$U21</f>
        <v>0</v>
      </c>
      <c r="AL206" s="238">
        <f>AL18*波及計算!$U21</f>
        <v>0</v>
      </c>
      <c r="AM206" s="238">
        <f>AM18*波及計算!$U21</f>
        <v>0</v>
      </c>
      <c r="AN206" s="238">
        <f>AN18*波及計算!$U21</f>
        <v>0</v>
      </c>
      <c r="AO206" s="238">
        <f>AO18*波及計算!$U21</f>
        <v>0</v>
      </c>
      <c r="AP206" s="238">
        <f>AP18*波及計算!$U21</f>
        <v>0</v>
      </c>
      <c r="AQ206" s="238">
        <f>AQ18*波及計算!$U21</f>
        <v>0</v>
      </c>
      <c r="AR206" s="238">
        <f>AR18*波及計算!$U21</f>
        <v>0</v>
      </c>
      <c r="AS206" s="238">
        <f>AS18*波及計算!$U21</f>
        <v>0</v>
      </c>
      <c r="AT206" s="238">
        <f>AT18*波及計算!$U21</f>
        <v>0</v>
      </c>
      <c r="AU206" s="238">
        <f>AU18*波及計算!$U21</f>
        <v>0</v>
      </c>
      <c r="AV206" s="238">
        <f>AV18*波及計算!$U21</f>
        <v>0</v>
      </c>
      <c r="AW206" s="238">
        <f>AW18*波及計算!$U21</f>
        <v>0</v>
      </c>
      <c r="AX206" s="238">
        <f>AX18*波及計算!$U21</f>
        <v>0</v>
      </c>
      <c r="AY206" s="238">
        <f>AY18*波及計算!$U21</f>
        <v>0</v>
      </c>
      <c r="AZ206" s="238">
        <f>AZ18*波及計算!$U21</f>
        <v>0</v>
      </c>
      <c r="BA206" s="238">
        <f>BA18*波及計算!$U21</f>
        <v>0</v>
      </c>
      <c r="BB206" s="238">
        <f>BB18*波及計算!$U21</f>
        <v>0</v>
      </c>
      <c r="BC206" s="238">
        <f>BC18*波及計算!$U21</f>
        <v>0</v>
      </c>
      <c r="BD206" s="238">
        <f>BD18*波及計算!$U21</f>
        <v>0</v>
      </c>
      <c r="BE206" s="238">
        <f>BE18*波及計算!$U21</f>
        <v>0</v>
      </c>
      <c r="BF206" s="238">
        <f>BF18*波及計算!$U21</f>
        <v>0</v>
      </c>
      <c r="BG206" s="238">
        <f>BG18*波及計算!$U21</f>
        <v>0</v>
      </c>
      <c r="BH206" s="238">
        <f>BH18*波及計算!$U21</f>
        <v>0</v>
      </c>
      <c r="BI206" s="238">
        <f>BI18*波及計算!$U21</f>
        <v>0</v>
      </c>
      <c r="BJ206" s="238">
        <f>BJ18*波及計算!$U21</f>
        <v>0</v>
      </c>
      <c r="BK206" s="238">
        <f>BK18*波及計算!$U21</f>
        <v>0</v>
      </c>
      <c r="BL206" s="238">
        <f>BL18*波及計算!$U21</f>
        <v>0</v>
      </c>
      <c r="BM206" s="238">
        <f>BM18*波及計算!$U21</f>
        <v>0</v>
      </c>
      <c r="BN206" s="238">
        <f>BN18*波及計算!$U21</f>
        <v>0</v>
      </c>
      <c r="BO206" s="238">
        <f>BO18*波及計算!$U21</f>
        <v>0</v>
      </c>
      <c r="BP206" s="238">
        <f>BP18*波及計算!$U21</f>
        <v>0</v>
      </c>
      <c r="BQ206" s="238">
        <f>BQ18*波及計算!$U21</f>
        <v>0</v>
      </c>
      <c r="BR206" s="238">
        <f>BR18*波及計算!$U21</f>
        <v>0</v>
      </c>
      <c r="BS206" s="238">
        <f>BS18*波及計算!$U21</f>
        <v>0</v>
      </c>
      <c r="BT206" s="238">
        <f>BT18*波及計算!$U21</f>
        <v>0</v>
      </c>
      <c r="BU206" s="238">
        <f>BU18*波及計算!$U21</f>
        <v>0</v>
      </c>
      <c r="BV206" s="238">
        <f>BV18*波及計算!$U21</f>
        <v>0</v>
      </c>
      <c r="BW206" s="238">
        <f>BW18*波及計算!$U21</f>
        <v>0</v>
      </c>
      <c r="BX206" s="238">
        <f>BX18*波及計算!$U21</f>
        <v>0</v>
      </c>
      <c r="BY206" s="238">
        <f>BY18*波及計算!$U21</f>
        <v>0</v>
      </c>
      <c r="BZ206" s="238">
        <f>BZ18*波及計算!$U21</f>
        <v>0</v>
      </c>
      <c r="CA206" s="238">
        <f>CA18*波及計算!$U21</f>
        <v>0</v>
      </c>
      <c r="CB206" s="238">
        <f>CB18*波及計算!$U21</f>
        <v>0</v>
      </c>
      <c r="CC206" s="238">
        <f>CC18*波及計算!$U21</f>
        <v>0</v>
      </c>
      <c r="CD206" s="238">
        <f>CD18*波及計算!$U21</f>
        <v>0</v>
      </c>
      <c r="CE206" s="238">
        <f>CE18*波及計算!$U21</f>
        <v>0</v>
      </c>
      <c r="CF206" s="238">
        <f>CF18*波及計算!$U21</f>
        <v>0</v>
      </c>
      <c r="CG206" s="238">
        <f>CG18*波及計算!$U21</f>
        <v>0</v>
      </c>
      <c r="CH206" s="238">
        <f>CH18*波及計算!$U21</f>
        <v>0</v>
      </c>
      <c r="CI206" s="238">
        <f>CI18*波及計算!$U21</f>
        <v>0</v>
      </c>
      <c r="CJ206" s="238">
        <f>CJ18*波及計算!$U21</f>
        <v>0</v>
      </c>
      <c r="CK206" s="238">
        <f>CK18*波及計算!$U21</f>
        <v>0</v>
      </c>
      <c r="CL206" s="238">
        <f>CL18*波及計算!$U21</f>
        <v>0</v>
      </c>
    </row>
    <row r="207" spans="1:90">
      <c r="A207">
        <v>16</v>
      </c>
      <c r="B207" t="s">
        <v>1980</v>
      </c>
      <c r="C207" s="238">
        <f>C19*波及計算!$U22</f>
        <v>0</v>
      </c>
      <c r="D207" s="238">
        <f>D19*波及計算!$U22</f>
        <v>0</v>
      </c>
      <c r="E207" s="238">
        <f>E19*波及計算!$U22</f>
        <v>0</v>
      </c>
      <c r="F207" s="238">
        <f>F19*波及計算!$U22</f>
        <v>0</v>
      </c>
      <c r="G207" s="238">
        <f>G19*波及計算!$U22</f>
        <v>0</v>
      </c>
      <c r="H207" s="238">
        <f>H19*波及計算!$U22</f>
        <v>0</v>
      </c>
      <c r="I207" s="238">
        <f>I19*波及計算!$U22</f>
        <v>0</v>
      </c>
      <c r="J207" s="238">
        <f>J19*波及計算!$U22</f>
        <v>0</v>
      </c>
      <c r="K207" s="238">
        <f>K19*波及計算!$U22</f>
        <v>0</v>
      </c>
      <c r="L207" s="238">
        <f>L19*波及計算!$U22</f>
        <v>0</v>
      </c>
      <c r="M207" s="238">
        <f>M19*波及計算!$U22</f>
        <v>0</v>
      </c>
      <c r="N207" s="238">
        <f>N19*波及計算!$U22</f>
        <v>0</v>
      </c>
      <c r="O207" s="238">
        <f>O19*波及計算!$U22</f>
        <v>0</v>
      </c>
      <c r="P207" s="238">
        <f>P19*波及計算!$U22</f>
        <v>0</v>
      </c>
      <c r="Q207" s="238">
        <f>Q19*波及計算!$U22</f>
        <v>0</v>
      </c>
      <c r="R207" s="238">
        <f>R19*波及計算!$U22</f>
        <v>0</v>
      </c>
      <c r="S207" s="238">
        <f>S19*波及計算!$U22</f>
        <v>0</v>
      </c>
      <c r="T207" s="238">
        <f>T19*波及計算!$U22</f>
        <v>0</v>
      </c>
      <c r="U207" s="238">
        <f>U19*波及計算!$U22</f>
        <v>0</v>
      </c>
      <c r="V207" s="238">
        <f>V19*波及計算!$U22</f>
        <v>0</v>
      </c>
      <c r="W207" s="238">
        <f>W19*波及計算!$U22</f>
        <v>0</v>
      </c>
      <c r="X207" s="238">
        <f>X19*波及計算!$U22</f>
        <v>0</v>
      </c>
      <c r="Y207" s="238">
        <f>Y19*波及計算!$U22</f>
        <v>0</v>
      </c>
      <c r="Z207" s="238">
        <f>Z19*波及計算!$U22</f>
        <v>0</v>
      </c>
      <c r="AA207" s="238">
        <f>AA19*波及計算!$U22</f>
        <v>0</v>
      </c>
      <c r="AB207" s="238">
        <f>AB19*波及計算!$U22</f>
        <v>0</v>
      </c>
      <c r="AC207" s="238">
        <f>AC19*波及計算!$U22</f>
        <v>0</v>
      </c>
      <c r="AD207" s="238">
        <f>AD19*波及計算!$U22</f>
        <v>0</v>
      </c>
      <c r="AE207" s="238">
        <f>AE19*波及計算!$U22</f>
        <v>0</v>
      </c>
      <c r="AF207" s="238">
        <f>AF19*波及計算!$U22</f>
        <v>0</v>
      </c>
      <c r="AG207" s="238">
        <f>AG19*波及計算!$U22</f>
        <v>0</v>
      </c>
      <c r="AH207" s="238">
        <f>AH19*波及計算!$U22</f>
        <v>0</v>
      </c>
      <c r="AI207" s="238">
        <f>AI19*波及計算!$U22</f>
        <v>0</v>
      </c>
      <c r="AJ207" s="238">
        <f>AJ19*波及計算!$U22</f>
        <v>0</v>
      </c>
      <c r="AK207" s="238">
        <f>AK19*波及計算!$U22</f>
        <v>0</v>
      </c>
      <c r="AL207" s="238">
        <f>AL19*波及計算!$U22</f>
        <v>0</v>
      </c>
      <c r="AM207" s="238">
        <f>AM19*波及計算!$U22</f>
        <v>0</v>
      </c>
      <c r="AN207" s="238">
        <f>AN19*波及計算!$U22</f>
        <v>0</v>
      </c>
      <c r="AO207" s="238">
        <f>AO19*波及計算!$U22</f>
        <v>0</v>
      </c>
      <c r="AP207" s="238">
        <f>AP19*波及計算!$U22</f>
        <v>0</v>
      </c>
      <c r="AQ207" s="238">
        <f>AQ19*波及計算!$U22</f>
        <v>0</v>
      </c>
      <c r="AR207" s="238">
        <f>AR19*波及計算!$U22</f>
        <v>0</v>
      </c>
      <c r="AS207" s="238">
        <f>AS19*波及計算!$U22</f>
        <v>0</v>
      </c>
      <c r="AT207" s="238">
        <f>AT19*波及計算!$U22</f>
        <v>0</v>
      </c>
      <c r="AU207" s="238">
        <f>AU19*波及計算!$U22</f>
        <v>0</v>
      </c>
      <c r="AV207" s="238">
        <f>AV19*波及計算!$U22</f>
        <v>0</v>
      </c>
      <c r="AW207" s="238">
        <f>AW19*波及計算!$U22</f>
        <v>0</v>
      </c>
      <c r="AX207" s="238">
        <f>AX19*波及計算!$U22</f>
        <v>0</v>
      </c>
      <c r="AY207" s="238">
        <f>AY19*波及計算!$U22</f>
        <v>0</v>
      </c>
      <c r="AZ207" s="238">
        <f>AZ19*波及計算!$U22</f>
        <v>0</v>
      </c>
      <c r="BA207" s="238">
        <f>BA19*波及計算!$U22</f>
        <v>0</v>
      </c>
      <c r="BB207" s="238">
        <f>BB19*波及計算!$U22</f>
        <v>0</v>
      </c>
      <c r="BC207" s="238">
        <f>BC19*波及計算!$U22</f>
        <v>0</v>
      </c>
      <c r="BD207" s="238">
        <f>BD19*波及計算!$U22</f>
        <v>0</v>
      </c>
      <c r="BE207" s="238">
        <f>BE19*波及計算!$U22</f>
        <v>0</v>
      </c>
      <c r="BF207" s="238">
        <f>BF19*波及計算!$U22</f>
        <v>0</v>
      </c>
      <c r="BG207" s="238">
        <f>BG19*波及計算!$U22</f>
        <v>0</v>
      </c>
      <c r="BH207" s="238">
        <f>BH19*波及計算!$U22</f>
        <v>0</v>
      </c>
      <c r="BI207" s="238">
        <f>BI19*波及計算!$U22</f>
        <v>0</v>
      </c>
      <c r="BJ207" s="238">
        <f>BJ19*波及計算!$U22</f>
        <v>0</v>
      </c>
      <c r="BK207" s="238">
        <f>BK19*波及計算!$U22</f>
        <v>0</v>
      </c>
      <c r="BL207" s="238">
        <f>BL19*波及計算!$U22</f>
        <v>0</v>
      </c>
      <c r="BM207" s="238">
        <f>BM19*波及計算!$U22</f>
        <v>0</v>
      </c>
      <c r="BN207" s="238">
        <f>BN19*波及計算!$U22</f>
        <v>0</v>
      </c>
      <c r="BO207" s="238">
        <f>BO19*波及計算!$U22</f>
        <v>0</v>
      </c>
      <c r="BP207" s="238">
        <f>BP19*波及計算!$U22</f>
        <v>0</v>
      </c>
      <c r="BQ207" s="238">
        <f>BQ19*波及計算!$U22</f>
        <v>0</v>
      </c>
      <c r="BR207" s="238">
        <f>BR19*波及計算!$U22</f>
        <v>0</v>
      </c>
      <c r="BS207" s="238">
        <f>BS19*波及計算!$U22</f>
        <v>0</v>
      </c>
      <c r="BT207" s="238">
        <f>BT19*波及計算!$U22</f>
        <v>0</v>
      </c>
      <c r="BU207" s="238">
        <f>BU19*波及計算!$U22</f>
        <v>0</v>
      </c>
      <c r="BV207" s="238">
        <f>BV19*波及計算!$U22</f>
        <v>0</v>
      </c>
      <c r="BW207" s="238">
        <f>BW19*波及計算!$U22</f>
        <v>0</v>
      </c>
      <c r="BX207" s="238">
        <f>BX19*波及計算!$U22</f>
        <v>0</v>
      </c>
      <c r="BY207" s="238">
        <f>BY19*波及計算!$U22</f>
        <v>0</v>
      </c>
      <c r="BZ207" s="238">
        <f>BZ19*波及計算!$U22</f>
        <v>0</v>
      </c>
      <c r="CA207" s="238">
        <f>CA19*波及計算!$U22</f>
        <v>0</v>
      </c>
      <c r="CB207" s="238">
        <f>CB19*波及計算!$U22</f>
        <v>0</v>
      </c>
      <c r="CC207" s="238">
        <f>CC19*波及計算!$U22</f>
        <v>0</v>
      </c>
      <c r="CD207" s="238">
        <f>CD19*波及計算!$U22</f>
        <v>0</v>
      </c>
      <c r="CE207" s="238">
        <f>CE19*波及計算!$U22</f>
        <v>0</v>
      </c>
      <c r="CF207" s="238">
        <f>CF19*波及計算!$U22</f>
        <v>0</v>
      </c>
      <c r="CG207" s="238">
        <f>CG19*波及計算!$U22</f>
        <v>0</v>
      </c>
      <c r="CH207" s="238">
        <f>CH19*波及計算!$U22</f>
        <v>0</v>
      </c>
      <c r="CI207" s="238">
        <f>CI19*波及計算!$U22</f>
        <v>0</v>
      </c>
      <c r="CJ207" s="238">
        <f>CJ19*波及計算!$U22</f>
        <v>0</v>
      </c>
      <c r="CK207" s="238">
        <f>CK19*波及計算!$U22</f>
        <v>0</v>
      </c>
      <c r="CL207" s="238">
        <f>CL19*波及計算!$U22</f>
        <v>0</v>
      </c>
    </row>
    <row r="208" spans="1:90">
      <c r="A208">
        <v>17</v>
      </c>
      <c r="B208" t="s">
        <v>135</v>
      </c>
      <c r="C208" s="238">
        <f>C20*波及計算!$U23</f>
        <v>0</v>
      </c>
      <c r="D208" s="238">
        <f>D20*波及計算!$U23</f>
        <v>0</v>
      </c>
      <c r="E208" s="238">
        <f>E20*波及計算!$U23</f>
        <v>0</v>
      </c>
      <c r="F208" s="238">
        <f>F20*波及計算!$U23</f>
        <v>0</v>
      </c>
      <c r="G208" s="238">
        <f>G20*波及計算!$U23</f>
        <v>0</v>
      </c>
      <c r="H208" s="238">
        <f>H20*波及計算!$U23</f>
        <v>0</v>
      </c>
      <c r="I208" s="238">
        <f>I20*波及計算!$U23</f>
        <v>0</v>
      </c>
      <c r="J208" s="238">
        <f>J20*波及計算!$U23</f>
        <v>0</v>
      </c>
      <c r="K208" s="238">
        <f>K20*波及計算!$U23</f>
        <v>0</v>
      </c>
      <c r="L208" s="238">
        <f>L20*波及計算!$U23</f>
        <v>0</v>
      </c>
      <c r="M208" s="238">
        <f>M20*波及計算!$U23</f>
        <v>0</v>
      </c>
      <c r="N208" s="238">
        <f>N20*波及計算!$U23</f>
        <v>0</v>
      </c>
      <c r="O208" s="238">
        <f>O20*波及計算!$U23</f>
        <v>0</v>
      </c>
      <c r="P208" s="238">
        <f>P20*波及計算!$U23</f>
        <v>0</v>
      </c>
      <c r="Q208" s="238">
        <f>Q20*波及計算!$U23</f>
        <v>0</v>
      </c>
      <c r="R208" s="238">
        <f>R20*波及計算!$U23</f>
        <v>0</v>
      </c>
      <c r="S208" s="238">
        <f>S20*波及計算!$U23</f>
        <v>0</v>
      </c>
      <c r="T208" s="238">
        <f>T20*波及計算!$U23</f>
        <v>0</v>
      </c>
      <c r="U208" s="238">
        <f>U20*波及計算!$U23</f>
        <v>0</v>
      </c>
      <c r="V208" s="238">
        <f>V20*波及計算!$U23</f>
        <v>0</v>
      </c>
      <c r="W208" s="238">
        <f>W20*波及計算!$U23</f>
        <v>0</v>
      </c>
      <c r="X208" s="238">
        <f>X20*波及計算!$U23</f>
        <v>0</v>
      </c>
      <c r="Y208" s="238">
        <f>Y20*波及計算!$U23</f>
        <v>0</v>
      </c>
      <c r="Z208" s="238">
        <f>Z20*波及計算!$U23</f>
        <v>0</v>
      </c>
      <c r="AA208" s="238">
        <f>AA20*波及計算!$U23</f>
        <v>0</v>
      </c>
      <c r="AB208" s="238">
        <f>AB20*波及計算!$U23</f>
        <v>0</v>
      </c>
      <c r="AC208" s="238">
        <f>AC20*波及計算!$U23</f>
        <v>0</v>
      </c>
      <c r="AD208" s="238">
        <f>AD20*波及計算!$U23</f>
        <v>0</v>
      </c>
      <c r="AE208" s="238">
        <f>AE20*波及計算!$U23</f>
        <v>0</v>
      </c>
      <c r="AF208" s="238">
        <f>AF20*波及計算!$U23</f>
        <v>0</v>
      </c>
      <c r="AG208" s="238">
        <f>AG20*波及計算!$U23</f>
        <v>0</v>
      </c>
      <c r="AH208" s="238">
        <f>AH20*波及計算!$U23</f>
        <v>0</v>
      </c>
      <c r="AI208" s="238">
        <f>AI20*波及計算!$U23</f>
        <v>0</v>
      </c>
      <c r="AJ208" s="238">
        <f>AJ20*波及計算!$U23</f>
        <v>0</v>
      </c>
      <c r="AK208" s="238">
        <f>AK20*波及計算!$U23</f>
        <v>0</v>
      </c>
      <c r="AL208" s="238">
        <f>AL20*波及計算!$U23</f>
        <v>0</v>
      </c>
      <c r="AM208" s="238">
        <f>AM20*波及計算!$U23</f>
        <v>0</v>
      </c>
      <c r="AN208" s="238">
        <f>AN20*波及計算!$U23</f>
        <v>0</v>
      </c>
      <c r="AO208" s="238">
        <f>AO20*波及計算!$U23</f>
        <v>0</v>
      </c>
      <c r="AP208" s="238">
        <f>AP20*波及計算!$U23</f>
        <v>0</v>
      </c>
      <c r="AQ208" s="238">
        <f>AQ20*波及計算!$U23</f>
        <v>0</v>
      </c>
      <c r="AR208" s="238">
        <f>AR20*波及計算!$U23</f>
        <v>0</v>
      </c>
      <c r="AS208" s="238">
        <f>AS20*波及計算!$U23</f>
        <v>0</v>
      </c>
      <c r="AT208" s="238">
        <f>AT20*波及計算!$U23</f>
        <v>0</v>
      </c>
      <c r="AU208" s="238">
        <f>AU20*波及計算!$U23</f>
        <v>0</v>
      </c>
      <c r="AV208" s="238">
        <f>AV20*波及計算!$U23</f>
        <v>0</v>
      </c>
      <c r="AW208" s="238">
        <f>AW20*波及計算!$U23</f>
        <v>0</v>
      </c>
      <c r="AX208" s="238">
        <f>AX20*波及計算!$U23</f>
        <v>0</v>
      </c>
      <c r="AY208" s="238">
        <f>AY20*波及計算!$U23</f>
        <v>0</v>
      </c>
      <c r="AZ208" s="238">
        <f>AZ20*波及計算!$U23</f>
        <v>0</v>
      </c>
      <c r="BA208" s="238">
        <f>BA20*波及計算!$U23</f>
        <v>0</v>
      </c>
      <c r="BB208" s="238">
        <f>BB20*波及計算!$U23</f>
        <v>0</v>
      </c>
      <c r="BC208" s="238">
        <f>BC20*波及計算!$U23</f>
        <v>0</v>
      </c>
      <c r="BD208" s="238">
        <f>BD20*波及計算!$U23</f>
        <v>0</v>
      </c>
      <c r="BE208" s="238">
        <f>BE20*波及計算!$U23</f>
        <v>0</v>
      </c>
      <c r="BF208" s="238">
        <f>BF20*波及計算!$U23</f>
        <v>0</v>
      </c>
      <c r="BG208" s="238">
        <f>BG20*波及計算!$U23</f>
        <v>0</v>
      </c>
      <c r="BH208" s="238">
        <f>BH20*波及計算!$U23</f>
        <v>0</v>
      </c>
      <c r="BI208" s="238">
        <f>BI20*波及計算!$U23</f>
        <v>0</v>
      </c>
      <c r="BJ208" s="238">
        <f>BJ20*波及計算!$U23</f>
        <v>0</v>
      </c>
      <c r="BK208" s="238">
        <f>BK20*波及計算!$U23</f>
        <v>0</v>
      </c>
      <c r="BL208" s="238">
        <f>BL20*波及計算!$U23</f>
        <v>0</v>
      </c>
      <c r="BM208" s="238">
        <f>BM20*波及計算!$U23</f>
        <v>0</v>
      </c>
      <c r="BN208" s="238">
        <f>BN20*波及計算!$U23</f>
        <v>0</v>
      </c>
      <c r="BO208" s="238">
        <f>BO20*波及計算!$U23</f>
        <v>0</v>
      </c>
      <c r="BP208" s="238">
        <f>BP20*波及計算!$U23</f>
        <v>0</v>
      </c>
      <c r="BQ208" s="238">
        <f>BQ20*波及計算!$U23</f>
        <v>0</v>
      </c>
      <c r="BR208" s="238">
        <f>BR20*波及計算!$U23</f>
        <v>0</v>
      </c>
      <c r="BS208" s="238">
        <f>BS20*波及計算!$U23</f>
        <v>0</v>
      </c>
      <c r="BT208" s="238">
        <f>BT20*波及計算!$U23</f>
        <v>0</v>
      </c>
      <c r="BU208" s="238">
        <f>BU20*波及計算!$U23</f>
        <v>0</v>
      </c>
      <c r="BV208" s="238">
        <f>BV20*波及計算!$U23</f>
        <v>0</v>
      </c>
      <c r="BW208" s="238">
        <f>BW20*波及計算!$U23</f>
        <v>0</v>
      </c>
      <c r="BX208" s="238">
        <f>BX20*波及計算!$U23</f>
        <v>0</v>
      </c>
      <c r="BY208" s="238">
        <f>BY20*波及計算!$U23</f>
        <v>0</v>
      </c>
      <c r="BZ208" s="238">
        <f>BZ20*波及計算!$U23</f>
        <v>0</v>
      </c>
      <c r="CA208" s="238">
        <f>CA20*波及計算!$U23</f>
        <v>0</v>
      </c>
      <c r="CB208" s="238">
        <f>CB20*波及計算!$U23</f>
        <v>0</v>
      </c>
      <c r="CC208" s="238">
        <f>CC20*波及計算!$U23</f>
        <v>0</v>
      </c>
      <c r="CD208" s="238">
        <f>CD20*波及計算!$U23</f>
        <v>0</v>
      </c>
      <c r="CE208" s="238">
        <f>CE20*波及計算!$U23</f>
        <v>0</v>
      </c>
      <c r="CF208" s="238">
        <f>CF20*波及計算!$U23</f>
        <v>0</v>
      </c>
      <c r="CG208" s="238">
        <f>CG20*波及計算!$U23</f>
        <v>0</v>
      </c>
      <c r="CH208" s="238">
        <f>CH20*波及計算!$U23</f>
        <v>0</v>
      </c>
      <c r="CI208" s="238">
        <f>CI20*波及計算!$U23</f>
        <v>0</v>
      </c>
      <c r="CJ208" s="238">
        <f>CJ20*波及計算!$U23</f>
        <v>0</v>
      </c>
      <c r="CK208" s="238">
        <f>CK20*波及計算!$U23</f>
        <v>0</v>
      </c>
      <c r="CL208" s="238">
        <f>CL20*波及計算!$U23</f>
        <v>0</v>
      </c>
    </row>
    <row r="209" spans="1:90">
      <c r="A209">
        <v>18</v>
      </c>
      <c r="B209" t="s">
        <v>136</v>
      </c>
      <c r="C209" s="238">
        <f>C21*波及計算!$U24</f>
        <v>0</v>
      </c>
      <c r="D209" s="238">
        <f>D21*波及計算!$U24</f>
        <v>0</v>
      </c>
      <c r="E209" s="238">
        <f>E21*波及計算!$U24</f>
        <v>0</v>
      </c>
      <c r="F209" s="238">
        <f>F21*波及計算!$U24</f>
        <v>0</v>
      </c>
      <c r="G209" s="238">
        <f>G21*波及計算!$U24</f>
        <v>0</v>
      </c>
      <c r="H209" s="238">
        <f>H21*波及計算!$U24</f>
        <v>0</v>
      </c>
      <c r="I209" s="238">
        <f>I21*波及計算!$U24</f>
        <v>0</v>
      </c>
      <c r="J209" s="238">
        <f>J21*波及計算!$U24</f>
        <v>0</v>
      </c>
      <c r="K209" s="238">
        <f>K21*波及計算!$U24</f>
        <v>0</v>
      </c>
      <c r="L209" s="238">
        <f>L21*波及計算!$U24</f>
        <v>0</v>
      </c>
      <c r="M209" s="238">
        <f>M21*波及計算!$U24</f>
        <v>0</v>
      </c>
      <c r="N209" s="238">
        <f>N21*波及計算!$U24</f>
        <v>0</v>
      </c>
      <c r="O209" s="238">
        <f>O21*波及計算!$U24</f>
        <v>0</v>
      </c>
      <c r="P209" s="238">
        <f>P21*波及計算!$U24</f>
        <v>0</v>
      </c>
      <c r="Q209" s="238">
        <f>Q21*波及計算!$U24</f>
        <v>0</v>
      </c>
      <c r="R209" s="238">
        <f>R21*波及計算!$U24</f>
        <v>0</v>
      </c>
      <c r="S209" s="238">
        <f>S21*波及計算!$U24</f>
        <v>0</v>
      </c>
      <c r="T209" s="238">
        <f>T21*波及計算!$U24</f>
        <v>0</v>
      </c>
      <c r="U209" s="238">
        <f>U21*波及計算!$U24</f>
        <v>0</v>
      </c>
      <c r="V209" s="238">
        <f>V21*波及計算!$U24</f>
        <v>0</v>
      </c>
      <c r="W209" s="238">
        <f>W21*波及計算!$U24</f>
        <v>0</v>
      </c>
      <c r="X209" s="238">
        <f>X21*波及計算!$U24</f>
        <v>0</v>
      </c>
      <c r="Y209" s="238">
        <f>Y21*波及計算!$U24</f>
        <v>0</v>
      </c>
      <c r="Z209" s="238">
        <f>Z21*波及計算!$U24</f>
        <v>0</v>
      </c>
      <c r="AA209" s="238">
        <f>AA21*波及計算!$U24</f>
        <v>0</v>
      </c>
      <c r="AB209" s="238">
        <f>AB21*波及計算!$U24</f>
        <v>0</v>
      </c>
      <c r="AC209" s="238">
        <f>AC21*波及計算!$U24</f>
        <v>0</v>
      </c>
      <c r="AD209" s="238">
        <f>AD21*波及計算!$U24</f>
        <v>0</v>
      </c>
      <c r="AE209" s="238">
        <f>AE21*波及計算!$U24</f>
        <v>0</v>
      </c>
      <c r="AF209" s="238">
        <f>AF21*波及計算!$U24</f>
        <v>0</v>
      </c>
      <c r="AG209" s="238">
        <f>AG21*波及計算!$U24</f>
        <v>0</v>
      </c>
      <c r="AH209" s="238">
        <f>AH21*波及計算!$U24</f>
        <v>0</v>
      </c>
      <c r="AI209" s="238">
        <f>AI21*波及計算!$U24</f>
        <v>0</v>
      </c>
      <c r="AJ209" s="238">
        <f>AJ21*波及計算!$U24</f>
        <v>0</v>
      </c>
      <c r="AK209" s="238">
        <f>AK21*波及計算!$U24</f>
        <v>0</v>
      </c>
      <c r="AL209" s="238">
        <f>AL21*波及計算!$U24</f>
        <v>0</v>
      </c>
      <c r="AM209" s="238">
        <f>AM21*波及計算!$U24</f>
        <v>0</v>
      </c>
      <c r="AN209" s="238">
        <f>AN21*波及計算!$U24</f>
        <v>0</v>
      </c>
      <c r="AO209" s="238">
        <f>AO21*波及計算!$U24</f>
        <v>0</v>
      </c>
      <c r="AP209" s="238">
        <f>AP21*波及計算!$U24</f>
        <v>0</v>
      </c>
      <c r="AQ209" s="238">
        <f>AQ21*波及計算!$U24</f>
        <v>0</v>
      </c>
      <c r="AR209" s="238">
        <f>AR21*波及計算!$U24</f>
        <v>0</v>
      </c>
      <c r="AS209" s="238">
        <f>AS21*波及計算!$U24</f>
        <v>0</v>
      </c>
      <c r="AT209" s="238">
        <f>AT21*波及計算!$U24</f>
        <v>0</v>
      </c>
      <c r="AU209" s="238">
        <f>AU21*波及計算!$U24</f>
        <v>0</v>
      </c>
      <c r="AV209" s="238">
        <f>AV21*波及計算!$U24</f>
        <v>0</v>
      </c>
      <c r="AW209" s="238">
        <f>AW21*波及計算!$U24</f>
        <v>0</v>
      </c>
      <c r="AX209" s="238">
        <f>AX21*波及計算!$U24</f>
        <v>0</v>
      </c>
      <c r="AY209" s="238">
        <f>AY21*波及計算!$U24</f>
        <v>0</v>
      </c>
      <c r="AZ209" s="238">
        <f>AZ21*波及計算!$U24</f>
        <v>0</v>
      </c>
      <c r="BA209" s="238">
        <f>BA21*波及計算!$U24</f>
        <v>0</v>
      </c>
      <c r="BB209" s="238">
        <f>BB21*波及計算!$U24</f>
        <v>0</v>
      </c>
      <c r="BC209" s="238">
        <f>BC21*波及計算!$U24</f>
        <v>0</v>
      </c>
      <c r="BD209" s="238">
        <f>BD21*波及計算!$U24</f>
        <v>0</v>
      </c>
      <c r="BE209" s="238">
        <f>BE21*波及計算!$U24</f>
        <v>0</v>
      </c>
      <c r="BF209" s="238">
        <f>BF21*波及計算!$U24</f>
        <v>0</v>
      </c>
      <c r="BG209" s="238">
        <f>BG21*波及計算!$U24</f>
        <v>0</v>
      </c>
      <c r="BH209" s="238">
        <f>BH21*波及計算!$U24</f>
        <v>0</v>
      </c>
      <c r="BI209" s="238">
        <f>BI21*波及計算!$U24</f>
        <v>0</v>
      </c>
      <c r="BJ209" s="238">
        <f>BJ21*波及計算!$U24</f>
        <v>0</v>
      </c>
      <c r="BK209" s="238">
        <f>BK21*波及計算!$U24</f>
        <v>0</v>
      </c>
      <c r="BL209" s="238">
        <f>BL21*波及計算!$U24</f>
        <v>0</v>
      </c>
      <c r="BM209" s="238">
        <f>BM21*波及計算!$U24</f>
        <v>0</v>
      </c>
      <c r="BN209" s="238">
        <f>BN21*波及計算!$U24</f>
        <v>0</v>
      </c>
      <c r="BO209" s="238">
        <f>BO21*波及計算!$U24</f>
        <v>0</v>
      </c>
      <c r="BP209" s="238">
        <f>BP21*波及計算!$U24</f>
        <v>0</v>
      </c>
      <c r="BQ209" s="238">
        <f>BQ21*波及計算!$U24</f>
        <v>0</v>
      </c>
      <c r="BR209" s="238">
        <f>BR21*波及計算!$U24</f>
        <v>0</v>
      </c>
      <c r="BS209" s="238">
        <f>BS21*波及計算!$U24</f>
        <v>0</v>
      </c>
      <c r="BT209" s="238">
        <f>BT21*波及計算!$U24</f>
        <v>0</v>
      </c>
      <c r="BU209" s="238">
        <f>BU21*波及計算!$U24</f>
        <v>0</v>
      </c>
      <c r="BV209" s="238">
        <f>BV21*波及計算!$U24</f>
        <v>0</v>
      </c>
      <c r="BW209" s="238">
        <f>BW21*波及計算!$U24</f>
        <v>0</v>
      </c>
      <c r="BX209" s="238">
        <f>BX21*波及計算!$U24</f>
        <v>0</v>
      </c>
      <c r="BY209" s="238">
        <f>BY21*波及計算!$U24</f>
        <v>0</v>
      </c>
      <c r="BZ209" s="238">
        <f>BZ21*波及計算!$U24</f>
        <v>0</v>
      </c>
      <c r="CA209" s="238">
        <f>CA21*波及計算!$U24</f>
        <v>0</v>
      </c>
      <c r="CB209" s="238">
        <f>CB21*波及計算!$U24</f>
        <v>0</v>
      </c>
      <c r="CC209" s="238">
        <f>CC21*波及計算!$U24</f>
        <v>0</v>
      </c>
      <c r="CD209" s="238">
        <f>CD21*波及計算!$U24</f>
        <v>0</v>
      </c>
      <c r="CE209" s="238">
        <f>CE21*波及計算!$U24</f>
        <v>0</v>
      </c>
      <c r="CF209" s="238">
        <f>CF21*波及計算!$U24</f>
        <v>0</v>
      </c>
      <c r="CG209" s="238">
        <f>CG21*波及計算!$U24</f>
        <v>0</v>
      </c>
      <c r="CH209" s="238">
        <f>CH21*波及計算!$U24</f>
        <v>0</v>
      </c>
      <c r="CI209" s="238">
        <f>CI21*波及計算!$U24</f>
        <v>0</v>
      </c>
      <c r="CJ209" s="238">
        <f>CJ21*波及計算!$U24</f>
        <v>0</v>
      </c>
      <c r="CK209" s="238">
        <f>CK21*波及計算!$U24</f>
        <v>0</v>
      </c>
      <c r="CL209" s="238">
        <f>CL21*波及計算!$U24</f>
        <v>0</v>
      </c>
    </row>
    <row r="210" spans="1:90">
      <c r="A210">
        <v>19</v>
      </c>
      <c r="B210" t="s">
        <v>137</v>
      </c>
      <c r="C210" s="238">
        <f>C22*波及計算!$U25</f>
        <v>0</v>
      </c>
      <c r="D210" s="238">
        <f>D22*波及計算!$U25</f>
        <v>0</v>
      </c>
      <c r="E210" s="238">
        <f>E22*波及計算!$U25</f>
        <v>0</v>
      </c>
      <c r="F210" s="238">
        <f>F22*波及計算!$U25</f>
        <v>0</v>
      </c>
      <c r="G210" s="238">
        <f>G22*波及計算!$U25</f>
        <v>0</v>
      </c>
      <c r="H210" s="238">
        <f>H22*波及計算!$U25</f>
        <v>0</v>
      </c>
      <c r="I210" s="238">
        <f>I22*波及計算!$U25</f>
        <v>0</v>
      </c>
      <c r="J210" s="238">
        <f>J22*波及計算!$U25</f>
        <v>0</v>
      </c>
      <c r="K210" s="238">
        <f>K22*波及計算!$U25</f>
        <v>0</v>
      </c>
      <c r="L210" s="238">
        <f>L22*波及計算!$U25</f>
        <v>0</v>
      </c>
      <c r="M210" s="238">
        <f>M22*波及計算!$U25</f>
        <v>0</v>
      </c>
      <c r="N210" s="238">
        <f>N22*波及計算!$U25</f>
        <v>0</v>
      </c>
      <c r="O210" s="238">
        <f>O22*波及計算!$U25</f>
        <v>0</v>
      </c>
      <c r="P210" s="238">
        <f>P22*波及計算!$U25</f>
        <v>0</v>
      </c>
      <c r="Q210" s="238">
        <f>Q22*波及計算!$U25</f>
        <v>0</v>
      </c>
      <c r="R210" s="238">
        <f>R22*波及計算!$U25</f>
        <v>0</v>
      </c>
      <c r="S210" s="238">
        <f>S22*波及計算!$U25</f>
        <v>0</v>
      </c>
      <c r="T210" s="238">
        <f>T22*波及計算!$U25</f>
        <v>0</v>
      </c>
      <c r="U210" s="238">
        <f>U22*波及計算!$U25</f>
        <v>0</v>
      </c>
      <c r="V210" s="238">
        <f>V22*波及計算!$U25</f>
        <v>0</v>
      </c>
      <c r="W210" s="238">
        <f>W22*波及計算!$U25</f>
        <v>0</v>
      </c>
      <c r="X210" s="238">
        <f>X22*波及計算!$U25</f>
        <v>0</v>
      </c>
      <c r="Y210" s="238">
        <f>Y22*波及計算!$U25</f>
        <v>0</v>
      </c>
      <c r="Z210" s="238">
        <f>Z22*波及計算!$U25</f>
        <v>0</v>
      </c>
      <c r="AA210" s="238">
        <f>AA22*波及計算!$U25</f>
        <v>0</v>
      </c>
      <c r="AB210" s="238">
        <f>AB22*波及計算!$U25</f>
        <v>0</v>
      </c>
      <c r="AC210" s="238">
        <f>AC22*波及計算!$U25</f>
        <v>0</v>
      </c>
      <c r="AD210" s="238">
        <f>AD22*波及計算!$U25</f>
        <v>0</v>
      </c>
      <c r="AE210" s="238">
        <f>AE22*波及計算!$U25</f>
        <v>0</v>
      </c>
      <c r="AF210" s="238">
        <f>AF22*波及計算!$U25</f>
        <v>0</v>
      </c>
      <c r="AG210" s="238">
        <f>AG22*波及計算!$U25</f>
        <v>0</v>
      </c>
      <c r="AH210" s="238">
        <f>AH22*波及計算!$U25</f>
        <v>0</v>
      </c>
      <c r="AI210" s="238">
        <f>AI22*波及計算!$U25</f>
        <v>0</v>
      </c>
      <c r="AJ210" s="238">
        <f>AJ22*波及計算!$U25</f>
        <v>0</v>
      </c>
      <c r="AK210" s="238">
        <f>AK22*波及計算!$U25</f>
        <v>0</v>
      </c>
      <c r="AL210" s="238">
        <f>AL22*波及計算!$U25</f>
        <v>0</v>
      </c>
      <c r="AM210" s="238">
        <f>AM22*波及計算!$U25</f>
        <v>0</v>
      </c>
      <c r="AN210" s="238">
        <f>AN22*波及計算!$U25</f>
        <v>0</v>
      </c>
      <c r="AO210" s="238">
        <f>AO22*波及計算!$U25</f>
        <v>0</v>
      </c>
      <c r="AP210" s="238">
        <f>AP22*波及計算!$U25</f>
        <v>0</v>
      </c>
      <c r="AQ210" s="238">
        <f>AQ22*波及計算!$U25</f>
        <v>0</v>
      </c>
      <c r="AR210" s="238">
        <f>AR22*波及計算!$U25</f>
        <v>0</v>
      </c>
      <c r="AS210" s="238">
        <f>AS22*波及計算!$U25</f>
        <v>0</v>
      </c>
      <c r="AT210" s="238">
        <f>AT22*波及計算!$U25</f>
        <v>0</v>
      </c>
      <c r="AU210" s="238">
        <f>AU22*波及計算!$U25</f>
        <v>0</v>
      </c>
      <c r="AV210" s="238">
        <f>AV22*波及計算!$U25</f>
        <v>0</v>
      </c>
      <c r="AW210" s="238">
        <f>AW22*波及計算!$U25</f>
        <v>0</v>
      </c>
      <c r="AX210" s="238">
        <f>AX22*波及計算!$U25</f>
        <v>0</v>
      </c>
      <c r="AY210" s="238">
        <f>AY22*波及計算!$U25</f>
        <v>0</v>
      </c>
      <c r="AZ210" s="238">
        <f>AZ22*波及計算!$U25</f>
        <v>0</v>
      </c>
      <c r="BA210" s="238">
        <f>BA22*波及計算!$U25</f>
        <v>0</v>
      </c>
      <c r="BB210" s="238">
        <f>BB22*波及計算!$U25</f>
        <v>0</v>
      </c>
      <c r="BC210" s="238">
        <f>BC22*波及計算!$U25</f>
        <v>0</v>
      </c>
      <c r="BD210" s="238">
        <f>BD22*波及計算!$U25</f>
        <v>0</v>
      </c>
      <c r="BE210" s="238">
        <f>BE22*波及計算!$U25</f>
        <v>0</v>
      </c>
      <c r="BF210" s="238">
        <f>BF22*波及計算!$U25</f>
        <v>0</v>
      </c>
      <c r="BG210" s="238">
        <f>BG22*波及計算!$U25</f>
        <v>0</v>
      </c>
      <c r="BH210" s="238">
        <f>BH22*波及計算!$U25</f>
        <v>0</v>
      </c>
      <c r="BI210" s="238">
        <f>BI22*波及計算!$U25</f>
        <v>0</v>
      </c>
      <c r="BJ210" s="238">
        <f>BJ22*波及計算!$U25</f>
        <v>0</v>
      </c>
      <c r="BK210" s="238">
        <f>BK22*波及計算!$U25</f>
        <v>0</v>
      </c>
      <c r="BL210" s="238">
        <f>BL22*波及計算!$U25</f>
        <v>0</v>
      </c>
      <c r="BM210" s="238">
        <f>BM22*波及計算!$U25</f>
        <v>0</v>
      </c>
      <c r="BN210" s="238">
        <f>BN22*波及計算!$U25</f>
        <v>0</v>
      </c>
      <c r="BO210" s="238">
        <f>BO22*波及計算!$U25</f>
        <v>0</v>
      </c>
      <c r="BP210" s="238">
        <f>BP22*波及計算!$U25</f>
        <v>0</v>
      </c>
      <c r="BQ210" s="238">
        <f>BQ22*波及計算!$U25</f>
        <v>0</v>
      </c>
      <c r="BR210" s="238">
        <f>BR22*波及計算!$U25</f>
        <v>0</v>
      </c>
      <c r="BS210" s="238">
        <f>BS22*波及計算!$U25</f>
        <v>0</v>
      </c>
      <c r="BT210" s="238">
        <f>BT22*波及計算!$U25</f>
        <v>0</v>
      </c>
      <c r="BU210" s="238">
        <f>BU22*波及計算!$U25</f>
        <v>0</v>
      </c>
      <c r="BV210" s="238">
        <f>BV22*波及計算!$U25</f>
        <v>0</v>
      </c>
      <c r="BW210" s="238">
        <f>BW22*波及計算!$U25</f>
        <v>0</v>
      </c>
      <c r="BX210" s="238">
        <f>BX22*波及計算!$U25</f>
        <v>0</v>
      </c>
      <c r="BY210" s="238">
        <f>BY22*波及計算!$U25</f>
        <v>0</v>
      </c>
      <c r="BZ210" s="238">
        <f>BZ22*波及計算!$U25</f>
        <v>0</v>
      </c>
      <c r="CA210" s="238">
        <f>CA22*波及計算!$U25</f>
        <v>0</v>
      </c>
      <c r="CB210" s="238">
        <f>CB22*波及計算!$U25</f>
        <v>0</v>
      </c>
      <c r="CC210" s="238">
        <f>CC22*波及計算!$U25</f>
        <v>0</v>
      </c>
      <c r="CD210" s="238">
        <f>CD22*波及計算!$U25</f>
        <v>0</v>
      </c>
      <c r="CE210" s="238">
        <f>CE22*波及計算!$U25</f>
        <v>0</v>
      </c>
      <c r="CF210" s="238">
        <f>CF22*波及計算!$U25</f>
        <v>0</v>
      </c>
      <c r="CG210" s="238">
        <f>CG22*波及計算!$U25</f>
        <v>0</v>
      </c>
      <c r="CH210" s="238">
        <f>CH22*波及計算!$U25</f>
        <v>0</v>
      </c>
      <c r="CI210" s="238">
        <f>CI22*波及計算!$U25</f>
        <v>0</v>
      </c>
      <c r="CJ210" s="238">
        <f>CJ22*波及計算!$U25</f>
        <v>0</v>
      </c>
      <c r="CK210" s="238">
        <f>CK22*波及計算!$U25</f>
        <v>0</v>
      </c>
      <c r="CL210" s="238">
        <f>CL22*波及計算!$U25</f>
        <v>0</v>
      </c>
    </row>
    <row r="211" spans="1:90">
      <c r="A211">
        <v>20</v>
      </c>
      <c r="B211" t="s">
        <v>138</v>
      </c>
      <c r="C211" s="238">
        <f>C23*波及計算!$U26</f>
        <v>0</v>
      </c>
      <c r="D211" s="238">
        <f>D23*波及計算!$U26</f>
        <v>0</v>
      </c>
      <c r="E211" s="238">
        <f>E23*波及計算!$U26</f>
        <v>0</v>
      </c>
      <c r="F211" s="238">
        <f>F23*波及計算!$U26</f>
        <v>0</v>
      </c>
      <c r="G211" s="238">
        <f>G23*波及計算!$U26</f>
        <v>0</v>
      </c>
      <c r="H211" s="238">
        <f>H23*波及計算!$U26</f>
        <v>0</v>
      </c>
      <c r="I211" s="238">
        <f>I23*波及計算!$U26</f>
        <v>0</v>
      </c>
      <c r="J211" s="238">
        <f>J23*波及計算!$U26</f>
        <v>0</v>
      </c>
      <c r="K211" s="238">
        <f>K23*波及計算!$U26</f>
        <v>0</v>
      </c>
      <c r="L211" s="238">
        <f>L23*波及計算!$U26</f>
        <v>0</v>
      </c>
      <c r="M211" s="238">
        <f>M23*波及計算!$U26</f>
        <v>0</v>
      </c>
      <c r="N211" s="238">
        <f>N23*波及計算!$U26</f>
        <v>0</v>
      </c>
      <c r="O211" s="238">
        <f>O23*波及計算!$U26</f>
        <v>0</v>
      </c>
      <c r="P211" s="238">
        <f>P23*波及計算!$U26</f>
        <v>0</v>
      </c>
      <c r="Q211" s="238">
        <f>Q23*波及計算!$U26</f>
        <v>0</v>
      </c>
      <c r="R211" s="238">
        <f>R23*波及計算!$U26</f>
        <v>0</v>
      </c>
      <c r="S211" s="238">
        <f>S23*波及計算!$U26</f>
        <v>0</v>
      </c>
      <c r="T211" s="238">
        <f>T23*波及計算!$U26</f>
        <v>0</v>
      </c>
      <c r="U211" s="238">
        <f>U23*波及計算!$U26</f>
        <v>0</v>
      </c>
      <c r="V211" s="238">
        <f>V23*波及計算!$U26</f>
        <v>0</v>
      </c>
      <c r="W211" s="238">
        <f>W23*波及計算!$U26</f>
        <v>0</v>
      </c>
      <c r="X211" s="238">
        <f>X23*波及計算!$U26</f>
        <v>0</v>
      </c>
      <c r="Y211" s="238">
        <f>Y23*波及計算!$U26</f>
        <v>0</v>
      </c>
      <c r="Z211" s="238">
        <f>Z23*波及計算!$U26</f>
        <v>0</v>
      </c>
      <c r="AA211" s="238">
        <f>AA23*波及計算!$U26</f>
        <v>0</v>
      </c>
      <c r="AB211" s="238">
        <f>AB23*波及計算!$U26</f>
        <v>0</v>
      </c>
      <c r="AC211" s="238">
        <f>AC23*波及計算!$U26</f>
        <v>0</v>
      </c>
      <c r="AD211" s="238">
        <f>AD23*波及計算!$U26</f>
        <v>0</v>
      </c>
      <c r="AE211" s="238">
        <f>AE23*波及計算!$U26</f>
        <v>0</v>
      </c>
      <c r="AF211" s="238">
        <f>AF23*波及計算!$U26</f>
        <v>0</v>
      </c>
      <c r="AG211" s="238">
        <f>AG23*波及計算!$U26</f>
        <v>0</v>
      </c>
      <c r="AH211" s="238">
        <f>AH23*波及計算!$U26</f>
        <v>0</v>
      </c>
      <c r="AI211" s="238">
        <f>AI23*波及計算!$U26</f>
        <v>0</v>
      </c>
      <c r="AJ211" s="238">
        <f>AJ23*波及計算!$U26</f>
        <v>0</v>
      </c>
      <c r="AK211" s="238">
        <f>AK23*波及計算!$U26</f>
        <v>0</v>
      </c>
      <c r="AL211" s="238">
        <f>AL23*波及計算!$U26</f>
        <v>0</v>
      </c>
      <c r="AM211" s="238">
        <f>AM23*波及計算!$U26</f>
        <v>0</v>
      </c>
      <c r="AN211" s="238">
        <f>AN23*波及計算!$U26</f>
        <v>0</v>
      </c>
      <c r="AO211" s="238">
        <f>AO23*波及計算!$U26</f>
        <v>0</v>
      </c>
      <c r="AP211" s="238">
        <f>AP23*波及計算!$U26</f>
        <v>0</v>
      </c>
      <c r="AQ211" s="238">
        <f>AQ23*波及計算!$U26</f>
        <v>0</v>
      </c>
      <c r="AR211" s="238">
        <f>AR23*波及計算!$U26</f>
        <v>0</v>
      </c>
      <c r="AS211" s="238">
        <f>AS23*波及計算!$U26</f>
        <v>0</v>
      </c>
      <c r="AT211" s="238">
        <f>AT23*波及計算!$U26</f>
        <v>0</v>
      </c>
      <c r="AU211" s="238">
        <f>AU23*波及計算!$U26</f>
        <v>0</v>
      </c>
      <c r="AV211" s="238">
        <f>AV23*波及計算!$U26</f>
        <v>0</v>
      </c>
      <c r="AW211" s="238">
        <f>AW23*波及計算!$U26</f>
        <v>0</v>
      </c>
      <c r="AX211" s="238">
        <f>AX23*波及計算!$U26</f>
        <v>0</v>
      </c>
      <c r="AY211" s="238">
        <f>AY23*波及計算!$U26</f>
        <v>0</v>
      </c>
      <c r="AZ211" s="238">
        <f>AZ23*波及計算!$U26</f>
        <v>0</v>
      </c>
      <c r="BA211" s="238">
        <f>BA23*波及計算!$U26</f>
        <v>0</v>
      </c>
      <c r="BB211" s="238">
        <f>BB23*波及計算!$U26</f>
        <v>0</v>
      </c>
      <c r="BC211" s="238">
        <f>BC23*波及計算!$U26</f>
        <v>0</v>
      </c>
      <c r="BD211" s="238">
        <f>BD23*波及計算!$U26</f>
        <v>0</v>
      </c>
      <c r="BE211" s="238">
        <f>BE23*波及計算!$U26</f>
        <v>0</v>
      </c>
      <c r="BF211" s="238">
        <f>BF23*波及計算!$U26</f>
        <v>0</v>
      </c>
      <c r="BG211" s="238">
        <f>BG23*波及計算!$U26</f>
        <v>0</v>
      </c>
      <c r="BH211" s="238">
        <f>BH23*波及計算!$U26</f>
        <v>0</v>
      </c>
      <c r="BI211" s="238">
        <f>BI23*波及計算!$U26</f>
        <v>0</v>
      </c>
      <c r="BJ211" s="238">
        <f>BJ23*波及計算!$U26</f>
        <v>0</v>
      </c>
      <c r="BK211" s="238">
        <f>BK23*波及計算!$U26</f>
        <v>0</v>
      </c>
      <c r="BL211" s="238">
        <f>BL23*波及計算!$U26</f>
        <v>0</v>
      </c>
      <c r="BM211" s="238">
        <f>BM23*波及計算!$U26</f>
        <v>0</v>
      </c>
      <c r="BN211" s="238">
        <f>BN23*波及計算!$U26</f>
        <v>0</v>
      </c>
      <c r="BO211" s="238">
        <f>BO23*波及計算!$U26</f>
        <v>0</v>
      </c>
      <c r="BP211" s="238">
        <f>BP23*波及計算!$U26</f>
        <v>0</v>
      </c>
      <c r="BQ211" s="238">
        <f>BQ23*波及計算!$U26</f>
        <v>0</v>
      </c>
      <c r="BR211" s="238">
        <f>BR23*波及計算!$U26</f>
        <v>0</v>
      </c>
      <c r="BS211" s="238">
        <f>BS23*波及計算!$U26</f>
        <v>0</v>
      </c>
      <c r="BT211" s="238">
        <f>BT23*波及計算!$U26</f>
        <v>0</v>
      </c>
      <c r="BU211" s="238">
        <f>BU23*波及計算!$U26</f>
        <v>0</v>
      </c>
      <c r="BV211" s="238">
        <f>BV23*波及計算!$U26</f>
        <v>0</v>
      </c>
      <c r="BW211" s="238">
        <f>BW23*波及計算!$U26</f>
        <v>0</v>
      </c>
      <c r="BX211" s="238">
        <f>BX23*波及計算!$U26</f>
        <v>0</v>
      </c>
      <c r="BY211" s="238">
        <f>BY23*波及計算!$U26</f>
        <v>0</v>
      </c>
      <c r="BZ211" s="238">
        <f>BZ23*波及計算!$U26</f>
        <v>0</v>
      </c>
      <c r="CA211" s="238">
        <f>CA23*波及計算!$U26</f>
        <v>0</v>
      </c>
      <c r="CB211" s="238">
        <f>CB23*波及計算!$U26</f>
        <v>0</v>
      </c>
      <c r="CC211" s="238">
        <f>CC23*波及計算!$U26</f>
        <v>0</v>
      </c>
      <c r="CD211" s="238">
        <f>CD23*波及計算!$U26</f>
        <v>0</v>
      </c>
      <c r="CE211" s="238">
        <f>CE23*波及計算!$U26</f>
        <v>0</v>
      </c>
      <c r="CF211" s="238">
        <f>CF23*波及計算!$U26</f>
        <v>0</v>
      </c>
      <c r="CG211" s="238">
        <f>CG23*波及計算!$U26</f>
        <v>0</v>
      </c>
      <c r="CH211" s="238">
        <f>CH23*波及計算!$U26</f>
        <v>0</v>
      </c>
      <c r="CI211" s="238">
        <f>CI23*波及計算!$U26</f>
        <v>0</v>
      </c>
      <c r="CJ211" s="238">
        <f>CJ23*波及計算!$U26</f>
        <v>0</v>
      </c>
      <c r="CK211" s="238">
        <f>CK23*波及計算!$U26</f>
        <v>0</v>
      </c>
      <c r="CL211" s="238">
        <f>CL23*波及計算!$U26</f>
        <v>0</v>
      </c>
    </row>
    <row r="212" spans="1:90">
      <c r="A212">
        <v>21</v>
      </c>
      <c r="B212" t="s">
        <v>8</v>
      </c>
      <c r="C212" s="238">
        <f>C24*波及計算!$U27</f>
        <v>0</v>
      </c>
      <c r="D212" s="238">
        <f>D24*波及計算!$U27</f>
        <v>0</v>
      </c>
      <c r="E212" s="238">
        <f>E24*波及計算!$U27</f>
        <v>0</v>
      </c>
      <c r="F212" s="238">
        <f>F24*波及計算!$U27</f>
        <v>0</v>
      </c>
      <c r="G212" s="238">
        <f>G24*波及計算!$U27</f>
        <v>0</v>
      </c>
      <c r="H212" s="238">
        <f>H24*波及計算!$U27</f>
        <v>0</v>
      </c>
      <c r="I212" s="238">
        <f>I24*波及計算!$U27</f>
        <v>0</v>
      </c>
      <c r="J212" s="238">
        <f>J24*波及計算!$U27</f>
        <v>0</v>
      </c>
      <c r="K212" s="238">
        <f>K24*波及計算!$U27</f>
        <v>0</v>
      </c>
      <c r="L212" s="238">
        <f>L24*波及計算!$U27</f>
        <v>0</v>
      </c>
      <c r="M212" s="238">
        <f>M24*波及計算!$U27</f>
        <v>0</v>
      </c>
      <c r="N212" s="238">
        <f>N24*波及計算!$U27</f>
        <v>0</v>
      </c>
      <c r="O212" s="238">
        <f>O24*波及計算!$U27</f>
        <v>0</v>
      </c>
      <c r="P212" s="238">
        <f>P24*波及計算!$U27</f>
        <v>0</v>
      </c>
      <c r="Q212" s="238">
        <f>Q24*波及計算!$U27</f>
        <v>0</v>
      </c>
      <c r="R212" s="238">
        <f>R24*波及計算!$U27</f>
        <v>0</v>
      </c>
      <c r="S212" s="238">
        <f>S24*波及計算!$U27</f>
        <v>0</v>
      </c>
      <c r="T212" s="238">
        <f>T24*波及計算!$U27</f>
        <v>0</v>
      </c>
      <c r="U212" s="238">
        <f>U24*波及計算!$U27</f>
        <v>0</v>
      </c>
      <c r="V212" s="238">
        <f>V24*波及計算!$U27</f>
        <v>0</v>
      </c>
      <c r="W212" s="238">
        <f>W24*波及計算!$U27</f>
        <v>0</v>
      </c>
      <c r="X212" s="238">
        <f>X24*波及計算!$U27</f>
        <v>0</v>
      </c>
      <c r="Y212" s="238">
        <f>Y24*波及計算!$U27</f>
        <v>0</v>
      </c>
      <c r="Z212" s="238">
        <f>Z24*波及計算!$U27</f>
        <v>0</v>
      </c>
      <c r="AA212" s="238">
        <f>AA24*波及計算!$U27</f>
        <v>0</v>
      </c>
      <c r="AB212" s="238">
        <f>AB24*波及計算!$U27</f>
        <v>0</v>
      </c>
      <c r="AC212" s="238">
        <f>AC24*波及計算!$U27</f>
        <v>0</v>
      </c>
      <c r="AD212" s="238">
        <f>AD24*波及計算!$U27</f>
        <v>0</v>
      </c>
      <c r="AE212" s="238">
        <f>AE24*波及計算!$U27</f>
        <v>0</v>
      </c>
      <c r="AF212" s="238">
        <f>AF24*波及計算!$U27</f>
        <v>0</v>
      </c>
      <c r="AG212" s="238">
        <f>AG24*波及計算!$U27</f>
        <v>0</v>
      </c>
      <c r="AH212" s="238">
        <f>AH24*波及計算!$U27</f>
        <v>0</v>
      </c>
      <c r="AI212" s="238">
        <f>AI24*波及計算!$U27</f>
        <v>0</v>
      </c>
      <c r="AJ212" s="238">
        <f>AJ24*波及計算!$U27</f>
        <v>0</v>
      </c>
      <c r="AK212" s="238">
        <f>AK24*波及計算!$U27</f>
        <v>0</v>
      </c>
      <c r="AL212" s="238">
        <f>AL24*波及計算!$U27</f>
        <v>0</v>
      </c>
      <c r="AM212" s="238">
        <f>AM24*波及計算!$U27</f>
        <v>0</v>
      </c>
      <c r="AN212" s="238">
        <f>AN24*波及計算!$U27</f>
        <v>0</v>
      </c>
      <c r="AO212" s="238">
        <f>AO24*波及計算!$U27</f>
        <v>0</v>
      </c>
      <c r="AP212" s="238">
        <f>AP24*波及計算!$U27</f>
        <v>0</v>
      </c>
      <c r="AQ212" s="238">
        <f>AQ24*波及計算!$U27</f>
        <v>0</v>
      </c>
      <c r="AR212" s="238">
        <f>AR24*波及計算!$U27</f>
        <v>0</v>
      </c>
      <c r="AS212" s="238">
        <f>AS24*波及計算!$U27</f>
        <v>0</v>
      </c>
      <c r="AT212" s="238">
        <f>AT24*波及計算!$U27</f>
        <v>0</v>
      </c>
      <c r="AU212" s="238">
        <f>AU24*波及計算!$U27</f>
        <v>0</v>
      </c>
      <c r="AV212" s="238">
        <f>AV24*波及計算!$U27</f>
        <v>0</v>
      </c>
      <c r="AW212" s="238">
        <f>AW24*波及計算!$U27</f>
        <v>0</v>
      </c>
      <c r="AX212" s="238">
        <f>AX24*波及計算!$U27</f>
        <v>0</v>
      </c>
      <c r="AY212" s="238">
        <f>AY24*波及計算!$U27</f>
        <v>0</v>
      </c>
      <c r="AZ212" s="238">
        <f>AZ24*波及計算!$U27</f>
        <v>0</v>
      </c>
      <c r="BA212" s="238">
        <f>BA24*波及計算!$U27</f>
        <v>0</v>
      </c>
      <c r="BB212" s="238">
        <f>BB24*波及計算!$U27</f>
        <v>0</v>
      </c>
      <c r="BC212" s="238">
        <f>BC24*波及計算!$U27</f>
        <v>0</v>
      </c>
      <c r="BD212" s="238">
        <f>BD24*波及計算!$U27</f>
        <v>0</v>
      </c>
      <c r="BE212" s="238">
        <f>BE24*波及計算!$U27</f>
        <v>0</v>
      </c>
      <c r="BF212" s="238">
        <f>BF24*波及計算!$U27</f>
        <v>0</v>
      </c>
      <c r="BG212" s="238">
        <f>BG24*波及計算!$U27</f>
        <v>0</v>
      </c>
      <c r="BH212" s="238">
        <f>BH24*波及計算!$U27</f>
        <v>0</v>
      </c>
      <c r="BI212" s="238">
        <f>BI24*波及計算!$U27</f>
        <v>0</v>
      </c>
      <c r="BJ212" s="238">
        <f>BJ24*波及計算!$U27</f>
        <v>0</v>
      </c>
      <c r="BK212" s="238">
        <f>BK24*波及計算!$U27</f>
        <v>0</v>
      </c>
      <c r="BL212" s="238">
        <f>BL24*波及計算!$U27</f>
        <v>0</v>
      </c>
      <c r="BM212" s="238">
        <f>BM24*波及計算!$U27</f>
        <v>0</v>
      </c>
      <c r="BN212" s="238">
        <f>BN24*波及計算!$U27</f>
        <v>0</v>
      </c>
      <c r="BO212" s="238">
        <f>BO24*波及計算!$U27</f>
        <v>0</v>
      </c>
      <c r="BP212" s="238">
        <f>BP24*波及計算!$U27</f>
        <v>0</v>
      </c>
      <c r="BQ212" s="238">
        <f>BQ24*波及計算!$U27</f>
        <v>0</v>
      </c>
      <c r="BR212" s="238">
        <f>BR24*波及計算!$U27</f>
        <v>0</v>
      </c>
      <c r="BS212" s="238">
        <f>BS24*波及計算!$U27</f>
        <v>0</v>
      </c>
      <c r="BT212" s="238">
        <f>BT24*波及計算!$U27</f>
        <v>0</v>
      </c>
      <c r="BU212" s="238">
        <f>BU24*波及計算!$U27</f>
        <v>0</v>
      </c>
      <c r="BV212" s="238">
        <f>BV24*波及計算!$U27</f>
        <v>0</v>
      </c>
      <c r="BW212" s="238">
        <f>BW24*波及計算!$U27</f>
        <v>0</v>
      </c>
      <c r="BX212" s="238">
        <f>BX24*波及計算!$U27</f>
        <v>0</v>
      </c>
      <c r="BY212" s="238">
        <f>BY24*波及計算!$U27</f>
        <v>0</v>
      </c>
      <c r="BZ212" s="238">
        <f>BZ24*波及計算!$U27</f>
        <v>0</v>
      </c>
      <c r="CA212" s="238">
        <f>CA24*波及計算!$U27</f>
        <v>0</v>
      </c>
      <c r="CB212" s="238">
        <f>CB24*波及計算!$U27</f>
        <v>0</v>
      </c>
      <c r="CC212" s="238">
        <f>CC24*波及計算!$U27</f>
        <v>0</v>
      </c>
      <c r="CD212" s="238">
        <f>CD24*波及計算!$U27</f>
        <v>0</v>
      </c>
      <c r="CE212" s="238">
        <f>CE24*波及計算!$U27</f>
        <v>0</v>
      </c>
      <c r="CF212" s="238">
        <f>CF24*波及計算!$U27</f>
        <v>0</v>
      </c>
      <c r="CG212" s="238">
        <f>CG24*波及計算!$U27</f>
        <v>0</v>
      </c>
      <c r="CH212" s="238">
        <f>CH24*波及計算!$U27</f>
        <v>0</v>
      </c>
      <c r="CI212" s="238">
        <f>CI24*波及計算!$U27</f>
        <v>0</v>
      </c>
      <c r="CJ212" s="238">
        <f>CJ24*波及計算!$U27</f>
        <v>0</v>
      </c>
      <c r="CK212" s="238">
        <f>CK24*波及計算!$U27</f>
        <v>0</v>
      </c>
      <c r="CL212" s="238">
        <f>CL24*波及計算!$U27</f>
        <v>0</v>
      </c>
    </row>
    <row r="213" spans="1:90">
      <c r="A213">
        <v>22</v>
      </c>
      <c r="B213" t="s">
        <v>140</v>
      </c>
      <c r="C213" s="238">
        <f>C25*波及計算!$U28</f>
        <v>0</v>
      </c>
      <c r="D213" s="238">
        <f>D25*波及計算!$U28</f>
        <v>0</v>
      </c>
      <c r="E213" s="238">
        <f>E25*波及計算!$U28</f>
        <v>0</v>
      </c>
      <c r="F213" s="238">
        <f>F25*波及計算!$U28</f>
        <v>0</v>
      </c>
      <c r="G213" s="238">
        <f>G25*波及計算!$U28</f>
        <v>0</v>
      </c>
      <c r="H213" s="238">
        <f>H25*波及計算!$U28</f>
        <v>0</v>
      </c>
      <c r="I213" s="238">
        <f>I25*波及計算!$U28</f>
        <v>0</v>
      </c>
      <c r="J213" s="238">
        <f>J25*波及計算!$U28</f>
        <v>0</v>
      </c>
      <c r="K213" s="238">
        <f>K25*波及計算!$U28</f>
        <v>0</v>
      </c>
      <c r="L213" s="238">
        <f>L25*波及計算!$U28</f>
        <v>0</v>
      </c>
      <c r="M213" s="238">
        <f>M25*波及計算!$U28</f>
        <v>0</v>
      </c>
      <c r="N213" s="238">
        <f>N25*波及計算!$U28</f>
        <v>0</v>
      </c>
      <c r="O213" s="238">
        <f>O25*波及計算!$U28</f>
        <v>0</v>
      </c>
      <c r="P213" s="238">
        <f>P25*波及計算!$U28</f>
        <v>0</v>
      </c>
      <c r="Q213" s="238">
        <f>Q25*波及計算!$U28</f>
        <v>0</v>
      </c>
      <c r="R213" s="238">
        <f>R25*波及計算!$U28</f>
        <v>0</v>
      </c>
      <c r="S213" s="238">
        <f>S25*波及計算!$U28</f>
        <v>0</v>
      </c>
      <c r="T213" s="238">
        <f>T25*波及計算!$U28</f>
        <v>0</v>
      </c>
      <c r="U213" s="238">
        <f>U25*波及計算!$U28</f>
        <v>0</v>
      </c>
      <c r="V213" s="238">
        <f>V25*波及計算!$U28</f>
        <v>0</v>
      </c>
      <c r="W213" s="238">
        <f>W25*波及計算!$U28</f>
        <v>0</v>
      </c>
      <c r="X213" s="238">
        <f>X25*波及計算!$U28</f>
        <v>0</v>
      </c>
      <c r="Y213" s="238">
        <f>Y25*波及計算!$U28</f>
        <v>0</v>
      </c>
      <c r="Z213" s="238">
        <f>Z25*波及計算!$U28</f>
        <v>0</v>
      </c>
      <c r="AA213" s="238">
        <f>AA25*波及計算!$U28</f>
        <v>0</v>
      </c>
      <c r="AB213" s="238">
        <f>AB25*波及計算!$U28</f>
        <v>0</v>
      </c>
      <c r="AC213" s="238">
        <f>AC25*波及計算!$U28</f>
        <v>0</v>
      </c>
      <c r="AD213" s="238">
        <f>AD25*波及計算!$U28</f>
        <v>0</v>
      </c>
      <c r="AE213" s="238">
        <f>AE25*波及計算!$U28</f>
        <v>0</v>
      </c>
      <c r="AF213" s="238">
        <f>AF25*波及計算!$U28</f>
        <v>0</v>
      </c>
      <c r="AG213" s="238">
        <f>AG25*波及計算!$U28</f>
        <v>0</v>
      </c>
      <c r="AH213" s="238">
        <f>AH25*波及計算!$U28</f>
        <v>0</v>
      </c>
      <c r="AI213" s="238">
        <f>AI25*波及計算!$U28</f>
        <v>0</v>
      </c>
      <c r="AJ213" s="238">
        <f>AJ25*波及計算!$U28</f>
        <v>0</v>
      </c>
      <c r="AK213" s="238">
        <f>AK25*波及計算!$U28</f>
        <v>0</v>
      </c>
      <c r="AL213" s="238">
        <f>AL25*波及計算!$U28</f>
        <v>0</v>
      </c>
      <c r="AM213" s="238">
        <f>AM25*波及計算!$U28</f>
        <v>0</v>
      </c>
      <c r="AN213" s="238">
        <f>AN25*波及計算!$U28</f>
        <v>0</v>
      </c>
      <c r="AO213" s="238">
        <f>AO25*波及計算!$U28</f>
        <v>0</v>
      </c>
      <c r="AP213" s="238">
        <f>AP25*波及計算!$U28</f>
        <v>0</v>
      </c>
      <c r="AQ213" s="238">
        <f>AQ25*波及計算!$U28</f>
        <v>0</v>
      </c>
      <c r="AR213" s="238">
        <f>AR25*波及計算!$U28</f>
        <v>0</v>
      </c>
      <c r="AS213" s="238">
        <f>AS25*波及計算!$U28</f>
        <v>0</v>
      </c>
      <c r="AT213" s="238">
        <f>AT25*波及計算!$U28</f>
        <v>0</v>
      </c>
      <c r="AU213" s="238">
        <f>AU25*波及計算!$U28</f>
        <v>0</v>
      </c>
      <c r="AV213" s="238">
        <f>AV25*波及計算!$U28</f>
        <v>0</v>
      </c>
      <c r="AW213" s="238">
        <f>AW25*波及計算!$U28</f>
        <v>0</v>
      </c>
      <c r="AX213" s="238">
        <f>AX25*波及計算!$U28</f>
        <v>0</v>
      </c>
      <c r="AY213" s="238">
        <f>AY25*波及計算!$U28</f>
        <v>0</v>
      </c>
      <c r="AZ213" s="238">
        <f>AZ25*波及計算!$U28</f>
        <v>0</v>
      </c>
      <c r="BA213" s="238">
        <f>BA25*波及計算!$U28</f>
        <v>0</v>
      </c>
      <c r="BB213" s="238">
        <f>BB25*波及計算!$U28</f>
        <v>0</v>
      </c>
      <c r="BC213" s="238">
        <f>BC25*波及計算!$U28</f>
        <v>0</v>
      </c>
      <c r="BD213" s="238">
        <f>BD25*波及計算!$U28</f>
        <v>0</v>
      </c>
      <c r="BE213" s="238">
        <f>BE25*波及計算!$U28</f>
        <v>0</v>
      </c>
      <c r="BF213" s="238">
        <f>BF25*波及計算!$U28</f>
        <v>0</v>
      </c>
      <c r="BG213" s="238">
        <f>BG25*波及計算!$U28</f>
        <v>0</v>
      </c>
      <c r="BH213" s="238">
        <f>BH25*波及計算!$U28</f>
        <v>0</v>
      </c>
      <c r="BI213" s="238">
        <f>BI25*波及計算!$U28</f>
        <v>0</v>
      </c>
      <c r="BJ213" s="238">
        <f>BJ25*波及計算!$U28</f>
        <v>0</v>
      </c>
      <c r="BK213" s="238">
        <f>BK25*波及計算!$U28</f>
        <v>0</v>
      </c>
      <c r="BL213" s="238">
        <f>BL25*波及計算!$U28</f>
        <v>0</v>
      </c>
      <c r="BM213" s="238">
        <f>BM25*波及計算!$U28</f>
        <v>0</v>
      </c>
      <c r="BN213" s="238">
        <f>BN25*波及計算!$U28</f>
        <v>0</v>
      </c>
      <c r="BO213" s="238">
        <f>BO25*波及計算!$U28</f>
        <v>0</v>
      </c>
      <c r="BP213" s="238">
        <f>BP25*波及計算!$U28</f>
        <v>0</v>
      </c>
      <c r="BQ213" s="238">
        <f>BQ25*波及計算!$U28</f>
        <v>0</v>
      </c>
      <c r="BR213" s="238">
        <f>BR25*波及計算!$U28</f>
        <v>0</v>
      </c>
      <c r="BS213" s="238">
        <f>BS25*波及計算!$U28</f>
        <v>0</v>
      </c>
      <c r="BT213" s="238">
        <f>BT25*波及計算!$U28</f>
        <v>0</v>
      </c>
      <c r="BU213" s="238">
        <f>BU25*波及計算!$U28</f>
        <v>0</v>
      </c>
      <c r="BV213" s="238">
        <f>BV25*波及計算!$U28</f>
        <v>0</v>
      </c>
      <c r="BW213" s="238">
        <f>BW25*波及計算!$U28</f>
        <v>0</v>
      </c>
      <c r="BX213" s="238">
        <f>BX25*波及計算!$U28</f>
        <v>0</v>
      </c>
      <c r="BY213" s="238">
        <f>BY25*波及計算!$U28</f>
        <v>0</v>
      </c>
      <c r="BZ213" s="238">
        <f>BZ25*波及計算!$U28</f>
        <v>0</v>
      </c>
      <c r="CA213" s="238">
        <f>CA25*波及計算!$U28</f>
        <v>0</v>
      </c>
      <c r="CB213" s="238">
        <f>CB25*波及計算!$U28</f>
        <v>0</v>
      </c>
      <c r="CC213" s="238">
        <f>CC25*波及計算!$U28</f>
        <v>0</v>
      </c>
      <c r="CD213" s="238">
        <f>CD25*波及計算!$U28</f>
        <v>0</v>
      </c>
      <c r="CE213" s="238">
        <f>CE25*波及計算!$U28</f>
        <v>0</v>
      </c>
      <c r="CF213" s="238">
        <f>CF25*波及計算!$U28</f>
        <v>0</v>
      </c>
      <c r="CG213" s="238">
        <f>CG25*波及計算!$U28</f>
        <v>0</v>
      </c>
      <c r="CH213" s="238">
        <f>CH25*波及計算!$U28</f>
        <v>0</v>
      </c>
      <c r="CI213" s="238">
        <f>CI25*波及計算!$U28</f>
        <v>0</v>
      </c>
      <c r="CJ213" s="238">
        <f>CJ25*波及計算!$U28</f>
        <v>0</v>
      </c>
      <c r="CK213" s="238">
        <f>CK25*波及計算!$U28</f>
        <v>0</v>
      </c>
      <c r="CL213" s="238">
        <f>CL25*波及計算!$U28</f>
        <v>0</v>
      </c>
    </row>
    <row r="214" spans="1:90">
      <c r="A214">
        <v>23</v>
      </c>
      <c r="B214" t="s">
        <v>141</v>
      </c>
      <c r="C214" s="238">
        <f>C26*波及計算!$U29</f>
        <v>0</v>
      </c>
      <c r="D214" s="238">
        <f>D26*波及計算!$U29</f>
        <v>0</v>
      </c>
      <c r="E214" s="238">
        <f>E26*波及計算!$U29</f>
        <v>0</v>
      </c>
      <c r="F214" s="238">
        <f>F26*波及計算!$U29</f>
        <v>0</v>
      </c>
      <c r="G214" s="238">
        <f>G26*波及計算!$U29</f>
        <v>0</v>
      </c>
      <c r="H214" s="238">
        <f>H26*波及計算!$U29</f>
        <v>0</v>
      </c>
      <c r="I214" s="238">
        <f>I26*波及計算!$U29</f>
        <v>0</v>
      </c>
      <c r="J214" s="238">
        <f>J26*波及計算!$U29</f>
        <v>0</v>
      </c>
      <c r="K214" s="238">
        <f>K26*波及計算!$U29</f>
        <v>0</v>
      </c>
      <c r="L214" s="238">
        <f>L26*波及計算!$U29</f>
        <v>0</v>
      </c>
      <c r="M214" s="238">
        <f>M26*波及計算!$U29</f>
        <v>0</v>
      </c>
      <c r="N214" s="238">
        <f>N26*波及計算!$U29</f>
        <v>0</v>
      </c>
      <c r="O214" s="238">
        <f>O26*波及計算!$U29</f>
        <v>0</v>
      </c>
      <c r="P214" s="238">
        <f>P26*波及計算!$U29</f>
        <v>0</v>
      </c>
      <c r="Q214" s="238">
        <f>Q26*波及計算!$U29</f>
        <v>0</v>
      </c>
      <c r="R214" s="238">
        <f>R26*波及計算!$U29</f>
        <v>0</v>
      </c>
      <c r="S214" s="238">
        <f>S26*波及計算!$U29</f>
        <v>0</v>
      </c>
      <c r="T214" s="238">
        <f>T26*波及計算!$U29</f>
        <v>0</v>
      </c>
      <c r="U214" s="238">
        <f>U26*波及計算!$U29</f>
        <v>0</v>
      </c>
      <c r="V214" s="238">
        <f>V26*波及計算!$U29</f>
        <v>0</v>
      </c>
      <c r="W214" s="238">
        <f>W26*波及計算!$U29</f>
        <v>0</v>
      </c>
      <c r="X214" s="238">
        <f>X26*波及計算!$U29</f>
        <v>0</v>
      </c>
      <c r="Y214" s="238">
        <f>Y26*波及計算!$U29</f>
        <v>0</v>
      </c>
      <c r="Z214" s="238">
        <f>Z26*波及計算!$U29</f>
        <v>0</v>
      </c>
      <c r="AA214" s="238">
        <f>AA26*波及計算!$U29</f>
        <v>0</v>
      </c>
      <c r="AB214" s="238">
        <f>AB26*波及計算!$U29</f>
        <v>0</v>
      </c>
      <c r="AC214" s="238">
        <f>AC26*波及計算!$U29</f>
        <v>0</v>
      </c>
      <c r="AD214" s="238">
        <f>AD26*波及計算!$U29</f>
        <v>0</v>
      </c>
      <c r="AE214" s="238">
        <f>AE26*波及計算!$U29</f>
        <v>0</v>
      </c>
      <c r="AF214" s="238">
        <f>AF26*波及計算!$U29</f>
        <v>0</v>
      </c>
      <c r="AG214" s="238">
        <f>AG26*波及計算!$U29</f>
        <v>0</v>
      </c>
      <c r="AH214" s="238">
        <f>AH26*波及計算!$U29</f>
        <v>0</v>
      </c>
      <c r="AI214" s="238">
        <f>AI26*波及計算!$U29</f>
        <v>0</v>
      </c>
      <c r="AJ214" s="238">
        <f>AJ26*波及計算!$U29</f>
        <v>0</v>
      </c>
      <c r="AK214" s="238">
        <f>AK26*波及計算!$U29</f>
        <v>0</v>
      </c>
      <c r="AL214" s="238">
        <f>AL26*波及計算!$U29</f>
        <v>0</v>
      </c>
      <c r="AM214" s="238">
        <f>AM26*波及計算!$U29</f>
        <v>0</v>
      </c>
      <c r="AN214" s="238">
        <f>AN26*波及計算!$U29</f>
        <v>0</v>
      </c>
      <c r="AO214" s="238">
        <f>AO26*波及計算!$U29</f>
        <v>0</v>
      </c>
      <c r="AP214" s="238">
        <f>AP26*波及計算!$U29</f>
        <v>0</v>
      </c>
      <c r="AQ214" s="238">
        <f>AQ26*波及計算!$U29</f>
        <v>0</v>
      </c>
      <c r="AR214" s="238">
        <f>AR26*波及計算!$U29</f>
        <v>0</v>
      </c>
      <c r="AS214" s="238">
        <f>AS26*波及計算!$U29</f>
        <v>0</v>
      </c>
      <c r="AT214" s="238">
        <f>AT26*波及計算!$U29</f>
        <v>0</v>
      </c>
      <c r="AU214" s="238">
        <f>AU26*波及計算!$U29</f>
        <v>0</v>
      </c>
      <c r="AV214" s="238">
        <f>AV26*波及計算!$U29</f>
        <v>0</v>
      </c>
      <c r="AW214" s="238">
        <f>AW26*波及計算!$U29</f>
        <v>0</v>
      </c>
      <c r="AX214" s="238">
        <f>AX26*波及計算!$U29</f>
        <v>0</v>
      </c>
      <c r="AY214" s="238">
        <f>AY26*波及計算!$U29</f>
        <v>0</v>
      </c>
      <c r="AZ214" s="238">
        <f>AZ26*波及計算!$U29</f>
        <v>0</v>
      </c>
      <c r="BA214" s="238">
        <f>BA26*波及計算!$U29</f>
        <v>0</v>
      </c>
      <c r="BB214" s="238">
        <f>BB26*波及計算!$U29</f>
        <v>0</v>
      </c>
      <c r="BC214" s="238">
        <f>BC26*波及計算!$U29</f>
        <v>0</v>
      </c>
      <c r="BD214" s="238">
        <f>BD26*波及計算!$U29</f>
        <v>0</v>
      </c>
      <c r="BE214" s="238">
        <f>BE26*波及計算!$U29</f>
        <v>0</v>
      </c>
      <c r="BF214" s="238">
        <f>BF26*波及計算!$U29</f>
        <v>0</v>
      </c>
      <c r="BG214" s="238">
        <f>BG26*波及計算!$U29</f>
        <v>0</v>
      </c>
      <c r="BH214" s="238">
        <f>BH26*波及計算!$U29</f>
        <v>0</v>
      </c>
      <c r="BI214" s="238">
        <f>BI26*波及計算!$U29</f>
        <v>0</v>
      </c>
      <c r="BJ214" s="238">
        <f>BJ26*波及計算!$U29</f>
        <v>0</v>
      </c>
      <c r="BK214" s="238">
        <f>BK26*波及計算!$U29</f>
        <v>0</v>
      </c>
      <c r="BL214" s="238">
        <f>BL26*波及計算!$U29</f>
        <v>0</v>
      </c>
      <c r="BM214" s="238">
        <f>BM26*波及計算!$U29</f>
        <v>0</v>
      </c>
      <c r="BN214" s="238">
        <f>BN26*波及計算!$U29</f>
        <v>0</v>
      </c>
      <c r="BO214" s="238">
        <f>BO26*波及計算!$U29</f>
        <v>0</v>
      </c>
      <c r="BP214" s="238">
        <f>BP26*波及計算!$U29</f>
        <v>0</v>
      </c>
      <c r="BQ214" s="238">
        <f>BQ26*波及計算!$U29</f>
        <v>0</v>
      </c>
      <c r="BR214" s="238">
        <f>BR26*波及計算!$U29</f>
        <v>0</v>
      </c>
      <c r="BS214" s="238">
        <f>BS26*波及計算!$U29</f>
        <v>0</v>
      </c>
      <c r="BT214" s="238">
        <f>BT26*波及計算!$U29</f>
        <v>0</v>
      </c>
      <c r="BU214" s="238">
        <f>BU26*波及計算!$U29</f>
        <v>0</v>
      </c>
      <c r="BV214" s="238">
        <f>BV26*波及計算!$U29</f>
        <v>0</v>
      </c>
      <c r="BW214" s="238">
        <f>BW26*波及計算!$U29</f>
        <v>0</v>
      </c>
      <c r="BX214" s="238">
        <f>BX26*波及計算!$U29</f>
        <v>0</v>
      </c>
      <c r="BY214" s="238">
        <f>BY26*波及計算!$U29</f>
        <v>0</v>
      </c>
      <c r="BZ214" s="238">
        <f>BZ26*波及計算!$U29</f>
        <v>0</v>
      </c>
      <c r="CA214" s="238">
        <f>CA26*波及計算!$U29</f>
        <v>0</v>
      </c>
      <c r="CB214" s="238">
        <f>CB26*波及計算!$U29</f>
        <v>0</v>
      </c>
      <c r="CC214" s="238">
        <f>CC26*波及計算!$U29</f>
        <v>0</v>
      </c>
      <c r="CD214" s="238">
        <f>CD26*波及計算!$U29</f>
        <v>0</v>
      </c>
      <c r="CE214" s="238">
        <f>CE26*波及計算!$U29</f>
        <v>0</v>
      </c>
      <c r="CF214" s="238">
        <f>CF26*波及計算!$U29</f>
        <v>0</v>
      </c>
      <c r="CG214" s="238">
        <f>CG26*波及計算!$U29</f>
        <v>0</v>
      </c>
      <c r="CH214" s="238">
        <f>CH26*波及計算!$U29</f>
        <v>0</v>
      </c>
      <c r="CI214" s="238">
        <f>CI26*波及計算!$U29</f>
        <v>0</v>
      </c>
      <c r="CJ214" s="238">
        <f>CJ26*波及計算!$U29</f>
        <v>0</v>
      </c>
      <c r="CK214" s="238">
        <f>CK26*波及計算!$U29</f>
        <v>0</v>
      </c>
      <c r="CL214" s="238">
        <f>CL26*波及計算!$U29</f>
        <v>0</v>
      </c>
    </row>
    <row r="215" spans="1:90">
      <c r="A215">
        <v>24</v>
      </c>
      <c r="B215" t="s">
        <v>142</v>
      </c>
      <c r="C215" s="238">
        <f>C27*波及計算!$U30</f>
        <v>0</v>
      </c>
      <c r="D215" s="238">
        <f>D27*波及計算!$U30</f>
        <v>0</v>
      </c>
      <c r="E215" s="238">
        <f>E27*波及計算!$U30</f>
        <v>0</v>
      </c>
      <c r="F215" s="238">
        <f>F27*波及計算!$U30</f>
        <v>0</v>
      </c>
      <c r="G215" s="238">
        <f>G27*波及計算!$U30</f>
        <v>0</v>
      </c>
      <c r="H215" s="238">
        <f>H27*波及計算!$U30</f>
        <v>0</v>
      </c>
      <c r="I215" s="238">
        <f>I27*波及計算!$U30</f>
        <v>0</v>
      </c>
      <c r="J215" s="238">
        <f>J27*波及計算!$U30</f>
        <v>0</v>
      </c>
      <c r="K215" s="238">
        <f>K27*波及計算!$U30</f>
        <v>0</v>
      </c>
      <c r="L215" s="238">
        <f>L27*波及計算!$U30</f>
        <v>0</v>
      </c>
      <c r="M215" s="238">
        <f>M27*波及計算!$U30</f>
        <v>0</v>
      </c>
      <c r="N215" s="238">
        <f>N27*波及計算!$U30</f>
        <v>0</v>
      </c>
      <c r="O215" s="238">
        <f>O27*波及計算!$U30</f>
        <v>0</v>
      </c>
      <c r="P215" s="238">
        <f>P27*波及計算!$U30</f>
        <v>0</v>
      </c>
      <c r="Q215" s="238">
        <f>Q27*波及計算!$U30</f>
        <v>0</v>
      </c>
      <c r="R215" s="238">
        <f>R27*波及計算!$U30</f>
        <v>0</v>
      </c>
      <c r="S215" s="238">
        <f>S27*波及計算!$U30</f>
        <v>0</v>
      </c>
      <c r="T215" s="238">
        <f>T27*波及計算!$U30</f>
        <v>0</v>
      </c>
      <c r="U215" s="238">
        <f>U27*波及計算!$U30</f>
        <v>0</v>
      </c>
      <c r="V215" s="238">
        <f>V27*波及計算!$U30</f>
        <v>0</v>
      </c>
      <c r="W215" s="238">
        <f>W27*波及計算!$U30</f>
        <v>0</v>
      </c>
      <c r="X215" s="238">
        <f>X27*波及計算!$U30</f>
        <v>0</v>
      </c>
      <c r="Y215" s="238">
        <f>Y27*波及計算!$U30</f>
        <v>0</v>
      </c>
      <c r="Z215" s="238">
        <f>Z27*波及計算!$U30</f>
        <v>0</v>
      </c>
      <c r="AA215" s="238">
        <f>AA27*波及計算!$U30</f>
        <v>0</v>
      </c>
      <c r="AB215" s="238">
        <f>AB27*波及計算!$U30</f>
        <v>0</v>
      </c>
      <c r="AC215" s="238">
        <f>AC27*波及計算!$U30</f>
        <v>0</v>
      </c>
      <c r="AD215" s="238">
        <f>AD27*波及計算!$U30</f>
        <v>0</v>
      </c>
      <c r="AE215" s="238">
        <f>AE27*波及計算!$U30</f>
        <v>0</v>
      </c>
      <c r="AF215" s="238">
        <f>AF27*波及計算!$U30</f>
        <v>0</v>
      </c>
      <c r="AG215" s="238">
        <f>AG27*波及計算!$U30</f>
        <v>0</v>
      </c>
      <c r="AH215" s="238">
        <f>AH27*波及計算!$U30</f>
        <v>0</v>
      </c>
      <c r="AI215" s="238">
        <f>AI27*波及計算!$U30</f>
        <v>0</v>
      </c>
      <c r="AJ215" s="238">
        <f>AJ27*波及計算!$U30</f>
        <v>0</v>
      </c>
      <c r="AK215" s="238">
        <f>AK27*波及計算!$U30</f>
        <v>0</v>
      </c>
      <c r="AL215" s="238">
        <f>AL27*波及計算!$U30</f>
        <v>0</v>
      </c>
      <c r="AM215" s="238">
        <f>AM27*波及計算!$U30</f>
        <v>0</v>
      </c>
      <c r="AN215" s="238">
        <f>AN27*波及計算!$U30</f>
        <v>0</v>
      </c>
      <c r="AO215" s="238">
        <f>AO27*波及計算!$U30</f>
        <v>0</v>
      </c>
      <c r="AP215" s="238">
        <f>AP27*波及計算!$U30</f>
        <v>0</v>
      </c>
      <c r="AQ215" s="238">
        <f>AQ27*波及計算!$U30</f>
        <v>0</v>
      </c>
      <c r="AR215" s="238">
        <f>AR27*波及計算!$U30</f>
        <v>0</v>
      </c>
      <c r="AS215" s="238">
        <f>AS27*波及計算!$U30</f>
        <v>0</v>
      </c>
      <c r="AT215" s="238">
        <f>AT27*波及計算!$U30</f>
        <v>0</v>
      </c>
      <c r="AU215" s="238">
        <f>AU27*波及計算!$U30</f>
        <v>0</v>
      </c>
      <c r="AV215" s="238">
        <f>AV27*波及計算!$U30</f>
        <v>0</v>
      </c>
      <c r="AW215" s="238">
        <f>AW27*波及計算!$U30</f>
        <v>0</v>
      </c>
      <c r="AX215" s="238">
        <f>AX27*波及計算!$U30</f>
        <v>0</v>
      </c>
      <c r="AY215" s="238">
        <f>AY27*波及計算!$U30</f>
        <v>0</v>
      </c>
      <c r="AZ215" s="238">
        <f>AZ27*波及計算!$U30</f>
        <v>0</v>
      </c>
      <c r="BA215" s="238">
        <f>BA27*波及計算!$U30</f>
        <v>0</v>
      </c>
      <c r="BB215" s="238">
        <f>BB27*波及計算!$U30</f>
        <v>0</v>
      </c>
      <c r="BC215" s="238">
        <f>BC27*波及計算!$U30</f>
        <v>0</v>
      </c>
      <c r="BD215" s="238">
        <f>BD27*波及計算!$U30</f>
        <v>0</v>
      </c>
      <c r="BE215" s="238">
        <f>BE27*波及計算!$U30</f>
        <v>0</v>
      </c>
      <c r="BF215" s="238">
        <f>BF27*波及計算!$U30</f>
        <v>0</v>
      </c>
      <c r="BG215" s="238">
        <f>BG27*波及計算!$U30</f>
        <v>0</v>
      </c>
      <c r="BH215" s="238">
        <f>BH27*波及計算!$U30</f>
        <v>0</v>
      </c>
      <c r="BI215" s="238">
        <f>BI27*波及計算!$U30</f>
        <v>0</v>
      </c>
      <c r="BJ215" s="238">
        <f>BJ27*波及計算!$U30</f>
        <v>0</v>
      </c>
      <c r="BK215" s="238">
        <f>BK27*波及計算!$U30</f>
        <v>0</v>
      </c>
      <c r="BL215" s="238">
        <f>BL27*波及計算!$U30</f>
        <v>0</v>
      </c>
      <c r="BM215" s="238">
        <f>BM27*波及計算!$U30</f>
        <v>0</v>
      </c>
      <c r="BN215" s="238">
        <f>BN27*波及計算!$U30</f>
        <v>0</v>
      </c>
      <c r="BO215" s="238">
        <f>BO27*波及計算!$U30</f>
        <v>0</v>
      </c>
      <c r="BP215" s="238">
        <f>BP27*波及計算!$U30</f>
        <v>0</v>
      </c>
      <c r="BQ215" s="238">
        <f>BQ27*波及計算!$U30</f>
        <v>0</v>
      </c>
      <c r="BR215" s="238">
        <f>BR27*波及計算!$U30</f>
        <v>0</v>
      </c>
      <c r="BS215" s="238">
        <f>BS27*波及計算!$U30</f>
        <v>0</v>
      </c>
      <c r="BT215" s="238">
        <f>BT27*波及計算!$U30</f>
        <v>0</v>
      </c>
      <c r="BU215" s="238">
        <f>BU27*波及計算!$U30</f>
        <v>0</v>
      </c>
      <c r="BV215" s="238">
        <f>BV27*波及計算!$U30</f>
        <v>0</v>
      </c>
      <c r="BW215" s="238">
        <f>BW27*波及計算!$U30</f>
        <v>0</v>
      </c>
      <c r="BX215" s="238">
        <f>BX27*波及計算!$U30</f>
        <v>0</v>
      </c>
      <c r="BY215" s="238">
        <f>BY27*波及計算!$U30</f>
        <v>0</v>
      </c>
      <c r="BZ215" s="238">
        <f>BZ27*波及計算!$U30</f>
        <v>0</v>
      </c>
      <c r="CA215" s="238">
        <f>CA27*波及計算!$U30</f>
        <v>0</v>
      </c>
      <c r="CB215" s="238">
        <f>CB27*波及計算!$U30</f>
        <v>0</v>
      </c>
      <c r="CC215" s="238">
        <f>CC27*波及計算!$U30</f>
        <v>0</v>
      </c>
      <c r="CD215" s="238">
        <f>CD27*波及計算!$U30</f>
        <v>0</v>
      </c>
      <c r="CE215" s="238">
        <f>CE27*波及計算!$U30</f>
        <v>0</v>
      </c>
      <c r="CF215" s="238">
        <f>CF27*波及計算!$U30</f>
        <v>0</v>
      </c>
      <c r="CG215" s="238">
        <f>CG27*波及計算!$U30</f>
        <v>0</v>
      </c>
      <c r="CH215" s="238">
        <f>CH27*波及計算!$U30</f>
        <v>0</v>
      </c>
      <c r="CI215" s="238">
        <f>CI27*波及計算!$U30</f>
        <v>0</v>
      </c>
      <c r="CJ215" s="238">
        <f>CJ27*波及計算!$U30</f>
        <v>0</v>
      </c>
      <c r="CK215" s="238">
        <f>CK27*波及計算!$U30</f>
        <v>0</v>
      </c>
      <c r="CL215" s="238">
        <f>CL27*波及計算!$U30</f>
        <v>0</v>
      </c>
    </row>
    <row r="216" spans="1:90">
      <c r="A216">
        <v>25</v>
      </c>
      <c r="B216" t="s">
        <v>143</v>
      </c>
      <c r="C216" s="238">
        <f>C28*波及計算!$U31</f>
        <v>0</v>
      </c>
      <c r="D216" s="238">
        <f>D28*波及計算!$U31</f>
        <v>0</v>
      </c>
      <c r="E216" s="238">
        <f>E28*波及計算!$U31</f>
        <v>0</v>
      </c>
      <c r="F216" s="238">
        <f>F28*波及計算!$U31</f>
        <v>0</v>
      </c>
      <c r="G216" s="238">
        <f>G28*波及計算!$U31</f>
        <v>0</v>
      </c>
      <c r="H216" s="238">
        <f>H28*波及計算!$U31</f>
        <v>0</v>
      </c>
      <c r="I216" s="238">
        <f>I28*波及計算!$U31</f>
        <v>0</v>
      </c>
      <c r="J216" s="238">
        <f>J28*波及計算!$U31</f>
        <v>0</v>
      </c>
      <c r="K216" s="238">
        <f>K28*波及計算!$U31</f>
        <v>0</v>
      </c>
      <c r="L216" s="238">
        <f>L28*波及計算!$U31</f>
        <v>0</v>
      </c>
      <c r="M216" s="238">
        <f>M28*波及計算!$U31</f>
        <v>0</v>
      </c>
      <c r="N216" s="238">
        <f>N28*波及計算!$U31</f>
        <v>0</v>
      </c>
      <c r="O216" s="238">
        <f>O28*波及計算!$U31</f>
        <v>0</v>
      </c>
      <c r="P216" s="238">
        <f>P28*波及計算!$U31</f>
        <v>0</v>
      </c>
      <c r="Q216" s="238">
        <f>Q28*波及計算!$U31</f>
        <v>0</v>
      </c>
      <c r="R216" s="238">
        <f>R28*波及計算!$U31</f>
        <v>0</v>
      </c>
      <c r="S216" s="238">
        <f>S28*波及計算!$U31</f>
        <v>0</v>
      </c>
      <c r="T216" s="238">
        <f>T28*波及計算!$U31</f>
        <v>0</v>
      </c>
      <c r="U216" s="238">
        <f>U28*波及計算!$U31</f>
        <v>0</v>
      </c>
      <c r="V216" s="238">
        <f>V28*波及計算!$U31</f>
        <v>0</v>
      </c>
      <c r="W216" s="238">
        <f>W28*波及計算!$U31</f>
        <v>0</v>
      </c>
      <c r="X216" s="238">
        <f>X28*波及計算!$U31</f>
        <v>0</v>
      </c>
      <c r="Y216" s="238">
        <f>Y28*波及計算!$U31</f>
        <v>0</v>
      </c>
      <c r="Z216" s="238">
        <f>Z28*波及計算!$U31</f>
        <v>0</v>
      </c>
      <c r="AA216" s="238">
        <f>AA28*波及計算!$U31</f>
        <v>0</v>
      </c>
      <c r="AB216" s="238">
        <f>AB28*波及計算!$U31</f>
        <v>0</v>
      </c>
      <c r="AC216" s="238">
        <f>AC28*波及計算!$U31</f>
        <v>0</v>
      </c>
      <c r="AD216" s="238">
        <f>AD28*波及計算!$U31</f>
        <v>0</v>
      </c>
      <c r="AE216" s="238">
        <f>AE28*波及計算!$U31</f>
        <v>0</v>
      </c>
      <c r="AF216" s="238">
        <f>AF28*波及計算!$U31</f>
        <v>0</v>
      </c>
      <c r="AG216" s="238">
        <f>AG28*波及計算!$U31</f>
        <v>0</v>
      </c>
      <c r="AH216" s="238">
        <f>AH28*波及計算!$U31</f>
        <v>0</v>
      </c>
      <c r="AI216" s="238">
        <f>AI28*波及計算!$U31</f>
        <v>0</v>
      </c>
      <c r="AJ216" s="238">
        <f>AJ28*波及計算!$U31</f>
        <v>0</v>
      </c>
      <c r="AK216" s="238">
        <f>AK28*波及計算!$U31</f>
        <v>0</v>
      </c>
      <c r="AL216" s="238">
        <f>AL28*波及計算!$U31</f>
        <v>0</v>
      </c>
      <c r="AM216" s="238">
        <f>AM28*波及計算!$U31</f>
        <v>0</v>
      </c>
      <c r="AN216" s="238">
        <f>AN28*波及計算!$U31</f>
        <v>0</v>
      </c>
      <c r="AO216" s="238">
        <f>AO28*波及計算!$U31</f>
        <v>0</v>
      </c>
      <c r="AP216" s="238">
        <f>AP28*波及計算!$U31</f>
        <v>0</v>
      </c>
      <c r="AQ216" s="238">
        <f>AQ28*波及計算!$U31</f>
        <v>0</v>
      </c>
      <c r="AR216" s="238">
        <f>AR28*波及計算!$U31</f>
        <v>0</v>
      </c>
      <c r="AS216" s="238">
        <f>AS28*波及計算!$U31</f>
        <v>0</v>
      </c>
      <c r="AT216" s="238">
        <f>AT28*波及計算!$U31</f>
        <v>0</v>
      </c>
      <c r="AU216" s="238">
        <f>AU28*波及計算!$U31</f>
        <v>0</v>
      </c>
      <c r="AV216" s="238">
        <f>AV28*波及計算!$U31</f>
        <v>0</v>
      </c>
      <c r="AW216" s="238">
        <f>AW28*波及計算!$U31</f>
        <v>0</v>
      </c>
      <c r="AX216" s="238">
        <f>AX28*波及計算!$U31</f>
        <v>0</v>
      </c>
      <c r="AY216" s="238">
        <f>AY28*波及計算!$U31</f>
        <v>0</v>
      </c>
      <c r="AZ216" s="238">
        <f>AZ28*波及計算!$U31</f>
        <v>0</v>
      </c>
      <c r="BA216" s="238">
        <f>BA28*波及計算!$U31</f>
        <v>0</v>
      </c>
      <c r="BB216" s="238">
        <f>BB28*波及計算!$U31</f>
        <v>0</v>
      </c>
      <c r="BC216" s="238">
        <f>BC28*波及計算!$U31</f>
        <v>0</v>
      </c>
      <c r="BD216" s="238">
        <f>BD28*波及計算!$U31</f>
        <v>0</v>
      </c>
      <c r="BE216" s="238">
        <f>BE28*波及計算!$U31</f>
        <v>0</v>
      </c>
      <c r="BF216" s="238">
        <f>BF28*波及計算!$U31</f>
        <v>0</v>
      </c>
      <c r="BG216" s="238">
        <f>BG28*波及計算!$U31</f>
        <v>0</v>
      </c>
      <c r="BH216" s="238">
        <f>BH28*波及計算!$U31</f>
        <v>0</v>
      </c>
      <c r="BI216" s="238">
        <f>BI28*波及計算!$U31</f>
        <v>0</v>
      </c>
      <c r="BJ216" s="238">
        <f>BJ28*波及計算!$U31</f>
        <v>0</v>
      </c>
      <c r="BK216" s="238">
        <f>BK28*波及計算!$U31</f>
        <v>0</v>
      </c>
      <c r="BL216" s="238">
        <f>BL28*波及計算!$U31</f>
        <v>0</v>
      </c>
      <c r="BM216" s="238">
        <f>BM28*波及計算!$U31</f>
        <v>0</v>
      </c>
      <c r="BN216" s="238">
        <f>BN28*波及計算!$U31</f>
        <v>0</v>
      </c>
      <c r="BO216" s="238">
        <f>BO28*波及計算!$U31</f>
        <v>0</v>
      </c>
      <c r="BP216" s="238">
        <f>BP28*波及計算!$U31</f>
        <v>0</v>
      </c>
      <c r="BQ216" s="238">
        <f>BQ28*波及計算!$U31</f>
        <v>0</v>
      </c>
      <c r="BR216" s="238">
        <f>BR28*波及計算!$U31</f>
        <v>0</v>
      </c>
      <c r="BS216" s="238">
        <f>BS28*波及計算!$U31</f>
        <v>0</v>
      </c>
      <c r="BT216" s="238">
        <f>BT28*波及計算!$U31</f>
        <v>0</v>
      </c>
      <c r="BU216" s="238">
        <f>BU28*波及計算!$U31</f>
        <v>0</v>
      </c>
      <c r="BV216" s="238">
        <f>BV28*波及計算!$U31</f>
        <v>0</v>
      </c>
      <c r="BW216" s="238">
        <f>BW28*波及計算!$U31</f>
        <v>0</v>
      </c>
      <c r="BX216" s="238">
        <f>BX28*波及計算!$U31</f>
        <v>0</v>
      </c>
      <c r="BY216" s="238">
        <f>BY28*波及計算!$U31</f>
        <v>0</v>
      </c>
      <c r="BZ216" s="238">
        <f>BZ28*波及計算!$U31</f>
        <v>0</v>
      </c>
      <c r="CA216" s="238">
        <f>CA28*波及計算!$U31</f>
        <v>0</v>
      </c>
      <c r="CB216" s="238">
        <f>CB28*波及計算!$U31</f>
        <v>0</v>
      </c>
      <c r="CC216" s="238">
        <f>CC28*波及計算!$U31</f>
        <v>0</v>
      </c>
      <c r="CD216" s="238">
        <f>CD28*波及計算!$U31</f>
        <v>0</v>
      </c>
      <c r="CE216" s="238">
        <f>CE28*波及計算!$U31</f>
        <v>0</v>
      </c>
      <c r="CF216" s="238">
        <f>CF28*波及計算!$U31</f>
        <v>0</v>
      </c>
      <c r="CG216" s="238">
        <f>CG28*波及計算!$U31</f>
        <v>0</v>
      </c>
      <c r="CH216" s="238">
        <f>CH28*波及計算!$U31</f>
        <v>0</v>
      </c>
      <c r="CI216" s="238">
        <f>CI28*波及計算!$U31</f>
        <v>0</v>
      </c>
      <c r="CJ216" s="238">
        <f>CJ28*波及計算!$U31</f>
        <v>0</v>
      </c>
      <c r="CK216" s="238">
        <f>CK28*波及計算!$U31</f>
        <v>0</v>
      </c>
      <c r="CL216" s="238">
        <f>CL28*波及計算!$U31</f>
        <v>0</v>
      </c>
    </row>
    <row r="217" spans="1:90">
      <c r="A217">
        <v>26</v>
      </c>
      <c r="B217" t="s">
        <v>1991</v>
      </c>
      <c r="C217" s="238">
        <f>C29*波及計算!$U32</f>
        <v>0</v>
      </c>
      <c r="D217" s="238">
        <f>D29*波及計算!$U32</f>
        <v>0</v>
      </c>
      <c r="E217" s="238">
        <f>E29*波及計算!$U32</f>
        <v>0</v>
      </c>
      <c r="F217" s="238">
        <f>F29*波及計算!$U32</f>
        <v>0</v>
      </c>
      <c r="G217" s="238">
        <f>G29*波及計算!$U32</f>
        <v>0</v>
      </c>
      <c r="H217" s="238">
        <f>H29*波及計算!$U32</f>
        <v>0</v>
      </c>
      <c r="I217" s="238">
        <f>I29*波及計算!$U32</f>
        <v>0</v>
      </c>
      <c r="J217" s="238">
        <f>J29*波及計算!$U32</f>
        <v>0</v>
      </c>
      <c r="K217" s="238">
        <f>K29*波及計算!$U32</f>
        <v>0</v>
      </c>
      <c r="L217" s="238">
        <f>L29*波及計算!$U32</f>
        <v>0</v>
      </c>
      <c r="M217" s="238">
        <f>M29*波及計算!$U32</f>
        <v>0</v>
      </c>
      <c r="N217" s="238">
        <f>N29*波及計算!$U32</f>
        <v>0</v>
      </c>
      <c r="O217" s="238">
        <f>O29*波及計算!$U32</f>
        <v>0</v>
      </c>
      <c r="P217" s="238">
        <f>P29*波及計算!$U32</f>
        <v>0</v>
      </c>
      <c r="Q217" s="238">
        <f>Q29*波及計算!$U32</f>
        <v>0</v>
      </c>
      <c r="R217" s="238">
        <f>R29*波及計算!$U32</f>
        <v>0</v>
      </c>
      <c r="S217" s="238">
        <f>S29*波及計算!$U32</f>
        <v>0</v>
      </c>
      <c r="T217" s="238">
        <f>T29*波及計算!$U32</f>
        <v>0</v>
      </c>
      <c r="U217" s="238">
        <f>U29*波及計算!$U32</f>
        <v>0</v>
      </c>
      <c r="V217" s="238">
        <f>V29*波及計算!$U32</f>
        <v>0</v>
      </c>
      <c r="W217" s="238">
        <f>W29*波及計算!$U32</f>
        <v>0</v>
      </c>
      <c r="X217" s="238">
        <f>X29*波及計算!$U32</f>
        <v>0</v>
      </c>
      <c r="Y217" s="238">
        <f>Y29*波及計算!$U32</f>
        <v>0</v>
      </c>
      <c r="Z217" s="238">
        <f>Z29*波及計算!$U32</f>
        <v>0</v>
      </c>
      <c r="AA217" s="238">
        <f>AA29*波及計算!$U32</f>
        <v>0</v>
      </c>
      <c r="AB217" s="238">
        <f>AB29*波及計算!$U32</f>
        <v>0</v>
      </c>
      <c r="AC217" s="238">
        <f>AC29*波及計算!$U32</f>
        <v>0</v>
      </c>
      <c r="AD217" s="238">
        <f>AD29*波及計算!$U32</f>
        <v>0</v>
      </c>
      <c r="AE217" s="238">
        <f>AE29*波及計算!$U32</f>
        <v>0</v>
      </c>
      <c r="AF217" s="238">
        <f>AF29*波及計算!$U32</f>
        <v>0</v>
      </c>
      <c r="AG217" s="238">
        <f>AG29*波及計算!$U32</f>
        <v>0</v>
      </c>
      <c r="AH217" s="238">
        <f>AH29*波及計算!$U32</f>
        <v>0</v>
      </c>
      <c r="AI217" s="238">
        <f>AI29*波及計算!$U32</f>
        <v>0</v>
      </c>
      <c r="AJ217" s="238">
        <f>AJ29*波及計算!$U32</f>
        <v>0</v>
      </c>
      <c r="AK217" s="238">
        <f>AK29*波及計算!$U32</f>
        <v>0</v>
      </c>
      <c r="AL217" s="238">
        <f>AL29*波及計算!$U32</f>
        <v>0</v>
      </c>
      <c r="AM217" s="238">
        <f>AM29*波及計算!$U32</f>
        <v>0</v>
      </c>
      <c r="AN217" s="238">
        <f>AN29*波及計算!$U32</f>
        <v>0</v>
      </c>
      <c r="AO217" s="238">
        <f>AO29*波及計算!$U32</f>
        <v>0</v>
      </c>
      <c r="AP217" s="238">
        <f>AP29*波及計算!$U32</f>
        <v>0</v>
      </c>
      <c r="AQ217" s="238">
        <f>AQ29*波及計算!$U32</f>
        <v>0</v>
      </c>
      <c r="AR217" s="238">
        <f>AR29*波及計算!$U32</f>
        <v>0</v>
      </c>
      <c r="AS217" s="238">
        <f>AS29*波及計算!$U32</f>
        <v>0</v>
      </c>
      <c r="AT217" s="238">
        <f>AT29*波及計算!$U32</f>
        <v>0</v>
      </c>
      <c r="AU217" s="238">
        <f>AU29*波及計算!$U32</f>
        <v>0</v>
      </c>
      <c r="AV217" s="238">
        <f>AV29*波及計算!$U32</f>
        <v>0</v>
      </c>
      <c r="AW217" s="238">
        <f>AW29*波及計算!$U32</f>
        <v>0</v>
      </c>
      <c r="AX217" s="238">
        <f>AX29*波及計算!$U32</f>
        <v>0</v>
      </c>
      <c r="AY217" s="238">
        <f>AY29*波及計算!$U32</f>
        <v>0</v>
      </c>
      <c r="AZ217" s="238">
        <f>AZ29*波及計算!$U32</f>
        <v>0</v>
      </c>
      <c r="BA217" s="238">
        <f>BA29*波及計算!$U32</f>
        <v>0</v>
      </c>
      <c r="BB217" s="238">
        <f>BB29*波及計算!$U32</f>
        <v>0</v>
      </c>
      <c r="BC217" s="238">
        <f>BC29*波及計算!$U32</f>
        <v>0</v>
      </c>
      <c r="BD217" s="238">
        <f>BD29*波及計算!$U32</f>
        <v>0</v>
      </c>
      <c r="BE217" s="238">
        <f>BE29*波及計算!$U32</f>
        <v>0</v>
      </c>
      <c r="BF217" s="238">
        <f>BF29*波及計算!$U32</f>
        <v>0</v>
      </c>
      <c r="BG217" s="238">
        <f>BG29*波及計算!$U32</f>
        <v>0</v>
      </c>
      <c r="BH217" s="238">
        <f>BH29*波及計算!$U32</f>
        <v>0</v>
      </c>
      <c r="BI217" s="238">
        <f>BI29*波及計算!$U32</f>
        <v>0</v>
      </c>
      <c r="BJ217" s="238">
        <f>BJ29*波及計算!$U32</f>
        <v>0</v>
      </c>
      <c r="BK217" s="238">
        <f>BK29*波及計算!$U32</f>
        <v>0</v>
      </c>
      <c r="BL217" s="238">
        <f>BL29*波及計算!$U32</f>
        <v>0</v>
      </c>
      <c r="BM217" s="238">
        <f>BM29*波及計算!$U32</f>
        <v>0</v>
      </c>
      <c r="BN217" s="238">
        <f>BN29*波及計算!$U32</f>
        <v>0</v>
      </c>
      <c r="BO217" s="238">
        <f>BO29*波及計算!$U32</f>
        <v>0</v>
      </c>
      <c r="BP217" s="238">
        <f>BP29*波及計算!$U32</f>
        <v>0</v>
      </c>
      <c r="BQ217" s="238">
        <f>BQ29*波及計算!$U32</f>
        <v>0</v>
      </c>
      <c r="BR217" s="238">
        <f>BR29*波及計算!$U32</f>
        <v>0</v>
      </c>
      <c r="BS217" s="238">
        <f>BS29*波及計算!$U32</f>
        <v>0</v>
      </c>
      <c r="BT217" s="238">
        <f>BT29*波及計算!$U32</f>
        <v>0</v>
      </c>
      <c r="BU217" s="238">
        <f>BU29*波及計算!$U32</f>
        <v>0</v>
      </c>
      <c r="BV217" s="238">
        <f>BV29*波及計算!$U32</f>
        <v>0</v>
      </c>
      <c r="BW217" s="238">
        <f>BW29*波及計算!$U32</f>
        <v>0</v>
      </c>
      <c r="BX217" s="238">
        <f>BX29*波及計算!$U32</f>
        <v>0</v>
      </c>
      <c r="BY217" s="238">
        <f>BY29*波及計算!$U32</f>
        <v>0</v>
      </c>
      <c r="BZ217" s="238">
        <f>BZ29*波及計算!$U32</f>
        <v>0</v>
      </c>
      <c r="CA217" s="238">
        <f>CA29*波及計算!$U32</f>
        <v>0</v>
      </c>
      <c r="CB217" s="238">
        <f>CB29*波及計算!$U32</f>
        <v>0</v>
      </c>
      <c r="CC217" s="238">
        <f>CC29*波及計算!$U32</f>
        <v>0</v>
      </c>
      <c r="CD217" s="238">
        <f>CD29*波及計算!$U32</f>
        <v>0</v>
      </c>
      <c r="CE217" s="238">
        <f>CE29*波及計算!$U32</f>
        <v>0</v>
      </c>
      <c r="CF217" s="238">
        <f>CF29*波及計算!$U32</f>
        <v>0</v>
      </c>
      <c r="CG217" s="238">
        <f>CG29*波及計算!$U32</f>
        <v>0</v>
      </c>
      <c r="CH217" s="238">
        <f>CH29*波及計算!$U32</f>
        <v>0</v>
      </c>
      <c r="CI217" s="238">
        <f>CI29*波及計算!$U32</f>
        <v>0</v>
      </c>
      <c r="CJ217" s="238">
        <f>CJ29*波及計算!$U32</f>
        <v>0</v>
      </c>
      <c r="CK217" s="238">
        <f>CK29*波及計算!$U32</f>
        <v>0</v>
      </c>
      <c r="CL217" s="238">
        <f>CL29*波及計算!$U32</f>
        <v>0</v>
      </c>
    </row>
    <row r="218" spans="1:90">
      <c r="A218">
        <v>27</v>
      </c>
      <c r="B218" t="s">
        <v>1992</v>
      </c>
      <c r="C218" s="238">
        <f>C30*波及計算!$U33</f>
        <v>0</v>
      </c>
      <c r="D218" s="238">
        <f>D30*波及計算!$U33</f>
        <v>0</v>
      </c>
      <c r="E218" s="238">
        <f>E30*波及計算!$U33</f>
        <v>0</v>
      </c>
      <c r="F218" s="238">
        <f>F30*波及計算!$U33</f>
        <v>0</v>
      </c>
      <c r="G218" s="238">
        <f>G30*波及計算!$U33</f>
        <v>0</v>
      </c>
      <c r="H218" s="238">
        <f>H30*波及計算!$U33</f>
        <v>0</v>
      </c>
      <c r="I218" s="238">
        <f>I30*波及計算!$U33</f>
        <v>0</v>
      </c>
      <c r="J218" s="238">
        <f>J30*波及計算!$U33</f>
        <v>0</v>
      </c>
      <c r="K218" s="238">
        <f>K30*波及計算!$U33</f>
        <v>0</v>
      </c>
      <c r="L218" s="238">
        <f>L30*波及計算!$U33</f>
        <v>0</v>
      </c>
      <c r="M218" s="238">
        <f>M30*波及計算!$U33</f>
        <v>0</v>
      </c>
      <c r="N218" s="238">
        <f>N30*波及計算!$U33</f>
        <v>0</v>
      </c>
      <c r="O218" s="238">
        <f>O30*波及計算!$U33</f>
        <v>0</v>
      </c>
      <c r="P218" s="238">
        <f>P30*波及計算!$U33</f>
        <v>0</v>
      </c>
      <c r="Q218" s="238">
        <f>Q30*波及計算!$U33</f>
        <v>0</v>
      </c>
      <c r="R218" s="238">
        <f>R30*波及計算!$U33</f>
        <v>0</v>
      </c>
      <c r="S218" s="238">
        <f>S30*波及計算!$U33</f>
        <v>0</v>
      </c>
      <c r="T218" s="238">
        <f>T30*波及計算!$U33</f>
        <v>0</v>
      </c>
      <c r="U218" s="238">
        <f>U30*波及計算!$U33</f>
        <v>0</v>
      </c>
      <c r="V218" s="238">
        <f>V30*波及計算!$U33</f>
        <v>0</v>
      </c>
      <c r="W218" s="238">
        <f>W30*波及計算!$U33</f>
        <v>0</v>
      </c>
      <c r="X218" s="238">
        <f>X30*波及計算!$U33</f>
        <v>0</v>
      </c>
      <c r="Y218" s="238">
        <f>Y30*波及計算!$U33</f>
        <v>0</v>
      </c>
      <c r="Z218" s="238">
        <f>Z30*波及計算!$U33</f>
        <v>0</v>
      </c>
      <c r="AA218" s="238">
        <f>AA30*波及計算!$U33</f>
        <v>0</v>
      </c>
      <c r="AB218" s="238">
        <f>AB30*波及計算!$U33</f>
        <v>0</v>
      </c>
      <c r="AC218" s="238">
        <f>AC30*波及計算!$U33</f>
        <v>0</v>
      </c>
      <c r="AD218" s="238">
        <f>AD30*波及計算!$U33</f>
        <v>0</v>
      </c>
      <c r="AE218" s="238">
        <f>AE30*波及計算!$U33</f>
        <v>0</v>
      </c>
      <c r="AF218" s="238">
        <f>AF30*波及計算!$U33</f>
        <v>0</v>
      </c>
      <c r="AG218" s="238">
        <f>AG30*波及計算!$U33</f>
        <v>0</v>
      </c>
      <c r="AH218" s="238">
        <f>AH30*波及計算!$U33</f>
        <v>0</v>
      </c>
      <c r="AI218" s="238">
        <f>AI30*波及計算!$U33</f>
        <v>0</v>
      </c>
      <c r="AJ218" s="238">
        <f>AJ30*波及計算!$U33</f>
        <v>0</v>
      </c>
      <c r="AK218" s="238">
        <f>AK30*波及計算!$U33</f>
        <v>0</v>
      </c>
      <c r="AL218" s="238">
        <f>AL30*波及計算!$U33</f>
        <v>0</v>
      </c>
      <c r="AM218" s="238">
        <f>AM30*波及計算!$U33</f>
        <v>0</v>
      </c>
      <c r="AN218" s="238">
        <f>AN30*波及計算!$U33</f>
        <v>0</v>
      </c>
      <c r="AO218" s="238">
        <f>AO30*波及計算!$U33</f>
        <v>0</v>
      </c>
      <c r="AP218" s="238">
        <f>AP30*波及計算!$U33</f>
        <v>0</v>
      </c>
      <c r="AQ218" s="238">
        <f>AQ30*波及計算!$U33</f>
        <v>0</v>
      </c>
      <c r="AR218" s="238">
        <f>AR30*波及計算!$U33</f>
        <v>0</v>
      </c>
      <c r="AS218" s="238">
        <f>AS30*波及計算!$U33</f>
        <v>0</v>
      </c>
      <c r="AT218" s="238">
        <f>AT30*波及計算!$U33</f>
        <v>0</v>
      </c>
      <c r="AU218" s="238">
        <f>AU30*波及計算!$U33</f>
        <v>0</v>
      </c>
      <c r="AV218" s="238">
        <f>AV30*波及計算!$U33</f>
        <v>0</v>
      </c>
      <c r="AW218" s="238">
        <f>AW30*波及計算!$U33</f>
        <v>0</v>
      </c>
      <c r="AX218" s="238">
        <f>AX30*波及計算!$U33</f>
        <v>0</v>
      </c>
      <c r="AY218" s="238">
        <f>AY30*波及計算!$U33</f>
        <v>0</v>
      </c>
      <c r="AZ218" s="238">
        <f>AZ30*波及計算!$U33</f>
        <v>0</v>
      </c>
      <c r="BA218" s="238">
        <f>BA30*波及計算!$U33</f>
        <v>0</v>
      </c>
      <c r="BB218" s="238">
        <f>BB30*波及計算!$U33</f>
        <v>0</v>
      </c>
      <c r="BC218" s="238">
        <f>BC30*波及計算!$U33</f>
        <v>0</v>
      </c>
      <c r="BD218" s="238">
        <f>BD30*波及計算!$U33</f>
        <v>0</v>
      </c>
      <c r="BE218" s="238">
        <f>BE30*波及計算!$U33</f>
        <v>0</v>
      </c>
      <c r="BF218" s="238">
        <f>BF30*波及計算!$U33</f>
        <v>0</v>
      </c>
      <c r="BG218" s="238">
        <f>BG30*波及計算!$U33</f>
        <v>0</v>
      </c>
      <c r="BH218" s="238">
        <f>BH30*波及計算!$U33</f>
        <v>0</v>
      </c>
      <c r="BI218" s="238">
        <f>BI30*波及計算!$U33</f>
        <v>0</v>
      </c>
      <c r="BJ218" s="238">
        <f>BJ30*波及計算!$U33</f>
        <v>0</v>
      </c>
      <c r="BK218" s="238">
        <f>BK30*波及計算!$U33</f>
        <v>0</v>
      </c>
      <c r="BL218" s="238">
        <f>BL30*波及計算!$U33</f>
        <v>0</v>
      </c>
      <c r="BM218" s="238">
        <f>BM30*波及計算!$U33</f>
        <v>0</v>
      </c>
      <c r="BN218" s="238">
        <f>BN30*波及計算!$U33</f>
        <v>0</v>
      </c>
      <c r="BO218" s="238">
        <f>BO30*波及計算!$U33</f>
        <v>0</v>
      </c>
      <c r="BP218" s="238">
        <f>BP30*波及計算!$U33</f>
        <v>0</v>
      </c>
      <c r="BQ218" s="238">
        <f>BQ30*波及計算!$U33</f>
        <v>0</v>
      </c>
      <c r="BR218" s="238">
        <f>BR30*波及計算!$U33</f>
        <v>0</v>
      </c>
      <c r="BS218" s="238">
        <f>BS30*波及計算!$U33</f>
        <v>0</v>
      </c>
      <c r="BT218" s="238">
        <f>BT30*波及計算!$U33</f>
        <v>0</v>
      </c>
      <c r="BU218" s="238">
        <f>BU30*波及計算!$U33</f>
        <v>0</v>
      </c>
      <c r="BV218" s="238">
        <f>BV30*波及計算!$U33</f>
        <v>0</v>
      </c>
      <c r="BW218" s="238">
        <f>BW30*波及計算!$U33</f>
        <v>0</v>
      </c>
      <c r="BX218" s="238">
        <f>BX30*波及計算!$U33</f>
        <v>0</v>
      </c>
      <c r="BY218" s="238">
        <f>BY30*波及計算!$U33</f>
        <v>0</v>
      </c>
      <c r="BZ218" s="238">
        <f>BZ30*波及計算!$U33</f>
        <v>0</v>
      </c>
      <c r="CA218" s="238">
        <f>CA30*波及計算!$U33</f>
        <v>0</v>
      </c>
      <c r="CB218" s="238">
        <f>CB30*波及計算!$U33</f>
        <v>0</v>
      </c>
      <c r="CC218" s="238">
        <f>CC30*波及計算!$U33</f>
        <v>0</v>
      </c>
      <c r="CD218" s="238">
        <f>CD30*波及計算!$U33</f>
        <v>0</v>
      </c>
      <c r="CE218" s="238">
        <f>CE30*波及計算!$U33</f>
        <v>0</v>
      </c>
      <c r="CF218" s="238">
        <f>CF30*波及計算!$U33</f>
        <v>0</v>
      </c>
      <c r="CG218" s="238">
        <f>CG30*波及計算!$U33</f>
        <v>0</v>
      </c>
      <c r="CH218" s="238">
        <f>CH30*波及計算!$U33</f>
        <v>0</v>
      </c>
      <c r="CI218" s="238">
        <f>CI30*波及計算!$U33</f>
        <v>0</v>
      </c>
      <c r="CJ218" s="238">
        <f>CJ30*波及計算!$U33</f>
        <v>0</v>
      </c>
      <c r="CK218" s="238">
        <f>CK30*波及計算!$U33</f>
        <v>0</v>
      </c>
      <c r="CL218" s="238">
        <f>CL30*波及計算!$U33</f>
        <v>0</v>
      </c>
    </row>
    <row r="219" spans="1:90">
      <c r="A219">
        <v>28</v>
      </c>
      <c r="B219" t="s">
        <v>1941</v>
      </c>
      <c r="C219" s="238">
        <f>C31*波及計算!$U34</f>
        <v>0</v>
      </c>
      <c r="D219" s="238">
        <f>D31*波及計算!$U34</f>
        <v>0</v>
      </c>
      <c r="E219" s="238">
        <f>E31*波及計算!$U34</f>
        <v>0</v>
      </c>
      <c r="F219" s="238">
        <f>F31*波及計算!$U34</f>
        <v>0</v>
      </c>
      <c r="G219" s="238">
        <f>G31*波及計算!$U34</f>
        <v>0</v>
      </c>
      <c r="H219" s="238">
        <f>H31*波及計算!$U34</f>
        <v>0</v>
      </c>
      <c r="I219" s="238">
        <f>I31*波及計算!$U34</f>
        <v>0</v>
      </c>
      <c r="J219" s="238">
        <f>J31*波及計算!$U34</f>
        <v>0</v>
      </c>
      <c r="K219" s="238">
        <f>K31*波及計算!$U34</f>
        <v>0</v>
      </c>
      <c r="L219" s="238">
        <f>L31*波及計算!$U34</f>
        <v>0</v>
      </c>
      <c r="M219" s="238">
        <f>M31*波及計算!$U34</f>
        <v>0</v>
      </c>
      <c r="N219" s="238">
        <f>N31*波及計算!$U34</f>
        <v>0</v>
      </c>
      <c r="O219" s="238">
        <f>O31*波及計算!$U34</f>
        <v>0</v>
      </c>
      <c r="P219" s="238">
        <f>P31*波及計算!$U34</f>
        <v>0</v>
      </c>
      <c r="Q219" s="238">
        <f>Q31*波及計算!$U34</f>
        <v>0</v>
      </c>
      <c r="R219" s="238">
        <f>R31*波及計算!$U34</f>
        <v>0</v>
      </c>
      <c r="S219" s="238">
        <f>S31*波及計算!$U34</f>
        <v>0</v>
      </c>
      <c r="T219" s="238">
        <f>T31*波及計算!$U34</f>
        <v>0</v>
      </c>
      <c r="U219" s="238">
        <f>U31*波及計算!$U34</f>
        <v>0</v>
      </c>
      <c r="V219" s="238">
        <f>V31*波及計算!$U34</f>
        <v>0</v>
      </c>
      <c r="W219" s="238">
        <f>W31*波及計算!$U34</f>
        <v>0</v>
      </c>
      <c r="X219" s="238">
        <f>X31*波及計算!$U34</f>
        <v>0</v>
      </c>
      <c r="Y219" s="238">
        <f>Y31*波及計算!$U34</f>
        <v>0</v>
      </c>
      <c r="Z219" s="238">
        <f>Z31*波及計算!$U34</f>
        <v>0</v>
      </c>
      <c r="AA219" s="238">
        <f>AA31*波及計算!$U34</f>
        <v>0</v>
      </c>
      <c r="AB219" s="238">
        <f>AB31*波及計算!$U34</f>
        <v>0</v>
      </c>
      <c r="AC219" s="238">
        <f>AC31*波及計算!$U34</f>
        <v>0</v>
      </c>
      <c r="AD219" s="238">
        <f>AD31*波及計算!$U34</f>
        <v>0</v>
      </c>
      <c r="AE219" s="238">
        <f>AE31*波及計算!$U34</f>
        <v>0</v>
      </c>
      <c r="AF219" s="238">
        <f>AF31*波及計算!$U34</f>
        <v>0</v>
      </c>
      <c r="AG219" s="238">
        <f>AG31*波及計算!$U34</f>
        <v>0</v>
      </c>
      <c r="AH219" s="238">
        <f>AH31*波及計算!$U34</f>
        <v>0</v>
      </c>
      <c r="AI219" s="238">
        <f>AI31*波及計算!$U34</f>
        <v>0</v>
      </c>
      <c r="AJ219" s="238">
        <f>AJ31*波及計算!$U34</f>
        <v>0</v>
      </c>
      <c r="AK219" s="238">
        <f>AK31*波及計算!$U34</f>
        <v>0</v>
      </c>
      <c r="AL219" s="238">
        <f>AL31*波及計算!$U34</f>
        <v>0</v>
      </c>
      <c r="AM219" s="238">
        <f>AM31*波及計算!$U34</f>
        <v>0</v>
      </c>
      <c r="AN219" s="238">
        <f>AN31*波及計算!$U34</f>
        <v>0</v>
      </c>
      <c r="AO219" s="238">
        <f>AO31*波及計算!$U34</f>
        <v>0</v>
      </c>
      <c r="AP219" s="238">
        <f>AP31*波及計算!$U34</f>
        <v>0</v>
      </c>
      <c r="AQ219" s="238">
        <f>AQ31*波及計算!$U34</f>
        <v>0</v>
      </c>
      <c r="AR219" s="238">
        <f>AR31*波及計算!$U34</f>
        <v>0</v>
      </c>
      <c r="AS219" s="238">
        <f>AS31*波及計算!$U34</f>
        <v>0</v>
      </c>
      <c r="AT219" s="238">
        <f>AT31*波及計算!$U34</f>
        <v>0</v>
      </c>
      <c r="AU219" s="238">
        <f>AU31*波及計算!$U34</f>
        <v>0</v>
      </c>
      <c r="AV219" s="238">
        <f>AV31*波及計算!$U34</f>
        <v>0</v>
      </c>
      <c r="AW219" s="238">
        <f>AW31*波及計算!$U34</f>
        <v>0</v>
      </c>
      <c r="AX219" s="238">
        <f>AX31*波及計算!$U34</f>
        <v>0</v>
      </c>
      <c r="AY219" s="238">
        <f>AY31*波及計算!$U34</f>
        <v>0</v>
      </c>
      <c r="AZ219" s="238">
        <f>AZ31*波及計算!$U34</f>
        <v>0</v>
      </c>
      <c r="BA219" s="238">
        <f>BA31*波及計算!$U34</f>
        <v>0</v>
      </c>
      <c r="BB219" s="238">
        <f>BB31*波及計算!$U34</f>
        <v>0</v>
      </c>
      <c r="BC219" s="238">
        <f>BC31*波及計算!$U34</f>
        <v>0</v>
      </c>
      <c r="BD219" s="238">
        <f>BD31*波及計算!$U34</f>
        <v>0</v>
      </c>
      <c r="BE219" s="238">
        <f>BE31*波及計算!$U34</f>
        <v>0</v>
      </c>
      <c r="BF219" s="238">
        <f>BF31*波及計算!$U34</f>
        <v>0</v>
      </c>
      <c r="BG219" s="238">
        <f>BG31*波及計算!$U34</f>
        <v>0</v>
      </c>
      <c r="BH219" s="238">
        <f>BH31*波及計算!$U34</f>
        <v>0</v>
      </c>
      <c r="BI219" s="238">
        <f>BI31*波及計算!$U34</f>
        <v>0</v>
      </c>
      <c r="BJ219" s="238">
        <f>BJ31*波及計算!$U34</f>
        <v>0</v>
      </c>
      <c r="BK219" s="238">
        <f>BK31*波及計算!$U34</f>
        <v>0</v>
      </c>
      <c r="BL219" s="238">
        <f>BL31*波及計算!$U34</f>
        <v>0</v>
      </c>
      <c r="BM219" s="238">
        <f>BM31*波及計算!$U34</f>
        <v>0</v>
      </c>
      <c r="BN219" s="238">
        <f>BN31*波及計算!$U34</f>
        <v>0</v>
      </c>
      <c r="BO219" s="238">
        <f>BO31*波及計算!$U34</f>
        <v>0</v>
      </c>
      <c r="BP219" s="238">
        <f>BP31*波及計算!$U34</f>
        <v>0</v>
      </c>
      <c r="BQ219" s="238">
        <f>BQ31*波及計算!$U34</f>
        <v>0</v>
      </c>
      <c r="BR219" s="238">
        <f>BR31*波及計算!$U34</f>
        <v>0</v>
      </c>
      <c r="BS219" s="238">
        <f>BS31*波及計算!$U34</f>
        <v>0</v>
      </c>
      <c r="BT219" s="238">
        <f>BT31*波及計算!$U34</f>
        <v>0</v>
      </c>
      <c r="BU219" s="238">
        <f>BU31*波及計算!$U34</f>
        <v>0</v>
      </c>
      <c r="BV219" s="238">
        <f>BV31*波及計算!$U34</f>
        <v>0</v>
      </c>
      <c r="BW219" s="238">
        <f>BW31*波及計算!$U34</f>
        <v>0</v>
      </c>
      <c r="BX219" s="238">
        <f>BX31*波及計算!$U34</f>
        <v>0</v>
      </c>
      <c r="BY219" s="238">
        <f>BY31*波及計算!$U34</f>
        <v>0</v>
      </c>
      <c r="BZ219" s="238">
        <f>BZ31*波及計算!$U34</f>
        <v>0</v>
      </c>
      <c r="CA219" s="238">
        <f>CA31*波及計算!$U34</f>
        <v>0</v>
      </c>
      <c r="CB219" s="238">
        <f>CB31*波及計算!$U34</f>
        <v>0</v>
      </c>
      <c r="CC219" s="238">
        <f>CC31*波及計算!$U34</f>
        <v>0</v>
      </c>
      <c r="CD219" s="238">
        <f>CD31*波及計算!$U34</f>
        <v>0</v>
      </c>
      <c r="CE219" s="238">
        <f>CE31*波及計算!$U34</f>
        <v>0</v>
      </c>
      <c r="CF219" s="238">
        <f>CF31*波及計算!$U34</f>
        <v>0</v>
      </c>
      <c r="CG219" s="238">
        <f>CG31*波及計算!$U34</f>
        <v>0</v>
      </c>
      <c r="CH219" s="238">
        <f>CH31*波及計算!$U34</f>
        <v>0</v>
      </c>
      <c r="CI219" s="238">
        <f>CI31*波及計算!$U34</f>
        <v>0</v>
      </c>
      <c r="CJ219" s="238">
        <f>CJ31*波及計算!$U34</f>
        <v>0</v>
      </c>
      <c r="CK219" s="238">
        <f>CK31*波及計算!$U34</f>
        <v>0</v>
      </c>
      <c r="CL219" s="238">
        <f>CL31*波及計算!$U34</f>
        <v>0</v>
      </c>
    </row>
    <row r="220" spans="1:90">
      <c r="A220">
        <v>29</v>
      </c>
      <c r="B220" t="s">
        <v>149</v>
      </c>
      <c r="C220" s="238">
        <f>C32*波及計算!$U35</f>
        <v>0</v>
      </c>
      <c r="D220" s="238">
        <f>D32*波及計算!$U35</f>
        <v>0</v>
      </c>
      <c r="E220" s="238">
        <f>E32*波及計算!$U35</f>
        <v>0</v>
      </c>
      <c r="F220" s="238">
        <f>F32*波及計算!$U35</f>
        <v>0</v>
      </c>
      <c r="G220" s="238">
        <f>G32*波及計算!$U35</f>
        <v>0</v>
      </c>
      <c r="H220" s="238">
        <f>H32*波及計算!$U35</f>
        <v>0</v>
      </c>
      <c r="I220" s="238">
        <f>I32*波及計算!$U35</f>
        <v>0</v>
      </c>
      <c r="J220" s="238">
        <f>J32*波及計算!$U35</f>
        <v>0</v>
      </c>
      <c r="K220" s="238">
        <f>K32*波及計算!$U35</f>
        <v>0</v>
      </c>
      <c r="L220" s="238">
        <f>L32*波及計算!$U35</f>
        <v>0</v>
      </c>
      <c r="M220" s="238">
        <f>M32*波及計算!$U35</f>
        <v>0</v>
      </c>
      <c r="N220" s="238">
        <f>N32*波及計算!$U35</f>
        <v>0</v>
      </c>
      <c r="O220" s="238">
        <f>O32*波及計算!$U35</f>
        <v>0</v>
      </c>
      <c r="P220" s="238">
        <f>P32*波及計算!$U35</f>
        <v>0</v>
      </c>
      <c r="Q220" s="238">
        <f>Q32*波及計算!$U35</f>
        <v>0</v>
      </c>
      <c r="R220" s="238">
        <f>R32*波及計算!$U35</f>
        <v>0</v>
      </c>
      <c r="S220" s="238">
        <f>S32*波及計算!$U35</f>
        <v>0</v>
      </c>
      <c r="T220" s="238">
        <f>T32*波及計算!$U35</f>
        <v>0</v>
      </c>
      <c r="U220" s="238">
        <f>U32*波及計算!$U35</f>
        <v>0</v>
      </c>
      <c r="V220" s="238">
        <f>V32*波及計算!$U35</f>
        <v>0</v>
      </c>
      <c r="W220" s="238">
        <f>W32*波及計算!$U35</f>
        <v>0</v>
      </c>
      <c r="X220" s="238">
        <f>X32*波及計算!$U35</f>
        <v>0</v>
      </c>
      <c r="Y220" s="238">
        <f>Y32*波及計算!$U35</f>
        <v>0</v>
      </c>
      <c r="Z220" s="238">
        <f>Z32*波及計算!$U35</f>
        <v>0</v>
      </c>
      <c r="AA220" s="238">
        <f>AA32*波及計算!$U35</f>
        <v>0</v>
      </c>
      <c r="AB220" s="238">
        <f>AB32*波及計算!$U35</f>
        <v>0</v>
      </c>
      <c r="AC220" s="238">
        <f>AC32*波及計算!$U35</f>
        <v>0</v>
      </c>
      <c r="AD220" s="238">
        <f>AD32*波及計算!$U35</f>
        <v>0</v>
      </c>
      <c r="AE220" s="238">
        <f>AE32*波及計算!$U35</f>
        <v>0</v>
      </c>
      <c r="AF220" s="238">
        <f>AF32*波及計算!$U35</f>
        <v>0</v>
      </c>
      <c r="AG220" s="238">
        <f>AG32*波及計算!$U35</f>
        <v>0</v>
      </c>
      <c r="AH220" s="238">
        <f>AH32*波及計算!$U35</f>
        <v>0</v>
      </c>
      <c r="AI220" s="238">
        <f>AI32*波及計算!$U35</f>
        <v>0</v>
      </c>
      <c r="AJ220" s="238">
        <f>AJ32*波及計算!$U35</f>
        <v>0</v>
      </c>
      <c r="AK220" s="238">
        <f>AK32*波及計算!$U35</f>
        <v>0</v>
      </c>
      <c r="AL220" s="238">
        <f>AL32*波及計算!$U35</f>
        <v>0</v>
      </c>
      <c r="AM220" s="238">
        <f>AM32*波及計算!$U35</f>
        <v>0</v>
      </c>
      <c r="AN220" s="238">
        <f>AN32*波及計算!$U35</f>
        <v>0</v>
      </c>
      <c r="AO220" s="238">
        <f>AO32*波及計算!$U35</f>
        <v>0</v>
      </c>
      <c r="AP220" s="238">
        <f>AP32*波及計算!$U35</f>
        <v>0</v>
      </c>
      <c r="AQ220" s="238">
        <f>AQ32*波及計算!$U35</f>
        <v>0</v>
      </c>
      <c r="AR220" s="238">
        <f>AR32*波及計算!$U35</f>
        <v>0</v>
      </c>
      <c r="AS220" s="238">
        <f>AS32*波及計算!$U35</f>
        <v>0</v>
      </c>
      <c r="AT220" s="238">
        <f>AT32*波及計算!$U35</f>
        <v>0</v>
      </c>
      <c r="AU220" s="238">
        <f>AU32*波及計算!$U35</f>
        <v>0</v>
      </c>
      <c r="AV220" s="238">
        <f>AV32*波及計算!$U35</f>
        <v>0</v>
      </c>
      <c r="AW220" s="238">
        <f>AW32*波及計算!$U35</f>
        <v>0</v>
      </c>
      <c r="AX220" s="238">
        <f>AX32*波及計算!$U35</f>
        <v>0</v>
      </c>
      <c r="AY220" s="238">
        <f>AY32*波及計算!$U35</f>
        <v>0</v>
      </c>
      <c r="AZ220" s="238">
        <f>AZ32*波及計算!$U35</f>
        <v>0</v>
      </c>
      <c r="BA220" s="238">
        <f>BA32*波及計算!$U35</f>
        <v>0</v>
      </c>
      <c r="BB220" s="238">
        <f>BB32*波及計算!$U35</f>
        <v>0</v>
      </c>
      <c r="BC220" s="238">
        <f>BC32*波及計算!$U35</f>
        <v>0</v>
      </c>
      <c r="BD220" s="238">
        <f>BD32*波及計算!$U35</f>
        <v>0</v>
      </c>
      <c r="BE220" s="238">
        <f>BE32*波及計算!$U35</f>
        <v>0</v>
      </c>
      <c r="BF220" s="238">
        <f>BF32*波及計算!$U35</f>
        <v>0</v>
      </c>
      <c r="BG220" s="238">
        <f>BG32*波及計算!$U35</f>
        <v>0</v>
      </c>
      <c r="BH220" s="238">
        <f>BH32*波及計算!$U35</f>
        <v>0</v>
      </c>
      <c r="BI220" s="238">
        <f>BI32*波及計算!$U35</f>
        <v>0</v>
      </c>
      <c r="BJ220" s="238">
        <f>BJ32*波及計算!$U35</f>
        <v>0</v>
      </c>
      <c r="BK220" s="238">
        <f>BK32*波及計算!$U35</f>
        <v>0</v>
      </c>
      <c r="BL220" s="238">
        <f>BL32*波及計算!$U35</f>
        <v>0</v>
      </c>
      <c r="BM220" s="238">
        <f>BM32*波及計算!$U35</f>
        <v>0</v>
      </c>
      <c r="BN220" s="238">
        <f>BN32*波及計算!$U35</f>
        <v>0</v>
      </c>
      <c r="BO220" s="238">
        <f>BO32*波及計算!$U35</f>
        <v>0</v>
      </c>
      <c r="BP220" s="238">
        <f>BP32*波及計算!$U35</f>
        <v>0</v>
      </c>
      <c r="BQ220" s="238">
        <f>BQ32*波及計算!$U35</f>
        <v>0</v>
      </c>
      <c r="BR220" s="238">
        <f>BR32*波及計算!$U35</f>
        <v>0</v>
      </c>
      <c r="BS220" s="238">
        <f>BS32*波及計算!$U35</f>
        <v>0</v>
      </c>
      <c r="BT220" s="238">
        <f>BT32*波及計算!$U35</f>
        <v>0</v>
      </c>
      <c r="BU220" s="238">
        <f>BU32*波及計算!$U35</f>
        <v>0</v>
      </c>
      <c r="BV220" s="238">
        <f>BV32*波及計算!$U35</f>
        <v>0</v>
      </c>
      <c r="BW220" s="238">
        <f>BW32*波及計算!$U35</f>
        <v>0</v>
      </c>
      <c r="BX220" s="238">
        <f>BX32*波及計算!$U35</f>
        <v>0</v>
      </c>
      <c r="BY220" s="238">
        <f>BY32*波及計算!$U35</f>
        <v>0</v>
      </c>
      <c r="BZ220" s="238">
        <f>BZ32*波及計算!$U35</f>
        <v>0</v>
      </c>
      <c r="CA220" s="238">
        <f>CA32*波及計算!$U35</f>
        <v>0</v>
      </c>
      <c r="CB220" s="238">
        <f>CB32*波及計算!$U35</f>
        <v>0</v>
      </c>
      <c r="CC220" s="238">
        <f>CC32*波及計算!$U35</f>
        <v>0</v>
      </c>
      <c r="CD220" s="238">
        <f>CD32*波及計算!$U35</f>
        <v>0</v>
      </c>
      <c r="CE220" s="238">
        <f>CE32*波及計算!$U35</f>
        <v>0</v>
      </c>
      <c r="CF220" s="238">
        <f>CF32*波及計算!$U35</f>
        <v>0</v>
      </c>
      <c r="CG220" s="238">
        <f>CG32*波及計算!$U35</f>
        <v>0</v>
      </c>
      <c r="CH220" s="238">
        <f>CH32*波及計算!$U35</f>
        <v>0</v>
      </c>
      <c r="CI220" s="238">
        <f>CI32*波及計算!$U35</f>
        <v>0</v>
      </c>
      <c r="CJ220" s="238">
        <f>CJ32*波及計算!$U35</f>
        <v>0</v>
      </c>
      <c r="CK220" s="238">
        <f>CK32*波及計算!$U35</f>
        <v>0</v>
      </c>
      <c r="CL220" s="238">
        <f>CL32*波及計算!$U35</f>
        <v>0</v>
      </c>
    </row>
    <row r="221" spans="1:90">
      <c r="A221">
        <v>30</v>
      </c>
      <c r="B221" t="s">
        <v>1163</v>
      </c>
      <c r="C221" s="238">
        <f>C33*波及計算!$U36</f>
        <v>0</v>
      </c>
      <c r="D221" s="238">
        <f>D33*波及計算!$U36</f>
        <v>0</v>
      </c>
      <c r="E221" s="238">
        <f>E33*波及計算!$U36</f>
        <v>0</v>
      </c>
      <c r="F221" s="238">
        <f>F33*波及計算!$U36</f>
        <v>0</v>
      </c>
      <c r="G221" s="238">
        <f>G33*波及計算!$U36</f>
        <v>0</v>
      </c>
      <c r="H221" s="238">
        <f>H33*波及計算!$U36</f>
        <v>0</v>
      </c>
      <c r="I221" s="238">
        <f>I33*波及計算!$U36</f>
        <v>0</v>
      </c>
      <c r="J221" s="238">
        <f>J33*波及計算!$U36</f>
        <v>0</v>
      </c>
      <c r="K221" s="238">
        <f>K33*波及計算!$U36</f>
        <v>0</v>
      </c>
      <c r="L221" s="238">
        <f>L33*波及計算!$U36</f>
        <v>0</v>
      </c>
      <c r="M221" s="238">
        <f>M33*波及計算!$U36</f>
        <v>0</v>
      </c>
      <c r="N221" s="238">
        <f>N33*波及計算!$U36</f>
        <v>0</v>
      </c>
      <c r="O221" s="238">
        <f>O33*波及計算!$U36</f>
        <v>0</v>
      </c>
      <c r="P221" s="238">
        <f>P33*波及計算!$U36</f>
        <v>0</v>
      </c>
      <c r="Q221" s="238">
        <f>Q33*波及計算!$U36</f>
        <v>0</v>
      </c>
      <c r="R221" s="238">
        <f>R33*波及計算!$U36</f>
        <v>0</v>
      </c>
      <c r="S221" s="238">
        <f>S33*波及計算!$U36</f>
        <v>0</v>
      </c>
      <c r="T221" s="238">
        <f>T33*波及計算!$U36</f>
        <v>0</v>
      </c>
      <c r="U221" s="238">
        <f>U33*波及計算!$U36</f>
        <v>0</v>
      </c>
      <c r="V221" s="238">
        <f>V33*波及計算!$U36</f>
        <v>0</v>
      </c>
      <c r="W221" s="238">
        <f>W33*波及計算!$U36</f>
        <v>0</v>
      </c>
      <c r="X221" s="238">
        <f>X33*波及計算!$U36</f>
        <v>0</v>
      </c>
      <c r="Y221" s="238">
        <f>Y33*波及計算!$U36</f>
        <v>0</v>
      </c>
      <c r="Z221" s="238">
        <f>Z33*波及計算!$U36</f>
        <v>0</v>
      </c>
      <c r="AA221" s="238">
        <f>AA33*波及計算!$U36</f>
        <v>0</v>
      </c>
      <c r="AB221" s="238">
        <f>AB33*波及計算!$U36</f>
        <v>0</v>
      </c>
      <c r="AC221" s="238">
        <f>AC33*波及計算!$U36</f>
        <v>0</v>
      </c>
      <c r="AD221" s="238">
        <f>AD33*波及計算!$U36</f>
        <v>0</v>
      </c>
      <c r="AE221" s="238">
        <f>AE33*波及計算!$U36</f>
        <v>0</v>
      </c>
      <c r="AF221" s="238">
        <f>AF33*波及計算!$U36</f>
        <v>0</v>
      </c>
      <c r="AG221" s="238">
        <f>AG33*波及計算!$U36</f>
        <v>0</v>
      </c>
      <c r="AH221" s="238">
        <f>AH33*波及計算!$U36</f>
        <v>0</v>
      </c>
      <c r="AI221" s="238">
        <f>AI33*波及計算!$U36</f>
        <v>0</v>
      </c>
      <c r="AJ221" s="238">
        <f>AJ33*波及計算!$U36</f>
        <v>0</v>
      </c>
      <c r="AK221" s="238">
        <f>AK33*波及計算!$U36</f>
        <v>0</v>
      </c>
      <c r="AL221" s="238">
        <f>AL33*波及計算!$U36</f>
        <v>0</v>
      </c>
      <c r="AM221" s="238">
        <f>AM33*波及計算!$U36</f>
        <v>0</v>
      </c>
      <c r="AN221" s="238">
        <f>AN33*波及計算!$U36</f>
        <v>0</v>
      </c>
      <c r="AO221" s="238">
        <f>AO33*波及計算!$U36</f>
        <v>0</v>
      </c>
      <c r="AP221" s="238">
        <f>AP33*波及計算!$U36</f>
        <v>0</v>
      </c>
      <c r="AQ221" s="238">
        <f>AQ33*波及計算!$U36</f>
        <v>0</v>
      </c>
      <c r="AR221" s="238">
        <f>AR33*波及計算!$U36</f>
        <v>0</v>
      </c>
      <c r="AS221" s="238">
        <f>AS33*波及計算!$U36</f>
        <v>0</v>
      </c>
      <c r="AT221" s="238">
        <f>AT33*波及計算!$U36</f>
        <v>0</v>
      </c>
      <c r="AU221" s="238">
        <f>AU33*波及計算!$U36</f>
        <v>0</v>
      </c>
      <c r="AV221" s="238">
        <f>AV33*波及計算!$U36</f>
        <v>0</v>
      </c>
      <c r="AW221" s="238">
        <f>AW33*波及計算!$U36</f>
        <v>0</v>
      </c>
      <c r="AX221" s="238">
        <f>AX33*波及計算!$U36</f>
        <v>0</v>
      </c>
      <c r="AY221" s="238">
        <f>AY33*波及計算!$U36</f>
        <v>0</v>
      </c>
      <c r="AZ221" s="238">
        <f>AZ33*波及計算!$U36</f>
        <v>0</v>
      </c>
      <c r="BA221" s="238">
        <f>BA33*波及計算!$U36</f>
        <v>0</v>
      </c>
      <c r="BB221" s="238">
        <f>BB33*波及計算!$U36</f>
        <v>0</v>
      </c>
      <c r="BC221" s="238">
        <f>BC33*波及計算!$U36</f>
        <v>0</v>
      </c>
      <c r="BD221" s="238">
        <f>BD33*波及計算!$U36</f>
        <v>0</v>
      </c>
      <c r="BE221" s="238">
        <f>BE33*波及計算!$U36</f>
        <v>0</v>
      </c>
      <c r="BF221" s="238">
        <f>BF33*波及計算!$U36</f>
        <v>0</v>
      </c>
      <c r="BG221" s="238">
        <f>BG33*波及計算!$U36</f>
        <v>0</v>
      </c>
      <c r="BH221" s="238">
        <f>BH33*波及計算!$U36</f>
        <v>0</v>
      </c>
      <c r="BI221" s="238">
        <f>BI33*波及計算!$U36</f>
        <v>0</v>
      </c>
      <c r="BJ221" s="238">
        <f>BJ33*波及計算!$U36</f>
        <v>0</v>
      </c>
      <c r="BK221" s="238">
        <f>BK33*波及計算!$U36</f>
        <v>0</v>
      </c>
      <c r="BL221" s="238">
        <f>BL33*波及計算!$U36</f>
        <v>0</v>
      </c>
      <c r="BM221" s="238">
        <f>BM33*波及計算!$U36</f>
        <v>0</v>
      </c>
      <c r="BN221" s="238">
        <f>BN33*波及計算!$U36</f>
        <v>0</v>
      </c>
      <c r="BO221" s="238">
        <f>BO33*波及計算!$U36</f>
        <v>0</v>
      </c>
      <c r="BP221" s="238">
        <f>BP33*波及計算!$U36</f>
        <v>0</v>
      </c>
      <c r="BQ221" s="238">
        <f>BQ33*波及計算!$U36</f>
        <v>0</v>
      </c>
      <c r="BR221" s="238">
        <f>BR33*波及計算!$U36</f>
        <v>0</v>
      </c>
      <c r="BS221" s="238">
        <f>BS33*波及計算!$U36</f>
        <v>0</v>
      </c>
      <c r="BT221" s="238">
        <f>BT33*波及計算!$U36</f>
        <v>0</v>
      </c>
      <c r="BU221" s="238">
        <f>BU33*波及計算!$U36</f>
        <v>0</v>
      </c>
      <c r="BV221" s="238">
        <f>BV33*波及計算!$U36</f>
        <v>0</v>
      </c>
      <c r="BW221" s="238">
        <f>BW33*波及計算!$U36</f>
        <v>0</v>
      </c>
      <c r="BX221" s="238">
        <f>BX33*波及計算!$U36</f>
        <v>0</v>
      </c>
      <c r="BY221" s="238">
        <f>BY33*波及計算!$U36</f>
        <v>0</v>
      </c>
      <c r="BZ221" s="238">
        <f>BZ33*波及計算!$U36</f>
        <v>0</v>
      </c>
      <c r="CA221" s="238">
        <f>CA33*波及計算!$U36</f>
        <v>0</v>
      </c>
      <c r="CB221" s="238">
        <f>CB33*波及計算!$U36</f>
        <v>0</v>
      </c>
      <c r="CC221" s="238">
        <f>CC33*波及計算!$U36</f>
        <v>0</v>
      </c>
      <c r="CD221" s="238">
        <f>CD33*波及計算!$U36</f>
        <v>0</v>
      </c>
      <c r="CE221" s="238">
        <f>CE33*波及計算!$U36</f>
        <v>0</v>
      </c>
      <c r="CF221" s="238">
        <f>CF33*波及計算!$U36</f>
        <v>0</v>
      </c>
      <c r="CG221" s="238">
        <f>CG33*波及計算!$U36</f>
        <v>0</v>
      </c>
      <c r="CH221" s="238">
        <f>CH33*波及計算!$U36</f>
        <v>0</v>
      </c>
      <c r="CI221" s="238">
        <f>CI33*波及計算!$U36</f>
        <v>0</v>
      </c>
      <c r="CJ221" s="238">
        <f>CJ33*波及計算!$U36</f>
        <v>0</v>
      </c>
      <c r="CK221" s="238">
        <f>CK33*波及計算!$U36</f>
        <v>0</v>
      </c>
      <c r="CL221" s="238">
        <f>CL33*波及計算!$U36</f>
        <v>0</v>
      </c>
    </row>
    <row r="222" spans="1:90">
      <c r="A222">
        <v>31</v>
      </c>
      <c r="B222" t="s">
        <v>1164</v>
      </c>
      <c r="C222" s="238">
        <f>C34*波及計算!$U37</f>
        <v>0</v>
      </c>
      <c r="D222" s="238">
        <f>D34*波及計算!$U37</f>
        <v>0</v>
      </c>
      <c r="E222" s="238">
        <f>E34*波及計算!$U37</f>
        <v>0</v>
      </c>
      <c r="F222" s="238">
        <f>F34*波及計算!$U37</f>
        <v>0</v>
      </c>
      <c r="G222" s="238">
        <f>G34*波及計算!$U37</f>
        <v>0</v>
      </c>
      <c r="H222" s="238">
        <f>H34*波及計算!$U37</f>
        <v>0</v>
      </c>
      <c r="I222" s="238">
        <f>I34*波及計算!$U37</f>
        <v>0</v>
      </c>
      <c r="J222" s="238">
        <f>J34*波及計算!$U37</f>
        <v>0</v>
      </c>
      <c r="K222" s="238">
        <f>K34*波及計算!$U37</f>
        <v>0</v>
      </c>
      <c r="L222" s="238">
        <f>L34*波及計算!$U37</f>
        <v>0</v>
      </c>
      <c r="M222" s="238">
        <f>M34*波及計算!$U37</f>
        <v>0</v>
      </c>
      <c r="N222" s="238">
        <f>N34*波及計算!$U37</f>
        <v>0</v>
      </c>
      <c r="O222" s="238">
        <f>O34*波及計算!$U37</f>
        <v>0</v>
      </c>
      <c r="P222" s="238">
        <f>P34*波及計算!$U37</f>
        <v>0</v>
      </c>
      <c r="Q222" s="238">
        <f>Q34*波及計算!$U37</f>
        <v>0</v>
      </c>
      <c r="R222" s="238">
        <f>R34*波及計算!$U37</f>
        <v>0</v>
      </c>
      <c r="S222" s="238">
        <f>S34*波及計算!$U37</f>
        <v>0</v>
      </c>
      <c r="T222" s="238">
        <f>T34*波及計算!$U37</f>
        <v>0</v>
      </c>
      <c r="U222" s="238">
        <f>U34*波及計算!$U37</f>
        <v>0</v>
      </c>
      <c r="V222" s="238">
        <f>V34*波及計算!$U37</f>
        <v>0</v>
      </c>
      <c r="W222" s="238">
        <f>W34*波及計算!$U37</f>
        <v>0</v>
      </c>
      <c r="X222" s="238">
        <f>X34*波及計算!$U37</f>
        <v>0</v>
      </c>
      <c r="Y222" s="238">
        <f>Y34*波及計算!$U37</f>
        <v>0</v>
      </c>
      <c r="Z222" s="238">
        <f>Z34*波及計算!$U37</f>
        <v>0</v>
      </c>
      <c r="AA222" s="238">
        <f>AA34*波及計算!$U37</f>
        <v>0</v>
      </c>
      <c r="AB222" s="238">
        <f>AB34*波及計算!$U37</f>
        <v>0</v>
      </c>
      <c r="AC222" s="238">
        <f>AC34*波及計算!$U37</f>
        <v>0</v>
      </c>
      <c r="AD222" s="238">
        <f>AD34*波及計算!$U37</f>
        <v>0</v>
      </c>
      <c r="AE222" s="238">
        <f>AE34*波及計算!$U37</f>
        <v>0</v>
      </c>
      <c r="AF222" s="238">
        <f>AF34*波及計算!$U37</f>
        <v>0</v>
      </c>
      <c r="AG222" s="238">
        <f>AG34*波及計算!$U37</f>
        <v>0</v>
      </c>
      <c r="AH222" s="238">
        <f>AH34*波及計算!$U37</f>
        <v>0</v>
      </c>
      <c r="AI222" s="238">
        <f>AI34*波及計算!$U37</f>
        <v>0</v>
      </c>
      <c r="AJ222" s="238">
        <f>AJ34*波及計算!$U37</f>
        <v>0</v>
      </c>
      <c r="AK222" s="238">
        <f>AK34*波及計算!$U37</f>
        <v>0</v>
      </c>
      <c r="AL222" s="238">
        <f>AL34*波及計算!$U37</f>
        <v>0</v>
      </c>
      <c r="AM222" s="238">
        <f>AM34*波及計算!$U37</f>
        <v>0</v>
      </c>
      <c r="AN222" s="238">
        <f>AN34*波及計算!$U37</f>
        <v>0</v>
      </c>
      <c r="AO222" s="238">
        <f>AO34*波及計算!$U37</f>
        <v>0</v>
      </c>
      <c r="AP222" s="238">
        <f>AP34*波及計算!$U37</f>
        <v>0</v>
      </c>
      <c r="AQ222" s="238">
        <f>AQ34*波及計算!$U37</f>
        <v>0</v>
      </c>
      <c r="AR222" s="238">
        <f>AR34*波及計算!$U37</f>
        <v>0</v>
      </c>
      <c r="AS222" s="238">
        <f>AS34*波及計算!$U37</f>
        <v>0</v>
      </c>
      <c r="AT222" s="238">
        <f>AT34*波及計算!$U37</f>
        <v>0</v>
      </c>
      <c r="AU222" s="238">
        <f>AU34*波及計算!$U37</f>
        <v>0</v>
      </c>
      <c r="AV222" s="238">
        <f>AV34*波及計算!$U37</f>
        <v>0</v>
      </c>
      <c r="AW222" s="238">
        <f>AW34*波及計算!$U37</f>
        <v>0</v>
      </c>
      <c r="AX222" s="238">
        <f>AX34*波及計算!$U37</f>
        <v>0</v>
      </c>
      <c r="AY222" s="238">
        <f>AY34*波及計算!$U37</f>
        <v>0</v>
      </c>
      <c r="AZ222" s="238">
        <f>AZ34*波及計算!$U37</f>
        <v>0</v>
      </c>
      <c r="BA222" s="238">
        <f>BA34*波及計算!$U37</f>
        <v>0</v>
      </c>
      <c r="BB222" s="238">
        <f>BB34*波及計算!$U37</f>
        <v>0</v>
      </c>
      <c r="BC222" s="238">
        <f>BC34*波及計算!$U37</f>
        <v>0</v>
      </c>
      <c r="BD222" s="238">
        <f>BD34*波及計算!$U37</f>
        <v>0</v>
      </c>
      <c r="BE222" s="238">
        <f>BE34*波及計算!$U37</f>
        <v>0</v>
      </c>
      <c r="BF222" s="238">
        <f>BF34*波及計算!$U37</f>
        <v>0</v>
      </c>
      <c r="BG222" s="238">
        <f>BG34*波及計算!$U37</f>
        <v>0</v>
      </c>
      <c r="BH222" s="238">
        <f>BH34*波及計算!$U37</f>
        <v>0</v>
      </c>
      <c r="BI222" s="238">
        <f>BI34*波及計算!$U37</f>
        <v>0</v>
      </c>
      <c r="BJ222" s="238">
        <f>BJ34*波及計算!$U37</f>
        <v>0</v>
      </c>
      <c r="BK222" s="238">
        <f>BK34*波及計算!$U37</f>
        <v>0</v>
      </c>
      <c r="BL222" s="238">
        <f>BL34*波及計算!$U37</f>
        <v>0</v>
      </c>
      <c r="BM222" s="238">
        <f>BM34*波及計算!$U37</f>
        <v>0</v>
      </c>
      <c r="BN222" s="238">
        <f>BN34*波及計算!$U37</f>
        <v>0</v>
      </c>
      <c r="BO222" s="238">
        <f>BO34*波及計算!$U37</f>
        <v>0</v>
      </c>
      <c r="BP222" s="238">
        <f>BP34*波及計算!$U37</f>
        <v>0</v>
      </c>
      <c r="BQ222" s="238">
        <f>BQ34*波及計算!$U37</f>
        <v>0</v>
      </c>
      <c r="BR222" s="238">
        <f>BR34*波及計算!$U37</f>
        <v>0</v>
      </c>
      <c r="BS222" s="238">
        <f>BS34*波及計算!$U37</f>
        <v>0</v>
      </c>
      <c r="BT222" s="238">
        <f>BT34*波及計算!$U37</f>
        <v>0</v>
      </c>
      <c r="BU222" s="238">
        <f>BU34*波及計算!$U37</f>
        <v>0</v>
      </c>
      <c r="BV222" s="238">
        <f>BV34*波及計算!$U37</f>
        <v>0</v>
      </c>
      <c r="BW222" s="238">
        <f>BW34*波及計算!$U37</f>
        <v>0</v>
      </c>
      <c r="BX222" s="238">
        <f>BX34*波及計算!$U37</f>
        <v>0</v>
      </c>
      <c r="BY222" s="238">
        <f>BY34*波及計算!$U37</f>
        <v>0</v>
      </c>
      <c r="BZ222" s="238">
        <f>BZ34*波及計算!$U37</f>
        <v>0</v>
      </c>
      <c r="CA222" s="238">
        <f>CA34*波及計算!$U37</f>
        <v>0</v>
      </c>
      <c r="CB222" s="238">
        <f>CB34*波及計算!$U37</f>
        <v>0</v>
      </c>
      <c r="CC222" s="238">
        <f>CC34*波及計算!$U37</f>
        <v>0</v>
      </c>
      <c r="CD222" s="238">
        <f>CD34*波及計算!$U37</f>
        <v>0</v>
      </c>
      <c r="CE222" s="238">
        <f>CE34*波及計算!$U37</f>
        <v>0</v>
      </c>
      <c r="CF222" s="238">
        <f>CF34*波及計算!$U37</f>
        <v>0</v>
      </c>
      <c r="CG222" s="238">
        <f>CG34*波及計算!$U37</f>
        <v>0</v>
      </c>
      <c r="CH222" s="238">
        <f>CH34*波及計算!$U37</f>
        <v>0</v>
      </c>
      <c r="CI222" s="238">
        <f>CI34*波及計算!$U37</f>
        <v>0</v>
      </c>
      <c r="CJ222" s="238">
        <f>CJ34*波及計算!$U37</f>
        <v>0</v>
      </c>
      <c r="CK222" s="238">
        <f>CK34*波及計算!$U37</f>
        <v>0</v>
      </c>
      <c r="CL222" s="238">
        <f>CL34*波及計算!$U37</f>
        <v>0</v>
      </c>
    </row>
    <row r="223" spans="1:90">
      <c r="A223">
        <v>32</v>
      </c>
      <c r="B223" t="s">
        <v>1165</v>
      </c>
      <c r="C223" s="238">
        <f>C35*波及計算!$U38</f>
        <v>0</v>
      </c>
      <c r="D223" s="238">
        <f>D35*波及計算!$U38</f>
        <v>0</v>
      </c>
      <c r="E223" s="238">
        <f>E35*波及計算!$U38</f>
        <v>0</v>
      </c>
      <c r="F223" s="238">
        <f>F35*波及計算!$U38</f>
        <v>0</v>
      </c>
      <c r="G223" s="238">
        <f>G35*波及計算!$U38</f>
        <v>0</v>
      </c>
      <c r="H223" s="238">
        <f>H35*波及計算!$U38</f>
        <v>0</v>
      </c>
      <c r="I223" s="238">
        <f>I35*波及計算!$U38</f>
        <v>0</v>
      </c>
      <c r="J223" s="238">
        <f>J35*波及計算!$U38</f>
        <v>0</v>
      </c>
      <c r="K223" s="238">
        <f>K35*波及計算!$U38</f>
        <v>0</v>
      </c>
      <c r="L223" s="238">
        <f>L35*波及計算!$U38</f>
        <v>0</v>
      </c>
      <c r="M223" s="238">
        <f>M35*波及計算!$U38</f>
        <v>0</v>
      </c>
      <c r="N223" s="238">
        <f>N35*波及計算!$U38</f>
        <v>0</v>
      </c>
      <c r="O223" s="238">
        <f>O35*波及計算!$U38</f>
        <v>0</v>
      </c>
      <c r="P223" s="238">
        <f>P35*波及計算!$U38</f>
        <v>0</v>
      </c>
      <c r="Q223" s="238">
        <f>Q35*波及計算!$U38</f>
        <v>0</v>
      </c>
      <c r="R223" s="238">
        <f>R35*波及計算!$U38</f>
        <v>0</v>
      </c>
      <c r="S223" s="238">
        <f>S35*波及計算!$U38</f>
        <v>0</v>
      </c>
      <c r="T223" s="238">
        <f>T35*波及計算!$U38</f>
        <v>0</v>
      </c>
      <c r="U223" s="238">
        <f>U35*波及計算!$U38</f>
        <v>0</v>
      </c>
      <c r="V223" s="238">
        <f>V35*波及計算!$U38</f>
        <v>0</v>
      </c>
      <c r="W223" s="238">
        <f>W35*波及計算!$U38</f>
        <v>0</v>
      </c>
      <c r="X223" s="238">
        <f>X35*波及計算!$U38</f>
        <v>0</v>
      </c>
      <c r="Y223" s="238">
        <f>Y35*波及計算!$U38</f>
        <v>0</v>
      </c>
      <c r="Z223" s="238">
        <f>Z35*波及計算!$U38</f>
        <v>0</v>
      </c>
      <c r="AA223" s="238">
        <f>AA35*波及計算!$U38</f>
        <v>0</v>
      </c>
      <c r="AB223" s="238">
        <f>AB35*波及計算!$U38</f>
        <v>0</v>
      </c>
      <c r="AC223" s="238">
        <f>AC35*波及計算!$U38</f>
        <v>0</v>
      </c>
      <c r="AD223" s="238">
        <f>AD35*波及計算!$U38</f>
        <v>0</v>
      </c>
      <c r="AE223" s="238">
        <f>AE35*波及計算!$U38</f>
        <v>0</v>
      </c>
      <c r="AF223" s="238">
        <f>AF35*波及計算!$U38</f>
        <v>0</v>
      </c>
      <c r="AG223" s="238">
        <f>AG35*波及計算!$U38</f>
        <v>0</v>
      </c>
      <c r="AH223" s="238">
        <f>AH35*波及計算!$U38</f>
        <v>0</v>
      </c>
      <c r="AI223" s="238">
        <f>AI35*波及計算!$U38</f>
        <v>0</v>
      </c>
      <c r="AJ223" s="238">
        <f>AJ35*波及計算!$U38</f>
        <v>0</v>
      </c>
      <c r="AK223" s="238">
        <f>AK35*波及計算!$U38</f>
        <v>0</v>
      </c>
      <c r="AL223" s="238">
        <f>AL35*波及計算!$U38</f>
        <v>0</v>
      </c>
      <c r="AM223" s="238">
        <f>AM35*波及計算!$U38</f>
        <v>0</v>
      </c>
      <c r="AN223" s="238">
        <f>AN35*波及計算!$U38</f>
        <v>0</v>
      </c>
      <c r="AO223" s="238">
        <f>AO35*波及計算!$U38</f>
        <v>0</v>
      </c>
      <c r="AP223" s="238">
        <f>AP35*波及計算!$U38</f>
        <v>0</v>
      </c>
      <c r="AQ223" s="238">
        <f>AQ35*波及計算!$U38</f>
        <v>0</v>
      </c>
      <c r="AR223" s="238">
        <f>AR35*波及計算!$U38</f>
        <v>0</v>
      </c>
      <c r="AS223" s="238">
        <f>AS35*波及計算!$U38</f>
        <v>0</v>
      </c>
      <c r="AT223" s="238">
        <f>AT35*波及計算!$U38</f>
        <v>0</v>
      </c>
      <c r="AU223" s="238">
        <f>AU35*波及計算!$U38</f>
        <v>0</v>
      </c>
      <c r="AV223" s="238">
        <f>AV35*波及計算!$U38</f>
        <v>0</v>
      </c>
      <c r="AW223" s="238">
        <f>AW35*波及計算!$U38</f>
        <v>0</v>
      </c>
      <c r="AX223" s="238">
        <f>AX35*波及計算!$U38</f>
        <v>0</v>
      </c>
      <c r="AY223" s="238">
        <f>AY35*波及計算!$U38</f>
        <v>0</v>
      </c>
      <c r="AZ223" s="238">
        <f>AZ35*波及計算!$U38</f>
        <v>0</v>
      </c>
      <c r="BA223" s="238">
        <f>BA35*波及計算!$U38</f>
        <v>0</v>
      </c>
      <c r="BB223" s="238">
        <f>BB35*波及計算!$U38</f>
        <v>0</v>
      </c>
      <c r="BC223" s="238">
        <f>BC35*波及計算!$U38</f>
        <v>0</v>
      </c>
      <c r="BD223" s="238">
        <f>BD35*波及計算!$U38</f>
        <v>0</v>
      </c>
      <c r="BE223" s="238">
        <f>BE35*波及計算!$U38</f>
        <v>0</v>
      </c>
      <c r="BF223" s="238">
        <f>BF35*波及計算!$U38</f>
        <v>0</v>
      </c>
      <c r="BG223" s="238">
        <f>BG35*波及計算!$U38</f>
        <v>0</v>
      </c>
      <c r="BH223" s="238">
        <f>BH35*波及計算!$U38</f>
        <v>0</v>
      </c>
      <c r="BI223" s="238">
        <f>BI35*波及計算!$U38</f>
        <v>0</v>
      </c>
      <c r="BJ223" s="238">
        <f>BJ35*波及計算!$U38</f>
        <v>0</v>
      </c>
      <c r="BK223" s="238">
        <f>BK35*波及計算!$U38</f>
        <v>0</v>
      </c>
      <c r="BL223" s="238">
        <f>BL35*波及計算!$U38</f>
        <v>0</v>
      </c>
      <c r="BM223" s="238">
        <f>BM35*波及計算!$U38</f>
        <v>0</v>
      </c>
      <c r="BN223" s="238">
        <f>BN35*波及計算!$U38</f>
        <v>0</v>
      </c>
      <c r="BO223" s="238">
        <f>BO35*波及計算!$U38</f>
        <v>0</v>
      </c>
      <c r="BP223" s="238">
        <f>BP35*波及計算!$U38</f>
        <v>0</v>
      </c>
      <c r="BQ223" s="238">
        <f>BQ35*波及計算!$U38</f>
        <v>0</v>
      </c>
      <c r="BR223" s="238">
        <f>BR35*波及計算!$U38</f>
        <v>0</v>
      </c>
      <c r="BS223" s="238">
        <f>BS35*波及計算!$U38</f>
        <v>0</v>
      </c>
      <c r="BT223" s="238">
        <f>BT35*波及計算!$U38</f>
        <v>0</v>
      </c>
      <c r="BU223" s="238">
        <f>BU35*波及計算!$U38</f>
        <v>0</v>
      </c>
      <c r="BV223" s="238">
        <f>BV35*波及計算!$U38</f>
        <v>0</v>
      </c>
      <c r="BW223" s="238">
        <f>BW35*波及計算!$U38</f>
        <v>0</v>
      </c>
      <c r="BX223" s="238">
        <f>BX35*波及計算!$U38</f>
        <v>0</v>
      </c>
      <c r="BY223" s="238">
        <f>BY35*波及計算!$U38</f>
        <v>0</v>
      </c>
      <c r="BZ223" s="238">
        <f>BZ35*波及計算!$U38</f>
        <v>0</v>
      </c>
      <c r="CA223" s="238">
        <f>CA35*波及計算!$U38</f>
        <v>0</v>
      </c>
      <c r="CB223" s="238">
        <f>CB35*波及計算!$U38</f>
        <v>0</v>
      </c>
      <c r="CC223" s="238">
        <f>CC35*波及計算!$U38</f>
        <v>0</v>
      </c>
      <c r="CD223" s="238">
        <f>CD35*波及計算!$U38</f>
        <v>0</v>
      </c>
      <c r="CE223" s="238">
        <f>CE35*波及計算!$U38</f>
        <v>0</v>
      </c>
      <c r="CF223" s="238">
        <f>CF35*波及計算!$U38</f>
        <v>0</v>
      </c>
      <c r="CG223" s="238">
        <f>CG35*波及計算!$U38</f>
        <v>0</v>
      </c>
      <c r="CH223" s="238">
        <f>CH35*波及計算!$U38</f>
        <v>0</v>
      </c>
      <c r="CI223" s="238">
        <f>CI35*波及計算!$U38</f>
        <v>0</v>
      </c>
      <c r="CJ223" s="238">
        <f>CJ35*波及計算!$U38</f>
        <v>0</v>
      </c>
      <c r="CK223" s="238">
        <f>CK35*波及計算!$U38</f>
        <v>0</v>
      </c>
      <c r="CL223" s="238">
        <f>CL35*波及計算!$U38</f>
        <v>0</v>
      </c>
    </row>
    <row r="224" spans="1:90">
      <c r="A224">
        <v>33</v>
      </c>
      <c r="B224" t="s">
        <v>1993</v>
      </c>
      <c r="C224" s="238">
        <f>C36*波及計算!$U39</f>
        <v>0</v>
      </c>
      <c r="D224" s="238">
        <f>D36*波及計算!$U39</f>
        <v>0</v>
      </c>
      <c r="E224" s="238">
        <f>E36*波及計算!$U39</f>
        <v>0</v>
      </c>
      <c r="F224" s="238">
        <f>F36*波及計算!$U39</f>
        <v>0</v>
      </c>
      <c r="G224" s="238">
        <f>G36*波及計算!$U39</f>
        <v>0</v>
      </c>
      <c r="H224" s="238">
        <f>H36*波及計算!$U39</f>
        <v>0</v>
      </c>
      <c r="I224" s="238">
        <f>I36*波及計算!$U39</f>
        <v>0</v>
      </c>
      <c r="J224" s="238">
        <f>J36*波及計算!$U39</f>
        <v>0</v>
      </c>
      <c r="K224" s="238">
        <f>K36*波及計算!$U39</f>
        <v>0</v>
      </c>
      <c r="L224" s="238">
        <f>L36*波及計算!$U39</f>
        <v>0</v>
      </c>
      <c r="M224" s="238">
        <f>M36*波及計算!$U39</f>
        <v>0</v>
      </c>
      <c r="N224" s="238">
        <f>N36*波及計算!$U39</f>
        <v>0</v>
      </c>
      <c r="O224" s="238">
        <f>O36*波及計算!$U39</f>
        <v>0</v>
      </c>
      <c r="P224" s="238">
        <f>P36*波及計算!$U39</f>
        <v>0</v>
      </c>
      <c r="Q224" s="238">
        <f>Q36*波及計算!$U39</f>
        <v>0</v>
      </c>
      <c r="R224" s="238">
        <f>R36*波及計算!$U39</f>
        <v>0</v>
      </c>
      <c r="S224" s="238">
        <f>S36*波及計算!$U39</f>
        <v>0</v>
      </c>
      <c r="T224" s="238">
        <f>T36*波及計算!$U39</f>
        <v>0</v>
      </c>
      <c r="U224" s="238">
        <f>U36*波及計算!$U39</f>
        <v>0</v>
      </c>
      <c r="V224" s="238">
        <f>V36*波及計算!$U39</f>
        <v>0</v>
      </c>
      <c r="W224" s="238">
        <f>W36*波及計算!$U39</f>
        <v>0</v>
      </c>
      <c r="X224" s="238">
        <f>X36*波及計算!$U39</f>
        <v>0</v>
      </c>
      <c r="Y224" s="238">
        <f>Y36*波及計算!$U39</f>
        <v>0</v>
      </c>
      <c r="Z224" s="238">
        <f>Z36*波及計算!$U39</f>
        <v>0</v>
      </c>
      <c r="AA224" s="238">
        <f>AA36*波及計算!$U39</f>
        <v>0</v>
      </c>
      <c r="AB224" s="238">
        <f>AB36*波及計算!$U39</f>
        <v>0</v>
      </c>
      <c r="AC224" s="238">
        <f>AC36*波及計算!$U39</f>
        <v>0</v>
      </c>
      <c r="AD224" s="238">
        <f>AD36*波及計算!$U39</f>
        <v>0</v>
      </c>
      <c r="AE224" s="238">
        <f>AE36*波及計算!$U39</f>
        <v>0</v>
      </c>
      <c r="AF224" s="238">
        <f>AF36*波及計算!$U39</f>
        <v>0</v>
      </c>
      <c r="AG224" s="238">
        <f>AG36*波及計算!$U39</f>
        <v>0</v>
      </c>
      <c r="AH224" s="238">
        <f>AH36*波及計算!$U39</f>
        <v>0</v>
      </c>
      <c r="AI224" s="238">
        <f>AI36*波及計算!$U39</f>
        <v>0</v>
      </c>
      <c r="AJ224" s="238">
        <f>AJ36*波及計算!$U39</f>
        <v>0</v>
      </c>
      <c r="AK224" s="238">
        <f>AK36*波及計算!$U39</f>
        <v>0</v>
      </c>
      <c r="AL224" s="238">
        <f>AL36*波及計算!$U39</f>
        <v>0</v>
      </c>
      <c r="AM224" s="238">
        <f>AM36*波及計算!$U39</f>
        <v>0</v>
      </c>
      <c r="AN224" s="238">
        <f>AN36*波及計算!$U39</f>
        <v>0</v>
      </c>
      <c r="AO224" s="238">
        <f>AO36*波及計算!$U39</f>
        <v>0</v>
      </c>
      <c r="AP224" s="238">
        <f>AP36*波及計算!$U39</f>
        <v>0</v>
      </c>
      <c r="AQ224" s="238">
        <f>AQ36*波及計算!$U39</f>
        <v>0</v>
      </c>
      <c r="AR224" s="238">
        <f>AR36*波及計算!$U39</f>
        <v>0</v>
      </c>
      <c r="AS224" s="238">
        <f>AS36*波及計算!$U39</f>
        <v>0</v>
      </c>
      <c r="AT224" s="238">
        <f>AT36*波及計算!$U39</f>
        <v>0</v>
      </c>
      <c r="AU224" s="238">
        <f>AU36*波及計算!$U39</f>
        <v>0</v>
      </c>
      <c r="AV224" s="238">
        <f>AV36*波及計算!$U39</f>
        <v>0</v>
      </c>
      <c r="AW224" s="238">
        <f>AW36*波及計算!$U39</f>
        <v>0</v>
      </c>
      <c r="AX224" s="238">
        <f>AX36*波及計算!$U39</f>
        <v>0</v>
      </c>
      <c r="AY224" s="238">
        <f>AY36*波及計算!$U39</f>
        <v>0</v>
      </c>
      <c r="AZ224" s="238">
        <f>AZ36*波及計算!$U39</f>
        <v>0</v>
      </c>
      <c r="BA224" s="238">
        <f>BA36*波及計算!$U39</f>
        <v>0</v>
      </c>
      <c r="BB224" s="238">
        <f>BB36*波及計算!$U39</f>
        <v>0</v>
      </c>
      <c r="BC224" s="238">
        <f>BC36*波及計算!$U39</f>
        <v>0</v>
      </c>
      <c r="BD224" s="238">
        <f>BD36*波及計算!$U39</f>
        <v>0</v>
      </c>
      <c r="BE224" s="238">
        <f>BE36*波及計算!$U39</f>
        <v>0</v>
      </c>
      <c r="BF224" s="238">
        <f>BF36*波及計算!$U39</f>
        <v>0</v>
      </c>
      <c r="BG224" s="238">
        <f>BG36*波及計算!$U39</f>
        <v>0</v>
      </c>
      <c r="BH224" s="238">
        <f>BH36*波及計算!$U39</f>
        <v>0</v>
      </c>
      <c r="BI224" s="238">
        <f>BI36*波及計算!$U39</f>
        <v>0</v>
      </c>
      <c r="BJ224" s="238">
        <f>BJ36*波及計算!$U39</f>
        <v>0</v>
      </c>
      <c r="BK224" s="238">
        <f>BK36*波及計算!$U39</f>
        <v>0</v>
      </c>
      <c r="BL224" s="238">
        <f>BL36*波及計算!$U39</f>
        <v>0</v>
      </c>
      <c r="BM224" s="238">
        <f>BM36*波及計算!$U39</f>
        <v>0</v>
      </c>
      <c r="BN224" s="238">
        <f>BN36*波及計算!$U39</f>
        <v>0</v>
      </c>
      <c r="BO224" s="238">
        <f>BO36*波及計算!$U39</f>
        <v>0</v>
      </c>
      <c r="BP224" s="238">
        <f>BP36*波及計算!$U39</f>
        <v>0</v>
      </c>
      <c r="BQ224" s="238">
        <f>BQ36*波及計算!$U39</f>
        <v>0</v>
      </c>
      <c r="BR224" s="238">
        <f>BR36*波及計算!$U39</f>
        <v>0</v>
      </c>
      <c r="BS224" s="238">
        <f>BS36*波及計算!$U39</f>
        <v>0</v>
      </c>
      <c r="BT224" s="238">
        <f>BT36*波及計算!$U39</f>
        <v>0</v>
      </c>
      <c r="BU224" s="238">
        <f>BU36*波及計算!$U39</f>
        <v>0</v>
      </c>
      <c r="BV224" s="238">
        <f>BV36*波及計算!$U39</f>
        <v>0</v>
      </c>
      <c r="BW224" s="238">
        <f>BW36*波及計算!$U39</f>
        <v>0</v>
      </c>
      <c r="BX224" s="238">
        <f>BX36*波及計算!$U39</f>
        <v>0</v>
      </c>
      <c r="BY224" s="238">
        <f>BY36*波及計算!$U39</f>
        <v>0</v>
      </c>
      <c r="BZ224" s="238">
        <f>BZ36*波及計算!$U39</f>
        <v>0</v>
      </c>
      <c r="CA224" s="238">
        <f>CA36*波及計算!$U39</f>
        <v>0</v>
      </c>
      <c r="CB224" s="238">
        <f>CB36*波及計算!$U39</f>
        <v>0</v>
      </c>
      <c r="CC224" s="238">
        <f>CC36*波及計算!$U39</f>
        <v>0</v>
      </c>
      <c r="CD224" s="238">
        <f>CD36*波及計算!$U39</f>
        <v>0</v>
      </c>
      <c r="CE224" s="238">
        <f>CE36*波及計算!$U39</f>
        <v>0</v>
      </c>
      <c r="CF224" s="238">
        <f>CF36*波及計算!$U39</f>
        <v>0</v>
      </c>
      <c r="CG224" s="238">
        <f>CG36*波及計算!$U39</f>
        <v>0</v>
      </c>
      <c r="CH224" s="238">
        <f>CH36*波及計算!$U39</f>
        <v>0</v>
      </c>
      <c r="CI224" s="238">
        <f>CI36*波及計算!$U39</f>
        <v>0</v>
      </c>
      <c r="CJ224" s="238">
        <f>CJ36*波及計算!$U39</f>
        <v>0</v>
      </c>
      <c r="CK224" s="238">
        <f>CK36*波及計算!$U39</f>
        <v>0</v>
      </c>
      <c r="CL224" s="238">
        <f>CL36*波及計算!$U39</f>
        <v>0</v>
      </c>
    </row>
    <row r="225" spans="1:90">
      <c r="A225">
        <v>34</v>
      </c>
      <c r="B225" t="s">
        <v>1994</v>
      </c>
      <c r="C225" s="238">
        <f>C37*波及計算!$U40</f>
        <v>0</v>
      </c>
      <c r="D225" s="238">
        <f>D37*波及計算!$U40</f>
        <v>0</v>
      </c>
      <c r="E225" s="238">
        <f>E37*波及計算!$U40</f>
        <v>0</v>
      </c>
      <c r="F225" s="238">
        <f>F37*波及計算!$U40</f>
        <v>0</v>
      </c>
      <c r="G225" s="238">
        <f>G37*波及計算!$U40</f>
        <v>0</v>
      </c>
      <c r="H225" s="238">
        <f>H37*波及計算!$U40</f>
        <v>0</v>
      </c>
      <c r="I225" s="238">
        <f>I37*波及計算!$U40</f>
        <v>0</v>
      </c>
      <c r="J225" s="238">
        <f>J37*波及計算!$U40</f>
        <v>0</v>
      </c>
      <c r="K225" s="238">
        <f>K37*波及計算!$U40</f>
        <v>0</v>
      </c>
      <c r="L225" s="238">
        <f>L37*波及計算!$U40</f>
        <v>0</v>
      </c>
      <c r="M225" s="238">
        <f>M37*波及計算!$U40</f>
        <v>0</v>
      </c>
      <c r="N225" s="238">
        <f>N37*波及計算!$U40</f>
        <v>0</v>
      </c>
      <c r="O225" s="238">
        <f>O37*波及計算!$U40</f>
        <v>0</v>
      </c>
      <c r="P225" s="238">
        <f>P37*波及計算!$U40</f>
        <v>0</v>
      </c>
      <c r="Q225" s="238">
        <f>Q37*波及計算!$U40</f>
        <v>0</v>
      </c>
      <c r="R225" s="238">
        <f>R37*波及計算!$U40</f>
        <v>0</v>
      </c>
      <c r="S225" s="238">
        <f>S37*波及計算!$U40</f>
        <v>0</v>
      </c>
      <c r="T225" s="238">
        <f>T37*波及計算!$U40</f>
        <v>0</v>
      </c>
      <c r="U225" s="238">
        <f>U37*波及計算!$U40</f>
        <v>0</v>
      </c>
      <c r="V225" s="238">
        <f>V37*波及計算!$U40</f>
        <v>0</v>
      </c>
      <c r="W225" s="238">
        <f>W37*波及計算!$U40</f>
        <v>0</v>
      </c>
      <c r="X225" s="238">
        <f>X37*波及計算!$U40</f>
        <v>0</v>
      </c>
      <c r="Y225" s="238">
        <f>Y37*波及計算!$U40</f>
        <v>0</v>
      </c>
      <c r="Z225" s="238">
        <f>Z37*波及計算!$U40</f>
        <v>0</v>
      </c>
      <c r="AA225" s="238">
        <f>AA37*波及計算!$U40</f>
        <v>0</v>
      </c>
      <c r="AB225" s="238">
        <f>AB37*波及計算!$U40</f>
        <v>0</v>
      </c>
      <c r="AC225" s="238">
        <f>AC37*波及計算!$U40</f>
        <v>0</v>
      </c>
      <c r="AD225" s="238">
        <f>AD37*波及計算!$U40</f>
        <v>0</v>
      </c>
      <c r="AE225" s="238">
        <f>AE37*波及計算!$U40</f>
        <v>0</v>
      </c>
      <c r="AF225" s="238">
        <f>AF37*波及計算!$U40</f>
        <v>0</v>
      </c>
      <c r="AG225" s="238">
        <f>AG37*波及計算!$U40</f>
        <v>0</v>
      </c>
      <c r="AH225" s="238">
        <f>AH37*波及計算!$U40</f>
        <v>0</v>
      </c>
      <c r="AI225" s="238">
        <f>AI37*波及計算!$U40</f>
        <v>0</v>
      </c>
      <c r="AJ225" s="238">
        <f>AJ37*波及計算!$U40</f>
        <v>0</v>
      </c>
      <c r="AK225" s="238">
        <f>AK37*波及計算!$U40</f>
        <v>0</v>
      </c>
      <c r="AL225" s="238">
        <f>AL37*波及計算!$U40</f>
        <v>0</v>
      </c>
      <c r="AM225" s="238">
        <f>AM37*波及計算!$U40</f>
        <v>0</v>
      </c>
      <c r="AN225" s="238">
        <f>AN37*波及計算!$U40</f>
        <v>0</v>
      </c>
      <c r="AO225" s="238">
        <f>AO37*波及計算!$U40</f>
        <v>0</v>
      </c>
      <c r="AP225" s="238">
        <f>AP37*波及計算!$U40</f>
        <v>0</v>
      </c>
      <c r="AQ225" s="238">
        <f>AQ37*波及計算!$U40</f>
        <v>0</v>
      </c>
      <c r="AR225" s="238">
        <f>AR37*波及計算!$U40</f>
        <v>0</v>
      </c>
      <c r="AS225" s="238">
        <f>AS37*波及計算!$U40</f>
        <v>0</v>
      </c>
      <c r="AT225" s="238">
        <f>AT37*波及計算!$U40</f>
        <v>0</v>
      </c>
      <c r="AU225" s="238">
        <f>AU37*波及計算!$U40</f>
        <v>0</v>
      </c>
      <c r="AV225" s="238">
        <f>AV37*波及計算!$U40</f>
        <v>0</v>
      </c>
      <c r="AW225" s="238">
        <f>AW37*波及計算!$U40</f>
        <v>0</v>
      </c>
      <c r="AX225" s="238">
        <f>AX37*波及計算!$U40</f>
        <v>0</v>
      </c>
      <c r="AY225" s="238">
        <f>AY37*波及計算!$U40</f>
        <v>0</v>
      </c>
      <c r="AZ225" s="238">
        <f>AZ37*波及計算!$U40</f>
        <v>0</v>
      </c>
      <c r="BA225" s="238">
        <f>BA37*波及計算!$U40</f>
        <v>0</v>
      </c>
      <c r="BB225" s="238">
        <f>BB37*波及計算!$U40</f>
        <v>0</v>
      </c>
      <c r="BC225" s="238">
        <f>BC37*波及計算!$U40</f>
        <v>0</v>
      </c>
      <c r="BD225" s="238">
        <f>BD37*波及計算!$U40</f>
        <v>0</v>
      </c>
      <c r="BE225" s="238">
        <f>BE37*波及計算!$U40</f>
        <v>0</v>
      </c>
      <c r="BF225" s="238">
        <f>BF37*波及計算!$U40</f>
        <v>0</v>
      </c>
      <c r="BG225" s="238">
        <f>BG37*波及計算!$U40</f>
        <v>0</v>
      </c>
      <c r="BH225" s="238">
        <f>BH37*波及計算!$U40</f>
        <v>0</v>
      </c>
      <c r="BI225" s="238">
        <f>BI37*波及計算!$U40</f>
        <v>0</v>
      </c>
      <c r="BJ225" s="238">
        <f>BJ37*波及計算!$U40</f>
        <v>0</v>
      </c>
      <c r="BK225" s="238">
        <f>BK37*波及計算!$U40</f>
        <v>0</v>
      </c>
      <c r="BL225" s="238">
        <f>BL37*波及計算!$U40</f>
        <v>0</v>
      </c>
      <c r="BM225" s="238">
        <f>BM37*波及計算!$U40</f>
        <v>0</v>
      </c>
      <c r="BN225" s="238">
        <f>BN37*波及計算!$U40</f>
        <v>0</v>
      </c>
      <c r="BO225" s="238">
        <f>BO37*波及計算!$U40</f>
        <v>0</v>
      </c>
      <c r="BP225" s="238">
        <f>BP37*波及計算!$U40</f>
        <v>0</v>
      </c>
      <c r="BQ225" s="238">
        <f>BQ37*波及計算!$U40</f>
        <v>0</v>
      </c>
      <c r="BR225" s="238">
        <f>BR37*波及計算!$U40</f>
        <v>0</v>
      </c>
      <c r="BS225" s="238">
        <f>BS37*波及計算!$U40</f>
        <v>0</v>
      </c>
      <c r="BT225" s="238">
        <f>BT37*波及計算!$U40</f>
        <v>0</v>
      </c>
      <c r="BU225" s="238">
        <f>BU37*波及計算!$U40</f>
        <v>0</v>
      </c>
      <c r="BV225" s="238">
        <f>BV37*波及計算!$U40</f>
        <v>0</v>
      </c>
      <c r="BW225" s="238">
        <f>BW37*波及計算!$U40</f>
        <v>0</v>
      </c>
      <c r="BX225" s="238">
        <f>BX37*波及計算!$U40</f>
        <v>0</v>
      </c>
      <c r="BY225" s="238">
        <f>BY37*波及計算!$U40</f>
        <v>0</v>
      </c>
      <c r="BZ225" s="238">
        <f>BZ37*波及計算!$U40</f>
        <v>0</v>
      </c>
      <c r="CA225" s="238">
        <f>CA37*波及計算!$U40</f>
        <v>0</v>
      </c>
      <c r="CB225" s="238">
        <f>CB37*波及計算!$U40</f>
        <v>0</v>
      </c>
      <c r="CC225" s="238">
        <f>CC37*波及計算!$U40</f>
        <v>0</v>
      </c>
      <c r="CD225" s="238">
        <f>CD37*波及計算!$U40</f>
        <v>0</v>
      </c>
      <c r="CE225" s="238">
        <f>CE37*波及計算!$U40</f>
        <v>0</v>
      </c>
      <c r="CF225" s="238">
        <f>CF37*波及計算!$U40</f>
        <v>0</v>
      </c>
      <c r="CG225" s="238">
        <f>CG37*波及計算!$U40</f>
        <v>0</v>
      </c>
      <c r="CH225" s="238">
        <f>CH37*波及計算!$U40</f>
        <v>0</v>
      </c>
      <c r="CI225" s="238">
        <f>CI37*波及計算!$U40</f>
        <v>0</v>
      </c>
      <c r="CJ225" s="238">
        <f>CJ37*波及計算!$U40</f>
        <v>0</v>
      </c>
      <c r="CK225" s="238">
        <f>CK37*波及計算!$U40</f>
        <v>0</v>
      </c>
      <c r="CL225" s="238">
        <f>CL37*波及計算!$U40</f>
        <v>0</v>
      </c>
    </row>
    <row r="226" spans="1:90">
      <c r="A226">
        <v>35</v>
      </c>
      <c r="B226" t="s">
        <v>1995</v>
      </c>
      <c r="C226" s="238">
        <f>C38*波及計算!$U41</f>
        <v>0</v>
      </c>
      <c r="D226" s="238">
        <f>D38*波及計算!$U41</f>
        <v>0</v>
      </c>
      <c r="E226" s="238">
        <f>E38*波及計算!$U41</f>
        <v>0</v>
      </c>
      <c r="F226" s="238">
        <f>F38*波及計算!$U41</f>
        <v>0</v>
      </c>
      <c r="G226" s="238">
        <f>G38*波及計算!$U41</f>
        <v>0</v>
      </c>
      <c r="H226" s="238">
        <f>H38*波及計算!$U41</f>
        <v>0</v>
      </c>
      <c r="I226" s="238">
        <f>I38*波及計算!$U41</f>
        <v>0</v>
      </c>
      <c r="J226" s="238">
        <f>J38*波及計算!$U41</f>
        <v>0</v>
      </c>
      <c r="K226" s="238">
        <f>K38*波及計算!$U41</f>
        <v>0</v>
      </c>
      <c r="L226" s="238">
        <f>L38*波及計算!$U41</f>
        <v>0</v>
      </c>
      <c r="M226" s="238">
        <f>M38*波及計算!$U41</f>
        <v>0</v>
      </c>
      <c r="N226" s="238">
        <f>N38*波及計算!$U41</f>
        <v>0</v>
      </c>
      <c r="O226" s="238">
        <f>O38*波及計算!$U41</f>
        <v>0</v>
      </c>
      <c r="P226" s="238">
        <f>P38*波及計算!$U41</f>
        <v>0</v>
      </c>
      <c r="Q226" s="238">
        <f>Q38*波及計算!$U41</f>
        <v>0</v>
      </c>
      <c r="R226" s="238">
        <f>R38*波及計算!$U41</f>
        <v>0</v>
      </c>
      <c r="S226" s="238">
        <f>S38*波及計算!$U41</f>
        <v>0</v>
      </c>
      <c r="T226" s="238">
        <f>T38*波及計算!$U41</f>
        <v>0</v>
      </c>
      <c r="U226" s="238">
        <f>U38*波及計算!$U41</f>
        <v>0</v>
      </c>
      <c r="V226" s="238">
        <f>V38*波及計算!$U41</f>
        <v>0</v>
      </c>
      <c r="W226" s="238">
        <f>W38*波及計算!$U41</f>
        <v>0</v>
      </c>
      <c r="X226" s="238">
        <f>X38*波及計算!$U41</f>
        <v>0</v>
      </c>
      <c r="Y226" s="238">
        <f>Y38*波及計算!$U41</f>
        <v>0</v>
      </c>
      <c r="Z226" s="238">
        <f>Z38*波及計算!$U41</f>
        <v>0</v>
      </c>
      <c r="AA226" s="238">
        <f>AA38*波及計算!$U41</f>
        <v>0</v>
      </c>
      <c r="AB226" s="238">
        <f>AB38*波及計算!$U41</f>
        <v>0</v>
      </c>
      <c r="AC226" s="238">
        <f>AC38*波及計算!$U41</f>
        <v>0</v>
      </c>
      <c r="AD226" s="238">
        <f>AD38*波及計算!$U41</f>
        <v>0</v>
      </c>
      <c r="AE226" s="238">
        <f>AE38*波及計算!$U41</f>
        <v>0</v>
      </c>
      <c r="AF226" s="238">
        <f>AF38*波及計算!$U41</f>
        <v>0</v>
      </c>
      <c r="AG226" s="238">
        <f>AG38*波及計算!$U41</f>
        <v>0</v>
      </c>
      <c r="AH226" s="238">
        <f>AH38*波及計算!$U41</f>
        <v>0</v>
      </c>
      <c r="AI226" s="238">
        <f>AI38*波及計算!$U41</f>
        <v>0</v>
      </c>
      <c r="AJ226" s="238">
        <f>AJ38*波及計算!$U41</f>
        <v>0</v>
      </c>
      <c r="AK226" s="238">
        <f>AK38*波及計算!$U41</f>
        <v>0</v>
      </c>
      <c r="AL226" s="238">
        <f>AL38*波及計算!$U41</f>
        <v>0</v>
      </c>
      <c r="AM226" s="238">
        <f>AM38*波及計算!$U41</f>
        <v>0</v>
      </c>
      <c r="AN226" s="238">
        <f>AN38*波及計算!$U41</f>
        <v>0</v>
      </c>
      <c r="AO226" s="238">
        <f>AO38*波及計算!$U41</f>
        <v>0</v>
      </c>
      <c r="AP226" s="238">
        <f>AP38*波及計算!$U41</f>
        <v>0</v>
      </c>
      <c r="AQ226" s="238">
        <f>AQ38*波及計算!$U41</f>
        <v>0</v>
      </c>
      <c r="AR226" s="238">
        <f>AR38*波及計算!$U41</f>
        <v>0</v>
      </c>
      <c r="AS226" s="238">
        <f>AS38*波及計算!$U41</f>
        <v>0</v>
      </c>
      <c r="AT226" s="238">
        <f>AT38*波及計算!$U41</f>
        <v>0</v>
      </c>
      <c r="AU226" s="238">
        <f>AU38*波及計算!$U41</f>
        <v>0</v>
      </c>
      <c r="AV226" s="238">
        <f>AV38*波及計算!$U41</f>
        <v>0</v>
      </c>
      <c r="AW226" s="238">
        <f>AW38*波及計算!$U41</f>
        <v>0</v>
      </c>
      <c r="AX226" s="238">
        <f>AX38*波及計算!$U41</f>
        <v>0</v>
      </c>
      <c r="AY226" s="238">
        <f>AY38*波及計算!$U41</f>
        <v>0</v>
      </c>
      <c r="AZ226" s="238">
        <f>AZ38*波及計算!$U41</f>
        <v>0</v>
      </c>
      <c r="BA226" s="238">
        <f>BA38*波及計算!$U41</f>
        <v>0</v>
      </c>
      <c r="BB226" s="238">
        <f>BB38*波及計算!$U41</f>
        <v>0</v>
      </c>
      <c r="BC226" s="238">
        <f>BC38*波及計算!$U41</f>
        <v>0</v>
      </c>
      <c r="BD226" s="238">
        <f>BD38*波及計算!$U41</f>
        <v>0</v>
      </c>
      <c r="BE226" s="238">
        <f>BE38*波及計算!$U41</f>
        <v>0</v>
      </c>
      <c r="BF226" s="238">
        <f>BF38*波及計算!$U41</f>
        <v>0</v>
      </c>
      <c r="BG226" s="238">
        <f>BG38*波及計算!$U41</f>
        <v>0</v>
      </c>
      <c r="BH226" s="238">
        <f>BH38*波及計算!$U41</f>
        <v>0</v>
      </c>
      <c r="BI226" s="238">
        <f>BI38*波及計算!$U41</f>
        <v>0</v>
      </c>
      <c r="BJ226" s="238">
        <f>BJ38*波及計算!$U41</f>
        <v>0</v>
      </c>
      <c r="BK226" s="238">
        <f>BK38*波及計算!$U41</f>
        <v>0</v>
      </c>
      <c r="BL226" s="238">
        <f>BL38*波及計算!$U41</f>
        <v>0</v>
      </c>
      <c r="BM226" s="238">
        <f>BM38*波及計算!$U41</f>
        <v>0</v>
      </c>
      <c r="BN226" s="238">
        <f>BN38*波及計算!$U41</f>
        <v>0</v>
      </c>
      <c r="BO226" s="238">
        <f>BO38*波及計算!$U41</f>
        <v>0</v>
      </c>
      <c r="BP226" s="238">
        <f>BP38*波及計算!$U41</f>
        <v>0</v>
      </c>
      <c r="BQ226" s="238">
        <f>BQ38*波及計算!$U41</f>
        <v>0</v>
      </c>
      <c r="BR226" s="238">
        <f>BR38*波及計算!$U41</f>
        <v>0</v>
      </c>
      <c r="BS226" s="238">
        <f>BS38*波及計算!$U41</f>
        <v>0</v>
      </c>
      <c r="BT226" s="238">
        <f>BT38*波及計算!$U41</f>
        <v>0</v>
      </c>
      <c r="BU226" s="238">
        <f>BU38*波及計算!$U41</f>
        <v>0</v>
      </c>
      <c r="BV226" s="238">
        <f>BV38*波及計算!$U41</f>
        <v>0</v>
      </c>
      <c r="BW226" s="238">
        <f>BW38*波及計算!$U41</f>
        <v>0</v>
      </c>
      <c r="BX226" s="238">
        <f>BX38*波及計算!$U41</f>
        <v>0</v>
      </c>
      <c r="BY226" s="238">
        <f>BY38*波及計算!$U41</f>
        <v>0</v>
      </c>
      <c r="BZ226" s="238">
        <f>BZ38*波及計算!$U41</f>
        <v>0</v>
      </c>
      <c r="CA226" s="238">
        <f>CA38*波及計算!$U41</f>
        <v>0</v>
      </c>
      <c r="CB226" s="238">
        <f>CB38*波及計算!$U41</f>
        <v>0</v>
      </c>
      <c r="CC226" s="238">
        <f>CC38*波及計算!$U41</f>
        <v>0</v>
      </c>
      <c r="CD226" s="238">
        <f>CD38*波及計算!$U41</f>
        <v>0</v>
      </c>
      <c r="CE226" s="238">
        <f>CE38*波及計算!$U41</f>
        <v>0</v>
      </c>
      <c r="CF226" s="238">
        <f>CF38*波及計算!$U41</f>
        <v>0</v>
      </c>
      <c r="CG226" s="238">
        <f>CG38*波及計算!$U41</f>
        <v>0</v>
      </c>
      <c r="CH226" s="238">
        <f>CH38*波及計算!$U41</f>
        <v>0</v>
      </c>
      <c r="CI226" s="238">
        <f>CI38*波及計算!$U41</f>
        <v>0</v>
      </c>
      <c r="CJ226" s="238">
        <f>CJ38*波及計算!$U41</f>
        <v>0</v>
      </c>
      <c r="CK226" s="238">
        <f>CK38*波及計算!$U41</f>
        <v>0</v>
      </c>
      <c r="CL226" s="238">
        <f>CL38*波及計算!$U41</f>
        <v>0</v>
      </c>
    </row>
    <row r="227" spans="1:90">
      <c r="A227">
        <v>36</v>
      </c>
      <c r="B227" t="s">
        <v>1944</v>
      </c>
      <c r="C227" s="238">
        <f>C39*波及計算!$U42</f>
        <v>0</v>
      </c>
      <c r="D227" s="238">
        <f>D39*波及計算!$U42</f>
        <v>0</v>
      </c>
      <c r="E227" s="238">
        <f>E39*波及計算!$U42</f>
        <v>0</v>
      </c>
      <c r="F227" s="238">
        <f>F39*波及計算!$U42</f>
        <v>0</v>
      </c>
      <c r="G227" s="238">
        <f>G39*波及計算!$U42</f>
        <v>0</v>
      </c>
      <c r="H227" s="238">
        <f>H39*波及計算!$U42</f>
        <v>0</v>
      </c>
      <c r="I227" s="238">
        <f>I39*波及計算!$U42</f>
        <v>0</v>
      </c>
      <c r="J227" s="238">
        <f>J39*波及計算!$U42</f>
        <v>0</v>
      </c>
      <c r="K227" s="238">
        <f>K39*波及計算!$U42</f>
        <v>0</v>
      </c>
      <c r="L227" s="238">
        <f>L39*波及計算!$U42</f>
        <v>0</v>
      </c>
      <c r="M227" s="238">
        <f>M39*波及計算!$U42</f>
        <v>0</v>
      </c>
      <c r="N227" s="238">
        <f>N39*波及計算!$U42</f>
        <v>0</v>
      </c>
      <c r="O227" s="238">
        <f>O39*波及計算!$U42</f>
        <v>0</v>
      </c>
      <c r="P227" s="238">
        <f>P39*波及計算!$U42</f>
        <v>0</v>
      </c>
      <c r="Q227" s="238">
        <f>Q39*波及計算!$U42</f>
        <v>0</v>
      </c>
      <c r="R227" s="238">
        <f>R39*波及計算!$U42</f>
        <v>0</v>
      </c>
      <c r="S227" s="238">
        <f>S39*波及計算!$U42</f>
        <v>0</v>
      </c>
      <c r="T227" s="238">
        <f>T39*波及計算!$U42</f>
        <v>0</v>
      </c>
      <c r="U227" s="238">
        <f>U39*波及計算!$U42</f>
        <v>0</v>
      </c>
      <c r="V227" s="238">
        <f>V39*波及計算!$U42</f>
        <v>0</v>
      </c>
      <c r="W227" s="238">
        <f>W39*波及計算!$U42</f>
        <v>0</v>
      </c>
      <c r="X227" s="238">
        <f>X39*波及計算!$U42</f>
        <v>0</v>
      </c>
      <c r="Y227" s="238">
        <f>Y39*波及計算!$U42</f>
        <v>0</v>
      </c>
      <c r="Z227" s="238">
        <f>Z39*波及計算!$U42</f>
        <v>0</v>
      </c>
      <c r="AA227" s="238">
        <f>AA39*波及計算!$U42</f>
        <v>0</v>
      </c>
      <c r="AB227" s="238">
        <f>AB39*波及計算!$U42</f>
        <v>0</v>
      </c>
      <c r="AC227" s="238">
        <f>AC39*波及計算!$U42</f>
        <v>0</v>
      </c>
      <c r="AD227" s="238">
        <f>AD39*波及計算!$U42</f>
        <v>0</v>
      </c>
      <c r="AE227" s="238">
        <f>AE39*波及計算!$U42</f>
        <v>0</v>
      </c>
      <c r="AF227" s="238">
        <f>AF39*波及計算!$U42</f>
        <v>0</v>
      </c>
      <c r="AG227" s="238">
        <f>AG39*波及計算!$U42</f>
        <v>0</v>
      </c>
      <c r="AH227" s="238">
        <f>AH39*波及計算!$U42</f>
        <v>0</v>
      </c>
      <c r="AI227" s="238">
        <f>AI39*波及計算!$U42</f>
        <v>0</v>
      </c>
      <c r="AJ227" s="238">
        <f>AJ39*波及計算!$U42</f>
        <v>0</v>
      </c>
      <c r="AK227" s="238">
        <f>AK39*波及計算!$U42</f>
        <v>0</v>
      </c>
      <c r="AL227" s="238">
        <f>AL39*波及計算!$U42</f>
        <v>0</v>
      </c>
      <c r="AM227" s="238">
        <f>AM39*波及計算!$U42</f>
        <v>0</v>
      </c>
      <c r="AN227" s="238">
        <f>AN39*波及計算!$U42</f>
        <v>0</v>
      </c>
      <c r="AO227" s="238">
        <f>AO39*波及計算!$U42</f>
        <v>0</v>
      </c>
      <c r="AP227" s="238">
        <f>AP39*波及計算!$U42</f>
        <v>0</v>
      </c>
      <c r="AQ227" s="238">
        <f>AQ39*波及計算!$U42</f>
        <v>0</v>
      </c>
      <c r="AR227" s="238">
        <f>AR39*波及計算!$U42</f>
        <v>0</v>
      </c>
      <c r="AS227" s="238">
        <f>AS39*波及計算!$U42</f>
        <v>0</v>
      </c>
      <c r="AT227" s="238">
        <f>AT39*波及計算!$U42</f>
        <v>0</v>
      </c>
      <c r="AU227" s="238">
        <f>AU39*波及計算!$U42</f>
        <v>0</v>
      </c>
      <c r="AV227" s="238">
        <f>AV39*波及計算!$U42</f>
        <v>0</v>
      </c>
      <c r="AW227" s="238">
        <f>AW39*波及計算!$U42</f>
        <v>0</v>
      </c>
      <c r="AX227" s="238">
        <f>AX39*波及計算!$U42</f>
        <v>0</v>
      </c>
      <c r="AY227" s="238">
        <f>AY39*波及計算!$U42</f>
        <v>0</v>
      </c>
      <c r="AZ227" s="238">
        <f>AZ39*波及計算!$U42</f>
        <v>0</v>
      </c>
      <c r="BA227" s="238">
        <f>BA39*波及計算!$U42</f>
        <v>0</v>
      </c>
      <c r="BB227" s="238">
        <f>BB39*波及計算!$U42</f>
        <v>0</v>
      </c>
      <c r="BC227" s="238">
        <f>BC39*波及計算!$U42</f>
        <v>0</v>
      </c>
      <c r="BD227" s="238">
        <f>BD39*波及計算!$U42</f>
        <v>0</v>
      </c>
      <c r="BE227" s="238">
        <f>BE39*波及計算!$U42</f>
        <v>0</v>
      </c>
      <c r="BF227" s="238">
        <f>BF39*波及計算!$U42</f>
        <v>0</v>
      </c>
      <c r="BG227" s="238">
        <f>BG39*波及計算!$U42</f>
        <v>0</v>
      </c>
      <c r="BH227" s="238">
        <f>BH39*波及計算!$U42</f>
        <v>0</v>
      </c>
      <c r="BI227" s="238">
        <f>BI39*波及計算!$U42</f>
        <v>0</v>
      </c>
      <c r="BJ227" s="238">
        <f>BJ39*波及計算!$U42</f>
        <v>0</v>
      </c>
      <c r="BK227" s="238">
        <f>BK39*波及計算!$U42</f>
        <v>0</v>
      </c>
      <c r="BL227" s="238">
        <f>BL39*波及計算!$U42</f>
        <v>0</v>
      </c>
      <c r="BM227" s="238">
        <f>BM39*波及計算!$U42</f>
        <v>0</v>
      </c>
      <c r="BN227" s="238">
        <f>BN39*波及計算!$U42</f>
        <v>0</v>
      </c>
      <c r="BO227" s="238">
        <f>BO39*波及計算!$U42</f>
        <v>0</v>
      </c>
      <c r="BP227" s="238">
        <f>BP39*波及計算!$U42</f>
        <v>0</v>
      </c>
      <c r="BQ227" s="238">
        <f>BQ39*波及計算!$U42</f>
        <v>0</v>
      </c>
      <c r="BR227" s="238">
        <f>BR39*波及計算!$U42</f>
        <v>0</v>
      </c>
      <c r="BS227" s="238">
        <f>BS39*波及計算!$U42</f>
        <v>0</v>
      </c>
      <c r="BT227" s="238">
        <f>BT39*波及計算!$U42</f>
        <v>0</v>
      </c>
      <c r="BU227" s="238">
        <f>BU39*波及計算!$U42</f>
        <v>0</v>
      </c>
      <c r="BV227" s="238">
        <f>BV39*波及計算!$U42</f>
        <v>0</v>
      </c>
      <c r="BW227" s="238">
        <f>BW39*波及計算!$U42</f>
        <v>0</v>
      </c>
      <c r="BX227" s="238">
        <f>BX39*波及計算!$U42</f>
        <v>0</v>
      </c>
      <c r="BY227" s="238">
        <f>BY39*波及計算!$U42</f>
        <v>0</v>
      </c>
      <c r="BZ227" s="238">
        <f>BZ39*波及計算!$U42</f>
        <v>0</v>
      </c>
      <c r="CA227" s="238">
        <f>CA39*波及計算!$U42</f>
        <v>0</v>
      </c>
      <c r="CB227" s="238">
        <f>CB39*波及計算!$U42</f>
        <v>0</v>
      </c>
      <c r="CC227" s="238">
        <f>CC39*波及計算!$U42</f>
        <v>0</v>
      </c>
      <c r="CD227" s="238">
        <f>CD39*波及計算!$U42</f>
        <v>0</v>
      </c>
      <c r="CE227" s="238">
        <f>CE39*波及計算!$U42</f>
        <v>0</v>
      </c>
      <c r="CF227" s="238">
        <f>CF39*波及計算!$U42</f>
        <v>0</v>
      </c>
      <c r="CG227" s="238">
        <f>CG39*波及計算!$U42</f>
        <v>0</v>
      </c>
      <c r="CH227" s="238">
        <f>CH39*波及計算!$U42</f>
        <v>0</v>
      </c>
      <c r="CI227" s="238">
        <f>CI39*波及計算!$U42</f>
        <v>0</v>
      </c>
      <c r="CJ227" s="238">
        <f>CJ39*波及計算!$U42</f>
        <v>0</v>
      </c>
      <c r="CK227" s="238">
        <f>CK39*波及計算!$U42</f>
        <v>0</v>
      </c>
      <c r="CL227" s="238">
        <f>CL39*波及計算!$U42</f>
        <v>0</v>
      </c>
    </row>
    <row r="228" spans="1:90">
      <c r="A228">
        <v>37</v>
      </c>
      <c r="B228" t="s">
        <v>1168</v>
      </c>
      <c r="C228" s="238">
        <f>C40*波及計算!$U43</f>
        <v>0</v>
      </c>
      <c r="D228" s="238">
        <f>D40*波及計算!$U43</f>
        <v>0</v>
      </c>
      <c r="E228" s="238">
        <f>E40*波及計算!$U43</f>
        <v>0</v>
      </c>
      <c r="F228" s="238">
        <f>F40*波及計算!$U43</f>
        <v>0</v>
      </c>
      <c r="G228" s="238">
        <f>G40*波及計算!$U43</f>
        <v>0</v>
      </c>
      <c r="H228" s="238">
        <f>H40*波及計算!$U43</f>
        <v>0</v>
      </c>
      <c r="I228" s="238">
        <f>I40*波及計算!$U43</f>
        <v>0</v>
      </c>
      <c r="J228" s="238">
        <f>J40*波及計算!$U43</f>
        <v>0</v>
      </c>
      <c r="K228" s="238">
        <f>K40*波及計算!$U43</f>
        <v>0</v>
      </c>
      <c r="L228" s="238">
        <f>L40*波及計算!$U43</f>
        <v>0</v>
      </c>
      <c r="M228" s="238">
        <f>M40*波及計算!$U43</f>
        <v>0</v>
      </c>
      <c r="N228" s="238">
        <f>N40*波及計算!$U43</f>
        <v>0</v>
      </c>
      <c r="O228" s="238">
        <f>O40*波及計算!$U43</f>
        <v>0</v>
      </c>
      <c r="P228" s="238">
        <f>P40*波及計算!$U43</f>
        <v>0</v>
      </c>
      <c r="Q228" s="238">
        <f>Q40*波及計算!$U43</f>
        <v>0</v>
      </c>
      <c r="R228" s="238">
        <f>R40*波及計算!$U43</f>
        <v>0</v>
      </c>
      <c r="S228" s="238">
        <f>S40*波及計算!$U43</f>
        <v>0</v>
      </c>
      <c r="T228" s="238">
        <f>T40*波及計算!$U43</f>
        <v>0</v>
      </c>
      <c r="U228" s="238">
        <f>U40*波及計算!$U43</f>
        <v>0</v>
      </c>
      <c r="V228" s="238">
        <f>V40*波及計算!$U43</f>
        <v>0</v>
      </c>
      <c r="W228" s="238">
        <f>W40*波及計算!$U43</f>
        <v>0</v>
      </c>
      <c r="X228" s="238">
        <f>X40*波及計算!$U43</f>
        <v>0</v>
      </c>
      <c r="Y228" s="238">
        <f>Y40*波及計算!$U43</f>
        <v>0</v>
      </c>
      <c r="Z228" s="238">
        <f>Z40*波及計算!$U43</f>
        <v>0</v>
      </c>
      <c r="AA228" s="238">
        <f>AA40*波及計算!$U43</f>
        <v>0</v>
      </c>
      <c r="AB228" s="238">
        <f>AB40*波及計算!$U43</f>
        <v>0</v>
      </c>
      <c r="AC228" s="238">
        <f>AC40*波及計算!$U43</f>
        <v>0</v>
      </c>
      <c r="AD228" s="238">
        <f>AD40*波及計算!$U43</f>
        <v>0</v>
      </c>
      <c r="AE228" s="238">
        <f>AE40*波及計算!$U43</f>
        <v>0</v>
      </c>
      <c r="AF228" s="238">
        <f>AF40*波及計算!$U43</f>
        <v>0</v>
      </c>
      <c r="AG228" s="238">
        <f>AG40*波及計算!$U43</f>
        <v>0</v>
      </c>
      <c r="AH228" s="238">
        <f>AH40*波及計算!$U43</f>
        <v>0</v>
      </c>
      <c r="AI228" s="238">
        <f>AI40*波及計算!$U43</f>
        <v>0</v>
      </c>
      <c r="AJ228" s="238">
        <f>AJ40*波及計算!$U43</f>
        <v>0</v>
      </c>
      <c r="AK228" s="238">
        <f>AK40*波及計算!$U43</f>
        <v>0</v>
      </c>
      <c r="AL228" s="238">
        <f>AL40*波及計算!$U43</f>
        <v>0</v>
      </c>
      <c r="AM228" s="238">
        <f>AM40*波及計算!$U43</f>
        <v>0</v>
      </c>
      <c r="AN228" s="238">
        <f>AN40*波及計算!$U43</f>
        <v>0</v>
      </c>
      <c r="AO228" s="238">
        <f>AO40*波及計算!$U43</f>
        <v>0</v>
      </c>
      <c r="AP228" s="238">
        <f>AP40*波及計算!$U43</f>
        <v>0</v>
      </c>
      <c r="AQ228" s="238">
        <f>AQ40*波及計算!$U43</f>
        <v>0</v>
      </c>
      <c r="AR228" s="238">
        <f>AR40*波及計算!$U43</f>
        <v>0</v>
      </c>
      <c r="AS228" s="238">
        <f>AS40*波及計算!$U43</f>
        <v>0</v>
      </c>
      <c r="AT228" s="238">
        <f>AT40*波及計算!$U43</f>
        <v>0</v>
      </c>
      <c r="AU228" s="238">
        <f>AU40*波及計算!$U43</f>
        <v>0</v>
      </c>
      <c r="AV228" s="238">
        <f>AV40*波及計算!$U43</f>
        <v>0</v>
      </c>
      <c r="AW228" s="238">
        <f>AW40*波及計算!$U43</f>
        <v>0</v>
      </c>
      <c r="AX228" s="238">
        <f>AX40*波及計算!$U43</f>
        <v>0</v>
      </c>
      <c r="AY228" s="238">
        <f>AY40*波及計算!$U43</f>
        <v>0</v>
      </c>
      <c r="AZ228" s="238">
        <f>AZ40*波及計算!$U43</f>
        <v>0</v>
      </c>
      <c r="BA228" s="238">
        <f>BA40*波及計算!$U43</f>
        <v>0</v>
      </c>
      <c r="BB228" s="238">
        <f>BB40*波及計算!$U43</f>
        <v>0</v>
      </c>
      <c r="BC228" s="238">
        <f>BC40*波及計算!$U43</f>
        <v>0</v>
      </c>
      <c r="BD228" s="238">
        <f>BD40*波及計算!$U43</f>
        <v>0</v>
      </c>
      <c r="BE228" s="238">
        <f>BE40*波及計算!$U43</f>
        <v>0</v>
      </c>
      <c r="BF228" s="238">
        <f>BF40*波及計算!$U43</f>
        <v>0</v>
      </c>
      <c r="BG228" s="238">
        <f>BG40*波及計算!$U43</f>
        <v>0</v>
      </c>
      <c r="BH228" s="238">
        <f>BH40*波及計算!$U43</f>
        <v>0</v>
      </c>
      <c r="BI228" s="238">
        <f>BI40*波及計算!$U43</f>
        <v>0</v>
      </c>
      <c r="BJ228" s="238">
        <f>BJ40*波及計算!$U43</f>
        <v>0</v>
      </c>
      <c r="BK228" s="238">
        <f>BK40*波及計算!$U43</f>
        <v>0</v>
      </c>
      <c r="BL228" s="238">
        <f>BL40*波及計算!$U43</f>
        <v>0</v>
      </c>
      <c r="BM228" s="238">
        <f>BM40*波及計算!$U43</f>
        <v>0</v>
      </c>
      <c r="BN228" s="238">
        <f>BN40*波及計算!$U43</f>
        <v>0</v>
      </c>
      <c r="BO228" s="238">
        <f>BO40*波及計算!$U43</f>
        <v>0</v>
      </c>
      <c r="BP228" s="238">
        <f>BP40*波及計算!$U43</f>
        <v>0</v>
      </c>
      <c r="BQ228" s="238">
        <f>BQ40*波及計算!$U43</f>
        <v>0</v>
      </c>
      <c r="BR228" s="238">
        <f>BR40*波及計算!$U43</f>
        <v>0</v>
      </c>
      <c r="BS228" s="238">
        <f>BS40*波及計算!$U43</f>
        <v>0</v>
      </c>
      <c r="BT228" s="238">
        <f>BT40*波及計算!$U43</f>
        <v>0</v>
      </c>
      <c r="BU228" s="238">
        <f>BU40*波及計算!$U43</f>
        <v>0</v>
      </c>
      <c r="BV228" s="238">
        <f>BV40*波及計算!$U43</f>
        <v>0</v>
      </c>
      <c r="BW228" s="238">
        <f>BW40*波及計算!$U43</f>
        <v>0</v>
      </c>
      <c r="BX228" s="238">
        <f>BX40*波及計算!$U43</f>
        <v>0</v>
      </c>
      <c r="BY228" s="238">
        <f>BY40*波及計算!$U43</f>
        <v>0</v>
      </c>
      <c r="BZ228" s="238">
        <f>BZ40*波及計算!$U43</f>
        <v>0</v>
      </c>
      <c r="CA228" s="238">
        <f>CA40*波及計算!$U43</f>
        <v>0</v>
      </c>
      <c r="CB228" s="238">
        <f>CB40*波及計算!$U43</f>
        <v>0</v>
      </c>
      <c r="CC228" s="238">
        <f>CC40*波及計算!$U43</f>
        <v>0</v>
      </c>
      <c r="CD228" s="238">
        <f>CD40*波及計算!$U43</f>
        <v>0</v>
      </c>
      <c r="CE228" s="238">
        <f>CE40*波及計算!$U43</f>
        <v>0</v>
      </c>
      <c r="CF228" s="238">
        <f>CF40*波及計算!$U43</f>
        <v>0</v>
      </c>
      <c r="CG228" s="238">
        <f>CG40*波及計算!$U43</f>
        <v>0</v>
      </c>
      <c r="CH228" s="238">
        <f>CH40*波及計算!$U43</f>
        <v>0</v>
      </c>
      <c r="CI228" s="238">
        <f>CI40*波及計算!$U43</f>
        <v>0</v>
      </c>
      <c r="CJ228" s="238">
        <f>CJ40*波及計算!$U43</f>
        <v>0</v>
      </c>
      <c r="CK228" s="238">
        <f>CK40*波及計算!$U43</f>
        <v>0</v>
      </c>
      <c r="CL228" s="238">
        <f>CL40*波及計算!$U43</f>
        <v>0</v>
      </c>
    </row>
    <row r="229" spans="1:90">
      <c r="A229">
        <v>38</v>
      </c>
      <c r="B229" t="s">
        <v>157</v>
      </c>
      <c r="C229" s="238">
        <f>C41*波及計算!$U44</f>
        <v>0</v>
      </c>
      <c r="D229" s="238">
        <f>D41*波及計算!$U44</f>
        <v>0</v>
      </c>
      <c r="E229" s="238">
        <f>E41*波及計算!$U44</f>
        <v>0</v>
      </c>
      <c r="F229" s="238">
        <f>F41*波及計算!$U44</f>
        <v>0</v>
      </c>
      <c r="G229" s="238">
        <f>G41*波及計算!$U44</f>
        <v>0</v>
      </c>
      <c r="H229" s="238">
        <f>H41*波及計算!$U44</f>
        <v>0</v>
      </c>
      <c r="I229" s="238">
        <f>I41*波及計算!$U44</f>
        <v>0</v>
      </c>
      <c r="J229" s="238">
        <f>J41*波及計算!$U44</f>
        <v>0</v>
      </c>
      <c r="K229" s="238">
        <f>K41*波及計算!$U44</f>
        <v>0</v>
      </c>
      <c r="L229" s="238">
        <f>L41*波及計算!$U44</f>
        <v>0</v>
      </c>
      <c r="M229" s="238">
        <f>M41*波及計算!$U44</f>
        <v>0</v>
      </c>
      <c r="N229" s="238">
        <f>N41*波及計算!$U44</f>
        <v>0</v>
      </c>
      <c r="O229" s="238">
        <f>O41*波及計算!$U44</f>
        <v>0</v>
      </c>
      <c r="P229" s="238">
        <f>P41*波及計算!$U44</f>
        <v>0</v>
      </c>
      <c r="Q229" s="238">
        <f>Q41*波及計算!$U44</f>
        <v>0</v>
      </c>
      <c r="R229" s="238">
        <f>R41*波及計算!$U44</f>
        <v>0</v>
      </c>
      <c r="S229" s="238">
        <f>S41*波及計算!$U44</f>
        <v>0</v>
      </c>
      <c r="T229" s="238">
        <f>T41*波及計算!$U44</f>
        <v>0</v>
      </c>
      <c r="U229" s="238">
        <f>U41*波及計算!$U44</f>
        <v>0</v>
      </c>
      <c r="V229" s="238">
        <f>V41*波及計算!$U44</f>
        <v>0</v>
      </c>
      <c r="W229" s="238">
        <f>W41*波及計算!$U44</f>
        <v>0</v>
      </c>
      <c r="X229" s="238">
        <f>X41*波及計算!$U44</f>
        <v>0</v>
      </c>
      <c r="Y229" s="238">
        <f>Y41*波及計算!$U44</f>
        <v>0</v>
      </c>
      <c r="Z229" s="238">
        <f>Z41*波及計算!$U44</f>
        <v>0</v>
      </c>
      <c r="AA229" s="238">
        <f>AA41*波及計算!$U44</f>
        <v>0</v>
      </c>
      <c r="AB229" s="238">
        <f>AB41*波及計算!$U44</f>
        <v>0</v>
      </c>
      <c r="AC229" s="238">
        <f>AC41*波及計算!$U44</f>
        <v>0</v>
      </c>
      <c r="AD229" s="238">
        <f>AD41*波及計算!$U44</f>
        <v>0</v>
      </c>
      <c r="AE229" s="238">
        <f>AE41*波及計算!$U44</f>
        <v>0</v>
      </c>
      <c r="AF229" s="238">
        <f>AF41*波及計算!$U44</f>
        <v>0</v>
      </c>
      <c r="AG229" s="238">
        <f>AG41*波及計算!$U44</f>
        <v>0</v>
      </c>
      <c r="AH229" s="238">
        <f>AH41*波及計算!$U44</f>
        <v>0</v>
      </c>
      <c r="AI229" s="238">
        <f>AI41*波及計算!$U44</f>
        <v>0</v>
      </c>
      <c r="AJ229" s="238">
        <f>AJ41*波及計算!$U44</f>
        <v>0</v>
      </c>
      <c r="AK229" s="238">
        <f>AK41*波及計算!$U44</f>
        <v>0</v>
      </c>
      <c r="AL229" s="238">
        <f>AL41*波及計算!$U44</f>
        <v>0</v>
      </c>
      <c r="AM229" s="238">
        <f>AM41*波及計算!$U44</f>
        <v>0</v>
      </c>
      <c r="AN229" s="238">
        <f>AN41*波及計算!$U44</f>
        <v>0</v>
      </c>
      <c r="AO229" s="238">
        <f>AO41*波及計算!$U44</f>
        <v>0</v>
      </c>
      <c r="AP229" s="238">
        <f>AP41*波及計算!$U44</f>
        <v>0</v>
      </c>
      <c r="AQ229" s="238">
        <f>AQ41*波及計算!$U44</f>
        <v>0</v>
      </c>
      <c r="AR229" s="238">
        <f>AR41*波及計算!$U44</f>
        <v>0</v>
      </c>
      <c r="AS229" s="238">
        <f>AS41*波及計算!$U44</f>
        <v>0</v>
      </c>
      <c r="AT229" s="238">
        <f>AT41*波及計算!$U44</f>
        <v>0</v>
      </c>
      <c r="AU229" s="238">
        <f>AU41*波及計算!$U44</f>
        <v>0</v>
      </c>
      <c r="AV229" s="238">
        <f>AV41*波及計算!$U44</f>
        <v>0</v>
      </c>
      <c r="AW229" s="238">
        <f>AW41*波及計算!$U44</f>
        <v>0</v>
      </c>
      <c r="AX229" s="238">
        <f>AX41*波及計算!$U44</f>
        <v>0</v>
      </c>
      <c r="AY229" s="238">
        <f>AY41*波及計算!$U44</f>
        <v>0</v>
      </c>
      <c r="AZ229" s="238">
        <f>AZ41*波及計算!$U44</f>
        <v>0</v>
      </c>
      <c r="BA229" s="238">
        <f>BA41*波及計算!$U44</f>
        <v>0</v>
      </c>
      <c r="BB229" s="238">
        <f>BB41*波及計算!$U44</f>
        <v>0</v>
      </c>
      <c r="BC229" s="238">
        <f>BC41*波及計算!$U44</f>
        <v>0</v>
      </c>
      <c r="BD229" s="238">
        <f>BD41*波及計算!$U44</f>
        <v>0</v>
      </c>
      <c r="BE229" s="238">
        <f>BE41*波及計算!$U44</f>
        <v>0</v>
      </c>
      <c r="BF229" s="238">
        <f>BF41*波及計算!$U44</f>
        <v>0</v>
      </c>
      <c r="BG229" s="238">
        <f>BG41*波及計算!$U44</f>
        <v>0</v>
      </c>
      <c r="BH229" s="238">
        <f>BH41*波及計算!$U44</f>
        <v>0</v>
      </c>
      <c r="BI229" s="238">
        <f>BI41*波及計算!$U44</f>
        <v>0</v>
      </c>
      <c r="BJ229" s="238">
        <f>BJ41*波及計算!$U44</f>
        <v>0</v>
      </c>
      <c r="BK229" s="238">
        <f>BK41*波及計算!$U44</f>
        <v>0</v>
      </c>
      <c r="BL229" s="238">
        <f>BL41*波及計算!$U44</f>
        <v>0</v>
      </c>
      <c r="BM229" s="238">
        <f>BM41*波及計算!$U44</f>
        <v>0</v>
      </c>
      <c r="BN229" s="238">
        <f>BN41*波及計算!$U44</f>
        <v>0</v>
      </c>
      <c r="BO229" s="238">
        <f>BO41*波及計算!$U44</f>
        <v>0</v>
      </c>
      <c r="BP229" s="238">
        <f>BP41*波及計算!$U44</f>
        <v>0</v>
      </c>
      <c r="BQ229" s="238">
        <f>BQ41*波及計算!$U44</f>
        <v>0</v>
      </c>
      <c r="BR229" s="238">
        <f>BR41*波及計算!$U44</f>
        <v>0</v>
      </c>
      <c r="BS229" s="238">
        <f>BS41*波及計算!$U44</f>
        <v>0</v>
      </c>
      <c r="BT229" s="238">
        <f>BT41*波及計算!$U44</f>
        <v>0</v>
      </c>
      <c r="BU229" s="238">
        <f>BU41*波及計算!$U44</f>
        <v>0</v>
      </c>
      <c r="BV229" s="238">
        <f>BV41*波及計算!$U44</f>
        <v>0</v>
      </c>
      <c r="BW229" s="238">
        <f>BW41*波及計算!$U44</f>
        <v>0</v>
      </c>
      <c r="BX229" s="238">
        <f>BX41*波及計算!$U44</f>
        <v>0</v>
      </c>
      <c r="BY229" s="238">
        <f>BY41*波及計算!$U44</f>
        <v>0</v>
      </c>
      <c r="BZ229" s="238">
        <f>BZ41*波及計算!$U44</f>
        <v>0</v>
      </c>
      <c r="CA229" s="238">
        <f>CA41*波及計算!$U44</f>
        <v>0</v>
      </c>
      <c r="CB229" s="238">
        <f>CB41*波及計算!$U44</f>
        <v>0</v>
      </c>
      <c r="CC229" s="238">
        <f>CC41*波及計算!$U44</f>
        <v>0</v>
      </c>
      <c r="CD229" s="238">
        <f>CD41*波及計算!$U44</f>
        <v>0</v>
      </c>
      <c r="CE229" s="238">
        <f>CE41*波及計算!$U44</f>
        <v>0</v>
      </c>
      <c r="CF229" s="238">
        <f>CF41*波及計算!$U44</f>
        <v>0</v>
      </c>
      <c r="CG229" s="238">
        <f>CG41*波及計算!$U44</f>
        <v>0</v>
      </c>
      <c r="CH229" s="238">
        <f>CH41*波及計算!$U44</f>
        <v>0</v>
      </c>
      <c r="CI229" s="238">
        <f>CI41*波及計算!$U44</f>
        <v>0</v>
      </c>
      <c r="CJ229" s="238">
        <f>CJ41*波及計算!$U44</f>
        <v>0</v>
      </c>
      <c r="CK229" s="238">
        <f>CK41*波及計算!$U44</f>
        <v>0</v>
      </c>
      <c r="CL229" s="238">
        <f>CL41*波及計算!$U44</f>
        <v>0</v>
      </c>
    </row>
    <row r="230" spans="1:90">
      <c r="A230">
        <v>39</v>
      </c>
      <c r="B230" t="s">
        <v>158</v>
      </c>
      <c r="C230" s="238">
        <f>C42*波及計算!$U45</f>
        <v>0</v>
      </c>
      <c r="D230" s="238">
        <f>D42*波及計算!$U45</f>
        <v>0</v>
      </c>
      <c r="E230" s="238">
        <f>E42*波及計算!$U45</f>
        <v>0</v>
      </c>
      <c r="F230" s="238">
        <f>F42*波及計算!$U45</f>
        <v>0</v>
      </c>
      <c r="G230" s="238">
        <f>G42*波及計算!$U45</f>
        <v>0</v>
      </c>
      <c r="H230" s="238">
        <f>H42*波及計算!$U45</f>
        <v>0</v>
      </c>
      <c r="I230" s="238">
        <f>I42*波及計算!$U45</f>
        <v>0</v>
      </c>
      <c r="J230" s="238">
        <f>J42*波及計算!$U45</f>
        <v>0</v>
      </c>
      <c r="K230" s="238">
        <f>K42*波及計算!$U45</f>
        <v>0</v>
      </c>
      <c r="L230" s="238">
        <f>L42*波及計算!$U45</f>
        <v>0</v>
      </c>
      <c r="M230" s="238">
        <f>M42*波及計算!$U45</f>
        <v>0</v>
      </c>
      <c r="N230" s="238">
        <f>N42*波及計算!$U45</f>
        <v>0</v>
      </c>
      <c r="O230" s="238">
        <f>O42*波及計算!$U45</f>
        <v>0</v>
      </c>
      <c r="P230" s="238">
        <f>P42*波及計算!$U45</f>
        <v>0</v>
      </c>
      <c r="Q230" s="238">
        <f>Q42*波及計算!$U45</f>
        <v>0</v>
      </c>
      <c r="R230" s="238">
        <f>R42*波及計算!$U45</f>
        <v>0</v>
      </c>
      <c r="S230" s="238">
        <f>S42*波及計算!$U45</f>
        <v>0</v>
      </c>
      <c r="T230" s="238">
        <f>T42*波及計算!$U45</f>
        <v>0</v>
      </c>
      <c r="U230" s="238">
        <f>U42*波及計算!$U45</f>
        <v>0</v>
      </c>
      <c r="V230" s="238">
        <f>V42*波及計算!$U45</f>
        <v>0</v>
      </c>
      <c r="W230" s="238">
        <f>W42*波及計算!$U45</f>
        <v>0</v>
      </c>
      <c r="X230" s="238">
        <f>X42*波及計算!$U45</f>
        <v>0</v>
      </c>
      <c r="Y230" s="238">
        <f>Y42*波及計算!$U45</f>
        <v>0</v>
      </c>
      <c r="Z230" s="238">
        <f>Z42*波及計算!$U45</f>
        <v>0</v>
      </c>
      <c r="AA230" s="238">
        <f>AA42*波及計算!$U45</f>
        <v>0</v>
      </c>
      <c r="AB230" s="238">
        <f>AB42*波及計算!$U45</f>
        <v>0</v>
      </c>
      <c r="AC230" s="238">
        <f>AC42*波及計算!$U45</f>
        <v>0</v>
      </c>
      <c r="AD230" s="238">
        <f>AD42*波及計算!$U45</f>
        <v>0</v>
      </c>
      <c r="AE230" s="238">
        <f>AE42*波及計算!$U45</f>
        <v>0</v>
      </c>
      <c r="AF230" s="238">
        <f>AF42*波及計算!$U45</f>
        <v>0</v>
      </c>
      <c r="AG230" s="238">
        <f>AG42*波及計算!$U45</f>
        <v>0</v>
      </c>
      <c r="AH230" s="238">
        <f>AH42*波及計算!$U45</f>
        <v>0</v>
      </c>
      <c r="AI230" s="238">
        <f>AI42*波及計算!$U45</f>
        <v>0</v>
      </c>
      <c r="AJ230" s="238">
        <f>AJ42*波及計算!$U45</f>
        <v>0</v>
      </c>
      <c r="AK230" s="238">
        <f>AK42*波及計算!$U45</f>
        <v>0</v>
      </c>
      <c r="AL230" s="238">
        <f>AL42*波及計算!$U45</f>
        <v>0</v>
      </c>
      <c r="AM230" s="238">
        <f>AM42*波及計算!$U45</f>
        <v>0</v>
      </c>
      <c r="AN230" s="238">
        <f>AN42*波及計算!$U45</f>
        <v>0</v>
      </c>
      <c r="AO230" s="238">
        <f>AO42*波及計算!$U45</f>
        <v>0</v>
      </c>
      <c r="AP230" s="238">
        <f>AP42*波及計算!$U45</f>
        <v>0</v>
      </c>
      <c r="AQ230" s="238">
        <f>AQ42*波及計算!$U45</f>
        <v>0</v>
      </c>
      <c r="AR230" s="238">
        <f>AR42*波及計算!$U45</f>
        <v>0</v>
      </c>
      <c r="AS230" s="238">
        <f>AS42*波及計算!$U45</f>
        <v>0</v>
      </c>
      <c r="AT230" s="238">
        <f>AT42*波及計算!$U45</f>
        <v>0</v>
      </c>
      <c r="AU230" s="238">
        <f>AU42*波及計算!$U45</f>
        <v>0</v>
      </c>
      <c r="AV230" s="238">
        <f>AV42*波及計算!$U45</f>
        <v>0</v>
      </c>
      <c r="AW230" s="238">
        <f>AW42*波及計算!$U45</f>
        <v>0</v>
      </c>
      <c r="AX230" s="238">
        <f>AX42*波及計算!$U45</f>
        <v>0</v>
      </c>
      <c r="AY230" s="238">
        <f>AY42*波及計算!$U45</f>
        <v>0</v>
      </c>
      <c r="AZ230" s="238">
        <f>AZ42*波及計算!$U45</f>
        <v>0</v>
      </c>
      <c r="BA230" s="238">
        <f>BA42*波及計算!$U45</f>
        <v>0</v>
      </c>
      <c r="BB230" s="238">
        <f>BB42*波及計算!$U45</f>
        <v>0</v>
      </c>
      <c r="BC230" s="238">
        <f>BC42*波及計算!$U45</f>
        <v>0</v>
      </c>
      <c r="BD230" s="238">
        <f>BD42*波及計算!$U45</f>
        <v>0</v>
      </c>
      <c r="BE230" s="238">
        <f>BE42*波及計算!$U45</f>
        <v>0</v>
      </c>
      <c r="BF230" s="238">
        <f>BF42*波及計算!$U45</f>
        <v>0</v>
      </c>
      <c r="BG230" s="238">
        <f>BG42*波及計算!$U45</f>
        <v>0</v>
      </c>
      <c r="BH230" s="238">
        <f>BH42*波及計算!$U45</f>
        <v>0</v>
      </c>
      <c r="BI230" s="238">
        <f>BI42*波及計算!$U45</f>
        <v>0</v>
      </c>
      <c r="BJ230" s="238">
        <f>BJ42*波及計算!$U45</f>
        <v>0</v>
      </c>
      <c r="BK230" s="238">
        <f>BK42*波及計算!$U45</f>
        <v>0</v>
      </c>
      <c r="BL230" s="238">
        <f>BL42*波及計算!$U45</f>
        <v>0</v>
      </c>
      <c r="BM230" s="238">
        <f>BM42*波及計算!$U45</f>
        <v>0</v>
      </c>
      <c r="BN230" s="238">
        <f>BN42*波及計算!$U45</f>
        <v>0</v>
      </c>
      <c r="BO230" s="238">
        <f>BO42*波及計算!$U45</f>
        <v>0</v>
      </c>
      <c r="BP230" s="238">
        <f>BP42*波及計算!$U45</f>
        <v>0</v>
      </c>
      <c r="BQ230" s="238">
        <f>BQ42*波及計算!$U45</f>
        <v>0</v>
      </c>
      <c r="BR230" s="238">
        <f>BR42*波及計算!$U45</f>
        <v>0</v>
      </c>
      <c r="BS230" s="238">
        <f>BS42*波及計算!$U45</f>
        <v>0</v>
      </c>
      <c r="BT230" s="238">
        <f>BT42*波及計算!$U45</f>
        <v>0</v>
      </c>
      <c r="BU230" s="238">
        <f>BU42*波及計算!$U45</f>
        <v>0</v>
      </c>
      <c r="BV230" s="238">
        <f>BV42*波及計算!$U45</f>
        <v>0</v>
      </c>
      <c r="BW230" s="238">
        <f>BW42*波及計算!$U45</f>
        <v>0</v>
      </c>
      <c r="BX230" s="238">
        <f>BX42*波及計算!$U45</f>
        <v>0</v>
      </c>
      <c r="BY230" s="238">
        <f>BY42*波及計算!$U45</f>
        <v>0</v>
      </c>
      <c r="BZ230" s="238">
        <f>BZ42*波及計算!$U45</f>
        <v>0</v>
      </c>
      <c r="CA230" s="238">
        <f>CA42*波及計算!$U45</f>
        <v>0</v>
      </c>
      <c r="CB230" s="238">
        <f>CB42*波及計算!$U45</f>
        <v>0</v>
      </c>
      <c r="CC230" s="238">
        <f>CC42*波及計算!$U45</f>
        <v>0</v>
      </c>
      <c r="CD230" s="238">
        <f>CD42*波及計算!$U45</f>
        <v>0</v>
      </c>
      <c r="CE230" s="238">
        <f>CE42*波及計算!$U45</f>
        <v>0</v>
      </c>
      <c r="CF230" s="238">
        <f>CF42*波及計算!$U45</f>
        <v>0</v>
      </c>
      <c r="CG230" s="238">
        <f>CG42*波及計算!$U45</f>
        <v>0</v>
      </c>
      <c r="CH230" s="238">
        <f>CH42*波及計算!$U45</f>
        <v>0</v>
      </c>
      <c r="CI230" s="238">
        <f>CI42*波及計算!$U45</f>
        <v>0</v>
      </c>
      <c r="CJ230" s="238">
        <f>CJ42*波及計算!$U45</f>
        <v>0</v>
      </c>
      <c r="CK230" s="238">
        <f>CK42*波及計算!$U45</f>
        <v>0</v>
      </c>
      <c r="CL230" s="238">
        <f>CL42*波及計算!$U45</f>
        <v>0</v>
      </c>
    </row>
    <row r="231" spans="1:90">
      <c r="A231">
        <v>40</v>
      </c>
      <c r="B231" t="s">
        <v>159</v>
      </c>
      <c r="C231" s="238">
        <f>C43*波及計算!$U46</f>
        <v>0</v>
      </c>
      <c r="D231" s="238">
        <f>D43*波及計算!$U46</f>
        <v>0</v>
      </c>
      <c r="E231" s="238">
        <f>E43*波及計算!$U46</f>
        <v>0</v>
      </c>
      <c r="F231" s="238">
        <f>F43*波及計算!$U46</f>
        <v>0</v>
      </c>
      <c r="G231" s="238">
        <f>G43*波及計算!$U46</f>
        <v>0</v>
      </c>
      <c r="H231" s="238">
        <f>H43*波及計算!$U46</f>
        <v>0</v>
      </c>
      <c r="I231" s="238">
        <f>I43*波及計算!$U46</f>
        <v>0</v>
      </c>
      <c r="J231" s="238">
        <f>J43*波及計算!$U46</f>
        <v>0</v>
      </c>
      <c r="K231" s="238">
        <f>K43*波及計算!$U46</f>
        <v>0</v>
      </c>
      <c r="L231" s="238">
        <f>L43*波及計算!$U46</f>
        <v>0</v>
      </c>
      <c r="M231" s="238">
        <f>M43*波及計算!$U46</f>
        <v>0</v>
      </c>
      <c r="N231" s="238">
        <f>N43*波及計算!$U46</f>
        <v>0</v>
      </c>
      <c r="O231" s="238">
        <f>O43*波及計算!$U46</f>
        <v>0</v>
      </c>
      <c r="P231" s="238">
        <f>P43*波及計算!$U46</f>
        <v>0</v>
      </c>
      <c r="Q231" s="238">
        <f>Q43*波及計算!$U46</f>
        <v>0</v>
      </c>
      <c r="R231" s="238">
        <f>R43*波及計算!$U46</f>
        <v>0</v>
      </c>
      <c r="S231" s="238">
        <f>S43*波及計算!$U46</f>
        <v>0</v>
      </c>
      <c r="T231" s="238">
        <f>T43*波及計算!$U46</f>
        <v>0</v>
      </c>
      <c r="U231" s="238">
        <f>U43*波及計算!$U46</f>
        <v>0</v>
      </c>
      <c r="V231" s="238">
        <f>V43*波及計算!$U46</f>
        <v>0</v>
      </c>
      <c r="W231" s="238">
        <f>W43*波及計算!$U46</f>
        <v>0</v>
      </c>
      <c r="X231" s="238">
        <f>X43*波及計算!$U46</f>
        <v>0</v>
      </c>
      <c r="Y231" s="238">
        <f>Y43*波及計算!$U46</f>
        <v>0</v>
      </c>
      <c r="Z231" s="238">
        <f>Z43*波及計算!$U46</f>
        <v>0</v>
      </c>
      <c r="AA231" s="238">
        <f>AA43*波及計算!$U46</f>
        <v>0</v>
      </c>
      <c r="AB231" s="238">
        <f>AB43*波及計算!$U46</f>
        <v>0</v>
      </c>
      <c r="AC231" s="238">
        <f>AC43*波及計算!$U46</f>
        <v>0</v>
      </c>
      <c r="AD231" s="238">
        <f>AD43*波及計算!$U46</f>
        <v>0</v>
      </c>
      <c r="AE231" s="238">
        <f>AE43*波及計算!$U46</f>
        <v>0</v>
      </c>
      <c r="AF231" s="238">
        <f>AF43*波及計算!$U46</f>
        <v>0</v>
      </c>
      <c r="AG231" s="238">
        <f>AG43*波及計算!$U46</f>
        <v>0</v>
      </c>
      <c r="AH231" s="238">
        <f>AH43*波及計算!$U46</f>
        <v>0</v>
      </c>
      <c r="AI231" s="238">
        <f>AI43*波及計算!$U46</f>
        <v>0</v>
      </c>
      <c r="AJ231" s="238">
        <f>AJ43*波及計算!$U46</f>
        <v>0</v>
      </c>
      <c r="AK231" s="238">
        <f>AK43*波及計算!$U46</f>
        <v>0</v>
      </c>
      <c r="AL231" s="238">
        <f>AL43*波及計算!$U46</f>
        <v>0</v>
      </c>
      <c r="AM231" s="238">
        <f>AM43*波及計算!$U46</f>
        <v>0</v>
      </c>
      <c r="AN231" s="238">
        <f>AN43*波及計算!$U46</f>
        <v>0</v>
      </c>
      <c r="AO231" s="238">
        <f>AO43*波及計算!$U46</f>
        <v>0</v>
      </c>
      <c r="AP231" s="238">
        <f>AP43*波及計算!$U46</f>
        <v>0</v>
      </c>
      <c r="AQ231" s="238">
        <f>AQ43*波及計算!$U46</f>
        <v>0</v>
      </c>
      <c r="AR231" s="238">
        <f>AR43*波及計算!$U46</f>
        <v>0</v>
      </c>
      <c r="AS231" s="238">
        <f>AS43*波及計算!$U46</f>
        <v>0</v>
      </c>
      <c r="AT231" s="238">
        <f>AT43*波及計算!$U46</f>
        <v>0</v>
      </c>
      <c r="AU231" s="238">
        <f>AU43*波及計算!$U46</f>
        <v>0</v>
      </c>
      <c r="AV231" s="238">
        <f>AV43*波及計算!$U46</f>
        <v>0</v>
      </c>
      <c r="AW231" s="238">
        <f>AW43*波及計算!$U46</f>
        <v>0</v>
      </c>
      <c r="AX231" s="238">
        <f>AX43*波及計算!$U46</f>
        <v>0</v>
      </c>
      <c r="AY231" s="238">
        <f>AY43*波及計算!$U46</f>
        <v>0</v>
      </c>
      <c r="AZ231" s="238">
        <f>AZ43*波及計算!$U46</f>
        <v>0</v>
      </c>
      <c r="BA231" s="238">
        <f>BA43*波及計算!$U46</f>
        <v>0</v>
      </c>
      <c r="BB231" s="238">
        <f>BB43*波及計算!$U46</f>
        <v>0</v>
      </c>
      <c r="BC231" s="238">
        <f>BC43*波及計算!$U46</f>
        <v>0</v>
      </c>
      <c r="BD231" s="238">
        <f>BD43*波及計算!$U46</f>
        <v>0</v>
      </c>
      <c r="BE231" s="238">
        <f>BE43*波及計算!$U46</f>
        <v>0</v>
      </c>
      <c r="BF231" s="238">
        <f>BF43*波及計算!$U46</f>
        <v>0</v>
      </c>
      <c r="BG231" s="238">
        <f>BG43*波及計算!$U46</f>
        <v>0</v>
      </c>
      <c r="BH231" s="238">
        <f>BH43*波及計算!$U46</f>
        <v>0</v>
      </c>
      <c r="BI231" s="238">
        <f>BI43*波及計算!$U46</f>
        <v>0</v>
      </c>
      <c r="BJ231" s="238">
        <f>BJ43*波及計算!$U46</f>
        <v>0</v>
      </c>
      <c r="BK231" s="238">
        <f>BK43*波及計算!$U46</f>
        <v>0</v>
      </c>
      <c r="BL231" s="238">
        <f>BL43*波及計算!$U46</f>
        <v>0</v>
      </c>
      <c r="BM231" s="238">
        <f>BM43*波及計算!$U46</f>
        <v>0</v>
      </c>
      <c r="BN231" s="238">
        <f>BN43*波及計算!$U46</f>
        <v>0</v>
      </c>
      <c r="BO231" s="238">
        <f>BO43*波及計算!$U46</f>
        <v>0</v>
      </c>
      <c r="BP231" s="238">
        <f>BP43*波及計算!$U46</f>
        <v>0</v>
      </c>
      <c r="BQ231" s="238">
        <f>BQ43*波及計算!$U46</f>
        <v>0</v>
      </c>
      <c r="BR231" s="238">
        <f>BR43*波及計算!$U46</f>
        <v>0</v>
      </c>
      <c r="BS231" s="238">
        <f>BS43*波及計算!$U46</f>
        <v>0</v>
      </c>
      <c r="BT231" s="238">
        <f>BT43*波及計算!$U46</f>
        <v>0</v>
      </c>
      <c r="BU231" s="238">
        <f>BU43*波及計算!$U46</f>
        <v>0</v>
      </c>
      <c r="BV231" s="238">
        <f>BV43*波及計算!$U46</f>
        <v>0</v>
      </c>
      <c r="BW231" s="238">
        <f>BW43*波及計算!$U46</f>
        <v>0</v>
      </c>
      <c r="BX231" s="238">
        <f>BX43*波及計算!$U46</f>
        <v>0</v>
      </c>
      <c r="BY231" s="238">
        <f>BY43*波及計算!$U46</f>
        <v>0</v>
      </c>
      <c r="BZ231" s="238">
        <f>BZ43*波及計算!$U46</f>
        <v>0</v>
      </c>
      <c r="CA231" s="238">
        <f>CA43*波及計算!$U46</f>
        <v>0</v>
      </c>
      <c r="CB231" s="238">
        <f>CB43*波及計算!$U46</f>
        <v>0</v>
      </c>
      <c r="CC231" s="238">
        <f>CC43*波及計算!$U46</f>
        <v>0</v>
      </c>
      <c r="CD231" s="238">
        <f>CD43*波及計算!$U46</f>
        <v>0</v>
      </c>
      <c r="CE231" s="238">
        <f>CE43*波及計算!$U46</f>
        <v>0</v>
      </c>
      <c r="CF231" s="238">
        <f>CF43*波及計算!$U46</f>
        <v>0</v>
      </c>
      <c r="CG231" s="238">
        <f>CG43*波及計算!$U46</f>
        <v>0</v>
      </c>
      <c r="CH231" s="238">
        <f>CH43*波及計算!$U46</f>
        <v>0</v>
      </c>
      <c r="CI231" s="238">
        <f>CI43*波及計算!$U46</f>
        <v>0</v>
      </c>
      <c r="CJ231" s="238">
        <f>CJ43*波及計算!$U46</f>
        <v>0</v>
      </c>
      <c r="CK231" s="238">
        <f>CK43*波及計算!$U46</f>
        <v>0</v>
      </c>
      <c r="CL231" s="238">
        <f>CL43*波及計算!$U46</f>
        <v>0</v>
      </c>
    </row>
    <row r="232" spans="1:90">
      <c r="A232">
        <v>41</v>
      </c>
      <c r="B232" t="s">
        <v>1996</v>
      </c>
      <c r="C232" s="238">
        <f>C44*波及計算!$U47</f>
        <v>0</v>
      </c>
      <c r="D232" s="238">
        <f>D44*波及計算!$U47</f>
        <v>0</v>
      </c>
      <c r="E232" s="238">
        <f>E44*波及計算!$U47</f>
        <v>0</v>
      </c>
      <c r="F232" s="238">
        <f>F44*波及計算!$U47</f>
        <v>0</v>
      </c>
      <c r="G232" s="238">
        <f>G44*波及計算!$U47</f>
        <v>0</v>
      </c>
      <c r="H232" s="238">
        <f>H44*波及計算!$U47</f>
        <v>0</v>
      </c>
      <c r="I232" s="238">
        <f>I44*波及計算!$U47</f>
        <v>0</v>
      </c>
      <c r="J232" s="238">
        <f>J44*波及計算!$U47</f>
        <v>0</v>
      </c>
      <c r="K232" s="238">
        <f>K44*波及計算!$U47</f>
        <v>0</v>
      </c>
      <c r="L232" s="238">
        <f>L44*波及計算!$U47</f>
        <v>0</v>
      </c>
      <c r="M232" s="238">
        <f>M44*波及計算!$U47</f>
        <v>0</v>
      </c>
      <c r="N232" s="238">
        <f>N44*波及計算!$U47</f>
        <v>0</v>
      </c>
      <c r="O232" s="238">
        <f>O44*波及計算!$U47</f>
        <v>0</v>
      </c>
      <c r="P232" s="238">
        <f>P44*波及計算!$U47</f>
        <v>0</v>
      </c>
      <c r="Q232" s="238">
        <f>Q44*波及計算!$U47</f>
        <v>0</v>
      </c>
      <c r="R232" s="238">
        <f>R44*波及計算!$U47</f>
        <v>0</v>
      </c>
      <c r="S232" s="238">
        <f>S44*波及計算!$U47</f>
        <v>0</v>
      </c>
      <c r="T232" s="238">
        <f>T44*波及計算!$U47</f>
        <v>0</v>
      </c>
      <c r="U232" s="238">
        <f>U44*波及計算!$U47</f>
        <v>0</v>
      </c>
      <c r="V232" s="238">
        <f>V44*波及計算!$U47</f>
        <v>0</v>
      </c>
      <c r="W232" s="238">
        <f>W44*波及計算!$U47</f>
        <v>0</v>
      </c>
      <c r="X232" s="238">
        <f>X44*波及計算!$U47</f>
        <v>0</v>
      </c>
      <c r="Y232" s="238">
        <f>Y44*波及計算!$U47</f>
        <v>0</v>
      </c>
      <c r="Z232" s="238">
        <f>Z44*波及計算!$U47</f>
        <v>0</v>
      </c>
      <c r="AA232" s="238">
        <f>AA44*波及計算!$U47</f>
        <v>0</v>
      </c>
      <c r="AB232" s="238">
        <f>AB44*波及計算!$U47</f>
        <v>0</v>
      </c>
      <c r="AC232" s="238">
        <f>AC44*波及計算!$U47</f>
        <v>0</v>
      </c>
      <c r="AD232" s="238">
        <f>AD44*波及計算!$U47</f>
        <v>0</v>
      </c>
      <c r="AE232" s="238">
        <f>AE44*波及計算!$U47</f>
        <v>0</v>
      </c>
      <c r="AF232" s="238">
        <f>AF44*波及計算!$U47</f>
        <v>0</v>
      </c>
      <c r="AG232" s="238">
        <f>AG44*波及計算!$U47</f>
        <v>0</v>
      </c>
      <c r="AH232" s="238">
        <f>AH44*波及計算!$U47</f>
        <v>0</v>
      </c>
      <c r="AI232" s="238">
        <f>AI44*波及計算!$U47</f>
        <v>0</v>
      </c>
      <c r="AJ232" s="238">
        <f>AJ44*波及計算!$U47</f>
        <v>0</v>
      </c>
      <c r="AK232" s="238">
        <f>AK44*波及計算!$U47</f>
        <v>0</v>
      </c>
      <c r="AL232" s="238">
        <f>AL44*波及計算!$U47</f>
        <v>0</v>
      </c>
      <c r="AM232" s="238">
        <f>AM44*波及計算!$U47</f>
        <v>0</v>
      </c>
      <c r="AN232" s="238">
        <f>AN44*波及計算!$U47</f>
        <v>0</v>
      </c>
      <c r="AO232" s="238">
        <f>AO44*波及計算!$U47</f>
        <v>0</v>
      </c>
      <c r="AP232" s="238">
        <f>AP44*波及計算!$U47</f>
        <v>0</v>
      </c>
      <c r="AQ232" s="238">
        <f>AQ44*波及計算!$U47</f>
        <v>0</v>
      </c>
      <c r="AR232" s="238">
        <f>AR44*波及計算!$U47</f>
        <v>0</v>
      </c>
      <c r="AS232" s="238">
        <f>AS44*波及計算!$U47</f>
        <v>0</v>
      </c>
      <c r="AT232" s="238">
        <f>AT44*波及計算!$U47</f>
        <v>0</v>
      </c>
      <c r="AU232" s="238">
        <f>AU44*波及計算!$U47</f>
        <v>0</v>
      </c>
      <c r="AV232" s="238">
        <f>AV44*波及計算!$U47</f>
        <v>0</v>
      </c>
      <c r="AW232" s="238">
        <f>AW44*波及計算!$U47</f>
        <v>0</v>
      </c>
      <c r="AX232" s="238">
        <f>AX44*波及計算!$U47</f>
        <v>0</v>
      </c>
      <c r="AY232" s="238">
        <f>AY44*波及計算!$U47</f>
        <v>0</v>
      </c>
      <c r="AZ232" s="238">
        <f>AZ44*波及計算!$U47</f>
        <v>0</v>
      </c>
      <c r="BA232" s="238">
        <f>BA44*波及計算!$U47</f>
        <v>0</v>
      </c>
      <c r="BB232" s="238">
        <f>BB44*波及計算!$U47</f>
        <v>0</v>
      </c>
      <c r="BC232" s="238">
        <f>BC44*波及計算!$U47</f>
        <v>0</v>
      </c>
      <c r="BD232" s="238">
        <f>BD44*波及計算!$U47</f>
        <v>0</v>
      </c>
      <c r="BE232" s="238">
        <f>BE44*波及計算!$U47</f>
        <v>0</v>
      </c>
      <c r="BF232" s="238">
        <f>BF44*波及計算!$U47</f>
        <v>0</v>
      </c>
      <c r="BG232" s="238">
        <f>BG44*波及計算!$U47</f>
        <v>0</v>
      </c>
      <c r="BH232" s="238">
        <f>BH44*波及計算!$U47</f>
        <v>0</v>
      </c>
      <c r="BI232" s="238">
        <f>BI44*波及計算!$U47</f>
        <v>0</v>
      </c>
      <c r="BJ232" s="238">
        <f>BJ44*波及計算!$U47</f>
        <v>0</v>
      </c>
      <c r="BK232" s="238">
        <f>BK44*波及計算!$U47</f>
        <v>0</v>
      </c>
      <c r="BL232" s="238">
        <f>BL44*波及計算!$U47</f>
        <v>0</v>
      </c>
      <c r="BM232" s="238">
        <f>BM44*波及計算!$U47</f>
        <v>0</v>
      </c>
      <c r="BN232" s="238">
        <f>BN44*波及計算!$U47</f>
        <v>0</v>
      </c>
      <c r="BO232" s="238">
        <f>BO44*波及計算!$U47</f>
        <v>0</v>
      </c>
      <c r="BP232" s="238">
        <f>BP44*波及計算!$U47</f>
        <v>0</v>
      </c>
      <c r="BQ232" s="238">
        <f>BQ44*波及計算!$U47</f>
        <v>0</v>
      </c>
      <c r="BR232" s="238">
        <f>BR44*波及計算!$U47</f>
        <v>0</v>
      </c>
      <c r="BS232" s="238">
        <f>BS44*波及計算!$U47</f>
        <v>0</v>
      </c>
      <c r="BT232" s="238">
        <f>BT44*波及計算!$U47</f>
        <v>0</v>
      </c>
      <c r="BU232" s="238">
        <f>BU44*波及計算!$U47</f>
        <v>0</v>
      </c>
      <c r="BV232" s="238">
        <f>BV44*波及計算!$U47</f>
        <v>0</v>
      </c>
      <c r="BW232" s="238">
        <f>BW44*波及計算!$U47</f>
        <v>0</v>
      </c>
      <c r="BX232" s="238">
        <f>BX44*波及計算!$U47</f>
        <v>0</v>
      </c>
      <c r="BY232" s="238">
        <f>BY44*波及計算!$U47</f>
        <v>0</v>
      </c>
      <c r="BZ232" s="238">
        <f>BZ44*波及計算!$U47</f>
        <v>0</v>
      </c>
      <c r="CA232" s="238">
        <f>CA44*波及計算!$U47</f>
        <v>0</v>
      </c>
      <c r="CB232" s="238">
        <f>CB44*波及計算!$U47</f>
        <v>0</v>
      </c>
      <c r="CC232" s="238">
        <f>CC44*波及計算!$U47</f>
        <v>0</v>
      </c>
      <c r="CD232" s="238">
        <f>CD44*波及計算!$U47</f>
        <v>0</v>
      </c>
      <c r="CE232" s="238">
        <f>CE44*波及計算!$U47</f>
        <v>0</v>
      </c>
      <c r="CF232" s="238">
        <f>CF44*波及計算!$U47</f>
        <v>0</v>
      </c>
      <c r="CG232" s="238">
        <f>CG44*波及計算!$U47</f>
        <v>0</v>
      </c>
      <c r="CH232" s="238">
        <f>CH44*波及計算!$U47</f>
        <v>0</v>
      </c>
      <c r="CI232" s="238">
        <f>CI44*波及計算!$U47</f>
        <v>0</v>
      </c>
      <c r="CJ232" s="238">
        <f>CJ44*波及計算!$U47</f>
        <v>0</v>
      </c>
      <c r="CK232" s="238">
        <f>CK44*波及計算!$U47</f>
        <v>0</v>
      </c>
      <c r="CL232" s="238">
        <f>CL44*波及計算!$U47</f>
        <v>0</v>
      </c>
    </row>
    <row r="233" spans="1:90">
      <c r="A233">
        <v>42</v>
      </c>
      <c r="B233" t="s">
        <v>1234</v>
      </c>
      <c r="C233" s="238">
        <f>C45*波及計算!$U48</f>
        <v>0</v>
      </c>
      <c r="D233" s="238">
        <f>D45*波及計算!$U48</f>
        <v>0</v>
      </c>
      <c r="E233" s="238">
        <f>E45*波及計算!$U48</f>
        <v>0</v>
      </c>
      <c r="F233" s="238">
        <f>F45*波及計算!$U48</f>
        <v>0</v>
      </c>
      <c r="G233" s="238">
        <f>G45*波及計算!$U48</f>
        <v>0</v>
      </c>
      <c r="H233" s="238">
        <f>H45*波及計算!$U48</f>
        <v>0</v>
      </c>
      <c r="I233" s="238">
        <f>I45*波及計算!$U48</f>
        <v>0</v>
      </c>
      <c r="J233" s="238">
        <f>J45*波及計算!$U48</f>
        <v>0</v>
      </c>
      <c r="K233" s="238">
        <f>K45*波及計算!$U48</f>
        <v>0</v>
      </c>
      <c r="L233" s="238">
        <f>L45*波及計算!$U48</f>
        <v>0</v>
      </c>
      <c r="M233" s="238">
        <f>M45*波及計算!$U48</f>
        <v>0</v>
      </c>
      <c r="N233" s="238">
        <f>N45*波及計算!$U48</f>
        <v>0</v>
      </c>
      <c r="O233" s="238">
        <f>O45*波及計算!$U48</f>
        <v>0</v>
      </c>
      <c r="P233" s="238">
        <f>P45*波及計算!$U48</f>
        <v>0</v>
      </c>
      <c r="Q233" s="238">
        <f>Q45*波及計算!$U48</f>
        <v>0</v>
      </c>
      <c r="R233" s="238">
        <f>R45*波及計算!$U48</f>
        <v>0</v>
      </c>
      <c r="S233" s="238">
        <f>S45*波及計算!$U48</f>
        <v>0</v>
      </c>
      <c r="T233" s="238">
        <f>T45*波及計算!$U48</f>
        <v>0</v>
      </c>
      <c r="U233" s="238">
        <f>U45*波及計算!$U48</f>
        <v>0</v>
      </c>
      <c r="V233" s="238">
        <f>V45*波及計算!$U48</f>
        <v>0</v>
      </c>
      <c r="W233" s="238">
        <f>W45*波及計算!$U48</f>
        <v>0</v>
      </c>
      <c r="X233" s="238">
        <f>X45*波及計算!$U48</f>
        <v>0</v>
      </c>
      <c r="Y233" s="238">
        <f>Y45*波及計算!$U48</f>
        <v>0</v>
      </c>
      <c r="Z233" s="238">
        <f>Z45*波及計算!$U48</f>
        <v>0</v>
      </c>
      <c r="AA233" s="238">
        <f>AA45*波及計算!$U48</f>
        <v>0</v>
      </c>
      <c r="AB233" s="238">
        <f>AB45*波及計算!$U48</f>
        <v>0</v>
      </c>
      <c r="AC233" s="238">
        <f>AC45*波及計算!$U48</f>
        <v>0</v>
      </c>
      <c r="AD233" s="238">
        <f>AD45*波及計算!$U48</f>
        <v>0</v>
      </c>
      <c r="AE233" s="238">
        <f>AE45*波及計算!$U48</f>
        <v>0</v>
      </c>
      <c r="AF233" s="238">
        <f>AF45*波及計算!$U48</f>
        <v>0</v>
      </c>
      <c r="AG233" s="238">
        <f>AG45*波及計算!$U48</f>
        <v>0</v>
      </c>
      <c r="AH233" s="238">
        <f>AH45*波及計算!$U48</f>
        <v>0</v>
      </c>
      <c r="AI233" s="238">
        <f>AI45*波及計算!$U48</f>
        <v>0</v>
      </c>
      <c r="AJ233" s="238">
        <f>AJ45*波及計算!$U48</f>
        <v>0</v>
      </c>
      <c r="AK233" s="238">
        <f>AK45*波及計算!$U48</f>
        <v>0</v>
      </c>
      <c r="AL233" s="238">
        <f>AL45*波及計算!$U48</f>
        <v>0</v>
      </c>
      <c r="AM233" s="238">
        <f>AM45*波及計算!$U48</f>
        <v>0</v>
      </c>
      <c r="AN233" s="238">
        <f>AN45*波及計算!$U48</f>
        <v>0</v>
      </c>
      <c r="AO233" s="238">
        <f>AO45*波及計算!$U48</f>
        <v>0</v>
      </c>
      <c r="AP233" s="238">
        <f>AP45*波及計算!$U48</f>
        <v>0</v>
      </c>
      <c r="AQ233" s="238">
        <f>AQ45*波及計算!$U48</f>
        <v>0</v>
      </c>
      <c r="AR233" s="238">
        <f>AR45*波及計算!$U48</f>
        <v>0</v>
      </c>
      <c r="AS233" s="238">
        <f>AS45*波及計算!$U48</f>
        <v>0</v>
      </c>
      <c r="AT233" s="238">
        <f>AT45*波及計算!$U48</f>
        <v>0</v>
      </c>
      <c r="AU233" s="238">
        <f>AU45*波及計算!$U48</f>
        <v>0</v>
      </c>
      <c r="AV233" s="238">
        <f>AV45*波及計算!$U48</f>
        <v>0</v>
      </c>
      <c r="AW233" s="238">
        <f>AW45*波及計算!$U48</f>
        <v>0</v>
      </c>
      <c r="AX233" s="238">
        <f>AX45*波及計算!$U48</f>
        <v>0</v>
      </c>
      <c r="AY233" s="238">
        <f>AY45*波及計算!$U48</f>
        <v>0</v>
      </c>
      <c r="AZ233" s="238">
        <f>AZ45*波及計算!$U48</f>
        <v>0</v>
      </c>
      <c r="BA233" s="238">
        <f>BA45*波及計算!$U48</f>
        <v>0</v>
      </c>
      <c r="BB233" s="238">
        <f>BB45*波及計算!$U48</f>
        <v>0</v>
      </c>
      <c r="BC233" s="238">
        <f>BC45*波及計算!$U48</f>
        <v>0</v>
      </c>
      <c r="BD233" s="238">
        <f>BD45*波及計算!$U48</f>
        <v>0</v>
      </c>
      <c r="BE233" s="238">
        <f>BE45*波及計算!$U48</f>
        <v>0</v>
      </c>
      <c r="BF233" s="238">
        <f>BF45*波及計算!$U48</f>
        <v>0</v>
      </c>
      <c r="BG233" s="238">
        <f>BG45*波及計算!$U48</f>
        <v>0</v>
      </c>
      <c r="BH233" s="238">
        <f>BH45*波及計算!$U48</f>
        <v>0</v>
      </c>
      <c r="BI233" s="238">
        <f>BI45*波及計算!$U48</f>
        <v>0</v>
      </c>
      <c r="BJ233" s="238">
        <f>BJ45*波及計算!$U48</f>
        <v>0</v>
      </c>
      <c r="BK233" s="238">
        <f>BK45*波及計算!$U48</f>
        <v>0</v>
      </c>
      <c r="BL233" s="238">
        <f>BL45*波及計算!$U48</f>
        <v>0</v>
      </c>
      <c r="BM233" s="238">
        <f>BM45*波及計算!$U48</f>
        <v>0</v>
      </c>
      <c r="BN233" s="238">
        <f>BN45*波及計算!$U48</f>
        <v>0</v>
      </c>
      <c r="BO233" s="238">
        <f>BO45*波及計算!$U48</f>
        <v>0</v>
      </c>
      <c r="BP233" s="238">
        <f>BP45*波及計算!$U48</f>
        <v>0</v>
      </c>
      <c r="BQ233" s="238">
        <f>BQ45*波及計算!$U48</f>
        <v>0</v>
      </c>
      <c r="BR233" s="238">
        <f>BR45*波及計算!$U48</f>
        <v>0</v>
      </c>
      <c r="BS233" s="238">
        <f>BS45*波及計算!$U48</f>
        <v>0</v>
      </c>
      <c r="BT233" s="238">
        <f>BT45*波及計算!$U48</f>
        <v>0</v>
      </c>
      <c r="BU233" s="238">
        <f>BU45*波及計算!$U48</f>
        <v>0</v>
      </c>
      <c r="BV233" s="238">
        <f>BV45*波及計算!$U48</f>
        <v>0</v>
      </c>
      <c r="BW233" s="238">
        <f>BW45*波及計算!$U48</f>
        <v>0</v>
      </c>
      <c r="BX233" s="238">
        <f>BX45*波及計算!$U48</f>
        <v>0</v>
      </c>
      <c r="BY233" s="238">
        <f>BY45*波及計算!$U48</f>
        <v>0</v>
      </c>
      <c r="BZ233" s="238">
        <f>BZ45*波及計算!$U48</f>
        <v>0</v>
      </c>
      <c r="CA233" s="238">
        <f>CA45*波及計算!$U48</f>
        <v>0</v>
      </c>
      <c r="CB233" s="238">
        <f>CB45*波及計算!$U48</f>
        <v>0</v>
      </c>
      <c r="CC233" s="238">
        <f>CC45*波及計算!$U48</f>
        <v>0</v>
      </c>
      <c r="CD233" s="238">
        <f>CD45*波及計算!$U48</f>
        <v>0</v>
      </c>
      <c r="CE233" s="238">
        <f>CE45*波及計算!$U48</f>
        <v>0</v>
      </c>
      <c r="CF233" s="238">
        <f>CF45*波及計算!$U48</f>
        <v>0</v>
      </c>
      <c r="CG233" s="238">
        <f>CG45*波及計算!$U48</f>
        <v>0</v>
      </c>
      <c r="CH233" s="238">
        <f>CH45*波及計算!$U48</f>
        <v>0</v>
      </c>
      <c r="CI233" s="238">
        <f>CI45*波及計算!$U48</f>
        <v>0</v>
      </c>
      <c r="CJ233" s="238">
        <f>CJ45*波及計算!$U48</f>
        <v>0</v>
      </c>
      <c r="CK233" s="238">
        <f>CK45*波及計算!$U48</f>
        <v>0</v>
      </c>
      <c r="CL233" s="238">
        <f>CL45*波及計算!$U48</f>
        <v>0</v>
      </c>
    </row>
    <row r="234" spans="1:90">
      <c r="A234">
        <v>43</v>
      </c>
      <c r="B234" t="s">
        <v>865</v>
      </c>
      <c r="C234" s="238">
        <f>C46*波及計算!$U49</f>
        <v>0</v>
      </c>
      <c r="D234" s="238">
        <f>D46*波及計算!$U49</f>
        <v>0</v>
      </c>
      <c r="E234" s="238">
        <f>E46*波及計算!$U49</f>
        <v>0</v>
      </c>
      <c r="F234" s="238">
        <f>F46*波及計算!$U49</f>
        <v>0</v>
      </c>
      <c r="G234" s="238">
        <f>G46*波及計算!$U49</f>
        <v>0</v>
      </c>
      <c r="H234" s="238">
        <f>H46*波及計算!$U49</f>
        <v>0</v>
      </c>
      <c r="I234" s="238">
        <f>I46*波及計算!$U49</f>
        <v>0</v>
      </c>
      <c r="J234" s="238">
        <f>J46*波及計算!$U49</f>
        <v>0</v>
      </c>
      <c r="K234" s="238">
        <f>K46*波及計算!$U49</f>
        <v>0</v>
      </c>
      <c r="L234" s="238">
        <f>L46*波及計算!$U49</f>
        <v>0</v>
      </c>
      <c r="M234" s="238">
        <f>M46*波及計算!$U49</f>
        <v>0</v>
      </c>
      <c r="N234" s="238">
        <f>N46*波及計算!$U49</f>
        <v>0</v>
      </c>
      <c r="O234" s="238">
        <f>O46*波及計算!$U49</f>
        <v>0</v>
      </c>
      <c r="P234" s="238">
        <f>P46*波及計算!$U49</f>
        <v>0</v>
      </c>
      <c r="Q234" s="238">
        <f>Q46*波及計算!$U49</f>
        <v>0</v>
      </c>
      <c r="R234" s="238">
        <f>R46*波及計算!$U49</f>
        <v>0</v>
      </c>
      <c r="S234" s="238">
        <f>S46*波及計算!$U49</f>
        <v>0</v>
      </c>
      <c r="T234" s="238">
        <f>T46*波及計算!$U49</f>
        <v>0</v>
      </c>
      <c r="U234" s="238">
        <f>U46*波及計算!$U49</f>
        <v>0</v>
      </c>
      <c r="V234" s="238">
        <f>V46*波及計算!$U49</f>
        <v>0</v>
      </c>
      <c r="W234" s="238">
        <f>W46*波及計算!$U49</f>
        <v>0</v>
      </c>
      <c r="X234" s="238">
        <f>X46*波及計算!$U49</f>
        <v>0</v>
      </c>
      <c r="Y234" s="238">
        <f>Y46*波及計算!$U49</f>
        <v>0</v>
      </c>
      <c r="Z234" s="238">
        <f>Z46*波及計算!$U49</f>
        <v>0</v>
      </c>
      <c r="AA234" s="238">
        <f>AA46*波及計算!$U49</f>
        <v>0</v>
      </c>
      <c r="AB234" s="238">
        <f>AB46*波及計算!$U49</f>
        <v>0</v>
      </c>
      <c r="AC234" s="238">
        <f>AC46*波及計算!$U49</f>
        <v>0</v>
      </c>
      <c r="AD234" s="238">
        <f>AD46*波及計算!$U49</f>
        <v>0</v>
      </c>
      <c r="AE234" s="238">
        <f>AE46*波及計算!$U49</f>
        <v>0</v>
      </c>
      <c r="AF234" s="238">
        <f>AF46*波及計算!$U49</f>
        <v>0</v>
      </c>
      <c r="AG234" s="238">
        <f>AG46*波及計算!$U49</f>
        <v>0</v>
      </c>
      <c r="AH234" s="238">
        <f>AH46*波及計算!$U49</f>
        <v>0</v>
      </c>
      <c r="AI234" s="238">
        <f>AI46*波及計算!$U49</f>
        <v>0</v>
      </c>
      <c r="AJ234" s="238">
        <f>AJ46*波及計算!$U49</f>
        <v>0</v>
      </c>
      <c r="AK234" s="238">
        <f>AK46*波及計算!$U49</f>
        <v>0</v>
      </c>
      <c r="AL234" s="238">
        <f>AL46*波及計算!$U49</f>
        <v>0</v>
      </c>
      <c r="AM234" s="238">
        <f>AM46*波及計算!$U49</f>
        <v>0</v>
      </c>
      <c r="AN234" s="238">
        <f>AN46*波及計算!$U49</f>
        <v>0</v>
      </c>
      <c r="AO234" s="238">
        <f>AO46*波及計算!$U49</f>
        <v>0</v>
      </c>
      <c r="AP234" s="238">
        <f>AP46*波及計算!$U49</f>
        <v>0</v>
      </c>
      <c r="AQ234" s="238">
        <f>AQ46*波及計算!$U49</f>
        <v>0</v>
      </c>
      <c r="AR234" s="238">
        <f>AR46*波及計算!$U49</f>
        <v>0</v>
      </c>
      <c r="AS234" s="238">
        <f>AS46*波及計算!$U49</f>
        <v>0</v>
      </c>
      <c r="AT234" s="238">
        <f>AT46*波及計算!$U49</f>
        <v>0</v>
      </c>
      <c r="AU234" s="238">
        <f>AU46*波及計算!$U49</f>
        <v>0</v>
      </c>
      <c r="AV234" s="238">
        <f>AV46*波及計算!$U49</f>
        <v>0</v>
      </c>
      <c r="AW234" s="238">
        <f>AW46*波及計算!$U49</f>
        <v>0</v>
      </c>
      <c r="AX234" s="238">
        <f>AX46*波及計算!$U49</f>
        <v>0</v>
      </c>
      <c r="AY234" s="238">
        <f>AY46*波及計算!$U49</f>
        <v>0</v>
      </c>
      <c r="AZ234" s="238">
        <f>AZ46*波及計算!$U49</f>
        <v>0</v>
      </c>
      <c r="BA234" s="238">
        <f>BA46*波及計算!$U49</f>
        <v>0</v>
      </c>
      <c r="BB234" s="238">
        <f>BB46*波及計算!$U49</f>
        <v>0</v>
      </c>
      <c r="BC234" s="238">
        <f>BC46*波及計算!$U49</f>
        <v>0</v>
      </c>
      <c r="BD234" s="238">
        <f>BD46*波及計算!$U49</f>
        <v>0</v>
      </c>
      <c r="BE234" s="238">
        <f>BE46*波及計算!$U49</f>
        <v>0</v>
      </c>
      <c r="BF234" s="238">
        <f>BF46*波及計算!$U49</f>
        <v>0</v>
      </c>
      <c r="BG234" s="238">
        <f>BG46*波及計算!$U49</f>
        <v>0</v>
      </c>
      <c r="BH234" s="238">
        <f>BH46*波及計算!$U49</f>
        <v>0</v>
      </c>
      <c r="BI234" s="238">
        <f>BI46*波及計算!$U49</f>
        <v>0</v>
      </c>
      <c r="BJ234" s="238">
        <f>BJ46*波及計算!$U49</f>
        <v>0</v>
      </c>
      <c r="BK234" s="238">
        <f>BK46*波及計算!$U49</f>
        <v>0</v>
      </c>
      <c r="BL234" s="238">
        <f>BL46*波及計算!$U49</f>
        <v>0</v>
      </c>
      <c r="BM234" s="238">
        <f>BM46*波及計算!$U49</f>
        <v>0</v>
      </c>
      <c r="BN234" s="238">
        <f>BN46*波及計算!$U49</f>
        <v>0</v>
      </c>
      <c r="BO234" s="238">
        <f>BO46*波及計算!$U49</f>
        <v>0</v>
      </c>
      <c r="BP234" s="238">
        <f>BP46*波及計算!$U49</f>
        <v>0</v>
      </c>
      <c r="BQ234" s="238">
        <f>BQ46*波及計算!$U49</f>
        <v>0</v>
      </c>
      <c r="BR234" s="238">
        <f>BR46*波及計算!$U49</f>
        <v>0</v>
      </c>
      <c r="BS234" s="238">
        <f>BS46*波及計算!$U49</f>
        <v>0</v>
      </c>
      <c r="BT234" s="238">
        <f>BT46*波及計算!$U49</f>
        <v>0</v>
      </c>
      <c r="BU234" s="238">
        <f>BU46*波及計算!$U49</f>
        <v>0</v>
      </c>
      <c r="BV234" s="238">
        <f>BV46*波及計算!$U49</f>
        <v>0</v>
      </c>
      <c r="BW234" s="238">
        <f>BW46*波及計算!$U49</f>
        <v>0</v>
      </c>
      <c r="BX234" s="238">
        <f>BX46*波及計算!$U49</f>
        <v>0</v>
      </c>
      <c r="BY234" s="238">
        <f>BY46*波及計算!$U49</f>
        <v>0</v>
      </c>
      <c r="BZ234" s="238">
        <f>BZ46*波及計算!$U49</f>
        <v>0</v>
      </c>
      <c r="CA234" s="238">
        <f>CA46*波及計算!$U49</f>
        <v>0</v>
      </c>
      <c r="CB234" s="238">
        <f>CB46*波及計算!$U49</f>
        <v>0</v>
      </c>
      <c r="CC234" s="238">
        <f>CC46*波及計算!$U49</f>
        <v>0</v>
      </c>
      <c r="CD234" s="238">
        <f>CD46*波及計算!$U49</f>
        <v>0</v>
      </c>
      <c r="CE234" s="238">
        <f>CE46*波及計算!$U49</f>
        <v>0</v>
      </c>
      <c r="CF234" s="238">
        <f>CF46*波及計算!$U49</f>
        <v>0</v>
      </c>
      <c r="CG234" s="238">
        <f>CG46*波及計算!$U49</f>
        <v>0</v>
      </c>
      <c r="CH234" s="238">
        <f>CH46*波及計算!$U49</f>
        <v>0</v>
      </c>
      <c r="CI234" s="238">
        <f>CI46*波及計算!$U49</f>
        <v>0</v>
      </c>
      <c r="CJ234" s="238">
        <f>CJ46*波及計算!$U49</f>
        <v>0</v>
      </c>
      <c r="CK234" s="238">
        <f>CK46*波及計算!$U49</f>
        <v>0</v>
      </c>
      <c r="CL234" s="238">
        <f>CL46*波及計算!$U49</f>
        <v>0</v>
      </c>
    </row>
    <row r="235" spans="1:90">
      <c r="A235">
        <v>44</v>
      </c>
      <c r="B235" t="s">
        <v>868</v>
      </c>
      <c r="C235" s="238">
        <f>C47*波及計算!$U50</f>
        <v>0</v>
      </c>
      <c r="D235" s="238">
        <f>D47*波及計算!$U50</f>
        <v>0</v>
      </c>
      <c r="E235" s="238">
        <f>E47*波及計算!$U50</f>
        <v>0</v>
      </c>
      <c r="F235" s="238">
        <f>F47*波及計算!$U50</f>
        <v>0</v>
      </c>
      <c r="G235" s="238">
        <f>G47*波及計算!$U50</f>
        <v>0</v>
      </c>
      <c r="H235" s="238">
        <f>H47*波及計算!$U50</f>
        <v>0</v>
      </c>
      <c r="I235" s="238">
        <f>I47*波及計算!$U50</f>
        <v>0</v>
      </c>
      <c r="J235" s="238">
        <f>J47*波及計算!$U50</f>
        <v>0</v>
      </c>
      <c r="K235" s="238">
        <f>K47*波及計算!$U50</f>
        <v>0</v>
      </c>
      <c r="L235" s="238">
        <f>L47*波及計算!$U50</f>
        <v>0</v>
      </c>
      <c r="M235" s="238">
        <f>M47*波及計算!$U50</f>
        <v>0</v>
      </c>
      <c r="N235" s="238">
        <f>N47*波及計算!$U50</f>
        <v>0</v>
      </c>
      <c r="O235" s="238">
        <f>O47*波及計算!$U50</f>
        <v>0</v>
      </c>
      <c r="P235" s="238">
        <f>P47*波及計算!$U50</f>
        <v>0</v>
      </c>
      <c r="Q235" s="238">
        <f>Q47*波及計算!$U50</f>
        <v>0</v>
      </c>
      <c r="R235" s="238">
        <f>R47*波及計算!$U50</f>
        <v>0</v>
      </c>
      <c r="S235" s="238">
        <f>S47*波及計算!$U50</f>
        <v>0</v>
      </c>
      <c r="T235" s="238">
        <f>T47*波及計算!$U50</f>
        <v>0</v>
      </c>
      <c r="U235" s="238">
        <f>U47*波及計算!$U50</f>
        <v>0</v>
      </c>
      <c r="V235" s="238">
        <f>V47*波及計算!$U50</f>
        <v>0</v>
      </c>
      <c r="W235" s="238">
        <f>W47*波及計算!$U50</f>
        <v>0</v>
      </c>
      <c r="X235" s="238">
        <f>X47*波及計算!$U50</f>
        <v>0</v>
      </c>
      <c r="Y235" s="238">
        <f>Y47*波及計算!$U50</f>
        <v>0</v>
      </c>
      <c r="Z235" s="238">
        <f>Z47*波及計算!$U50</f>
        <v>0</v>
      </c>
      <c r="AA235" s="238">
        <f>AA47*波及計算!$U50</f>
        <v>0</v>
      </c>
      <c r="AB235" s="238">
        <f>AB47*波及計算!$U50</f>
        <v>0</v>
      </c>
      <c r="AC235" s="238">
        <f>AC47*波及計算!$U50</f>
        <v>0</v>
      </c>
      <c r="AD235" s="238">
        <f>AD47*波及計算!$U50</f>
        <v>0</v>
      </c>
      <c r="AE235" s="238">
        <f>AE47*波及計算!$U50</f>
        <v>0</v>
      </c>
      <c r="AF235" s="238">
        <f>AF47*波及計算!$U50</f>
        <v>0</v>
      </c>
      <c r="AG235" s="238">
        <f>AG47*波及計算!$U50</f>
        <v>0</v>
      </c>
      <c r="AH235" s="238">
        <f>AH47*波及計算!$U50</f>
        <v>0</v>
      </c>
      <c r="AI235" s="238">
        <f>AI47*波及計算!$U50</f>
        <v>0</v>
      </c>
      <c r="AJ235" s="238">
        <f>AJ47*波及計算!$U50</f>
        <v>0</v>
      </c>
      <c r="AK235" s="238">
        <f>AK47*波及計算!$U50</f>
        <v>0</v>
      </c>
      <c r="AL235" s="238">
        <f>AL47*波及計算!$U50</f>
        <v>0</v>
      </c>
      <c r="AM235" s="238">
        <f>AM47*波及計算!$U50</f>
        <v>0</v>
      </c>
      <c r="AN235" s="238">
        <f>AN47*波及計算!$U50</f>
        <v>0</v>
      </c>
      <c r="AO235" s="238">
        <f>AO47*波及計算!$U50</f>
        <v>0</v>
      </c>
      <c r="AP235" s="238">
        <f>AP47*波及計算!$U50</f>
        <v>0</v>
      </c>
      <c r="AQ235" s="238">
        <f>AQ47*波及計算!$U50</f>
        <v>0</v>
      </c>
      <c r="AR235" s="238">
        <f>AR47*波及計算!$U50</f>
        <v>0</v>
      </c>
      <c r="AS235" s="238">
        <f>AS47*波及計算!$U50</f>
        <v>0</v>
      </c>
      <c r="AT235" s="238">
        <f>AT47*波及計算!$U50</f>
        <v>0</v>
      </c>
      <c r="AU235" s="238">
        <f>AU47*波及計算!$U50</f>
        <v>0</v>
      </c>
      <c r="AV235" s="238">
        <f>AV47*波及計算!$U50</f>
        <v>0</v>
      </c>
      <c r="AW235" s="238">
        <f>AW47*波及計算!$U50</f>
        <v>0</v>
      </c>
      <c r="AX235" s="238">
        <f>AX47*波及計算!$U50</f>
        <v>0</v>
      </c>
      <c r="AY235" s="238">
        <f>AY47*波及計算!$U50</f>
        <v>0</v>
      </c>
      <c r="AZ235" s="238">
        <f>AZ47*波及計算!$U50</f>
        <v>0</v>
      </c>
      <c r="BA235" s="238">
        <f>BA47*波及計算!$U50</f>
        <v>0</v>
      </c>
      <c r="BB235" s="238">
        <f>BB47*波及計算!$U50</f>
        <v>0</v>
      </c>
      <c r="BC235" s="238">
        <f>BC47*波及計算!$U50</f>
        <v>0</v>
      </c>
      <c r="BD235" s="238">
        <f>BD47*波及計算!$U50</f>
        <v>0</v>
      </c>
      <c r="BE235" s="238">
        <f>BE47*波及計算!$U50</f>
        <v>0</v>
      </c>
      <c r="BF235" s="238">
        <f>BF47*波及計算!$U50</f>
        <v>0</v>
      </c>
      <c r="BG235" s="238">
        <f>BG47*波及計算!$U50</f>
        <v>0</v>
      </c>
      <c r="BH235" s="238">
        <f>BH47*波及計算!$U50</f>
        <v>0</v>
      </c>
      <c r="BI235" s="238">
        <f>BI47*波及計算!$U50</f>
        <v>0</v>
      </c>
      <c r="BJ235" s="238">
        <f>BJ47*波及計算!$U50</f>
        <v>0</v>
      </c>
      <c r="BK235" s="238">
        <f>BK47*波及計算!$U50</f>
        <v>0</v>
      </c>
      <c r="BL235" s="238">
        <f>BL47*波及計算!$U50</f>
        <v>0</v>
      </c>
      <c r="BM235" s="238">
        <f>BM47*波及計算!$U50</f>
        <v>0</v>
      </c>
      <c r="BN235" s="238">
        <f>BN47*波及計算!$U50</f>
        <v>0</v>
      </c>
      <c r="BO235" s="238">
        <f>BO47*波及計算!$U50</f>
        <v>0</v>
      </c>
      <c r="BP235" s="238">
        <f>BP47*波及計算!$U50</f>
        <v>0</v>
      </c>
      <c r="BQ235" s="238">
        <f>BQ47*波及計算!$U50</f>
        <v>0</v>
      </c>
      <c r="BR235" s="238">
        <f>BR47*波及計算!$U50</f>
        <v>0</v>
      </c>
      <c r="BS235" s="238">
        <f>BS47*波及計算!$U50</f>
        <v>0</v>
      </c>
      <c r="BT235" s="238">
        <f>BT47*波及計算!$U50</f>
        <v>0</v>
      </c>
      <c r="BU235" s="238">
        <f>BU47*波及計算!$U50</f>
        <v>0</v>
      </c>
      <c r="BV235" s="238">
        <f>BV47*波及計算!$U50</f>
        <v>0</v>
      </c>
      <c r="BW235" s="238">
        <f>BW47*波及計算!$U50</f>
        <v>0</v>
      </c>
      <c r="BX235" s="238">
        <f>BX47*波及計算!$U50</f>
        <v>0</v>
      </c>
      <c r="BY235" s="238">
        <f>BY47*波及計算!$U50</f>
        <v>0</v>
      </c>
      <c r="BZ235" s="238">
        <f>BZ47*波及計算!$U50</f>
        <v>0</v>
      </c>
      <c r="CA235" s="238">
        <f>CA47*波及計算!$U50</f>
        <v>0</v>
      </c>
      <c r="CB235" s="238">
        <f>CB47*波及計算!$U50</f>
        <v>0</v>
      </c>
      <c r="CC235" s="238">
        <f>CC47*波及計算!$U50</f>
        <v>0</v>
      </c>
      <c r="CD235" s="238">
        <f>CD47*波及計算!$U50</f>
        <v>0</v>
      </c>
      <c r="CE235" s="238">
        <f>CE47*波及計算!$U50</f>
        <v>0</v>
      </c>
      <c r="CF235" s="238">
        <f>CF47*波及計算!$U50</f>
        <v>0</v>
      </c>
      <c r="CG235" s="238">
        <f>CG47*波及計算!$U50</f>
        <v>0</v>
      </c>
      <c r="CH235" s="238">
        <f>CH47*波及計算!$U50</f>
        <v>0</v>
      </c>
      <c r="CI235" s="238">
        <f>CI47*波及計算!$U50</f>
        <v>0</v>
      </c>
      <c r="CJ235" s="238">
        <f>CJ47*波及計算!$U50</f>
        <v>0</v>
      </c>
      <c r="CK235" s="238">
        <f>CK47*波及計算!$U50</f>
        <v>0</v>
      </c>
      <c r="CL235" s="238">
        <f>CL47*波及計算!$U50</f>
        <v>0</v>
      </c>
    </row>
    <row r="236" spans="1:90">
      <c r="A236">
        <v>45</v>
      </c>
      <c r="B236" t="s">
        <v>161</v>
      </c>
      <c r="C236" s="238">
        <f>C48*波及計算!$U51</f>
        <v>0</v>
      </c>
      <c r="D236" s="238">
        <f>D48*波及計算!$U51</f>
        <v>0</v>
      </c>
      <c r="E236" s="238">
        <f>E48*波及計算!$U51</f>
        <v>0</v>
      </c>
      <c r="F236" s="238">
        <f>F48*波及計算!$U51</f>
        <v>0</v>
      </c>
      <c r="G236" s="238">
        <f>G48*波及計算!$U51</f>
        <v>0</v>
      </c>
      <c r="H236" s="238">
        <f>H48*波及計算!$U51</f>
        <v>0</v>
      </c>
      <c r="I236" s="238">
        <f>I48*波及計算!$U51</f>
        <v>0</v>
      </c>
      <c r="J236" s="238">
        <f>J48*波及計算!$U51</f>
        <v>0</v>
      </c>
      <c r="K236" s="238">
        <f>K48*波及計算!$U51</f>
        <v>0</v>
      </c>
      <c r="L236" s="238">
        <f>L48*波及計算!$U51</f>
        <v>0</v>
      </c>
      <c r="M236" s="238">
        <f>M48*波及計算!$U51</f>
        <v>0</v>
      </c>
      <c r="N236" s="238">
        <f>N48*波及計算!$U51</f>
        <v>0</v>
      </c>
      <c r="O236" s="238">
        <f>O48*波及計算!$U51</f>
        <v>0</v>
      </c>
      <c r="P236" s="238">
        <f>P48*波及計算!$U51</f>
        <v>0</v>
      </c>
      <c r="Q236" s="238">
        <f>Q48*波及計算!$U51</f>
        <v>0</v>
      </c>
      <c r="R236" s="238">
        <f>R48*波及計算!$U51</f>
        <v>0</v>
      </c>
      <c r="S236" s="238">
        <f>S48*波及計算!$U51</f>
        <v>0</v>
      </c>
      <c r="T236" s="238">
        <f>T48*波及計算!$U51</f>
        <v>0</v>
      </c>
      <c r="U236" s="238">
        <f>U48*波及計算!$U51</f>
        <v>0</v>
      </c>
      <c r="V236" s="238">
        <f>V48*波及計算!$U51</f>
        <v>0</v>
      </c>
      <c r="W236" s="238">
        <f>W48*波及計算!$U51</f>
        <v>0</v>
      </c>
      <c r="X236" s="238">
        <f>X48*波及計算!$U51</f>
        <v>0</v>
      </c>
      <c r="Y236" s="238">
        <f>Y48*波及計算!$U51</f>
        <v>0</v>
      </c>
      <c r="Z236" s="238">
        <f>Z48*波及計算!$U51</f>
        <v>0</v>
      </c>
      <c r="AA236" s="238">
        <f>AA48*波及計算!$U51</f>
        <v>0</v>
      </c>
      <c r="AB236" s="238">
        <f>AB48*波及計算!$U51</f>
        <v>0</v>
      </c>
      <c r="AC236" s="238">
        <f>AC48*波及計算!$U51</f>
        <v>0</v>
      </c>
      <c r="AD236" s="238">
        <f>AD48*波及計算!$U51</f>
        <v>0</v>
      </c>
      <c r="AE236" s="238">
        <f>AE48*波及計算!$U51</f>
        <v>0</v>
      </c>
      <c r="AF236" s="238">
        <f>AF48*波及計算!$U51</f>
        <v>0</v>
      </c>
      <c r="AG236" s="238">
        <f>AG48*波及計算!$U51</f>
        <v>0</v>
      </c>
      <c r="AH236" s="238">
        <f>AH48*波及計算!$U51</f>
        <v>0</v>
      </c>
      <c r="AI236" s="238">
        <f>AI48*波及計算!$U51</f>
        <v>0</v>
      </c>
      <c r="AJ236" s="238">
        <f>AJ48*波及計算!$U51</f>
        <v>0</v>
      </c>
      <c r="AK236" s="238">
        <f>AK48*波及計算!$U51</f>
        <v>0</v>
      </c>
      <c r="AL236" s="238">
        <f>AL48*波及計算!$U51</f>
        <v>0</v>
      </c>
      <c r="AM236" s="238">
        <f>AM48*波及計算!$U51</f>
        <v>0</v>
      </c>
      <c r="AN236" s="238">
        <f>AN48*波及計算!$U51</f>
        <v>0</v>
      </c>
      <c r="AO236" s="238">
        <f>AO48*波及計算!$U51</f>
        <v>0</v>
      </c>
      <c r="AP236" s="238">
        <f>AP48*波及計算!$U51</f>
        <v>0</v>
      </c>
      <c r="AQ236" s="238">
        <f>AQ48*波及計算!$U51</f>
        <v>0</v>
      </c>
      <c r="AR236" s="238">
        <f>AR48*波及計算!$U51</f>
        <v>0</v>
      </c>
      <c r="AS236" s="238">
        <f>AS48*波及計算!$U51</f>
        <v>0</v>
      </c>
      <c r="AT236" s="238">
        <f>AT48*波及計算!$U51</f>
        <v>0</v>
      </c>
      <c r="AU236" s="238">
        <f>AU48*波及計算!$U51</f>
        <v>0</v>
      </c>
      <c r="AV236" s="238">
        <f>AV48*波及計算!$U51</f>
        <v>0</v>
      </c>
      <c r="AW236" s="238">
        <f>AW48*波及計算!$U51</f>
        <v>0</v>
      </c>
      <c r="AX236" s="238">
        <f>AX48*波及計算!$U51</f>
        <v>0</v>
      </c>
      <c r="AY236" s="238">
        <f>AY48*波及計算!$U51</f>
        <v>0</v>
      </c>
      <c r="AZ236" s="238">
        <f>AZ48*波及計算!$U51</f>
        <v>0</v>
      </c>
      <c r="BA236" s="238">
        <f>BA48*波及計算!$U51</f>
        <v>0</v>
      </c>
      <c r="BB236" s="238">
        <f>BB48*波及計算!$U51</f>
        <v>0</v>
      </c>
      <c r="BC236" s="238">
        <f>BC48*波及計算!$U51</f>
        <v>0</v>
      </c>
      <c r="BD236" s="238">
        <f>BD48*波及計算!$U51</f>
        <v>0</v>
      </c>
      <c r="BE236" s="238">
        <f>BE48*波及計算!$U51</f>
        <v>0</v>
      </c>
      <c r="BF236" s="238">
        <f>BF48*波及計算!$U51</f>
        <v>0</v>
      </c>
      <c r="BG236" s="238">
        <f>BG48*波及計算!$U51</f>
        <v>0</v>
      </c>
      <c r="BH236" s="238">
        <f>BH48*波及計算!$U51</f>
        <v>0</v>
      </c>
      <c r="BI236" s="238">
        <f>BI48*波及計算!$U51</f>
        <v>0</v>
      </c>
      <c r="BJ236" s="238">
        <f>BJ48*波及計算!$U51</f>
        <v>0</v>
      </c>
      <c r="BK236" s="238">
        <f>BK48*波及計算!$U51</f>
        <v>0</v>
      </c>
      <c r="BL236" s="238">
        <f>BL48*波及計算!$U51</f>
        <v>0</v>
      </c>
      <c r="BM236" s="238">
        <f>BM48*波及計算!$U51</f>
        <v>0</v>
      </c>
      <c r="BN236" s="238">
        <f>BN48*波及計算!$U51</f>
        <v>0</v>
      </c>
      <c r="BO236" s="238">
        <f>BO48*波及計算!$U51</f>
        <v>0</v>
      </c>
      <c r="BP236" s="238">
        <f>BP48*波及計算!$U51</f>
        <v>0</v>
      </c>
      <c r="BQ236" s="238">
        <f>BQ48*波及計算!$U51</f>
        <v>0</v>
      </c>
      <c r="BR236" s="238">
        <f>BR48*波及計算!$U51</f>
        <v>0</v>
      </c>
      <c r="BS236" s="238">
        <f>BS48*波及計算!$U51</f>
        <v>0</v>
      </c>
      <c r="BT236" s="238">
        <f>BT48*波及計算!$U51</f>
        <v>0</v>
      </c>
      <c r="BU236" s="238">
        <f>BU48*波及計算!$U51</f>
        <v>0</v>
      </c>
      <c r="BV236" s="238">
        <f>BV48*波及計算!$U51</f>
        <v>0</v>
      </c>
      <c r="BW236" s="238">
        <f>BW48*波及計算!$U51</f>
        <v>0</v>
      </c>
      <c r="BX236" s="238">
        <f>BX48*波及計算!$U51</f>
        <v>0</v>
      </c>
      <c r="BY236" s="238">
        <f>BY48*波及計算!$U51</f>
        <v>0</v>
      </c>
      <c r="BZ236" s="238">
        <f>BZ48*波及計算!$U51</f>
        <v>0</v>
      </c>
      <c r="CA236" s="238">
        <f>CA48*波及計算!$U51</f>
        <v>0</v>
      </c>
      <c r="CB236" s="238">
        <f>CB48*波及計算!$U51</f>
        <v>0</v>
      </c>
      <c r="CC236" s="238">
        <f>CC48*波及計算!$U51</f>
        <v>0</v>
      </c>
      <c r="CD236" s="238">
        <f>CD48*波及計算!$U51</f>
        <v>0</v>
      </c>
      <c r="CE236" s="238">
        <f>CE48*波及計算!$U51</f>
        <v>0</v>
      </c>
      <c r="CF236" s="238">
        <f>CF48*波及計算!$U51</f>
        <v>0</v>
      </c>
      <c r="CG236" s="238">
        <f>CG48*波及計算!$U51</f>
        <v>0</v>
      </c>
      <c r="CH236" s="238">
        <f>CH48*波及計算!$U51</f>
        <v>0</v>
      </c>
      <c r="CI236" s="238">
        <f>CI48*波及計算!$U51</f>
        <v>0</v>
      </c>
      <c r="CJ236" s="238">
        <f>CJ48*波及計算!$U51</f>
        <v>0</v>
      </c>
      <c r="CK236" s="238">
        <f>CK48*波及計算!$U51</f>
        <v>0</v>
      </c>
      <c r="CL236" s="238">
        <f>CL48*波及計算!$U51</f>
        <v>0</v>
      </c>
    </row>
    <row r="237" spans="1:90">
      <c r="A237">
        <v>46</v>
      </c>
      <c r="B237" t="s">
        <v>162</v>
      </c>
      <c r="C237" s="238">
        <f>C49*波及計算!$U52</f>
        <v>0</v>
      </c>
      <c r="D237" s="238">
        <f>D49*波及計算!$U52</f>
        <v>0</v>
      </c>
      <c r="E237" s="238">
        <f>E49*波及計算!$U52</f>
        <v>0</v>
      </c>
      <c r="F237" s="238">
        <f>F49*波及計算!$U52</f>
        <v>0</v>
      </c>
      <c r="G237" s="238">
        <f>G49*波及計算!$U52</f>
        <v>0</v>
      </c>
      <c r="H237" s="238">
        <f>H49*波及計算!$U52</f>
        <v>0</v>
      </c>
      <c r="I237" s="238">
        <f>I49*波及計算!$U52</f>
        <v>0</v>
      </c>
      <c r="J237" s="238">
        <f>J49*波及計算!$U52</f>
        <v>0</v>
      </c>
      <c r="K237" s="238">
        <f>K49*波及計算!$U52</f>
        <v>0</v>
      </c>
      <c r="L237" s="238">
        <f>L49*波及計算!$U52</f>
        <v>0</v>
      </c>
      <c r="M237" s="238">
        <f>M49*波及計算!$U52</f>
        <v>0</v>
      </c>
      <c r="N237" s="238">
        <f>N49*波及計算!$U52</f>
        <v>0</v>
      </c>
      <c r="O237" s="238">
        <f>O49*波及計算!$U52</f>
        <v>0</v>
      </c>
      <c r="P237" s="238">
        <f>P49*波及計算!$U52</f>
        <v>0</v>
      </c>
      <c r="Q237" s="238">
        <f>Q49*波及計算!$U52</f>
        <v>0</v>
      </c>
      <c r="R237" s="238">
        <f>R49*波及計算!$U52</f>
        <v>0</v>
      </c>
      <c r="S237" s="238">
        <f>S49*波及計算!$U52</f>
        <v>0</v>
      </c>
      <c r="T237" s="238">
        <f>T49*波及計算!$U52</f>
        <v>0</v>
      </c>
      <c r="U237" s="238">
        <f>U49*波及計算!$U52</f>
        <v>0</v>
      </c>
      <c r="V237" s="238">
        <f>V49*波及計算!$U52</f>
        <v>0</v>
      </c>
      <c r="W237" s="238">
        <f>W49*波及計算!$U52</f>
        <v>0</v>
      </c>
      <c r="X237" s="238">
        <f>X49*波及計算!$U52</f>
        <v>0</v>
      </c>
      <c r="Y237" s="238">
        <f>Y49*波及計算!$U52</f>
        <v>0</v>
      </c>
      <c r="Z237" s="238">
        <f>Z49*波及計算!$U52</f>
        <v>0</v>
      </c>
      <c r="AA237" s="238">
        <f>AA49*波及計算!$U52</f>
        <v>0</v>
      </c>
      <c r="AB237" s="238">
        <f>AB49*波及計算!$U52</f>
        <v>0</v>
      </c>
      <c r="AC237" s="238">
        <f>AC49*波及計算!$U52</f>
        <v>0</v>
      </c>
      <c r="AD237" s="238">
        <f>AD49*波及計算!$U52</f>
        <v>0</v>
      </c>
      <c r="AE237" s="238">
        <f>AE49*波及計算!$U52</f>
        <v>0</v>
      </c>
      <c r="AF237" s="238">
        <f>AF49*波及計算!$U52</f>
        <v>0</v>
      </c>
      <c r="AG237" s="238">
        <f>AG49*波及計算!$U52</f>
        <v>0</v>
      </c>
      <c r="AH237" s="238">
        <f>AH49*波及計算!$U52</f>
        <v>0</v>
      </c>
      <c r="AI237" s="238">
        <f>AI49*波及計算!$U52</f>
        <v>0</v>
      </c>
      <c r="AJ237" s="238">
        <f>AJ49*波及計算!$U52</f>
        <v>0</v>
      </c>
      <c r="AK237" s="238">
        <f>AK49*波及計算!$U52</f>
        <v>0</v>
      </c>
      <c r="AL237" s="238">
        <f>AL49*波及計算!$U52</f>
        <v>0</v>
      </c>
      <c r="AM237" s="238">
        <f>AM49*波及計算!$U52</f>
        <v>0</v>
      </c>
      <c r="AN237" s="238">
        <f>AN49*波及計算!$U52</f>
        <v>0</v>
      </c>
      <c r="AO237" s="238">
        <f>AO49*波及計算!$U52</f>
        <v>0</v>
      </c>
      <c r="AP237" s="238">
        <f>AP49*波及計算!$U52</f>
        <v>0</v>
      </c>
      <c r="AQ237" s="238">
        <f>AQ49*波及計算!$U52</f>
        <v>0</v>
      </c>
      <c r="AR237" s="238">
        <f>AR49*波及計算!$U52</f>
        <v>0</v>
      </c>
      <c r="AS237" s="238">
        <f>AS49*波及計算!$U52</f>
        <v>0</v>
      </c>
      <c r="AT237" s="238">
        <f>AT49*波及計算!$U52</f>
        <v>0</v>
      </c>
      <c r="AU237" s="238">
        <f>AU49*波及計算!$U52</f>
        <v>0</v>
      </c>
      <c r="AV237" s="238">
        <f>AV49*波及計算!$U52</f>
        <v>0</v>
      </c>
      <c r="AW237" s="238">
        <f>AW49*波及計算!$U52</f>
        <v>0</v>
      </c>
      <c r="AX237" s="238">
        <f>AX49*波及計算!$U52</f>
        <v>0</v>
      </c>
      <c r="AY237" s="238">
        <f>AY49*波及計算!$U52</f>
        <v>0</v>
      </c>
      <c r="AZ237" s="238">
        <f>AZ49*波及計算!$U52</f>
        <v>0</v>
      </c>
      <c r="BA237" s="238">
        <f>BA49*波及計算!$U52</f>
        <v>0</v>
      </c>
      <c r="BB237" s="238">
        <f>BB49*波及計算!$U52</f>
        <v>0</v>
      </c>
      <c r="BC237" s="238">
        <f>BC49*波及計算!$U52</f>
        <v>0</v>
      </c>
      <c r="BD237" s="238">
        <f>BD49*波及計算!$U52</f>
        <v>0</v>
      </c>
      <c r="BE237" s="238">
        <f>BE49*波及計算!$U52</f>
        <v>0</v>
      </c>
      <c r="BF237" s="238">
        <f>BF49*波及計算!$U52</f>
        <v>0</v>
      </c>
      <c r="BG237" s="238">
        <f>BG49*波及計算!$U52</f>
        <v>0</v>
      </c>
      <c r="BH237" s="238">
        <f>BH49*波及計算!$U52</f>
        <v>0</v>
      </c>
      <c r="BI237" s="238">
        <f>BI49*波及計算!$U52</f>
        <v>0</v>
      </c>
      <c r="BJ237" s="238">
        <f>BJ49*波及計算!$U52</f>
        <v>0</v>
      </c>
      <c r="BK237" s="238">
        <f>BK49*波及計算!$U52</f>
        <v>0</v>
      </c>
      <c r="BL237" s="238">
        <f>BL49*波及計算!$U52</f>
        <v>0</v>
      </c>
      <c r="BM237" s="238">
        <f>BM49*波及計算!$U52</f>
        <v>0</v>
      </c>
      <c r="BN237" s="238">
        <f>BN49*波及計算!$U52</f>
        <v>0</v>
      </c>
      <c r="BO237" s="238">
        <f>BO49*波及計算!$U52</f>
        <v>0</v>
      </c>
      <c r="BP237" s="238">
        <f>BP49*波及計算!$U52</f>
        <v>0</v>
      </c>
      <c r="BQ237" s="238">
        <f>BQ49*波及計算!$U52</f>
        <v>0</v>
      </c>
      <c r="BR237" s="238">
        <f>BR49*波及計算!$U52</f>
        <v>0</v>
      </c>
      <c r="BS237" s="238">
        <f>BS49*波及計算!$U52</f>
        <v>0</v>
      </c>
      <c r="BT237" s="238">
        <f>BT49*波及計算!$U52</f>
        <v>0</v>
      </c>
      <c r="BU237" s="238">
        <f>BU49*波及計算!$U52</f>
        <v>0</v>
      </c>
      <c r="BV237" s="238">
        <f>BV49*波及計算!$U52</f>
        <v>0</v>
      </c>
      <c r="BW237" s="238">
        <f>BW49*波及計算!$U52</f>
        <v>0</v>
      </c>
      <c r="BX237" s="238">
        <f>BX49*波及計算!$U52</f>
        <v>0</v>
      </c>
      <c r="BY237" s="238">
        <f>BY49*波及計算!$U52</f>
        <v>0</v>
      </c>
      <c r="BZ237" s="238">
        <f>BZ49*波及計算!$U52</f>
        <v>0</v>
      </c>
      <c r="CA237" s="238">
        <f>CA49*波及計算!$U52</f>
        <v>0</v>
      </c>
      <c r="CB237" s="238">
        <f>CB49*波及計算!$U52</f>
        <v>0</v>
      </c>
      <c r="CC237" s="238">
        <f>CC49*波及計算!$U52</f>
        <v>0</v>
      </c>
      <c r="CD237" s="238">
        <f>CD49*波及計算!$U52</f>
        <v>0</v>
      </c>
      <c r="CE237" s="238">
        <f>CE49*波及計算!$U52</f>
        <v>0</v>
      </c>
      <c r="CF237" s="238">
        <f>CF49*波及計算!$U52</f>
        <v>0</v>
      </c>
      <c r="CG237" s="238">
        <f>CG49*波及計算!$U52</f>
        <v>0</v>
      </c>
      <c r="CH237" s="238">
        <f>CH49*波及計算!$U52</f>
        <v>0</v>
      </c>
      <c r="CI237" s="238">
        <f>CI49*波及計算!$U52</f>
        <v>0</v>
      </c>
      <c r="CJ237" s="238">
        <f>CJ49*波及計算!$U52</f>
        <v>0</v>
      </c>
      <c r="CK237" s="238">
        <f>CK49*波及計算!$U52</f>
        <v>0</v>
      </c>
      <c r="CL237" s="238">
        <f>CL49*波及計算!$U52</f>
        <v>0</v>
      </c>
    </row>
    <row r="238" spans="1:90">
      <c r="A238">
        <v>47</v>
      </c>
      <c r="B238" t="s">
        <v>163</v>
      </c>
      <c r="C238" s="238">
        <f>C50*波及計算!$U53</f>
        <v>0</v>
      </c>
      <c r="D238" s="238">
        <f>D50*波及計算!$U53</f>
        <v>0</v>
      </c>
      <c r="E238" s="238">
        <f>E50*波及計算!$U53</f>
        <v>0</v>
      </c>
      <c r="F238" s="238">
        <f>F50*波及計算!$U53</f>
        <v>0</v>
      </c>
      <c r="G238" s="238">
        <f>G50*波及計算!$U53</f>
        <v>0</v>
      </c>
      <c r="H238" s="238">
        <f>H50*波及計算!$U53</f>
        <v>0</v>
      </c>
      <c r="I238" s="238">
        <f>I50*波及計算!$U53</f>
        <v>0</v>
      </c>
      <c r="J238" s="238">
        <f>J50*波及計算!$U53</f>
        <v>0</v>
      </c>
      <c r="K238" s="238">
        <f>K50*波及計算!$U53</f>
        <v>0</v>
      </c>
      <c r="L238" s="238">
        <f>L50*波及計算!$U53</f>
        <v>0</v>
      </c>
      <c r="M238" s="238">
        <f>M50*波及計算!$U53</f>
        <v>0</v>
      </c>
      <c r="N238" s="238">
        <f>N50*波及計算!$U53</f>
        <v>0</v>
      </c>
      <c r="O238" s="238">
        <f>O50*波及計算!$U53</f>
        <v>0</v>
      </c>
      <c r="P238" s="238">
        <f>P50*波及計算!$U53</f>
        <v>0</v>
      </c>
      <c r="Q238" s="238">
        <f>Q50*波及計算!$U53</f>
        <v>0</v>
      </c>
      <c r="R238" s="238">
        <f>R50*波及計算!$U53</f>
        <v>0</v>
      </c>
      <c r="S238" s="238">
        <f>S50*波及計算!$U53</f>
        <v>0</v>
      </c>
      <c r="T238" s="238">
        <f>T50*波及計算!$U53</f>
        <v>0</v>
      </c>
      <c r="U238" s="238">
        <f>U50*波及計算!$U53</f>
        <v>0</v>
      </c>
      <c r="V238" s="238">
        <f>V50*波及計算!$U53</f>
        <v>0</v>
      </c>
      <c r="W238" s="238">
        <f>W50*波及計算!$U53</f>
        <v>0</v>
      </c>
      <c r="X238" s="238">
        <f>X50*波及計算!$U53</f>
        <v>0</v>
      </c>
      <c r="Y238" s="238">
        <f>Y50*波及計算!$U53</f>
        <v>0</v>
      </c>
      <c r="Z238" s="238">
        <f>Z50*波及計算!$U53</f>
        <v>0</v>
      </c>
      <c r="AA238" s="238">
        <f>AA50*波及計算!$U53</f>
        <v>0</v>
      </c>
      <c r="AB238" s="238">
        <f>AB50*波及計算!$U53</f>
        <v>0</v>
      </c>
      <c r="AC238" s="238">
        <f>AC50*波及計算!$U53</f>
        <v>0</v>
      </c>
      <c r="AD238" s="238">
        <f>AD50*波及計算!$U53</f>
        <v>0</v>
      </c>
      <c r="AE238" s="238">
        <f>AE50*波及計算!$U53</f>
        <v>0</v>
      </c>
      <c r="AF238" s="238">
        <f>AF50*波及計算!$U53</f>
        <v>0</v>
      </c>
      <c r="AG238" s="238">
        <f>AG50*波及計算!$U53</f>
        <v>0</v>
      </c>
      <c r="AH238" s="238">
        <f>AH50*波及計算!$U53</f>
        <v>0</v>
      </c>
      <c r="AI238" s="238">
        <f>AI50*波及計算!$U53</f>
        <v>0</v>
      </c>
      <c r="AJ238" s="238">
        <f>AJ50*波及計算!$U53</f>
        <v>0</v>
      </c>
      <c r="AK238" s="238">
        <f>AK50*波及計算!$U53</f>
        <v>0</v>
      </c>
      <c r="AL238" s="238">
        <f>AL50*波及計算!$U53</f>
        <v>0</v>
      </c>
      <c r="AM238" s="238">
        <f>AM50*波及計算!$U53</f>
        <v>0</v>
      </c>
      <c r="AN238" s="238">
        <f>AN50*波及計算!$U53</f>
        <v>0</v>
      </c>
      <c r="AO238" s="238">
        <f>AO50*波及計算!$U53</f>
        <v>0</v>
      </c>
      <c r="AP238" s="238">
        <f>AP50*波及計算!$U53</f>
        <v>0</v>
      </c>
      <c r="AQ238" s="238">
        <f>AQ50*波及計算!$U53</f>
        <v>0</v>
      </c>
      <c r="AR238" s="238">
        <f>AR50*波及計算!$U53</f>
        <v>0</v>
      </c>
      <c r="AS238" s="238">
        <f>AS50*波及計算!$U53</f>
        <v>0</v>
      </c>
      <c r="AT238" s="238">
        <f>AT50*波及計算!$U53</f>
        <v>0</v>
      </c>
      <c r="AU238" s="238">
        <f>AU50*波及計算!$U53</f>
        <v>0</v>
      </c>
      <c r="AV238" s="238">
        <f>AV50*波及計算!$U53</f>
        <v>0</v>
      </c>
      <c r="AW238" s="238">
        <f>AW50*波及計算!$U53</f>
        <v>0</v>
      </c>
      <c r="AX238" s="238">
        <f>AX50*波及計算!$U53</f>
        <v>0</v>
      </c>
      <c r="AY238" s="238">
        <f>AY50*波及計算!$U53</f>
        <v>0</v>
      </c>
      <c r="AZ238" s="238">
        <f>AZ50*波及計算!$U53</f>
        <v>0</v>
      </c>
      <c r="BA238" s="238">
        <f>BA50*波及計算!$U53</f>
        <v>0</v>
      </c>
      <c r="BB238" s="238">
        <f>BB50*波及計算!$U53</f>
        <v>0</v>
      </c>
      <c r="BC238" s="238">
        <f>BC50*波及計算!$U53</f>
        <v>0</v>
      </c>
      <c r="BD238" s="238">
        <f>BD50*波及計算!$U53</f>
        <v>0</v>
      </c>
      <c r="BE238" s="238">
        <f>BE50*波及計算!$U53</f>
        <v>0</v>
      </c>
      <c r="BF238" s="238">
        <f>BF50*波及計算!$U53</f>
        <v>0</v>
      </c>
      <c r="BG238" s="238">
        <f>BG50*波及計算!$U53</f>
        <v>0</v>
      </c>
      <c r="BH238" s="238">
        <f>BH50*波及計算!$U53</f>
        <v>0</v>
      </c>
      <c r="BI238" s="238">
        <f>BI50*波及計算!$U53</f>
        <v>0</v>
      </c>
      <c r="BJ238" s="238">
        <f>BJ50*波及計算!$U53</f>
        <v>0</v>
      </c>
      <c r="BK238" s="238">
        <f>BK50*波及計算!$U53</f>
        <v>0</v>
      </c>
      <c r="BL238" s="238">
        <f>BL50*波及計算!$U53</f>
        <v>0</v>
      </c>
      <c r="BM238" s="238">
        <f>BM50*波及計算!$U53</f>
        <v>0</v>
      </c>
      <c r="BN238" s="238">
        <f>BN50*波及計算!$U53</f>
        <v>0</v>
      </c>
      <c r="BO238" s="238">
        <f>BO50*波及計算!$U53</f>
        <v>0</v>
      </c>
      <c r="BP238" s="238">
        <f>BP50*波及計算!$U53</f>
        <v>0</v>
      </c>
      <c r="BQ238" s="238">
        <f>BQ50*波及計算!$U53</f>
        <v>0</v>
      </c>
      <c r="BR238" s="238">
        <f>BR50*波及計算!$U53</f>
        <v>0</v>
      </c>
      <c r="BS238" s="238">
        <f>BS50*波及計算!$U53</f>
        <v>0</v>
      </c>
      <c r="BT238" s="238">
        <f>BT50*波及計算!$U53</f>
        <v>0</v>
      </c>
      <c r="BU238" s="238">
        <f>BU50*波及計算!$U53</f>
        <v>0</v>
      </c>
      <c r="BV238" s="238">
        <f>BV50*波及計算!$U53</f>
        <v>0</v>
      </c>
      <c r="BW238" s="238">
        <f>BW50*波及計算!$U53</f>
        <v>0</v>
      </c>
      <c r="BX238" s="238">
        <f>BX50*波及計算!$U53</f>
        <v>0</v>
      </c>
      <c r="BY238" s="238">
        <f>BY50*波及計算!$U53</f>
        <v>0</v>
      </c>
      <c r="BZ238" s="238">
        <f>BZ50*波及計算!$U53</f>
        <v>0</v>
      </c>
      <c r="CA238" s="238">
        <f>CA50*波及計算!$U53</f>
        <v>0</v>
      </c>
      <c r="CB238" s="238">
        <f>CB50*波及計算!$U53</f>
        <v>0</v>
      </c>
      <c r="CC238" s="238">
        <f>CC50*波及計算!$U53</f>
        <v>0</v>
      </c>
      <c r="CD238" s="238">
        <f>CD50*波及計算!$U53</f>
        <v>0</v>
      </c>
      <c r="CE238" s="238">
        <f>CE50*波及計算!$U53</f>
        <v>0</v>
      </c>
      <c r="CF238" s="238">
        <f>CF50*波及計算!$U53</f>
        <v>0</v>
      </c>
      <c r="CG238" s="238">
        <f>CG50*波及計算!$U53</f>
        <v>0</v>
      </c>
      <c r="CH238" s="238">
        <f>CH50*波及計算!$U53</f>
        <v>0</v>
      </c>
      <c r="CI238" s="238">
        <f>CI50*波及計算!$U53</f>
        <v>0</v>
      </c>
      <c r="CJ238" s="238">
        <f>CJ50*波及計算!$U53</f>
        <v>0</v>
      </c>
      <c r="CK238" s="238">
        <f>CK50*波及計算!$U53</f>
        <v>0</v>
      </c>
      <c r="CL238" s="238">
        <f>CL50*波及計算!$U53</f>
        <v>0</v>
      </c>
    </row>
    <row r="239" spans="1:90">
      <c r="A239">
        <v>48</v>
      </c>
      <c r="B239" t="s">
        <v>10</v>
      </c>
      <c r="C239" s="238">
        <f>C51*波及計算!$U54</f>
        <v>0</v>
      </c>
      <c r="D239" s="238">
        <f>D51*波及計算!$U54</f>
        <v>0</v>
      </c>
      <c r="E239" s="238">
        <f>E51*波及計算!$U54</f>
        <v>0</v>
      </c>
      <c r="F239" s="238">
        <f>F51*波及計算!$U54</f>
        <v>0</v>
      </c>
      <c r="G239" s="238">
        <f>G51*波及計算!$U54</f>
        <v>0</v>
      </c>
      <c r="H239" s="238">
        <f>H51*波及計算!$U54</f>
        <v>0</v>
      </c>
      <c r="I239" s="238">
        <f>I51*波及計算!$U54</f>
        <v>0</v>
      </c>
      <c r="J239" s="238">
        <f>J51*波及計算!$U54</f>
        <v>0</v>
      </c>
      <c r="K239" s="238">
        <f>K51*波及計算!$U54</f>
        <v>0</v>
      </c>
      <c r="L239" s="238">
        <f>L51*波及計算!$U54</f>
        <v>0</v>
      </c>
      <c r="M239" s="238">
        <f>M51*波及計算!$U54</f>
        <v>0</v>
      </c>
      <c r="N239" s="238">
        <f>N51*波及計算!$U54</f>
        <v>0</v>
      </c>
      <c r="O239" s="238">
        <f>O51*波及計算!$U54</f>
        <v>0</v>
      </c>
      <c r="P239" s="238">
        <f>P51*波及計算!$U54</f>
        <v>0</v>
      </c>
      <c r="Q239" s="238">
        <f>Q51*波及計算!$U54</f>
        <v>0</v>
      </c>
      <c r="R239" s="238">
        <f>R51*波及計算!$U54</f>
        <v>0</v>
      </c>
      <c r="S239" s="238">
        <f>S51*波及計算!$U54</f>
        <v>0</v>
      </c>
      <c r="T239" s="238">
        <f>T51*波及計算!$U54</f>
        <v>0</v>
      </c>
      <c r="U239" s="238">
        <f>U51*波及計算!$U54</f>
        <v>0</v>
      </c>
      <c r="V239" s="238">
        <f>V51*波及計算!$U54</f>
        <v>0</v>
      </c>
      <c r="W239" s="238">
        <f>W51*波及計算!$U54</f>
        <v>0</v>
      </c>
      <c r="X239" s="238">
        <f>X51*波及計算!$U54</f>
        <v>0</v>
      </c>
      <c r="Y239" s="238">
        <f>Y51*波及計算!$U54</f>
        <v>0</v>
      </c>
      <c r="Z239" s="238">
        <f>Z51*波及計算!$U54</f>
        <v>0</v>
      </c>
      <c r="AA239" s="238">
        <f>AA51*波及計算!$U54</f>
        <v>0</v>
      </c>
      <c r="AB239" s="238">
        <f>AB51*波及計算!$U54</f>
        <v>0</v>
      </c>
      <c r="AC239" s="238">
        <f>AC51*波及計算!$U54</f>
        <v>0</v>
      </c>
      <c r="AD239" s="238">
        <f>AD51*波及計算!$U54</f>
        <v>0</v>
      </c>
      <c r="AE239" s="238">
        <f>AE51*波及計算!$U54</f>
        <v>0</v>
      </c>
      <c r="AF239" s="238">
        <f>AF51*波及計算!$U54</f>
        <v>0</v>
      </c>
      <c r="AG239" s="238">
        <f>AG51*波及計算!$U54</f>
        <v>0</v>
      </c>
      <c r="AH239" s="238">
        <f>AH51*波及計算!$U54</f>
        <v>0</v>
      </c>
      <c r="AI239" s="238">
        <f>AI51*波及計算!$U54</f>
        <v>0</v>
      </c>
      <c r="AJ239" s="238">
        <f>AJ51*波及計算!$U54</f>
        <v>0</v>
      </c>
      <c r="AK239" s="238">
        <f>AK51*波及計算!$U54</f>
        <v>0</v>
      </c>
      <c r="AL239" s="238">
        <f>AL51*波及計算!$U54</f>
        <v>0</v>
      </c>
      <c r="AM239" s="238">
        <f>AM51*波及計算!$U54</f>
        <v>0</v>
      </c>
      <c r="AN239" s="238">
        <f>AN51*波及計算!$U54</f>
        <v>0</v>
      </c>
      <c r="AO239" s="238">
        <f>AO51*波及計算!$U54</f>
        <v>0</v>
      </c>
      <c r="AP239" s="238">
        <f>AP51*波及計算!$U54</f>
        <v>0</v>
      </c>
      <c r="AQ239" s="238">
        <f>AQ51*波及計算!$U54</f>
        <v>0</v>
      </c>
      <c r="AR239" s="238">
        <f>AR51*波及計算!$U54</f>
        <v>0</v>
      </c>
      <c r="AS239" s="238">
        <f>AS51*波及計算!$U54</f>
        <v>0</v>
      </c>
      <c r="AT239" s="238">
        <f>AT51*波及計算!$U54</f>
        <v>0</v>
      </c>
      <c r="AU239" s="238">
        <f>AU51*波及計算!$U54</f>
        <v>0</v>
      </c>
      <c r="AV239" s="238">
        <f>AV51*波及計算!$U54</f>
        <v>0</v>
      </c>
      <c r="AW239" s="238">
        <f>AW51*波及計算!$U54</f>
        <v>0</v>
      </c>
      <c r="AX239" s="238">
        <f>AX51*波及計算!$U54</f>
        <v>0</v>
      </c>
      <c r="AY239" s="238">
        <f>AY51*波及計算!$U54</f>
        <v>0</v>
      </c>
      <c r="AZ239" s="238">
        <f>AZ51*波及計算!$U54</f>
        <v>0</v>
      </c>
      <c r="BA239" s="238">
        <f>BA51*波及計算!$U54</f>
        <v>0</v>
      </c>
      <c r="BB239" s="238">
        <f>BB51*波及計算!$U54</f>
        <v>0</v>
      </c>
      <c r="BC239" s="238">
        <f>BC51*波及計算!$U54</f>
        <v>0</v>
      </c>
      <c r="BD239" s="238">
        <f>BD51*波及計算!$U54</f>
        <v>0</v>
      </c>
      <c r="BE239" s="238">
        <f>BE51*波及計算!$U54</f>
        <v>0</v>
      </c>
      <c r="BF239" s="238">
        <f>BF51*波及計算!$U54</f>
        <v>0</v>
      </c>
      <c r="BG239" s="238">
        <f>BG51*波及計算!$U54</f>
        <v>0</v>
      </c>
      <c r="BH239" s="238">
        <f>BH51*波及計算!$U54</f>
        <v>0</v>
      </c>
      <c r="BI239" s="238">
        <f>BI51*波及計算!$U54</f>
        <v>0</v>
      </c>
      <c r="BJ239" s="238">
        <f>BJ51*波及計算!$U54</f>
        <v>0</v>
      </c>
      <c r="BK239" s="238">
        <f>BK51*波及計算!$U54</f>
        <v>0</v>
      </c>
      <c r="BL239" s="238">
        <f>BL51*波及計算!$U54</f>
        <v>0</v>
      </c>
      <c r="BM239" s="238">
        <f>BM51*波及計算!$U54</f>
        <v>0</v>
      </c>
      <c r="BN239" s="238">
        <f>BN51*波及計算!$U54</f>
        <v>0</v>
      </c>
      <c r="BO239" s="238">
        <f>BO51*波及計算!$U54</f>
        <v>0</v>
      </c>
      <c r="BP239" s="238">
        <f>BP51*波及計算!$U54</f>
        <v>0</v>
      </c>
      <c r="BQ239" s="238">
        <f>BQ51*波及計算!$U54</f>
        <v>0</v>
      </c>
      <c r="BR239" s="238">
        <f>BR51*波及計算!$U54</f>
        <v>0</v>
      </c>
      <c r="BS239" s="238">
        <f>BS51*波及計算!$U54</f>
        <v>0</v>
      </c>
      <c r="BT239" s="238">
        <f>BT51*波及計算!$U54</f>
        <v>0</v>
      </c>
      <c r="BU239" s="238">
        <f>BU51*波及計算!$U54</f>
        <v>0</v>
      </c>
      <c r="BV239" s="238">
        <f>BV51*波及計算!$U54</f>
        <v>0</v>
      </c>
      <c r="BW239" s="238">
        <f>BW51*波及計算!$U54</f>
        <v>0</v>
      </c>
      <c r="BX239" s="238">
        <f>BX51*波及計算!$U54</f>
        <v>0</v>
      </c>
      <c r="BY239" s="238">
        <f>BY51*波及計算!$U54</f>
        <v>0</v>
      </c>
      <c r="BZ239" s="238">
        <f>BZ51*波及計算!$U54</f>
        <v>0</v>
      </c>
      <c r="CA239" s="238">
        <f>CA51*波及計算!$U54</f>
        <v>0</v>
      </c>
      <c r="CB239" s="238">
        <f>CB51*波及計算!$U54</f>
        <v>0</v>
      </c>
      <c r="CC239" s="238">
        <f>CC51*波及計算!$U54</f>
        <v>0</v>
      </c>
      <c r="CD239" s="238">
        <f>CD51*波及計算!$U54</f>
        <v>0</v>
      </c>
      <c r="CE239" s="238">
        <f>CE51*波及計算!$U54</f>
        <v>0</v>
      </c>
      <c r="CF239" s="238">
        <f>CF51*波及計算!$U54</f>
        <v>0</v>
      </c>
      <c r="CG239" s="238">
        <f>CG51*波及計算!$U54</f>
        <v>0</v>
      </c>
      <c r="CH239" s="238">
        <f>CH51*波及計算!$U54</f>
        <v>0</v>
      </c>
      <c r="CI239" s="238">
        <f>CI51*波及計算!$U54</f>
        <v>0</v>
      </c>
      <c r="CJ239" s="238">
        <f>CJ51*波及計算!$U54</f>
        <v>0</v>
      </c>
      <c r="CK239" s="238">
        <f>CK51*波及計算!$U54</f>
        <v>0</v>
      </c>
      <c r="CL239" s="238">
        <f>CL51*波及計算!$U54</f>
        <v>0</v>
      </c>
    </row>
    <row r="240" spans="1:90">
      <c r="A240">
        <v>49</v>
      </c>
      <c r="B240" t="s">
        <v>11</v>
      </c>
      <c r="C240" s="238">
        <f>C52*波及計算!$U55</f>
        <v>0</v>
      </c>
      <c r="D240" s="238">
        <f>D52*波及計算!$U55</f>
        <v>0</v>
      </c>
      <c r="E240" s="238">
        <f>E52*波及計算!$U55</f>
        <v>0</v>
      </c>
      <c r="F240" s="238">
        <f>F52*波及計算!$U55</f>
        <v>0</v>
      </c>
      <c r="G240" s="238">
        <f>G52*波及計算!$U55</f>
        <v>0</v>
      </c>
      <c r="H240" s="238">
        <f>H52*波及計算!$U55</f>
        <v>0</v>
      </c>
      <c r="I240" s="238">
        <f>I52*波及計算!$U55</f>
        <v>0</v>
      </c>
      <c r="J240" s="238">
        <f>J52*波及計算!$U55</f>
        <v>0</v>
      </c>
      <c r="K240" s="238">
        <f>K52*波及計算!$U55</f>
        <v>0</v>
      </c>
      <c r="L240" s="238">
        <f>L52*波及計算!$U55</f>
        <v>0</v>
      </c>
      <c r="M240" s="238">
        <f>M52*波及計算!$U55</f>
        <v>0</v>
      </c>
      <c r="N240" s="238">
        <f>N52*波及計算!$U55</f>
        <v>0</v>
      </c>
      <c r="O240" s="238">
        <f>O52*波及計算!$U55</f>
        <v>0</v>
      </c>
      <c r="P240" s="238">
        <f>P52*波及計算!$U55</f>
        <v>0</v>
      </c>
      <c r="Q240" s="238">
        <f>Q52*波及計算!$U55</f>
        <v>0</v>
      </c>
      <c r="R240" s="238">
        <f>R52*波及計算!$U55</f>
        <v>0</v>
      </c>
      <c r="S240" s="238">
        <f>S52*波及計算!$U55</f>
        <v>0</v>
      </c>
      <c r="T240" s="238">
        <f>T52*波及計算!$U55</f>
        <v>0</v>
      </c>
      <c r="U240" s="238">
        <f>U52*波及計算!$U55</f>
        <v>0</v>
      </c>
      <c r="V240" s="238">
        <f>V52*波及計算!$U55</f>
        <v>0</v>
      </c>
      <c r="W240" s="238">
        <f>W52*波及計算!$U55</f>
        <v>0</v>
      </c>
      <c r="X240" s="238">
        <f>X52*波及計算!$U55</f>
        <v>0</v>
      </c>
      <c r="Y240" s="238">
        <f>Y52*波及計算!$U55</f>
        <v>0</v>
      </c>
      <c r="Z240" s="238">
        <f>Z52*波及計算!$U55</f>
        <v>0</v>
      </c>
      <c r="AA240" s="238">
        <f>AA52*波及計算!$U55</f>
        <v>0</v>
      </c>
      <c r="AB240" s="238">
        <f>AB52*波及計算!$U55</f>
        <v>0</v>
      </c>
      <c r="AC240" s="238">
        <f>AC52*波及計算!$U55</f>
        <v>0</v>
      </c>
      <c r="AD240" s="238">
        <f>AD52*波及計算!$U55</f>
        <v>0</v>
      </c>
      <c r="AE240" s="238">
        <f>AE52*波及計算!$U55</f>
        <v>0</v>
      </c>
      <c r="AF240" s="238">
        <f>AF52*波及計算!$U55</f>
        <v>0</v>
      </c>
      <c r="AG240" s="238">
        <f>AG52*波及計算!$U55</f>
        <v>0</v>
      </c>
      <c r="AH240" s="238">
        <f>AH52*波及計算!$U55</f>
        <v>0</v>
      </c>
      <c r="AI240" s="238">
        <f>AI52*波及計算!$U55</f>
        <v>0</v>
      </c>
      <c r="AJ240" s="238">
        <f>AJ52*波及計算!$U55</f>
        <v>0</v>
      </c>
      <c r="AK240" s="238">
        <f>AK52*波及計算!$U55</f>
        <v>0</v>
      </c>
      <c r="AL240" s="238">
        <f>AL52*波及計算!$U55</f>
        <v>0</v>
      </c>
      <c r="AM240" s="238">
        <f>AM52*波及計算!$U55</f>
        <v>0</v>
      </c>
      <c r="AN240" s="238">
        <f>AN52*波及計算!$U55</f>
        <v>0</v>
      </c>
      <c r="AO240" s="238">
        <f>AO52*波及計算!$U55</f>
        <v>0</v>
      </c>
      <c r="AP240" s="238">
        <f>AP52*波及計算!$U55</f>
        <v>0</v>
      </c>
      <c r="AQ240" s="238">
        <f>AQ52*波及計算!$U55</f>
        <v>0</v>
      </c>
      <c r="AR240" s="238">
        <f>AR52*波及計算!$U55</f>
        <v>0</v>
      </c>
      <c r="AS240" s="238">
        <f>AS52*波及計算!$U55</f>
        <v>0</v>
      </c>
      <c r="AT240" s="238">
        <f>AT52*波及計算!$U55</f>
        <v>0</v>
      </c>
      <c r="AU240" s="238">
        <f>AU52*波及計算!$U55</f>
        <v>0</v>
      </c>
      <c r="AV240" s="238">
        <f>AV52*波及計算!$U55</f>
        <v>0</v>
      </c>
      <c r="AW240" s="238">
        <f>AW52*波及計算!$U55</f>
        <v>0</v>
      </c>
      <c r="AX240" s="238">
        <f>AX52*波及計算!$U55</f>
        <v>0</v>
      </c>
      <c r="AY240" s="238">
        <f>AY52*波及計算!$U55</f>
        <v>0</v>
      </c>
      <c r="AZ240" s="238">
        <f>AZ52*波及計算!$U55</f>
        <v>0</v>
      </c>
      <c r="BA240" s="238">
        <f>BA52*波及計算!$U55</f>
        <v>0</v>
      </c>
      <c r="BB240" s="238">
        <f>BB52*波及計算!$U55</f>
        <v>0</v>
      </c>
      <c r="BC240" s="238">
        <f>BC52*波及計算!$U55</f>
        <v>0</v>
      </c>
      <c r="BD240" s="238">
        <f>BD52*波及計算!$U55</f>
        <v>0</v>
      </c>
      <c r="BE240" s="238">
        <f>BE52*波及計算!$U55</f>
        <v>0</v>
      </c>
      <c r="BF240" s="238">
        <f>BF52*波及計算!$U55</f>
        <v>0</v>
      </c>
      <c r="BG240" s="238">
        <f>BG52*波及計算!$U55</f>
        <v>0</v>
      </c>
      <c r="BH240" s="238">
        <f>BH52*波及計算!$U55</f>
        <v>0</v>
      </c>
      <c r="BI240" s="238">
        <f>BI52*波及計算!$U55</f>
        <v>0</v>
      </c>
      <c r="BJ240" s="238">
        <f>BJ52*波及計算!$U55</f>
        <v>0</v>
      </c>
      <c r="BK240" s="238">
        <f>BK52*波及計算!$U55</f>
        <v>0</v>
      </c>
      <c r="BL240" s="238">
        <f>BL52*波及計算!$U55</f>
        <v>0</v>
      </c>
      <c r="BM240" s="238">
        <f>BM52*波及計算!$U55</f>
        <v>0</v>
      </c>
      <c r="BN240" s="238">
        <f>BN52*波及計算!$U55</f>
        <v>0</v>
      </c>
      <c r="BO240" s="238">
        <f>BO52*波及計算!$U55</f>
        <v>0</v>
      </c>
      <c r="BP240" s="238">
        <f>BP52*波及計算!$U55</f>
        <v>0</v>
      </c>
      <c r="BQ240" s="238">
        <f>BQ52*波及計算!$U55</f>
        <v>0</v>
      </c>
      <c r="BR240" s="238">
        <f>BR52*波及計算!$U55</f>
        <v>0</v>
      </c>
      <c r="BS240" s="238">
        <f>BS52*波及計算!$U55</f>
        <v>0</v>
      </c>
      <c r="BT240" s="238">
        <f>BT52*波及計算!$U55</f>
        <v>0</v>
      </c>
      <c r="BU240" s="238">
        <f>BU52*波及計算!$U55</f>
        <v>0</v>
      </c>
      <c r="BV240" s="238">
        <f>BV52*波及計算!$U55</f>
        <v>0</v>
      </c>
      <c r="BW240" s="238">
        <f>BW52*波及計算!$U55</f>
        <v>0</v>
      </c>
      <c r="BX240" s="238">
        <f>BX52*波及計算!$U55</f>
        <v>0</v>
      </c>
      <c r="BY240" s="238">
        <f>BY52*波及計算!$U55</f>
        <v>0</v>
      </c>
      <c r="BZ240" s="238">
        <f>BZ52*波及計算!$U55</f>
        <v>0</v>
      </c>
      <c r="CA240" s="238">
        <f>CA52*波及計算!$U55</f>
        <v>0</v>
      </c>
      <c r="CB240" s="238">
        <f>CB52*波及計算!$U55</f>
        <v>0</v>
      </c>
      <c r="CC240" s="238">
        <f>CC52*波及計算!$U55</f>
        <v>0</v>
      </c>
      <c r="CD240" s="238">
        <f>CD52*波及計算!$U55</f>
        <v>0</v>
      </c>
      <c r="CE240" s="238">
        <f>CE52*波及計算!$U55</f>
        <v>0</v>
      </c>
      <c r="CF240" s="238">
        <f>CF52*波及計算!$U55</f>
        <v>0</v>
      </c>
      <c r="CG240" s="238">
        <f>CG52*波及計算!$U55</f>
        <v>0</v>
      </c>
      <c r="CH240" s="238">
        <f>CH52*波及計算!$U55</f>
        <v>0</v>
      </c>
      <c r="CI240" s="238">
        <f>CI52*波及計算!$U55</f>
        <v>0</v>
      </c>
      <c r="CJ240" s="238">
        <f>CJ52*波及計算!$U55</f>
        <v>0</v>
      </c>
      <c r="CK240" s="238">
        <f>CK52*波及計算!$U55</f>
        <v>0</v>
      </c>
      <c r="CL240" s="238">
        <f>CL52*波及計算!$U55</f>
        <v>0</v>
      </c>
    </row>
    <row r="241" spans="1:90">
      <c r="A241">
        <v>50</v>
      </c>
      <c r="B241" t="s">
        <v>898</v>
      </c>
      <c r="C241" s="238">
        <f>C53*波及計算!$U56</f>
        <v>0</v>
      </c>
      <c r="D241" s="238">
        <f>D53*波及計算!$U56</f>
        <v>0</v>
      </c>
      <c r="E241" s="238">
        <f>E53*波及計算!$U56</f>
        <v>0</v>
      </c>
      <c r="F241" s="238">
        <f>F53*波及計算!$U56</f>
        <v>0</v>
      </c>
      <c r="G241" s="238">
        <f>G53*波及計算!$U56</f>
        <v>0</v>
      </c>
      <c r="H241" s="238">
        <f>H53*波及計算!$U56</f>
        <v>0</v>
      </c>
      <c r="I241" s="238">
        <f>I53*波及計算!$U56</f>
        <v>0</v>
      </c>
      <c r="J241" s="238">
        <f>J53*波及計算!$U56</f>
        <v>0</v>
      </c>
      <c r="K241" s="238">
        <f>K53*波及計算!$U56</f>
        <v>0</v>
      </c>
      <c r="L241" s="238">
        <f>L53*波及計算!$U56</f>
        <v>0</v>
      </c>
      <c r="M241" s="238">
        <f>M53*波及計算!$U56</f>
        <v>0</v>
      </c>
      <c r="N241" s="238">
        <f>N53*波及計算!$U56</f>
        <v>0</v>
      </c>
      <c r="O241" s="238">
        <f>O53*波及計算!$U56</f>
        <v>0</v>
      </c>
      <c r="P241" s="238">
        <f>P53*波及計算!$U56</f>
        <v>0</v>
      </c>
      <c r="Q241" s="238">
        <f>Q53*波及計算!$U56</f>
        <v>0</v>
      </c>
      <c r="R241" s="238">
        <f>R53*波及計算!$U56</f>
        <v>0</v>
      </c>
      <c r="S241" s="238">
        <f>S53*波及計算!$U56</f>
        <v>0</v>
      </c>
      <c r="T241" s="238">
        <f>T53*波及計算!$U56</f>
        <v>0</v>
      </c>
      <c r="U241" s="238">
        <f>U53*波及計算!$U56</f>
        <v>0</v>
      </c>
      <c r="V241" s="238">
        <f>V53*波及計算!$U56</f>
        <v>0</v>
      </c>
      <c r="W241" s="238">
        <f>W53*波及計算!$U56</f>
        <v>0</v>
      </c>
      <c r="X241" s="238">
        <f>X53*波及計算!$U56</f>
        <v>0</v>
      </c>
      <c r="Y241" s="238">
        <f>Y53*波及計算!$U56</f>
        <v>0</v>
      </c>
      <c r="Z241" s="238">
        <f>Z53*波及計算!$U56</f>
        <v>0</v>
      </c>
      <c r="AA241" s="238">
        <f>AA53*波及計算!$U56</f>
        <v>0</v>
      </c>
      <c r="AB241" s="238">
        <f>AB53*波及計算!$U56</f>
        <v>0</v>
      </c>
      <c r="AC241" s="238">
        <f>AC53*波及計算!$U56</f>
        <v>0</v>
      </c>
      <c r="AD241" s="238">
        <f>AD53*波及計算!$U56</f>
        <v>0</v>
      </c>
      <c r="AE241" s="238">
        <f>AE53*波及計算!$U56</f>
        <v>0</v>
      </c>
      <c r="AF241" s="238">
        <f>AF53*波及計算!$U56</f>
        <v>0</v>
      </c>
      <c r="AG241" s="238">
        <f>AG53*波及計算!$U56</f>
        <v>0</v>
      </c>
      <c r="AH241" s="238">
        <f>AH53*波及計算!$U56</f>
        <v>0</v>
      </c>
      <c r="AI241" s="238">
        <f>AI53*波及計算!$U56</f>
        <v>0</v>
      </c>
      <c r="AJ241" s="238">
        <f>AJ53*波及計算!$U56</f>
        <v>0</v>
      </c>
      <c r="AK241" s="238">
        <f>AK53*波及計算!$U56</f>
        <v>0</v>
      </c>
      <c r="AL241" s="238">
        <f>AL53*波及計算!$U56</f>
        <v>0</v>
      </c>
      <c r="AM241" s="238">
        <f>AM53*波及計算!$U56</f>
        <v>0</v>
      </c>
      <c r="AN241" s="238">
        <f>AN53*波及計算!$U56</f>
        <v>0</v>
      </c>
      <c r="AO241" s="238">
        <f>AO53*波及計算!$U56</f>
        <v>0</v>
      </c>
      <c r="AP241" s="238">
        <f>AP53*波及計算!$U56</f>
        <v>0</v>
      </c>
      <c r="AQ241" s="238">
        <f>AQ53*波及計算!$U56</f>
        <v>0</v>
      </c>
      <c r="AR241" s="238">
        <f>AR53*波及計算!$U56</f>
        <v>0</v>
      </c>
      <c r="AS241" s="238">
        <f>AS53*波及計算!$U56</f>
        <v>0</v>
      </c>
      <c r="AT241" s="238">
        <f>AT53*波及計算!$U56</f>
        <v>0</v>
      </c>
      <c r="AU241" s="238">
        <f>AU53*波及計算!$U56</f>
        <v>0</v>
      </c>
      <c r="AV241" s="238">
        <f>AV53*波及計算!$U56</f>
        <v>0</v>
      </c>
      <c r="AW241" s="238">
        <f>AW53*波及計算!$U56</f>
        <v>0</v>
      </c>
      <c r="AX241" s="238">
        <f>AX53*波及計算!$U56</f>
        <v>0</v>
      </c>
      <c r="AY241" s="238">
        <f>AY53*波及計算!$U56</f>
        <v>0</v>
      </c>
      <c r="AZ241" s="238">
        <f>AZ53*波及計算!$U56</f>
        <v>0</v>
      </c>
      <c r="BA241" s="238">
        <f>BA53*波及計算!$U56</f>
        <v>0</v>
      </c>
      <c r="BB241" s="238">
        <f>BB53*波及計算!$U56</f>
        <v>0</v>
      </c>
      <c r="BC241" s="238">
        <f>BC53*波及計算!$U56</f>
        <v>0</v>
      </c>
      <c r="BD241" s="238">
        <f>BD53*波及計算!$U56</f>
        <v>0</v>
      </c>
      <c r="BE241" s="238">
        <f>BE53*波及計算!$U56</f>
        <v>0</v>
      </c>
      <c r="BF241" s="238">
        <f>BF53*波及計算!$U56</f>
        <v>0</v>
      </c>
      <c r="BG241" s="238">
        <f>BG53*波及計算!$U56</f>
        <v>0</v>
      </c>
      <c r="BH241" s="238">
        <f>BH53*波及計算!$U56</f>
        <v>0</v>
      </c>
      <c r="BI241" s="238">
        <f>BI53*波及計算!$U56</f>
        <v>0</v>
      </c>
      <c r="BJ241" s="238">
        <f>BJ53*波及計算!$U56</f>
        <v>0</v>
      </c>
      <c r="BK241" s="238">
        <f>BK53*波及計算!$U56</f>
        <v>0</v>
      </c>
      <c r="BL241" s="238">
        <f>BL53*波及計算!$U56</f>
        <v>0</v>
      </c>
      <c r="BM241" s="238">
        <f>BM53*波及計算!$U56</f>
        <v>0</v>
      </c>
      <c r="BN241" s="238">
        <f>BN53*波及計算!$U56</f>
        <v>0</v>
      </c>
      <c r="BO241" s="238">
        <f>BO53*波及計算!$U56</f>
        <v>0</v>
      </c>
      <c r="BP241" s="238">
        <f>BP53*波及計算!$U56</f>
        <v>0</v>
      </c>
      <c r="BQ241" s="238">
        <f>BQ53*波及計算!$U56</f>
        <v>0</v>
      </c>
      <c r="BR241" s="238">
        <f>BR53*波及計算!$U56</f>
        <v>0</v>
      </c>
      <c r="BS241" s="238">
        <f>BS53*波及計算!$U56</f>
        <v>0</v>
      </c>
      <c r="BT241" s="238">
        <f>BT53*波及計算!$U56</f>
        <v>0</v>
      </c>
      <c r="BU241" s="238">
        <f>BU53*波及計算!$U56</f>
        <v>0</v>
      </c>
      <c r="BV241" s="238">
        <f>BV53*波及計算!$U56</f>
        <v>0</v>
      </c>
      <c r="BW241" s="238">
        <f>BW53*波及計算!$U56</f>
        <v>0</v>
      </c>
      <c r="BX241" s="238">
        <f>BX53*波及計算!$U56</f>
        <v>0</v>
      </c>
      <c r="BY241" s="238">
        <f>BY53*波及計算!$U56</f>
        <v>0</v>
      </c>
      <c r="BZ241" s="238">
        <f>BZ53*波及計算!$U56</f>
        <v>0</v>
      </c>
      <c r="CA241" s="238">
        <f>CA53*波及計算!$U56</f>
        <v>0</v>
      </c>
      <c r="CB241" s="238">
        <f>CB53*波及計算!$U56</f>
        <v>0</v>
      </c>
      <c r="CC241" s="238">
        <f>CC53*波及計算!$U56</f>
        <v>0</v>
      </c>
      <c r="CD241" s="238">
        <f>CD53*波及計算!$U56</f>
        <v>0</v>
      </c>
      <c r="CE241" s="238">
        <f>CE53*波及計算!$U56</f>
        <v>0</v>
      </c>
      <c r="CF241" s="238">
        <f>CF53*波及計算!$U56</f>
        <v>0</v>
      </c>
      <c r="CG241" s="238">
        <f>CG53*波及計算!$U56</f>
        <v>0</v>
      </c>
      <c r="CH241" s="238">
        <f>CH53*波及計算!$U56</f>
        <v>0</v>
      </c>
      <c r="CI241" s="238">
        <f>CI53*波及計算!$U56</f>
        <v>0</v>
      </c>
      <c r="CJ241" s="238">
        <f>CJ53*波及計算!$U56</f>
        <v>0</v>
      </c>
      <c r="CK241" s="238">
        <f>CK53*波及計算!$U56</f>
        <v>0</v>
      </c>
      <c r="CL241" s="238">
        <f>CL53*波及計算!$U56</f>
        <v>0</v>
      </c>
    </row>
    <row r="242" spans="1:90">
      <c r="A242">
        <v>51</v>
      </c>
      <c r="B242" t="s">
        <v>904</v>
      </c>
      <c r="C242" s="238">
        <f>C54*波及計算!$U57</f>
        <v>0</v>
      </c>
      <c r="D242" s="238">
        <f>D54*波及計算!$U57</f>
        <v>0</v>
      </c>
      <c r="E242" s="238">
        <f>E54*波及計算!$U57</f>
        <v>0</v>
      </c>
      <c r="F242" s="238">
        <f>F54*波及計算!$U57</f>
        <v>0</v>
      </c>
      <c r="G242" s="238">
        <f>G54*波及計算!$U57</f>
        <v>0</v>
      </c>
      <c r="H242" s="238">
        <f>H54*波及計算!$U57</f>
        <v>0</v>
      </c>
      <c r="I242" s="238">
        <f>I54*波及計算!$U57</f>
        <v>0</v>
      </c>
      <c r="J242" s="238">
        <f>J54*波及計算!$U57</f>
        <v>0</v>
      </c>
      <c r="K242" s="238">
        <f>K54*波及計算!$U57</f>
        <v>0</v>
      </c>
      <c r="L242" s="238">
        <f>L54*波及計算!$U57</f>
        <v>0</v>
      </c>
      <c r="M242" s="238">
        <f>M54*波及計算!$U57</f>
        <v>0</v>
      </c>
      <c r="N242" s="238">
        <f>N54*波及計算!$U57</f>
        <v>0</v>
      </c>
      <c r="O242" s="238">
        <f>O54*波及計算!$U57</f>
        <v>0</v>
      </c>
      <c r="P242" s="238">
        <f>P54*波及計算!$U57</f>
        <v>0</v>
      </c>
      <c r="Q242" s="238">
        <f>Q54*波及計算!$U57</f>
        <v>0</v>
      </c>
      <c r="R242" s="238">
        <f>R54*波及計算!$U57</f>
        <v>0</v>
      </c>
      <c r="S242" s="238">
        <f>S54*波及計算!$U57</f>
        <v>0</v>
      </c>
      <c r="T242" s="238">
        <f>T54*波及計算!$U57</f>
        <v>0</v>
      </c>
      <c r="U242" s="238">
        <f>U54*波及計算!$U57</f>
        <v>0</v>
      </c>
      <c r="V242" s="238">
        <f>V54*波及計算!$U57</f>
        <v>0</v>
      </c>
      <c r="W242" s="238">
        <f>W54*波及計算!$U57</f>
        <v>0</v>
      </c>
      <c r="X242" s="238">
        <f>X54*波及計算!$U57</f>
        <v>0</v>
      </c>
      <c r="Y242" s="238">
        <f>Y54*波及計算!$U57</f>
        <v>0</v>
      </c>
      <c r="Z242" s="238">
        <f>Z54*波及計算!$U57</f>
        <v>0</v>
      </c>
      <c r="AA242" s="238">
        <f>AA54*波及計算!$U57</f>
        <v>0</v>
      </c>
      <c r="AB242" s="238">
        <f>AB54*波及計算!$U57</f>
        <v>0</v>
      </c>
      <c r="AC242" s="238">
        <f>AC54*波及計算!$U57</f>
        <v>0</v>
      </c>
      <c r="AD242" s="238">
        <f>AD54*波及計算!$U57</f>
        <v>0</v>
      </c>
      <c r="AE242" s="238">
        <f>AE54*波及計算!$U57</f>
        <v>0</v>
      </c>
      <c r="AF242" s="238">
        <f>AF54*波及計算!$U57</f>
        <v>0</v>
      </c>
      <c r="AG242" s="238">
        <f>AG54*波及計算!$U57</f>
        <v>0</v>
      </c>
      <c r="AH242" s="238">
        <f>AH54*波及計算!$U57</f>
        <v>0</v>
      </c>
      <c r="AI242" s="238">
        <f>AI54*波及計算!$U57</f>
        <v>0</v>
      </c>
      <c r="AJ242" s="238">
        <f>AJ54*波及計算!$U57</f>
        <v>0</v>
      </c>
      <c r="AK242" s="238">
        <f>AK54*波及計算!$U57</f>
        <v>0</v>
      </c>
      <c r="AL242" s="238">
        <f>AL54*波及計算!$U57</f>
        <v>0</v>
      </c>
      <c r="AM242" s="238">
        <f>AM54*波及計算!$U57</f>
        <v>0</v>
      </c>
      <c r="AN242" s="238">
        <f>AN54*波及計算!$U57</f>
        <v>0</v>
      </c>
      <c r="AO242" s="238">
        <f>AO54*波及計算!$U57</f>
        <v>0</v>
      </c>
      <c r="AP242" s="238">
        <f>AP54*波及計算!$U57</f>
        <v>0</v>
      </c>
      <c r="AQ242" s="238">
        <f>AQ54*波及計算!$U57</f>
        <v>0</v>
      </c>
      <c r="AR242" s="238">
        <f>AR54*波及計算!$U57</f>
        <v>0</v>
      </c>
      <c r="AS242" s="238">
        <f>AS54*波及計算!$U57</f>
        <v>0</v>
      </c>
      <c r="AT242" s="238">
        <f>AT54*波及計算!$U57</f>
        <v>0</v>
      </c>
      <c r="AU242" s="238">
        <f>AU54*波及計算!$U57</f>
        <v>0</v>
      </c>
      <c r="AV242" s="238">
        <f>AV54*波及計算!$U57</f>
        <v>0</v>
      </c>
      <c r="AW242" s="238">
        <f>AW54*波及計算!$U57</f>
        <v>0</v>
      </c>
      <c r="AX242" s="238">
        <f>AX54*波及計算!$U57</f>
        <v>0</v>
      </c>
      <c r="AY242" s="238">
        <f>AY54*波及計算!$U57</f>
        <v>0</v>
      </c>
      <c r="AZ242" s="238">
        <f>AZ54*波及計算!$U57</f>
        <v>0</v>
      </c>
      <c r="BA242" s="238">
        <f>BA54*波及計算!$U57</f>
        <v>0</v>
      </c>
      <c r="BB242" s="238">
        <f>BB54*波及計算!$U57</f>
        <v>0</v>
      </c>
      <c r="BC242" s="238">
        <f>BC54*波及計算!$U57</f>
        <v>0</v>
      </c>
      <c r="BD242" s="238">
        <f>BD54*波及計算!$U57</f>
        <v>0</v>
      </c>
      <c r="BE242" s="238">
        <f>BE54*波及計算!$U57</f>
        <v>0</v>
      </c>
      <c r="BF242" s="238">
        <f>BF54*波及計算!$U57</f>
        <v>0</v>
      </c>
      <c r="BG242" s="238">
        <f>BG54*波及計算!$U57</f>
        <v>0</v>
      </c>
      <c r="BH242" s="238">
        <f>BH54*波及計算!$U57</f>
        <v>0</v>
      </c>
      <c r="BI242" s="238">
        <f>BI54*波及計算!$U57</f>
        <v>0</v>
      </c>
      <c r="BJ242" s="238">
        <f>BJ54*波及計算!$U57</f>
        <v>0</v>
      </c>
      <c r="BK242" s="238">
        <f>BK54*波及計算!$U57</f>
        <v>0</v>
      </c>
      <c r="BL242" s="238">
        <f>BL54*波及計算!$U57</f>
        <v>0</v>
      </c>
      <c r="BM242" s="238">
        <f>BM54*波及計算!$U57</f>
        <v>0</v>
      </c>
      <c r="BN242" s="238">
        <f>BN54*波及計算!$U57</f>
        <v>0</v>
      </c>
      <c r="BO242" s="238">
        <f>BO54*波及計算!$U57</f>
        <v>0</v>
      </c>
      <c r="BP242" s="238">
        <f>BP54*波及計算!$U57</f>
        <v>0</v>
      </c>
      <c r="BQ242" s="238">
        <f>BQ54*波及計算!$U57</f>
        <v>0</v>
      </c>
      <c r="BR242" s="238">
        <f>BR54*波及計算!$U57</f>
        <v>0</v>
      </c>
      <c r="BS242" s="238">
        <f>BS54*波及計算!$U57</f>
        <v>0</v>
      </c>
      <c r="BT242" s="238">
        <f>BT54*波及計算!$U57</f>
        <v>0</v>
      </c>
      <c r="BU242" s="238">
        <f>BU54*波及計算!$U57</f>
        <v>0</v>
      </c>
      <c r="BV242" s="238">
        <f>BV54*波及計算!$U57</f>
        <v>0</v>
      </c>
      <c r="BW242" s="238">
        <f>BW54*波及計算!$U57</f>
        <v>0</v>
      </c>
      <c r="BX242" s="238">
        <f>BX54*波及計算!$U57</f>
        <v>0</v>
      </c>
      <c r="BY242" s="238">
        <f>BY54*波及計算!$U57</f>
        <v>0</v>
      </c>
      <c r="BZ242" s="238">
        <f>BZ54*波及計算!$U57</f>
        <v>0</v>
      </c>
      <c r="CA242" s="238">
        <f>CA54*波及計算!$U57</f>
        <v>0</v>
      </c>
      <c r="CB242" s="238">
        <f>CB54*波及計算!$U57</f>
        <v>0</v>
      </c>
      <c r="CC242" s="238">
        <f>CC54*波及計算!$U57</f>
        <v>0</v>
      </c>
      <c r="CD242" s="238">
        <f>CD54*波及計算!$U57</f>
        <v>0</v>
      </c>
      <c r="CE242" s="238">
        <f>CE54*波及計算!$U57</f>
        <v>0</v>
      </c>
      <c r="CF242" s="238">
        <f>CF54*波及計算!$U57</f>
        <v>0</v>
      </c>
      <c r="CG242" s="238">
        <f>CG54*波及計算!$U57</f>
        <v>0</v>
      </c>
      <c r="CH242" s="238">
        <f>CH54*波及計算!$U57</f>
        <v>0</v>
      </c>
      <c r="CI242" s="238">
        <f>CI54*波及計算!$U57</f>
        <v>0</v>
      </c>
      <c r="CJ242" s="238">
        <f>CJ54*波及計算!$U57</f>
        <v>0</v>
      </c>
      <c r="CK242" s="238">
        <f>CK54*波及計算!$U57</f>
        <v>0</v>
      </c>
      <c r="CL242" s="238">
        <f>CL54*波及計算!$U57</f>
        <v>0</v>
      </c>
    </row>
    <row r="243" spans="1:90">
      <c r="A243">
        <v>52</v>
      </c>
      <c r="B243" t="s">
        <v>47</v>
      </c>
      <c r="C243" s="238">
        <f>C55*波及計算!$U58</f>
        <v>0</v>
      </c>
      <c r="D243" s="238">
        <f>D55*波及計算!$U58</f>
        <v>0</v>
      </c>
      <c r="E243" s="238">
        <f>E55*波及計算!$U58</f>
        <v>0</v>
      </c>
      <c r="F243" s="238">
        <f>F55*波及計算!$U58</f>
        <v>0</v>
      </c>
      <c r="G243" s="238">
        <f>G55*波及計算!$U58</f>
        <v>0</v>
      </c>
      <c r="H243" s="238">
        <f>H55*波及計算!$U58</f>
        <v>0</v>
      </c>
      <c r="I243" s="238">
        <f>I55*波及計算!$U58</f>
        <v>0</v>
      </c>
      <c r="J243" s="238">
        <f>J55*波及計算!$U58</f>
        <v>0</v>
      </c>
      <c r="K243" s="238">
        <f>K55*波及計算!$U58</f>
        <v>0</v>
      </c>
      <c r="L243" s="238">
        <f>L55*波及計算!$U58</f>
        <v>0</v>
      </c>
      <c r="M243" s="238">
        <f>M55*波及計算!$U58</f>
        <v>0</v>
      </c>
      <c r="N243" s="238">
        <f>N55*波及計算!$U58</f>
        <v>0</v>
      </c>
      <c r="O243" s="238">
        <f>O55*波及計算!$U58</f>
        <v>0</v>
      </c>
      <c r="P243" s="238">
        <f>P55*波及計算!$U58</f>
        <v>0</v>
      </c>
      <c r="Q243" s="238">
        <f>Q55*波及計算!$U58</f>
        <v>0</v>
      </c>
      <c r="R243" s="238">
        <f>R55*波及計算!$U58</f>
        <v>0</v>
      </c>
      <c r="S243" s="238">
        <f>S55*波及計算!$U58</f>
        <v>0</v>
      </c>
      <c r="T243" s="238">
        <f>T55*波及計算!$U58</f>
        <v>0</v>
      </c>
      <c r="U243" s="238">
        <f>U55*波及計算!$U58</f>
        <v>0</v>
      </c>
      <c r="V243" s="238">
        <f>V55*波及計算!$U58</f>
        <v>0</v>
      </c>
      <c r="W243" s="238">
        <f>W55*波及計算!$U58</f>
        <v>0</v>
      </c>
      <c r="X243" s="238">
        <f>X55*波及計算!$U58</f>
        <v>0</v>
      </c>
      <c r="Y243" s="238">
        <f>Y55*波及計算!$U58</f>
        <v>0</v>
      </c>
      <c r="Z243" s="238">
        <f>Z55*波及計算!$U58</f>
        <v>0</v>
      </c>
      <c r="AA243" s="238">
        <f>AA55*波及計算!$U58</f>
        <v>0</v>
      </c>
      <c r="AB243" s="238">
        <f>AB55*波及計算!$U58</f>
        <v>0</v>
      </c>
      <c r="AC243" s="238">
        <f>AC55*波及計算!$U58</f>
        <v>0</v>
      </c>
      <c r="AD243" s="238">
        <f>AD55*波及計算!$U58</f>
        <v>0</v>
      </c>
      <c r="AE243" s="238">
        <f>AE55*波及計算!$U58</f>
        <v>0</v>
      </c>
      <c r="AF243" s="238">
        <f>AF55*波及計算!$U58</f>
        <v>0</v>
      </c>
      <c r="AG243" s="238">
        <f>AG55*波及計算!$U58</f>
        <v>0</v>
      </c>
      <c r="AH243" s="238">
        <f>AH55*波及計算!$U58</f>
        <v>0</v>
      </c>
      <c r="AI243" s="238">
        <f>AI55*波及計算!$U58</f>
        <v>0</v>
      </c>
      <c r="AJ243" s="238">
        <f>AJ55*波及計算!$U58</f>
        <v>0</v>
      </c>
      <c r="AK243" s="238">
        <f>AK55*波及計算!$U58</f>
        <v>0</v>
      </c>
      <c r="AL243" s="238">
        <f>AL55*波及計算!$U58</f>
        <v>0</v>
      </c>
      <c r="AM243" s="238">
        <f>AM55*波及計算!$U58</f>
        <v>0</v>
      </c>
      <c r="AN243" s="238">
        <f>AN55*波及計算!$U58</f>
        <v>0</v>
      </c>
      <c r="AO243" s="238">
        <f>AO55*波及計算!$U58</f>
        <v>0</v>
      </c>
      <c r="AP243" s="238">
        <f>AP55*波及計算!$U58</f>
        <v>0</v>
      </c>
      <c r="AQ243" s="238">
        <f>AQ55*波及計算!$U58</f>
        <v>0</v>
      </c>
      <c r="AR243" s="238">
        <f>AR55*波及計算!$U58</f>
        <v>0</v>
      </c>
      <c r="AS243" s="238">
        <f>AS55*波及計算!$U58</f>
        <v>0</v>
      </c>
      <c r="AT243" s="238">
        <f>AT55*波及計算!$U58</f>
        <v>0</v>
      </c>
      <c r="AU243" s="238">
        <f>AU55*波及計算!$U58</f>
        <v>0</v>
      </c>
      <c r="AV243" s="238">
        <f>AV55*波及計算!$U58</f>
        <v>0</v>
      </c>
      <c r="AW243" s="238">
        <f>AW55*波及計算!$U58</f>
        <v>0</v>
      </c>
      <c r="AX243" s="238">
        <f>AX55*波及計算!$U58</f>
        <v>0</v>
      </c>
      <c r="AY243" s="238">
        <f>AY55*波及計算!$U58</f>
        <v>0</v>
      </c>
      <c r="AZ243" s="238">
        <f>AZ55*波及計算!$U58</f>
        <v>0</v>
      </c>
      <c r="BA243" s="238">
        <f>BA55*波及計算!$U58</f>
        <v>0</v>
      </c>
      <c r="BB243" s="238">
        <f>BB55*波及計算!$U58</f>
        <v>0</v>
      </c>
      <c r="BC243" s="238">
        <f>BC55*波及計算!$U58</f>
        <v>0</v>
      </c>
      <c r="BD243" s="238">
        <f>BD55*波及計算!$U58</f>
        <v>0</v>
      </c>
      <c r="BE243" s="238">
        <f>BE55*波及計算!$U58</f>
        <v>0</v>
      </c>
      <c r="BF243" s="238">
        <f>BF55*波及計算!$U58</f>
        <v>0</v>
      </c>
      <c r="BG243" s="238">
        <f>BG55*波及計算!$U58</f>
        <v>0</v>
      </c>
      <c r="BH243" s="238">
        <f>BH55*波及計算!$U58</f>
        <v>0</v>
      </c>
      <c r="BI243" s="238">
        <f>BI55*波及計算!$U58</f>
        <v>0</v>
      </c>
      <c r="BJ243" s="238">
        <f>BJ55*波及計算!$U58</f>
        <v>0</v>
      </c>
      <c r="BK243" s="238">
        <f>BK55*波及計算!$U58</f>
        <v>0</v>
      </c>
      <c r="BL243" s="238">
        <f>BL55*波及計算!$U58</f>
        <v>0</v>
      </c>
      <c r="BM243" s="238">
        <f>BM55*波及計算!$U58</f>
        <v>0</v>
      </c>
      <c r="BN243" s="238">
        <f>BN55*波及計算!$U58</f>
        <v>0</v>
      </c>
      <c r="BO243" s="238">
        <f>BO55*波及計算!$U58</f>
        <v>0</v>
      </c>
      <c r="BP243" s="238">
        <f>BP55*波及計算!$U58</f>
        <v>0</v>
      </c>
      <c r="BQ243" s="238">
        <f>BQ55*波及計算!$U58</f>
        <v>0</v>
      </c>
      <c r="BR243" s="238">
        <f>BR55*波及計算!$U58</f>
        <v>0</v>
      </c>
      <c r="BS243" s="238">
        <f>BS55*波及計算!$U58</f>
        <v>0</v>
      </c>
      <c r="BT243" s="238">
        <f>BT55*波及計算!$U58</f>
        <v>0</v>
      </c>
      <c r="BU243" s="238">
        <f>BU55*波及計算!$U58</f>
        <v>0</v>
      </c>
      <c r="BV243" s="238">
        <f>BV55*波及計算!$U58</f>
        <v>0</v>
      </c>
      <c r="BW243" s="238">
        <f>BW55*波及計算!$U58</f>
        <v>0</v>
      </c>
      <c r="BX243" s="238">
        <f>BX55*波及計算!$U58</f>
        <v>0</v>
      </c>
      <c r="BY243" s="238">
        <f>BY55*波及計算!$U58</f>
        <v>0</v>
      </c>
      <c r="BZ243" s="238">
        <f>BZ55*波及計算!$U58</f>
        <v>0</v>
      </c>
      <c r="CA243" s="238">
        <f>CA55*波及計算!$U58</f>
        <v>0</v>
      </c>
      <c r="CB243" s="238">
        <f>CB55*波及計算!$U58</f>
        <v>0</v>
      </c>
      <c r="CC243" s="238">
        <f>CC55*波及計算!$U58</f>
        <v>0</v>
      </c>
      <c r="CD243" s="238">
        <f>CD55*波及計算!$U58</f>
        <v>0</v>
      </c>
      <c r="CE243" s="238">
        <f>CE55*波及計算!$U58</f>
        <v>0</v>
      </c>
      <c r="CF243" s="238">
        <f>CF55*波及計算!$U58</f>
        <v>0</v>
      </c>
      <c r="CG243" s="238">
        <f>CG55*波及計算!$U58</f>
        <v>0</v>
      </c>
      <c r="CH243" s="238">
        <f>CH55*波及計算!$U58</f>
        <v>0</v>
      </c>
      <c r="CI243" s="238">
        <f>CI55*波及計算!$U58</f>
        <v>0</v>
      </c>
      <c r="CJ243" s="238">
        <f>CJ55*波及計算!$U58</f>
        <v>0</v>
      </c>
      <c r="CK243" s="238">
        <f>CK55*波及計算!$U58</f>
        <v>0</v>
      </c>
      <c r="CL243" s="238">
        <f>CL55*波及計算!$U58</f>
        <v>0</v>
      </c>
    </row>
    <row r="244" spans="1:90">
      <c r="A244">
        <v>53</v>
      </c>
      <c r="B244" t="s">
        <v>12</v>
      </c>
      <c r="C244" s="238">
        <f>C56*波及計算!$U59</f>
        <v>0</v>
      </c>
      <c r="D244" s="238">
        <f>D56*波及計算!$U59</f>
        <v>0</v>
      </c>
      <c r="E244" s="238">
        <f>E56*波及計算!$U59</f>
        <v>0</v>
      </c>
      <c r="F244" s="238">
        <f>F56*波及計算!$U59</f>
        <v>0</v>
      </c>
      <c r="G244" s="238">
        <f>G56*波及計算!$U59</f>
        <v>0</v>
      </c>
      <c r="H244" s="238">
        <f>H56*波及計算!$U59</f>
        <v>0</v>
      </c>
      <c r="I244" s="238">
        <f>I56*波及計算!$U59</f>
        <v>0</v>
      </c>
      <c r="J244" s="238">
        <f>J56*波及計算!$U59</f>
        <v>0</v>
      </c>
      <c r="K244" s="238">
        <f>K56*波及計算!$U59</f>
        <v>0</v>
      </c>
      <c r="L244" s="238">
        <f>L56*波及計算!$U59</f>
        <v>0</v>
      </c>
      <c r="M244" s="238">
        <f>M56*波及計算!$U59</f>
        <v>0</v>
      </c>
      <c r="N244" s="238">
        <f>N56*波及計算!$U59</f>
        <v>0</v>
      </c>
      <c r="O244" s="238">
        <f>O56*波及計算!$U59</f>
        <v>0</v>
      </c>
      <c r="P244" s="238">
        <f>P56*波及計算!$U59</f>
        <v>0</v>
      </c>
      <c r="Q244" s="238">
        <f>Q56*波及計算!$U59</f>
        <v>0</v>
      </c>
      <c r="R244" s="238">
        <f>R56*波及計算!$U59</f>
        <v>0</v>
      </c>
      <c r="S244" s="238">
        <f>S56*波及計算!$U59</f>
        <v>0</v>
      </c>
      <c r="T244" s="238">
        <f>T56*波及計算!$U59</f>
        <v>0</v>
      </c>
      <c r="U244" s="238">
        <f>U56*波及計算!$U59</f>
        <v>0</v>
      </c>
      <c r="V244" s="238">
        <f>V56*波及計算!$U59</f>
        <v>0</v>
      </c>
      <c r="W244" s="238">
        <f>W56*波及計算!$U59</f>
        <v>0</v>
      </c>
      <c r="X244" s="238">
        <f>X56*波及計算!$U59</f>
        <v>0</v>
      </c>
      <c r="Y244" s="238">
        <f>Y56*波及計算!$U59</f>
        <v>0</v>
      </c>
      <c r="Z244" s="238">
        <f>Z56*波及計算!$U59</f>
        <v>0</v>
      </c>
      <c r="AA244" s="238">
        <f>AA56*波及計算!$U59</f>
        <v>0</v>
      </c>
      <c r="AB244" s="238">
        <f>AB56*波及計算!$U59</f>
        <v>0</v>
      </c>
      <c r="AC244" s="238">
        <f>AC56*波及計算!$U59</f>
        <v>0</v>
      </c>
      <c r="AD244" s="238">
        <f>AD56*波及計算!$U59</f>
        <v>0</v>
      </c>
      <c r="AE244" s="238">
        <f>AE56*波及計算!$U59</f>
        <v>0</v>
      </c>
      <c r="AF244" s="238">
        <f>AF56*波及計算!$U59</f>
        <v>0</v>
      </c>
      <c r="AG244" s="238">
        <f>AG56*波及計算!$U59</f>
        <v>0</v>
      </c>
      <c r="AH244" s="238">
        <f>AH56*波及計算!$U59</f>
        <v>0</v>
      </c>
      <c r="AI244" s="238">
        <f>AI56*波及計算!$U59</f>
        <v>0</v>
      </c>
      <c r="AJ244" s="238">
        <f>AJ56*波及計算!$U59</f>
        <v>0</v>
      </c>
      <c r="AK244" s="238">
        <f>AK56*波及計算!$U59</f>
        <v>0</v>
      </c>
      <c r="AL244" s="238">
        <f>AL56*波及計算!$U59</f>
        <v>0</v>
      </c>
      <c r="AM244" s="238">
        <f>AM56*波及計算!$U59</f>
        <v>0</v>
      </c>
      <c r="AN244" s="238">
        <f>AN56*波及計算!$U59</f>
        <v>0</v>
      </c>
      <c r="AO244" s="238">
        <f>AO56*波及計算!$U59</f>
        <v>0</v>
      </c>
      <c r="AP244" s="238">
        <f>AP56*波及計算!$U59</f>
        <v>0</v>
      </c>
      <c r="AQ244" s="238">
        <f>AQ56*波及計算!$U59</f>
        <v>0</v>
      </c>
      <c r="AR244" s="238">
        <f>AR56*波及計算!$U59</f>
        <v>0</v>
      </c>
      <c r="AS244" s="238">
        <f>AS56*波及計算!$U59</f>
        <v>0</v>
      </c>
      <c r="AT244" s="238">
        <f>AT56*波及計算!$U59</f>
        <v>0</v>
      </c>
      <c r="AU244" s="238">
        <f>AU56*波及計算!$U59</f>
        <v>0</v>
      </c>
      <c r="AV244" s="238">
        <f>AV56*波及計算!$U59</f>
        <v>0</v>
      </c>
      <c r="AW244" s="238">
        <f>AW56*波及計算!$U59</f>
        <v>0</v>
      </c>
      <c r="AX244" s="238">
        <f>AX56*波及計算!$U59</f>
        <v>0</v>
      </c>
      <c r="AY244" s="238">
        <f>AY56*波及計算!$U59</f>
        <v>0</v>
      </c>
      <c r="AZ244" s="238">
        <f>AZ56*波及計算!$U59</f>
        <v>0</v>
      </c>
      <c r="BA244" s="238">
        <f>BA56*波及計算!$U59</f>
        <v>0</v>
      </c>
      <c r="BB244" s="238">
        <f>BB56*波及計算!$U59</f>
        <v>0</v>
      </c>
      <c r="BC244" s="238">
        <f>BC56*波及計算!$U59</f>
        <v>0</v>
      </c>
      <c r="BD244" s="238">
        <f>BD56*波及計算!$U59</f>
        <v>0</v>
      </c>
      <c r="BE244" s="238">
        <f>BE56*波及計算!$U59</f>
        <v>0</v>
      </c>
      <c r="BF244" s="238">
        <f>BF56*波及計算!$U59</f>
        <v>0</v>
      </c>
      <c r="BG244" s="238">
        <f>BG56*波及計算!$U59</f>
        <v>0</v>
      </c>
      <c r="BH244" s="238">
        <f>BH56*波及計算!$U59</f>
        <v>0</v>
      </c>
      <c r="BI244" s="238">
        <f>BI56*波及計算!$U59</f>
        <v>0</v>
      </c>
      <c r="BJ244" s="238">
        <f>BJ56*波及計算!$U59</f>
        <v>0</v>
      </c>
      <c r="BK244" s="238">
        <f>BK56*波及計算!$U59</f>
        <v>0</v>
      </c>
      <c r="BL244" s="238">
        <f>BL56*波及計算!$U59</f>
        <v>0</v>
      </c>
      <c r="BM244" s="238">
        <f>BM56*波及計算!$U59</f>
        <v>0</v>
      </c>
      <c r="BN244" s="238">
        <f>BN56*波及計算!$U59</f>
        <v>0</v>
      </c>
      <c r="BO244" s="238">
        <f>BO56*波及計算!$U59</f>
        <v>0</v>
      </c>
      <c r="BP244" s="238">
        <f>BP56*波及計算!$U59</f>
        <v>0</v>
      </c>
      <c r="BQ244" s="238">
        <f>BQ56*波及計算!$U59</f>
        <v>0</v>
      </c>
      <c r="BR244" s="238">
        <f>BR56*波及計算!$U59</f>
        <v>0</v>
      </c>
      <c r="BS244" s="238">
        <f>BS56*波及計算!$U59</f>
        <v>0</v>
      </c>
      <c r="BT244" s="238">
        <f>BT56*波及計算!$U59</f>
        <v>0</v>
      </c>
      <c r="BU244" s="238">
        <f>BU56*波及計算!$U59</f>
        <v>0</v>
      </c>
      <c r="BV244" s="238">
        <f>BV56*波及計算!$U59</f>
        <v>0</v>
      </c>
      <c r="BW244" s="238">
        <f>BW56*波及計算!$U59</f>
        <v>0</v>
      </c>
      <c r="BX244" s="238">
        <f>BX56*波及計算!$U59</f>
        <v>0</v>
      </c>
      <c r="BY244" s="238">
        <f>BY56*波及計算!$U59</f>
        <v>0</v>
      </c>
      <c r="BZ244" s="238">
        <f>BZ56*波及計算!$U59</f>
        <v>0</v>
      </c>
      <c r="CA244" s="238">
        <f>CA56*波及計算!$U59</f>
        <v>0</v>
      </c>
      <c r="CB244" s="238">
        <f>CB56*波及計算!$U59</f>
        <v>0</v>
      </c>
      <c r="CC244" s="238">
        <f>CC56*波及計算!$U59</f>
        <v>0</v>
      </c>
      <c r="CD244" s="238">
        <f>CD56*波及計算!$U59</f>
        <v>0</v>
      </c>
      <c r="CE244" s="238">
        <f>CE56*波及計算!$U59</f>
        <v>0</v>
      </c>
      <c r="CF244" s="238">
        <f>CF56*波及計算!$U59</f>
        <v>0</v>
      </c>
      <c r="CG244" s="238">
        <f>CG56*波及計算!$U59</f>
        <v>0</v>
      </c>
      <c r="CH244" s="238">
        <f>CH56*波及計算!$U59</f>
        <v>0</v>
      </c>
      <c r="CI244" s="238">
        <f>CI56*波及計算!$U59</f>
        <v>0</v>
      </c>
      <c r="CJ244" s="238">
        <f>CJ56*波及計算!$U59</f>
        <v>0</v>
      </c>
      <c r="CK244" s="238">
        <f>CK56*波及計算!$U59</f>
        <v>0</v>
      </c>
      <c r="CL244" s="238">
        <f>CL56*波及計算!$U59</f>
        <v>0</v>
      </c>
    </row>
    <row r="245" spans="1:90">
      <c r="A245">
        <v>54</v>
      </c>
      <c r="B245" t="s">
        <v>166</v>
      </c>
      <c r="C245" s="238">
        <f>C57*波及計算!$U60</f>
        <v>0</v>
      </c>
      <c r="D245" s="238">
        <f>D57*波及計算!$U60</f>
        <v>0</v>
      </c>
      <c r="E245" s="238">
        <f>E57*波及計算!$U60</f>
        <v>0</v>
      </c>
      <c r="F245" s="238">
        <f>F57*波及計算!$U60</f>
        <v>0</v>
      </c>
      <c r="G245" s="238">
        <f>G57*波及計算!$U60</f>
        <v>0</v>
      </c>
      <c r="H245" s="238">
        <f>H57*波及計算!$U60</f>
        <v>0</v>
      </c>
      <c r="I245" s="238">
        <f>I57*波及計算!$U60</f>
        <v>0</v>
      </c>
      <c r="J245" s="238">
        <f>J57*波及計算!$U60</f>
        <v>0</v>
      </c>
      <c r="K245" s="238">
        <f>K57*波及計算!$U60</f>
        <v>0</v>
      </c>
      <c r="L245" s="238">
        <f>L57*波及計算!$U60</f>
        <v>0</v>
      </c>
      <c r="M245" s="238">
        <f>M57*波及計算!$U60</f>
        <v>0</v>
      </c>
      <c r="N245" s="238">
        <f>N57*波及計算!$U60</f>
        <v>0</v>
      </c>
      <c r="O245" s="238">
        <f>O57*波及計算!$U60</f>
        <v>0</v>
      </c>
      <c r="P245" s="238">
        <f>P57*波及計算!$U60</f>
        <v>0</v>
      </c>
      <c r="Q245" s="238">
        <f>Q57*波及計算!$U60</f>
        <v>0</v>
      </c>
      <c r="R245" s="238">
        <f>R57*波及計算!$U60</f>
        <v>0</v>
      </c>
      <c r="S245" s="238">
        <f>S57*波及計算!$U60</f>
        <v>0</v>
      </c>
      <c r="T245" s="238">
        <f>T57*波及計算!$U60</f>
        <v>0</v>
      </c>
      <c r="U245" s="238">
        <f>U57*波及計算!$U60</f>
        <v>0</v>
      </c>
      <c r="V245" s="238">
        <f>V57*波及計算!$U60</f>
        <v>0</v>
      </c>
      <c r="W245" s="238">
        <f>W57*波及計算!$U60</f>
        <v>0</v>
      </c>
      <c r="X245" s="238">
        <f>X57*波及計算!$U60</f>
        <v>0</v>
      </c>
      <c r="Y245" s="238">
        <f>Y57*波及計算!$U60</f>
        <v>0</v>
      </c>
      <c r="Z245" s="238">
        <f>Z57*波及計算!$U60</f>
        <v>0</v>
      </c>
      <c r="AA245" s="238">
        <f>AA57*波及計算!$U60</f>
        <v>0</v>
      </c>
      <c r="AB245" s="238">
        <f>AB57*波及計算!$U60</f>
        <v>0</v>
      </c>
      <c r="AC245" s="238">
        <f>AC57*波及計算!$U60</f>
        <v>0</v>
      </c>
      <c r="AD245" s="238">
        <f>AD57*波及計算!$U60</f>
        <v>0</v>
      </c>
      <c r="AE245" s="238">
        <f>AE57*波及計算!$U60</f>
        <v>0</v>
      </c>
      <c r="AF245" s="238">
        <f>AF57*波及計算!$U60</f>
        <v>0</v>
      </c>
      <c r="AG245" s="238">
        <f>AG57*波及計算!$U60</f>
        <v>0</v>
      </c>
      <c r="AH245" s="238">
        <f>AH57*波及計算!$U60</f>
        <v>0</v>
      </c>
      <c r="AI245" s="238">
        <f>AI57*波及計算!$U60</f>
        <v>0</v>
      </c>
      <c r="AJ245" s="238">
        <f>AJ57*波及計算!$U60</f>
        <v>0</v>
      </c>
      <c r="AK245" s="238">
        <f>AK57*波及計算!$U60</f>
        <v>0</v>
      </c>
      <c r="AL245" s="238">
        <f>AL57*波及計算!$U60</f>
        <v>0</v>
      </c>
      <c r="AM245" s="238">
        <f>AM57*波及計算!$U60</f>
        <v>0</v>
      </c>
      <c r="AN245" s="238">
        <f>AN57*波及計算!$U60</f>
        <v>0</v>
      </c>
      <c r="AO245" s="238">
        <f>AO57*波及計算!$U60</f>
        <v>0</v>
      </c>
      <c r="AP245" s="238">
        <f>AP57*波及計算!$U60</f>
        <v>0</v>
      </c>
      <c r="AQ245" s="238">
        <f>AQ57*波及計算!$U60</f>
        <v>0</v>
      </c>
      <c r="AR245" s="238">
        <f>AR57*波及計算!$U60</f>
        <v>0</v>
      </c>
      <c r="AS245" s="238">
        <f>AS57*波及計算!$U60</f>
        <v>0</v>
      </c>
      <c r="AT245" s="238">
        <f>AT57*波及計算!$U60</f>
        <v>0</v>
      </c>
      <c r="AU245" s="238">
        <f>AU57*波及計算!$U60</f>
        <v>0</v>
      </c>
      <c r="AV245" s="238">
        <f>AV57*波及計算!$U60</f>
        <v>0</v>
      </c>
      <c r="AW245" s="238">
        <f>AW57*波及計算!$U60</f>
        <v>0</v>
      </c>
      <c r="AX245" s="238">
        <f>AX57*波及計算!$U60</f>
        <v>0</v>
      </c>
      <c r="AY245" s="238">
        <f>AY57*波及計算!$U60</f>
        <v>0</v>
      </c>
      <c r="AZ245" s="238">
        <f>AZ57*波及計算!$U60</f>
        <v>0</v>
      </c>
      <c r="BA245" s="238">
        <f>BA57*波及計算!$U60</f>
        <v>0</v>
      </c>
      <c r="BB245" s="238">
        <f>BB57*波及計算!$U60</f>
        <v>0</v>
      </c>
      <c r="BC245" s="238">
        <f>BC57*波及計算!$U60</f>
        <v>0</v>
      </c>
      <c r="BD245" s="238">
        <f>BD57*波及計算!$U60</f>
        <v>0</v>
      </c>
      <c r="BE245" s="238">
        <f>BE57*波及計算!$U60</f>
        <v>0</v>
      </c>
      <c r="BF245" s="238">
        <f>BF57*波及計算!$U60</f>
        <v>0</v>
      </c>
      <c r="BG245" s="238">
        <f>BG57*波及計算!$U60</f>
        <v>0</v>
      </c>
      <c r="BH245" s="238">
        <f>BH57*波及計算!$U60</f>
        <v>0</v>
      </c>
      <c r="BI245" s="238">
        <f>BI57*波及計算!$U60</f>
        <v>0</v>
      </c>
      <c r="BJ245" s="238">
        <f>BJ57*波及計算!$U60</f>
        <v>0</v>
      </c>
      <c r="BK245" s="238">
        <f>BK57*波及計算!$U60</f>
        <v>0</v>
      </c>
      <c r="BL245" s="238">
        <f>BL57*波及計算!$U60</f>
        <v>0</v>
      </c>
      <c r="BM245" s="238">
        <f>BM57*波及計算!$U60</f>
        <v>0</v>
      </c>
      <c r="BN245" s="238">
        <f>BN57*波及計算!$U60</f>
        <v>0</v>
      </c>
      <c r="BO245" s="238">
        <f>BO57*波及計算!$U60</f>
        <v>0</v>
      </c>
      <c r="BP245" s="238">
        <f>BP57*波及計算!$U60</f>
        <v>0</v>
      </c>
      <c r="BQ245" s="238">
        <f>BQ57*波及計算!$U60</f>
        <v>0</v>
      </c>
      <c r="BR245" s="238">
        <f>BR57*波及計算!$U60</f>
        <v>0</v>
      </c>
      <c r="BS245" s="238">
        <f>BS57*波及計算!$U60</f>
        <v>0</v>
      </c>
      <c r="BT245" s="238">
        <f>BT57*波及計算!$U60</f>
        <v>0</v>
      </c>
      <c r="BU245" s="238">
        <f>BU57*波及計算!$U60</f>
        <v>0</v>
      </c>
      <c r="BV245" s="238">
        <f>BV57*波及計算!$U60</f>
        <v>0</v>
      </c>
      <c r="BW245" s="238">
        <f>BW57*波及計算!$U60</f>
        <v>0</v>
      </c>
      <c r="BX245" s="238">
        <f>BX57*波及計算!$U60</f>
        <v>0</v>
      </c>
      <c r="BY245" s="238">
        <f>BY57*波及計算!$U60</f>
        <v>0</v>
      </c>
      <c r="BZ245" s="238">
        <f>BZ57*波及計算!$U60</f>
        <v>0</v>
      </c>
      <c r="CA245" s="238">
        <f>CA57*波及計算!$U60</f>
        <v>0</v>
      </c>
      <c r="CB245" s="238">
        <f>CB57*波及計算!$U60</f>
        <v>0</v>
      </c>
      <c r="CC245" s="238">
        <f>CC57*波及計算!$U60</f>
        <v>0</v>
      </c>
      <c r="CD245" s="238">
        <f>CD57*波及計算!$U60</f>
        <v>0</v>
      </c>
      <c r="CE245" s="238">
        <f>CE57*波及計算!$U60</f>
        <v>0</v>
      </c>
      <c r="CF245" s="238">
        <f>CF57*波及計算!$U60</f>
        <v>0</v>
      </c>
      <c r="CG245" s="238">
        <f>CG57*波及計算!$U60</f>
        <v>0</v>
      </c>
      <c r="CH245" s="238">
        <f>CH57*波及計算!$U60</f>
        <v>0</v>
      </c>
      <c r="CI245" s="238">
        <f>CI57*波及計算!$U60</f>
        <v>0</v>
      </c>
      <c r="CJ245" s="238">
        <f>CJ57*波及計算!$U60</f>
        <v>0</v>
      </c>
      <c r="CK245" s="238">
        <f>CK57*波及計算!$U60</f>
        <v>0</v>
      </c>
      <c r="CL245" s="238">
        <f>CL57*波及計算!$U60</f>
        <v>0</v>
      </c>
    </row>
    <row r="246" spans="1:90">
      <c r="A246">
        <v>55</v>
      </c>
      <c r="B246" t="s">
        <v>51</v>
      </c>
      <c r="C246" s="238">
        <f>C58*波及計算!$U61</f>
        <v>0</v>
      </c>
      <c r="D246" s="238">
        <f>D58*波及計算!$U61</f>
        <v>0</v>
      </c>
      <c r="E246" s="238">
        <f>E58*波及計算!$U61</f>
        <v>0</v>
      </c>
      <c r="F246" s="238">
        <f>F58*波及計算!$U61</f>
        <v>0</v>
      </c>
      <c r="G246" s="238">
        <f>G58*波及計算!$U61</f>
        <v>0</v>
      </c>
      <c r="H246" s="238">
        <f>H58*波及計算!$U61</f>
        <v>0</v>
      </c>
      <c r="I246" s="238">
        <f>I58*波及計算!$U61</f>
        <v>0</v>
      </c>
      <c r="J246" s="238">
        <f>J58*波及計算!$U61</f>
        <v>0</v>
      </c>
      <c r="K246" s="238">
        <f>K58*波及計算!$U61</f>
        <v>0</v>
      </c>
      <c r="L246" s="238">
        <f>L58*波及計算!$U61</f>
        <v>0</v>
      </c>
      <c r="M246" s="238">
        <f>M58*波及計算!$U61</f>
        <v>0</v>
      </c>
      <c r="N246" s="238">
        <f>N58*波及計算!$U61</f>
        <v>0</v>
      </c>
      <c r="O246" s="238">
        <f>O58*波及計算!$U61</f>
        <v>0</v>
      </c>
      <c r="P246" s="238">
        <f>P58*波及計算!$U61</f>
        <v>0</v>
      </c>
      <c r="Q246" s="238">
        <f>Q58*波及計算!$U61</f>
        <v>0</v>
      </c>
      <c r="R246" s="238">
        <f>R58*波及計算!$U61</f>
        <v>0</v>
      </c>
      <c r="S246" s="238">
        <f>S58*波及計算!$U61</f>
        <v>0</v>
      </c>
      <c r="T246" s="238">
        <f>T58*波及計算!$U61</f>
        <v>0</v>
      </c>
      <c r="U246" s="238">
        <f>U58*波及計算!$U61</f>
        <v>0</v>
      </c>
      <c r="V246" s="238">
        <f>V58*波及計算!$U61</f>
        <v>0</v>
      </c>
      <c r="W246" s="238">
        <f>W58*波及計算!$U61</f>
        <v>0</v>
      </c>
      <c r="X246" s="238">
        <f>X58*波及計算!$U61</f>
        <v>0</v>
      </c>
      <c r="Y246" s="238">
        <f>Y58*波及計算!$U61</f>
        <v>0</v>
      </c>
      <c r="Z246" s="238">
        <f>Z58*波及計算!$U61</f>
        <v>0</v>
      </c>
      <c r="AA246" s="238">
        <f>AA58*波及計算!$U61</f>
        <v>0</v>
      </c>
      <c r="AB246" s="238">
        <f>AB58*波及計算!$U61</f>
        <v>0</v>
      </c>
      <c r="AC246" s="238">
        <f>AC58*波及計算!$U61</f>
        <v>0</v>
      </c>
      <c r="AD246" s="238">
        <f>AD58*波及計算!$U61</f>
        <v>0</v>
      </c>
      <c r="AE246" s="238">
        <f>AE58*波及計算!$U61</f>
        <v>0</v>
      </c>
      <c r="AF246" s="238">
        <f>AF58*波及計算!$U61</f>
        <v>0</v>
      </c>
      <c r="AG246" s="238">
        <f>AG58*波及計算!$U61</f>
        <v>0</v>
      </c>
      <c r="AH246" s="238">
        <f>AH58*波及計算!$U61</f>
        <v>0</v>
      </c>
      <c r="AI246" s="238">
        <f>AI58*波及計算!$U61</f>
        <v>0</v>
      </c>
      <c r="AJ246" s="238">
        <f>AJ58*波及計算!$U61</f>
        <v>0</v>
      </c>
      <c r="AK246" s="238">
        <f>AK58*波及計算!$U61</f>
        <v>0</v>
      </c>
      <c r="AL246" s="238">
        <f>AL58*波及計算!$U61</f>
        <v>0</v>
      </c>
      <c r="AM246" s="238">
        <f>AM58*波及計算!$U61</f>
        <v>0</v>
      </c>
      <c r="AN246" s="238">
        <f>AN58*波及計算!$U61</f>
        <v>0</v>
      </c>
      <c r="AO246" s="238">
        <f>AO58*波及計算!$U61</f>
        <v>0</v>
      </c>
      <c r="AP246" s="238">
        <f>AP58*波及計算!$U61</f>
        <v>0</v>
      </c>
      <c r="AQ246" s="238">
        <f>AQ58*波及計算!$U61</f>
        <v>0</v>
      </c>
      <c r="AR246" s="238">
        <f>AR58*波及計算!$U61</f>
        <v>0</v>
      </c>
      <c r="AS246" s="238">
        <f>AS58*波及計算!$U61</f>
        <v>0</v>
      </c>
      <c r="AT246" s="238">
        <f>AT58*波及計算!$U61</f>
        <v>0</v>
      </c>
      <c r="AU246" s="238">
        <f>AU58*波及計算!$U61</f>
        <v>0</v>
      </c>
      <c r="AV246" s="238">
        <f>AV58*波及計算!$U61</f>
        <v>0</v>
      </c>
      <c r="AW246" s="238">
        <f>AW58*波及計算!$U61</f>
        <v>0</v>
      </c>
      <c r="AX246" s="238">
        <f>AX58*波及計算!$U61</f>
        <v>0</v>
      </c>
      <c r="AY246" s="238">
        <f>AY58*波及計算!$U61</f>
        <v>0</v>
      </c>
      <c r="AZ246" s="238">
        <f>AZ58*波及計算!$U61</f>
        <v>0</v>
      </c>
      <c r="BA246" s="238">
        <f>BA58*波及計算!$U61</f>
        <v>0</v>
      </c>
      <c r="BB246" s="238">
        <f>BB58*波及計算!$U61</f>
        <v>0</v>
      </c>
      <c r="BC246" s="238">
        <f>BC58*波及計算!$U61</f>
        <v>0</v>
      </c>
      <c r="BD246" s="238">
        <f>BD58*波及計算!$U61</f>
        <v>0</v>
      </c>
      <c r="BE246" s="238">
        <f>BE58*波及計算!$U61</f>
        <v>0</v>
      </c>
      <c r="BF246" s="238">
        <f>BF58*波及計算!$U61</f>
        <v>0</v>
      </c>
      <c r="BG246" s="238">
        <f>BG58*波及計算!$U61</f>
        <v>0</v>
      </c>
      <c r="BH246" s="238">
        <f>BH58*波及計算!$U61</f>
        <v>0</v>
      </c>
      <c r="BI246" s="238">
        <f>BI58*波及計算!$U61</f>
        <v>0</v>
      </c>
      <c r="BJ246" s="238">
        <f>BJ58*波及計算!$U61</f>
        <v>0</v>
      </c>
      <c r="BK246" s="238">
        <f>BK58*波及計算!$U61</f>
        <v>0</v>
      </c>
      <c r="BL246" s="238">
        <f>BL58*波及計算!$U61</f>
        <v>0</v>
      </c>
      <c r="BM246" s="238">
        <f>BM58*波及計算!$U61</f>
        <v>0</v>
      </c>
      <c r="BN246" s="238">
        <f>BN58*波及計算!$U61</f>
        <v>0</v>
      </c>
      <c r="BO246" s="238">
        <f>BO58*波及計算!$U61</f>
        <v>0</v>
      </c>
      <c r="BP246" s="238">
        <f>BP58*波及計算!$U61</f>
        <v>0</v>
      </c>
      <c r="BQ246" s="238">
        <f>BQ58*波及計算!$U61</f>
        <v>0</v>
      </c>
      <c r="BR246" s="238">
        <f>BR58*波及計算!$U61</f>
        <v>0</v>
      </c>
      <c r="BS246" s="238">
        <f>BS58*波及計算!$U61</f>
        <v>0</v>
      </c>
      <c r="BT246" s="238">
        <f>BT58*波及計算!$U61</f>
        <v>0</v>
      </c>
      <c r="BU246" s="238">
        <f>BU58*波及計算!$U61</f>
        <v>0</v>
      </c>
      <c r="BV246" s="238">
        <f>BV58*波及計算!$U61</f>
        <v>0</v>
      </c>
      <c r="BW246" s="238">
        <f>BW58*波及計算!$U61</f>
        <v>0</v>
      </c>
      <c r="BX246" s="238">
        <f>BX58*波及計算!$U61</f>
        <v>0</v>
      </c>
      <c r="BY246" s="238">
        <f>BY58*波及計算!$U61</f>
        <v>0</v>
      </c>
      <c r="BZ246" s="238">
        <f>BZ58*波及計算!$U61</f>
        <v>0</v>
      </c>
      <c r="CA246" s="238">
        <f>CA58*波及計算!$U61</f>
        <v>0</v>
      </c>
      <c r="CB246" s="238">
        <f>CB58*波及計算!$U61</f>
        <v>0</v>
      </c>
      <c r="CC246" s="238">
        <f>CC58*波及計算!$U61</f>
        <v>0</v>
      </c>
      <c r="CD246" s="238">
        <f>CD58*波及計算!$U61</f>
        <v>0</v>
      </c>
      <c r="CE246" s="238">
        <f>CE58*波及計算!$U61</f>
        <v>0</v>
      </c>
      <c r="CF246" s="238">
        <f>CF58*波及計算!$U61</f>
        <v>0</v>
      </c>
      <c r="CG246" s="238">
        <f>CG58*波及計算!$U61</f>
        <v>0</v>
      </c>
      <c r="CH246" s="238">
        <f>CH58*波及計算!$U61</f>
        <v>0</v>
      </c>
      <c r="CI246" s="238">
        <f>CI58*波及計算!$U61</f>
        <v>0</v>
      </c>
      <c r="CJ246" s="238">
        <f>CJ58*波及計算!$U61</f>
        <v>0</v>
      </c>
      <c r="CK246" s="238">
        <f>CK58*波及計算!$U61</f>
        <v>0</v>
      </c>
      <c r="CL246" s="238">
        <f>CL58*波及計算!$U61</f>
        <v>0</v>
      </c>
    </row>
    <row r="247" spans="1:90">
      <c r="A247">
        <v>56</v>
      </c>
      <c r="B247" t="s">
        <v>13</v>
      </c>
      <c r="C247" s="238">
        <f>C59*波及計算!$U62</f>
        <v>0</v>
      </c>
      <c r="D247" s="238">
        <f>D59*波及計算!$U62</f>
        <v>0</v>
      </c>
      <c r="E247" s="238">
        <f>E59*波及計算!$U62</f>
        <v>0</v>
      </c>
      <c r="F247" s="238">
        <f>F59*波及計算!$U62</f>
        <v>0</v>
      </c>
      <c r="G247" s="238">
        <f>G59*波及計算!$U62</f>
        <v>0</v>
      </c>
      <c r="H247" s="238">
        <f>H59*波及計算!$U62</f>
        <v>0</v>
      </c>
      <c r="I247" s="238">
        <f>I59*波及計算!$U62</f>
        <v>0</v>
      </c>
      <c r="J247" s="238">
        <f>J59*波及計算!$U62</f>
        <v>0</v>
      </c>
      <c r="K247" s="238">
        <f>K59*波及計算!$U62</f>
        <v>0</v>
      </c>
      <c r="L247" s="238">
        <f>L59*波及計算!$U62</f>
        <v>0</v>
      </c>
      <c r="M247" s="238">
        <f>M59*波及計算!$U62</f>
        <v>0</v>
      </c>
      <c r="N247" s="238">
        <f>N59*波及計算!$U62</f>
        <v>0</v>
      </c>
      <c r="O247" s="238">
        <f>O59*波及計算!$U62</f>
        <v>0</v>
      </c>
      <c r="P247" s="238">
        <f>P59*波及計算!$U62</f>
        <v>0</v>
      </c>
      <c r="Q247" s="238">
        <f>Q59*波及計算!$U62</f>
        <v>0</v>
      </c>
      <c r="R247" s="238">
        <f>R59*波及計算!$U62</f>
        <v>0</v>
      </c>
      <c r="S247" s="238">
        <f>S59*波及計算!$U62</f>
        <v>0</v>
      </c>
      <c r="T247" s="238">
        <f>T59*波及計算!$U62</f>
        <v>0</v>
      </c>
      <c r="U247" s="238">
        <f>U59*波及計算!$U62</f>
        <v>0</v>
      </c>
      <c r="V247" s="238">
        <f>V59*波及計算!$U62</f>
        <v>0</v>
      </c>
      <c r="W247" s="238">
        <f>W59*波及計算!$U62</f>
        <v>0</v>
      </c>
      <c r="X247" s="238">
        <f>X59*波及計算!$U62</f>
        <v>0</v>
      </c>
      <c r="Y247" s="238">
        <f>Y59*波及計算!$U62</f>
        <v>0</v>
      </c>
      <c r="Z247" s="238">
        <f>Z59*波及計算!$U62</f>
        <v>0</v>
      </c>
      <c r="AA247" s="238">
        <f>AA59*波及計算!$U62</f>
        <v>0</v>
      </c>
      <c r="AB247" s="238">
        <f>AB59*波及計算!$U62</f>
        <v>0</v>
      </c>
      <c r="AC247" s="238">
        <f>AC59*波及計算!$U62</f>
        <v>0</v>
      </c>
      <c r="AD247" s="238">
        <f>AD59*波及計算!$U62</f>
        <v>0</v>
      </c>
      <c r="AE247" s="238">
        <f>AE59*波及計算!$U62</f>
        <v>0</v>
      </c>
      <c r="AF247" s="238">
        <f>AF59*波及計算!$U62</f>
        <v>0</v>
      </c>
      <c r="AG247" s="238">
        <f>AG59*波及計算!$U62</f>
        <v>0</v>
      </c>
      <c r="AH247" s="238">
        <f>AH59*波及計算!$U62</f>
        <v>0</v>
      </c>
      <c r="AI247" s="238">
        <f>AI59*波及計算!$U62</f>
        <v>0</v>
      </c>
      <c r="AJ247" s="238">
        <f>AJ59*波及計算!$U62</f>
        <v>0</v>
      </c>
      <c r="AK247" s="238">
        <f>AK59*波及計算!$U62</f>
        <v>0</v>
      </c>
      <c r="AL247" s="238">
        <f>AL59*波及計算!$U62</f>
        <v>0</v>
      </c>
      <c r="AM247" s="238">
        <f>AM59*波及計算!$U62</f>
        <v>0</v>
      </c>
      <c r="AN247" s="238">
        <f>AN59*波及計算!$U62</f>
        <v>0</v>
      </c>
      <c r="AO247" s="238">
        <f>AO59*波及計算!$U62</f>
        <v>0</v>
      </c>
      <c r="AP247" s="238">
        <f>AP59*波及計算!$U62</f>
        <v>0</v>
      </c>
      <c r="AQ247" s="238">
        <f>AQ59*波及計算!$U62</f>
        <v>0</v>
      </c>
      <c r="AR247" s="238">
        <f>AR59*波及計算!$U62</f>
        <v>0</v>
      </c>
      <c r="AS247" s="238">
        <f>AS59*波及計算!$U62</f>
        <v>0</v>
      </c>
      <c r="AT247" s="238">
        <f>AT59*波及計算!$U62</f>
        <v>0</v>
      </c>
      <c r="AU247" s="238">
        <f>AU59*波及計算!$U62</f>
        <v>0</v>
      </c>
      <c r="AV247" s="238">
        <f>AV59*波及計算!$U62</f>
        <v>0</v>
      </c>
      <c r="AW247" s="238">
        <f>AW59*波及計算!$U62</f>
        <v>0</v>
      </c>
      <c r="AX247" s="238">
        <f>AX59*波及計算!$U62</f>
        <v>0</v>
      </c>
      <c r="AY247" s="238">
        <f>AY59*波及計算!$U62</f>
        <v>0</v>
      </c>
      <c r="AZ247" s="238">
        <f>AZ59*波及計算!$U62</f>
        <v>0</v>
      </c>
      <c r="BA247" s="238">
        <f>BA59*波及計算!$U62</f>
        <v>0</v>
      </c>
      <c r="BB247" s="238">
        <f>BB59*波及計算!$U62</f>
        <v>0</v>
      </c>
      <c r="BC247" s="238">
        <f>BC59*波及計算!$U62</f>
        <v>0</v>
      </c>
      <c r="BD247" s="238">
        <f>BD59*波及計算!$U62</f>
        <v>0</v>
      </c>
      <c r="BE247" s="238">
        <f>BE59*波及計算!$U62</f>
        <v>0</v>
      </c>
      <c r="BF247" s="238">
        <f>BF59*波及計算!$U62</f>
        <v>0</v>
      </c>
      <c r="BG247" s="238">
        <f>BG59*波及計算!$U62</f>
        <v>0</v>
      </c>
      <c r="BH247" s="238">
        <f>BH59*波及計算!$U62</f>
        <v>0</v>
      </c>
      <c r="BI247" s="238">
        <f>BI59*波及計算!$U62</f>
        <v>0</v>
      </c>
      <c r="BJ247" s="238">
        <f>BJ59*波及計算!$U62</f>
        <v>0</v>
      </c>
      <c r="BK247" s="238">
        <f>BK59*波及計算!$U62</f>
        <v>0</v>
      </c>
      <c r="BL247" s="238">
        <f>BL59*波及計算!$U62</f>
        <v>0</v>
      </c>
      <c r="BM247" s="238">
        <f>BM59*波及計算!$U62</f>
        <v>0</v>
      </c>
      <c r="BN247" s="238">
        <f>BN59*波及計算!$U62</f>
        <v>0</v>
      </c>
      <c r="BO247" s="238">
        <f>BO59*波及計算!$U62</f>
        <v>0</v>
      </c>
      <c r="BP247" s="238">
        <f>BP59*波及計算!$U62</f>
        <v>0</v>
      </c>
      <c r="BQ247" s="238">
        <f>BQ59*波及計算!$U62</f>
        <v>0</v>
      </c>
      <c r="BR247" s="238">
        <f>BR59*波及計算!$U62</f>
        <v>0</v>
      </c>
      <c r="BS247" s="238">
        <f>BS59*波及計算!$U62</f>
        <v>0</v>
      </c>
      <c r="BT247" s="238">
        <f>BT59*波及計算!$U62</f>
        <v>0</v>
      </c>
      <c r="BU247" s="238">
        <f>BU59*波及計算!$U62</f>
        <v>0</v>
      </c>
      <c r="BV247" s="238">
        <f>BV59*波及計算!$U62</f>
        <v>0</v>
      </c>
      <c r="BW247" s="238">
        <f>BW59*波及計算!$U62</f>
        <v>0</v>
      </c>
      <c r="BX247" s="238">
        <f>BX59*波及計算!$U62</f>
        <v>0</v>
      </c>
      <c r="BY247" s="238">
        <f>BY59*波及計算!$U62</f>
        <v>0</v>
      </c>
      <c r="BZ247" s="238">
        <f>BZ59*波及計算!$U62</f>
        <v>0</v>
      </c>
      <c r="CA247" s="238">
        <f>CA59*波及計算!$U62</f>
        <v>0</v>
      </c>
      <c r="CB247" s="238">
        <f>CB59*波及計算!$U62</f>
        <v>0</v>
      </c>
      <c r="CC247" s="238">
        <f>CC59*波及計算!$U62</f>
        <v>0</v>
      </c>
      <c r="CD247" s="238">
        <f>CD59*波及計算!$U62</f>
        <v>0</v>
      </c>
      <c r="CE247" s="238">
        <f>CE59*波及計算!$U62</f>
        <v>0</v>
      </c>
      <c r="CF247" s="238">
        <f>CF59*波及計算!$U62</f>
        <v>0</v>
      </c>
      <c r="CG247" s="238">
        <f>CG59*波及計算!$U62</f>
        <v>0</v>
      </c>
      <c r="CH247" s="238">
        <f>CH59*波及計算!$U62</f>
        <v>0</v>
      </c>
      <c r="CI247" s="238">
        <f>CI59*波及計算!$U62</f>
        <v>0</v>
      </c>
      <c r="CJ247" s="238">
        <f>CJ59*波及計算!$U62</f>
        <v>0</v>
      </c>
      <c r="CK247" s="238">
        <f>CK59*波及計算!$U62</f>
        <v>0</v>
      </c>
      <c r="CL247" s="238">
        <f>CL59*波及計算!$U62</f>
        <v>0</v>
      </c>
    </row>
    <row r="248" spans="1:90">
      <c r="A248">
        <v>57</v>
      </c>
      <c r="B248" t="s">
        <v>1926</v>
      </c>
      <c r="C248" s="238">
        <f>C60*波及計算!$U63</f>
        <v>0</v>
      </c>
      <c r="D248" s="238">
        <f>D60*波及計算!$U63</f>
        <v>0</v>
      </c>
      <c r="E248" s="238">
        <f>E60*波及計算!$U63</f>
        <v>0</v>
      </c>
      <c r="F248" s="238">
        <f>F60*波及計算!$U63</f>
        <v>0</v>
      </c>
      <c r="G248" s="238">
        <f>G60*波及計算!$U63</f>
        <v>0</v>
      </c>
      <c r="H248" s="238">
        <f>H60*波及計算!$U63</f>
        <v>0</v>
      </c>
      <c r="I248" s="238">
        <f>I60*波及計算!$U63</f>
        <v>0</v>
      </c>
      <c r="J248" s="238">
        <f>J60*波及計算!$U63</f>
        <v>0</v>
      </c>
      <c r="K248" s="238">
        <f>K60*波及計算!$U63</f>
        <v>0</v>
      </c>
      <c r="L248" s="238">
        <f>L60*波及計算!$U63</f>
        <v>0</v>
      </c>
      <c r="M248" s="238">
        <f>M60*波及計算!$U63</f>
        <v>0</v>
      </c>
      <c r="N248" s="238">
        <f>N60*波及計算!$U63</f>
        <v>0</v>
      </c>
      <c r="O248" s="238">
        <f>O60*波及計算!$U63</f>
        <v>0</v>
      </c>
      <c r="P248" s="238">
        <f>P60*波及計算!$U63</f>
        <v>0</v>
      </c>
      <c r="Q248" s="238">
        <f>Q60*波及計算!$U63</f>
        <v>0</v>
      </c>
      <c r="R248" s="238">
        <f>R60*波及計算!$U63</f>
        <v>0</v>
      </c>
      <c r="S248" s="238">
        <f>S60*波及計算!$U63</f>
        <v>0</v>
      </c>
      <c r="T248" s="238">
        <f>T60*波及計算!$U63</f>
        <v>0</v>
      </c>
      <c r="U248" s="238">
        <f>U60*波及計算!$U63</f>
        <v>0</v>
      </c>
      <c r="V248" s="238">
        <f>V60*波及計算!$U63</f>
        <v>0</v>
      </c>
      <c r="W248" s="238">
        <f>W60*波及計算!$U63</f>
        <v>0</v>
      </c>
      <c r="X248" s="238">
        <f>X60*波及計算!$U63</f>
        <v>0</v>
      </c>
      <c r="Y248" s="238">
        <f>Y60*波及計算!$U63</f>
        <v>0</v>
      </c>
      <c r="Z248" s="238">
        <f>Z60*波及計算!$U63</f>
        <v>0</v>
      </c>
      <c r="AA248" s="238">
        <f>AA60*波及計算!$U63</f>
        <v>0</v>
      </c>
      <c r="AB248" s="238">
        <f>AB60*波及計算!$U63</f>
        <v>0</v>
      </c>
      <c r="AC248" s="238">
        <f>AC60*波及計算!$U63</f>
        <v>0</v>
      </c>
      <c r="AD248" s="238">
        <f>AD60*波及計算!$U63</f>
        <v>0</v>
      </c>
      <c r="AE248" s="238">
        <f>AE60*波及計算!$U63</f>
        <v>0</v>
      </c>
      <c r="AF248" s="238">
        <f>AF60*波及計算!$U63</f>
        <v>0</v>
      </c>
      <c r="AG248" s="238">
        <f>AG60*波及計算!$U63</f>
        <v>0</v>
      </c>
      <c r="AH248" s="238">
        <f>AH60*波及計算!$U63</f>
        <v>0</v>
      </c>
      <c r="AI248" s="238">
        <f>AI60*波及計算!$U63</f>
        <v>0</v>
      </c>
      <c r="AJ248" s="238">
        <f>AJ60*波及計算!$U63</f>
        <v>0</v>
      </c>
      <c r="AK248" s="238">
        <f>AK60*波及計算!$U63</f>
        <v>0</v>
      </c>
      <c r="AL248" s="238">
        <f>AL60*波及計算!$U63</f>
        <v>0</v>
      </c>
      <c r="AM248" s="238">
        <f>AM60*波及計算!$U63</f>
        <v>0</v>
      </c>
      <c r="AN248" s="238">
        <f>AN60*波及計算!$U63</f>
        <v>0</v>
      </c>
      <c r="AO248" s="238">
        <f>AO60*波及計算!$U63</f>
        <v>0</v>
      </c>
      <c r="AP248" s="238">
        <f>AP60*波及計算!$U63</f>
        <v>0</v>
      </c>
      <c r="AQ248" s="238">
        <f>AQ60*波及計算!$U63</f>
        <v>0</v>
      </c>
      <c r="AR248" s="238">
        <f>AR60*波及計算!$U63</f>
        <v>0</v>
      </c>
      <c r="AS248" s="238">
        <f>AS60*波及計算!$U63</f>
        <v>0</v>
      </c>
      <c r="AT248" s="238">
        <f>AT60*波及計算!$U63</f>
        <v>0</v>
      </c>
      <c r="AU248" s="238">
        <f>AU60*波及計算!$U63</f>
        <v>0</v>
      </c>
      <c r="AV248" s="238">
        <f>AV60*波及計算!$U63</f>
        <v>0</v>
      </c>
      <c r="AW248" s="238">
        <f>AW60*波及計算!$U63</f>
        <v>0</v>
      </c>
      <c r="AX248" s="238">
        <f>AX60*波及計算!$U63</f>
        <v>0</v>
      </c>
      <c r="AY248" s="238">
        <f>AY60*波及計算!$U63</f>
        <v>0</v>
      </c>
      <c r="AZ248" s="238">
        <f>AZ60*波及計算!$U63</f>
        <v>0</v>
      </c>
      <c r="BA248" s="238">
        <f>BA60*波及計算!$U63</f>
        <v>0</v>
      </c>
      <c r="BB248" s="238">
        <f>BB60*波及計算!$U63</f>
        <v>0</v>
      </c>
      <c r="BC248" s="238">
        <f>BC60*波及計算!$U63</f>
        <v>0</v>
      </c>
      <c r="BD248" s="238">
        <f>BD60*波及計算!$U63</f>
        <v>0</v>
      </c>
      <c r="BE248" s="238">
        <f>BE60*波及計算!$U63</f>
        <v>0</v>
      </c>
      <c r="BF248" s="238">
        <f>BF60*波及計算!$U63</f>
        <v>0</v>
      </c>
      <c r="BG248" s="238">
        <f>BG60*波及計算!$U63</f>
        <v>0</v>
      </c>
      <c r="BH248" s="238">
        <f>BH60*波及計算!$U63</f>
        <v>0</v>
      </c>
      <c r="BI248" s="238">
        <f>BI60*波及計算!$U63</f>
        <v>0</v>
      </c>
      <c r="BJ248" s="238">
        <f>BJ60*波及計算!$U63</f>
        <v>0</v>
      </c>
      <c r="BK248" s="238">
        <f>BK60*波及計算!$U63</f>
        <v>0</v>
      </c>
      <c r="BL248" s="238">
        <f>BL60*波及計算!$U63</f>
        <v>0</v>
      </c>
      <c r="BM248" s="238">
        <f>BM60*波及計算!$U63</f>
        <v>0</v>
      </c>
      <c r="BN248" s="238">
        <f>BN60*波及計算!$U63</f>
        <v>0</v>
      </c>
      <c r="BO248" s="238">
        <f>BO60*波及計算!$U63</f>
        <v>0</v>
      </c>
      <c r="BP248" s="238">
        <f>BP60*波及計算!$U63</f>
        <v>0</v>
      </c>
      <c r="BQ248" s="238">
        <f>BQ60*波及計算!$U63</f>
        <v>0</v>
      </c>
      <c r="BR248" s="238">
        <f>BR60*波及計算!$U63</f>
        <v>0</v>
      </c>
      <c r="BS248" s="238">
        <f>BS60*波及計算!$U63</f>
        <v>0</v>
      </c>
      <c r="BT248" s="238">
        <f>BT60*波及計算!$U63</f>
        <v>0</v>
      </c>
      <c r="BU248" s="238">
        <f>BU60*波及計算!$U63</f>
        <v>0</v>
      </c>
      <c r="BV248" s="238">
        <f>BV60*波及計算!$U63</f>
        <v>0</v>
      </c>
      <c r="BW248" s="238">
        <f>BW60*波及計算!$U63</f>
        <v>0</v>
      </c>
      <c r="BX248" s="238">
        <f>BX60*波及計算!$U63</f>
        <v>0</v>
      </c>
      <c r="BY248" s="238">
        <f>BY60*波及計算!$U63</f>
        <v>0</v>
      </c>
      <c r="BZ248" s="238">
        <f>BZ60*波及計算!$U63</f>
        <v>0</v>
      </c>
      <c r="CA248" s="238">
        <f>CA60*波及計算!$U63</f>
        <v>0</v>
      </c>
      <c r="CB248" s="238">
        <f>CB60*波及計算!$U63</f>
        <v>0</v>
      </c>
      <c r="CC248" s="238">
        <f>CC60*波及計算!$U63</f>
        <v>0</v>
      </c>
      <c r="CD248" s="238">
        <f>CD60*波及計算!$U63</f>
        <v>0</v>
      </c>
      <c r="CE248" s="238">
        <f>CE60*波及計算!$U63</f>
        <v>0</v>
      </c>
      <c r="CF248" s="238">
        <f>CF60*波及計算!$U63</f>
        <v>0</v>
      </c>
      <c r="CG248" s="238">
        <f>CG60*波及計算!$U63</f>
        <v>0</v>
      </c>
      <c r="CH248" s="238">
        <f>CH60*波及計算!$U63</f>
        <v>0</v>
      </c>
      <c r="CI248" s="238">
        <f>CI60*波及計算!$U63</f>
        <v>0</v>
      </c>
      <c r="CJ248" s="238">
        <f>CJ60*波及計算!$U63</f>
        <v>0</v>
      </c>
      <c r="CK248" s="238">
        <f>CK60*波及計算!$U63</f>
        <v>0</v>
      </c>
      <c r="CL248" s="238">
        <f>CL60*波及計算!$U63</f>
        <v>0</v>
      </c>
    </row>
    <row r="249" spans="1:90">
      <c r="A249">
        <v>58</v>
      </c>
      <c r="B249" t="s">
        <v>59</v>
      </c>
      <c r="C249" s="238">
        <f>C61*波及計算!$U64</f>
        <v>0</v>
      </c>
      <c r="D249" s="238">
        <f>D61*波及計算!$U64</f>
        <v>0</v>
      </c>
      <c r="E249" s="238">
        <f>E61*波及計算!$U64</f>
        <v>0</v>
      </c>
      <c r="F249" s="238">
        <f>F61*波及計算!$U64</f>
        <v>0</v>
      </c>
      <c r="G249" s="238">
        <f>G61*波及計算!$U64</f>
        <v>0</v>
      </c>
      <c r="H249" s="238">
        <f>H61*波及計算!$U64</f>
        <v>0</v>
      </c>
      <c r="I249" s="238">
        <f>I61*波及計算!$U64</f>
        <v>0</v>
      </c>
      <c r="J249" s="238">
        <f>J61*波及計算!$U64</f>
        <v>0</v>
      </c>
      <c r="K249" s="238">
        <f>K61*波及計算!$U64</f>
        <v>0</v>
      </c>
      <c r="L249" s="238">
        <f>L61*波及計算!$U64</f>
        <v>0</v>
      </c>
      <c r="M249" s="238">
        <f>M61*波及計算!$U64</f>
        <v>0</v>
      </c>
      <c r="N249" s="238">
        <f>N61*波及計算!$U64</f>
        <v>0</v>
      </c>
      <c r="O249" s="238">
        <f>O61*波及計算!$U64</f>
        <v>0</v>
      </c>
      <c r="P249" s="238">
        <f>P61*波及計算!$U64</f>
        <v>0</v>
      </c>
      <c r="Q249" s="238">
        <f>Q61*波及計算!$U64</f>
        <v>0</v>
      </c>
      <c r="R249" s="238">
        <f>R61*波及計算!$U64</f>
        <v>0</v>
      </c>
      <c r="S249" s="238">
        <f>S61*波及計算!$U64</f>
        <v>0</v>
      </c>
      <c r="T249" s="238">
        <f>T61*波及計算!$U64</f>
        <v>0</v>
      </c>
      <c r="U249" s="238">
        <f>U61*波及計算!$U64</f>
        <v>0</v>
      </c>
      <c r="V249" s="238">
        <f>V61*波及計算!$U64</f>
        <v>0</v>
      </c>
      <c r="W249" s="238">
        <f>W61*波及計算!$U64</f>
        <v>0</v>
      </c>
      <c r="X249" s="238">
        <f>X61*波及計算!$U64</f>
        <v>0</v>
      </c>
      <c r="Y249" s="238">
        <f>Y61*波及計算!$U64</f>
        <v>0</v>
      </c>
      <c r="Z249" s="238">
        <f>Z61*波及計算!$U64</f>
        <v>0</v>
      </c>
      <c r="AA249" s="238">
        <f>AA61*波及計算!$U64</f>
        <v>0</v>
      </c>
      <c r="AB249" s="238">
        <f>AB61*波及計算!$U64</f>
        <v>0</v>
      </c>
      <c r="AC249" s="238">
        <f>AC61*波及計算!$U64</f>
        <v>0</v>
      </c>
      <c r="AD249" s="238">
        <f>AD61*波及計算!$U64</f>
        <v>0</v>
      </c>
      <c r="AE249" s="238">
        <f>AE61*波及計算!$U64</f>
        <v>0</v>
      </c>
      <c r="AF249" s="238">
        <f>AF61*波及計算!$U64</f>
        <v>0</v>
      </c>
      <c r="AG249" s="238">
        <f>AG61*波及計算!$U64</f>
        <v>0</v>
      </c>
      <c r="AH249" s="238">
        <f>AH61*波及計算!$U64</f>
        <v>0</v>
      </c>
      <c r="AI249" s="238">
        <f>AI61*波及計算!$U64</f>
        <v>0</v>
      </c>
      <c r="AJ249" s="238">
        <f>AJ61*波及計算!$U64</f>
        <v>0</v>
      </c>
      <c r="AK249" s="238">
        <f>AK61*波及計算!$U64</f>
        <v>0</v>
      </c>
      <c r="AL249" s="238">
        <f>AL61*波及計算!$U64</f>
        <v>0</v>
      </c>
      <c r="AM249" s="238">
        <f>AM61*波及計算!$U64</f>
        <v>0</v>
      </c>
      <c r="AN249" s="238">
        <f>AN61*波及計算!$U64</f>
        <v>0</v>
      </c>
      <c r="AO249" s="238">
        <f>AO61*波及計算!$U64</f>
        <v>0</v>
      </c>
      <c r="AP249" s="238">
        <f>AP61*波及計算!$U64</f>
        <v>0</v>
      </c>
      <c r="AQ249" s="238">
        <f>AQ61*波及計算!$U64</f>
        <v>0</v>
      </c>
      <c r="AR249" s="238">
        <f>AR61*波及計算!$U64</f>
        <v>0</v>
      </c>
      <c r="AS249" s="238">
        <f>AS61*波及計算!$U64</f>
        <v>0</v>
      </c>
      <c r="AT249" s="238">
        <f>AT61*波及計算!$U64</f>
        <v>0</v>
      </c>
      <c r="AU249" s="238">
        <f>AU61*波及計算!$U64</f>
        <v>0</v>
      </c>
      <c r="AV249" s="238">
        <f>AV61*波及計算!$U64</f>
        <v>0</v>
      </c>
      <c r="AW249" s="238">
        <f>AW61*波及計算!$U64</f>
        <v>0</v>
      </c>
      <c r="AX249" s="238">
        <f>AX61*波及計算!$U64</f>
        <v>0</v>
      </c>
      <c r="AY249" s="238">
        <f>AY61*波及計算!$U64</f>
        <v>0</v>
      </c>
      <c r="AZ249" s="238">
        <f>AZ61*波及計算!$U64</f>
        <v>0</v>
      </c>
      <c r="BA249" s="238">
        <f>BA61*波及計算!$U64</f>
        <v>0</v>
      </c>
      <c r="BB249" s="238">
        <f>BB61*波及計算!$U64</f>
        <v>0</v>
      </c>
      <c r="BC249" s="238">
        <f>BC61*波及計算!$U64</f>
        <v>0</v>
      </c>
      <c r="BD249" s="238">
        <f>BD61*波及計算!$U64</f>
        <v>0</v>
      </c>
      <c r="BE249" s="238">
        <f>BE61*波及計算!$U64</f>
        <v>0</v>
      </c>
      <c r="BF249" s="238">
        <f>BF61*波及計算!$U64</f>
        <v>0</v>
      </c>
      <c r="BG249" s="238">
        <f>BG61*波及計算!$U64</f>
        <v>0</v>
      </c>
      <c r="BH249" s="238">
        <f>BH61*波及計算!$U64</f>
        <v>0</v>
      </c>
      <c r="BI249" s="238">
        <f>BI61*波及計算!$U64</f>
        <v>0</v>
      </c>
      <c r="BJ249" s="238">
        <f>BJ61*波及計算!$U64</f>
        <v>0</v>
      </c>
      <c r="BK249" s="238">
        <f>BK61*波及計算!$U64</f>
        <v>0</v>
      </c>
      <c r="BL249" s="238">
        <f>BL61*波及計算!$U64</f>
        <v>0</v>
      </c>
      <c r="BM249" s="238">
        <f>BM61*波及計算!$U64</f>
        <v>0</v>
      </c>
      <c r="BN249" s="238">
        <f>BN61*波及計算!$U64</f>
        <v>0</v>
      </c>
      <c r="BO249" s="238">
        <f>BO61*波及計算!$U64</f>
        <v>0</v>
      </c>
      <c r="BP249" s="238">
        <f>BP61*波及計算!$U64</f>
        <v>0</v>
      </c>
      <c r="BQ249" s="238">
        <f>BQ61*波及計算!$U64</f>
        <v>0</v>
      </c>
      <c r="BR249" s="238">
        <f>BR61*波及計算!$U64</f>
        <v>0</v>
      </c>
      <c r="BS249" s="238">
        <f>BS61*波及計算!$U64</f>
        <v>0</v>
      </c>
      <c r="BT249" s="238">
        <f>BT61*波及計算!$U64</f>
        <v>0</v>
      </c>
      <c r="BU249" s="238">
        <f>BU61*波及計算!$U64</f>
        <v>0</v>
      </c>
      <c r="BV249" s="238">
        <f>BV61*波及計算!$U64</f>
        <v>0</v>
      </c>
      <c r="BW249" s="238">
        <f>BW61*波及計算!$U64</f>
        <v>0</v>
      </c>
      <c r="BX249" s="238">
        <f>BX61*波及計算!$U64</f>
        <v>0</v>
      </c>
      <c r="BY249" s="238">
        <f>BY61*波及計算!$U64</f>
        <v>0</v>
      </c>
      <c r="BZ249" s="238">
        <f>BZ61*波及計算!$U64</f>
        <v>0</v>
      </c>
      <c r="CA249" s="238">
        <f>CA61*波及計算!$U64</f>
        <v>0</v>
      </c>
      <c r="CB249" s="238">
        <f>CB61*波及計算!$U64</f>
        <v>0</v>
      </c>
      <c r="CC249" s="238">
        <f>CC61*波及計算!$U64</f>
        <v>0</v>
      </c>
      <c r="CD249" s="238">
        <f>CD61*波及計算!$U64</f>
        <v>0</v>
      </c>
      <c r="CE249" s="238">
        <f>CE61*波及計算!$U64</f>
        <v>0</v>
      </c>
      <c r="CF249" s="238">
        <f>CF61*波及計算!$U64</f>
        <v>0</v>
      </c>
      <c r="CG249" s="238">
        <f>CG61*波及計算!$U64</f>
        <v>0</v>
      </c>
      <c r="CH249" s="238">
        <f>CH61*波及計算!$U64</f>
        <v>0</v>
      </c>
      <c r="CI249" s="238">
        <f>CI61*波及計算!$U64</f>
        <v>0</v>
      </c>
      <c r="CJ249" s="238">
        <f>CJ61*波及計算!$U64</f>
        <v>0</v>
      </c>
      <c r="CK249" s="238">
        <f>CK61*波及計算!$U64</f>
        <v>0</v>
      </c>
      <c r="CL249" s="238">
        <f>CL61*波及計算!$U64</f>
        <v>0</v>
      </c>
    </row>
    <row r="250" spans="1:90">
      <c r="A250">
        <v>59</v>
      </c>
      <c r="B250" t="s">
        <v>14</v>
      </c>
      <c r="C250" s="238">
        <f>C62*波及計算!$U65</f>
        <v>0</v>
      </c>
      <c r="D250" s="238">
        <f>D62*波及計算!$U65</f>
        <v>0</v>
      </c>
      <c r="E250" s="238">
        <f>E62*波及計算!$U65</f>
        <v>0</v>
      </c>
      <c r="F250" s="238">
        <f>F62*波及計算!$U65</f>
        <v>0</v>
      </c>
      <c r="G250" s="238">
        <f>G62*波及計算!$U65</f>
        <v>0</v>
      </c>
      <c r="H250" s="238">
        <f>H62*波及計算!$U65</f>
        <v>0</v>
      </c>
      <c r="I250" s="238">
        <f>I62*波及計算!$U65</f>
        <v>0</v>
      </c>
      <c r="J250" s="238">
        <f>J62*波及計算!$U65</f>
        <v>0</v>
      </c>
      <c r="K250" s="238">
        <f>K62*波及計算!$U65</f>
        <v>0</v>
      </c>
      <c r="L250" s="238">
        <f>L62*波及計算!$U65</f>
        <v>0</v>
      </c>
      <c r="M250" s="238">
        <f>M62*波及計算!$U65</f>
        <v>0</v>
      </c>
      <c r="N250" s="238">
        <f>N62*波及計算!$U65</f>
        <v>0</v>
      </c>
      <c r="O250" s="238">
        <f>O62*波及計算!$U65</f>
        <v>0</v>
      </c>
      <c r="P250" s="238">
        <f>P62*波及計算!$U65</f>
        <v>0</v>
      </c>
      <c r="Q250" s="238">
        <f>Q62*波及計算!$U65</f>
        <v>0</v>
      </c>
      <c r="R250" s="238">
        <f>R62*波及計算!$U65</f>
        <v>0</v>
      </c>
      <c r="S250" s="238">
        <f>S62*波及計算!$U65</f>
        <v>0</v>
      </c>
      <c r="T250" s="238">
        <f>T62*波及計算!$U65</f>
        <v>0</v>
      </c>
      <c r="U250" s="238">
        <f>U62*波及計算!$U65</f>
        <v>0</v>
      </c>
      <c r="V250" s="238">
        <f>V62*波及計算!$U65</f>
        <v>0</v>
      </c>
      <c r="W250" s="238">
        <f>W62*波及計算!$U65</f>
        <v>0</v>
      </c>
      <c r="X250" s="238">
        <f>X62*波及計算!$U65</f>
        <v>0</v>
      </c>
      <c r="Y250" s="238">
        <f>Y62*波及計算!$U65</f>
        <v>0</v>
      </c>
      <c r="Z250" s="238">
        <f>Z62*波及計算!$U65</f>
        <v>0</v>
      </c>
      <c r="AA250" s="238">
        <f>AA62*波及計算!$U65</f>
        <v>0</v>
      </c>
      <c r="AB250" s="238">
        <f>AB62*波及計算!$U65</f>
        <v>0</v>
      </c>
      <c r="AC250" s="238">
        <f>AC62*波及計算!$U65</f>
        <v>0</v>
      </c>
      <c r="AD250" s="238">
        <f>AD62*波及計算!$U65</f>
        <v>0</v>
      </c>
      <c r="AE250" s="238">
        <f>AE62*波及計算!$U65</f>
        <v>0</v>
      </c>
      <c r="AF250" s="238">
        <f>AF62*波及計算!$U65</f>
        <v>0</v>
      </c>
      <c r="AG250" s="238">
        <f>AG62*波及計算!$U65</f>
        <v>0</v>
      </c>
      <c r="AH250" s="238">
        <f>AH62*波及計算!$U65</f>
        <v>0</v>
      </c>
      <c r="AI250" s="238">
        <f>AI62*波及計算!$U65</f>
        <v>0</v>
      </c>
      <c r="AJ250" s="238">
        <f>AJ62*波及計算!$U65</f>
        <v>0</v>
      </c>
      <c r="AK250" s="238">
        <f>AK62*波及計算!$U65</f>
        <v>0</v>
      </c>
      <c r="AL250" s="238">
        <f>AL62*波及計算!$U65</f>
        <v>0</v>
      </c>
      <c r="AM250" s="238">
        <f>AM62*波及計算!$U65</f>
        <v>0</v>
      </c>
      <c r="AN250" s="238">
        <f>AN62*波及計算!$U65</f>
        <v>0</v>
      </c>
      <c r="AO250" s="238">
        <f>AO62*波及計算!$U65</f>
        <v>0</v>
      </c>
      <c r="AP250" s="238">
        <f>AP62*波及計算!$U65</f>
        <v>0</v>
      </c>
      <c r="AQ250" s="238">
        <f>AQ62*波及計算!$U65</f>
        <v>0</v>
      </c>
      <c r="AR250" s="238">
        <f>AR62*波及計算!$U65</f>
        <v>0</v>
      </c>
      <c r="AS250" s="238">
        <f>AS62*波及計算!$U65</f>
        <v>0</v>
      </c>
      <c r="AT250" s="238">
        <f>AT62*波及計算!$U65</f>
        <v>0</v>
      </c>
      <c r="AU250" s="238">
        <f>AU62*波及計算!$U65</f>
        <v>0</v>
      </c>
      <c r="AV250" s="238">
        <f>AV62*波及計算!$U65</f>
        <v>0</v>
      </c>
      <c r="AW250" s="238">
        <f>AW62*波及計算!$U65</f>
        <v>0</v>
      </c>
      <c r="AX250" s="238">
        <f>AX62*波及計算!$U65</f>
        <v>0</v>
      </c>
      <c r="AY250" s="238">
        <f>AY62*波及計算!$U65</f>
        <v>0</v>
      </c>
      <c r="AZ250" s="238">
        <f>AZ62*波及計算!$U65</f>
        <v>0</v>
      </c>
      <c r="BA250" s="238">
        <f>BA62*波及計算!$U65</f>
        <v>0</v>
      </c>
      <c r="BB250" s="238">
        <f>BB62*波及計算!$U65</f>
        <v>0</v>
      </c>
      <c r="BC250" s="238">
        <f>BC62*波及計算!$U65</f>
        <v>0</v>
      </c>
      <c r="BD250" s="238">
        <f>BD62*波及計算!$U65</f>
        <v>0</v>
      </c>
      <c r="BE250" s="238">
        <f>BE62*波及計算!$U65</f>
        <v>0</v>
      </c>
      <c r="BF250" s="238">
        <f>BF62*波及計算!$U65</f>
        <v>0</v>
      </c>
      <c r="BG250" s="238">
        <f>BG62*波及計算!$U65</f>
        <v>0</v>
      </c>
      <c r="BH250" s="238">
        <f>BH62*波及計算!$U65</f>
        <v>0</v>
      </c>
      <c r="BI250" s="238">
        <f>BI62*波及計算!$U65</f>
        <v>0</v>
      </c>
      <c r="BJ250" s="238">
        <f>BJ62*波及計算!$U65</f>
        <v>0</v>
      </c>
      <c r="BK250" s="238">
        <f>BK62*波及計算!$U65</f>
        <v>0</v>
      </c>
      <c r="BL250" s="238">
        <f>BL62*波及計算!$U65</f>
        <v>0</v>
      </c>
      <c r="BM250" s="238">
        <f>BM62*波及計算!$U65</f>
        <v>0</v>
      </c>
      <c r="BN250" s="238">
        <f>BN62*波及計算!$U65</f>
        <v>0</v>
      </c>
      <c r="BO250" s="238">
        <f>BO62*波及計算!$U65</f>
        <v>0</v>
      </c>
      <c r="BP250" s="238">
        <f>BP62*波及計算!$U65</f>
        <v>0</v>
      </c>
      <c r="BQ250" s="238">
        <f>BQ62*波及計算!$U65</f>
        <v>0</v>
      </c>
      <c r="BR250" s="238">
        <f>BR62*波及計算!$U65</f>
        <v>0</v>
      </c>
      <c r="BS250" s="238">
        <f>BS62*波及計算!$U65</f>
        <v>0</v>
      </c>
      <c r="BT250" s="238">
        <f>BT62*波及計算!$U65</f>
        <v>0</v>
      </c>
      <c r="BU250" s="238">
        <f>BU62*波及計算!$U65</f>
        <v>0</v>
      </c>
      <c r="BV250" s="238">
        <f>BV62*波及計算!$U65</f>
        <v>0</v>
      </c>
      <c r="BW250" s="238">
        <f>BW62*波及計算!$U65</f>
        <v>0</v>
      </c>
      <c r="BX250" s="238">
        <f>BX62*波及計算!$U65</f>
        <v>0</v>
      </c>
      <c r="BY250" s="238">
        <f>BY62*波及計算!$U65</f>
        <v>0</v>
      </c>
      <c r="BZ250" s="238">
        <f>BZ62*波及計算!$U65</f>
        <v>0</v>
      </c>
      <c r="CA250" s="238">
        <f>CA62*波及計算!$U65</f>
        <v>0</v>
      </c>
      <c r="CB250" s="238">
        <f>CB62*波及計算!$U65</f>
        <v>0</v>
      </c>
      <c r="CC250" s="238">
        <f>CC62*波及計算!$U65</f>
        <v>0</v>
      </c>
      <c r="CD250" s="238">
        <f>CD62*波及計算!$U65</f>
        <v>0</v>
      </c>
      <c r="CE250" s="238">
        <f>CE62*波及計算!$U65</f>
        <v>0</v>
      </c>
      <c r="CF250" s="238">
        <f>CF62*波及計算!$U65</f>
        <v>0</v>
      </c>
      <c r="CG250" s="238">
        <f>CG62*波及計算!$U65</f>
        <v>0</v>
      </c>
      <c r="CH250" s="238">
        <f>CH62*波及計算!$U65</f>
        <v>0</v>
      </c>
      <c r="CI250" s="238">
        <f>CI62*波及計算!$U65</f>
        <v>0</v>
      </c>
      <c r="CJ250" s="238">
        <f>CJ62*波及計算!$U65</f>
        <v>0</v>
      </c>
      <c r="CK250" s="238">
        <f>CK62*波及計算!$U65</f>
        <v>0</v>
      </c>
      <c r="CL250" s="238">
        <f>CL62*波及計算!$U65</f>
        <v>0</v>
      </c>
    </row>
    <row r="251" spans="1:90">
      <c r="A251">
        <v>60</v>
      </c>
      <c r="B251" t="s">
        <v>15</v>
      </c>
      <c r="C251" s="238">
        <f>C63*波及計算!$U66</f>
        <v>0</v>
      </c>
      <c r="D251" s="238">
        <f>D63*波及計算!$U66</f>
        <v>0</v>
      </c>
      <c r="E251" s="238">
        <f>E63*波及計算!$U66</f>
        <v>0</v>
      </c>
      <c r="F251" s="238">
        <f>F63*波及計算!$U66</f>
        <v>0</v>
      </c>
      <c r="G251" s="238">
        <f>G63*波及計算!$U66</f>
        <v>0</v>
      </c>
      <c r="H251" s="238">
        <f>H63*波及計算!$U66</f>
        <v>0</v>
      </c>
      <c r="I251" s="238">
        <f>I63*波及計算!$U66</f>
        <v>0</v>
      </c>
      <c r="J251" s="238">
        <f>J63*波及計算!$U66</f>
        <v>0</v>
      </c>
      <c r="K251" s="238">
        <f>K63*波及計算!$U66</f>
        <v>0</v>
      </c>
      <c r="L251" s="238">
        <f>L63*波及計算!$U66</f>
        <v>0</v>
      </c>
      <c r="M251" s="238">
        <f>M63*波及計算!$U66</f>
        <v>0</v>
      </c>
      <c r="N251" s="238">
        <f>N63*波及計算!$U66</f>
        <v>0</v>
      </c>
      <c r="O251" s="238">
        <f>O63*波及計算!$U66</f>
        <v>0</v>
      </c>
      <c r="P251" s="238">
        <f>P63*波及計算!$U66</f>
        <v>0</v>
      </c>
      <c r="Q251" s="238">
        <f>Q63*波及計算!$U66</f>
        <v>0</v>
      </c>
      <c r="R251" s="238">
        <f>R63*波及計算!$U66</f>
        <v>0</v>
      </c>
      <c r="S251" s="238">
        <f>S63*波及計算!$U66</f>
        <v>0</v>
      </c>
      <c r="T251" s="238">
        <f>T63*波及計算!$U66</f>
        <v>0</v>
      </c>
      <c r="U251" s="238">
        <f>U63*波及計算!$U66</f>
        <v>0</v>
      </c>
      <c r="V251" s="238">
        <f>V63*波及計算!$U66</f>
        <v>0</v>
      </c>
      <c r="W251" s="238">
        <f>W63*波及計算!$U66</f>
        <v>0</v>
      </c>
      <c r="X251" s="238">
        <f>X63*波及計算!$U66</f>
        <v>0</v>
      </c>
      <c r="Y251" s="238">
        <f>Y63*波及計算!$U66</f>
        <v>0</v>
      </c>
      <c r="Z251" s="238">
        <f>Z63*波及計算!$U66</f>
        <v>0</v>
      </c>
      <c r="AA251" s="238">
        <f>AA63*波及計算!$U66</f>
        <v>0</v>
      </c>
      <c r="AB251" s="238">
        <f>AB63*波及計算!$U66</f>
        <v>0</v>
      </c>
      <c r="AC251" s="238">
        <f>AC63*波及計算!$U66</f>
        <v>0</v>
      </c>
      <c r="AD251" s="238">
        <f>AD63*波及計算!$U66</f>
        <v>0</v>
      </c>
      <c r="AE251" s="238">
        <f>AE63*波及計算!$U66</f>
        <v>0</v>
      </c>
      <c r="AF251" s="238">
        <f>AF63*波及計算!$U66</f>
        <v>0</v>
      </c>
      <c r="AG251" s="238">
        <f>AG63*波及計算!$U66</f>
        <v>0</v>
      </c>
      <c r="AH251" s="238">
        <f>AH63*波及計算!$U66</f>
        <v>0</v>
      </c>
      <c r="AI251" s="238">
        <f>AI63*波及計算!$U66</f>
        <v>0</v>
      </c>
      <c r="AJ251" s="238">
        <f>AJ63*波及計算!$U66</f>
        <v>0</v>
      </c>
      <c r="AK251" s="238">
        <f>AK63*波及計算!$U66</f>
        <v>0</v>
      </c>
      <c r="AL251" s="238">
        <f>AL63*波及計算!$U66</f>
        <v>0</v>
      </c>
      <c r="AM251" s="238">
        <f>AM63*波及計算!$U66</f>
        <v>0</v>
      </c>
      <c r="AN251" s="238">
        <f>AN63*波及計算!$U66</f>
        <v>0</v>
      </c>
      <c r="AO251" s="238">
        <f>AO63*波及計算!$U66</f>
        <v>0</v>
      </c>
      <c r="AP251" s="238">
        <f>AP63*波及計算!$U66</f>
        <v>0</v>
      </c>
      <c r="AQ251" s="238">
        <f>AQ63*波及計算!$U66</f>
        <v>0</v>
      </c>
      <c r="AR251" s="238">
        <f>AR63*波及計算!$U66</f>
        <v>0</v>
      </c>
      <c r="AS251" s="238">
        <f>AS63*波及計算!$U66</f>
        <v>0</v>
      </c>
      <c r="AT251" s="238">
        <f>AT63*波及計算!$U66</f>
        <v>0</v>
      </c>
      <c r="AU251" s="238">
        <f>AU63*波及計算!$U66</f>
        <v>0</v>
      </c>
      <c r="AV251" s="238">
        <f>AV63*波及計算!$U66</f>
        <v>0</v>
      </c>
      <c r="AW251" s="238">
        <f>AW63*波及計算!$U66</f>
        <v>0</v>
      </c>
      <c r="AX251" s="238">
        <f>AX63*波及計算!$U66</f>
        <v>0</v>
      </c>
      <c r="AY251" s="238">
        <f>AY63*波及計算!$U66</f>
        <v>0</v>
      </c>
      <c r="AZ251" s="238">
        <f>AZ63*波及計算!$U66</f>
        <v>0</v>
      </c>
      <c r="BA251" s="238">
        <f>BA63*波及計算!$U66</f>
        <v>0</v>
      </c>
      <c r="BB251" s="238">
        <f>BB63*波及計算!$U66</f>
        <v>0</v>
      </c>
      <c r="BC251" s="238">
        <f>BC63*波及計算!$U66</f>
        <v>0</v>
      </c>
      <c r="BD251" s="238">
        <f>BD63*波及計算!$U66</f>
        <v>0</v>
      </c>
      <c r="BE251" s="238">
        <f>BE63*波及計算!$U66</f>
        <v>0</v>
      </c>
      <c r="BF251" s="238">
        <f>BF63*波及計算!$U66</f>
        <v>0</v>
      </c>
      <c r="BG251" s="238">
        <f>BG63*波及計算!$U66</f>
        <v>0</v>
      </c>
      <c r="BH251" s="238">
        <f>BH63*波及計算!$U66</f>
        <v>0</v>
      </c>
      <c r="BI251" s="238">
        <f>BI63*波及計算!$U66</f>
        <v>0</v>
      </c>
      <c r="BJ251" s="238">
        <f>BJ63*波及計算!$U66</f>
        <v>0</v>
      </c>
      <c r="BK251" s="238">
        <f>BK63*波及計算!$U66</f>
        <v>0</v>
      </c>
      <c r="BL251" s="238">
        <f>BL63*波及計算!$U66</f>
        <v>0</v>
      </c>
      <c r="BM251" s="238">
        <f>BM63*波及計算!$U66</f>
        <v>0</v>
      </c>
      <c r="BN251" s="238">
        <f>BN63*波及計算!$U66</f>
        <v>0</v>
      </c>
      <c r="BO251" s="238">
        <f>BO63*波及計算!$U66</f>
        <v>0</v>
      </c>
      <c r="BP251" s="238">
        <f>BP63*波及計算!$U66</f>
        <v>0</v>
      </c>
      <c r="BQ251" s="238">
        <f>BQ63*波及計算!$U66</f>
        <v>0</v>
      </c>
      <c r="BR251" s="238">
        <f>BR63*波及計算!$U66</f>
        <v>0</v>
      </c>
      <c r="BS251" s="238">
        <f>BS63*波及計算!$U66</f>
        <v>0</v>
      </c>
      <c r="BT251" s="238">
        <f>BT63*波及計算!$U66</f>
        <v>0</v>
      </c>
      <c r="BU251" s="238">
        <f>BU63*波及計算!$U66</f>
        <v>0</v>
      </c>
      <c r="BV251" s="238">
        <f>BV63*波及計算!$U66</f>
        <v>0</v>
      </c>
      <c r="BW251" s="238">
        <f>BW63*波及計算!$U66</f>
        <v>0</v>
      </c>
      <c r="BX251" s="238">
        <f>BX63*波及計算!$U66</f>
        <v>0</v>
      </c>
      <c r="BY251" s="238">
        <f>BY63*波及計算!$U66</f>
        <v>0</v>
      </c>
      <c r="BZ251" s="238">
        <f>BZ63*波及計算!$U66</f>
        <v>0</v>
      </c>
      <c r="CA251" s="238">
        <f>CA63*波及計算!$U66</f>
        <v>0</v>
      </c>
      <c r="CB251" s="238">
        <f>CB63*波及計算!$U66</f>
        <v>0</v>
      </c>
      <c r="CC251" s="238">
        <f>CC63*波及計算!$U66</f>
        <v>0</v>
      </c>
      <c r="CD251" s="238">
        <f>CD63*波及計算!$U66</f>
        <v>0</v>
      </c>
      <c r="CE251" s="238">
        <f>CE63*波及計算!$U66</f>
        <v>0</v>
      </c>
      <c r="CF251" s="238">
        <f>CF63*波及計算!$U66</f>
        <v>0</v>
      </c>
      <c r="CG251" s="238">
        <f>CG63*波及計算!$U66</f>
        <v>0</v>
      </c>
      <c r="CH251" s="238">
        <f>CH63*波及計算!$U66</f>
        <v>0</v>
      </c>
      <c r="CI251" s="238">
        <f>CI63*波及計算!$U66</f>
        <v>0</v>
      </c>
      <c r="CJ251" s="238">
        <f>CJ63*波及計算!$U66</f>
        <v>0</v>
      </c>
      <c r="CK251" s="238">
        <f>CK63*波及計算!$U66</f>
        <v>0</v>
      </c>
      <c r="CL251" s="238">
        <f>CL63*波及計算!$U66</f>
        <v>0</v>
      </c>
    </row>
    <row r="252" spans="1:90">
      <c r="A252">
        <v>61</v>
      </c>
      <c r="B252" t="s">
        <v>88</v>
      </c>
      <c r="C252" s="238">
        <f>C64*波及計算!$U67</f>
        <v>0</v>
      </c>
      <c r="D252" s="238">
        <f>D64*波及計算!$U67</f>
        <v>0</v>
      </c>
      <c r="E252" s="238">
        <f>E64*波及計算!$U67</f>
        <v>0</v>
      </c>
      <c r="F252" s="238">
        <f>F64*波及計算!$U67</f>
        <v>0</v>
      </c>
      <c r="G252" s="238">
        <f>G64*波及計算!$U67</f>
        <v>0</v>
      </c>
      <c r="H252" s="238">
        <f>H64*波及計算!$U67</f>
        <v>0</v>
      </c>
      <c r="I252" s="238">
        <f>I64*波及計算!$U67</f>
        <v>0</v>
      </c>
      <c r="J252" s="238">
        <f>J64*波及計算!$U67</f>
        <v>0</v>
      </c>
      <c r="K252" s="238">
        <f>K64*波及計算!$U67</f>
        <v>0</v>
      </c>
      <c r="L252" s="238">
        <f>L64*波及計算!$U67</f>
        <v>0</v>
      </c>
      <c r="M252" s="238">
        <f>M64*波及計算!$U67</f>
        <v>0</v>
      </c>
      <c r="N252" s="238">
        <f>N64*波及計算!$U67</f>
        <v>0</v>
      </c>
      <c r="O252" s="238">
        <f>O64*波及計算!$U67</f>
        <v>0</v>
      </c>
      <c r="P252" s="238">
        <f>P64*波及計算!$U67</f>
        <v>0</v>
      </c>
      <c r="Q252" s="238">
        <f>Q64*波及計算!$U67</f>
        <v>0</v>
      </c>
      <c r="R252" s="238">
        <f>R64*波及計算!$U67</f>
        <v>0</v>
      </c>
      <c r="S252" s="238">
        <f>S64*波及計算!$U67</f>
        <v>0</v>
      </c>
      <c r="T252" s="238">
        <f>T64*波及計算!$U67</f>
        <v>0</v>
      </c>
      <c r="U252" s="238">
        <f>U64*波及計算!$U67</f>
        <v>0</v>
      </c>
      <c r="V252" s="238">
        <f>V64*波及計算!$U67</f>
        <v>0</v>
      </c>
      <c r="W252" s="238">
        <f>W64*波及計算!$U67</f>
        <v>0</v>
      </c>
      <c r="X252" s="238">
        <f>X64*波及計算!$U67</f>
        <v>0</v>
      </c>
      <c r="Y252" s="238">
        <f>Y64*波及計算!$U67</f>
        <v>0</v>
      </c>
      <c r="Z252" s="238">
        <f>Z64*波及計算!$U67</f>
        <v>0</v>
      </c>
      <c r="AA252" s="238">
        <f>AA64*波及計算!$U67</f>
        <v>0</v>
      </c>
      <c r="AB252" s="238">
        <f>AB64*波及計算!$U67</f>
        <v>0</v>
      </c>
      <c r="AC252" s="238">
        <f>AC64*波及計算!$U67</f>
        <v>0</v>
      </c>
      <c r="AD252" s="238">
        <f>AD64*波及計算!$U67</f>
        <v>0</v>
      </c>
      <c r="AE252" s="238">
        <f>AE64*波及計算!$U67</f>
        <v>0</v>
      </c>
      <c r="AF252" s="238">
        <f>AF64*波及計算!$U67</f>
        <v>0</v>
      </c>
      <c r="AG252" s="238">
        <f>AG64*波及計算!$U67</f>
        <v>0</v>
      </c>
      <c r="AH252" s="238">
        <f>AH64*波及計算!$U67</f>
        <v>0</v>
      </c>
      <c r="AI252" s="238">
        <f>AI64*波及計算!$U67</f>
        <v>0</v>
      </c>
      <c r="AJ252" s="238">
        <f>AJ64*波及計算!$U67</f>
        <v>0</v>
      </c>
      <c r="AK252" s="238">
        <f>AK64*波及計算!$U67</f>
        <v>0</v>
      </c>
      <c r="AL252" s="238">
        <f>AL64*波及計算!$U67</f>
        <v>0</v>
      </c>
      <c r="AM252" s="238">
        <f>AM64*波及計算!$U67</f>
        <v>0</v>
      </c>
      <c r="AN252" s="238">
        <f>AN64*波及計算!$U67</f>
        <v>0</v>
      </c>
      <c r="AO252" s="238">
        <f>AO64*波及計算!$U67</f>
        <v>0</v>
      </c>
      <c r="AP252" s="238">
        <f>AP64*波及計算!$U67</f>
        <v>0</v>
      </c>
      <c r="AQ252" s="238">
        <f>AQ64*波及計算!$U67</f>
        <v>0</v>
      </c>
      <c r="AR252" s="238">
        <f>AR64*波及計算!$U67</f>
        <v>0</v>
      </c>
      <c r="AS252" s="238">
        <f>AS64*波及計算!$U67</f>
        <v>0</v>
      </c>
      <c r="AT252" s="238">
        <f>AT64*波及計算!$U67</f>
        <v>0</v>
      </c>
      <c r="AU252" s="238">
        <f>AU64*波及計算!$U67</f>
        <v>0</v>
      </c>
      <c r="AV252" s="238">
        <f>AV64*波及計算!$U67</f>
        <v>0</v>
      </c>
      <c r="AW252" s="238">
        <f>AW64*波及計算!$U67</f>
        <v>0</v>
      </c>
      <c r="AX252" s="238">
        <f>AX64*波及計算!$U67</f>
        <v>0</v>
      </c>
      <c r="AY252" s="238">
        <f>AY64*波及計算!$U67</f>
        <v>0</v>
      </c>
      <c r="AZ252" s="238">
        <f>AZ64*波及計算!$U67</f>
        <v>0</v>
      </c>
      <c r="BA252" s="238">
        <f>BA64*波及計算!$U67</f>
        <v>0</v>
      </c>
      <c r="BB252" s="238">
        <f>BB64*波及計算!$U67</f>
        <v>0</v>
      </c>
      <c r="BC252" s="238">
        <f>BC64*波及計算!$U67</f>
        <v>0</v>
      </c>
      <c r="BD252" s="238">
        <f>BD64*波及計算!$U67</f>
        <v>0</v>
      </c>
      <c r="BE252" s="238">
        <f>BE64*波及計算!$U67</f>
        <v>0</v>
      </c>
      <c r="BF252" s="238">
        <f>BF64*波及計算!$U67</f>
        <v>0</v>
      </c>
      <c r="BG252" s="238">
        <f>BG64*波及計算!$U67</f>
        <v>0</v>
      </c>
      <c r="BH252" s="238">
        <f>BH64*波及計算!$U67</f>
        <v>0</v>
      </c>
      <c r="BI252" s="238">
        <f>BI64*波及計算!$U67</f>
        <v>0</v>
      </c>
      <c r="BJ252" s="238">
        <f>BJ64*波及計算!$U67</f>
        <v>0</v>
      </c>
      <c r="BK252" s="238">
        <f>BK64*波及計算!$U67</f>
        <v>0</v>
      </c>
      <c r="BL252" s="238">
        <f>BL64*波及計算!$U67</f>
        <v>0</v>
      </c>
      <c r="BM252" s="238">
        <f>BM64*波及計算!$U67</f>
        <v>0</v>
      </c>
      <c r="BN252" s="238">
        <f>BN64*波及計算!$U67</f>
        <v>0</v>
      </c>
      <c r="BO252" s="238">
        <f>BO64*波及計算!$U67</f>
        <v>0</v>
      </c>
      <c r="BP252" s="238">
        <f>BP64*波及計算!$U67</f>
        <v>0</v>
      </c>
      <c r="BQ252" s="238">
        <f>BQ64*波及計算!$U67</f>
        <v>0</v>
      </c>
      <c r="BR252" s="238">
        <f>BR64*波及計算!$U67</f>
        <v>0</v>
      </c>
      <c r="BS252" s="238">
        <f>BS64*波及計算!$U67</f>
        <v>0</v>
      </c>
      <c r="BT252" s="238">
        <f>BT64*波及計算!$U67</f>
        <v>0</v>
      </c>
      <c r="BU252" s="238">
        <f>BU64*波及計算!$U67</f>
        <v>0</v>
      </c>
      <c r="BV252" s="238">
        <f>BV64*波及計算!$U67</f>
        <v>0</v>
      </c>
      <c r="BW252" s="238">
        <f>BW64*波及計算!$U67</f>
        <v>0</v>
      </c>
      <c r="BX252" s="238">
        <f>BX64*波及計算!$U67</f>
        <v>0</v>
      </c>
      <c r="BY252" s="238">
        <f>BY64*波及計算!$U67</f>
        <v>0</v>
      </c>
      <c r="BZ252" s="238">
        <f>BZ64*波及計算!$U67</f>
        <v>0</v>
      </c>
      <c r="CA252" s="238">
        <f>CA64*波及計算!$U67</f>
        <v>0</v>
      </c>
      <c r="CB252" s="238">
        <f>CB64*波及計算!$U67</f>
        <v>0</v>
      </c>
      <c r="CC252" s="238">
        <f>CC64*波及計算!$U67</f>
        <v>0</v>
      </c>
      <c r="CD252" s="238">
        <f>CD64*波及計算!$U67</f>
        <v>0</v>
      </c>
      <c r="CE252" s="238">
        <f>CE64*波及計算!$U67</f>
        <v>0</v>
      </c>
      <c r="CF252" s="238">
        <f>CF64*波及計算!$U67</f>
        <v>0</v>
      </c>
      <c r="CG252" s="238">
        <f>CG64*波及計算!$U67</f>
        <v>0</v>
      </c>
      <c r="CH252" s="238">
        <f>CH64*波及計算!$U67</f>
        <v>0</v>
      </c>
      <c r="CI252" s="238">
        <f>CI64*波及計算!$U67</f>
        <v>0</v>
      </c>
      <c r="CJ252" s="238">
        <f>CJ64*波及計算!$U67</f>
        <v>0</v>
      </c>
      <c r="CK252" s="238">
        <f>CK64*波及計算!$U67</f>
        <v>0</v>
      </c>
      <c r="CL252" s="238">
        <f>CL64*波及計算!$U67</f>
        <v>0</v>
      </c>
    </row>
    <row r="253" spans="1:90">
      <c r="A253">
        <v>62</v>
      </c>
      <c r="B253" t="s">
        <v>16</v>
      </c>
      <c r="C253" s="238">
        <f>C65*波及計算!$U68</f>
        <v>0</v>
      </c>
      <c r="D253" s="238">
        <f>D65*波及計算!$U68</f>
        <v>0</v>
      </c>
      <c r="E253" s="238">
        <f>E65*波及計算!$U68</f>
        <v>0</v>
      </c>
      <c r="F253" s="238">
        <f>F65*波及計算!$U68</f>
        <v>0</v>
      </c>
      <c r="G253" s="238">
        <f>G65*波及計算!$U68</f>
        <v>0</v>
      </c>
      <c r="H253" s="238">
        <f>H65*波及計算!$U68</f>
        <v>0</v>
      </c>
      <c r="I253" s="238">
        <f>I65*波及計算!$U68</f>
        <v>0</v>
      </c>
      <c r="J253" s="238">
        <f>J65*波及計算!$U68</f>
        <v>0</v>
      </c>
      <c r="K253" s="238">
        <f>K65*波及計算!$U68</f>
        <v>0</v>
      </c>
      <c r="L253" s="238">
        <f>L65*波及計算!$U68</f>
        <v>0</v>
      </c>
      <c r="M253" s="238">
        <f>M65*波及計算!$U68</f>
        <v>0</v>
      </c>
      <c r="N253" s="238">
        <f>N65*波及計算!$U68</f>
        <v>0</v>
      </c>
      <c r="O253" s="238">
        <f>O65*波及計算!$U68</f>
        <v>0</v>
      </c>
      <c r="P253" s="238">
        <f>P65*波及計算!$U68</f>
        <v>0</v>
      </c>
      <c r="Q253" s="238">
        <f>Q65*波及計算!$U68</f>
        <v>0</v>
      </c>
      <c r="R253" s="238">
        <f>R65*波及計算!$U68</f>
        <v>0</v>
      </c>
      <c r="S253" s="238">
        <f>S65*波及計算!$U68</f>
        <v>0</v>
      </c>
      <c r="T253" s="238">
        <f>T65*波及計算!$U68</f>
        <v>0</v>
      </c>
      <c r="U253" s="238">
        <f>U65*波及計算!$U68</f>
        <v>0</v>
      </c>
      <c r="V253" s="238">
        <f>V65*波及計算!$U68</f>
        <v>0</v>
      </c>
      <c r="W253" s="238">
        <f>W65*波及計算!$U68</f>
        <v>0</v>
      </c>
      <c r="X253" s="238">
        <f>X65*波及計算!$U68</f>
        <v>0</v>
      </c>
      <c r="Y253" s="238">
        <f>Y65*波及計算!$U68</f>
        <v>0</v>
      </c>
      <c r="Z253" s="238">
        <f>Z65*波及計算!$U68</f>
        <v>0</v>
      </c>
      <c r="AA253" s="238">
        <f>AA65*波及計算!$U68</f>
        <v>0</v>
      </c>
      <c r="AB253" s="238">
        <f>AB65*波及計算!$U68</f>
        <v>0</v>
      </c>
      <c r="AC253" s="238">
        <f>AC65*波及計算!$U68</f>
        <v>0</v>
      </c>
      <c r="AD253" s="238">
        <f>AD65*波及計算!$U68</f>
        <v>0</v>
      </c>
      <c r="AE253" s="238">
        <f>AE65*波及計算!$U68</f>
        <v>0</v>
      </c>
      <c r="AF253" s="238">
        <f>AF65*波及計算!$U68</f>
        <v>0</v>
      </c>
      <c r="AG253" s="238">
        <f>AG65*波及計算!$U68</f>
        <v>0</v>
      </c>
      <c r="AH253" s="238">
        <f>AH65*波及計算!$U68</f>
        <v>0</v>
      </c>
      <c r="AI253" s="238">
        <f>AI65*波及計算!$U68</f>
        <v>0</v>
      </c>
      <c r="AJ253" s="238">
        <f>AJ65*波及計算!$U68</f>
        <v>0</v>
      </c>
      <c r="AK253" s="238">
        <f>AK65*波及計算!$U68</f>
        <v>0</v>
      </c>
      <c r="AL253" s="238">
        <f>AL65*波及計算!$U68</f>
        <v>0</v>
      </c>
      <c r="AM253" s="238">
        <f>AM65*波及計算!$U68</f>
        <v>0</v>
      </c>
      <c r="AN253" s="238">
        <f>AN65*波及計算!$U68</f>
        <v>0</v>
      </c>
      <c r="AO253" s="238">
        <f>AO65*波及計算!$U68</f>
        <v>0</v>
      </c>
      <c r="AP253" s="238">
        <f>AP65*波及計算!$U68</f>
        <v>0</v>
      </c>
      <c r="AQ253" s="238">
        <f>AQ65*波及計算!$U68</f>
        <v>0</v>
      </c>
      <c r="AR253" s="238">
        <f>AR65*波及計算!$U68</f>
        <v>0</v>
      </c>
      <c r="AS253" s="238">
        <f>AS65*波及計算!$U68</f>
        <v>0</v>
      </c>
      <c r="AT253" s="238">
        <f>AT65*波及計算!$U68</f>
        <v>0</v>
      </c>
      <c r="AU253" s="238">
        <f>AU65*波及計算!$U68</f>
        <v>0</v>
      </c>
      <c r="AV253" s="238">
        <f>AV65*波及計算!$U68</f>
        <v>0</v>
      </c>
      <c r="AW253" s="238">
        <f>AW65*波及計算!$U68</f>
        <v>0</v>
      </c>
      <c r="AX253" s="238">
        <f>AX65*波及計算!$U68</f>
        <v>0</v>
      </c>
      <c r="AY253" s="238">
        <f>AY65*波及計算!$U68</f>
        <v>0</v>
      </c>
      <c r="AZ253" s="238">
        <f>AZ65*波及計算!$U68</f>
        <v>0</v>
      </c>
      <c r="BA253" s="238">
        <f>BA65*波及計算!$U68</f>
        <v>0</v>
      </c>
      <c r="BB253" s="238">
        <f>BB65*波及計算!$U68</f>
        <v>0</v>
      </c>
      <c r="BC253" s="238">
        <f>BC65*波及計算!$U68</f>
        <v>0</v>
      </c>
      <c r="BD253" s="238">
        <f>BD65*波及計算!$U68</f>
        <v>0</v>
      </c>
      <c r="BE253" s="238">
        <f>BE65*波及計算!$U68</f>
        <v>0</v>
      </c>
      <c r="BF253" s="238">
        <f>BF65*波及計算!$U68</f>
        <v>0</v>
      </c>
      <c r="BG253" s="238">
        <f>BG65*波及計算!$U68</f>
        <v>0</v>
      </c>
      <c r="BH253" s="238">
        <f>BH65*波及計算!$U68</f>
        <v>0</v>
      </c>
      <c r="BI253" s="238">
        <f>BI65*波及計算!$U68</f>
        <v>0</v>
      </c>
      <c r="BJ253" s="238">
        <f>BJ65*波及計算!$U68</f>
        <v>0</v>
      </c>
      <c r="BK253" s="238">
        <f>BK65*波及計算!$U68</f>
        <v>0</v>
      </c>
      <c r="BL253" s="238">
        <f>BL65*波及計算!$U68</f>
        <v>0</v>
      </c>
      <c r="BM253" s="238">
        <f>BM65*波及計算!$U68</f>
        <v>0</v>
      </c>
      <c r="BN253" s="238">
        <f>BN65*波及計算!$U68</f>
        <v>0</v>
      </c>
      <c r="BO253" s="238">
        <f>BO65*波及計算!$U68</f>
        <v>0</v>
      </c>
      <c r="BP253" s="238">
        <f>BP65*波及計算!$U68</f>
        <v>0</v>
      </c>
      <c r="BQ253" s="238">
        <f>BQ65*波及計算!$U68</f>
        <v>0</v>
      </c>
      <c r="BR253" s="238">
        <f>BR65*波及計算!$U68</f>
        <v>0</v>
      </c>
      <c r="BS253" s="238">
        <f>BS65*波及計算!$U68</f>
        <v>0</v>
      </c>
      <c r="BT253" s="238">
        <f>BT65*波及計算!$U68</f>
        <v>0</v>
      </c>
      <c r="BU253" s="238">
        <f>BU65*波及計算!$U68</f>
        <v>0</v>
      </c>
      <c r="BV253" s="238">
        <f>BV65*波及計算!$U68</f>
        <v>0</v>
      </c>
      <c r="BW253" s="238">
        <f>BW65*波及計算!$U68</f>
        <v>0</v>
      </c>
      <c r="BX253" s="238">
        <f>BX65*波及計算!$U68</f>
        <v>0</v>
      </c>
      <c r="BY253" s="238">
        <f>BY65*波及計算!$U68</f>
        <v>0</v>
      </c>
      <c r="BZ253" s="238">
        <f>BZ65*波及計算!$U68</f>
        <v>0</v>
      </c>
      <c r="CA253" s="238">
        <f>CA65*波及計算!$U68</f>
        <v>0</v>
      </c>
      <c r="CB253" s="238">
        <f>CB65*波及計算!$U68</f>
        <v>0</v>
      </c>
      <c r="CC253" s="238">
        <f>CC65*波及計算!$U68</f>
        <v>0</v>
      </c>
      <c r="CD253" s="238">
        <f>CD65*波及計算!$U68</f>
        <v>0</v>
      </c>
      <c r="CE253" s="238">
        <f>CE65*波及計算!$U68</f>
        <v>0</v>
      </c>
      <c r="CF253" s="238">
        <f>CF65*波及計算!$U68</f>
        <v>0</v>
      </c>
      <c r="CG253" s="238">
        <f>CG65*波及計算!$U68</f>
        <v>0</v>
      </c>
      <c r="CH253" s="238">
        <f>CH65*波及計算!$U68</f>
        <v>0</v>
      </c>
      <c r="CI253" s="238">
        <f>CI65*波及計算!$U68</f>
        <v>0</v>
      </c>
      <c r="CJ253" s="238">
        <f>CJ65*波及計算!$U68</f>
        <v>0</v>
      </c>
      <c r="CK253" s="238">
        <f>CK65*波及計算!$U68</f>
        <v>0</v>
      </c>
      <c r="CL253" s="238">
        <f>CL65*波及計算!$U68</f>
        <v>0</v>
      </c>
    </row>
    <row r="254" spans="1:90">
      <c r="A254">
        <v>63</v>
      </c>
      <c r="B254" t="s">
        <v>167</v>
      </c>
      <c r="C254" s="238">
        <f>C66*波及計算!$U69</f>
        <v>0</v>
      </c>
      <c r="D254" s="238">
        <f>D66*波及計算!$U69</f>
        <v>0</v>
      </c>
      <c r="E254" s="238">
        <f>E66*波及計算!$U69</f>
        <v>0</v>
      </c>
      <c r="F254" s="238">
        <f>F66*波及計算!$U69</f>
        <v>0</v>
      </c>
      <c r="G254" s="238">
        <f>G66*波及計算!$U69</f>
        <v>0</v>
      </c>
      <c r="H254" s="238">
        <f>H66*波及計算!$U69</f>
        <v>0</v>
      </c>
      <c r="I254" s="238">
        <f>I66*波及計算!$U69</f>
        <v>0</v>
      </c>
      <c r="J254" s="238">
        <f>J66*波及計算!$U69</f>
        <v>0</v>
      </c>
      <c r="K254" s="238">
        <f>K66*波及計算!$U69</f>
        <v>0</v>
      </c>
      <c r="L254" s="238">
        <f>L66*波及計算!$U69</f>
        <v>0</v>
      </c>
      <c r="M254" s="238">
        <f>M66*波及計算!$U69</f>
        <v>0</v>
      </c>
      <c r="N254" s="238">
        <f>N66*波及計算!$U69</f>
        <v>0</v>
      </c>
      <c r="O254" s="238">
        <f>O66*波及計算!$U69</f>
        <v>0</v>
      </c>
      <c r="P254" s="238">
        <f>P66*波及計算!$U69</f>
        <v>0</v>
      </c>
      <c r="Q254" s="238">
        <f>Q66*波及計算!$U69</f>
        <v>0</v>
      </c>
      <c r="R254" s="238">
        <f>R66*波及計算!$U69</f>
        <v>0</v>
      </c>
      <c r="S254" s="238">
        <f>S66*波及計算!$U69</f>
        <v>0</v>
      </c>
      <c r="T254" s="238">
        <f>T66*波及計算!$U69</f>
        <v>0</v>
      </c>
      <c r="U254" s="238">
        <f>U66*波及計算!$U69</f>
        <v>0</v>
      </c>
      <c r="V254" s="238">
        <f>V66*波及計算!$U69</f>
        <v>0</v>
      </c>
      <c r="W254" s="238">
        <f>W66*波及計算!$U69</f>
        <v>0</v>
      </c>
      <c r="X254" s="238">
        <f>X66*波及計算!$U69</f>
        <v>0</v>
      </c>
      <c r="Y254" s="238">
        <f>Y66*波及計算!$U69</f>
        <v>0</v>
      </c>
      <c r="Z254" s="238">
        <f>Z66*波及計算!$U69</f>
        <v>0</v>
      </c>
      <c r="AA254" s="238">
        <f>AA66*波及計算!$U69</f>
        <v>0</v>
      </c>
      <c r="AB254" s="238">
        <f>AB66*波及計算!$U69</f>
        <v>0</v>
      </c>
      <c r="AC254" s="238">
        <f>AC66*波及計算!$U69</f>
        <v>0</v>
      </c>
      <c r="AD254" s="238">
        <f>AD66*波及計算!$U69</f>
        <v>0</v>
      </c>
      <c r="AE254" s="238">
        <f>AE66*波及計算!$U69</f>
        <v>0</v>
      </c>
      <c r="AF254" s="238">
        <f>AF66*波及計算!$U69</f>
        <v>0</v>
      </c>
      <c r="AG254" s="238">
        <f>AG66*波及計算!$U69</f>
        <v>0</v>
      </c>
      <c r="AH254" s="238">
        <f>AH66*波及計算!$U69</f>
        <v>0</v>
      </c>
      <c r="AI254" s="238">
        <f>AI66*波及計算!$U69</f>
        <v>0</v>
      </c>
      <c r="AJ254" s="238">
        <f>AJ66*波及計算!$U69</f>
        <v>0</v>
      </c>
      <c r="AK254" s="238">
        <f>AK66*波及計算!$U69</f>
        <v>0</v>
      </c>
      <c r="AL254" s="238">
        <f>AL66*波及計算!$U69</f>
        <v>0</v>
      </c>
      <c r="AM254" s="238">
        <f>AM66*波及計算!$U69</f>
        <v>0</v>
      </c>
      <c r="AN254" s="238">
        <f>AN66*波及計算!$U69</f>
        <v>0</v>
      </c>
      <c r="AO254" s="238">
        <f>AO66*波及計算!$U69</f>
        <v>0</v>
      </c>
      <c r="AP254" s="238">
        <f>AP66*波及計算!$U69</f>
        <v>0</v>
      </c>
      <c r="AQ254" s="238">
        <f>AQ66*波及計算!$U69</f>
        <v>0</v>
      </c>
      <c r="AR254" s="238">
        <f>AR66*波及計算!$U69</f>
        <v>0</v>
      </c>
      <c r="AS254" s="238">
        <f>AS66*波及計算!$U69</f>
        <v>0</v>
      </c>
      <c r="AT254" s="238">
        <f>AT66*波及計算!$U69</f>
        <v>0</v>
      </c>
      <c r="AU254" s="238">
        <f>AU66*波及計算!$U69</f>
        <v>0</v>
      </c>
      <c r="AV254" s="238">
        <f>AV66*波及計算!$U69</f>
        <v>0</v>
      </c>
      <c r="AW254" s="238">
        <f>AW66*波及計算!$U69</f>
        <v>0</v>
      </c>
      <c r="AX254" s="238">
        <f>AX66*波及計算!$U69</f>
        <v>0</v>
      </c>
      <c r="AY254" s="238">
        <f>AY66*波及計算!$U69</f>
        <v>0</v>
      </c>
      <c r="AZ254" s="238">
        <f>AZ66*波及計算!$U69</f>
        <v>0</v>
      </c>
      <c r="BA254" s="238">
        <f>BA66*波及計算!$U69</f>
        <v>0</v>
      </c>
      <c r="BB254" s="238">
        <f>BB66*波及計算!$U69</f>
        <v>0</v>
      </c>
      <c r="BC254" s="238">
        <f>BC66*波及計算!$U69</f>
        <v>0</v>
      </c>
      <c r="BD254" s="238">
        <f>BD66*波及計算!$U69</f>
        <v>0</v>
      </c>
      <c r="BE254" s="238">
        <f>BE66*波及計算!$U69</f>
        <v>0</v>
      </c>
      <c r="BF254" s="238">
        <f>BF66*波及計算!$U69</f>
        <v>0</v>
      </c>
      <c r="BG254" s="238">
        <f>BG66*波及計算!$U69</f>
        <v>0</v>
      </c>
      <c r="BH254" s="238">
        <f>BH66*波及計算!$U69</f>
        <v>0</v>
      </c>
      <c r="BI254" s="238">
        <f>BI66*波及計算!$U69</f>
        <v>0</v>
      </c>
      <c r="BJ254" s="238">
        <f>BJ66*波及計算!$U69</f>
        <v>0</v>
      </c>
      <c r="BK254" s="238">
        <f>BK66*波及計算!$U69</f>
        <v>0</v>
      </c>
      <c r="BL254" s="238">
        <f>BL66*波及計算!$U69</f>
        <v>0</v>
      </c>
      <c r="BM254" s="238">
        <f>BM66*波及計算!$U69</f>
        <v>0</v>
      </c>
      <c r="BN254" s="238">
        <f>BN66*波及計算!$U69</f>
        <v>0</v>
      </c>
      <c r="BO254" s="238">
        <f>BO66*波及計算!$U69</f>
        <v>0</v>
      </c>
      <c r="BP254" s="238">
        <f>BP66*波及計算!$U69</f>
        <v>0</v>
      </c>
      <c r="BQ254" s="238">
        <f>BQ66*波及計算!$U69</f>
        <v>0</v>
      </c>
      <c r="BR254" s="238">
        <f>BR66*波及計算!$U69</f>
        <v>0</v>
      </c>
      <c r="BS254" s="238">
        <f>BS66*波及計算!$U69</f>
        <v>0</v>
      </c>
      <c r="BT254" s="238">
        <f>BT66*波及計算!$U69</f>
        <v>0</v>
      </c>
      <c r="BU254" s="238">
        <f>BU66*波及計算!$U69</f>
        <v>0</v>
      </c>
      <c r="BV254" s="238">
        <f>BV66*波及計算!$U69</f>
        <v>0</v>
      </c>
      <c r="BW254" s="238">
        <f>BW66*波及計算!$U69</f>
        <v>0</v>
      </c>
      <c r="BX254" s="238">
        <f>BX66*波及計算!$U69</f>
        <v>0</v>
      </c>
      <c r="BY254" s="238">
        <f>BY66*波及計算!$U69</f>
        <v>0</v>
      </c>
      <c r="BZ254" s="238">
        <f>BZ66*波及計算!$U69</f>
        <v>0</v>
      </c>
      <c r="CA254" s="238">
        <f>CA66*波及計算!$U69</f>
        <v>0</v>
      </c>
      <c r="CB254" s="238">
        <f>CB66*波及計算!$U69</f>
        <v>0</v>
      </c>
      <c r="CC254" s="238">
        <f>CC66*波及計算!$U69</f>
        <v>0</v>
      </c>
      <c r="CD254" s="238">
        <f>CD66*波及計算!$U69</f>
        <v>0</v>
      </c>
      <c r="CE254" s="238">
        <f>CE66*波及計算!$U69</f>
        <v>0</v>
      </c>
      <c r="CF254" s="238">
        <f>CF66*波及計算!$U69</f>
        <v>0</v>
      </c>
      <c r="CG254" s="238">
        <f>CG66*波及計算!$U69</f>
        <v>0</v>
      </c>
      <c r="CH254" s="238">
        <f>CH66*波及計算!$U69</f>
        <v>0</v>
      </c>
      <c r="CI254" s="238">
        <f>CI66*波及計算!$U69</f>
        <v>0</v>
      </c>
      <c r="CJ254" s="238">
        <f>CJ66*波及計算!$U69</f>
        <v>0</v>
      </c>
      <c r="CK254" s="238">
        <f>CK66*波及計算!$U69</f>
        <v>0</v>
      </c>
      <c r="CL254" s="238">
        <f>CL66*波及計算!$U69</f>
        <v>0</v>
      </c>
    </row>
    <row r="255" spans="1:90">
      <c r="A255">
        <v>64</v>
      </c>
      <c r="B255" t="s">
        <v>1286</v>
      </c>
      <c r="C255" s="238">
        <f>C67*波及計算!$U70</f>
        <v>0</v>
      </c>
      <c r="D255" s="238">
        <f>D67*波及計算!$U70</f>
        <v>0</v>
      </c>
      <c r="E255" s="238">
        <f>E67*波及計算!$U70</f>
        <v>0</v>
      </c>
      <c r="F255" s="238">
        <f>F67*波及計算!$U70</f>
        <v>0</v>
      </c>
      <c r="G255" s="238">
        <f>G67*波及計算!$U70</f>
        <v>0</v>
      </c>
      <c r="H255" s="238">
        <f>H67*波及計算!$U70</f>
        <v>0</v>
      </c>
      <c r="I255" s="238">
        <f>I67*波及計算!$U70</f>
        <v>0</v>
      </c>
      <c r="J255" s="238">
        <f>J67*波及計算!$U70</f>
        <v>0</v>
      </c>
      <c r="K255" s="238">
        <f>K67*波及計算!$U70</f>
        <v>0</v>
      </c>
      <c r="L255" s="238">
        <f>L67*波及計算!$U70</f>
        <v>0</v>
      </c>
      <c r="M255" s="238">
        <f>M67*波及計算!$U70</f>
        <v>0</v>
      </c>
      <c r="N255" s="238">
        <f>N67*波及計算!$U70</f>
        <v>0</v>
      </c>
      <c r="O255" s="238">
        <f>O67*波及計算!$U70</f>
        <v>0</v>
      </c>
      <c r="P255" s="238">
        <f>P67*波及計算!$U70</f>
        <v>0</v>
      </c>
      <c r="Q255" s="238">
        <f>Q67*波及計算!$U70</f>
        <v>0</v>
      </c>
      <c r="R255" s="238">
        <f>R67*波及計算!$U70</f>
        <v>0</v>
      </c>
      <c r="S255" s="238">
        <f>S67*波及計算!$U70</f>
        <v>0</v>
      </c>
      <c r="T255" s="238">
        <f>T67*波及計算!$U70</f>
        <v>0</v>
      </c>
      <c r="U255" s="238">
        <f>U67*波及計算!$U70</f>
        <v>0</v>
      </c>
      <c r="V255" s="238">
        <f>V67*波及計算!$U70</f>
        <v>0</v>
      </c>
      <c r="W255" s="238">
        <f>W67*波及計算!$U70</f>
        <v>0</v>
      </c>
      <c r="X255" s="238">
        <f>X67*波及計算!$U70</f>
        <v>0</v>
      </c>
      <c r="Y255" s="238">
        <f>Y67*波及計算!$U70</f>
        <v>0</v>
      </c>
      <c r="Z255" s="238">
        <f>Z67*波及計算!$U70</f>
        <v>0</v>
      </c>
      <c r="AA255" s="238">
        <f>AA67*波及計算!$U70</f>
        <v>0</v>
      </c>
      <c r="AB255" s="238">
        <f>AB67*波及計算!$U70</f>
        <v>0</v>
      </c>
      <c r="AC255" s="238">
        <f>AC67*波及計算!$U70</f>
        <v>0</v>
      </c>
      <c r="AD255" s="238">
        <f>AD67*波及計算!$U70</f>
        <v>0</v>
      </c>
      <c r="AE255" s="238">
        <f>AE67*波及計算!$U70</f>
        <v>0</v>
      </c>
      <c r="AF255" s="238">
        <f>AF67*波及計算!$U70</f>
        <v>0</v>
      </c>
      <c r="AG255" s="238">
        <f>AG67*波及計算!$U70</f>
        <v>0</v>
      </c>
      <c r="AH255" s="238">
        <f>AH67*波及計算!$U70</f>
        <v>0</v>
      </c>
      <c r="AI255" s="238">
        <f>AI67*波及計算!$U70</f>
        <v>0</v>
      </c>
      <c r="AJ255" s="238">
        <f>AJ67*波及計算!$U70</f>
        <v>0</v>
      </c>
      <c r="AK255" s="238">
        <f>AK67*波及計算!$U70</f>
        <v>0</v>
      </c>
      <c r="AL255" s="238">
        <f>AL67*波及計算!$U70</f>
        <v>0</v>
      </c>
      <c r="AM255" s="238">
        <f>AM67*波及計算!$U70</f>
        <v>0</v>
      </c>
      <c r="AN255" s="238">
        <f>AN67*波及計算!$U70</f>
        <v>0</v>
      </c>
      <c r="AO255" s="238">
        <f>AO67*波及計算!$U70</f>
        <v>0</v>
      </c>
      <c r="AP255" s="238">
        <f>AP67*波及計算!$U70</f>
        <v>0</v>
      </c>
      <c r="AQ255" s="238">
        <f>AQ67*波及計算!$U70</f>
        <v>0</v>
      </c>
      <c r="AR255" s="238">
        <f>AR67*波及計算!$U70</f>
        <v>0</v>
      </c>
      <c r="AS255" s="238">
        <f>AS67*波及計算!$U70</f>
        <v>0</v>
      </c>
      <c r="AT255" s="238">
        <f>AT67*波及計算!$U70</f>
        <v>0</v>
      </c>
      <c r="AU255" s="238">
        <f>AU67*波及計算!$U70</f>
        <v>0</v>
      </c>
      <c r="AV255" s="238">
        <f>AV67*波及計算!$U70</f>
        <v>0</v>
      </c>
      <c r="AW255" s="238">
        <f>AW67*波及計算!$U70</f>
        <v>0</v>
      </c>
      <c r="AX255" s="238">
        <f>AX67*波及計算!$U70</f>
        <v>0</v>
      </c>
      <c r="AY255" s="238">
        <f>AY67*波及計算!$U70</f>
        <v>0</v>
      </c>
      <c r="AZ255" s="238">
        <f>AZ67*波及計算!$U70</f>
        <v>0</v>
      </c>
      <c r="BA255" s="238">
        <f>BA67*波及計算!$U70</f>
        <v>0</v>
      </c>
      <c r="BB255" s="238">
        <f>BB67*波及計算!$U70</f>
        <v>0</v>
      </c>
      <c r="BC255" s="238">
        <f>BC67*波及計算!$U70</f>
        <v>0</v>
      </c>
      <c r="BD255" s="238">
        <f>BD67*波及計算!$U70</f>
        <v>0</v>
      </c>
      <c r="BE255" s="238">
        <f>BE67*波及計算!$U70</f>
        <v>0</v>
      </c>
      <c r="BF255" s="238">
        <f>BF67*波及計算!$U70</f>
        <v>0</v>
      </c>
      <c r="BG255" s="238">
        <f>BG67*波及計算!$U70</f>
        <v>0</v>
      </c>
      <c r="BH255" s="238">
        <f>BH67*波及計算!$U70</f>
        <v>0</v>
      </c>
      <c r="BI255" s="238">
        <f>BI67*波及計算!$U70</f>
        <v>0</v>
      </c>
      <c r="BJ255" s="238">
        <f>BJ67*波及計算!$U70</f>
        <v>0</v>
      </c>
      <c r="BK255" s="238">
        <f>BK67*波及計算!$U70</f>
        <v>0</v>
      </c>
      <c r="BL255" s="238">
        <f>BL67*波及計算!$U70</f>
        <v>0</v>
      </c>
      <c r="BM255" s="238">
        <f>BM67*波及計算!$U70</f>
        <v>0</v>
      </c>
      <c r="BN255" s="238">
        <f>BN67*波及計算!$U70</f>
        <v>0</v>
      </c>
      <c r="BO255" s="238">
        <f>BO67*波及計算!$U70</f>
        <v>0</v>
      </c>
      <c r="BP255" s="238">
        <f>BP67*波及計算!$U70</f>
        <v>0</v>
      </c>
      <c r="BQ255" s="238">
        <f>BQ67*波及計算!$U70</f>
        <v>0</v>
      </c>
      <c r="BR255" s="238">
        <f>BR67*波及計算!$U70</f>
        <v>0</v>
      </c>
      <c r="BS255" s="238">
        <f>BS67*波及計算!$U70</f>
        <v>0</v>
      </c>
      <c r="BT255" s="238">
        <f>BT67*波及計算!$U70</f>
        <v>0</v>
      </c>
      <c r="BU255" s="238">
        <f>BU67*波及計算!$U70</f>
        <v>0</v>
      </c>
      <c r="BV255" s="238">
        <f>BV67*波及計算!$U70</f>
        <v>0</v>
      </c>
      <c r="BW255" s="238">
        <f>BW67*波及計算!$U70</f>
        <v>0</v>
      </c>
      <c r="BX255" s="238">
        <f>BX67*波及計算!$U70</f>
        <v>0</v>
      </c>
      <c r="BY255" s="238">
        <f>BY67*波及計算!$U70</f>
        <v>0</v>
      </c>
      <c r="BZ255" s="238">
        <f>BZ67*波及計算!$U70</f>
        <v>0</v>
      </c>
      <c r="CA255" s="238">
        <f>CA67*波及計算!$U70</f>
        <v>0</v>
      </c>
      <c r="CB255" s="238">
        <f>CB67*波及計算!$U70</f>
        <v>0</v>
      </c>
      <c r="CC255" s="238">
        <f>CC67*波及計算!$U70</f>
        <v>0</v>
      </c>
      <c r="CD255" s="238">
        <f>CD67*波及計算!$U70</f>
        <v>0</v>
      </c>
      <c r="CE255" s="238">
        <f>CE67*波及計算!$U70</f>
        <v>0</v>
      </c>
      <c r="CF255" s="238">
        <f>CF67*波及計算!$U70</f>
        <v>0</v>
      </c>
      <c r="CG255" s="238">
        <f>CG67*波及計算!$U70</f>
        <v>0</v>
      </c>
      <c r="CH255" s="238">
        <f>CH67*波及計算!$U70</f>
        <v>0</v>
      </c>
      <c r="CI255" s="238">
        <f>CI67*波及計算!$U70</f>
        <v>0</v>
      </c>
      <c r="CJ255" s="238">
        <f>CJ67*波及計算!$U70</f>
        <v>0</v>
      </c>
      <c r="CK255" s="238">
        <f>CK67*波及計算!$U70</f>
        <v>0</v>
      </c>
      <c r="CL255" s="238">
        <f>CL67*波及計算!$U70</f>
        <v>0</v>
      </c>
    </row>
    <row r="256" spans="1:90">
      <c r="A256">
        <v>65</v>
      </c>
      <c r="B256" t="s">
        <v>1239</v>
      </c>
      <c r="C256" s="238">
        <f>C68*波及計算!$U71</f>
        <v>0</v>
      </c>
      <c r="D256" s="238">
        <f>D68*波及計算!$U71</f>
        <v>0</v>
      </c>
      <c r="E256" s="238">
        <f>E68*波及計算!$U71</f>
        <v>0</v>
      </c>
      <c r="F256" s="238">
        <f>F68*波及計算!$U71</f>
        <v>0</v>
      </c>
      <c r="G256" s="238">
        <f>G68*波及計算!$U71</f>
        <v>0</v>
      </c>
      <c r="H256" s="238">
        <f>H68*波及計算!$U71</f>
        <v>0</v>
      </c>
      <c r="I256" s="238">
        <f>I68*波及計算!$U71</f>
        <v>0</v>
      </c>
      <c r="J256" s="238">
        <f>J68*波及計算!$U71</f>
        <v>0</v>
      </c>
      <c r="K256" s="238">
        <f>K68*波及計算!$U71</f>
        <v>0</v>
      </c>
      <c r="L256" s="238">
        <f>L68*波及計算!$U71</f>
        <v>0</v>
      </c>
      <c r="M256" s="238">
        <f>M68*波及計算!$U71</f>
        <v>0</v>
      </c>
      <c r="N256" s="238">
        <f>N68*波及計算!$U71</f>
        <v>0</v>
      </c>
      <c r="O256" s="238">
        <f>O68*波及計算!$U71</f>
        <v>0</v>
      </c>
      <c r="P256" s="238">
        <f>P68*波及計算!$U71</f>
        <v>0</v>
      </c>
      <c r="Q256" s="238">
        <f>Q68*波及計算!$U71</f>
        <v>0</v>
      </c>
      <c r="R256" s="238">
        <f>R68*波及計算!$U71</f>
        <v>0</v>
      </c>
      <c r="S256" s="238">
        <f>S68*波及計算!$U71</f>
        <v>0</v>
      </c>
      <c r="T256" s="238">
        <f>T68*波及計算!$U71</f>
        <v>0</v>
      </c>
      <c r="U256" s="238">
        <f>U68*波及計算!$U71</f>
        <v>0</v>
      </c>
      <c r="V256" s="238">
        <f>V68*波及計算!$U71</f>
        <v>0</v>
      </c>
      <c r="W256" s="238">
        <f>W68*波及計算!$U71</f>
        <v>0</v>
      </c>
      <c r="X256" s="238">
        <f>X68*波及計算!$U71</f>
        <v>0</v>
      </c>
      <c r="Y256" s="238">
        <f>Y68*波及計算!$U71</f>
        <v>0</v>
      </c>
      <c r="Z256" s="238">
        <f>Z68*波及計算!$U71</f>
        <v>0</v>
      </c>
      <c r="AA256" s="238">
        <f>AA68*波及計算!$U71</f>
        <v>0</v>
      </c>
      <c r="AB256" s="238">
        <f>AB68*波及計算!$U71</f>
        <v>0</v>
      </c>
      <c r="AC256" s="238">
        <f>AC68*波及計算!$U71</f>
        <v>0</v>
      </c>
      <c r="AD256" s="238">
        <f>AD68*波及計算!$U71</f>
        <v>0</v>
      </c>
      <c r="AE256" s="238">
        <f>AE68*波及計算!$U71</f>
        <v>0</v>
      </c>
      <c r="AF256" s="238">
        <f>AF68*波及計算!$U71</f>
        <v>0</v>
      </c>
      <c r="AG256" s="238">
        <f>AG68*波及計算!$U71</f>
        <v>0</v>
      </c>
      <c r="AH256" s="238">
        <f>AH68*波及計算!$U71</f>
        <v>0</v>
      </c>
      <c r="AI256" s="238">
        <f>AI68*波及計算!$U71</f>
        <v>0</v>
      </c>
      <c r="AJ256" s="238">
        <f>AJ68*波及計算!$U71</f>
        <v>0</v>
      </c>
      <c r="AK256" s="238">
        <f>AK68*波及計算!$U71</f>
        <v>0</v>
      </c>
      <c r="AL256" s="238">
        <f>AL68*波及計算!$U71</f>
        <v>0</v>
      </c>
      <c r="AM256" s="238">
        <f>AM68*波及計算!$U71</f>
        <v>0</v>
      </c>
      <c r="AN256" s="238">
        <f>AN68*波及計算!$U71</f>
        <v>0</v>
      </c>
      <c r="AO256" s="238">
        <f>AO68*波及計算!$U71</f>
        <v>0</v>
      </c>
      <c r="AP256" s="238">
        <f>AP68*波及計算!$U71</f>
        <v>0</v>
      </c>
      <c r="AQ256" s="238">
        <f>AQ68*波及計算!$U71</f>
        <v>0</v>
      </c>
      <c r="AR256" s="238">
        <f>AR68*波及計算!$U71</f>
        <v>0</v>
      </c>
      <c r="AS256" s="238">
        <f>AS68*波及計算!$U71</f>
        <v>0</v>
      </c>
      <c r="AT256" s="238">
        <f>AT68*波及計算!$U71</f>
        <v>0</v>
      </c>
      <c r="AU256" s="238">
        <f>AU68*波及計算!$U71</f>
        <v>0</v>
      </c>
      <c r="AV256" s="238">
        <f>AV68*波及計算!$U71</f>
        <v>0</v>
      </c>
      <c r="AW256" s="238">
        <f>AW68*波及計算!$U71</f>
        <v>0</v>
      </c>
      <c r="AX256" s="238">
        <f>AX68*波及計算!$U71</f>
        <v>0</v>
      </c>
      <c r="AY256" s="238">
        <f>AY68*波及計算!$U71</f>
        <v>0</v>
      </c>
      <c r="AZ256" s="238">
        <f>AZ68*波及計算!$U71</f>
        <v>0</v>
      </c>
      <c r="BA256" s="238">
        <f>BA68*波及計算!$U71</f>
        <v>0</v>
      </c>
      <c r="BB256" s="238">
        <f>BB68*波及計算!$U71</f>
        <v>0</v>
      </c>
      <c r="BC256" s="238">
        <f>BC68*波及計算!$U71</f>
        <v>0</v>
      </c>
      <c r="BD256" s="238">
        <f>BD68*波及計算!$U71</f>
        <v>0</v>
      </c>
      <c r="BE256" s="238">
        <f>BE68*波及計算!$U71</f>
        <v>0</v>
      </c>
      <c r="BF256" s="238">
        <f>BF68*波及計算!$U71</f>
        <v>0</v>
      </c>
      <c r="BG256" s="238">
        <f>BG68*波及計算!$U71</f>
        <v>0</v>
      </c>
      <c r="BH256" s="238">
        <f>BH68*波及計算!$U71</f>
        <v>0</v>
      </c>
      <c r="BI256" s="238">
        <f>BI68*波及計算!$U71</f>
        <v>0</v>
      </c>
      <c r="BJ256" s="238">
        <f>BJ68*波及計算!$U71</f>
        <v>0</v>
      </c>
      <c r="BK256" s="238">
        <f>BK68*波及計算!$U71</f>
        <v>0</v>
      </c>
      <c r="BL256" s="238">
        <f>BL68*波及計算!$U71</f>
        <v>0</v>
      </c>
      <c r="BM256" s="238">
        <f>BM68*波及計算!$U71</f>
        <v>0</v>
      </c>
      <c r="BN256" s="238">
        <f>BN68*波及計算!$U71</f>
        <v>0</v>
      </c>
      <c r="BO256" s="238">
        <f>BO68*波及計算!$U71</f>
        <v>0</v>
      </c>
      <c r="BP256" s="238">
        <f>BP68*波及計算!$U71</f>
        <v>0</v>
      </c>
      <c r="BQ256" s="238">
        <f>BQ68*波及計算!$U71</f>
        <v>0</v>
      </c>
      <c r="BR256" s="238">
        <f>BR68*波及計算!$U71</f>
        <v>0</v>
      </c>
      <c r="BS256" s="238">
        <f>BS68*波及計算!$U71</f>
        <v>0</v>
      </c>
      <c r="BT256" s="238">
        <f>BT68*波及計算!$U71</f>
        <v>0</v>
      </c>
      <c r="BU256" s="238">
        <f>BU68*波及計算!$U71</f>
        <v>0</v>
      </c>
      <c r="BV256" s="238">
        <f>BV68*波及計算!$U71</f>
        <v>0</v>
      </c>
      <c r="BW256" s="238">
        <f>BW68*波及計算!$U71</f>
        <v>0</v>
      </c>
      <c r="BX256" s="238">
        <f>BX68*波及計算!$U71</f>
        <v>0</v>
      </c>
      <c r="BY256" s="238">
        <f>BY68*波及計算!$U71</f>
        <v>0</v>
      </c>
      <c r="BZ256" s="238">
        <f>BZ68*波及計算!$U71</f>
        <v>0</v>
      </c>
      <c r="CA256" s="238">
        <f>CA68*波及計算!$U71</f>
        <v>0</v>
      </c>
      <c r="CB256" s="238">
        <f>CB68*波及計算!$U71</f>
        <v>0</v>
      </c>
      <c r="CC256" s="238">
        <f>CC68*波及計算!$U71</f>
        <v>0</v>
      </c>
      <c r="CD256" s="238">
        <f>CD68*波及計算!$U71</f>
        <v>0</v>
      </c>
      <c r="CE256" s="238">
        <f>CE68*波及計算!$U71</f>
        <v>0</v>
      </c>
      <c r="CF256" s="238">
        <f>CF68*波及計算!$U71</f>
        <v>0</v>
      </c>
      <c r="CG256" s="238">
        <f>CG68*波及計算!$U71</f>
        <v>0</v>
      </c>
      <c r="CH256" s="238">
        <f>CH68*波及計算!$U71</f>
        <v>0</v>
      </c>
      <c r="CI256" s="238">
        <f>CI68*波及計算!$U71</f>
        <v>0</v>
      </c>
      <c r="CJ256" s="238">
        <f>CJ68*波及計算!$U71</f>
        <v>0</v>
      </c>
      <c r="CK256" s="238">
        <f>CK68*波及計算!$U71</f>
        <v>0</v>
      </c>
      <c r="CL256" s="238">
        <f>CL68*波及計算!$U71</f>
        <v>0</v>
      </c>
    </row>
    <row r="257" spans="1:90">
      <c r="A257">
        <v>66</v>
      </c>
      <c r="B257" t="s">
        <v>17</v>
      </c>
      <c r="C257" s="238">
        <f>C69*波及計算!$U72</f>
        <v>0</v>
      </c>
      <c r="D257" s="238">
        <f>D69*波及計算!$U72</f>
        <v>0</v>
      </c>
      <c r="E257" s="238">
        <f>E69*波及計算!$U72</f>
        <v>0</v>
      </c>
      <c r="F257" s="238">
        <f>F69*波及計算!$U72</f>
        <v>0</v>
      </c>
      <c r="G257" s="238">
        <f>G69*波及計算!$U72</f>
        <v>0</v>
      </c>
      <c r="H257" s="238">
        <f>H69*波及計算!$U72</f>
        <v>0</v>
      </c>
      <c r="I257" s="238">
        <f>I69*波及計算!$U72</f>
        <v>0</v>
      </c>
      <c r="J257" s="238">
        <f>J69*波及計算!$U72</f>
        <v>0</v>
      </c>
      <c r="K257" s="238">
        <f>K69*波及計算!$U72</f>
        <v>0</v>
      </c>
      <c r="L257" s="238">
        <f>L69*波及計算!$U72</f>
        <v>0</v>
      </c>
      <c r="M257" s="238">
        <f>M69*波及計算!$U72</f>
        <v>0</v>
      </c>
      <c r="N257" s="238">
        <f>N69*波及計算!$U72</f>
        <v>0</v>
      </c>
      <c r="O257" s="238">
        <f>O69*波及計算!$U72</f>
        <v>0</v>
      </c>
      <c r="P257" s="238">
        <f>P69*波及計算!$U72</f>
        <v>0</v>
      </c>
      <c r="Q257" s="238">
        <f>Q69*波及計算!$U72</f>
        <v>0</v>
      </c>
      <c r="R257" s="238">
        <f>R69*波及計算!$U72</f>
        <v>0</v>
      </c>
      <c r="S257" s="238">
        <f>S69*波及計算!$U72</f>
        <v>0</v>
      </c>
      <c r="T257" s="238">
        <f>T69*波及計算!$U72</f>
        <v>0</v>
      </c>
      <c r="U257" s="238">
        <f>U69*波及計算!$U72</f>
        <v>0</v>
      </c>
      <c r="V257" s="238">
        <f>V69*波及計算!$U72</f>
        <v>0</v>
      </c>
      <c r="W257" s="238">
        <f>W69*波及計算!$U72</f>
        <v>0</v>
      </c>
      <c r="X257" s="238">
        <f>X69*波及計算!$U72</f>
        <v>0</v>
      </c>
      <c r="Y257" s="238">
        <f>Y69*波及計算!$U72</f>
        <v>0</v>
      </c>
      <c r="Z257" s="238">
        <f>Z69*波及計算!$U72</f>
        <v>0</v>
      </c>
      <c r="AA257" s="238">
        <f>AA69*波及計算!$U72</f>
        <v>0</v>
      </c>
      <c r="AB257" s="238">
        <f>AB69*波及計算!$U72</f>
        <v>0</v>
      </c>
      <c r="AC257" s="238">
        <f>AC69*波及計算!$U72</f>
        <v>0</v>
      </c>
      <c r="AD257" s="238">
        <f>AD69*波及計算!$U72</f>
        <v>0</v>
      </c>
      <c r="AE257" s="238">
        <f>AE69*波及計算!$U72</f>
        <v>0</v>
      </c>
      <c r="AF257" s="238">
        <f>AF69*波及計算!$U72</f>
        <v>0</v>
      </c>
      <c r="AG257" s="238">
        <f>AG69*波及計算!$U72</f>
        <v>0</v>
      </c>
      <c r="AH257" s="238">
        <f>AH69*波及計算!$U72</f>
        <v>0</v>
      </c>
      <c r="AI257" s="238">
        <f>AI69*波及計算!$U72</f>
        <v>0</v>
      </c>
      <c r="AJ257" s="238">
        <f>AJ69*波及計算!$U72</f>
        <v>0</v>
      </c>
      <c r="AK257" s="238">
        <f>AK69*波及計算!$U72</f>
        <v>0</v>
      </c>
      <c r="AL257" s="238">
        <f>AL69*波及計算!$U72</f>
        <v>0</v>
      </c>
      <c r="AM257" s="238">
        <f>AM69*波及計算!$U72</f>
        <v>0</v>
      </c>
      <c r="AN257" s="238">
        <f>AN69*波及計算!$U72</f>
        <v>0</v>
      </c>
      <c r="AO257" s="238">
        <f>AO69*波及計算!$U72</f>
        <v>0</v>
      </c>
      <c r="AP257" s="238">
        <f>AP69*波及計算!$U72</f>
        <v>0</v>
      </c>
      <c r="AQ257" s="238">
        <f>AQ69*波及計算!$U72</f>
        <v>0</v>
      </c>
      <c r="AR257" s="238">
        <f>AR69*波及計算!$U72</f>
        <v>0</v>
      </c>
      <c r="AS257" s="238">
        <f>AS69*波及計算!$U72</f>
        <v>0</v>
      </c>
      <c r="AT257" s="238">
        <f>AT69*波及計算!$U72</f>
        <v>0</v>
      </c>
      <c r="AU257" s="238">
        <f>AU69*波及計算!$U72</f>
        <v>0</v>
      </c>
      <c r="AV257" s="238">
        <f>AV69*波及計算!$U72</f>
        <v>0</v>
      </c>
      <c r="AW257" s="238">
        <f>AW69*波及計算!$U72</f>
        <v>0</v>
      </c>
      <c r="AX257" s="238">
        <f>AX69*波及計算!$U72</f>
        <v>0</v>
      </c>
      <c r="AY257" s="238">
        <f>AY69*波及計算!$U72</f>
        <v>0</v>
      </c>
      <c r="AZ257" s="238">
        <f>AZ69*波及計算!$U72</f>
        <v>0</v>
      </c>
      <c r="BA257" s="238">
        <f>BA69*波及計算!$U72</f>
        <v>0</v>
      </c>
      <c r="BB257" s="238">
        <f>BB69*波及計算!$U72</f>
        <v>0</v>
      </c>
      <c r="BC257" s="238">
        <f>BC69*波及計算!$U72</f>
        <v>0</v>
      </c>
      <c r="BD257" s="238">
        <f>BD69*波及計算!$U72</f>
        <v>0</v>
      </c>
      <c r="BE257" s="238">
        <f>BE69*波及計算!$U72</f>
        <v>0</v>
      </c>
      <c r="BF257" s="238">
        <f>BF69*波及計算!$U72</f>
        <v>0</v>
      </c>
      <c r="BG257" s="238">
        <f>BG69*波及計算!$U72</f>
        <v>0</v>
      </c>
      <c r="BH257" s="238">
        <f>BH69*波及計算!$U72</f>
        <v>0</v>
      </c>
      <c r="BI257" s="238">
        <f>BI69*波及計算!$U72</f>
        <v>0</v>
      </c>
      <c r="BJ257" s="238">
        <f>BJ69*波及計算!$U72</f>
        <v>0</v>
      </c>
      <c r="BK257" s="238">
        <f>BK69*波及計算!$U72</f>
        <v>0</v>
      </c>
      <c r="BL257" s="238">
        <f>BL69*波及計算!$U72</f>
        <v>0</v>
      </c>
      <c r="BM257" s="238">
        <f>BM69*波及計算!$U72</f>
        <v>0</v>
      </c>
      <c r="BN257" s="238">
        <f>BN69*波及計算!$U72</f>
        <v>0</v>
      </c>
      <c r="BO257" s="238">
        <f>BO69*波及計算!$U72</f>
        <v>0</v>
      </c>
      <c r="BP257" s="238">
        <f>BP69*波及計算!$U72</f>
        <v>0</v>
      </c>
      <c r="BQ257" s="238">
        <f>BQ69*波及計算!$U72</f>
        <v>0</v>
      </c>
      <c r="BR257" s="238">
        <f>BR69*波及計算!$U72</f>
        <v>0</v>
      </c>
      <c r="BS257" s="238">
        <f>BS69*波及計算!$U72</f>
        <v>0</v>
      </c>
      <c r="BT257" s="238">
        <f>BT69*波及計算!$U72</f>
        <v>0</v>
      </c>
      <c r="BU257" s="238">
        <f>BU69*波及計算!$U72</f>
        <v>0</v>
      </c>
      <c r="BV257" s="238">
        <f>BV69*波及計算!$U72</f>
        <v>0</v>
      </c>
      <c r="BW257" s="238">
        <f>BW69*波及計算!$U72</f>
        <v>0</v>
      </c>
      <c r="BX257" s="238">
        <f>BX69*波及計算!$U72</f>
        <v>0</v>
      </c>
      <c r="BY257" s="238">
        <f>BY69*波及計算!$U72</f>
        <v>0</v>
      </c>
      <c r="BZ257" s="238">
        <f>BZ69*波及計算!$U72</f>
        <v>0</v>
      </c>
      <c r="CA257" s="238">
        <f>CA69*波及計算!$U72</f>
        <v>0</v>
      </c>
      <c r="CB257" s="238">
        <f>CB69*波及計算!$U72</f>
        <v>0</v>
      </c>
      <c r="CC257" s="238">
        <f>CC69*波及計算!$U72</f>
        <v>0</v>
      </c>
      <c r="CD257" s="238">
        <f>CD69*波及計算!$U72</f>
        <v>0</v>
      </c>
      <c r="CE257" s="238">
        <f>CE69*波及計算!$U72</f>
        <v>0</v>
      </c>
      <c r="CF257" s="238">
        <f>CF69*波及計算!$U72</f>
        <v>0</v>
      </c>
      <c r="CG257" s="238">
        <f>CG69*波及計算!$U72</f>
        <v>0</v>
      </c>
      <c r="CH257" s="238">
        <f>CH69*波及計算!$U72</f>
        <v>0</v>
      </c>
      <c r="CI257" s="238">
        <f>CI69*波及計算!$U72</f>
        <v>0</v>
      </c>
      <c r="CJ257" s="238">
        <f>CJ69*波及計算!$U72</f>
        <v>0</v>
      </c>
      <c r="CK257" s="238">
        <f>CK69*波及計算!$U72</f>
        <v>0</v>
      </c>
      <c r="CL257" s="238">
        <f>CL69*波及計算!$U72</f>
        <v>0</v>
      </c>
    </row>
    <row r="258" spans="1:90">
      <c r="A258">
        <v>67</v>
      </c>
      <c r="B258" t="s">
        <v>89</v>
      </c>
      <c r="C258" s="238">
        <f>C70*波及計算!$U73</f>
        <v>0</v>
      </c>
      <c r="D258" s="238">
        <f>D70*波及計算!$U73</f>
        <v>0</v>
      </c>
      <c r="E258" s="238">
        <f>E70*波及計算!$U73</f>
        <v>0</v>
      </c>
      <c r="F258" s="238">
        <f>F70*波及計算!$U73</f>
        <v>0</v>
      </c>
      <c r="G258" s="238">
        <f>G70*波及計算!$U73</f>
        <v>0</v>
      </c>
      <c r="H258" s="238">
        <f>H70*波及計算!$U73</f>
        <v>0</v>
      </c>
      <c r="I258" s="238">
        <f>I70*波及計算!$U73</f>
        <v>0</v>
      </c>
      <c r="J258" s="238">
        <f>J70*波及計算!$U73</f>
        <v>0</v>
      </c>
      <c r="K258" s="238">
        <f>K70*波及計算!$U73</f>
        <v>0</v>
      </c>
      <c r="L258" s="238">
        <f>L70*波及計算!$U73</f>
        <v>0</v>
      </c>
      <c r="M258" s="238">
        <f>M70*波及計算!$U73</f>
        <v>0</v>
      </c>
      <c r="N258" s="238">
        <f>N70*波及計算!$U73</f>
        <v>0</v>
      </c>
      <c r="O258" s="238">
        <f>O70*波及計算!$U73</f>
        <v>0</v>
      </c>
      <c r="P258" s="238">
        <f>P70*波及計算!$U73</f>
        <v>0</v>
      </c>
      <c r="Q258" s="238">
        <f>Q70*波及計算!$U73</f>
        <v>0</v>
      </c>
      <c r="R258" s="238">
        <f>R70*波及計算!$U73</f>
        <v>0</v>
      </c>
      <c r="S258" s="238">
        <f>S70*波及計算!$U73</f>
        <v>0</v>
      </c>
      <c r="T258" s="238">
        <f>T70*波及計算!$U73</f>
        <v>0</v>
      </c>
      <c r="U258" s="238">
        <f>U70*波及計算!$U73</f>
        <v>0</v>
      </c>
      <c r="V258" s="238">
        <f>V70*波及計算!$U73</f>
        <v>0</v>
      </c>
      <c r="W258" s="238">
        <f>W70*波及計算!$U73</f>
        <v>0</v>
      </c>
      <c r="X258" s="238">
        <f>X70*波及計算!$U73</f>
        <v>0</v>
      </c>
      <c r="Y258" s="238">
        <f>Y70*波及計算!$U73</f>
        <v>0</v>
      </c>
      <c r="Z258" s="238">
        <f>Z70*波及計算!$U73</f>
        <v>0</v>
      </c>
      <c r="AA258" s="238">
        <f>AA70*波及計算!$U73</f>
        <v>0</v>
      </c>
      <c r="AB258" s="238">
        <f>AB70*波及計算!$U73</f>
        <v>0</v>
      </c>
      <c r="AC258" s="238">
        <f>AC70*波及計算!$U73</f>
        <v>0</v>
      </c>
      <c r="AD258" s="238">
        <f>AD70*波及計算!$U73</f>
        <v>0</v>
      </c>
      <c r="AE258" s="238">
        <f>AE70*波及計算!$U73</f>
        <v>0</v>
      </c>
      <c r="AF258" s="238">
        <f>AF70*波及計算!$U73</f>
        <v>0</v>
      </c>
      <c r="AG258" s="238">
        <f>AG70*波及計算!$U73</f>
        <v>0</v>
      </c>
      <c r="AH258" s="238">
        <f>AH70*波及計算!$U73</f>
        <v>0</v>
      </c>
      <c r="AI258" s="238">
        <f>AI70*波及計算!$U73</f>
        <v>0</v>
      </c>
      <c r="AJ258" s="238">
        <f>AJ70*波及計算!$U73</f>
        <v>0</v>
      </c>
      <c r="AK258" s="238">
        <f>AK70*波及計算!$U73</f>
        <v>0</v>
      </c>
      <c r="AL258" s="238">
        <f>AL70*波及計算!$U73</f>
        <v>0</v>
      </c>
      <c r="AM258" s="238">
        <f>AM70*波及計算!$U73</f>
        <v>0</v>
      </c>
      <c r="AN258" s="238">
        <f>AN70*波及計算!$U73</f>
        <v>0</v>
      </c>
      <c r="AO258" s="238">
        <f>AO70*波及計算!$U73</f>
        <v>0</v>
      </c>
      <c r="AP258" s="238">
        <f>AP70*波及計算!$U73</f>
        <v>0</v>
      </c>
      <c r="AQ258" s="238">
        <f>AQ70*波及計算!$U73</f>
        <v>0</v>
      </c>
      <c r="AR258" s="238">
        <f>AR70*波及計算!$U73</f>
        <v>0</v>
      </c>
      <c r="AS258" s="238">
        <f>AS70*波及計算!$U73</f>
        <v>0</v>
      </c>
      <c r="AT258" s="238">
        <f>AT70*波及計算!$U73</f>
        <v>0</v>
      </c>
      <c r="AU258" s="238">
        <f>AU70*波及計算!$U73</f>
        <v>0</v>
      </c>
      <c r="AV258" s="238">
        <f>AV70*波及計算!$U73</f>
        <v>0</v>
      </c>
      <c r="AW258" s="238">
        <f>AW70*波及計算!$U73</f>
        <v>0</v>
      </c>
      <c r="AX258" s="238">
        <f>AX70*波及計算!$U73</f>
        <v>0</v>
      </c>
      <c r="AY258" s="238">
        <f>AY70*波及計算!$U73</f>
        <v>0</v>
      </c>
      <c r="AZ258" s="238">
        <f>AZ70*波及計算!$U73</f>
        <v>0</v>
      </c>
      <c r="BA258" s="238">
        <f>BA70*波及計算!$U73</f>
        <v>0</v>
      </c>
      <c r="BB258" s="238">
        <f>BB70*波及計算!$U73</f>
        <v>0</v>
      </c>
      <c r="BC258" s="238">
        <f>BC70*波及計算!$U73</f>
        <v>0</v>
      </c>
      <c r="BD258" s="238">
        <f>BD70*波及計算!$U73</f>
        <v>0</v>
      </c>
      <c r="BE258" s="238">
        <f>BE70*波及計算!$U73</f>
        <v>0</v>
      </c>
      <c r="BF258" s="238">
        <f>BF70*波及計算!$U73</f>
        <v>0</v>
      </c>
      <c r="BG258" s="238">
        <f>BG70*波及計算!$U73</f>
        <v>0</v>
      </c>
      <c r="BH258" s="238">
        <f>BH70*波及計算!$U73</f>
        <v>0</v>
      </c>
      <c r="BI258" s="238">
        <f>BI70*波及計算!$U73</f>
        <v>0</v>
      </c>
      <c r="BJ258" s="238">
        <f>BJ70*波及計算!$U73</f>
        <v>0</v>
      </c>
      <c r="BK258" s="238">
        <f>BK70*波及計算!$U73</f>
        <v>0</v>
      </c>
      <c r="BL258" s="238">
        <f>BL70*波及計算!$U73</f>
        <v>0</v>
      </c>
      <c r="BM258" s="238">
        <f>BM70*波及計算!$U73</f>
        <v>0</v>
      </c>
      <c r="BN258" s="238">
        <f>BN70*波及計算!$U73</f>
        <v>0</v>
      </c>
      <c r="BO258" s="238">
        <f>BO70*波及計算!$U73</f>
        <v>0</v>
      </c>
      <c r="BP258" s="238">
        <f>BP70*波及計算!$U73</f>
        <v>0</v>
      </c>
      <c r="BQ258" s="238">
        <f>BQ70*波及計算!$U73</f>
        <v>0</v>
      </c>
      <c r="BR258" s="238">
        <f>BR70*波及計算!$U73</f>
        <v>0</v>
      </c>
      <c r="BS258" s="238">
        <f>BS70*波及計算!$U73</f>
        <v>0</v>
      </c>
      <c r="BT258" s="238">
        <f>BT70*波及計算!$U73</f>
        <v>0</v>
      </c>
      <c r="BU258" s="238">
        <f>BU70*波及計算!$U73</f>
        <v>0</v>
      </c>
      <c r="BV258" s="238">
        <f>BV70*波及計算!$U73</f>
        <v>0</v>
      </c>
      <c r="BW258" s="238">
        <f>BW70*波及計算!$U73</f>
        <v>0</v>
      </c>
      <c r="BX258" s="238">
        <f>BX70*波及計算!$U73</f>
        <v>0</v>
      </c>
      <c r="BY258" s="238">
        <f>BY70*波及計算!$U73</f>
        <v>0</v>
      </c>
      <c r="BZ258" s="238">
        <f>BZ70*波及計算!$U73</f>
        <v>0</v>
      </c>
      <c r="CA258" s="238">
        <f>CA70*波及計算!$U73</f>
        <v>0</v>
      </c>
      <c r="CB258" s="238">
        <f>CB70*波及計算!$U73</f>
        <v>0</v>
      </c>
      <c r="CC258" s="238">
        <f>CC70*波及計算!$U73</f>
        <v>0</v>
      </c>
      <c r="CD258" s="238">
        <f>CD70*波及計算!$U73</f>
        <v>0</v>
      </c>
      <c r="CE258" s="238">
        <f>CE70*波及計算!$U73</f>
        <v>0</v>
      </c>
      <c r="CF258" s="238">
        <f>CF70*波及計算!$U73</f>
        <v>0</v>
      </c>
      <c r="CG258" s="238">
        <f>CG70*波及計算!$U73</f>
        <v>0</v>
      </c>
      <c r="CH258" s="238">
        <f>CH70*波及計算!$U73</f>
        <v>0</v>
      </c>
      <c r="CI258" s="238">
        <f>CI70*波及計算!$U73</f>
        <v>0</v>
      </c>
      <c r="CJ258" s="238">
        <f>CJ70*波及計算!$U73</f>
        <v>0</v>
      </c>
      <c r="CK258" s="238">
        <f>CK70*波及計算!$U73</f>
        <v>0</v>
      </c>
      <c r="CL258" s="238">
        <f>CL70*波及計算!$U73</f>
        <v>0</v>
      </c>
    </row>
    <row r="259" spans="1:90">
      <c r="A259">
        <v>68</v>
      </c>
      <c r="B259" t="s">
        <v>169</v>
      </c>
      <c r="C259" s="238">
        <f>C71*波及計算!$U74</f>
        <v>0</v>
      </c>
      <c r="D259" s="238">
        <f>D71*波及計算!$U74</f>
        <v>0</v>
      </c>
      <c r="E259" s="238">
        <f>E71*波及計算!$U74</f>
        <v>0</v>
      </c>
      <c r="F259" s="238">
        <f>F71*波及計算!$U74</f>
        <v>0</v>
      </c>
      <c r="G259" s="238">
        <f>G71*波及計算!$U74</f>
        <v>0</v>
      </c>
      <c r="H259" s="238">
        <f>H71*波及計算!$U74</f>
        <v>0</v>
      </c>
      <c r="I259" s="238">
        <f>I71*波及計算!$U74</f>
        <v>0</v>
      </c>
      <c r="J259" s="238">
        <f>J71*波及計算!$U74</f>
        <v>0</v>
      </c>
      <c r="K259" s="238">
        <f>K71*波及計算!$U74</f>
        <v>0</v>
      </c>
      <c r="L259" s="238">
        <f>L71*波及計算!$U74</f>
        <v>0</v>
      </c>
      <c r="M259" s="238">
        <f>M71*波及計算!$U74</f>
        <v>0</v>
      </c>
      <c r="N259" s="238">
        <f>N71*波及計算!$U74</f>
        <v>0</v>
      </c>
      <c r="O259" s="238">
        <f>O71*波及計算!$U74</f>
        <v>0</v>
      </c>
      <c r="P259" s="238">
        <f>P71*波及計算!$U74</f>
        <v>0</v>
      </c>
      <c r="Q259" s="238">
        <f>Q71*波及計算!$U74</f>
        <v>0</v>
      </c>
      <c r="R259" s="238">
        <f>R71*波及計算!$U74</f>
        <v>0</v>
      </c>
      <c r="S259" s="238">
        <f>S71*波及計算!$U74</f>
        <v>0</v>
      </c>
      <c r="T259" s="238">
        <f>T71*波及計算!$U74</f>
        <v>0</v>
      </c>
      <c r="U259" s="238">
        <f>U71*波及計算!$U74</f>
        <v>0</v>
      </c>
      <c r="V259" s="238">
        <f>V71*波及計算!$U74</f>
        <v>0</v>
      </c>
      <c r="W259" s="238">
        <f>W71*波及計算!$U74</f>
        <v>0</v>
      </c>
      <c r="X259" s="238">
        <f>X71*波及計算!$U74</f>
        <v>0</v>
      </c>
      <c r="Y259" s="238">
        <f>Y71*波及計算!$U74</f>
        <v>0</v>
      </c>
      <c r="Z259" s="238">
        <f>Z71*波及計算!$U74</f>
        <v>0</v>
      </c>
      <c r="AA259" s="238">
        <f>AA71*波及計算!$U74</f>
        <v>0</v>
      </c>
      <c r="AB259" s="238">
        <f>AB71*波及計算!$U74</f>
        <v>0</v>
      </c>
      <c r="AC259" s="238">
        <f>AC71*波及計算!$U74</f>
        <v>0</v>
      </c>
      <c r="AD259" s="238">
        <f>AD71*波及計算!$U74</f>
        <v>0</v>
      </c>
      <c r="AE259" s="238">
        <f>AE71*波及計算!$U74</f>
        <v>0</v>
      </c>
      <c r="AF259" s="238">
        <f>AF71*波及計算!$U74</f>
        <v>0</v>
      </c>
      <c r="AG259" s="238">
        <f>AG71*波及計算!$U74</f>
        <v>0</v>
      </c>
      <c r="AH259" s="238">
        <f>AH71*波及計算!$U74</f>
        <v>0</v>
      </c>
      <c r="AI259" s="238">
        <f>AI71*波及計算!$U74</f>
        <v>0</v>
      </c>
      <c r="AJ259" s="238">
        <f>AJ71*波及計算!$U74</f>
        <v>0</v>
      </c>
      <c r="AK259" s="238">
        <f>AK71*波及計算!$U74</f>
        <v>0</v>
      </c>
      <c r="AL259" s="238">
        <f>AL71*波及計算!$U74</f>
        <v>0</v>
      </c>
      <c r="AM259" s="238">
        <f>AM71*波及計算!$U74</f>
        <v>0</v>
      </c>
      <c r="AN259" s="238">
        <f>AN71*波及計算!$U74</f>
        <v>0</v>
      </c>
      <c r="AO259" s="238">
        <f>AO71*波及計算!$U74</f>
        <v>0</v>
      </c>
      <c r="AP259" s="238">
        <f>AP71*波及計算!$U74</f>
        <v>0</v>
      </c>
      <c r="AQ259" s="238">
        <f>AQ71*波及計算!$U74</f>
        <v>0</v>
      </c>
      <c r="AR259" s="238">
        <f>AR71*波及計算!$U74</f>
        <v>0</v>
      </c>
      <c r="AS259" s="238">
        <f>AS71*波及計算!$U74</f>
        <v>0</v>
      </c>
      <c r="AT259" s="238">
        <f>AT71*波及計算!$U74</f>
        <v>0</v>
      </c>
      <c r="AU259" s="238">
        <f>AU71*波及計算!$U74</f>
        <v>0</v>
      </c>
      <c r="AV259" s="238">
        <f>AV71*波及計算!$U74</f>
        <v>0</v>
      </c>
      <c r="AW259" s="238">
        <f>AW71*波及計算!$U74</f>
        <v>0</v>
      </c>
      <c r="AX259" s="238">
        <f>AX71*波及計算!$U74</f>
        <v>0</v>
      </c>
      <c r="AY259" s="238">
        <f>AY71*波及計算!$U74</f>
        <v>0</v>
      </c>
      <c r="AZ259" s="238">
        <f>AZ71*波及計算!$U74</f>
        <v>0</v>
      </c>
      <c r="BA259" s="238">
        <f>BA71*波及計算!$U74</f>
        <v>0</v>
      </c>
      <c r="BB259" s="238">
        <f>BB71*波及計算!$U74</f>
        <v>0</v>
      </c>
      <c r="BC259" s="238">
        <f>BC71*波及計算!$U74</f>
        <v>0</v>
      </c>
      <c r="BD259" s="238">
        <f>BD71*波及計算!$U74</f>
        <v>0</v>
      </c>
      <c r="BE259" s="238">
        <f>BE71*波及計算!$U74</f>
        <v>0</v>
      </c>
      <c r="BF259" s="238">
        <f>BF71*波及計算!$U74</f>
        <v>0</v>
      </c>
      <c r="BG259" s="238">
        <f>BG71*波及計算!$U74</f>
        <v>0</v>
      </c>
      <c r="BH259" s="238">
        <f>BH71*波及計算!$U74</f>
        <v>0</v>
      </c>
      <c r="BI259" s="238">
        <f>BI71*波及計算!$U74</f>
        <v>0</v>
      </c>
      <c r="BJ259" s="238">
        <f>BJ71*波及計算!$U74</f>
        <v>0</v>
      </c>
      <c r="BK259" s="238">
        <f>BK71*波及計算!$U74</f>
        <v>0</v>
      </c>
      <c r="BL259" s="238">
        <f>BL71*波及計算!$U74</f>
        <v>0</v>
      </c>
      <c r="BM259" s="238">
        <f>BM71*波及計算!$U74</f>
        <v>0</v>
      </c>
      <c r="BN259" s="238">
        <f>BN71*波及計算!$U74</f>
        <v>0</v>
      </c>
      <c r="BO259" s="238">
        <f>BO71*波及計算!$U74</f>
        <v>0</v>
      </c>
      <c r="BP259" s="238">
        <f>BP71*波及計算!$U74</f>
        <v>0</v>
      </c>
      <c r="BQ259" s="238">
        <f>BQ71*波及計算!$U74</f>
        <v>0</v>
      </c>
      <c r="BR259" s="238">
        <f>BR71*波及計算!$U74</f>
        <v>0</v>
      </c>
      <c r="BS259" s="238">
        <f>BS71*波及計算!$U74</f>
        <v>0</v>
      </c>
      <c r="BT259" s="238">
        <f>BT71*波及計算!$U74</f>
        <v>0</v>
      </c>
      <c r="BU259" s="238">
        <f>BU71*波及計算!$U74</f>
        <v>0</v>
      </c>
      <c r="BV259" s="238">
        <f>BV71*波及計算!$U74</f>
        <v>0</v>
      </c>
      <c r="BW259" s="238">
        <f>BW71*波及計算!$U74</f>
        <v>0</v>
      </c>
      <c r="BX259" s="238">
        <f>BX71*波及計算!$U74</f>
        <v>0</v>
      </c>
      <c r="BY259" s="238">
        <f>BY71*波及計算!$U74</f>
        <v>0</v>
      </c>
      <c r="BZ259" s="238">
        <f>BZ71*波及計算!$U74</f>
        <v>0</v>
      </c>
      <c r="CA259" s="238">
        <f>CA71*波及計算!$U74</f>
        <v>0</v>
      </c>
      <c r="CB259" s="238">
        <f>CB71*波及計算!$U74</f>
        <v>0</v>
      </c>
      <c r="CC259" s="238">
        <f>CC71*波及計算!$U74</f>
        <v>0</v>
      </c>
      <c r="CD259" s="238">
        <f>CD71*波及計算!$U74</f>
        <v>0</v>
      </c>
      <c r="CE259" s="238">
        <f>CE71*波及計算!$U74</f>
        <v>0</v>
      </c>
      <c r="CF259" s="238">
        <f>CF71*波及計算!$U74</f>
        <v>0</v>
      </c>
      <c r="CG259" s="238">
        <f>CG71*波及計算!$U74</f>
        <v>0</v>
      </c>
      <c r="CH259" s="238">
        <f>CH71*波及計算!$U74</f>
        <v>0</v>
      </c>
      <c r="CI259" s="238">
        <f>CI71*波及計算!$U74</f>
        <v>0</v>
      </c>
      <c r="CJ259" s="238">
        <f>CJ71*波及計算!$U74</f>
        <v>0</v>
      </c>
      <c r="CK259" s="238">
        <f>CK71*波及計算!$U74</f>
        <v>0</v>
      </c>
      <c r="CL259" s="238">
        <f>CL71*波及計算!$U74</f>
        <v>0</v>
      </c>
    </row>
    <row r="260" spans="1:90">
      <c r="A260">
        <v>69</v>
      </c>
      <c r="B260" t="s">
        <v>170</v>
      </c>
      <c r="C260" s="238">
        <f>C72*波及計算!$U75</f>
        <v>0</v>
      </c>
      <c r="D260" s="238">
        <f>D72*波及計算!$U75</f>
        <v>0</v>
      </c>
      <c r="E260" s="238">
        <f>E72*波及計算!$U75</f>
        <v>0</v>
      </c>
      <c r="F260" s="238">
        <f>F72*波及計算!$U75</f>
        <v>0</v>
      </c>
      <c r="G260" s="238">
        <f>G72*波及計算!$U75</f>
        <v>0</v>
      </c>
      <c r="H260" s="238">
        <f>H72*波及計算!$U75</f>
        <v>0</v>
      </c>
      <c r="I260" s="238">
        <f>I72*波及計算!$U75</f>
        <v>0</v>
      </c>
      <c r="J260" s="238">
        <f>J72*波及計算!$U75</f>
        <v>0</v>
      </c>
      <c r="K260" s="238">
        <f>K72*波及計算!$U75</f>
        <v>0</v>
      </c>
      <c r="L260" s="238">
        <f>L72*波及計算!$U75</f>
        <v>0</v>
      </c>
      <c r="M260" s="238">
        <f>M72*波及計算!$U75</f>
        <v>0</v>
      </c>
      <c r="N260" s="238">
        <f>N72*波及計算!$U75</f>
        <v>0</v>
      </c>
      <c r="O260" s="238">
        <f>O72*波及計算!$U75</f>
        <v>0</v>
      </c>
      <c r="P260" s="238">
        <f>P72*波及計算!$U75</f>
        <v>0</v>
      </c>
      <c r="Q260" s="238">
        <f>Q72*波及計算!$U75</f>
        <v>0</v>
      </c>
      <c r="R260" s="238">
        <f>R72*波及計算!$U75</f>
        <v>0</v>
      </c>
      <c r="S260" s="238">
        <f>S72*波及計算!$U75</f>
        <v>0</v>
      </c>
      <c r="T260" s="238">
        <f>T72*波及計算!$U75</f>
        <v>0</v>
      </c>
      <c r="U260" s="238">
        <f>U72*波及計算!$U75</f>
        <v>0</v>
      </c>
      <c r="V260" s="238">
        <f>V72*波及計算!$U75</f>
        <v>0</v>
      </c>
      <c r="W260" s="238">
        <f>W72*波及計算!$U75</f>
        <v>0</v>
      </c>
      <c r="X260" s="238">
        <f>X72*波及計算!$U75</f>
        <v>0</v>
      </c>
      <c r="Y260" s="238">
        <f>Y72*波及計算!$U75</f>
        <v>0</v>
      </c>
      <c r="Z260" s="238">
        <f>Z72*波及計算!$U75</f>
        <v>0</v>
      </c>
      <c r="AA260" s="238">
        <f>AA72*波及計算!$U75</f>
        <v>0</v>
      </c>
      <c r="AB260" s="238">
        <f>AB72*波及計算!$U75</f>
        <v>0</v>
      </c>
      <c r="AC260" s="238">
        <f>AC72*波及計算!$U75</f>
        <v>0</v>
      </c>
      <c r="AD260" s="238">
        <f>AD72*波及計算!$U75</f>
        <v>0</v>
      </c>
      <c r="AE260" s="238">
        <f>AE72*波及計算!$U75</f>
        <v>0</v>
      </c>
      <c r="AF260" s="238">
        <f>AF72*波及計算!$U75</f>
        <v>0</v>
      </c>
      <c r="AG260" s="238">
        <f>AG72*波及計算!$U75</f>
        <v>0</v>
      </c>
      <c r="AH260" s="238">
        <f>AH72*波及計算!$U75</f>
        <v>0</v>
      </c>
      <c r="AI260" s="238">
        <f>AI72*波及計算!$U75</f>
        <v>0</v>
      </c>
      <c r="AJ260" s="238">
        <f>AJ72*波及計算!$U75</f>
        <v>0</v>
      </c>
      <c r="AK260" s="238">
        <f>AK72*波及計算!$U75</f>
        <v>0</v>
      </c>
      <c r="AL260" s="238">
        <f>AL72*波及計算!$U75</f>
        <v>0</v>
      </c>
      <c r="AM260" s="238">
        <f>AM72*波及計算!$U75</f>
        <v>0</v>
      </c>
      <c r="AN260" s="238">
        <f>AN72*波及計算!$U75</f>
        <v>0</v>
      </c>
      <c r="AO260" s="238">
        <f>AO72*波及計算!$U75</f>
        <v>0</v>
      </c>
      <c r="AP260" s="238">
        <f>AP72*波及計算!$U75</f>
        <v>0</v>
      </c>
      <c r="AQ260" s="238">
        <f>AQ72*波及計算!$U75</f>
        <v>0</v>
      </c>
      <c r="AR260" s="238">
        <f>AR72*波及計算!$U75</f>
        <v>0</v>
      </c>
      <c r="AS260" s="238">
        <f>AS72*波及計算!$U75</f>
        <v>0</v>
      </c>
      <c r="AT260" s="238">
        <f>AT72*波及計算!$U75</f>
        <v>0</v>
      </c>
      <c r="AU260" s="238">
        <f>AU72*波及計算!$U75</f>
        <v>0</v>
      </c>
      <c r="AV260" s="238">
        <f>AV72*波及計算!$U75</f>
        <v>0</v>
      </c>
      <c r="AW260" s="238">
        <f>AW72*波及計算!$U75</f>
        <v>0</v>
      </c>
      <c r="AX260" s="238">
        <f>AX72*波及計算!$U75</f>
        <v>0</v>
      </c>
      <c r="AY260" s="238">
        <f>AY72*波及計算!$U75</f>
        <v>0</v>
      </c>
      <c r="AZ260" s="238">
        <f>AZ72*波及計算!$U75</f>
        <v>0</v>
      </c>
      <c r="BA260" s="238">
        <f>BA72*波及計算!$U75</f>
        <v>0</v>
      </c>
      <c r="BB260" s="238">
        <f>BB72*波及計算!$U75</f>
        <v>0</v>
      </c>
      <c r="BC260" s="238">
        <f>BC72*波及計算!$U75</f>
        <v>0</v>
      </c>
      <c r="BD260" s="238">
        <f>BD72*波及計算!$U75</f>
        <v>0</v>
      </c>
      <c r="BE260" s="238">
        <f>BE72*波及計算!$U75</f>
        <v>0</v>
      </c>
      <c r="BF260" s="238">
        <f>BF72*波及計算!$U75</f>
        <v>0</v>
      </c>
      <c r="BG260" s="238">
        <f>BG72*波及計算!$U75</f>
        <v>0</v>
      </c>
      <c r="BH260" s="238">
        <f>BH72*波及計算!$U75</f>
        <v>0</v>
      </c>
      <c r="BI260" s="238">
        <f>BI72*波及計算!$U75</f>
        <v>0</v>
      </c>
      <c r="BJ260" s="238">
        <f>BJ72*波及計算!$U75</f>
        <v>0</v>
      </c>
      <c r="BK260" s="238">
        <f>BK72*波及計算!$U75</f>
        <v>0</v>
      </c>
      <c r="BL260" s="238">
        <f>BL72*波及計算!$U75</f>
        <v>0</v>
      </c>
      <c r="BM260" s="238">
        <f>BM72*波及計算!$U75</f>
        <v>0</v>
      </c>
      <c r="BN260" s="238">
        <f>BN72*波及計算!$U75</f>
        <v>0</v>
      </c>
      <c r="BO260" s="238">
        <f>BO72*波及計算!$U75</f>
        <v>0</v>
      </c>
      <c r="BP260" s="238">
        <f>BP72*波及計算!$U75</f>
        <v>0</v>
      </c>
      <c r="BQ260" s="238">
        <f>BQ72*波及計算!$U75</f>
        <v>0</v>
      </c>
      <c r="BR260" s="238">
        <f>BR72*波及計算!$U75</f>
        <v>0</v>
      </c>
      <c r="BS260" s="238">
        <f>BS72*波及計算!$U75</f>
        <v>0</v>
      </c>
      <c r="BT260" s="238">
        <f>BT72*波及計算!$U75</f>
        <v>0</v>
      </c>
      <c r="BU260" s="238">
        <f>BU72*波及計算!$U75</f>
        <v>0</v>
      </c>
      <c r="BV260" s="238">
        <f>BV72*波及計算!$U75</f>
        <v>0</v>
      </c>
      <c r="BW260" s="238">
        <f>BW72*波及計算!$U75</f>
        <v>0</v>
      </c>
      <c r="BX260" s="238">
        <f>BX72*波及計算!$U75</f>
        <v>0</v>
      </c>
      <c r="BY260" s="238">
        <f>BY72*波及計算!$U75</f>
        <v>0</v>
      </c>
      <c r="BZ260" s="238">
        <f>BZ72*波及計算!$U75</f>
        <v>0</v>
      </c>
      <c r="CA260" s="238">
        <f>CA72*波及計算!$U75</f>
        <v>0</v>
      </c>
      <c r="CB260" s="238">
        <f>CB72*波及計算!$U75</f>
        <v>0</v>
      </c>
      <c r="CC260" s="238">
        <f>CC72*波及計算!$U75</f>
        <v>0</v>
      </c>
      <c r="CD260" s="238">
        <f>CD72*波及計算!$U75</f>
        <v>0</v>
      </c>
      <c r="CE260" s="238">
        <f>CE72*波及計算!$U75</f>
        <v>0</v>
      </c>
      <c r="CF260" s="238">
        <f>CF72*波及計算!$U75</f>
        <v>0</v>
      </c>
      <c r="CG260" s="238">
        <f>CG72*波及計算!$U75</f>
        <v>0</v>
      </c>
      <c r="CH260" s="238">
        <f>CH72*波及計算!$U75</f>
        <v>0</v>
      </c>
      <c r="CI260" s="238">
        <f>CI72*波及計算!$U75</f>
        <v>0</v>
      </c>
      <c r="CJ260" s="238">
        <f>CJ72*波及計算!$U75</f>
        <v>0</v>
      </c>
      <c r="CK260" s="238">
        <f>CK72*波及計算!$U75</f>
        <v>0</v>
      </c>
      <c r="CL260" s="238">
        <f>CL72*波及計算!$U75</f>
        <v>0</v>
      </c>
    </row>
    <row r="261" spans="1:90">
      <c r="A261">
        <v>70</v>
      </c>
      <c r="B261" t="s">
        <v>18</v>
      </c>
      <c r="C261" s="238">
        <f>C73*波及計算!$U76</f>
        <v>0</v>
      </c>
      <c r="D261" s="238">
        <f>D73*波及計算!$U76</f>
        <v>0</v>
      </c>
      <c r="E261" s="238">
        <f>E73*波及計算!$U76</f>
        <v>0</v>
      </c>
      <c r="F261" s="238">
        <f>F73*波及計算!$U76</f>
        <v>0</v>
      </c>
      <c r="G261" s="238">
        <f>G73*波及計算!$U76</f>
        <v>0</v>
      </c>
      <c r="H261" s="238">
        <f>H73*波及計算!$U76</f>
        <v>0</v>
      </c>
      <c r="I261" s="238">
        <f>I73*波及計算!$U76</f>
        <v>0</v>
      </c>
      <c r="J261" s="238">
        <f>J73*波及計算!$U76</f>
        <v>0</v>
      </c>
      <c r="K261" s="238">
        <f>K73*波及計算!$U76</f>
        <v>0</v>
      </c>
      <c r="L261" s="238">
        <f>L73*波及計算!$U76</f>
        <v>0</v>
      </c>
      <c r="M261" s="238">
        <f>M73*波及計算!$U76</f>
        <v>0</v>
      </c>
      <c r="N261" s="238">
        <f>N73*波及計算!$U76</f>
        <v>0</v>
      </c>
      <c r="O261" s="238">
        <f>O73*波及計算!$U76</f>
        <v>0</v>
      </c>
      <c r="P261" s="238">
        <f>P73*波及計算!$U76</f>
        <v>0</v>
      </c>
      <c r="Q261" s="238">
        <f>Q73*波及計算!$U76</f>
        <v>0</v>
      </c>
      <c r="R261" s="238">
        <f>R73*波及計算!$U76</f>
        <v>0</v>
      </c>
      <c r="S261" s="238">
        <f>S73*波及計算!$U76</f>
        <v>0</v>
      </c>
      <c r="T261" s="238">
        <f>T73*波及計算!$U76</f>
        <v>0</v>
      </c>
      <c r="U261" s="238">
        <f>U73*波及計算!$U76</f>
        <v>0</v>
      </c>
      <c r="V261" s="238">
        <f>V73*波及計算!$U76</f>
        <v>0</v>
      </c>
      <c r="W261" s="238">
        <f>W73*波及計算!$U76</f>
        <v>0</v>
      </c>
      <c r="X261" s="238">
        <f>X73*波及計算!$U76</f>
        <v>0</v>
      </c>
      <c r="Y261" s="238">
        <f>Y73*波及計算!$U76</f>
        <v>0</v>
      </c>
      <c r="Z261" s="238">
        <f>Z73*波及計算!$U76</f>
        <v>0</v>
      </c>
      <c r="AA261" s="238">
        <f>AA73*波及計算!$U76</f>
        <v>0</v>
      </c>
      <c r="AB261" s="238">
        <f>AB73*波及計算!$U76</f>
        <v>0</v>
      </c>
      <c r="AC261" s="238">
        <f>AC73*波及計算!$U76</f>
        <v>0</v>
      </c>
      <c r="AD261" s="238">
        <f>AD73*波及計算!$U76</f>
        <v>0</v>
      </c>
      <c r="AE261" s="238">
        <f>AE73*波及計算!$U76</f>
        <v>0</v>
      </c>
      <c r="AF261" s="238">
        <f>AF73*波及計算!$U76</f>
        <v>0</v>
      </c>
      <c r="AG261" s="238">
        <f>AG73*波及計算!$U76</f>
        <v>0</v>
      </c>
      <c r="AH261" s="238">
        <f>AH73*波及計算!$U76</f>
        <v>0</v>
      </c>
      <c r="AI261" s="238">
        <f>AI73*波及計算!$U76</f>
        <v>0</v>
      </c>
      <c r="AJ261" s="238">
        <f>AJ73*波及計算!$U76</f>
        <v>0</v>
      </c>
      <c r="AK261" s="238">
        <f>AK73*波及計算!$U76</f>
        <v>0</v>
      </c>
      <c r="AL261" s="238">
        <f>AL73*波及計算!$U76</f>
        <v>0</v>
      </c>
      <c r="AM261" s="238">
        <f>AM73*波及計算!$U76</f>
        <v>0</v>
      </c>
      <c r="AN261" s="238">
        <f>AN73*波及計算!$U76</f>
        <v>0</v>
      </c>
      <c r="AO261" s="238">
        <f>AO73*波及計算!$U76</f>
        <v>0</v>
      </c>
      <c r="AP261" s="238">
        <f>AP73*波及計算!$U76</f>
        <v>0</v>
      </c>
      <c r="AQ261" s="238">
        <f>AQ73*波及計算!$U76</f>
        <v>0</v>
      </c>
      <c r="AR261" s="238">
        <f>AR73*波及計算!$U76</f>
        <v>0</v>
      </c>
      <c r="AS261" s="238">
        <f>AS73*波及計算!$U76</f>
        <v>0</v>
      </c>
      <c r="AT261" s="238">
        <f>AT73*波及計算!$U76</f>
        <v>0</v>
      </c>
      <c r="AU261" s="238">
        <f>AU73*波及計算!$U76</f>
        <v>0</v>
      </c>
      <c r="AV261" s="238">
        <f>AV73*波及計算!$U76</f>
        <v>0</v>
      </c>
      <c r="AW261" s="238">
        <f>AW73*波及計算!$U76</f>
        <v>0</v>
      </c>
      <c r="AX261" s="238">
        <f>AX73*波及計算!$U76</f>
        <v>0</v>
      </c>
      <c r="AY261" s="238">
        <f>AY73*波及計算!$U76</f>
        <v>0</v>
      </c>
      <c r="AZ261" s="238">
        <f>AZ73*波及計算!$U76</f>
        <v>0</v>
      </c>
      <c r="BA261" s="238">
        <f>BA73*波及計算!$U76</f>
        <v>0</v>
      </c>
      <c r="BB261" s="238">
        <f>BB73*波及計算!$U76</f>
        <v>0</v>
      </c>
      <c r="BC261" s="238">
        <f>BC73*波及計算!$U76</f>
        <v>0</v>
      </c>
      <c r="BD261" s="238">
        <f>BD73*波及計算!$U76</f>
        <v>0</v>
      </c>
      <c r="BE261" s="238">
        <f>BE73*波及計算!$U76</f>
        <v>0</v>
      </c>
      <c r="BF261" s="238">
        <f>BF73*波及計算!$U76</f>
        <v>0</v>
      </c>
      <c r="BG261" s="238">
        <f>BG73*波及計算!$U76</f>
        <v>0</v>
      </c>
      <c r="BH261" s="238">
        <f>BH73*波及計算!$U76</f>
        <v>0</v>
      </c>
      <c r="BI261" s="238">
        <f>BI73*波及計算!$U76</f>
        <v>0</v>
      </c>
      <c r="BJ261" s="238">
        <f>BJ73*波及計算!$U76</f>
        <v>0</v>
      </c>
      <c r="BK261" s="238">
        <f>BK73*波及計算!$U76</f>
        <v>0</v>
      </c>
      <c r="BL261" s="238">
        <f>BL73*波及計算!$U76</f>
        <v>0</v>
      </c>
      <c r="BM261" s="238">
        <f>BM73*波及計算!$U76</f>
        <v>0</v>
      </c>
      <c r="BN261" s="238">
        <f>BN73*波及計算!$U76</f>
        <v>0</v>
      </c>
      <c r="BO261" s="238">
        <f>BO73*波及計算!$U76</f>
        <v>0</v>
      </c>
      <c r="BP261" s="238">
        <f>BP73*波及計算!$U76</f>
        <v>0</v>
      </c>
      <c r="BQ261" s="238">
        <f>BQ73*波及計算!$U76</f>
        <v>0</v>
      </c>
      <c r="BR261" s="238">
        <f>BR73*波及計算!$U76</f>
        <v>0</v>
      </c>
      <c r="BS261" s="238">
        <f>BS73*波及計算!$U76</f>
        <v>0</v>
      </c>
      <c r="BT261" s="238">
        <f>BT73*波及計算!$U76</f>
        <v>0</v>
      </c>
      <c r="BU261" s="238">
        <f>BU73*波及計算!$U76</f>
        <v>0</v>
      </c>
      <c r="BV261" s="238">
        <f>BV73*波及計算!$U76</f>
        <v>0</v>
      </c>
      <c r="BW261" s="238">
        <f>BW73*波及計算!$U76</f>
        <v>0</v>
      </c>
      <c r="BX261" s="238">
        <f>BX73*波及計算!$U76</f>
        <v>0</v>
      </c>
      <c r="BY261" s="238">
        <f>BY73*波及計算!$U76</f>
        <v>0</v>
      </c>
      <c r="BZ261" s="238">
        <f>BZ73*波及計算!$U76</f>
        <v>0</v>
      </c>
      <c r="CA261" s="238">
        <f>CA73*波及計算!$U76</f>
        <v>0</v>
      </c>
      <c r="CB261" s="238">
        <f>CB73*波及計算!$U76</f>
        <v>0</v>
      </c>
      <c r="CC261" s="238">
        <f>CC73*波及計算!$U76</f>
        <v>0</v>
      </c>
      <c r="CD261" s="238">
        <f>CD73*波及計算!$U76</f>
        <v>0</v>
      </c>
      <c r="CE261" s="238">
        <f>CE73*波及計算!$U76</f>
        <v>0</v>
      </c>
      <c r="CF261" s="238">
        <f>CF73*波及計算!$U76</f>
        <v>0</v>
      </c>
      <c r="CG261" s="238">
        <f>CG73*波及計算!$U76</f>
        <v>0</v>
      </c>
      <c r="CH261" s="238">
        <f>CH73*波及計算!$U76</f>
        <v>0</v>
      </c>
      <c r="CI261" s="238">
        <f>CI73*波及計算!$U76</f>
        <v>0</v>
      </c>
      <c r="CJ261" s="238">
        <f>CJ73*波及計算!$U76</f>
        <v>0</v>
      </c>
      <c r="CK261" s="238">
        <f>CK73*波及計算!$U76</f>
        <v>0</v>
      </c>
      <c r="CL261" s="238">
        <f>CL73*波及計算!$U76</f>
        <v>0</v>
      </c>
    </row>
    <row r="262" spans="1:90">
      <c r="A262">
        <v>71</v>
      </c>
      <c r="B262" t="s">
        <v>19</v>
      </c>
      <c r="C262" s="238">
        <f>C74*波及計算!$U77</f>
        <v>0</v>
      </c>
      <c r="D262" s="238">
        <f>D74*波及計算!$U77</f>
        <v>0</v>
      </c>
      <c r="E262" s="238">
        <f>E74*波及計算!$U77</f>
        <v>0</v>
      </c>
      <c r="F262" s="238">
        <f>F74*波及計算!$U77</f>
        <v>0</v>
      </c>
      <c r="G262" s="238">
        <f>G74*波及計算!$U77</f>
        <v>0</v>
      </c>
      <c r="H262" s="238">
        <f>H74*波及計算!$U77</f>
        <v>0</v>
      </c>
      <c r="I262" s="238">
        <f>I74*波及計算!$U77</f>
        <v>0</v>
      </c>
      <c r="J262" s="238">
        <f>J74*波及計算!$U77</f>
        <v>0</v>
      </c>
      <c r="K262" s="238">
        <f>K74*波及計算!$U77</f>
        <v>0</v>
      </c>
      <c r="L262" s="238">
        <f>L74*波及計算!$U77</f>
        <v>0</v>
      </c>
      <c r="M262" s="238">
        <f>M74*波及計算!$U77</f>
        <v>0</v>
      </c>
      <c r="N262" s="238">
        <f>N74*波及計算!$U77</f>
        <v>0</v>
      </c>
      <c r="O262" s="238">
        <f>O74*波及計算!$U77</f>
        <v>0</v>
      </c>
      <c r="P262" s="238">
        <f>P74*波及計算!$U77</f>
        <v>0</v>
      </c>
      <c r="Q262" s="238">
        <f>Q74*波及計算!$U77</f>
        <v>0</v>
      </c>
      <c r="R262" s="238">
        <f>R74*波及計算!$U77</f>
        <v>0</v>
      </c>
      <c r="S262" s="238">
        <f>S74*波及計算!$U77</f>
        <v>0</v>
      </c>
      <c r="T262" s="238">
        <f>T74*波及計算!$U77</f>
        <v>0</v>
      </c>
      <c r="U262" s="238">
        <f>U74*波及計算!$U77</f>
        <v>0</v>
      </c>
      <c r="V262" s="238">
        <f>V74*波及計算!$U77</f>
        <v>0</v>
      </c>
      <c r="W262" s="238">
        <f>W74*波及計算!$U77</f>
        <v>0</v>
      </c>
      <c r="X262" s="238">
        <f>X74*波及計算!$U77</f>
        <v>0</v>
      </c>
      <c r="Y262" s="238">
        <f>Y74*波及計算!$U77</f>
        <v>0</v>
      </c>
      <c r="Z262" s="238">
        <f>Z74*波及計算!$U77</f>
        <v>0</v>
      </c>
      <c r="AA262" s="238">
        <f>AA74*波及計算!$U77</f>
        <v>0</v>
      </c>
      <c r="AB262" s="238">
        <f>AB74*波及計算!$U77</f>
        <v>0</v>
      </c>
      <c r="AC262" s="238">
        <f>AC74*波及計算!$U77</f>
        <v>0</v>
      </c>
      <c r="AD262" s="238">
        <f>AD74*波及計算!$U77</f>
        <v>0</v>
      </c>
      <c r="AE262" s="238">
        <f>AE74*波及計算!$U77</f>
        <v>0</v>
      </c>
      <c r="AF262" s="238">
        <f>AF74*波及計算!$U77</f>
        <v>0</v>
      </c>
      <c r="AG262" s="238">
        <f>AG74*波及計算!$U77</f>
        <v>0</v>
      </c>
      <c r="AH262" s="238">
        <f>AH74*波及計算!$U77</f>
        <v>0</v>
      </c>
      <c r="AI262" s="238">
        <f>AI74*波及計算!$U77</f>
        <v>0</v>
      </c>
      <c r="AJ262" s="238">
        <f>AJ74*波及計算!$U77</f>
        <v>0</v>
      </c>
      <c r="AK262" s="238">
        <f>AK74*波及計算!$U77</f>
        <v>0</v>
      </c>
      <c r="AL262" s="238">
        <f>AL74*波及計算!$U77</f>
        <v>0</v>
      </c>
      <c r="AM262" s="238">
        <f>AM74*波及計算!$U77</f>
        <v>0</v>
      </c>
      <c r="AN262" s="238">
        <f>AN74*波及計算!$U77</f>
        <v>0</v>
      </c>
      <c r="AO262" s="238">
        <f>AO74*波及計算!$U77</f>
        <v>0</v>
      </c>
      <c r="AP262" s="238">
        <f>AP74*波及計算!$U77</f>
        <v>0</v>
      </c>
      <c r="AQ262" s="238">
        <f>AQ74*波及計算!$U77</f>
        <v>0</v>
      </c>
      <c r="AR262" s="238">
        <f>AR74*波及計算!$U77</f>
        <v>0</v>
      </c>
      <c r="AS262" s="238">
        <f>AS74*波及計算!$U77</f>
        <v>0</v>
      </c>
      <c r="AT262" s="238">
        <f>AT74*波及計算!$U77</f>
        <v>0</v>
      </c>
      <c r="AU262" s="238">
        <f>AU74*波及計算!$U77</f>
        <v>0</v>
      </c>
      <c r="AV262" s="238">
        <f>AV74*波及計算!$U77</f>
        <v>0</v>
      </c>
      <c r="AW262" s="238">
        <f>AW74*波及計算!$U77</f>
        <v>0</v>
      </c>
      <c r="AX262" s="238">
        <f>AX74*波及計算!$U77</f>
        <v>0</v>
      </c>
      <c r="AY262" s="238">
        <f>AY74*波及計算!$U77</f>
        <v>0</v>
      </c>
      <c r="AZ262" s="238">
        <f>AZ74*波及計算!$U77</f>
        <v>0</v>
      </c>
      <c r="BA262" s="238">
        <f>BA74*波及計算!$U77</f>
        <v>0</v>
      </c>
      <c r="BB262" s="238">
        <f>BB74*波及計算!$U77</f>
        <v>0</v>
      </c>
      <c r="BC262" s="238">
        <f>BC74*波及計算!$U77</f>
        <v>0</v>
      </c>
      <c r="BD262" s="238">
        <f>BD74*波及計算!$U77</f>
        <v>0</v>
      </c>
      <c r="BE262" s="238">
        <f>BE74*波及計算!$U77</f>
        <v>0</v>
      </c>
      <c r="BF262" s="238">
        <f>BF74*波及計算!$U77</f>
        <v>0</v>
      </c>
      <c r="BG262" s="238">
        <f>BG74*波及計算!$U77</f>
        <v>0</v>
      </c>
      <c r="BH262" s="238">
        <f>BH74*波及計算!$U77</f>
        <v>0</v>
      </c>
      <c r="BI262" s="238">
        <f>BI74*波及計算!$U77</f>
        <v>0</v>
      </c>
      <c r="BJ262" s="238">
        <f>BJ74*波及計算!$U77</f>
        <v>0</v>
      </c>
      <c r="BK262" s="238">
        <f>BK74*波及計算!$U77</f>
        <v>0</v>
      </c>
      <c r="BL262" s="238">
        <f>BL74*波及計算!$U77</f>
        <v>0</v>
      </c>
      <c r="BM262" s="238">
        <f>BM74*波及計算!$U77</f>
        <v>0</v>
      </c>
      <c r="BN262" s="238">
        <f>BN74*波及計算!$U77</f>
        <v>0</v>
      </c>
      <c r="BO262" s="238">
        <f>BO74*波及計算!$U77</f>
        <v>0</v>
      </c>
      <c r="BP262" s="238">
        <f>BP74*波及計算!$U77</f>
        <v>0</v>
      </c>
      <c r="BQ262" s="238">
        <f>BQ74*波及計算!$U77</f>
        <v>0</v>
      </c>
      <c r="BR262" s="238">
        <f>BR74*波及計算!$U77</f>
        <v>0</v>
      </c>
      <c r="BS262" s="238">
        <f>BS74*波及計算!$U77</f>
        <v>0</v>
      </c>
      <c r="BT262" s="238">
        <f>BT74*波及計算!$U77</f>
        <v>0</v>
      </c>
      <c r="BU262" s="238">
        <f>BU74*波及計算!$U77</f>
        <v>0</v>
      </c>
      <c r="BV262" s="238">
        <f>BV74*波及計算!$U77</f>
        <v>0</v>
      </c>
      <c r="BW262" s="238">
        <f>BW74*波及計算!$U77</f>
        <v>0</v>
      </c>
      <c r="BX262" s="238">
        <f>BX74*波及計算!$U77</f>
        <v>0</v>
      </c>
      <c r="BY262" s="238">
        <f>BY74*波及計算!$U77</f>
        <v>0</v>
      </c>
      <c r="BZ262" s="238">
        <f>BZ74*波及計算!$U77</f>
        <v>0</v>
      </c>
      <c r="CA262" s="238">
        <f>CA74*波及計算!$U77</f>
        <v>0</v>
      </c>
      <c r="CB262" s="238">
        <f>CB74*波及計算!$U77</f>
        <v>0</v>
      </c>
      <c r="CC262" s="238">
        <f>CC74*波及計算!$U77</f>
        <v>0</v>
      </c>
      <c r="CD262" s="238">
        <f>CD74*波及計算!$U77</f>
        <v>0</v>
      </c>
      <c r="CE262" s="238">
        <f>CE74*波及計算!$U77</f>
        <v>0</v>
      </c>
      <c r="CF262" s="238">
        <f>CF74*波及計算!$U77</f>
        <v>0</v>
      </c>
      <c r="CG262" s="238">
        <f>CG74*波及計算!$U77</f>
        <v>0</v>
      </c>
      <c r="CH262" s="238">
        <f>CH74*波及計算!$U77</f>
        <v>0</v>
      </c>
      <c r="CI262" s="238">
        <f>CI74*波及計算!$U77</f>
        <v>0</v>
      </c>
      <c r="CJ262" s="238">
        <f>CJ74*波及計算!$U77</f>
        <v>0</v>
      </c>
      <c r="CK262" s="238">
        <f>CK74*波及計算!$U77</f>
        <v>0</v>
      </c>
      <c r="CL262" s="238">
        <f>CL74*波及計算!$U77</f>
        <v>0</v>
      </c>
    </row>
    <row r="263" spans="1:90">
      <c r="A263">
        <v>72</v>
      </c>
      <c r="B263" t="s">
        <v>20</v>
      </c>
      <c r="C263" s="238">
        <f>C75*波及計算!$U78</f>
        <v>0</v>
      </c>
      <c r="D263" s="238">
        <f>D75*波及計算!$U78</f>
        <v>0</v>
      </c>
      <c r="E263" s="238">
        <f>E75*波及計算!$U78</f>
        <v>0</v>
      </c>
      <c r="F263" s="238">
        <f>F75*波及計算!$U78</f>
        <v>0</v>
      </c>
      <c r="G263" s="238">
        <f>G75*波及計算!$U78</f>
        <v>0</v>
      </c>
      <c r="H263" s="238">
        <f>H75*波及計算!$U78</f>
        <v>0</v>
      </c>
      <c r="I263" s="238">
        <f>I75*波及計算!$U78</f>
        <v>0</v>
      </c>
      <c r="J263" s="238">
        <f>J75*波及計算!$U78</f>
        <v>0</v>
      </c>
      <c r="K263" s="238">
        <f>K75*波及計算!$U78</f>
        <v>0</v>
      </c>
      <c r="L263" s="238">
        <f>L75*波及計算!$U78</f>
        <v>0</v>
      </c>
      <c r="M263" s="238">
        <f>M75*波及計算!$U78</f>
        <v>0</v>
      </c>
      <c r="N263" s="238">
        <f>N75*波及計算!$U78</f>
        <v>0</v>
      </c>
      <c r="O263" s="238">
        <f>O75*波及計算!$U78</f>
        <v>0</v>
      </c>
      <c r="P263" s="238">
        <f>P75*波及計算!$U78</f>
        <v>0</v>
      </c>
      <c r="Q263" s="238">
        <f>Q75*波及計算!$U78</f>
        <v>0</v>
      </c>
      <c r="R263" s="238">
        <f>R75*波及計算!$U78</f>
        <v>0</v>
      </c>
      <c r="S263" s="238">
        <f>S75*波及計算!$U78</f>
        <v>0</v>
      </c>
      <c r="T263" s="238">
        <f>T75*波及計算!$U78</f>
        <v>0</v>
      </c>
      <c r="U263" s="238">
        <f>U75*波及計算!$U78</f>
        <v>0</v>
      </c>
      <c r="V263" s="238">
        <f>V75*波及計算!$U78</f>
        <v>0</v>
      </c>
      <c r="W263" s="238">
        <f>W75*波及計算!$U78</f>
        <v>0</v>
      </c>
      <c r="X263" s="238">
        <f>X75*波及計算!$U78</f>
        <v>0</v>
      </c>
      <c r="Y263" s="238">
        <f>Y75*波及計算!$U78</f>
        <v>0</v>
      </c>
      <c r="Z263" s="238">
        <f>Z75*波及計算!$U78</f>
        <v>0</v>
      </c>
      <c r="AA263" s="238">
        <f>AA75*波及計算!$U78</f>
        <v>0</v>
      </c>
      <c r="AB263" s="238">
        <f>AB75*波及計算!$U78</f>
        <v>0</v>
      </c>
      <c r="AC263" s="238">
        <f>AC75*波及計算!$U78</f>
        <v>0</v>
      </c>
      <c r="AD263" s="238">
        <f>AD75*波及計算!$U78</f>
        <v>0</v>
      </c>
      <c r="AE263" s="238">
        <f>AE75*波及計算!$U78</f>
        <v>0</v>
      </c>
      <c r="AF263" s="238">
        <f>AF75*波及計算!$U78</f>
        <v>0</v>
      </c>
      <c r="AG263" s="238">
        <f>AG75*波及計算!$U78</f>
        <v>0</v>
      </c>
      <c r="AH263" s="238">
        <f>AH75*波及計算!$U78</f>
        <v>0</v>
      </c>
      <c r="AI263" s="238">
        <f>AI75*波及計算!$U78</f>
        <v>0</v>
      </c>
      <c r="AJ263" s="238">
        <f>AJ75*波及計算!$U78</f>
        <v>0</v>
      </c>
      <c r="AK263" s="238">
        <f>AK75*波及計算!$U78</f>
        <v>0</v>
      </c>
      <c r="AL263" s="238">
        <f>AL75*波及計算!$U78</f>
        <v>0</v>
      </c>
      <c r="AM263" s="238">
        <f>AM75*波及計算!$U78</f>
        <v>0</v>
      </c>
      <c r="AN263" s="238">
        <f>AN75*波及計算!$U78</f>
        <v>0</v>
      </c>
      <c r="AO263" s="238">
        <f>AO75*波及計算!$U78</f>
        <v>0</v>
      </c>
      <c r="AP263" s="238">
        <f>AP75*波及計算!$U78</f>
        <v>0</v>
      </c>
      <c r="AQ263" s="238">
        <f>AQ75*波及計算!$U78</f>
        <v>0</v>
      </c>
      <c r="AR263" s="238">
        <f>AR75*波及計算!$U78</f>
        <v>0</v>
      </c>
      <c r="AS263" s="238">
        <f>AS75*波及計算!$U78</f>
        <v>0</v>
      </c>
      <c r="AT263" s="238">
        <f>AT75*波及計算!$U78</f>
        <v>0</v>
      </c>
      <c r="AU263" s="238">
        <f>AU75*波及計算!$U78</f>
        <v>0</v>
      </c>
      <c r="AV263" s="238">
        <f>AV75*波及計算!$U78</f>
        <v>0</v>
      </c>
      <c r="AW263" s="238">
        <f>AW75*波及計算!$U78</f>
        <v>0</v>
      </c>
      <c r="AX263" s="238">
        <f>AX75*波及計算!$U78</f>
        <v>0</v>
      </c>
      <c r="AY263" s="238">
        <f>AY75*波及計算!$U78</f>
        <v>0</v>
      </c>
      <c r="AZ263" s="238">
        <f>AZ75*波及計算!$U78</f>
        <v>0</v>
      </c>
      <c r="BA263" s="238">
        <f>BA75*波及計算!$U78</f>
        <v>0</v>
      </c>
      <c r="BB263" s="238">
        <f>BB75*波及計算!$U78</f>
        <v>0</v>
      </c>
      <c r="BC263" s="238">
        <f>BC75*波及計算!$U78</f>
        <v>0</v>
      </c>
      <c r="BD263" s="238">
        <f>BD75*波及計算!$U78</f>
        <v>0</v>
      </c>
      <c r="BE263" s="238">
        <f>BE75*波及計算!$U78</f>
        <v>0</v>
      </c>
      <c r="BF263" s="238">
        <f>BF75*波及計算!$U78</f>
        <v>0</v>
      </c>
      <c r="BG263" s="238">
        <f>BG75*波及計算!$U78</f>
        <v>0</v>
      </c>
      <c r="BH263" s="238">
        <f>BH75*波及計算!$U78</f>
        <v>0</v>
      </c>
      <c r="BI263" s="238">
        <f>BI75*波及計算!$U78</f>
        <v>0</v>
      </c>
      <c r="BJ263" s="238">
        <f>BJ75*波及計算!$U78</f>
        <v>0</v>
      </c>
      <c r="BK263" s="238">
        <f>BK75*波及計算!$U78</f>
        <v>0</v>
      </c>
      <c r="BL263" s="238">
        <f>BL75*波及計算!$U78</f>
        <v>0</v>
      </c>
      <c r="BM263" s="238">
        <f>BM75*波及計算!$U78</f>
        <v>0</v>
      </c>
      <c r="BN263" s="238">
        <f>BN75*波及計算!$U78</f>
        <v>0</v>
      </c>
      <c r="BO263" s="238">
        <f>BO75*波及計算!$U78</f>
        <v>0</v>
      </c>
      <c r="BP263" s="238">
        <f>BP75*波及計算!$U78</f>
        <v>0</v>
      </c>
      <c r="BQ263" s="238">
        <f>BQ75*波及計算!$U78</f>
        <v>0</v>
      </c>
      <c r="BR263" s="238">
        <f>BR75*波及計算!$U78</f>
        <v>0</v>
      </c>
      <c r="BS263" s="238">
        <f>BS75*波及計算!$U78</f>
        <v>0</v>
      </c>
      <c r="BT263" s="238">
        <f>BT75*波及計算!$U78</f>
        <v>0</v>
      </c>
      <c r="BU263" s="238">
        <f>BU75*波及計算!$U78</f>
        <v>0</v>
      </c>
      <c r="BV263" s="238">
        <f>BV75*波及計算!$U78</f>
        <v>0</v>
      </c>
      <c r="BW263" s="238">
        <f>BW75*波及計算!$U78</f>
        <v>0</v>
      </c>
      <c r="BX263" s="238">
        <f>BX75*波及計算!$U78</f>
        <v>0</v>
      </c>
      <c r="BY263" s="238">
        <f>BY75*波及計算!$U78</f>
        <v>0</v>
      </c>
      <c r="BZ263" s="238">
        <f>BZ75*波及計算!$U78</f>
        <v>0</v>
      </c>
      <c r="CA263" s="238">
        <f>CA75*波及計算!$U78</f>
        <v>0</v>
      </c>
      <c r="CB263" s="238">
        <f>CB75*波及計算!$U78</f>
        <v>0</v>
      </c>
      <c r="CC263" s="238">
        <f>CC75*波及計算!$U78</f>
        <v>0</v>
      </c>
      <c r="CD263" s="238">
        <f>CD75*波及計算!$U78</f>
        <v>0</v>
      </c>
      <c r="CE263" s="238">
        <f>CE75*波及計算!$U78</f>
        <v>0</v>
      </c>
      <c r="CF263" s="238">
        <f>CF75*波及計算!$U78</f>
        <v>0</v>
      </c>
      <c r="CG263" s="238">
        <f>CG75*波及計算!$U78</f>
        <v>0</v>
      </c>
      <c r="CH263" s="238">
        <f>CH75*波及計算!$U78</f>
        <v>0</v>
      </c>
      <c r="CI263" s="238">
        <f>CI75*波及計算!$U78</f>
        <v>0</v>
      </c>
      <c r="CJ263" s="238">
        <f>CJ75*波及計算!$U78</f>
        <v>0</v>
      </c>
      <c r="CK263" s="238">
        <f>CK75*波及計算!$U78</f>
        <v>0</v>
      </c>
      <c r="CL263" s="238">
        <f>CL75*波及計算!$U78</f>
        <v>0</v>
      </c>
    </row>
    <row r="264" spans="1:90">
      <c r="A264">
        <v>73</v>
      </c>
      <c r="B264" t="s">
        <v>1945</v>
      </c>
      <c r="C264" s="238">
        <f>C76*波及計算!$U79</f>
        <v>0</v>
      </c>
      <c r="D264" s="238">
        <f>D76*波及計算!$U79</f>
        <v>0</v>
      </c>
      <c r="E264" s="238">
        <f>E76*波及計算!$U79</f>
        <v>0</v>
      </c>
      <c r="F264" s="238">
        <f>F76*波及計算!$U79</f>
        <v>0</v>
      </c>
      <c r="G264" s="238">
        <f>G76*波及計算!$U79</f>
        <v>0</v>
      </c>
      <c r="H264" s="238">
        <f>H76*波及計算!$U79</f>
        <v>0</v>
      </c>
      <c r="I264" s="238">
        <f>I76*波及計算!$U79</f>
        <v>0</v>
      </c>
      <c r="J264" s="238">
        <f>J76*波及計算!$U79</f>
        <v>0</v>
      </c>
      <c r="K264" s="238">
        <f>K76*波及計算!$U79</f>
        <v>0</v>
      </c>
      <c r="L264" s="238">
        <f>L76*波及計算!$U79</f>
        <v>0</v>
      </c>
      <c r="M264" s="238">
        <f>M76*波及計算!$U79</f>
        <v>0</v>
      </c>
      <c r="N264" s="238">
        <f>N76*波及計算!$U79</f>
        <v>0</v>
      </c>
      <c r="O264" s="238">
        <f>O76*波及計算!$U79</f>
        <v>0</v>
      </c>
      <c r="P264" s="238">
        <f>P76*波及計算!$U79</f>
        <v>0</v>
      </c>
      <c r="Q264" s="238">
        <f>Q76*波及計算!$U79</f>
        <v>0</v>
      </c>
      <c r="R264" s="238">
        <f>R76*波及計算!$U79</f>
        <v>0</v>
      </c>
      <c r="S264" s="238">
        <f>S76*波及計算!$U79</f>
        <v>0</v>
      </c>
      <c r="T264" s="238">
        <f>T76*波及計算!$U79</f>
        <v>0</v>
      </c>
      <c r="U264" s="238">
        <f>U76*波及計算!$U79</f>
        <v>0</v>
      </c>
      <c r="V264" s="238">
        <f>V76*波及計算!$U79</f>
        <v>0</v>
      </c>
      <c r="W264" s="238">
        <f>W76*波及計算!$U79</f>
        <v>0</v>
      </c>
      <c r="X264" s="238">
        <f>X76*波及計算!$U79</f>
        <v>0</v>
      </c>
      <c r="Y264" s="238">
        <f>Y76*波及計算!$U79</f>
        <v>0</v>
      </c>
      <c r="Z264" s="238">
        <f>Z76*波及計算!$U79</f>
        <v>0</v>
      </c>
      <c r="AA264" s="238">
        <f>AA76*波及計算!$U79</f>
        <v>0</v>
      </c>
      <c r="AB264" s="238">
        <f>AB76*波及計算!$U79</f>
        <v>0</v>
      </c>
      <c r="AC264" s="238">
        <f>AC76*波及計算!$U79</f>
        <v>0</v>
      </c>
      <c r="AD264" s="238">
        <f>AD76*波及計算!$U79</f>
        <v>0</v>
      </c>
      <c r="AE264" s="238">
        <f>AE76*波及計算!$U79</f>
        <v>0</v>
      </c>
      <c r="AF264" s="238">
        <f>AF76*波及計算!$U79</f>
        <v>0</v>
      </c>
      <c r="AG264" s="238">
        <f>AG76*波及計算!$U79</f>
        <v>0</v>
      </c>
      <c r="AH264" s="238">
        <f>AH76*波及計算!$U79</f>
        <v>0</v>
      </c>
      <c r="AI264" s="238">
        <f>AI76*波及計算!$U79</f>
        <v>0</v>
      </c>
      <c r="AJ264" s="238">
        <f>AJ76*波及計算!$U79</f>
        <v>0</v>
      </c>
      <c r="AK264" s="238">
        <f>AK76*波及計算!$U79</f>
        <v>0</v>
      </c>
      <c r="AL264" s="238">
        <f>AL76*波及計算!$U79</f>
        <v>0</v>
      </c>
      <c r="AM264" s="238">
        <f>AM76*波及計算!$U79</f>
        <v>0</v>
      </c>
      <c r="AN264" s="238">
        <f>AN76*波及計算!$U79</f>
        <v>0</v>
      </c>
      <c r="AO264" s="238">
        <f>AO76*波及計算!$U79</f>
        <v>0</v>
      </c>
      <c r="AP264" s="238">
        <f>AP76*波及計算!$U79</f>
        <v>0</v>
      </c>
      <c r="AQ264" s="238">
        <f>AQ76*波及計算!$U79</f>
        <v>0</v>
      </c>
      <c r="AR264" s="238">
        <f>AR76*波及計算!$U79</f>
        <v>0</v>
      </c>
      <c r="AS264" s="238">
        <f>AS76*波及計算!$U79</f>
        <v>0</v>
      </c>
      <c r="AT264" s="238">
        <f>AT76*波及計算!$U79</f>
        <v>0</v>
      </c>
      <c r="AU264" s="238">
        <f>AU76*波及計算!$U79</f>
        <v>0</v>
      </c>
      <c r="AV264" s="238">
        <f>AV76*波及計算!$U79</f>
        <v>0</v>
      </c>
      <c r="AW264" s="238">
        <f>AW76*波及計算!$U79</f>
        <v>0</v>
      </c>
      <c r="AX264" s="238">
        <f>AX76*波及計算!$U79</f>
        <v>0</v>
      </c>
      <c r="AY264" s="238">
        <f>AY76*波及計算!$U79</f>
        <v>0</v>
      </c>
      <c r="AZ264" s="238">
        <f>AZ76*波及計算!$U79</f>
        <v>0</v>
      </c>
      <c r="BA264" s="238">
        <f>BA76*波及計算!$U79</f>
        <v>0</v>
      </c>
      <c r="BB264" s="238">
        <f>BB76*波及計算!$U79</f>
        <v>0</v>
      </c>
      <c r="BC264" s="238">
        <f>BC76*波及計算!$U79</f>
        <v>0</v>
      </c>
      <c r="BD264" s="238">
        <f>BD76*波及計算!$U79</f>
        <v>0</v>
      </c>
      <c r="BE264" s="238">
        <f>BE76*波及計算!$U79</f>
        <v>0</v>
      </c>
      <c r="BF264" s="238">
        <f>BF76*波及計算!$U79</f>
        <v>0</v>
      </c>
      <c r="BG264" s="238">
        <f>BG76*波及計算!$U79</f>
        <v>0</v>
      </c>
      <c r="BH264" s="238">
        <f>BH76*波及計算!$U79</f>
        <v>0</v>
      </c>
      <c r="BI264" s="238">
        <f>BI76*波及計算!$U79</f>
        <v>0</v>
      </c>
      <c r="BJ264" s="238">
        <f>BJ76*波及計算!$U79</f>
        <v>0</v>
      </c>
      <c r="BK264" s="238">
        <f>BK76*波及計算!$U79</f>
        <v>0</v>
      </c>
      <c r="BL264" s="238">
        <f>BL76*波及計算!$U79</f>
        <v>0</v>
      </c>
      <c r="BM264" s="238">
        <f>BM76*波及計算!$U79</f>
        <v>0</v>
      </c>
      <c r="BN264" s="238">
        <f>BN76*波及計算!$U79</f>
        <v>0</v>
      </c>
      <c r="BO264" s="238">
        <f>BO76*波及計算!$U79</f>
        <v>0</v>
      </c>
      <c r="BP264" s="238">
        <f>BP76*波及計算!$U79</f>
        <v>0</v>
      </c>
      <c r="BQ264" s="238">
        <f>BQ76*波及計算!$U79</f>
        <v>0</v>
      </c>
      <c r="BR264" s="238">
        <f>BR76*波及計算!$U79</f>
        <v>0</v>
      </c>
      <c r="BS264" s="238">
        <f>BS76*波及計算!$U79</f>
        <v>0</v>
      </c>
      <c r="BT264" s="238">
        <f>BT76*波及計算!$U79</f>
        <v>0</v>
      </c>
      <c r="BU264" s="238">
        <f>BU76*波及計算!$U79</f>
        <v>0</v>
      </c>
      <c r="BV264" s="238">
        <f>BV76*波及計算!$U79</f>
        <v>0</v>
      </c>
      <c r="BW264" s="238">
        <f>BW76*波及計算!$U79</f>
        <v>0</v>
      </c>
      <c r="BX264" s="238">
        <f>BX76*波及計算!$U79</f>
        <v>0</v>
      </c>
      <c r="BY264" s="238">
        <f>BY76*波及計算!$U79</f>
        <v>0</v>
      </c>
      <c r="BZ264" s="238">
        <f>BZ76*波及計算!$U79</f>
        <v>0</v>
      </c>
      <c r="CA264" s="238">
        <f>CA76*波及計算!$U79</f>
        <v>0</v>
      </c>
      <c r="CB264" s="238">
        <f>CB76*波及計算!$U79</f>
        <v>0</v>
      </c>
      <c r="CC264" s="238">
        <f>CC76*波及計算!$U79</f>
        <v>0</v>
      </c>
      <c r="CD264" s="238">
        <f>CD76*波及計算!$U79</f>
        <v>0</v>
      </c>
      <c r="CE264" s="238">
        <f>CE76*波及計算!$U79</f>
        <v>0</v>
      </c>
      <c r="CF264" s="238">
        <f>CF76*波及計算!$U79</f>
        <v>0</v>
      </c>
      <c r="CG264" s="238">
        <f>CG76*波及計算!$U79</f>
        <v>0</v>
      </c>
      <c r="CH264" s="238">
        <f>CH76*波及計算!$U79</f>
        <v>0</v>
      </c>
      <c r="CI264" s="238">
        <f>CI76*波及計算!$U79</f>
        <v>0</v>
      </c>
      <c r="CJ264" s="238">
        <f>CJ76*波及計算!$U79</f>
        <v>0</v>
      </c>
      <c r="CK264" s="238">
        <f>CK76*波及計算!$U79</f>
        <v>0</v>
      </c>
      <c r="CL264" s="238">
        <f>CL76*波及計算!$U79</f>
        <v>0</v>
      </c>
    </row>
    <row r="265" spans="1:90">
      <c r="A265">
        <v>74</v>
      </c>
      <c r="B265" t="s">
        <v>1946</v>
      </c>
      <c r="C265" s="238">
        <f>C77*波及計算!$U80</f>
        <v>0</v>
      </c>
      <c r="D265" s="238">
        <f>D77*波及計算!$U80</f>
        <v>0</v>
      </c>
      <c r="E265" s="238">
        <f>E77*波及計算!$U80</f>
        <v>0</v>
      </c>
      <c r="F265" s="238">
        <f>F77*波及計算!$U80</f>
        <v>0</v>
      </c>
      <c r="G265" s="238">
        <f>G77*波及計算!$U80</f>
        <v>0</v>
      </c>
      <c r="H265" s="238">
        <f>H77*波及計算!$U80</f>
        <v>0</v>
      </c>
      <c r="I265" s="238">
        <f>I77*波及計算!$U80</f>
        <v>0</v>
      </c>
      <c r="J265" s="238">
        <f>J77*波及計算!$U80</f>
        <v>0</v>
      </c>
      <c r="K265" s="238">
        <f>K77*波及計算!$U80</f>
        <v>0</v>
      </c>
      <c r="L265" s="238">
        <f>L77*波及計算!$U80</f>
        <v>0</v>
      </c>
      <c r="M265" s="238">
        <f>M77*波及計算!$U80</f>
        <v>0</v>
      </c>
      <c r="N265" s="238">
        <f>N77*波及計算!$U80</f>
        <v>0</v>
      </c>
      <c r="O265" s="238">
        <f>O77*波及計算!$U80</f>
        <v>0</v>
      </c>
      <c r="P265" s="238">
        <f>P77*波及計算!$U80</f>
        <v>0</v>
      </c>
      <c r="Q265" s="238">
        <f>Q77*波及計算!$U80</f>
        <v>0</v>
      </c>
      <c r="R265" s="238">
        <f>R77*波及計算!$U80</f>
        <v>0</v>
      </c>
      <c r="S265" s="238">
        <f>S77*波及計算!$U80</f>
        <v>0</v>
      </c>
      <c r="T265" s="238">
        <f>T77*波及計算!$U80</f>
        <v>0</v>
      </c>
      <c r="U265" s="238">
        <f>U77*波及計算!$U80</f>
        <v>0</v>
      </c>
      <c r="V265" s="238">
        <f>V77*波及計算!$U80</f>
        <v>0</v>
      </c>
      <c r="W265" s="238">
        <f>W77*波及計算!$U80</f>
        <v>0</v>
      </c>
      <c r="X265" s="238">
        <f>X77*波及計算!$U80</f>
        <v>0</v>
      </c>
      <c r="Y265" s="238">
        <f>Y77*波及計算!$U80</f>
        <v>0</v>
      </c>
      <c r="Z265" s="238">
        <f>Z77*波及計算!$U80</f>
        <v>0</v>
      </c>
      <c r="AA265" s="238">
        <f>AA77*波及計算!$U80</f>
        <v>0</v>
      </c>
      <c r="AB265" s="238">
        <f>AB77*波及計算!$U80</f>
        <v>0</v>
      </c>
      <c r="AC265" s="238">
        <f>AC77*波及計算!$U80</f>
        <v>0</v>
      </c>
      <c r="AD265" s="238">
        <f>AD77*波及計算!$U80</f>
        <v>0</v>
      </c>
      <c r="AE265" s="238">
        <f>AE77*波及計算!$U80</f>
        <v>0</v>
      </c>
      <c r="AF265" s="238">
        <f>AF77*波及計算!$U80</f>
        <v>0</v>
      </c>
      <c r="AG265" s="238">
        <f>AG77*波及計算!$U80</f>
        <v>0</v>
      </c>
      <c r="AH265" s="238">
        <f>AH77*波及計算!$U80</f>
        <v>0</v>
      </c>
      <c r="AI265" s="238">
        <f>AI77*波及計算!$U80</f>
        <v>0</v>
      </c>
      <c r="AJ265" s="238">
        <f>AJ77*波及計算!$U80</f>
        <v>0</v>
      </c>
      <c r="AK265" s="238">
        <f>AK77*波及計算!$U80</f>
        <v>0</v>
      </c>
      <c r="AL265" s="238">
        <f>AL77*波及計算!$U80</f>
        <v>0</v>
      </c>
      <c r="AM265" s="238">
        <f>AM77*波及計算!$U80</f>
        <v>0</v>
      </c>
      <c r="AN265" s="238">
        <f>AN77*波及計算!$U80</f>
        <v>0</v>
      </c>
      <c r="AO265" s="238">
        <f>AO77*波及計算!$U80</f>
        <v>0</v>
      </c>
      <c r="AP265" s="238">
        <f>AP77*波及計算!$U80</f>
        <v>0</v>
      </c>
      <c r="AQ265" s="238">
        <f>AQ77*波及計算!$U80</f>
        <v>0</v>
      </c>
      <c r="AR265" s="238">
        <f>AR77*波及計算!$U80</f>
        <v>0</v>
      </c>
      <c r="AS265" s="238">
        <f>AS77*波及計算!$U80</f>
        <v>0</v>
      </c>
      <c r="AT265" s="238">
        <f>AT77*波及計算!$U80</f>
        <v>0</v>
      </c>
      <c r="AU265" s="238">
        <f>AU77*波及計算!$U80</f>
        <v>0</v>
      </c>
      <c r="AV265" s="238">
        <f>AV77*波及計算!$U80</f>
        <v>0</v>
      </c>
      <c r="AW265" s="238">
        <f>AW77*波及計算!$U80</f>
        <v>0</v>
      </c>
      <c r="AX265" s="238">
        <f>AX77*波及計算!$U80</f>
        <v>0</v>
      </c>
      <c r="AY265" s="238">
        <f>AY77*波及計算!$U80</f>
        <v>0</v>
      </c>
      <c r="AZ265" s="238">
        <f>AZ77*波及計算!$U80</f>
        <v>0</v>
      </c>
      <c r="BA265" s="238">
        <f>BA77*波及計算!$U80</f>
        <v>0</v>
      </c>
      <c r="BB265" s="238">
        <f>BB77*波及計算!$U80</f>
        <v>0</v>
      </c>
      <c r="BC265" s="238">
        <f>BC77*波及計算!$U80</f>
        <v>0</v>
      </c>
      <c r="BD265" s="238">
        <f>BD77*波及計算!$U80</f>
        <v>0</v>
      </c>
      <c r="BE265" s="238">
        <f>BE77*波及計算!$U80</f>
        <v>0</v>
      </c>
      <c r="BF265" s="238">
        <f>BF77*波及計算!$U80</f>
        <v>0</v>
      </c>
      <c r="BG265" s="238">
        <f>BG77*波及計算!$U80</f>
        <v>0</v>
      </c>
      <c r="BH265" s="238">
        <f>BH77*波及計算!$U80</f>
        <v>0</v>
      </c>
      <c r="BI265" s="238">
        <f>BI77*波及計算!$U80</f>
        <v>0</v>
      </c>
      <c r="BJ265" s="238">
        <f>BJ77*波及計算!$U80</f>
        <v>0</v>
      </c>
      <c r="BK265" s="238">
        <f>BK77*波及計算!$U80</f>
        <v>0</v>
      </c>
      <c r="BL265" s="238">
        <f>BL77*波及計算!$U80</f>
        <v>0</v>
      </c>
      <c r="BM265" s="238">
        <f>BM77*波及計算!$U80</f>
        <v>0</v>
      </c>
      <c r="BN265" s="238">
        <f>BN77*波及計算!$U80</f>
        <v>0</v>
      </c>
      <c r="BO265" s="238">
        <f>BO77*波及計算!$U80</f>
        <v>0</v>
      </c>
      <c r="BP265" s="238">
        <f>BP77*波及計算!$U80</f>
        <v>0</v>
      </c>
      <c r="BQ265" s="238">
        <f>BQ77*波及計算!$U80</f>
        <v>0</v>
      </c>
      <c r="BR265" s="238">
        <f>BR77*波及計算!$U80</f>
        <v>0</v>
      </c>
      <c r="BS265" s="238">
        <f>BS77*波及計算!$U80</f>
        <v>0</v>
      </c>
      <c r="BT265" s="238">
        <f>BT77*波及計算!$U80</f>
        <v>0</v>
      </c>
      <c r="BU265" s="238">
        <f>BU77*波及計算!$U80</f>
        <v>0</v>
      </c>
      <c r="BV265" s="238">
        <f>BV77*波及計算!$U80</f>
        <v>0</v>
      </c>
      <c r="BW265" s="238">
        <f>BW77*波及計算!$U80</f>
        <v>0</v>
      </c>
      <c r="BX265" s="238">
        <f>BX77*波及計算!$U80</f>
        <v>0</v>
      </c>
      <c r="BY265" s="238">
        <f>BY77*波及計算!$U80</f>
        <v>0</v>
      </c>
      <c r="BZ265" s="238">
        <f>BZ77*波及計算!$U80</f>
        <v>0</v>
      </c>
      <c r="CA265" s="238">
        <f>CA77*波及計算!$U80</f>
        <v>0</v>
      </c>
      <c r="CB265" s="238">
        <f>CB77*波及計算!$U80</f>
        <v>0</v>
      </c>
      <c r="CC265" s="238">
        <f>CC77*波及計算!$U80</f>
        <v>0</v>
      </c>
      <c r="CD265" s="238">
        <f>CD77*波及計算!$U80</f>
        <v>0</v>
      </c>
      <c r="CE265" s="238">
        <f>CE77*波及計算!$U80</f>
        <v>0</v>
      </c>
      <c r="CF265" s="238">
        <f>CF77*波及計算!$U80</f>
        <v>0</v>
      </c>
      <c r="CG265" s="238">
        <f>CG77*波及計算!$U80</f>
        <v>0</v>
      </c>
      <c r="CH265" s="238">
        <f>CH77*波及計算!$U80</f>
        <v>0</v>
      </c>
      <c r="CI265" s="238">
        <f>CI77*波及計算!$U80</f>
        <v>0</v>
      </c>
      <c r="CJ265" s="238">
        <f>CJ77*波及計算!$U80</f>
        <v>0</v>
      </c>
      <c r="CK265" s="238">
        <f>CK77*波及計算!$U80</f>
        <v>0</v>
      </c>
      <c r="CL265" s="238">
        <f>CL77*波及計算!$U80</f>
        <v>0</v>
      </c>
    </row>
    <row r="266" spans="1:90">
      <c r="A266">
        <v>75</v>
      </c>
      <c r="B266" t="s">
        <v>1242</v>
      </c>
      <c r="C266" s="238">
        <f>C78*波及計算!$U81</f>
        <v>0</v>
      </c>
      <c r="D266" s="238">
        <f>D78*波及計算!$U81</f>
        <v>0</v>
      </c>
      <c r="E266" s="238">
        <f>E78*波及計算!$U81</f>
        <v>0</v>
      </c>
      <c r="F266" s="238">
        <f>F78*波及計算!$U81</f>
        <v>0</v>
      </c>
      <c r="G266" s="238">
        <f>G78*波及計算!$U81</f>
        <v>0</v>
      </c>
      <c r="H266" s="238">
        <f>H78*波及計算!$U81</f>
        <v>0</v>
      </c>
      <c r="I266" s="238">
        <f>I78*波及計算!$U81</f>
        <v>0</v>
      </c>
      <c r="J266" s="238">
        <f>J78*波及計算!$U81</f>
        <v>0</v>
      </c>
      <c r="K266" s="238">
        <f>K78*波及計算!$U81</f>
        <v>0</v>
      </c>
      <c r="L266" s="238">
        <f>L78*波及計算!$U81</f>
        <v>0</v>
      </c>
      <c r="M266" s="238">
        <f>M78*波及計算!$U81</f>
        <v>0</v>
      </c>
      <c r="N266" s="238">
        <f>N78*波及計算!$U81</f>
        <v>0</v>
      </c>
      <c r="O266" s="238">
        <f>O78*波及計算!$U81</f>
        <v>0</v>
      </c>
      <c r="P266" s="238">
        <f>P78*波及計算!$U81</f>
        <v>0</v>
      </c>
      <c r="Q266" s="238">
        <f>Q78*波及計算!$U81</f>
        <v>0</v>
      </c>
      <c r="R266" s="238">
        <f>R78*波及計算!$U81</f>
        <v>0</v>
      </c>
      <c r="S266" s="238">
        <f>S78*波及計算!$U81</f>
        <v>0</v>
      </c>
      <c r="T266" s="238">
        <f>T78*波及計算!$U81</f>
        <v>0</v>
      </c>
      <c r="U266" s="238">
        <f>U78*波及計算!$U81</f>
        <v>0</v>
      </c>
      <c r="V266" s="238">
        <f>V78*波及計算!$U81</f>
        <v>0</v>
      </c>
      <c r="W266" s="238">
        <f>W78*波及計算!$U81</f>
        <v>0</v>
      </c>
      <c r="X266" s="238">
        <f>X78*波及計算!$U81</f>
        <v>0</v>
      </c>
      <c r="Y266" s="238">
        <f>Y78*波及計算!$U81</f>
        <v>0</v>
      </c>
      <c r="Z266" s="238">
        <f>Z78*波及計算!$U81</f>
        <v>0</v>
      </c>
      <c r="AA266" s="238">
        <f>AA78*波及計算!$U81</f>
        <v>0</v>
      </c>
      <c r="AB266" s="238">
        <f>AB78*波及計算!$U81</f>
        <v>0</v>
      </c>
      <c r="AC266" s="238">
        <f>AC78*波及計算!$U81</f>
        <v>0</v>
      </c>
      <c r="AD266" s="238">
        <f>AD78*波及計算!$U81</f>
        <v>0</v>
      </c>
      <c r="AE266" s="238">
        <f>AE78*波及計算!$U81</f>
        <v>0</v>
      </c>
      <c r="AF266" s="238">
        <f>AF78*波及計算!$U81</f>
        <v>0</v>
      </c>
      <c r="AG266" s="238">
        <f>AG78*波及計算!$U81</f>
        <v>0</v>
      </c>
      <c r="AH266" s="238">
        <f>AH78*波及計算!$U81</f>
        <v>0</v>
      </c>
      <c r="AI266" s="238">
        <f>AI78*波及計算!$U81</f>
        <v>0</v>
      </c>
      <c r="AJ266" s="238">
        <f>AJ78*波及計算!$U81</f>
        <v>0</v>
      </c>
      <c r="AK266" s="238">
        <f>AK78*波及計算!$U81</f>
        <v>0</v>
      </c>
      <c r="AL266" s="238">
        <f>AL78*波及計算!$U81</f>
        <v>0</v>
      </c>
      <c r="AM266" s="238">
        <f>AM78*波及計算!$U81</f>
        <v>0</v>
      </c>
      <c r="AN266" s="238">
        <f>AN78*波及計算!$U81</f>
        <v>0</v>
      </c>
      <c r="AO266" s="238">
        <f>AO78*波及計算!$U81</f>
        <v>0</v>
      </c>
      <c r="AP266" s="238">
        <f>AP78*波及計算!$U81</f>
        <v>0</v>
      </c>
      <c r="AQ266" s="238">
        <f>AQ78*波及計算!$U81</f>
        <v>0</v>
      </c>
      <c r="AR266" s="238">
        <f>AR78*波及計算!$U81</f>
        <v>0</v>
      </c>
      <c r="AS266" s="238">
        <f>AS78*波及計算!$U81</f>
        <v>0</v>
      </c>
      <c r="AT266" s="238">
        <f>AT78*波及計算!$U81</f>
        <v>0</v>
      </c>
      <c r="AU266" s="238">
        <f>AU78*波及計算!$U81</f>
        <v>0</v>
      </c>
      <c r="AV266" s="238">
        <f>AV78*波及計算!$U81</f>
        <v>0</v>
      </c>
      <c r="AW266" s="238">
        <f>AW78*波及計算!$U81</f>
        <v>0</v>
      </c>
      <c r="AX266" s="238">
        <f>AX78*波及計算!$U81</f>
        <v>0</v>
      </c>
      <c r="AY266" s="238">
        <f>AY78*波及計算!$U81</f>
        <v>0</v>
      </c>
      <c r="AZ266" s="238">
        <f>AZ78*波及計算!$U81</f>
        <v>0</v>
      </c>
      <c r="BA266" s="238">
        <f>BA78*波及計算!$U81</f>
        <v>0</v>
      </c>
      <c r="BB266" s="238">
        <f>BB78*波及計算!$U81</f>
        <v>0</v>
      </c>
      <c r="BC266" s="238">
        <f>BC78*波及計算!$U81</f>
        <v>0</v>
      </c>
      <c r="BD266" s="238">
        <f>BD78*波及計算!$U81</f>
        <v>0</v>
      </c>
      <c r="BE266" s="238">
        <f>BE78*波及計算!$U81</f>
        <v>0</v>
      </c>
      <c r="BF266" s="238">
        <f>BF78*波及計算!$U81</f>
        <v>0</v>
      </c>
      <c r="BG266" s="238">
        <f>BG78*波及計算!$U81</f>
        <v>0</v>
      </c>
      <c r="BH266" s="238">
        <f>BH78*波及計算!$U81</f>
        <v>0</v>
      </c>
      <c r="BI266" s="238">
        <f>BI78*波及計算!$U81</f>
        <v>0</v>
      </c>
      <c r="BJ266" s="238">
        <f>BJ78*波及計算!$U81</f>
        <v>0</v>
      </c>
      <c r="BK266" s="238">
        <f>BK78*波及計算!$U81</f>
        <v>0</v>
      </c>
      <c r="BL266" s="238">
        <f>BL78*波及計算!$U81</f>
        <v>0</v>
      </c>
      <c r="BM266" s="238">
        <f>BM78*波及計算!$U81</f>
        <v>0</v>
      </c>
      <c r="BN266" s="238">
        <f>BN78*波及計算!$U81</f>
        <v>0</v>
      </c>
      <c r="BO266" s="238">
        <f>BO78*波及計算!$U81</f>
        <v>0</v>
      </c>
      <c r="BP266" s="238">
        <f>BP78*波及計算!$U81</f>
        <v>0</v>
      </c>
      <c r="BQ266" s="238">
        <f>BQ78*波及計算!$U81</f>
        <v>0</v>
      </c>
      <c r="BR266" s="238">
        <f>BR78*波及計算!$U81</f>
        <v>0</v>
      </c>
      <c r="BS266" s="238">
        <f>BS78*波及計算!$U81</f>
        <v>0</v>
      </c>
      <c r="BT266" s="238">
        <f>BT78*波及計算!$U81</f>
        <v>0</v>
      </c>
      <c r="BU266" s="238">
        <f>BU78*波及計算!$U81</f>
        <v>0</v>
      </c>
      <c r="BV266" s="238">
        <f>BV78*波及計算!$U81</f>
        <v>0</v>
      </c>
      <c r="BW266" s="238">
        <f>BW78*波及計算!$U81</f>
        <v>0</v>
      </c>
      <c r="BX266" s="238">
        <f>BX78*波及計算!$U81</f>
        <v>0</v>
      </c>
      <c r="BY266" s="238">
        <f>BY78*波及計算!$U81</f>
        <v>0</v>
      </c>
      <c r="BZ266" s="238">
        <f>BZ78*波及計算!$U81</f>
        <v>0</v>
      </c>
      <c r="CA266" s="238">
        <f>CA78*波及計算!$U81</f>
        <v>0</v>
      </c>
      <c r="CB266" s="238">
        <f>CB78*波及計算!$U81</f>
        <v>0</v>
      </c>
      <c r="CC266" s="238">
        <f>CC78*波及計算!$U81</f>
        <v>0</v>
      </c>
      <c r="CD266" s="238">
        <f>CD78*波及計算!$U81</f>
        <v>0</v>
      </c>
      <c r="CE266" s="238">
        <f>CE78*波及計算!$U81</f>
        <v>0</v>
      </c>
      <c r="CF266" s="238">
        <f>CF78*波及計算!$U81</f>
        <v>0</v>
      </c>
      <c r="CG266" s="238">
        <f>CG78*波及計算!$U81</f>
        <v>0</v>
      </c>
      <c r="CH266" s="238">
        <f>CH78*波及計算!$U81</f>
        <v>0</v>
      </c>
      <c r="CI266" s="238">
        <f>CI78*波及計算!$U81</f>
        <v>0</v>
      </c>
      <c r="CJ266" s="238">
        <f>CJ78*波及計算!$U81</f>
        <v>0</v>
      </c>
      <c r="CK266" s="238">
        <f>CK78*波及計算!$U81</f>
        <v>0</v>
      </c>
      <c r="CL266" s="238">
        <f>CL78*波及計算!$U81</f>
        <v>0</v>
      </c>
    </row>
    <row r="267" spans="1:90">
      <c r="A267">
        <v>76</v>
      </c>
      <c r="B267" t="s">
        <v>52</v>
      </c>
      <c r="C267" s="238">
        <f>C79*波及計算!$U82</f>
        <v>0</v>
      </c>
      <c r="D267" s="238">
        <f>D79*波及計算!$U82</f>
        <v>0</v>
      </c>
      <c r="E267" s="238">
        <f>E79*波及計算!$U82</f>
        <v>0</v>
      </c>
      <c r="F267" s="238">
        <f>F79*波及計算!$U82</f>
        <v>0</v>
      </c>
      <c r="G267" s="238">
        <f>G79*波及計算!$U82</f>
        <v>0</v>
      </c>
      <c r="H267" s="238">
        <f>H79*波及計算!$U82</f>
        <v>0</v>
      </c>
      <c r="I267" s="238">
        <f>I79*波及計算!$U82</f>
        <v>0</v>
      </c>
      <c r="J267" s="238">
        <f>J79*波及計算!$U82</f>
        <v>0</v>
      </c>
      <c r="K267" s="238">
        <f>K79*波及計算!$U82</f>
        <v>0</v>
      </c>
      <c r="L267" s="238">
        <f>L79*波及計算!$U82</f>
        <v>0</v>
      </c>
      <c r="M267" s="238">
        <f>M79*波及計算!$U82</f>
        <v>0</v>
      </c>
      <c r="N267" s="238">
        <f>N79*波及計算!$U82</f>
        <v>0</v>
      </c>
      <c r="O267" s="238">
        <f>O79*波及計算!$U82</f>
        <v>0</v>
      </c>
      <c r="P267" s="238">
        <f>P79*波及計算!$U82</f>
        <v>0</v>
      </c>
      <c r="Q267" s="238">
        <f>Q79*波及計算!$U82</f>
        <v>0</v>
      </c>
      <c r="R267" s="238">
        <f>R79*波及計算!$U82</f>
        <v>0</v>
      </c>
      <c r="S267" s="238">
        <f>S79*波及計算!$U82</f>
        <v>0</v>
      </c>
      <c r="T267" s="238">
        <f>T79*波及計算!$U82</f>
        <v>0</v>
      </c>
      <c r="U267" s="238">
        <f>U79*波及計算!$U82</f>
        <v>0</v>
      </c>
      <c r="V267" s="238">
        <f>V79*波及計算!$U82</f>
        <v>0</v>
      </c>
      <c r="W267" s="238">
        <f>W79*波及計算!$U82</f>
        <v>0</v>
      </c>
      <c r="X267" s="238">
        <f>X79*波及計算!$U82</f>
        <v>0</v>
      </c>
      <c r="Y267" s="238">
        <f>Y79*波及計算!$U82</f>
        <v>0</v>
      </c>
      <c r="Z267" s="238">
        <f>Z79*波及計算!$U82</f>
        <v>0</v>
      </c>
      <c r="AA267" s="238">
        <f>AA79*波及計算!$U82</f>
        <v>0</v>
      </c>
      <c r="AB267" s="238">
        <f>AB79*波及計算!$U82</f>
        <v>0</v>
      </c>
      <c r="AC267" s="238">
        <f>AC79*波及計算!$U82</f>
        <v>0</v>
      </c>
      <c r="AD267" s="238">
        <f>AD79*波及計算!$U82</f>
        <v>0</v>
      </c>
      <c r="AE267" s="238">
        <f>AE79*波及計算!$U82</f>
        <v>0</v>
      </c>
      <c r="AF267" s="238">
        <f>AF79*波及計算!$U82</f>
        <v>0</v>
      </c>
      <c r="AG267" s="238">
        <f>AG79*波及計算!$U82</f>
        <v>0</v>
      </c>
      <c r="AH267" s="238">
        <f>AH79*波及計算!$U82</f>
        <v>0</v>
      </c>
      <c r="AI267" s="238">
        <f>AI79*波及計算!$U82</f>
        <v>0</v>
      </c>
      <c r="AJ267" s="238">
        <f>AJ79*波及計算!$U82</f>
        <v>0</v>
      </c>
      <c r="AK267" s="238">
        <f>AK79*波及計算!$U82</f>
        <v>0</v>
      </c>
      <c r="AL267" s="238">
        <f>AL79*波及計算!$U82</f>
        <v>0</v>
      </c>
      <c r="AM267" s="238">
        <f>AM79*波及計算!$U82</f>
        <v>0</v>
      </c>
      <c r="AN267" s="238">
        <f>AN79*波及計算!$U82</f>
        <v>0</v>
      </c>
      <c r="AO267" s="238">
        <f>AO79*波及計算!$U82</f>
        <v>0</v>
      </c>
      <c r="AP267" s="238">
        <f>AP79*波及計算!$U82</f>
        <v>0</v>
      </c>
      <c r="AQ267" s="238">
        <f>AQ79*波及計算!$U82</f>
        <v>0</v>
      </c>
      <c r="AR267" s="238">
        <f>AR79*波及計算!$U82</f>
        <v>0</v>
      </c>
      <c r="AS267" s="238">
        <f>AS79*波及計算!$U82</f>
        <v>0</v>
      </c>
      <c r="AT267" s="238">
        <f>AT79*波及計算!$U82</f>
        <v>0</v>
      </c>
      <c r="AU267" s="238">
        <f>AU79*波及計算!$U82</f>
        <v>0</v>
      </c>
      <c r="AV267" s="238">
        <f>AV79*波及計算!$U82</f>
        <v>0</v>
      </c>
      <c r="AW267" s="238">
        <f>AW79*波及計算!$U82</f>
        <v>0</v>
      </c>
      <c r="AX267" s="238">
        <f>AX79*波及計算!$U82</f>
        <v>0</v>
      </c>
      <c r="AY267" s="238">
        <f>AY79*波及計算!$U82</f>
        <v>0</v>
      </c>
      <c r="AZ267" s="238">
        <f>AZ79*波及計算!$U82</f>
        <v>0</v>
      </c>
      <c r="BA267" s="238">
        <f>BA79*波及計算!$U82</f>
        <v>0</v>
      </c>
      <c r="BB267" s="238">
        <f>BB79*波及計算!$U82</f>
        <v>0</v>
      </c>
      <c r="BC267" s="238">
        <f>BC79*波及計算!$U82</f>
        <v>0</v>
      </c>
      <c r="BD267" s="238">
        <f>BD79*波及計算!$U82</f>
        <v>0</v>
      </c>
      <c r="BE267" s="238">
        <f>BE79*波及計算!$U82</f>
        <v>0</v>
      </c>
      <c r="BF267" s="238">
        <f>BF79*波及計算!$U82</f>
        <v>0</v>
      </c>
      <c r="BG267" s="238">
        <f>BG79*波及計算!$U82</f>
        <v>0</v>
      </c>
      <c r="BH267" s="238">
        <f>BH79*波及計算!$U82</f>
        <v>0</v>
      </c>
      <c r="BI267" s="238">
        <f>BI79*波及計算!$U82</f>
        <v>0</v>
      </c>
      <c r="BJ267" s="238">
        <f>BJ79*波及計算!$U82</f>
        <v>0</v>
      </c>
      <c r="BK267" s="238">
        <f>BK79*波及計算!$U82</f>
        <v>0</v>
      </c>
      <c r="BL267" s="238">
        <f>BL79*波及計算!$U82</f>
        <v>0</v>
      </c>
      <c r="BM267" s="238">
        <f>BM79*波及計算!$U82</f>
        <v>0</v>
      </c>
      <c r="BN267" s="238">
        <f>BN79*波及計算!$U82</f>
        <v>0</v>
      </c>
      <c r="BO267" s="238">
        <f>BO79*波及計算!$U82</f>
        <v>0</v>
      </c>
      <c r="BP267" s="238">
        <f>BP79*波及計算!$U82</f>
        <v>0</v>
      </c>
      <c r="BQ267" s="238">
        <f>BQ79*波及計算!$U82</f>
        <v>0</v>
      </c>
      <c r="BR267" s="238">
        <f>BR79*波及計算!$U82</f>
        <v>0</v>
      </c>
      <c r="BS267" s="238">
        <f>BS79*波及計算!$U82</f>
        <v>0</v>
      </c>
      <c r="BT267" s="238">
        <f>BT79*波及計算!$U82</f>
        <v>0</v>
      </c>
      <c r="BU267" s="238">
        <f>BU79*波及計算!$U82</f>
        <v>0</v>
      </c>
      <c r="BV267" s="238">
        <f>BV79*波及計算!$U82</f>
        <v>0</v>
      </c>
      <c r="BW267" s="238">
        <f>BW79*波及計算!$U82</f>
        <v>0</v>
      </c>
      <c r="BX267" s="238">
        <f>BX79*波及計算!$U82</f>
        <v>0</v>
      </c>
      <c r="BY267" s="238">
        <f>BY79*波及計算!$U82</f>
        <v>0</v>
      </c>
      <c r="BZ267" s="238">
        <f>BZ79*波及計算!$U82</f>
        <v>0</v>
      </c>
      <c r="CA267" s="238">
        <f>CA79*波及計算!$U82</f>
        <v>0</v>
      </c>
      <c r="CB267" s="238">
        <f>CB79*波及計算!$U82</f>
        <v>0</v>
      </c>
      <c r="CC267" s="238">
        <f>CC79*波及計算!$U82</f>
        <v>0</v>
      </c>
      <c r="CD267" s="238">
        <f>CD79*波及計算!$U82</f>
        <v>0</v>
      </c>
      <c r="CE267" s="238">
        <f>CE79*波及計算!$U82</f>
        <v>0</v>
      </c>
      <c r="CF267" s="238">
        <f>CF79*波及計算!$U82</f>
        <v>0</v>
      </c>
      <c r="CG267" s="238">
        <f>CG79*波及計算!$U82</f>
        <v>0</v>
      </c>
      <c r="CH267" s="238">
        <f>CH79*波及計算!$U82</f>
        <v>0</v>
      </c>
      <c r="CI267" s="238">
        <f>CI79*波及計算!$U82</f>
        <v>0</v>
      </c>
      <c r="CJ267" s="238">
        <f>CJ79*波及計算!$U82</f>
        <v>0</v>
      </c>
      <c r="CK267" s="238">
        <f>CK79*波及計算!$U82</f>
        <v>0</v>
      </c>
      <c r="CL267" s="238">
        <f>CL79*波及計算!$U82</f>
        <v>0</v>
      </c>
    </row>
    <row r="268" spans="1:90">
      <c r="A268">
        <v>77</v>
      </c>
      <c r="B268" t="s">
        <v>1947</v>
      </c>
      <c r="C268" s="238">
        <f>C80*波及計算!$U83</f>
        <v>0</v>
      </c>
      <c r="D268" s="238">
        <f>D80*波及計算!$U83</f>
        <v>0</v>
      </c>
      <c r="E268" s="238">
        <f>E80*波及計算!$U83</f>
        <v>0</v>
      </c>
      <c r="F268" s="238">
        <f>F80*波及計算!$U83</f>
        <v>0</v>
      </c>
      <c r="G268" s="238">
        <f>G80*波及計算!$U83</f>
        <v>0</v>
      </c>
      <c r="H268" s="238">
        <f>H80*波及計算!$U83</f>
        <v>0</v>
      </c>
      <c r="I268" s="238">
        <f>I80*波及計算!$U83</f>
        <v>0</v>
      </c>
      <c r="J268" s="238">
        <f>J80*波及計算!$U83</f>
        <v>0</v>
      </c>
      <c r="K268" s="238">
        <f>K80*波及計算!$U83</f>
        <v>0</v>
      </c>
      <c r="L268" s="238">
        <f>L80*波及計算!$U83</f>
        <v>0</v>
      </c>
      <c r="M268" s="238">
        <f>M80*波及計算!$U83</f>
        <v>0</v>
      </c>
      <c r="N268" s="238">
        <f>N80*波及計算!$U83</f>
        <v>0</v>
      </c>
      <c r="O268" s="238">
        <f>O80*波及計算!$U83</f>
        <v>0</v>
      </c>
      <c r="P268" s="238">
        <f>P80*波及計算!$U83</f>
        <v>0</v>
      </c>
      <c r="Q268" s="238">
        <f>Q80*波及計算!$U83</f>
        <v>0</v>
      </c>
      <c r="R268" s="238">
        <f>R80*波及計算!$U83</f>
        <v>0</v>
      </c>
      <c r="S268" s="238">
        <f>S80*波及計算!$U83</f>
        <v>0</v>
      </c>
      <c r="T268" s="238">
        <f>T80*波及計算!$U83</f>
        <v>0</v>
      </c>
      <c r="U268" s="238">
        <f>U80*波及計算!$U83</f>
        <v>0</v>
      </c>
      <c r="V268" s="238">
        <f>V80*波及計算!$U83</f>
        <v>0</v>
      </c>
      <c r="W268" s="238">
        <f>W80*波及計算!$U83</f>
        <v>0</v>
      </c>
      <c r="X268" s="238">
        <f>X80*波及計算!$U83</f>
        <v>0</v>
      </c>
      <c r="Y268" s="238">
        <f>Y80*波及計算!$U83</f>
        <v>0</v>
      </c>
      <c r="Z268" s="238">
        <f>Z80*波及計算!$U83</f>
        <v>0</v>
      </c>
      <c r="AA268" s="238">
        <f>AA80*波及計算!$U83</f>
        <v>0</v>
      </c>
      <c r="AB268" s="238">
        <f>AB80*波及計算!$U83</f>
        <v>0</v>
      </c>
      <c r="AC268" s="238">
        <f>AC80*波及計算!$U83</f>
        <v>0</v>
      </c>
      <c r="AD268" s="238">
        <f>AD80*波及計算!$U83</f>
        <v>0</v>
      </c>
      <c r="AE268" s="238">
        <f>AE80*波及計算!$U83</f>
        <v>0</v>
      </c>
      <c r="AF268" s="238">
        <f>AF80*波及計算!$U83</f>
        <v>0</v>
      </c>
      <c r="AG268" s="238">
        <f>AG80*波及計算!$U83</f>
        <v>0</v>
      </c>
      <c r="AH268" s="238">
        <f>AH80*波及計算!$U83</f>
        <v>0</v>
      </c>
      <c r="AI268" s="238">
        <f>AI80*波及計算!$U83</f>
        <v>0</v>
      </c>
      <c r="AJ268" s="238">
        <f>AJ80*波及計算!$U83</f>
        <v>0</v>
      </c>
      <c r="AK268" s="238">
        <f>AK80*波及計算!$U83</f>
        <v>0</v>
      </c>
      <c r="AL268" s="238">
        <f>AL80*波及計算!$U83</f>
        <v>0</v>
      </c>
      <c r="AM268" s="238">
        <f>AM80*波及計算!$U83</f>
        <v>0</v>
      </c>
      <c r="AN268" s="238">
        <f>AN80*波及計算!$U83</f>
        <v>0</v>
      </c>
      <c r="AO268" s="238">
        <f>AO80*波及計算!$U83</f>
        <v>0</v>
      </c>
      <c r="AP268" s="238">
        <f>AP80*波及計算!$U83</f>
        <v>0</v>
      </c>
      <c r="AQ268" s="238">
        <f>AQ80*波及計算!$U83</f>
        <v>0</v>
      </c>
      <c r="AR268" s="238">
        <f>AR80*波及計算!$U83</f>
        <v>0</v>
      </c>
      <c r="AS268" s="238">
        <f>AS80*波及計算!$U83</f>
        <v>0</v>
      </c>
      <c r="AT268" s="238">
        <f>AT80*波及計算!$U83</f>
        <v>0</v>
      </c>
      <c r="AU268" s="238">
        <f>AU80*波及計算!$U83</f>
        <v>0</v>
      </c>
      <c r="AV268" s="238">
        <f>AV80*波及計算!$U83</f>
        <v>0</v>
      </c>
      <c r="AW268" s="238">
        <f>AW80*波及計算!$U83</f>
        <v>0</v>
      </c>
      <c r="AX268" s="238">
        <f>AX80*波及計算!$U83</f>
        <v>0</v>
      </c>
      <c r="AY268" s="238">
        <f>AY80*波及計算!$U83</f>
        <v>0</v>
      </c>
      <c r="AZ268" s="238">
        <f>AZ80*波及計算!$U83</f>
        <v>0</v>
      </c>
      <c r="BA268" s="238">
        <f>BA80*波及計算!$U83</f>
        <v>0</v>
      </c>
      <c r="BB268" s="238">
        <f>BB80*波及計算!$U83</f>
        <v>0</v>
      </c>
      <c r="BC268" s="238">
        <f>BC80*波及計算!$U83</f>
        <v>0</v>
      </c>
      <c r="BD268" s="238">
        <f>BD80*波及計算!$U83</f>
        <v>0</v>
      </c>
      <c r="BE268" s="238">
        <f>BE80*波及計算!$U83</f>
        <v>0</v>
      </c>
      <c r="BF268" s="238">
        <f>BF80*波及計算!$U83</f>
        <v>0</v>
      </c>
      <c r="BG268" s="238">
        <f>BG80*波及計算!$U83</f>
        <v>0</v>
      </c>
      <c r="BH268" s="238">
        <f>BH80*波及計算!$U83</f>
        <v>0</v>
      </c>
      <c r="BI268" s="238">
        <f>BI80*波及計算!$U83</f>
        <v>0</v>
      </c>
      <c r="BJ268" s="238">
        <f>BJ80*波及計算!$U83</f>
        <v>0</v>
      </c>
      <c r="BK268" s="238">
        <f>BK80*波及計算!$U83</f>
        <v>0</v>
      </c>
      <c r="BL268" s="238">
        <f>BL80*波及計算!$U83</f>
        <v>0</v>
      </c>
      <c r="BM268" s="238">
        <f>BM80*波及計算!$U83</f>
        <v>0</v>
      </c>
      <c r="BN268" s="238">
        <f>BN80*波及計算!$U83</f>
        <v>0</v>
      </c>
      <c r="BO268" s="238">
        <f>BO80*波及計算!$U83</f>
        <v>0</v>
      </c>
      <c r="BP268" s="238">
        <f>BP80*波及計算!$U83</f>
        <v>0</v>
      </c>
      <c r="BQ268" s="238">
        <f>BQ80*波及計算!$U83</f>
        <v>0</v>
      </c>
      <c r="BR268" s="238">
        <f>BR80*波及計算!$U83</f>
        <v>0</v>
      </c>
      <c r="BS268" s="238">
        <f>BS80*波及計算!$U83</f>
        <v>0</v>
      </c>
      <c r="BT268" s="238">
        <f>BT80*波及計算!$U83</f>
        <v>0</v>
      </c>
      <c r="BU268" s="238">
        <f>BU80*波及計算!$U83</f>
        <v>0</v>
      </c>
      <c r="BV268" s="238">
        <f>BV80*波及計算!$U83</f>
        <v>0</v>
      </c>
      <c r="BW268" s="238">
        <f>BW80*波及計算!$U83</f>
        <v>0</v>
      </c>
      <c r="BX268" s="238">
        <f>BX80*波及計算!$U83</f>
        <v>0</v>
      </c>
      <c r="BY268" s="238">
        <f>BY80*波及計算!$U83</f>
        <v>0</v>
      </c>
      <c r="BZ268" s="238">
        <f>BZ80*波及計算!$U83</f>
        <v>0</v>
      </c>
      <c r="CA268" s="238">
        <f>CA80*波及計算!$U83</f>
        <v>0</v>
      </c>
      <c r="CB268" s="238">
        <f>CB80*波及計算!$U83</f>
        <v>0</v>
      </c>
      <c r="CC268" s="238">
        <f>CC80*波及計算!$U83</f>
        <v>0</v>
      </c>
      <c r="CD268" s="238">
        <f>CD80*波及計算!$U83</f>
        <v>0</v>
      </c>
      <c r="CE268" s="238">
        <f>CE80*波及計算!$U83</f>
        <v>0</v>
      </c>
      <c r="CF268" s="238">
        <f>CF80*波及計算!$U83</f>
        <v>0</v>
      </c>
      <c r="CG268" s="238">
        <f>CG80*波及計算!$U83</f>
        <v>0</v>
      </c>
      <c r="CH268" s="238">
        <f>CH80*波及計算!$U83</f>
        <v>0</v>
      </c>
      <c r="CI268" s="238">
        <f>CI80*波及計算!$U83</f>
        <v>0</v>
      </c>
      <c r="CJ268" s="238">
        <f>CJ80*波及計算!$U83</f>
        <v>0</v>
      </c>
      <c r="CK268" s="238">
        <f>CK80*波及計算!$U83</f>
        <v>0</v>
      </c>
      <c r="CL268" s="238">
        <f>CL80*波及計算!$U83</f>
        <v>0</v>
      </c>
    </row>
    <row r="269" spans="1:90">
      <c r="A269">
        <v>78</v>
      </c>
      <c r="B269" t="s">
        <v>21</v>
      </c>
      <c r="C269" s="238">
        <f>C81*波及計算!$U84</f>
        <v>0</v>
      </c>
      <c r="D269" s="238">
        <f>D81*波及計算!$U84</f>
        <v>0</v>
      </c>
      <c r="E269" s="238">
        <f>E81*波及計算!$U84</f>
        <v>0</v>
      </c>
      <c r="F269" s="238">
        <f>F81*波及計算!$U84</f>
        <v>0</v>
      </c>
      <c r="G269" s="238">
        <f>G81*波及計算!$U84</f>
        <v>0</v>
      </c>
      <c r="H269" s="238">
        <f>H81*波及計算!$U84</f>
        <v>0</v>
      </c>
      <c r="I269" s="238">
        <f>I81*波及計算!$U84</f>
        <v>0</v>
      </c>
      <c r="J269" s="238">
        <f>J81*波及計算!$U84</f>
        <v>0</v>
      </c>
      <c r="K269" s="238">
        <f>K81*波及計算!$U84</f>
        <v>0</v>
      </c>
      <c r="L269" s="238">
        <f>L81*波及計算!$U84</f>
        <v>0</v>
      </c>
      <c r="M269" s="238">
        <f>M81*波及計算!$U84</f>
        <v>0</v>
      </c>
      <c r="N269" s="238">
        <f>N81*波及計算!$U84</f>
        <v>0</v>
      </c>
      <c r="O269" s="238">
        <f>O81*波及計算!$U84</f>
        <v>0</v>
      </c>
      <c r="P269" s="238">
        <f>P81*波及計算!$U84</f>
        <v>0</v>
      </c>
      <c r="Q269" s="238">
        <f>Q81*波及計算!$U84</f>
        <v>0</v>
      </c>
      <c r="R269" s="238">
        <f>R81*波及計算!$U84</f>
        <v>0</v>
      </c>
      <c r="S269" s="238">
        <f>S81*波及計算!$U84</f>
        <v>0</v>
      </c>
      <c r="T269" s="238">
        <f>T81*波及計算!$U84</f>
        <v>0</v>
      </c>
      <c r="U269" s="238">
        <f>U81*波及計算!$U84</f>
        <v>0</v>
      </c>
      <c r="V269" s="238">
        <f>V81*波及計算!$U84</f>
        <v>0</v>
      </c>
      <c r="W269" s="238">
        <f>W81*波及計算!$U84</f>
        <v>0</v>
      </c>
      <c r="X269" s="238">
        <f>X81*波及計算!$U84</f>
        <v>0</v>
      </c>
      <c r="Y269" s="238">
        <f>Y81*波及計算!$U84</f>
        <v>0</v>
      </c>
      <c r="Z269" s="238">
        <f>Z81*波及計算!$U84</f>
        <v>0</v>
      </c>
      <c r="AA269" s="238">
        <f>AA81*波及計算!$U84</f>
        <v>0</v>
      </c>
      <c r="AB269" s="238">
        <f>AB81*波及計算!$U84</f>
        <v>0</v>
      </c>
      <c r="AC269" s="238">
        <f>AC81*波及計算!$U84</f>
        <v>0</v>
      </c>
      <c r="AD269" s="238">
        <f>AD81*波及計算!$U84</f>
        <v>0</v>
      </c>
      <c r="AE269" s="238">
        <f>AE81*波及計算!$U84</f>
        <v>0</v>
      </c>
      <c r="AF269" s="238">
        <f>AF81*波及計算!$U84</f>
        <v>0</v>
      </c>
      <c r="AG269" s="238">
        <f>AG81*波及計算!$U84</f>
        <v>0</v>
      </c>
      <c r="AH269" s="238">
        <f>AH81*波及計算!$U84</f>
        <v>0</v>
      </c>
      <c r="AI269" s="238">
        <f>AI81*波及計算!$U84</f>
        <v>0</v>
      </c>
      <c r="AJ269" s="238">
        <f>AJ81*波及計算!$U84</f>
        <v>0</v>
      </c>
      <c r="AK269" s="238">
        <f>AK81*波及計算!$U84</f>
        <v>0</v>
      </c>
      <c r="AL269" s="238">
        <f>AL81*波及計算!$U84</f>
        <v>0</v>
      </c>
      <c r="AM269" s="238">
        <f>AM81*波及計算!$U84</f>
        <v>0</v>
      </c>
      <c r="AN269" s="238">
        <f>AN81*波及計算!$U84</f>
        <v>0</v>
      </c>
      <c r="AO269" s="238">
        <f>AO81*波及計算!$U84</f>
        <v>0</v>
      </c>
      <c r="AP269" s="238">
        <f>AP81*波及計算!$U84</f>
        <v>0</v>
      </c>
      <c r="AQ269" s="238">
        <f>AQ81*波及計算!$U84</f>
        <v>0</v>
      </c>
      <c r="AR269" s="238">
        <f>AR81*波及計算!$U84</f>
        <v>0</v>
      </c>
      <c r="AS269" s="238">
        <f>AS81*波及計算!$U84</f>
        <v>0</v>
      </c>
      <c r="AT269" s="238">
        <f>AT81*波及計算!$U84</f>
        <v>0</v>
      </c>
      <c r="AU269" s="238">
        <f>AU81*波及計算!$U84</f>
        <v>0</v>
      </c>
      <c r="AV269" s="238">
        <f>AV81*波及計算!$U84</f>
        <v>0</v>
      </c>
      <c r="AW269" s="238">
        <f>AW81*波及計算!$U84</f>
        <v>0</v>
      </c>
      <c r="AX269" s="238">
        <f>AX81*波及計算!$U84</f>
        <v>0</v>
      </c>
      <c r="AY269" s="238">
        <f>AY81*波及計算!$U84</f>
        <v>0</v>
      </c>
      <c r="AZ269" s="238">
        <f>AZ81*波及計算!$U84</f>
        <v>0</v>
      </c>
      <c r="BA269" s="238">
        <f>BA81*波及計算!$U84</f>
        <v>0</v>
      </c>
      <c r="BB269" s="238">
        <f>BB81*波及計算!$U84</f>
        <v>0</v>
      </c>
      <c r="BC269" s="238">
        <f>BC81*波及計算!$U84</f>
        <v>0</v>
      </c>
      <c r="BD269" s="238">
        <f>BD81*波及計算!$U84</f>
        <v>0</v>
      </c>
      <c r="BE269" s="238">
        <f>BE81*波及計算!$U84</f>
        <v>0</v>
      </c>
      <c r="BF269" s="238">
        <f>BF81*波及計算!$U84</f>
        <v>0</v>
      </c>
      <c r="BG269" s="238">
        <f>BG81*波及計算!$U84</f>
        <v>0</v>
      </c>
      <c r="BH269" s="238">
        <f>BH81*波及計算!$U84</f>
        <v>0</v>
      </c>
      <c r="BI269" s="238">
        <f>BI81*波及計算!$U84</f>
        <v>0</v>
      </c>
      <c r="BJ269" s="238">
        <f>BJ81*波及計算!$U84</f>
        <v>0</v>
      </c>
      <c r="BK269" s="238">
        <f>BK81*波及計算!$U84</f>
        <v>0</v>
      </c>
      <c r="BL269" s="238">
        <f>BL81*波及計算!$U84</f>
        <v>0</v>
      </c>
      <c r="BM269" s="238">
        <f>BM81*波及計算!$U84</f>
        <v>0</v>
      </c>
      <c r="BN269" s="238">
        <f>BN81*波及計算!$U84</f>
        <v>0</v>
      </c>
      <c r="BO269" s="238">
        <f>BO81*波及計算!$U84</f>
        <v>0</v>
      </c>
      <c r="BP269" s="238">
        <f>BP81*波及計算!$U84</f>
        <v>0</v>
      </c>
      <c r="BQ269" s="238">
        <f>BQ81*波及計算!$U84</f>
        <v>0</v>
      </c>
      <c r="BR269" s="238">
        <f>BR81*波及計算!$U84</f>
        <v>0</v>
      </c>
      <c r="BS269" s="238">
        <f>BS81*波及計算!$U84</f>
        <v>0</v>
      </c>
      <c r="BT269" s="238">
        <f>BT81*波及計算!$U84</f>
        <v>0</v>
      </c>
      <c r="BU269" s="238">
        <f>BU81*波及計算!$U84</f>
        <v>0</v>
      </c>
      <c r="BV269" s="238">
        <f>BV81*波及計算!$U84</f>
        <v>0</v>
      </c>
      <c r="BW269" s="238">
        <f>BW81*波及計算!$U84</f>
        <v>0</v>
      </c>
      <c r="BX269" s="238">
        <f>BX81*波及計算!$U84</f>
        <v>0</v>
      </c>
      <c r="BY269" s="238">
        <f>BY81*波及計算!$U84</f>
        <v>0</v>
      </c>
      <c r="BZ269" s="238">
        <f>BZ81*波及計算!$U84</f>
        <v>0</v>
      </c>
      <c r="CA269" s="238">
        <f>CA81*波及計算!$U84</f>
        <v>0</v>
      </c>
      <c r="CB269" s="238">
        <f>CB81*波及計算!$U84</f>
        <v>0</v>
      </c>
      <c r="CC269" s="238">
        <f>CC81*波及計算!$U84</f>
        <v>0</v>
      </c>
      <c r="CD269" s="238">
        <f>CD81*波及計算!$U84</f>
        <v>0</v>
      </c>
      <c r="CE269" s="238">
        <f>CE81*波及計算!$U84</f>
        <v>0</v>
      </c>
      <c r="CF269" s="238">
        <f>CF81*波及計算!$U84</f>
        <v>0</v>
      </c>
      <c r="CG269" s="238">
        <f>CG81*波及計算!$U84</f>
        <v>0</v>
      </c>
      <c r="CH269" s="238">
        <f>CH81*波及計算!$U84</f>
        <v>0</v>
      </c>
      <c r="CI269" s="238">
        <f>CI81*波及計算!$U84</f>
        <v>0</v>
      </c>
      <c r="CJ269" s="238">
        <f>CJ81*波及計算!$U84</f>
        <v>0</v>
      </c>
      <c r="CK269" s="238">
        <f>CK81*波及計算!$U84</f>
        <v>0</v>
      </c>
      <c r="CL269" s="238">
        <f>CL81*波及計算!$U84</f>
        <v>0</v>
      </c>
    </row>
    <row r="270" spans="1:90">
      <c r="A270">
        <v>79</v>
      </c>
      <c r="B270" t="s">
        <v>84</v>
      </c>
      <c r="C270" s="238">
        <f>C82*波及計算!$U85</f>
        <v>0</v>
      </c>
      <c r="D270" s="238">
        <f>D82*波及計算!$U85</f>
        <v>0</v>
      </c>
      <c r="E270" s="238">
        <f>E82*波及計算!$U85</f>
        <v>0</v>
      </c>
      <c r="F270" s="238">
        <f>F82*波及計算!$U85</f>
        <v>0</v>
      </c>
      <c r="G270" s="238">
        <f>G82*波及計算!$U85</f>
        <v>0</v>
      </c>
      <c r="H270" s="238">
        <f>H82*波及計算!$U85</f>
        <v>0</v>
      </c>
      <c r="I270" s="238">
        <f>I82*波及計算!$U85</f>
        <v>0</v>
      </c>
      <c r="J270" s="238">
        <f>J82*波及計算!$U85</f>
        <v>0</v>
      </c>
      <c r="K270" s="238">
        <f>K82*波及計算!$U85</f>
        <v>0</v>
      </c>
      <c r="L270" s="238">
        <f>L82*波及計算!$U85</f>
        <v>0</v>
      </c>
      <c r="M270" s="238">
        <f>M82*波及計算!$U85</f>
        <v>0</v>
      </c>
      <c r="N270" s="238">
        <f>N82*波及計算!$U85</f>
        <v>0</v>
      </c>
      <c r="O270" s="238">
        <f>O82*波及計算!$U85</f>
        <v>0</v>
      </c>
      <c r="P270" s="238">
        <f>P82*波及計算!$U85</f>
        <v>0</v>
      </c>
      <c r="Q270" s="238">
        <f>Q82*波及計算!$U85</f>
        <v>0</v>
      </c>
      <c r="R270" s="238">
        <f>R82*波及計算!$U85</f>
        <v>0</v>
      </c>
      <c r="S270" s="238">
        <f>S82*波及計算!$U85</f>
        <v>0</v>
      </c>
      <c r="T270" s="238">
        <f>T82*波及計算!$U85</f>
        <v>0</v>
      </c>
      <c r="U270" s="238">
        <f>U82*波及計算!$U85</f>
        <v>0</v>
      </c>
      <c r="V270" s="238">
        <f>V82*波及計算!$U85</f>
        <v>0</v>
      </c>
      <c r="W270" s="238">
        <f>W82*波及計算!$U85</f>
        <v>0</v>
      </c>
      <c r="X270" s="238">
        <f>X82*波及計算!$U85</f>
        <v>0</v>
      </c>
      <c r="Y270" s="238">
        <f>Y82*波及計算!$U85</f>
        <v>0</v>
      </c>
      <c r="Z270" s="238">
        <f>Z82*波及計算!$U85</f>
        <v>0</v>
      </c>
      <c r="AA270" s="238">
        <f>AA82*波及計算!$U85</f>
        <v>0</v>
      </c>
      <c r="AB270" s="238">
        <f>AB82*波及計算!$U85</f>
        <v>0</v>
      </c>
      <c r="AC270" s="238">
        <f>AC82*波及計算!$U85</f>
        <v>0</v>
      </c>
      <c r="AD270" s="238">
        <f>AD82*波及計算!$U85</f>
        <v>0</v>
      </c>
      <c r="AE270" s="238">
        <f>AE82*波及計算!$U85</f>
        <v>0</v>
      </c>
      <c r="AF270" s="238">
        <f>AF82*波及計算!$U85</f>
        <v>0</v>
      </c>
      <c r="AG270" s="238">
        <f>AG82*波及計算!$U85</f>
        <v>0</v>
      </c>
      <c r="AH270" s="238">
        <f>AH82*波及計算!$U85</f>
        <v>0</v>
      </c>
      <c r="AI270" s="238">
        <f>AI82*波及計算!$U85</f>
        <v>0</v>
      </c>
      <c r="AJ270" s="238">
        <f>AJ82*波及計算!$U85</f>
        <v>0</v>
      </c>
      <c r="AK270" s="238">
        <f>AK82*波及計算!$U85</f>
        <v>0</v>
      </c>
      <c r="AL270" s="238">
        <f>AL82*波及計算!$U85</f>
        <v>0</v>
      </c>
      <c r="AM270" s="238">
        <f>AM82*波及計算!$U85</f>
        <v>0</v>
      </c>
      <c r="AN270" s="238">
        <f>AN82*波及計算!$U85</f>
        <v>0</v>
      </c>
      <c r="AO270" s="238">
        <f>AO82*波及計算!$U85</f>
        <v>0</v>
      </c>
      <c r="AP270" s="238">
        <f>AP82*波及計算!$U85</f>
        <v>0</v>
      </c>
      <c r="AQ270" s="238">
        <f>AQ82*波及計算!$U85</f>
        <v>0</v>
      </c>
      <c r="AR270" s="238">
        <f>AR82*波及計算!$U85</f>
        <v>0</v>
      </c>
      <c r="AS270" s="238">
        <f>AS82*波及計算!$U85</f>
        <v>0</v>
      </c>
      <c r="AT270" s="238">
        <f>AT82*波及計算!$U85</f>
        <v>0</v>
      </c>
      <c r="AU270" s="238">
        <f>AU82*波及計算!$U85</f>
        <v>0</v>
      </c>
      <c r="AV270" s="238">
        <f>AV82*波及計算!$U85</f>
        <v>0</v>
      </c>
      <c r="AW270" s="238">
        <f>AW82*波及計算!$U85</f>
        <v>0</v>
      </c>
      <c r="AX270" s="238">
        <f>AX82*波及計算!$U85</f>
        <v>0</v>
      </c>
      <c r="AY270" s="238">
        <f>AY82*波及計算!$U85</f>
        <v>0</v>
      </c>
      <c r="AZ270" s="238">
        <f>AZ82*波及計算!$U85</f>
        <v>0</v>
      </c>
      <c r="BA270" s="238">
        <f>BA82*波及計算!$U85</f>
        <v>0</v>
      </c>
      <c r="BB270" s="238">
        <f>BB82*波及計算!$U85</f>
        <v>0</v>
      </c>
      <c r="BC270" s="238">
        <f>BC82*波及計算!$U85</f>
        <v>0</v>
      </c>
      <c r="BD270" s="238">
        <f>BD82*波及計算!$U85</f>
        <v>0</v>
      </c>
      <c r="BE270" s="238">
        <f>BE82*波及計算!$U85</f>
        <v>0</v>
      </c>
      <c r="BF270" s="238">
        <f>BF82*波及計算!$U85</f>
        <v>0</v>
      </c>
      <c r="BG270" s="238">
        <f>BG82*波及計算!$U85</f>
        <v>0</v>
      </c>
      <c r="BH270" s="238">
        <f>BH82*波及計算!$U85</f>
        <v>0</v>
      </c>
      <c r="BI270" s="238">
        <f>BI82*波及計算!$U85</f>
        <v>0</v>
      </c>
      <c r="BJ270" s="238">
        <f>BJ82*波及計算!$U85</f>
        <v>0</v>
      </c>
      <c r="BK270" s="238">
        <f>BK82*波及計算!$U85</f>
        <v>0</v>
      </c>
      <c r="BL270" s="238">
        <f>BL82*波及計算!$U85</f>
        <v>0</v>
      </c>
      <c r="BM270" s="238">
        <f>BM82*波及計算!$U85</f>
        <v>0</v>
      </c>
      <c r="BN270" s="238">
        <f>BN82*波及計算!$U85</f>
        <v>0</v>
      </c>
      <c r="BO270" s="238">
        <f>BO82*波及計算!$U85</f>
        <v>0</v>
      </c>
      <c r="BP270" s="238">
        <f>BP82*波及計算!$U85</f>
        <v>0</v>
      </c>
      <c r="BQ270" s="238">
        <f>BQ82*波及計算!$U85</f>
        <v>0</v>
      </c>
      <c r="BR270" s="238">
        <f>BR82*波及計算!$U85</f>
        <v>0</v>
      </c>
      <c r="BS270" s="238">
        <f>BS82*波及計算!$U85</f>
        <v>0</v>
      </c>
      <c r="BT270" s="238">
        <f>BT82*波及計算!$U85</f>
        <v>0</v>
      </c>
      <c r="BU270" s="238">
        <f>BU82*波及計算!$U85</f>
        <v>0</v>
      </c>
      <c r="BV270" s="238">
        <f>BV82*波及計算!$U85</f>
        <v>0</v>
      </c>
      <c r="BW270" s="238">
        <f>BW82*波及計算!$U85</f>
        <v>0</v>
      </c>
      <c r="BX270" s="238">
        <f>BX82*波及計算!$U85</f>
        <v>0</v>
      </c>
      <c r="BY270" s="238">
        <f>BY82*波及計算!$U85</f>
        <v>0</v>
      </c>
      <c r="BZ270" s="238">
        <f>BZ82*波及計算!$U85</f>
        <v>0</v>
      </c>
      <c r="CA270" s="238">
        <f>CA82*波及計算!$U85</f>
        <v>0</v>
      </c>
      <c r="CB270" s="238">
        <f>CB82*波及計算!$U85</f>
        <v>0</v>
      </c>
      <c r="CC270" s="238">
        <f>CC82*波及計算!$U85</f>
        <v>0</v>
      </c>
      <c r="CD270" s="238">
        <f>CD82*波及計算!$U85</f>
        <v>0</v>
      </c>
      <c r="CE270" s="238">
        <f>CE82*波及計算!$U85</f>
        <v>0</v>
      </c>
      <c r="CF270" s="238">
        <f>CF82*波及計算!$U85</f>
        <v>0</v>
      </c>
      <c r="CG270" s="238">
        <f>CG82*波及計算!$U85</f>
        <v>0</v>
      </c>
      <c r="CH270" s="238">
        <f>CH82*波及計算!$U85</f>
        <v>0</v>
      </c>
      <c r="CI270" s="238">
        <f>CI82*波及計算!$U85</f>
        <v>0</v>
      </c>
      <c r="CJ270" s="238">
        <f>CJ82*波及計算!$U85</f>
        <v>0</v>
      </c>
      <c r="CK270" s="238">
        <f>CK82*波及計算!$U85</f>
        <v>0</v>
      </c>
      <c r="CL270" s="238">
        <f>CL82*波及計算!$U85</f>
        <v>0</v>
      </c>
    </row>
    <row r="271" spans="1:90">
      <c r="A271">
        <v>80</v>
      </c>
      <c r="B271" t="s">
        <v>172</v>
      </c>
      <c r="C271" s="238">
        <f>C83*波及計算!$U86</f>
        <v>0</v>
      </c>
      <c r="D271" s="238">
        <f>D83*波及計算!$U86</f>
        <v>0</v>
      </c>
      <c r="E271" s="238">
        <f>E83*波及計算!$U86</f>
        <v>0</v>
      </c>
      <c r="F271" s="238">
        <f>F83*波及計算!$U86</f>
        <v>0</v>
      </c>
      <c r="G271" s="238">
        <f>G83*波及計算!$U86</f>
        <v>0</v>
      </c>
      <c r="H271" s="238">
        <f>H83*波及計算!$U86</f>
        <v>0</v>
      </c>
      <c r="I271" s="238">
        <f>I83*波及計算!$U86</f>
        <v>0</v>
      </c>
      <c r="J271" s="238">
        <f>J83*波及計算!$U86</f>
        <v>0</v>
      </c>
      <c r="K271" s="238">
        <f>K83*波及計算!$U86</f>
        <v>0</v>
      </c>
      <c r="L271" s="238">
        <f>L83*波及計算!$U86</f>
        <v>0</v>
      </c>
      <c r="M271" s="238">
        <f>M83*波及計算!$U86</f>
        <v>0</v>
      </c>
      <c r="N271" s="238">
        <f>N83*波及計算!$U86</f>
        <v>0</v>
      </c>
      <c r="O271" s="238">
        <f>O83*波及計算!$U86</f>
        <v>0</v>
      </c>
      <c r="P271" s="238">
        <f>P83*波及計算!$U86</f>
        <v>0</v>
      </c>
      <c r="Q271" s="238">
        <f>Q83*波及計算!$U86</f>
        <v>0</v>
      </c>
      <c r="R271" s="238">
        <f>R83*波及計算!$U86</f>
        <v>0</v>
      </c>
      <c r="S271" s="238">
        <f>S83*波及計算!$U86</f>
        <v>0</v>
      </c>
      <c r="T271" s="238">
        <f>T83*波及計算!$U86</f>
        <v>0</v>
      </c>
      <c r="U271" s="238">
        <f>U83*波及計算!$U86</f>
        <v>0</v>
      </c>
      <c r="V271" s="238">
        <f>V83*波及計算!$U86</f>
        <v>0</v>
      </c>
      <c r="W271" s="238">
        <f>W83*波及計算!$U86</f>
        <v>0</v>
      </c>
      <c r="X271" s="238">
        <f>X83*波及計算!$U86</f>
        <v>0</v>
      </c>
      <c r="Y271" s="238">
        <f>Y83*波及計算!$U86</f>
        <v>0</v>
      </c>
      <c r="Z271" s="238">
        <f>Z83*波及計算!$U86</f>
        <v>0</v>
      </c>
      <c r="AA271" s="238">
        <f>AA83*波及計算!$U86</f>
        <v>0</v>
      </c>
      <c r="AB271" s="238">
        <f>AB83*波及計算!$U86</f>
        <v>0</v>
      </c>
      <c r="AC271" s="238">
        <f>AC83*波及計算!$U86</f>
        <v>0</v>
      </c>
      <c r="AD271" s="238">
        <f>AD83*波及計算!$U86</f>
        <v>0</v>
      </c>
      <c r="AE271" s="238">
        <f>AE83*波及計算!$U86</f>
        <v>0</v>
      </c>
      <c r="AF271" s="238">
        <f>AF83*波及計算!$U86</f>
        <v>0</v>
      </c>
      <c r="AG271" s="238">
        <f>AG83*波及計算!$U86</f>
        <v>0</v>
      </c>
      <c r="AH271" s="238">
        <f>AH83*波及計算!$U86</f>
        <v>0</v>
      </c>
      <c r="AI271" s="238">
        <f>AI83*波及計算!$U86</f>
        <v>0</v>
      </c>
      <c r="AJ271" s="238">
        <f>AJ83*波及計算!$U86</f>
        <v>0</v>
      </c>
      <c r="AK271" s="238">
        <f>AK83*波及計算!$U86</f>
        <v>0</v>
      </c>
      <c r="AL271" s="238">
        <f>AL83*波及計算!$U86</f>
        <v>0</v>
      </c>
      <c r="AM271" s="238">
        <f>AM83*波及計算!$U86</f>
        <v>0</v>
      </c>
      <c r="AN271" s="238">
        <f>AN83*波及計算!$U86</f>
        <v>0</v>
      </c>
      <c r="AO271" s="238">
        <f>AO83*波及計算!$U86</f>
        <v>0</v>
      </c>
      <c r="AP271" s="238">
        <f>AP83*波及計算!$U86</f>
        <v>0</v>
      </c>
      <c r="AQ271" s="238">
        <f>AQ83*波及計算!$U86</f>
        <v>0</v>
      </c>
      <c r="AR271" s="238">
        <f>AR83*波及計算!$U86</f>
        <v>0</v>
      </c>
      <c r="AS271" s="238">
        <f>AS83*波及計算!$U86</f>
        <v>0</v>
      </c>
      <c r="AT271" s="238">
        <f>AT83*波及計算!$U86</f>
        <v>0</v>
      </c>
      <c r="AU271" s="238">
        <f>AU83*波及計算!$U86</f>
        <v>0</v>
      </c>
      <c r="AV271" s="238">
        <f>AV83*波及計算!$U86</f>
        <v>0</v>
      </c>
      <c r="AW271" s="238">
        <f>AW83*波及計算!$U86</f>
        <v>0</v>
      </c>
      <c r="AX271" s="238">
        <f>AX83*波及計算!$U86</f>
        <v>0</v>
      </c>
      <c r="AY271" s="238">
        <f>AY83*波及計算!$U86</f>
        <v>0</v>
      </c>
      <c r="AZ271" s="238">
        <f>AZ83*波及計算!$U86</f>
        <v>0</v>
      </c>
      <c r="BA271" s="238">
        <f>BA83*波及計算!$U86</f>
        <v>0</v>
      </c>
      <c r="BB271" s="238">
        <f>BB83*波及計算!$U86</f>
        <v>0</v>
      </c>
      <c r="BC271" s="238">
        <f>BC83*波及計算!$U86</f>
        <v>0</v>
      </c>
      <c r="BD271" s="238">
        <f>BD83*波及計算!$U86</f>
        <v>0</v>
      </c>
      <c r="BE271" s="238">
        <f>BE83*波及計算!$U86</f>
        <v>0</v>
      </c>
      <c r="BF271" s="238">
        <f>BF83*波及計算!$U86</f>
        <v>0</v>
      </c>
      <c r="BG271" s="238">
        <f>BG83*波及計算!$U86</f>
        <v>0</v>
      </c>
      <c r="BH271" s="238">
        <f>BH83*波及計算!$U86</f>
        <v>0</v>
      </c>
      <c r="BI271" s="238">
        <f>BI83*波及計算!$U86</f>
        <v>0</v>
      </c>
      <c r="BJ271" s="238">
        <f>BJ83*波及計算!$U86</f>
        <v>0</v>
      </c>
      <c r="BK271" s="238">
        <f>BK83*波及計算!$U86</f>
        <v>0</v>
      </c>
      <c r="BL271" s="238">
        <f>BL83*波及計算!$U86</f>
        <v>0</v>
      </c>
      <c r="BM271" s="238">
        <f>BM83*波及計算!$U86</f>
        <v>0</v>
      </c>
      <c r="BN271" s="238">
        <f>BN83*波及計算!$U86</f>
        <v>0</v>
      </c>
      <c r="BO271" s="238">
        <f>BO83*波及計算!$U86</f>
        <v>0</v>
      </c>
      <c r="BP271" s="238">
        <f>BP83*波及計算!$U86</f>
        <v>0</v>
      </c>
      <c r="BQ271" s="238">
        <f>BQ83*波及計算!$U86</f>
        <v>0</v>
      </c>
      <c r="BR271" s="238">
        <f>BR83*波及計算!$U86</f>
        <v>0</v>
      </c>
      <c r="BS271" s="238">
        <f>BS83*波及計算!$U86</f>
        <v>0</v>
      </c>
      <c r="BT271" s="238">
        <f>BT83*波及計算!$U86</f>
        <v>0</v>
      </c>
      <c r="BU271" s="238">
        <f>BU83*波及計算!$U86</f>
        <v>0</v>
      </c>
      <c r="BV271" s="238">
        <f>BV83*波及計算!$U86</f>
        <v>0</v>
      </c>
      <c r="BW271" s="238">
        <f>BW83*波及計算!$U86</f>
        <v>0</v>
      </c>
      <c r="BX271" s="238">
        <f>BX83*波及計算!$U86</f>
        <v>0</v>
      </c>
      <c r="BY271" s="238">
        <f>BY83*波及計算!$U86</f>
        <v>0</v>
      </c>
      <c r="BZ271" s="238">
        <f>BZ83*波及計算!$U86</f>
        <v>0</v>
      </c>
      <c r="CA271" s="238">
        <f>CA83*波及計算!$U86</f>
        <v>0</v>
      </c>
      <c r="CB271" s="238">
        <f>CB83*波及計算!$U86</f>
        <v>0</v>
      </c>
      <c r="CC271" s="238">
        <f>CC83*波及計算!$U86</f>
        <v>0</v>
      </c>
      <c r="CD271" s="238">
        <f>CD83*波及計算!$U86</f>
        <v>0</v>
      </c>
      <c r="CE271" s="238">
        <f>CE83*波及計算!$U86</f>
        <v>0</v>
      </c>
      <c r="CF271" s="238">
        <f>CF83*波及計算!$U86</f>
        <v>0</v>
      </c>
      <c r="CG271" s="238">
        <f>CG83*波及計算!$U86</f>
        <v>0</v>
      </c>
      <c r="CH271" s="238">
        <f>CH83*波及計算!$U86</f>
        <v>0</v>
      </c>
      <c r="CI271" s="238">
        <f>CI83*波及計算!$U86</f>
        <v>0</v>
      </c>
      <c r="CJ271" s="238">
        <f>CJ83*波及計算!$U86</f>
        <v>0</v>
      </c>
      <c r="CK271" s="238">
        <f>CK83*波及計算!$U86</f>
        <v>0</v>
      </c>
      <c r="CL271" s="238">
        <f>CL83*波及計算!$U86</f>
        <v>0</v>
      </c>
    </row>
    <row r="272" spans="1:90">
      <c r="A272">
        <v>81</v>
      </c>
      <c r="B272" t="s">
        <v>22</v>
      </c>
      <c r="C272" s="238">
        <f>C84*波及計算!$U87</f>
        <v>0</v>
      </c>
      <c r="D272" s="238">
        <f>D84*波及計算!$U87</f>
        <v>0</v>
      </c>
      <c r="E272" s="238">
        <f>E84*波及計算!$U87</f>
        <v>0</v>
      </c>
      <c r="F272" s="238">
        <f>F84*波及計算!$U87</f>
        <v>0</v>
      </c>
      <c r="G272" s="238">
        <f>G84*波及計算!$U87</f>
        <v>0</v>
      </c>
      <c r="H272" s="238">
        <f>H84*波及計算!$U87</f>
        <v>0</v>
      </c>
      <c r="I272" s="238">
        <f>I84*波及計算!$U87</f>
        <v>0</v>
      </c>
      <c r="J272" s="238">
        <f>J84*波及計算!$U87</f>
        <v>0</v>
      </c>
      <c r="K272" s="238">
        <f>K84*波及計算!$U87</f>
        <v>0</v>
      </c>
      <c r="L272" s="238">
        <f>L84*波及計算!$U87</f>
        <v>0</v>
      </c>
      <c r="M272" s="238">
        <f>M84*波及計算!$U87</f>
        <v>0</v>
      </c>
      <c r="N272" s="238">
        <f>N84*波及計算!$U87</f>
        <v>0</v>
      </c>
      <c r="O272" s="238">
        <f>O84*波及計算!$U87</f>
        <v>0</v>
      </c>
      <c r="P272" s="238">
        <f>P84*波及計算!$U87</f>
        <v>0</v>
      </c>
      <c r="Q272" s="238">
        <f>Q84*波及計算!$U87</f>
        <v>0</v>
      </c>
      <c r="R272" s="238">
        <f>R84*波及計算!$U87</f>
        <v>0</v>
      </c>
      <c r="S272" s="238">
        <f>S84*波及計算!$U87</f>
        <v>0</v>
      </c>
      <c r="T272" s="238">
        <f>T84*波及計算!$U87</f>
        <v>0</v>
      </c>
      <c r="U272" s="238">
        <f>U84*波及計算!$U87</f>
        <v>0</v>
      </c>
      <c r="V272" s="238">
        <f>V84*波及計算!$U87</f>
        <v>0</v>
      </c>
      <c r="W272" s="238">
        <f>W84*波及計算!$U87</f>
        <v>0</v>
      </c>
      <c r="X272" s="238">
        <f>X84*波及計算!$U87</f>
        <v>0</v>
      </c>
      <c r="Y272" s="238">
        <f>Y84*波及計算!$U87</f>
        <v>0</v>
      </c>
      <c r="Z272" s="238">
        <f>Z84*波及計算!$U87</f>
        <v>0</v>
      </c>
      <c r="AA272" s="238">
        <f>AA84*波及計算!$U87</f>
        <v>0</v>
      </c>
      <c r="AB272" s="238">
        <f>AB84*波及計算!$U87</f>
        <v>0</v>
      </c>
      <c r="AC272" s="238">
        <f>AC84*波及計算!$U87</f>
        <v>0</v>
      </c>
      <c r="AD272" s="238">
        <f>AD84*波及計算!$U87</f>
        <v>0</v>
      </c>
      <c r="AE272" s="238">
        <f>AE84*波及計算!$U87</f>
        <v>0</v>
      </c>
      <c r="AF272" s="238">
        <f>AF84*波及計算!$U87</f>
        <v>0</v>
      </c>
      <c r="AG272" s="238">
        <f>AG84*波及計算!$U87</f>
        <v>0</v>
      </c>
      <c r="AH272" s="238">
        <f>AH84*波及計算!$U87</f>
        <v>0</v>
      </c>
      <c r="AI272" s="238">
        <f>AI84*波及計算!$U87</f>
        <v>0</v>
      </c>
      <c r="AJ272" s="238">
        <f>AJ84*波及計算!$U87</f>
        <v>0</v>
      </c>
      <c r="AK272" s="238">
        <f>AK84*波及計算!$U87</f>
        <v>0</v>
      </c>
      <c r="AL272" s="238">
        <f>AL84*波及計算!$U87</f>
        <v>0</v>
      </c>
      <c r="AM272" s="238">
        <f>AM84*波及計算!$U87</f>
        <v>0</v>
      </c>
      <c r="AN272" s="238">
        <f>AN84*波及計算!$U87</f>
        <v>0</v>
      </c>
      <c r="AO272" s="238">
        <f>AO84*波及計算!$U87</f>
        <v>0</v>
      </c>
      <c r="AP272" s="238">
        <f>AP84*波及計算!$U87</f>
        <v>0</v>
      </c>
      <c r="AQ272" s="238">
        <f>AQ84*波及計算!$U87</f>
        <v>0</v>
      </c>
      <c r="AR272" s="238">
        <f>AR84*波及計算!$U87</f>
        <v>0</v>
      </c>
      <c r="AS272" s="238">
        <f>AS84*波及計算!$U87</f>
        <v>0</v>
      </c>
      <c r="AT272" s="238">
        <f>AT84*波及計算!$U87</f>
        <v>0</v>
      </c>
      <c r="AU272" s="238">
        <f>AU84*波及計算!$U87</f>
        <v>0</v>
      </c>
      <c r="AV272" s="238">
        <f>AV84*波及計算!$U87</f>
        <v>0</v>
      </c>
      <c r="AW272" s="238">
        <f>AW84*波及計算!$U87</f>
        <v>0</v>
      </c>
      <c r="AX272" s="238">
        <f>AX84*波及計算!$U87</f>
        <v>0</v>
      </c>
      <c r="AY272" s="238">
        <f>AY84*波及計算!$U87</f>
        <v>0</v>
      </c>
      <c r="AZ272" s="238">
        <f>AZ84*波及計算!$U87</f>
        <v>0</v>
      </c>
      <c r="BA272" s="238">
        <f>BA84*波及計算!$U87</f>
        <v>0</v>
      </c>
      <c r="BB272" s="238">
        <f>BB84*波及計算!$U87</f>
        <v>0</v>
      </c>
      <c r="BC272" s="238">
        <f>BC84*波及計算!$U87</f>
        <v>0</v>
      </c>
      <c r="BD272" s="238">
        <f>BD84*波及計算!$U87</f>
        <v>0</v>
      </c>
      <c r="BE272" s="238">
        <f>BE84*波及計算!$U87</f>
        <v>0</v>
      </c>
      <c r="BF272" s="238">
        <f>BF84*波及計算!$U87</f>
        <v>0</v>
      </c>
      <c r="BG272" s="238">
        <f>BG84*波及計算!$U87</f>
        <v>0</v>
      </c>
      <c r="BH272" s="238">
        <f>BH84*波及計算!$U87</f>
        <v>0</v>
      </c>
      <c r="BI272" s="238">
        <f>BI84*波及計算!$U87</f>
        <v>0</v>
      </c>
      <c r="BJ272" s="238">
        <f>BJ84*波及計算!$U87</f>
        <v>0</v>
      </c>
      <c r="BK272" s="238">
        <f>BK84*波及計算!$U87</f>
        <v>0</v>
      </c>
      <c r="BL272" s="238">
        <f>BL84*波及計算!$U87</f>
        <v>0</v>
      </c>
      <c r="BM272" s="238">
        <f>BM84*波及計算!$U87</f>
        <v>0</v>
      </c>
      <c r="BN272" s="238">
        <f>BN84*波及計算!$U87</f>
        <v>0</v>
      </c>
      <c r="BO272" s="238">
        <f>BO84*波及計算!$U87</f>
        <v>0</v>
      </c>
      <c r="BP272" s="238">
        <f>BP84*波及計算!$U87</f>
        <v>0</v>
      </c>
      <c r="BQ272" s="238">
        <f>BQ84*波及計算!$U87</f>
        <v>0</v>
      </c>
      <c r="BR272" s="238">
        <f>BR84*波及計算!$U87</f>
        <v>0</v>
      </c>
      <c r="BS272" s="238">
        <f>BS84*波及計算!$U87</f>
        <v>0</v>
      </c>
      <c r="BT272" s="238">
        <f>BT84*波及計算!$U87</f>
        <v>0</v>
      </c>
      <c r="BU272" s="238">
        <f>BU84*波及計算!$U87</f>
        <v>0</v>
      </c>
      <c r="BV272" s="238">
        <f>BV84*波及計算!$U87</f>
        <v>0</v>
      </c>
      <c r="BW272" s="238">
        <f>BW84*波及計算!$U87</f>
        <v>0</v>
      </c>
      <c r="BX272" s="238">
        <f>BX84*波及計算!$U87</f>
        <v>0</v>
      </c>
      <c r="BY272" s="238">
        <f>BY84*波及計算!$U87</f>
        <v>0</v>
      </c>
      <c r="BZ272" s="238">
        <f>BZ84*波及計算!$U87</f>
        <v>0</v>
      </c>
      <c r="CA272" s="238">
        <f>CA84*波及計算!$U87</f>
        <v>0</v>
      </c>
      <c r="CB272" s="238">
        <f>CB84*波及計算!$U87</f>
        <v>0</v>
      </c>
      <c r="CC272" s="238">
        <f>CC84*波及計算!$U87</f>
        <v>0</v>
      </c>
      <c r="CD272" s="238">
        <f>CD84*波及計算!$U87</f>
        <v>0</v>
      </c>
      <c r="CE272" s="238">
        <f>CE84*波及計算!$U87</f>
        <v>0</v>
      </c>
      <c r="CF272" s="238">
        <f>CF84*波及計算!$U87</f>
        <v>0</v>
      </c>
      <c r="CG272" s="238">
        <f>CG84*波及計算!$U87</f>
        <v>0</v>
      </c>
      <c r="CH272" s="238">
        <f>CH84*波及計算!$U87</f>
        <v>0</v>
      </c>
      <c r="CI272" s="238">
        <f>CI84*波及計算!$U87</f>
        <v>0</v>
      </c>
      <c r="CJ272" s="238">
        <f>CJ84*波及計算!$U87</f>
        <v>0</v>
      </c>
      <c r="CK272" s="238">
        <f>CK84*波及計算!$U87</f>
        <v>0</v>
      </c>
      <c r="CL272" s="238">
        <f>CL84*波及計算!$U87</f>
        <v>0</v>
      </c>
    </row>
    <row r="273" spans="1:91">
      <c r="A273">
        <v>82</v>
      </c>
      <c r="B273" t="s">
        <v>90</v>
      </c>
      <c r="C273" s="238">
        <f>C85*波及計算!$U88</f>
        <v>0</v>
      </c>
      <c r="D273" s="238">
        <f>D85*波及計算!$U88</f>
        <v>0</v>
      </c>
      <c r="E273" s="238">
        <f>E85*波及計算!$U88</f>
        <v>0</v>
      </c>
      <c r="F273" s="238">
        <f>F85*波及計算!$U88</f>
        <v>0</v>
      </c>
      <c r="G273" s="238">
        <f>G85*波及計算!$U88</f>
        <v>0</v>
      </c>
      <c r="H273" s="238">
        <f>H85*波及計算!$U88</f>
        <v>0</v>
      </c>
      <c r="I273" s="238">
        <f>I85*波及計算!$U88</f>
        <v>0</v>
      </c>
      <c r="J273" s="238">
        <f>J85*波及計算!$U88</f>
        <v>0</v>
      </c>
      <c r="K273" s="238">
        <f>K85*波及計算!$U88</f>
        <v>0</v>
      </c>
      <c r="L273" s="238">
        <f>L85*波及計算!$U88</f>
        <v>0</v>
      </c>
      <c r="M273" s="238">
        <f>M85*波及計算!$U88</f>
        <v>0</v>
      </c>
      <c r="N273" s="238">
        <f>N85*波及計算!$U88</f>
        <v>0</v>
      </c>
      <c r="O273" s="238">
        <f>O85*波及計算!$U88</f>
        <v>0</v>
      </c>
      <c r="P273" s="238">
        <f>P85*波及計算!$U88</f>
        <v>0</v>
      </c>
      <c r="Q273" s="238">
        <f>Q85*波及計算!$U88</f>
        <v>0</v>
      </c>
      <c r="R273" s="238">
        <f>R85*波及計算!$U88</f>
        <v>0</v>
      </c>
      <c r="S273" s="238">
        <f>S85*波及計算!$U88</f>
        <v>0</v>
      </c>
      <c r="T273" s="238">
        <f>T85*波及計算!$U88</f>
        <v>0</v>
      </c>
      <c r="U273" s="238">
        <f>U85*波及計算!$U88</f>
        <v>0</v>
      </c>
      <c r="V273" s="238">
        <f>V85*波及計算!$U88</f>
        <v>0</v>
      </c>
      <c r="W273" s="238">
        <f>W85*波及計算!$U88</f>
        <v>0</v>
      </c>
      <c r="X273" s="238">
        <f>X85*波及計算!$U88</f>
        <v>0</v>
      </c>
      <c r="Y273" s="238">
        <f>Y85*波及計算!$U88</f>
        <v>0</v>
      </c>
      <c r="Z273" s="238">
        <f>Z85*波及計算!$U88</f>
        <v>0</v>
      </c>
      <c r="AA273" s="238">
        <f>AA85*波及計算!$U88</f>
        <v>0</v>
      </c>
      <c r="AB273" s="238">
        <f>AB85*波及計算!$U88</f>
        <v>0</v>
      </c>
      <c r="AC273" s="238">
        <f>AC85*波及計算!$U88</f>
        <v>0</v>
      </c>
      <c r="AD273" s="238">
        <f>AD85*波及計算!$U88</f>
        <v>0</v>
      </c>
      <c r="AE273" s="238">
        <f>AE85*波及計算!$U88</f>
        <v>0</v>
      </c>
      <c r="AF273" s="238">
        <f>AF85*波及計算!$U88</f>
        <v>0</v>
      </c>
      <c r="AG273" s="238">
        <f>AG85*波及計算!$U88</f>
        <v>0</v>
      </c>
      <c r="AH273" s="238">
        <f>AH85*波及計算!$U88</f>
        <v>0</v>
      </c>
      <c r="AI273" s="238">
        <f>AI85*波及計算!$U88</f>
        <v>0</v>
      </c>
      <c r="AJ273" s="238">
        <f>AJ85*波及計算!$U88</f>
        <v>0</v>
      </c>
      <c r="AK273" s="238">
        <f>AK85*波及計算!$U88</f>
        <v>0</v>
      </c>
      <c r="AL273" s="238">
        <f>AL85*波及計算!$U88</f>
        <v>0</v>
      </c>
      <c r="AM273" s="238">
        <f>AM85*波及計算!$U88</f>
        <v>0</v>
      </c>
      <c r="AN273" s="238">
        <f>AN85*波及計算!$U88</f>
        <v>0</v>
      </c>
      <c r="AO273" s="238">
        <f>AO85*波及計算!$U88</f>
        <v>0</v>
      </c>
      <c r="AP273" s="238">
        <f>AP85*波及計算!$U88</f>
        <v>0</v>
      </c>
      <c r="AQ273" s="238">
        <f>AQ85*波及計算!$U88</f>
        <v>0</v>
      </c>
      <c r="AR273" s="238">
        <f>AR85*波及計算!$U88</f>
        <v>0</v>
      </c>
      <c r="AS273" s="238">
        <f>AS85*波及計算!$U88</f>
        <v>0</v>
      </c>
      <c r="AT273" s="238">
        <f>AT85*波及計算!$U88</f>
        <v>0</v>
      </c>
      <c r="AU273" s="238">
        <f>AU85*波及計算!$U88</f>
        <v>0</v>
      </c>
      <c r="AV273" s="238">
        <f>AV85*波及計算!$U88</f>
        <v>0</v>
      </c>
      <c r="AW273" s="238">
        <f>AW85*波及計算!$U88</f>
        <v>0</v>
      </c>
      <c r="AX273" s="238">
        <f>AX85*波及計算!$U88</f>
        <v>0</v>
      </c>
      <c r="AY273" s="238">
        <f>AY85*波及計算!$U88</f>
        <v>0</v>
      </c>
      <c r="AZ273" s="238">
        <f>AZ85*波及計算!$U88</f>
        <v>0</v>
      </c>
      <c r="BA273" s="238">
        <f>BA85*波及計算!$U88</f>
        <v>0</v>
      </c>
      <c r="BB273" s="238">
        <f>BB85*波及計算!$U88</f>
        <v>0</v>
      </c>
      <c r="BC273" s="238">
        <f>BC85*波及計算!$U88</f>
        <v>0</v>
      </c>
      <c r="BD273" s="238">
        <f>BD85*波及計算!$U88</f>
        <v>0</v>
      </c>
      <c r="BE273" s="238">
        <f>BE85*波及計算!$U88</f>
        <v>0</v>
      </c>
      <c r="BF273" s="238">
        <f>BF85*波及計算!$U88</f>
        <v>0</v>
      </c>
      <c r="BG273" s="238">
        <f>BG85*波及計算!$U88</f>
        <v>0</v>
      </c>
      <c r="BH273" s="238">
        <f>BH85*波及計算!$U88</f>
        <v>0</v>
      </c>
      <c r="BI273" s="238">
        <f>BI85*波及計算!$U88</f>
        <v>0</v>
      </c>
      <c r="BJ273" s="238">
        <f>BJ85*波及計算!$U88</f>
        <v>0</v>
      </c>
      <c r="BK273" s="238">
        <f>BK85*波及計算!$U88</f>
        <v>0</v>
      </c>
      <c r="BL273" s="238">
        <f>BL85*波及計算!$U88</f>
        <v>0</v>
      </c>
      <c r="BM273" s="238">
        <f>BM85*波及計算!$U88</f>
        <v>0</v>
      </c>
      <c r="BN273" s="238">
        <f>BN85*波及計算!$U88</f>
        <v>0</v>
      </c>
      <c r="BO273" s="238">
        <f>BO85*波及計算!$U88</f>
        <v>0</v>
      </c>
      <c r="BP273" s="238">
        <f>BP85*波及計算!$U88</f>
        <v>0</v>
      </c>
      <c r="BQ273" s="238">
        <f>BQ85*波及計算!$U88</f>
        <v>0</v>
      </c>
      <c r="BR273" s="238">
        <f>BR85*波及計算!$U88</f>
        <v>0</v>
      </c>
      <c r="BS273" s="238">
        <f>BS85*波及計算!$U88</f>
        <v>0</v>
      </c>
      <c r="BT273" s="238">
        <f>BT85*波及計算!$U88</f>
        <v>0</v>
      </c>
      <c r="BU273" s="238">
        <f>BU85*波及計算!$U88</f>
        <v>0</v>
      </c>
      <c r="BV273" s="238">
        <f>BV85*波及計算!$U88</f>
        <v>0</v>
      </c>
      <c r="BW273" s="238">
        <f>BW85*波及計算!$U88</f>
        <v>0</v>
      </c>
      <c r="BX273" s="238">
        <f>BX85*波及計算!$U88</f>
        <v>0</v>
      </c>
      <c r="BY273" s="238">
        <f>BY85*波及計算!$U88</f>
        <v>0</v>
      </c>
      <c r="BZ273" s="238">
        <f>BZ85*波及計算!$U88</f>
        <v>0</v>
      </c>
      <c r="CA273" s="238">
        <f>CA85*波及計算!$U88</f>
        <v>0</v>
      </c>
      <c r="CB273" s="238">
        <f>CB85*波及計算!$U88</f>
        <v>0</v>
      </c>
      <c r="CC273" s="238">
        <f>CC85*波及計算!$U88</f>
        <v>0</v>
      </c>
      <c r="CD273" s="238">
        <f>CD85*波及計算!$U88</f>
        <v>0</v>
      </c>
      <c r="CE273" s="238">
        <f>CE85*波及計算!$U88</f>
        <v>0</v>
      </c>
      <c r="CF273" s="238">
        <f>CF85*波及計算!$U88</f>
        <v>0</v>
      </c>
      <c r="CG273" s="238">
        <f>CG85*波及計算!$U88</f>
        <v>0</v>
      </c>
      <c r="CH273" s="238">
        <f>CH85*波及計算!$U88</f>
        <v>0</v>
      </c>
      <c r="CI273" s="238">
        <f>CI85*波及計算!$U88</f>
        <v>0</v>
      </c>
      <c r="CJ273" s="238">
        <f>CJ85*波及計算!$U88</f>
        <v>0</v>
      </c>
      <c r="CK273" s="238">
        <f>CK85*波及計算!$U88</f>
        <v>0</v>
      </c>
      <c r="CL273" s="238">
        <f>CL85*波及計算!$U88</f>
        <v>0</v>
      </c>
    </row>
    <row r="274" spans="1:91">
      <c r="A274">
        <v>83</v>
      </c>
      <c r="B274" t="s">
        <v>173</v>
      </c>
      <c r="C274" s="238">
        <f>C86*波及計算!$U89</f>
        <v>0</v>
      </c>
      <c r="D274" s="238">
        <f>D86*波及計算!$U89</f>
        <v>0</v>
      </c>
      <c r="E274" s="238">
        <f>E86*波及計算!$U89</f>
        <v>0</v>
      </c>
      <c r="F274" s="238">
        <f>F86*波及計算!$U89</f>
        <v>0</v>
      </c>
      <c r="G274" s="238">
        <f>G86*波及計算!$U89</f>
        <v>0</v>
      </c>
      <c r="H274" s="238">
        <f>H86*波及計算!$U89</f>
        <v>0</v>
      </c>
      <c r="I274" s="238">
        <f>I86*波及計算!$U89</f>
        <v>0</v>
      </c>
      <c r="J274" s="238">
        <f>J86*波及計算!$U89</f>
        <v>0</v>
      </c>
      <c r="K274" s="238">
        <f>K86*波及計算!$U89</f>
        <v>0</v>
      </c>
      <c r="L274" s="238">
        <f>L86*波及計算!$U89</f>
        <v>0</v>
      </c>
      <c r="M274" s="238">
        <f>M86*波及計算!$U89</f>
        <v>0</v>
      </c>
      <c r="N274" s="238">
        <f>N86*波及計算!$U89</f>
        <v>0</v>
      </c>
      <c r="O274" s="238">
        <f>O86*波及計算!$U89</f>
        <v>0</v>
      </c>
      <c r="P274" s="238">
        <f>P86*波及計算!$U89</f>
        <v>0</v>
      </c>
      <c r="Q274" s="238">
        <f>Q86*波及計算!$U89</f>
        <v>0</v>
      </c>
      <c r="R274" s="238">
        <f>R86*波及計算!$U89</f>
        <v>0</v>
      </c>
      <c r="S274" s="238">
        <f>S86*波及計算!$U89</f>
        <v>0</v>
      </c>
      <c r="T274" s="238">
        <f>T86*波及計算!$U89</f>
        <v>0</v>
      </c>
      <c r="U274" s="238">
        <f>U86*波及計算!$U89</f>
        <v>0</v>
      </c>
      <c r="V274" s="238">
        <f>V86*波及計算!$U89</f>
        <v>0</v>
      </c>
      <c r="W274" s="238">
        <f>W86*波及計算!$U89</f>
        <v>0</v>
      </c>
      <c r="X274" s="238">
        <f>X86*波及計算!$U89</f>
        <v>0</v>
      </c>
      <c r="Y274" s="238">
        <f>Y86*波及計算!$U89</f>
        <v>0</v>
      </c>
      <c r="Z274" s="238">
        <f>Z86*波及計算!$U89</f>
        <v>0</v>
      </c>
      <c r="AA274" s="238">
        <f>AA86*波及計算!$U89</f>
        <v>0</v>
      </c>
      <c r="AB274" s="238">
        <f>AB86*波及計算!$U89</f>
        <v>0</v>
      </c>
      <c r="AC274" s="238">
        <f>AC86*波及計算!$U89</f>
        <v>0</v>
      </c>
      <c r="AD274" s="238">
        <f>AD86*波及計算!$U89</f>
        <v>0</v>
      </c>
      <c r="AE274" s="238">
        <f>AE86*波及計算!$U89</f>
        <v>0</v>
      </c>
      <c r="AF274" s="238">
        <f>AF86*波及計算!$U89</f>
        <v>0</v>
      </c>
      <c r="AG274" s="238">
        <f>AG86*波及計算!$U89</f>
        <v>0</v>
      </c>
      <c r="AH274" s="238">
        <f>AH86*波及計算!$U89</f>
        <v>0</v>
      </c>
      <c r="AI274" s="238">
        <f>AI86*波及計算!$U89</f>
        <v>0</v>
      </c>
      <c r="AJ274" s="238">
        <f>AJ86*波及計算!$U89</f>
        <v>0</v>
      </c>
      <c r="AK274" s="238">
        <f>AK86*波及計算!$U89</f>
        <v>0</v>
      </c>
      <c r="AL274" s="238">
        <f>AL86*波及計算!$U89</f>
        <v>0</v>
      </c>
      <c r="AM274" s="238">
        <f>AM86*波及計算!$U89</f>
        <v>0</v>
      </c>
      <c r="AN274" s="238">
        <f>AN86*波及計算!$U89</f>
        <v>0</v>
      </c>
      <c r="AO274" s="238">
        <f>AO86*波及計算!$U89</f>
        <v>0</v>
      </c>
      <c r="AP274" s="238">
        <f>AP86*波及計算!$U89</f>
        <v>0</v>
      </c>
      <c r="AQ274" s="238">
        <f>AQ86*波及計算!$U89</f>
        <v>0</v>
      </c>
      <c r="AR274" s="238">
        <f>AR86*波及計算!$U89</f>
        <v>0</v>
      </c>
      <c r="AS274" s="238">
        <f>AS86*波及計算!$U89</f>
        <v>0</v>
      </c>
      <c r="AT274" s="238">
        <f>AT86*波及計算!$U89</f>
        <v>0</v>
      </c>
      <c r="AU274" s="238">
        <f>AU86*波及計算!$U89</f>
        <v>0</v>
      </c>
      <c r="AV274" s="238">
        <f>AV86*波及計算!$U89</f>
        <v>0</v>
      </c>
      <c r="AW274" s="238">
        <f>AW86*波及計算!$U89</f>
        <v>0</v>
      </c>
      <c r="AX274" s="238">
        <f>AX86*波及計算!$U89</f>
        <v>0</v>
      </c>
      <c r="AY274" s="238">
        <f>AY86*波及計算!$U89</f>
        <v>0</v>
      </c>
      <c r="AZ274" s="238">
        <f>AZ86*波及計算!$U89</f>
        <v>0</v>
      </c>
      <c r="BA274" s="238">
        <f>BA86*波及計算!$U89</f>
        <v>0</v>
      </c>
      <c r="BB274" s="238">
        <f>BB86*波及計算!$U89</f>
        <v>0</v>
      </c>
      <c r="BC274" s="238">
        <f>BC86*波及計算!$U89</f>
        <v>0</v>
      </c>
      <c r="BD274" s="238">
        <f>BD86*波及計算!$U89</f>
        <v>0</v>
      </c>
      <c r="BE274" s="238">
        <f>BE86*波及計算!$U89</f>
        <v>0</v>
      </c>
      <c r="BF274" s="238">
        <f>BF86*波及計算!$U89</f>
        <v>0</v>
      </c>
      <c r="BG274" s="238">
        <f>BG86*波及計算!$U89</f>
        <v>0</v>
      </c>
      <c r="BH274" s="238">
        <f>BH86*波及計算!$U89</f>
        <v>0</v>
      </c>
      <c r="BI274" s="238">
        <f>BI86*波及計算!$U89</f>
        <v>0</v>
      </c>
      <c r="BJ274" s="238">
        <f>BJ86*波及計算!$U89</f>
        <v>0</v>
      </c>
      <c r="BK274" s="238">
        <f>BK86*波及計算!$U89</f>
        <v>0</v>
      </c>
      <c r="BL274" s="238">
        <f>BL86*波及計算!$U89</f>
        <v>0</v>
      </c>
      <c r="BM274" s="238">
        <f>BM86*波及計算!$U89</f>
        <v>0</v>
      </c>
      <c r="BN274" s="238">
        <f>BN86*波及計算!$U89</f>
        <v>0</v>
      </c>
      <c r="BO274" s="238">
        <f>BO86*波及計算!$U89</f>
        <v>0</v>
      </c>
      <c r="BP274" s="238">
        <f>BP86*波及計算!$U89</f>
        <v>0</v>
      </c>
      <c r="BQ274" s="238">
        <f>BQ86*波及計算!$U89</f>
        <v>0</v>
      </c>
      <c r="BR274" s="238">
        <f>BR86*波及計算!$U89</f>
        <v>0</v>
      </c>
      <c r="BS274" s="238">
        <f>BS86*波及計算!$U89</f>
        <v>0</v>
      </c>
      <c r="BT274" s="238">
        <f>BT86*波及計算!$U89</f>
        <v>0</v>
      </c>
      <c r="BU274" s="238">
        <f>BU86*波及計算!$U89</f>
        <v>0</v>
      </c>
      <c r="BV274" s="238">
        <f>BV86*波及計算!$U89</f>
        <v>0</v>
      </c>
      <c r="BW274" s="238">
        <f>BW86*波及計算!$U89</f>
        <v>0</v>
      </c>
      <c r="BX274" s="238">
        <f>BX86*波及計算!$U89</f>
        <v>0</v>
      </c>
      <c r="BY274" s="238">
        <f>BY86*波及計算!$U89</f>
        <v>0</v>
      </c>
      <c r="BZ274" s="238">
        <f>BZ86*波及計算!$U89</f>
        <v>0</v>
      </c>
      <c r="CA274" s="238">
        <f>CA86*波及計算!$U89</f>
        <v>0</v>
      </c>
      <c r="CB274" s="238">
        <f>CB86*波及計算!$U89</f>
        <v>0</v>
      </c>
      <c r="CC274" s="238">
        <f>CC86*波及計算!$U89</f>
        <v>0</v>
      </c>
      <c r="CD274" s="238">
        <f>CD86*波及計算!$U89</f>
        <v>0</v>
      </c>
      <c r="CE274" s="238">
        <f>CE86*波及計算!$U89</f>
        <v>0</v>
      </c>
      <c r="CF274" s="238">
        <f>CF86*波及計算!$U89</f>
        <v>0</v>
      </c>
      <c r="CG274" s="238">
        <f>CG86*波及計算!$U89</f>
        <v>0</v>
      </c>
      <c r="CH274" s="238">
        <f>CH86*波及計算!$U89</f>
        <v>0</v>
      </c>
      <c r="CI274" s="238">
        <f>CI86*波及計算!$U89</f>
        <v>0</v>
      </c>
      <c r="CJ274" s="238">
        <f>CJ86*波及計算!$U89</f>
        <v>0</v>
      </c>
      <c r="CK274" s="238">
        <f>CK86*波及計算!$U89</f>
        <v>0</v>
      </c>
      <c r="CL274" s="238">
        <f>CL86*波及計算!$U89</f>
        <v>0</v>
      </c>
    </row>
    <row r="275" spans="1:91">
      <c r="A275">
        <v>84</v>
      </c>
      <c r="B275" t="s">
        <v>91</v>
      </c>
      <c r="C275" s="238">
        <f>C87*波及計算!$U90</f>
        <v>0</v>
      </c>
      <c r="D275" s="238">
        <f>D87*波及計算!$U90</f>
        <v>0</v>
      </c>
      <c r="E275" s="238">
        <f>E87*波及計算!$U90</f>
        <v>0</v>
      </c>
      <c r="F275" s="238">
        <f>F87*波及計算!$U90</f>
        <v>0</v>
      </c>
      <c r="G275" s="238">
        <f>G87*波及計算!$U90</f>
        <v>0</v>
      </c>
      <c r="H275" s="238">
        <f>H87*波及計算!$U90</f>
        <v>0</v>
      </c>
      <c r="I275" s="238">
        <f>I87*波及計算!$U90</f>
        <v>0</v>
      </c>
      <c r="J275" s="238">
        <f>J87*波及計算!$U90</f>
        <v>0</v>
      </c>
      <c r="K275" s="238">
        <f>K87*波及計算!$U90</f>
        <v>0</v>
      </c>
      <c r="L275" s="238">
        <f>L87*波及計算!$U90</f>
        <v>0</v>
      </c>
      <c r="M275" s="238">
        <f>M87*波及計算!$U90</f>
        <v>0</v>
      </c>
      <c r="N275" s="238">
        <f>N87*波及計算!$U90</f>
        <v>0</v>
      </c>
      <c r="O275" s="238">
        <f>O87*波及計算!$U90</f>
        <v>0</v>
      </c>
      <c r="P275" s="238">
        <f>P87*波及計算!$U90</f>
        <v>0</v>
      </c>
      <c r="Q275" s="238">
        <f>Q87*波及計算!$U90</f>
        <v>0</v>
      </c>
      <c r="R275" s="238">
        <f>R87*波及計算!$U90</f>
        <v>0</v>
      </c>
      <c r="S275" s="238">
        <f>S87*波及計算!$U90</f>
        <v>0</v>
      </c>
      <c r="T275" s="238">
        <f>T87*波及計算!$U90</f>
        <v>0</v>
      </c>
      <c r="U275" s="238">
        <f>U87*波及計算!$U90</f>
        <v>0</v>
      </c>
      <c r="V275" s="238">
        <f>V87*波及計算!$U90</f>
        <v>0</v>
      </c>
      <c r="W275" s="238">
        <f>W87*波及計算!$U90</f>
        <v>0</v>
      </c>
      <c r="X275" s="238">
        <f>X87*波及計算!$U90</f>
        <v>0</v>
      </c>
      <c r="Y275" s="238">
        <f>Y87*波及計算!$U90</f>
        <v>0</v>
      </c>
      <c r="Z275" s="238">
        <f>Z87*波及計算!$U90</f>
        <v>0</v>
      </c>
      <c r="AA275" s="238">
        <f>AA87*波及計算!$U90</f>
        <v>0</v>
      </c>
      <c r="AB275" s="238">
        <f>AB87*波及計算!$U90</f>
        <v>0</v>
      </c>
      <c r="AC275" s="238">
        <f>AC87*波及計算!$U90</f>
        <v>0</v>
      </c>
      <c r="AD275" s="238">
        <f>AD87*波及計算!$U90</f>
        <v>0</v>
      </c>
      <c r="AE275" s="238">
        <f>AE87*波及計算!$U90</f>
        <v>0</v>
      </c>
      <c r="AF275" s="238">
        <f>AF87*波及計算!$U90</f>
        <v>0</v>
      </c>
      <c r="AG275" s="238">
        <f>AG87*波及計算!$U90</f>
        <v>0</v>
      </c>
      <c r="AH275" s="238">
        <f>AH87*波及計算!$U90</f>
        <v>0</v>
      </c>
      <c r="AI275" s="238">
        <f>AI87*波及計算!$U90</f>
        <v>0</v>
      </c>
      <c r="AJ275" s="238">
        <f>AJ87*波及計算!$U90</f>
        <v>0</v>
      </c>
      <c r="AK275" s="238">
        <f>AK87*波及計算!$U90</f>
        <v>0</v>
      </c>
      <c r="AL275" s="238">
        <f>AL87*波及計算!$U90</f>
        <v>0</v>
      </c>
      <c r="AM275" s="238">
        <f>AM87*波及計算!$U90</f>
        <v>0</v>
      </c>
      <c r="AN275" s="238">
        <f>AN87*波及計算!$U90</f>
        <v>0</v>
      </c>
      <c r="AO275" s="238">
        <f>AO87*波及計算!$U90</f>
        <v>0</v>
      </c>
      <c r="AP275" s="238">
        <f>AP87*波及計算!$U90</f>
        <v>0</v>
      </c>
      <c r="AQ275" s="238">
        <f>AQ87*波及計算!$U90</f>
        <v>0</v>
      </c>
      <c r="AR275" s="238">
        <f>AR87*波及計算!$U90</f>
        <v>0</v>
      </c>
      <c r="AS275" s="238">
        <f>AS87*波及計算!$U90</f>
        <v>0</v>
      </c>
      <c r="AT275" s="238">
        <f>AT87*波及計算!$U90</f>
        <v>0</v>
      </c>
      <c r="AU275" s="238">
        <f>AU87*波及計算!$U90</f>
        <v>0</v>
      </c>
      <c r="AV275" s="238">
        <f>AV87*波及計算!$U90</f>
        <v>0</v>
      </c>
      <c r="AW275" s="238">
        <f>AW87*波及計算!$U90</f>
        <v>0</v>
      </c>
      <c r="AX275" s="238">
        <f>AX87*波及計算!$U90</f>
        <v>0</v>
      </c>
      <c r="AY275" s="238">
        <f>AY87*波及計算!$U90</f>
        <v>0</v>
      </c>
      <c r="AZ275" s="238">
        <f>AZ87*波及計算!$U90</f>
        <v>0</v>
      </c>
      <c r="BA275" s="238">
        <f>BA87*波及計算!$U90</f>
        <v>0</v>
      </c>
      <c r="BB275" s="238">
        <f>BB87*波及計算!$U90</f>
        <v>0</v>
      </c>
      <c r="BC275" s="238">
        <f>BC87*波及計算!$U90</f>
        <v>0</v>
      </c>
      <c r="BD275" s="238">
        <f>BD87*波及計算!$U90</f>
        <v>0</v>
      </c>
      <c r="BE275" s="238">
        <f>BE87*波及計算!$U90</f>
        <v>0</v>
      </c>
      <c r="BF275" s="238">
        <f>BF87*波及計算!$U90</f>
        <v>0</v>
      </c>
      <c r="BG275" s="238">
        <f>BG87*波及計算!$U90</f>
        <v>0</v>
      </c>
      <c r="BH275" s="238">
        <f>BH87*波及計算!$U90</f>
        <v>0</v>
      </c>
      <c r="BI275" s="238">
        <f>BI87*波及計算!$U90</f>
        <v>0</v>
      </c>
      <c r="BJ275" s="238">
        <f>BJ87*波及計算!$U90</f>
        <v>0</v>
      </c>
      <c r="BK275" s="238">
        <f>BK87*波及計算!$U90</f>
        <v>0</v>
      </c>
      <c r="BL275" s="238">
        <f>BL87*波及計算!$U90</f>
        <v>0</v>
      </c>
      <c r="BM275" s="238">
        <f>BM87*波及計算!$U90</f>
        <v>0</v>
      </c>
      <c r="BN275" s="238">
        <f>BN87*波及計算!$U90</f>
        <v>0</v>
      </c>
      <c r="BO275" s="238">
        <f>BO87*波及計算!$U90</f>
        <v>0</v>
      </c>
      <c r="BP275" s="238">
        <f>BP87*波及計算!$U90</f>
        <v>0</v>
      </c>
      <c r="BQ275" s="238">
        <f>BQ87*波及計算!$U90</f>
        <v>0</v>
      </c>
      <c r="BR275" s="238">
        <f>BR87*波及計算!$U90</f>
        <v>0</v>
      </c>
      <c r="BS275" s="238">
        <f>BS87*波及計算!$U90</f>
        <v>0</v>
      </c>
      <c r="BT275" s="238">
        <f>BT87*波及計算!$U90</f>
        <v>0</v>
      </c>
      <c r="BU275" s="238">
        <f>BU87*波及計算!$U90</f>
        <v>0</v>
      </c>
      <c r="BV275" s="238">
        <f>BV87*波及計算!$U90</f>
        <v>0</v>
      </c>
      <c r="BW275" s="238">
        <f>BW87*波及計算!$U90</f>
        <v>0</v>
      </c>
      <c r="BX275" s="238">
        <f>BX87*波及計算!$U90</f>
        <v>0</v>
      </c>
      <c r="BY275" s="238">
        <f>BY87*波及計算!$U90</f>
        <v>0</v>
      </c>
      <c r="BZ275" s="238">
        <f>BZ87*波及計算!$U90</f>
        <v>0</v>
      </c>
      <c r="CA275" s="238">
        <f>CA87*波及計算!$U90</f>
        <v>0</v>
      </c>
      <c r="CB275" s="238">
        <f>CB87*波及計算!$U90</f>
        <v>0</v>
      </c>
      <c r="CC275" s="238">
        <f>CC87*波及計算!$U90</f>
        <v>0</v>
      </c>
      <c r="CD275" s="238">
        <f>CD87*波及計算!$U90</f>
        <v>0</v>
      </c>
      <c r="CE275" s="238">
        <f>CE87*波及計算!$U90</f>
        <v>0</v>
      </c>
      <c r="CF275" s="238">
        <f>CF87*波及計算!$U90</f>
        <v>0</v>
      </c>
      <c r="CG275" s="238">
        <f>CG87*波及計算!$U90</f>
        <v>0</v>
      </c>
      <c r="CH275" s="238">
        <f>CH87*波及計算!$U90</f>
        <v>0</v>
      </c>
      <c r="CI275" s="238">
        <f>CI87*波及計算!$U90</f>
        <v>0</v>
      </c>
      <c r="CJ275" s="238">
        <f>CJ87*波及計算!$U90</f>
        <v>0</v>
      </c>
      <c r="CK275" s="238">
        <f>CK87*波及計算!$U90</f>
        <v>0</v>
      </c>
      <c r="CL275" s="238">
        <f>CL87*波及計算!$U90</f>
        <v>0</v>
      </c>
    </row>
    <row r="276" spans="1:91">
      <c r="A276">
        <v>85</v>
      </c>
      <c r="B276" t="s">
        <v>23</v>
      </c>
      <c r="C276" s="238">
        <f>C88*波及計算!$U91</f>
        <v>0</v>
      </c>
      <c r="D276" s="238">
        <f>D88*波及計算!$U91</f>
        <v>0</v>
      </c>
      <c r="E276" s="238">
        <f>E88*波及計算!$U91</f>
        <v>0</v>
      </c>
      <c r="F276" s="238">
        <f>F88*波及計算!$U91</f>
        <v>0</v>
      </c>
      <c r="G276" s="238">
        <f>G88*波及計算!$U91</f>
        <v>0</v>
      </c>
      <c r="H276" s="238">
        <f>H88*波及計算!$U91</f>
        <v>0</v>
      </c>
      <c r="I276" s="238">
        <f>I88*波及計算!$U91</f>
        <v>0</v>
      </c>
      <c r="J276" s="238">
        <f>J88*波及計算!$U91</f>
        <v>0</v>
      </c>
      <c r="K276" s="238">
        <f>K88*波及計算!$U91</f>
        <v>0</v>
      </c>
      <c r="L276" s="238">
        <f>L88*波及計算!$U91</f>
        <v>0</v>
      </c>
      <c r="M276" s="238">
        <f>M88*波及計算!$U91</f>
        <v>0</v>
      </c>
      <c r="N276" s="238">
        <f>N88*波及計算!$U91</f>
        <v>0</v>
      </c>
      <c r="O276" s="238">
        <f>O88*波及計算!$U91</f>
        <v>0</v>
      </c>
      <c r="P276" s="238">
        <f>P88*波及計算!$U91</f>
        <v>0</v>
      </c>
      <c r="Q276" s="238">
        <f>Q88*波及計算!$U91</f>
        <v>0</v>
      </c>
      <c r="R276" s="238">
        <f>R88*波及計算!$U91</f>
        <v>0</v>
      </c>
      <c r="S276" s="238">
        <f>S88*波及計算!$U91</f>
        <v>0</v>
      </c>
      <c r="T276" s="238">
        <f>T88*波及計算!$U91</f>
        <v>0</v>
      </c>
      <c r="U276" s="238">
        <f>U88*波及計算!$U91</f>
        <v>0</v>
      </c>
      <c r="V276" s="238">
        <f>V88*波及計算!$U91</f>
        <v>0</v>
      </c>
      <c r="W276" s="238">
        <f>W88*波及計算!$U91</f>
        <v>0</v>
      </c>
      <c r="X276" s="238">
        <f>X88*波及計算!$U91</f>
        <v>0</v>
      </c>
      <c r="Y276" s="238">
        <f>Y88*波及計算!$U91</f>
        <v>0</v>
      </c>
      <c r="Z276" s="238">
        <f>Z88*波及計算!$U91</f>
        <v>0</v>
      </c>
      <c r="AA276" s="238">
        <f>AA88*波及計算!$U91</f>
        <v>0</v>
      </c>
      <c r="AB276" s="238">
        <f>AB88*波及計算!$U91</f>
        <v>0</v>
      </c>
      <c r="AC276" s="238">
        <f>AC88*波及計算!$U91</f>
        <v>0</v>
      </c>
      <c r="AD276" s="238">
        <f>AD88*波及計算!$U91</f>
        <v>0</v>
      </c>
      <c r="AE276" s="238">
        <f>AE88*波及計算!$U91</f>
        <v>0</v>
      </c>
      <c r="AF276" s="238">
        <f>AF88*波及計算!$U91</f>
        <v>0</v>
      </c>
      <c r="AG276" s="238">
        <f>AG88*波及計算!$U91</f>
        <v>0</v>
      </c>
      <c r="AH276" s="238">
        <f>AH88*波及計算!$U91</f>
        <v>0</v>
      </c>
      <c r="AI276" s="238">
        <f>AI88*波及計算!$U91</f>
        <v>0</v>
      </c>
      <c r="AJ276" s="238">
        <f>AJ88*波及計算!$U91</f>
        <v>0</v>
      </c>
      <c r="AK276" s="238">
        <f>AK88*波及計算!$U91</f>
        <v>0</v>
      </c>
      <c r="AL276" s="238">
        <f>AL88*波及計算!$U91</f>
        <v>0</v>
      </c>
      <c r="AM276" s="238">
        <f>AM88*波及計算!$U91</f>
        <v>0</v>
      </c>
      <c r="AN276" s="238">
        <f>AN88*波及計算!$U91</f>
        <v>0</v>
      </c>
      <c r="AO276" s="238">
        <f>AO88*波及計算!$U91</f>
        <v>0</v>
      </c>
      <c r="AP276" s="238">
        <f>AP88*波及計算!$U91</f>
        <v>0</v>
      </c>
      <c r="AQ276" s="238">
        <f>AQ88*波及計算!$U91</f>
        <v>0</v>
      </c>
      <c r="AR276" s="238">
        <f>AR88*波及計算!$U91</f>
        <v>0</v>
      </c>
      <c r="AS276" s="238">
        <f>AS88*波及計算!$U91</f>
        <v>0</v>
      </c>
      <c r="AT276" s="238">
        <f>AT88*波及計算!$U91</f>
        <v>0</v>
      </c>
      <c r="AU276" s="238">
        <f>AU88*波及計算!$U91</f>
        <v>0</v>
      </c>
      <c r="AV276" s="238">
        <f>AV88*波及計算!$U91</f>
        <v>0</v>
      </c>
      <c r="AW276" s="238">
        <f>AW88*波及計算!$U91</f>
        <v>0</v>
      </c>
      <c r="AX276" s="238">
        <f>AX88*波及計算!$U91</f>
        <v>0</v>
      </c>
      <c r="AY276" s="238">
        <f>AY88*波及計算!$U91</f>
        <v>0</v>
      </c>
      <c r="AZ276" s="238">
        <f>AZ88*波及計算!$U91</f>
        <v>0</v>
      </c>
      <c r="BA276" s="238">
        <f>BA88*波及計算!$U91</f>
        <v>0</v>
      </c>
      <c r="BB276" s="238">
        <f>BB88*波及計算!$U91</f>
        <v>0</v>
      </c>
      <c r="BC276" s="238">
        <f>BC88*波及計算!$U91</f>
        <v>0</v>
      </c>
      <c r="BD276" s="238">
        <f>BD88*波及計算!$U91</f>
        <v>0</v>
      </c>
      <c r="BE276" s="238">
        <f>BE88*波及計算!$U91</f>
        <v>0</v>
      </c>
      <c r="BF276" s="238">
        <f>BF88*波及計算!$U91</f>
        <v>0</v>
      </c>
      <c r="BG276" s="238">
        <f>BG88*波及計算!$U91</f>
        <v>0</v>
      </c>
      <c r="BH276" s="238">
        <f>BH88*波及計算!$U91</f>
        <v>0</v>
      </c>
      <c r="BI276" s="238">
        <f>BI88*波及計算!$U91</f>
        <v>0</v>
      </c>
      <c r="BJ276" s="238">
        <f>BJ88*波及計算!$U91</f>
        <v>0</v>
      </c>
      <c r="BK276" s="238">
        <f>BK88*波及計算!$U91</f>
        <v>0</v>
      </c>
      <c r="BL276" s="238">
        <f>BL88*波及計算!$U91</f>
        <v>0</v>
      </c>
      <c r="BM276" s="238">
        <f>BM88*波及計算!$U91</f>
        <v>0</v>
      </c>
      <c r="BN276" s="238">
        <f>BN88*波及計算!$U91</f>
        <v>0</v>
      </c>
      <c r="BO276" s="238">
        <f>BO88*波及計算!$U91</f>
        <v>0</v>
      </c>
      <c r="BP276" s="238">
        <f>BP88*波及計算!$U91</f>
        <v>0</v>
      </c>
      <c r="BQ276" s="238">
        <f>BQ88*波及計算!$U91</f>
        <v>0</v>
      </c>
      <c r="BR276" s="238">
        <f>BR88*波及計算!$U91</f>
        <v>0</v>
      </c>
      <c r="BS276" s="238">
        <f>BS88*波及計算!$U91</f>
        <v>0</v>
      </c>
      <c r="BT276" s="238">
        <f>BT88*波及計算!$U91</f>
        <v>0</v>
      </c>
      <c r="BU276" s="238">
        <f>BU88*波及計算!$U91</f>
        <v>0</v>
      </c>
      <c r="BV276" s="238">
        <f>BV88*波及計算!$U91</f>
        <v>0</v>
      </c>
      <c r="BW276" s="238">
        <f>BW88*波及計算!$U91</f>
        <v>0</v>
      </c>
      <c r="BX276" s="238">
        <f>BX88*波及計算!$U91</f>
        <v>0</v>
      </c>
      <c r="BY276" s="238">
        <f>BY88*波及計算!$U91</f>
        <v>0</v>
      </c>
      <c r="BZ276" s="238">
        <f>BZ88*波及計算!$U91</f>
        <v>0</v>
      </c>
      <c r="CA276" s="238">
        <f>CA88*波及計算!$U91</f>
        <v>0</v>
      </c>
      <c r="CB276" s="238">
        <f>CB88*波及計算!$U91</f>
        <v>0</v>
      </c>
      <c r="CC276" s="238">
        <f>CC88*波及計算!$U91</f>
        <v>0</v>
      </c>
      <c r="CD276" s="238">
        <f>CD88*波及計算!$U91</f>
        <v>0</v>
      </c>
      <c r="CE276" s="238">
        <f>CE88*波及計算!$U91</f>
        <v>0</v>
      </c>
      <c r="CF276" s="238">
        <f>CF88*波及計算!$U91</f>
        <v>0</v>
      </c>
      <c r="CG276" s="238">
        <f>CG88*波及計算!$U91</f>
        <v>0</v>
      </c>
      <c r="CH276" s="238">
        <f>CH88*波及計算!$U91</f>
        <v>0</v>
      </c>
      <c r="CI276" s="238">
        <f>CI88*波及計算!$U91</f>
        <v>0</v>
      </c>
      <c r="CJ276" s="238">
        <f>CJ88*波及計算!$U91</f>
        <v>0</v>
      </c>
      <c r="CK276" s="238">
        <f>CK88*波及計算!$U91</f>
        <v>0</v>
      </c>
      <c r="CL276" s="238">
        <f>CL88*波及計算!$U91</f>
        <v>0</v>
      </c>
    </row>
    <row r="277" spans="1:91">
      <c r="A277">
        <v>86</v>
      </c>
      <c r="B277" t="s">
        <v>92</v>
      </c>
      <c r="C277" s="238">
        <f>C89*波及計算!$U92</f>
        <v>0</v>
      </c>
      <c r="D277" s="238">
        <f>D89*波及計算!$U92</f>
        <v>0</v>
      </c>
      <c r="E277" s="238">
        <f>E89*波及計算!$U92</f>
        <v>0</v>
      </c>
      <c r="F277" s="238">
        <f>F89*波及計算!$U92</f>
        <v>0</v>
      </c>
      <c r="G277" s="238">
        <f>G89*波及計算!$U92</f>
        <v>0</v>
      </c>
      <c r="H277" s="238">
        <f>H89*波及計算!$U92</f>
        <v>0</v>
      </c>
      <c r="I277" s="238">
        <f>I89*波及計算!$U92</f>
        <v>0</v>
      </c>
      <c r="J277" s="238">
        <f>J89*波及計算!$U92</f>
        <v>0</v>
      </c>
      <c r="K277" s="238">
        <f>K89*波及計算!$U92</f>
        <v>0</v>
      </c>
      <c r="L277" s="238">
        <f>L89*波及計算!$U92</f>
        <v>0</v>
      </c>
      <c r="M277" s="238">
        <f>M89*波及計算!$U92</f>
        <v>0</v>
      </c>
      <c r="N277" s="238">
        <f>N89*波及計算!$U92</f>
        <v>0</v>
      </c>
      <c r="O277" s="238">
        <f>O89*波及計算!$U92</f>
        <v>0</v>
      </c>
      <c r="P277" s="238">
        <f>P89*波及計算!$U92</f>
        <v>0</v>
      </c>
      <c r="Q277" s="238">
        <f>Q89*波及計算!$U92</f>
        <v>0</v>
      </c>
      <c r="R277" s="238">
        <f>R89*波及計算!$U92</f>
        <v>0</v>
      </c>
      <c r="S277" s="238">
        <f>S89*波及計算!$U92</f>
        <v>0</v>
      </c>
      <c r="T277" s="238">
        <f>T89*波及計算!$U92</f>
        <v>0</v>
      </c>
      <c r="U277" s="238">
        <f>U89*波及計算!$U92</f>
        <v>0</v>
      </c>
      <c r="V277" s="238">
        <f>V89*波及計算!$U92</f>
        <v>0</v>
      </c>
      <c r="W277" s="238">
        <f>W89*波及計算!$U92</f>
        <v>0</v>
      </c>
      <c r="X277" s="238">
        <f>X89*波及計算!$U92</f>
        <v>0</v>
      </c>
      <c r="Y277" s="238">
        <f>Y89*波及計算!$U92</f>
        <v>0</v>
      </c>
      <c r="Z277" s="238">
        <f>Z89*波及計算!$U92</f>
        <v>0</v>
      </c>
      <c r="AA277" s="238">
        <f>AA89*波及計算!$U92</f>
        <v>0</v>
      </c>
      <c r="AB277" s="238">
        <f>AB89*波及計算!$U92</f>
        <v>0</v>
      </c>
      <c r="AC277" s="238">
        <f>AC89*波及計算!$U92</f>
        <v>0</v>
      </c>
      <c r="AD277" s="238">
        <f>AD89*波及計算!$U92</f>
        <v>0</v>
      </c>
      <c r="AE277" s="238">
        <f>AE89*波及計算!$U92</f>
        <v>0</v>
      </c>
      <c r="AF277" s="238">
        <f>AF89*波及計算!$U92</f>
        <v>0</v>
      </c>
      <c r="AG277" s="238">
        <f>AG89*波及計算!$U92</f>
        <v>0</v>
      </c>
      <c r="AH277" s="238">
        <f>AH89*波及計算!$U92</f>
        <v>0</v>
      </c>
      <c r="AI277" s="238">
        <f>AI89*波及計算!$U92</f>
        <v>0</v>
      </c>
      <c r="AJ277" s="238">
        <f>AJ89*波及計算!$U92</f>
        <v>0</v>
      </c>
      <c r="AK277" s="238">
        <f>AK89*波及計算!$U92</f>
        <v>0</v>
      </c>
      <c r="AL277" s="238">
        <f>AL89*波及計算!$U92</f>
        <v>0</v>
      </c>
      <c r="AM277" s="238">
        <f>AM89*波及計算!$U92</f>
        <v>0</v>
      </c>
      <c r="AN277" s="238">
        <f>AN89*波及計算!$U92</f>
        <v>0</v>
      </c>
      <c r="AO277" s="238">
        <f>AO89*波及計算!$U92</f>
        <v>0</v>
      </c>
      <c r="AP277" s="238">
        <f>AP89*波及計算!$U92</f>
        <v>0</v>
      </c>
      <c r="AQ277" s="238">
        <f>AQ89*波及計算!$U92</f>
        <v>0</v>
      </c>
      <c r="AR277" s="238">
        <f>AR89*波及計算!$U92</f>
        <v>0</v>
      </c>
      <c r="AS277" s="238">
        <f>AS89*波及計算!$U92</f>
        <v>0</v>
      </c>
      <c r="AT277" s="238">
        <f>AT89*波及計算!$U92</f>
        <v>0</v>
      </c>
      <c r="AU277" s="238">
        <f>AU89*波及計算!$U92</f>
        <v>0</v>
      </c>
      <c r="AV277" s="238">
        <f>AV89*波及計算!$U92</f>
        <v>0</v>
      </c>
      <c r="AW277" s="238">
        <f>AW89*波及計算!$U92</f>
        <v>0</v>
      </c>
      <c r="AX277" s="238">
        <f>AX89*波及計算!$U92</f>
        <v>0</v>
      </c>
      <c r="AY277" s="238">
        <f>AY89*波及計算!$U92</f>
        <v>0</v>
      </c>
      <c r="AZ277" s="238">
        <f>AZ89*波及計算!$U92</f>
        <v>0</v>
      </c>
      <c r="BA277" s="238">
        <f>BA89*波及計算!$U92</f>
        <v>0</v>
      </c>
      <c r="BB277" s="238">
        <f>BB89*波及計算!$U92</f>
        <v>0</v>
      </c>
      <c r="BC277" s="238">
        <f>BC89*波及計算!$U92</f>
        <v>0</v>
      </c>
      <c r="BD277" s="238">
        <f>BD89*波及計算!$U92</f>
        <v>0</v>
      </c>
      <c r="BE277" s="238">
        <f>BE89*波及計算!$U92</f>
        <v>0</v>
      </c>
      <c r="BF277" s="238">
        <f>BF89*波及計算!$U92</f>
        <v>0</v>
      </c>
      <c r="BG277" s="238">
        <f>BG89*波及計算!$U92</f>
        <v>0</v>
      </c>
      <c r="BH277" s="238">
        <f>BH89*波及計算!$U92</f>
        <v>0</v>
      </c>
      <c r="BI277" s="238">
        <f>BI89*波及計算!$U92</f>
        <v>0</v>
      </c>
      <c r="BJ277" s="238">
        <f>BJ89*波及計算!$U92</f>
        <v>0</v>
      </c>
      <c r="BK277" s="238">
        <f>BK89*波及計算!$U92</f>
        <v>0</v>
      </c>
      <c r="BL277" s="238">
        <f>BL89*波及計算!$U92</f>
        <v>0</v>
      </c>
      <c r="BM277" s="238">
        <f>BM89*波及計算!$U92</f>
        <v>0</v>
      </c>
      <c r="BN277" s="238">
        <f>BN89*波及計算!$U92</f>
        <v>0</v>
      </c>
      <c r="BO277" s="238">
        <f>BO89*波及計算!$U92</f>
        <v>0</v>
      </c>
      <c r="BP277" s="238">
        <f>BP89*波及計算!$U92</f>
        <v>0</v>
      </c>
      <c r="BQ277" s="238">
        <f>BQ89*波及計算!$U92</f>
        <v>0</v>
      </c>
      <c r="BR277" s="238">
        <f>BR89*波及計算!$U92</f>
        <v>0</v>
      </c>
      <c r="BS277" s="238">
        <f>BS89*波及計算!$U92</f>
        <v>0</v>
      </c>
      <c r="BT277" s="238">
        <f>BT89*波及計算!$U92</f>
        <v>0</v>
      </c>
      <c r="BU277" s="238">
        <f>BU89*波及計算!$U92</f>
        <v>0</v>
      </c>
      <c r="BV277" s="238">
        <f>BV89*波及計算!$U92</f>
        <v>0</v>
      </c>
      <c r="BW277" s="238">
        <f>BW89*波及計算!$U92</f>
        <v>0</v>
      </c>
      <c r="BX277" s="238">
        <f>BX89*波及計算!$U92</f>
        <v>0</v>
      </c>
      <c r="BY277" s="238">
        <f>BY89*波及計算!$U92</f>
        <v>0</v>
      </c>
      <c r="BZ277" s="238">
        <f>BZ89*波及計算!$U92</f>
        <v>0</v>
      </c>
      <c r="CA277" s="238">
        <f>CA89*波及計算!$U92</f>
        <v>0</v>
      </c>
      <c r="CB277" s="238">
        <f>CB89*波及計算!$U92</f>
        <v>0</v>
      </c>
      <c r="CC277" s="238">
        <f>CC89*波及計算!$U92</f>
        <v>0</v>
      </c>
      <c r="CD277" s="238">
        <f>CD89*波及計算!$U92</f>
        <v>0</v>
      </c>
      <c r="CE277" s="238">
        <f>CE89*波及計算!$U92</f>
        <v>0</v>
      </c>
      <c r="CF277" s="238">
        <f>CF89*波及計算!$U92</f>
        <v>0</v>
      </c>
      <c r="CG277" s="238">
        <f>CG89*波及計算!$U92</f>
        <v>0</v>
      </c>
      <c r="CH277" s="238">
        <f>CH89*波及計算!$U92</f>
        <v>0</v>
      </c>
      <c r="CI277" s="238">
        <f>CI89*波及計算!$U92</f>
        <v>0</v>
      </c>
      <c r="CJ277" s="238">
        <f>CJ89*波及計算!$U92</f>
        <v>0</v>
      </c>
      <c r="CK277" s="238">
        <f>CK89*波及計算!$U92</f>
        <v>0</v>
      </c>
      <c r="CL277" s="238">
        <f>CL89*波及計算!$U92</f>
        <v>0</v>
      </c>
    </row>
    <row r="278" spans="1:91">
      <c r="A278">
        <v>87</v>
      </c>
      <c r="B278" t="s">
        <v>24</v>
      </c>
      <c r="C278" s="238">
        <f>C90*波及計算!$U93</f>
        <v>0</v>
      </c>
      <c r="D278" s="238">
        <f>D90*波及計算!$U93</f>
        <v>0</v>
      </c>
      <c r="E278" s="238">
        <f>E90*波及計算!$U93</f>
        <v>0</v>
      </c>
      <c r="F278" s="238">
        <f>F90*波及計算!$U93</f>
        <v>0</v>
      </c>
      <c r="G278" s="238">
        <f>G90*波及計算!$U93</f>
        <v>0</v>
      </c>
      <c r="H278" s="238">
        <f>H90*波及計算!$U93</f>
        <v>0</v>
      </c>
      <c r="I278" s="238">
        <f>I90*波及計算!$U93</f>
        <v>0</v>
      </c>
      <c r="J278" s="238">
        <f>J90*波及計算!$U93</f>
        <v>0</v>
      </c>
      <c r="K278" s="238">
        <f>K90*波及計算!$U93</f>
        <v>0</v>
      </c>
      <c r="L278" s="238">
        <f>L90*波及計算!$U93</f>
        <v>0</v>
      </c>
      <c r="M278" s="238">
        <f>M90*波及計算!$U93</f>
        <v>0</v>
      </c>
      <c r="N278" s="238">
        <f>N90*波及計算!$U93</f>
        <v>0</v>
      </c>
      <c r="O278" s="238">
        <f>O90*波及計算!$U93</f>
        <v>0</v>
      </c>
      <c r="P278" s="238">
        <f>P90*波及計算!$U93</f>
        <v>0</v>
      </c>
      <c r="Q278" s="238">
        <f>Q90*波及計算!$U93</f>
        <v>0</v>
      </c>
      <c r="R278" s="238">
        <f>R90*波及計算!$U93</f>
        <v>0</v>
      </c>
      <c r="S278" s="238">
        <f>S90*波及計算!$U93</f>
        <v>0</v>
      </c>
      <c r="T278" s="238">
        <f>T90*波及計算!$U93</f>
        <v>0</v>
      </c>
      <c r="U278" s="238">
        <f>U90*波及計算!$U93</f>
        <v>0</v>
      </c>
      <c r="V278" s="238">
        <f>V90*波及計算!$U93</f>
        <v>0</v>
      </c>
      <c r="W278" s="238">
        <f>W90*波及計算!$U93</f>
        <v>0</v>
      </c>
      <c r="X278" s="238">
        <f>X90*波及計算!$U93</f>
        <v>0</v>
      </c>
      <c r="Y278" s="238">
        <f>Y90*波及計算!$U93</f>
        <v>0</v>
      </c>
      <c r="Z278" s="238">
        <f>Z90*波及計算!$U93</f>
        <v>0</v>
      </c>
      <c r="AA278" s="238">
        <f>AA90*波及計算!$U93</f>
        <v>0</v>
      </c>
      <c r="AB278" s="238">
        <f>AB90*波及計算!$U93</f>
        <v>0</v>
      </c>
      <c r="AC278" s="238">
        <f>AC90*波及計算!$U93</f>
        <v>0</v>
      </c>
      <c r="AD278" s="238">
        <f>AD90*波及計算!$U93</f>
        <v>0</v>
      </c>
      <c r="AE278" s="238">
        <f>AE90*波及計算!$U93</f>
        <v>0</v>
      </c>
      <c r="AF278" s="238">
        <f>AF90*波及計算!$U93</f>
        <v>0</v>
      </c>
      <c r="AG278" s="238">
        <f>AG90*波及計算!$U93</f>
        <v>0</v>
      </c>
      <c r="AH278" s="238">
        <f>AH90*波及計算!$U93</f>
        <v>0</v>
      </c>
      <c r="AI278" s="238">
        <f>AI90*波及計算!$U93</f>
        <v>0</v>
      </c>
      <c r="AJ278" s="238">
        <f>AJ90*波及計算!$U93</f>
        <v>0</v>
      </c>
      <c r="AK278" s="238">
        <f>AK90*波及計算!$U93</f>
        <v>0</v>
      </c>
      <c r="AL278" s="238">
        <f>AL90*波及計算!$U93</f>
        <v>0</v>
      </c>
      <c r="AM278" s="238">
        <f>AM90*波及計算!$U93</f>
        <v>0</v>
      </c>
      <c r="AN278" s="238">
        <f>AN90*波及計算!$U93</f>
        <v>0</v>
      </c>
      <c r="AO278" s="238">
        <f>AO90*波及計算!$U93</f>
        <v>0</v>
      </c>
      <c r="AP278" s="238">
        <f>AP90*波及計算!$U93</f>
        <v>0</v>
      </c>
      <c r="AQ278" s="238">
        <f>AQ90*波及計算!$U93</f>
        <v>0</v>
      </c>
      <c r="AR278" s="238">
        <f>AR90*波及計算!$U93</f>
        <v>0</v>
      </c>
      <c r="AS278" s="238">
        <f>AS90*波及計算!$U93</f>
        <v>0</v>
      </c>
      <c r="AT278" s="238">
        <f>AT90*波及計算!$U93</f>
        <v>0</v>
      </c>
      <c r="AU278" s="238">
        <f>AU90*波及計算!$U93</f>
        <v>0</v>
      </c>
      <c r="AV278" s="238">
        <f>AV90*波及計算!$U93</f>
        <v>0</v>
      </c>
      <c r="AW278" s="238">
        <f>AW90*波及計算!$U93</f>
        <v>0</v>
      </c>
      <c r="AX278" s="238">
        <f>AX90*波及計算!$U93</f>
        <v>0</v>
      </c>
      <c r="AY278" s="238">
        <f>AY90*波及計算!$U93</f>
        <v>0</v>
      </c>
      <c r="AZ278" s="238">
        <f>AZ90*波及計算!$U93</f>
        <v>0</v>
      </c>
      <c r="BA278" s="238">
        <f>BA90*波及計算!$U93</f>
        <v>0</v>
      </c>
      <c r="BB278" s="238">
        <f>BB90*波及計算!$U93</f>
        <v>0</v>
      </c>
      <c r="BC278" s="238">
        <f>BC90*波及計算!$U93</f>
        <v>0</v>
      </c>
      <c r="BD278" s="238">
        <f>BD90*波及計算!$U93</f>
        <v>0</v>
      </c>
      <c r="BE278" s="238">
        <f>BE90*波及計算!$U93</f>
        <v>0</v>
      </c>
      <c r="BF278" s="238">
        <f>BF90*波及計算!$U93</f>
        <v>0</v>
      </c>
      <c r="BG278" s="238">
        <f>BG90*波及計算!$U93</f>
        <v>0</v>
      </c>
      <c r="BH278" s="238">
        <f>BH90*波及計算!$U93</f>
        <v>0</v>
      </c>
      <c r="BI278" s="238">
        <f>BI90*波及計算!$U93</f>
        <v>0</v>
      </c>
      <c r="BJ278" s="238">
        <f>BJ90*波及計算!$U93</f>
        <v>0</v>
      </c>
      <c r="BK278" s="238">
        <f>BK90*波及計算!$U93</f>
        <v>0</v>
      </c>
      <c r="BL278" s="238">
        <f>BL90*波及計算!$U93</f>
        <v>0</v>
      </c>
      <c r="BM278" s="238">
        <f>BM90*波及計算!$U93</f>
        <v>0</v>
      </c>
      <c r="BN278" s="238">
        <f>BN90*波及計算!$U93</f>
        <v>0</v>
      </c>
      <c r="BO278" s="238">
        <f>BO90*波及計算!$U93</f>
        <v>0</v>
      </c>
      <c r="BP278" s="238">
        <f>BP90*波及計算!$U93</f>
        <v>0</v>
      </c>
      <c r="BQ278" s="238">
        <f>BQ90*波及計算!$U93</f>
        <v>0</v>
      </c>
      <c r="BR278" s="238">
        <f>BR90*波及計算!$U93</f>
        <v>0</v>
      </c>
      <c r="BS278" s="238">
        <f>BS90*波及計算!$U93</f>
        <v>0</v>
      </c>
      <c r="BT278" s="238">
        <f>BT90*波及計算!$U93</f>
        <v>0</v>
      </c>
      <c r="BU278" s="238">
        <f>BU90*波及計算!$U93</f>
        <v>0</v>
      </c>
      <c r="BV278" s="238">
        <f>BV90*波及計算!$U93</f>
        <v>0</v>
      </c>
      <c r="BW278" s="238">
        <f>BW90*波及計算!$U93</f>
        <v>0</v>
      </c>
      <c r="BX278" s="238">
        <f>BX90*波及計算!$U93</f>
        <v>0</v>
      </c>
      <c r="BY278" s="238">
        <f>BY90*波及計算!$U93</f>
        <v>0</v>
      </c>
      <c r="BZ278" s="238">
        <f>BZ90*波及計算!$U93</f>
        <v>0</v>
      </c>
      <c r="CA278" s="238">
        <f>CA90*波及計算!$U93</f>
        <v>0</v>
      </c>
      <c r="CB278" s="238">
        <f>CB90*波及計算!$U93</f>
        <v>0</v>
      </c>
      <c r="CC278" s="238">
        <f>CC90*波及計算!$U93</f>
        <v>0</v>
      </c>
      <c r="CD278" s="238">
        <f>CD90*波及計算!$U93</f>
        <v>0</v>
      </c>
      <c r="CE278" s="238">
        <f>CE90*波及計算!$U93</f>
        <v>0</v>
      </c>
      <c r="CF278" s="238">
        <f>CF90*波及計算!$U93</f>
        <v>0</v>
      </c>
      <c r="CG278" s="238">
        <f>CG90*波及計算!$U93</f>
        <v>0</v>
      </c>
      <c r="CH278" s="238">
        <f>CH90*波及計算!$U93</f>
        <v>0</v>
      </c>
      <c r="CI278" s="238">
        <f>CI90*波及計算!$U93</f>
        <v>0</v>
      </c>
      <c r="CJ278" s="238">
        <f>CJ90*波及計算!$U93</f>
        <v>0</v>
      </c>
      <c r="CK278" s="238">
        <f>CK90*波及計算!$U93</f>
        <v>0</v>
      </c>
      <c r="CL278" s="238">
        <f>CL90*波及計算!$U93</f>
        <v>0</v>
      </c>
    </row>
    <row r="279" spans="1:91">
      <c r="A279">
        <v>88</v>
      </c>
      <c r="B279" t="s">
        <v>25</v>
      </c>
      <c r="C279" s="238">
        <f>C91*波及計算!$U94</f>
        <v>0</v>
      </c>
      <c r="D279" s="238">
        <f>D91*波及計算!$U94</f>
        <v>0</v>
      </c>
      <c r="E279" s="238">
        <f>E91*波及計算!$U94</f>
        <v>0</v>
      </c>
      <c r="F279" s="238">
        <f>F91*波及計算!$U94</f>
        <v>0</v>
      </c>
      <c r="G279" s="238">
        <f>G91*波及計算!$U94</f>
        <v>0</v>
      </c>
      <c r="H279" s="238">
        <f>H91*波及計算!$U94</f>
        <v>0</v>
      </c>
      <c r="I279" s="238">
        <f>I91*波及計算!$U94</f>
        <v>0</v>
      </c>
      <c r="J279" s="238">
        <f>J91*波及計算!$U94</f>
        <v>0</v>
      </c>
      <c r="K279" s="238">
        <f>K91*波及計算!$U94</f>
        <v>0</v>
      </c>
      <c r="L279" s="238">
        <f>L91*波及計算!$U94</f>
        <v>0</v>
      </c>
      <c r="M279" s="238">
        <f>M91*波及計算!$U94</f>
        <v>0</v>
      </c>
      <c r="N279" s="238">
        <f>N91*波及計算!$U94</f>
        <v>0</v>
      </c>
      <c r="O279" s="238">
        <f>O91*波及計算!$U94</f>
        <v>0</v>
      </c>
      <c r="P279" s="238">
        <f>P91*波及計算!$U94</f>
        <v>0</v>
      </c>
      <c r="Q279" s="238">
        <f>Q91*波及計算!$U94</f>
        <v>0</v>
      </c>
      <c r="R279" s="238">
        <f>R91*波及計算!$U94</f>
        <v>0</v>
      </c>
      <c r="S279" s="238">
        <f>S91*波及計算!$U94</f>
        <v>0</v>
      </c>
      <c r="T279" s="238">
        <f>T91*波及計算!$U94</f>
        <v>0</v>
      </c>
      <c r="U279" s="238">
        <f>U91*波及計算!$U94</f>
        <v>0</v>
      </c>
      <c r="V279" s="238">
        <f>V91*波及計算!$U94</f>
        <v>0</v>
      </c>
      <c r="W279" s="238">
        <f>W91*波及計算!$U94</f>
        <v>0</v>
      </c>
      <c r="X279" s="238">
        <f>X91*波及計算!$U94</f>
        <v>0</v>
      </c>
      <c r="Y279" s="238">
        <f>Y91*波及計算!$U94</f>
        <v>0</v>
      </c>
      <c r="Z279" s="238">
        <f>Z91*波及計算!$U94</f>
        <v>0</v>
      </c>
      <c r="AA279" s="238">
        <f>AA91*波及計算!$U94</f>
        <v>0</v>
      </c>
      <c r="AB279" s="238">
        <f>AB91*波及計算!$U94</f>
        <v>0</v>
      </c>
      <c r="AC279" s="238">
        <f>AC91*波及計算!$U94</f>
        <v>0</v>
      </c>
      <c r="AD279" s="238">
        <f>AD91*波及計算!$U94</f>
        <v>0</v>
      </c>
      <c r="AE279" s="238">
        <f>AE91*波及計算!$U94</f>
        <v>0</v>
      </c>
      <c r="AF279" s="238">
        <f>AF91*波及計算!$U94</f>
        <v>0</v>
      </c>
      <c r="AG279" s="238">
        <f>AG91*波及計算!$U94</f>
        <v>0</v>
      </c>
      <c r="AH279" s="238">
        <f>AH91*波及計算!$U94</f>
        <v>0</v>
      </c>
      <c r="AI279" s="238">
        <f>AI91*波及計算!$U94</f>
        <v>0</v>
      </c>
      <c r="AJ279" s="238">
        <f>AJ91*波及計算!$U94</f>
        <v>0</v>
      </c>
      <c r="AK279" s="238">
        <f>AK91*波及計算!$U94</f>
        <v>0</v>
      </c>
      <c r="AL279" s="238">
        <f>AL91*波及計算!$U94</f>
        <v>0</v>
      </c>
      <c r="AM279" s="238">
        <f>AM91*波及計算!$U94</f>
        <v>0</v>
      </c>
      <c r="AN279" s="238">
        <f>AN91*波及計算!$U94</f>
        <v>0</v>
      </c>
      <c r="AO279" s="238">
        <f>AO91*波及計算!$U94</f>
        <v>0</v>
      </c>
      <c r="AP279" s="238">
        <f>AP91*波及計算!$U94</f>
        <v>0</v>
      </c>
      <c r="AQ279" s="238">
        <f>AQ91*波及計算!$U94</f>
        <v>0</v>
      </c>
      <c r="AR279" s="238">
        <f>AR91*波及計算!$U94</f>
        <v>0</v>
      </c>
      <c r="AS279" s="238">
        <f>AS91*波及計算!$U94</f>
        <v>0</v>
      </c>
      <c r="AT279" s="238">
        <f>AT91*波及計算!$U94</f>
        <v>0</v>
      </c>
      <c r="AU279" s="238">
        <f>AU91*波及計算!$U94</f>
        <v>0</v>
      </c>
      <c r="AV279" s="238">
        <f>AV91*波及計算!$U94</f>
        <v>0</v>
      </c>
      <c r="AW279" s="238">
        <f>AW91*波及計算!$U94</f>
        <v>0</v>
      </c>
      <c r="AX279" s="238">
        <f>AX91*波及計算!$U94</f>
        <v>0</v>
      </c>
      <c r="AY279" s="238">
        <f>AY91*波及計算!$U94</f>
        <v>0</v>
      </c>
      <c r="AZ279" s="238">
        <f>AZ91*波及計算!$U94</f>
        <v>0</v>
      </c>
      <c r="BA279" s="238">
        <f>BA91*波及計算!$U94</f>
        <v>0</v>
      </c>
      <c r="BB279" s="238">
        <f>BB91*波及計算!$U94</f>
        <v>0</v>
      </c>
      <c r="BC279" s="238">
        <f>BC91*波及計算!$U94</f>
        <v>0</v>
      </c>
      <c r="BD279" s="238">
        <f>BD91*波及計算!$U94</f>
        <v>0</v>
      </c>
      <c r="BE279" s="238">
        <f>BE91*波及計算!$U94</f>
        <v>0</v>
      </c>
      <c r="BF279" s="238">
        <f>BF91*波及計算!$U94</f>
        <v>0</v>
      </c>
      <c r="BG279" s="238">
        <f>BG91*波及計算!$U94</f>
        <v>0</v>
      </c>
      <c r="BH279" s="238">
        <f>BH91*波及計算!$U94</f>
        <v>0</v>
      </c>
      <c r="BI279" s="238">
        <f>BI91*波及計算!$U94</f>
        <v>0</v>
      </c>
      <c r="BJ279" s="238">
        <f>BJ91*波及計算!$U94</f>
        <v>0</v>
      </c>
      <c r="BK279" s="238">
        <f>BK91*波及計算!$U94</f>
        <v>0</v>
      </c>
      <c r="BL279" s="238">
        <f>BL91*波及計算!$U94</f>
        <v>0</v>
      </c>
      <c r="BM279" s="238">
        <f>BM91*波及計算!$U94</f>
        <v>0</v>
      </c>
      <c r="BN279" s="238">
        <f>BN91*波及計算!$U94</f>
        <v>0</v>
      </c>
      <c r="BO279" s="238">
        <f>BO91*波及計算!$U94</f>
        <v>0</v>
      </c>
      <c r="BP279" s="238">
        <f>BP91*波及計算!$U94</f>
        <v>0</v>
      </c>
      <c r="BQ279" s="238">
        <f>BQ91*波及計算!$U94</f>
        <v>0</v>
      </c>
      <c r="BR279" s="238">
        <f>BR91*波及計算!$U94</f>
        <v>0</v>
      </c>
      <c r="BS279" s="238">
        <f>BS91*波及計算!$U94</f>
        <v>0</v>
      </c>
      <c r="BT279" s="238">
        <f>BT91*波及計算!$U94</f>
        <v>0</v>
      </c>
      <c r="BU279" s="238">
        <f>BU91*波及計算!$U94</f>
        <v>0</v>
      </c>
      <c r="BV279" s="238">
        <f>BV91*波及計算!$U94</f>
        <v>0</v>
      </c>
      <c r="BW279" s="238">
        <f>BW91*波及計算!$U94</f>
        <v>0</v>
      </c>
      <c r="BX279" s="238">
        <f>BX91*波及計算!$U94</f>
        <v>0</v>
      </c>
      <c r="BY279" s="238">
        <f>BY91*波及計算!$U94</f>
        <v>0</v>
      </c>
      <c r="BZ279" s="238">
        <f>BZ91*波及計算!$U94</f>
        <v>0</v>
      </c>
      <c r="CA279" s="238">
        <f>CA91*波及計算!$U94</f>
        <v>0</v>
      </c>
      <c r="CB279" s="238">
        <f>CB91*波及計算!$U94</f>
        <v>0</v>
      </c>
      <c r="CC279" s="238">
        <f>CC91*波及計算!$U94</f>
        <v>0</v>
      </c>
      <c r="CD279" s="238">
        <f>CD91*波及計算!$U94</f>
        <v>0</v>
      </c>
      <c r="CE279" s="238">
        <f>CE91*波及計算!$U94</f>
        <v>0</v>
      </c>
      <c r="CF279" s="238">
        <f>CF91*波及計算!$U94</f>
        <v>0</v>
      </c>
      <c r="CG279" s="238">
        <f>CG91*波及計算!$U94</f>
        <v>0</v>
      </c>
      <c r="CH279" s="238">
        <f>CH91*波及計算!$U94</f>
        <v>0</v>
      </c>
      <c r="CI279" s="238">
        <f>CI91*波及計算!$U94</f>
        <v>0</v>
      </c>
      <c r="CJ279" s="238">
        <f>CJ91*波及計算!$U94</f>
        <v>0</v>
      </c>
      <c r="CK279" s="238">
        <f>CK91*波及計算!$U94</f>
        <v>0</v>
      </c>
      <c r="CL279" s="238">
        <f>CL91*波及計算!$U94</f>
        <v>0</v>
      </c>
    </row>
    <row r="281" spans="1:91">
      <c r="B281" s="238" t="s">
        <v>42</v>
      </c>
      <c r="C281" s="264">
        <f t="shared" ref="C281:AH281" si="3">SUM(C192:C279)</f>
        <v>0</v>
      </c>
      <c r="D281" s="264">
        <f t="shared" si="3"/>
        <v>0</v>
      </c>
      <c r="E281" s="264">
        <f t="shared" si="3"/>
        <v>0</v>
      </c>
      <c r="F281" s="264">
        <f t="shared" si="3"/>
        <v>0</v>
      </c>
      <c r="G281" s="264">
        <f t="shared" si="3"/>
        <v>0</v>
      </c>
      <c r="H281" s="264">
        <f t="shared" si="3"/>
        <v>0</v>
      </c>
      <c r="I281" s="264">
        <f t="shared" si="3"/>
        <v>0</v>
      </c>
      <c r="J281" s="264">
        <f t="shared" si="3"/>
        <v>0</v>
      </c>
      <c r="K281" s="264">
        <f t="shared" si="3"/>
        <v>0</v>
      </c>
      <c r="L281" s="264">
        <f t="shared" si="3"/>
        <v>0</v>
      </c>
      <c r="M281" s="264">
        <f t="shared" si="3"/>
        <v>0</v>
      </c>
      <c r="N281" s="264">
        <f t="shared" si="3"/>
        <v>0</v>
      </c>
      <c r="O281" s="264">
        <f t="shared" si="3"/>
        <v>0</v>
      </c>
      <c r="P281" s="264">
        <f t="shared" si="3"/>
        <v>0</v>
      </c>
      <c r="Q281" s="264">
        <f t="shared" si="3"/>
        <v>0</v>
      </c>
      <c r="R281" s="264">
        <f t="shared" si="3"/>
        <v>0</v>
      </c>
      <c r="S281" s="264">
        <f t="shared" si="3"/>
        <v>0</v>
      </c>
      <c r="T281" s="264">
        <f t="shared" si="3"/>
        <v>0</v>
      </c>
      <c r="U281" s="264">
        <f t="shared" si="3"/>
        <v>0</v>
      </c>
      <c r="V281" s="264">
        <f t="shared" si="3"/>
        <v>0</v>
      </c>
      <c r="W281" s="264">
        <f t="shared" si="3"/>
        <v>0</v>
      </c>
      <c r="X281" s="264">
        <f t="shared" si="3"/>
        <v>0</v>
      </c>
      <c r="Y281" s="264">
        <f t="shared" si="3"/>
        <v>0</v>
      </c>
      <c r="Z281" s="264">
        <f t="shared" si="3"/>
        <v>0</v>
      </c>
      <c r="AA281" s="264">
        <f t="shared" si="3"/>
        <v>0</v>
      </c>
      <c r="AB281" s="264">
        <f t="shared" si="3"/>
        <v>0</v>
      </c>
      <c r="AC281" s="264">
        <f t="shared" si="3"/>
        <v>0</v>
      </c>
      <c r="AD281" s="264">
        <f t="shared" si="3"/>
        <v>0</v>
      </c>
      <c r="AE281" s="264">
        <f t="shared" si="3"/>
        <v>0</v>
      </c>
      <c r="AF281" s="264">
        <f t="shared" si="3"/>
        <v>0</v>
      </c>
      <c r="AG281" s="264">
        <f t="shared" si="3"/>
        <v>0</v>
      </c>
      <c r="AH281" s="264">
        <f t="shared" si="3"/>
        <v>0</v>
      </c>
      <c r="AI281" s="264">
        <f t="shared" ref="AI281:BN281" si="4">SUM(AI192:AI279)</f>
        <v>0</v>
      </c>
      <c r="AJ281" s="264">
        <f t="shared" si="4"/>
        <v>0</v>
      </c>
      <c r="AK281" s="264">
        <f t="shared" si="4"/>
        <v>0</v>
      </c>
      <c r="AL281" s="264">
        <f t="shared" si="4"/>
        <v>0</v>
      </c>
      <c r="AM281" s="264">
        <f t="shared" si="4"/>
        <v>0</v>
      </c>
      <c r="AN281" s="264">
        <f t="shared" si="4"/>
        <v>0</v>
      </c>
      <c r="AO281" s="264">
        <f t="shared" si="4"/>
        <v>0</v>
      </c>
      <c r="AP281" s="264">
        <f t="shared" si="4"/>
        <v>0</v>
      </c>
      <c r="AQ281" s="264">
        <f t="shared" si="4"/>
        <v>0</v>
      </c>
      <c r="AR281" s="264">
        <f t="shared" si="4"/>
        <v>0</v>
      </c>
      <c r="AS281" s="264">
        <f t="shared" si="4"/>
        <v>0</v>
      </c>
      <c r="AT281" s="264">
        <f t="shared" si="4"/>
        <v>0</v>
      </c>
      <c r="AU281" s="264">
        <f t="shared" si="4"/>
        <v>0</v>
      </c>
      <c r="AV281" s="264">
        <f t="shared" si="4"/>
        <v>0</v>
      </c>
      <c r="AW281" s="264">
        <f t="shared" si="4"/>
        <v>0</v>
      </c>
      <c r="AX281" s="264">
        <f t="shared" si="4"/>
        <v>0</v>
      </c>
      <c r="AY281" s="264">
        <f t="shared" si="4"/>
        <v>0</v>
      </c>
      <c r="AZ281" s="264">
        <f t="shared" si="4"/>
        <v>0</v>
      </c>
      <c r="BA281" s="264">
        <f t="shared" si="4"/>
        <v>0</v>
      </c>
      <c r="BB281" s="264">
        <f t="shared" si="4"/>
        <v>0</v>
      </c>
      <c r="BC281" s="264">
        <f t="shared" si="4"/>
        <v>0</v>
      </c>
      <c r="BD281" s="264">
        <f t="shared" si="4"/>
        <v>0</v>
      </c>
      <c r="BE281" s="264">
        <f t="shared" si="4"/>
        <v>0</v>
      </c>
      <c r="BF281" s="264">
        <f t="shared" si="4"/>
        <v>0</v>
      </c>
      <c r="BG281" s="264">
        <f t="shared" si="4"/>
        <v>0</v>
      </c>
      <c r="BH281" s="264">
        <f t="shared" si="4"/>
        <v>0</v>
      </c>
      <c r="BI281" s="264">
        <f t="shared" si="4"/>
        <v>0</v>
      </c>
      <c r="BJ281" s="264">
        <f t="shared" si="4"/>
        <v>0</v>
      </c>
      <c r="BK281" s="264">
        <f t="shared" si="4"/>
        <v>0</v>
      </c>
      <c r="BL281" s="264">
        <f t="shared" si="4"/>
        <v>0</v>
      </c>
      <c r="BM281" s="264">
        <f t="shared" si="4"/>
        <v>0</v>
      </c>
      <c r="BN281" s="264">
        <f t="shared" si="4"/>
        <v>0</v>
      </c>
      <c r="BO281" s="264">
        <f t="shared" ref="BO281:CL281" si="5">SUM(BO192:BO279)</f>
        <v>0</v>
      </c>
      <c r="BP281" s="264">
        <f t="shared" si="5"/>
        <v>0</v>
      </c>
      <c r="BQ281" s="264">
        <f t="shared" si="5"/>
        <v>0</v>
      </c>
      <c r="BR281" s="264">
        <f t="shared" si="5"/>
        <v>0</v>
      </c>
      <c r="BS281" s="264">
        <f t="shared" si="5"/>
        <v>0</v>
      </c>
      <c r="BT281" s="264">
        <f t="shared" si="5"/>
        <v>0</v>
      </c>
      <c r="BU281" s="264">
        <f t="shared" si="5"/>
        <v>0</v>
      </c>
      <c r="BV281" s="264">
        <f t="shared" si="5"/>
        <v>0</v>
      </c>
      <c r="BW281" s="264">
        <f t="shared" si="5"/>
        <v>0</v>
      </c>
      <c r="BX281" s="264">
        <f t="shared" si="5"/>
        <v>0</v>
      </c>
      <c r="BY281" s="264">
        <f t="shared" si="5"/>
        <v>0</v>
      </c>
      <c r="BZ281" s="264">
        <f t="shared" si="5"/>
        <v>0</v>
      </c>
      <c r="CA281" s="264">
        <f t="shared" si="5"/>
        <v>0</v>
      </c>
      <c r="CB281" s="264">
        <f t="shared" si="5"/>
        <v>0</v>
      </c>
      <c r="CC281" s="264">
        <f t="shared" si="5"/>
        <v>0</v>
      </c>
      <c r="CD281" s="264">
        <f t="shared" si="5"/>
        <v>0</v>
      </c>
      <c r="CE281" s="264">
        <f t="shared" si="5"/>
        <v>0</v>
      </c>
      <c r="CF281" s="264">
        <f t="shared" si="5"/>
        <v>0</v>
      </c>
      <c r="CG281" s="264">
        <f t="shared" si="5"/>
        <v>0</v>
      </c>
      <c r="CH281" s="264">
        <f t="shared" si="5"/>
        <v>0</v>
      </c>
      <c r="CI281" s="264">
        <f t="shared" si="5"/>
        <v>0</v>
      </c>
      <c r="CJ281" s="264">
        <f t="shared" si="5"/>
        <v>0</v>
      </c>
      <c r="CK281" s="264">
        <f t="shared" si="5"/>
        <v>0</v>
      </c>
      <c r="CL281" s="264">
        <f t="shared" si="5"/>
        <v>0</v>
      </c>
      <c r="CM281" s="264">
        <f>SUM(C281:CL281)</f>
        <v>0</v>
      </c>
    </row>
    <row r="282" spans="1:91">
      <c r="B282" s="238" t="s">
        <v>43</v>
      </c>
      <c r="C282" s="238">
        <f>C281*投入係数!C92</f>
        <v>0</v>
      </c>
      <c r="D282" s="238">
        <f>D281*投入係数!D92</f>
        <v>0</v>
      </c>
      <c r="E282" s="238">
        <f>E281*投入係数!E92</f>
        <v>0</v>
      </c>
      <c r="F282" s="238">
        <f>F281*投入係数!F92</f>
        <v>0</v>
      </c>
      <c r="G282" s="238">
        <f>G281*投入係数!G92</f>
        <v>0</v>
      </c>
      <c r="H282" s="238">
        <f>H281*投入係数!H92</f>
        <v>0</v>
      </c>
      <c r="I282" s="238">
        <f>I281*投入係数!I92</f>
        <v>0</v>
      </c>
      <c r="J282" s="238">
        <f>J281*投入係数!J92</f>
        <v>0</v>
      </c>
      <c r="K282" s="238">
        <f>K281*投入係数!K92</f>
        <v>0</v>
      </c>
      <c r="L282" s="238">
        <f>L281*投入係数!L92</f>
        <v>0</v>
      </c>
      <c r="M282" s="238">
        <f>M281*投入係数!M92</f>
        <v>0</v>
      </c>
      <c r="N282" s="238">
        <f>N281*投入係数!N92</f>
        <v>0</v>
      </c>
      <c r="O282" s="238">
        <f>O281*投入係数!O92</f>
        <v>0</v>
      </c>
      <c r="P282" s="238">
        <f>P281*投入係数!P92</f>
        <v>0</v>
      </c>
      <c r="Q282" s="238">
        <f>Q281*投入係数!Q92</f>
        <v>0</v>
      </c>
      <c r="R282" s="238">
        <f>R281*投入係数!R92</f>
        <v>0</v>
      </c>
      <c r="S282" s="238">
        <f>S281*投入係数!S92</f>
        <v>0</v>
      </c>
      <c r="T282" s="238">
        <f>T281*投入係数!T92</f>
        <v>0</v>
      </c>
      <c r="U282" s="238">
        <f>U281*投入係数!U92</f>
        <v>0</v>
      </c>
      <c r="V282" s="238">
        <f>V281*投入係数!V92</f>
        <v>0</v>
      </c>
      <c r="W282" s="238">
        <f>W281*投入係数!W92</f>
        <v>0</v>
      </c>
      <c r="X282" s="238">
        <f>X281*投入係数!X92</f>
        <v>0</v>
      </c>
      <c r="Y282" s="238">
        <f>Y281*投入係数!Y92</f>
        <v>0</v>
      </c>
      <c r="Z282" s="238">
        <f>Z281*投入係数!Z92</f>
        <v>0</v>
      </c>
      <c r="AA282" s="238">
        <f>AA281*投入係数!AA92</f>
        <v>0</v>
      </c>
      <c r="AB282" s="238">
        <f>AB281*投入係数!AB92</f>
        <v>0</v>
      </c>
      <c r="AC282" s="238">
        <f>AC281*投入係数!AC92</f>
        <v>0</v>
      </c>
      <c r="AD282" s="238">
        <f>AD281*投入係数!AD92</f>
        <v>0</v>
      </c>
      <c r="AE282" s="238">
        <f>AE281*投入係数!AE92</f>
        <v>0</v>
      </c>
      <c r="AF282" s="238">
        <f>AF281*投入係数!AF92</f>
        <v>0</v>
      </c>
      <c r="AG282" s="238">
        <f>AG281*投入係数!AG92</f>
        <v>0</v>
      </c>
      <c r="AH282" s="238">
        <f>AH281*投入係数!AH92</f>
        <v>0</v>
      </c>
      <c r="AI282" s="238">
        <f>AI281*投入係数!AI92</f>
        <v>0</v>
      </c>
      <c r="AJ282" s="238">
        <f>AJ281*投入係数!AJ92</f>
        <v>0</v>
      </c>
      <c r="AK282" s="238">
        <f>AK281*投入係数!AK92</f>
        <v>0</v>
      </c>
      <c r="AL282" s="238">
        <f>AL281*投入係数!AL92</f>
        <v>0</v>
      </c>
      <c r="AM282" s="238">
        <f>AM281*投入係数!AM92</f>
        <v>0</v>
      </c>
      <c r="AN282" s="238">
        <f>AN281*投入係数!AN92</f>
        <v>0</v>
      </c>
      <c r="AO282" s="238">
        <f>AO281*投入係数!AO92</f>
        <v>0</v>
      </c>
      <c r="AP282" s="238">
        <f>AP281*投入係数!AP92</f>
        <v>0</v>
      </c>
      <c r="AQ282" s="238">
        <f>AQ281*投入係数!AQ92</f>
        <v>0</v>
      </c>
      <c r="AR282" s="238">
        <f>AR281*投入係数!AR92</f>
        <v>0</v>
      </c>
      <c r="AS282" s="238">
        <f>AS281*投入係数!AS92</f>
        <v>0</v>
      </c>
      <c r="AT282" s="238">
        <f>AT281*投入係数!AT92</f>
        <v>0</v>
      </c>
      <c r="AU282" s="238">
        <f>AU281*投入係数!AU92</f>
        <v>0</v>
      </c>
      <c r="AV282" s="238">
        <f>AV281*投入係数!AV92</f>
        <v>0</v>
      </c>
      <c r="AW282" s="238">
        <f>AW281*投入係数!AW92</f>
        <v>0</v>
      </c>
      <c r="AX282" s="238">
        <f>AX281*投入係数!AX92</f>
        <v>0</v>
      </c>
      <c r="AY282" s="238">
        <f>AY281*投入係数!AY92</f>
        <v>0</v>
      </c>
      <c r="AZ282" s="238">
        <f>AZ281*投入係数!AZ92</f>
        <v>0</v>
      </c>
      <c r="BA282" s="238">
        <f>BA281*投入係数!BA92</f>
        <v>0</v>
      </c>
      <c r="BB282" s="238">
        <f>BB281*投入係数!BB92</f>
        <v>0</v>
      </c>
      <c r="BC282" s="238">
        <f>BC281*投入係数!BC92</f>
        <v>0</v>
      </c>
      <c r="BD282" s="238">
        <f>BD281*投入係数!BD92</f>
        <v>0</v>
      </c>
      <c r="BE282" s="238">
        <f>BE281*投入係数!BE92</f>
        <v>0</v>
      </c>
      <c r="BF282" s="238">
        <f>BF281*投入係数!BF92</f>
        <v>0</v>
      </c>
      <c r="BG282" s="238">
        <f>BG281*投入係数!BG92</f>
        <v>0</v>
      </c>
      <c r="BH282" s="238">
        <f>BH281*投入係数!BH92</f>
        <v>0</v>
      </c>
      <c r="BI282" s="238">
        <f>BI281*投入係数!BI92</f>
        <v>0</v>
      </c>
      <c r="BJ282" s="238">
        <f>BJ281*投入係数!BJ92</f>
        <v>0</v>
      </c>
      <c r="BK282" s="238">
        <f>BK281*投入係数!BK92</f>
        <v>0</v>
      </c>
      <c r="BL282" s="238">
        <f>BL281*投入係数!BL92</f>
        <v>0</v>
      </c>
      <c r="BM282" s="238">
        <f>BM281*投入係数!BM92</f>
        <v>0</v>
      </c>
      <c r="BN282" s="238">
        <f>BN281*投入係数!BN92</f>
        <v>0</v>
      </c>
      <c r="BO282" s="238">
        <f>BO281*投入係数!BO92</f>
        <v>0</v>
      </c>
      <c r="BP282" s="238">
        <f>BP281*投入係数!BP92</f>
        <v>0</v>
      </c>
      <c r="BQ282" s="238">
        <f>BQ281*投入係数!BQ92</f>
        <v>0</v>
      </c>
      <c r="BR282" s="238">
        <f>BR281*投入係数!BR92</f>
        <v>0</v>
      </c>
      <c r="BS282" s="238">
        <f>BS281*投入係数!BS92</f>
        <v>0</v>
      </c>
      <c r="BT282" s="238">
        <f>BT281*投入係数!BT92</f>
        <v>0</v>
      </c>
      <c r="BU282" s="238">
        <f>BU281*投入係数!BU92</f>
        <v>0</v>
      </c>
      <c r="BV282" s="238">
        <f>BV281*投入係数!BV92</f>
        <v>0</v>
      </c>
      <c r="BW282" s="238">
        <f>BW281*投入係数!BW92</f>
        <v>0</v>
      </c>
      <c r="BX282" s="238">
        <f>BX281*投入係数!BX92</f>
        <v>0</v>
      </c>
      <c r="BY282" s="238">
        <f>BY281*投入係数!BY92</f>
        <v>0</v>
      </c>
      <c r="BZ282" s="238">
        <f>BZ281*投入係数!BZ92</f>
        <v>0</v>
      </c>
      <c r="CA282" s="238">
        <f>CA281*投入係数!CA92</f>
        <v>0</v>
      </c>
      <c r="CB282" s="238">
        <f>CB281*投入係数!CB92</f>
        <v>0</v>
      </c>
      <c r="CC282" s="238">
        <f>CC281*投入係数!CC92</f>
        <v>0</v>
      </c>
      <c r="CD282" s="238">
        <f>CD281*投入係数!CD92</f>
        <v>0</v>
      </c>
      <c r="CE282" s="238">
        <f>CE281*投入係数!CE92</f>
        <v>0</v>
      </c>
      <c r="CF282" s="238">
        <f>CF281*投入係数!CF92</f>
        <v>0</v>
      </c>
      <c r="CG282" s="238">
        <f>CG281*投入係数!CG92</f>
        <v>0</v>
      </c>
      <c r="CH282" s="238">
        <f>CH281*投入係数!CH92</f>
        <v>0</v>
      </c>
      <c r="CI282" s="238">
        <f>CI281*投入係数!CI92</f>
        <v>0</v>
      </c>
      <c r="CJ282" s="238">
        <f>CJ281*投入係数!CJ92</f>
        <v>0</v>
      </c>
      <c r="CK282" s="238">
        <f>CK281*投入係数!CK92</f>
        <v>0</v>
      </c>
      <c r="CL282" s="238">
        <f>CL281*投入係数!CL92</f>
        <v>0</v>
      </c>
      <c r="CM282" s="264">
        <f>SUM(C282:CL282)</f>
        <v>0</v>
      </c>
    </row>
    <row r="283" spans="1:91">
      <c r="B283" s="238" t="s">
        <v>44</v>
      </c>
      <c r="C283" s="238">
        <f>C281*取引表!C105</f>
        <v>0</v>
      </c>
      <c r="D283" s="238">
        <f>D281*取引表!D105</f>
        <v>0</v>
      </c>
      <c r="E283" s="238">
        <f>E281*取引表!E105</f>
        <v>0</v>
      </c>
      <c r="F283" s="238">
        <f>F281*取引表!F105</f>
        <v>0</v>
      </c>
      <c r="G283" s="238">
        <f>G281*取引表!G105</f>
        <v>0</v>
      </c>
      <c r="H283" s="238">
        <f>H281*取引表!H105</f>
        <v>0</v>
      </c>
      <c r="I283" s="238">
        <f>I281*取引表!I105</f>
        <v>0</v>
      </c>
      <c r="J283" s="238">
        <f>J281*取引表!J105</f>
        <v>0</v>
      </c>
      <c r="K283" s="238">
        <f>K281*取引表!K105</f>
        <v>0</v>
      </c>
      <c r="L283" s="238">
        <f>L281*取引表!L105</f>
        <v>0</v>
      </c>
      <c r="M283" s="238">
        <f>M281*取引表!M105</f>
        <v>0</v>
      </c>
      <c r="N283" s="238">
        <f>N281*取引表!N105</f>
        <v>0</v>
      </c>
      <c r="O283" s="238">
        <f>O281*取引表!O105</f>
        <v>0</v>
      </c>
      <c r="P283" s="238">
        <f>P281*取引表!P105</f>
        <v>0</v>
      </c>
      <c r="Q283" s="238">
        <f>Q281*取引表!Q105</f>
        <v>0</v>
      </c>
      <c r="R283" s="238">
        <f>R281*取引表!R105</f>
        <v>0</v>
      </c>
      <c r="S283" s="238">
        <f>S281*取引表!S105</f>
        <v>0</v>
      </c>
      <c r="T283" s="238">
        <f>T281*取引表!T105</f>
        <v>0</v>
      </c>
      <c r="U283" s="238">
        <f>U281*取引表!U105</f>
        <v>0</v>
      </c>
      <c r="V283" s="238">
        <f>V281*取引表!V105</f>
        <v>0</v>
      </c>
      <c r="W283" s="238">
        <f>W281*取引表!W105</f>
        <v>0</v>
      </c>
      <c r="X283" s="238">
        <f>X281*取引表!X105</f>
        <v>0</v>
      </c>
      <c r="Y283" s="238">
        <f>Y281*取引表!Y105</f>
        <v>0</v>
      </c>
      <c r="Z283" s="238">
        <f>Z281*取引表!Z105</f>
        <v>0</v>
      </c>
      <c r="AA283" s="238">
        <f>AA281*取引表!AA105</f>
        <v>0</v>
      </c>
      <c r="AB283" s="238">
        <f>AB281*取引表!AB105</f>
        <v>0</v>
      </c>
      <c r="AC283" s="238">
        <f>AC281*取引表!AC105</f>
        <v>0</v>
      </c>
      <c r="AD283" s="238">
        <f>AD281*取引表!AD105</f>
        <v>0</v>
      </c>
      <c r="AE283" s="238">
        <f>AE281*取引表!AE105</f>
        <v>0</v>
      </c>
      <c r="AF283" s="238">
        <f>AF281*取引表!AF105</f>
        <v>0</v>
      </c>
      <c r="AG283" s="238">
        <f>AG281*取引表!AG105</f>
        <v>0</v>
      </c>
      <c r="AH283" s="238">
        <f>AH281*取引表!AH105</f>
        <v>0</v>
      </c>
      <c r="AI283" s="238">
        <f>AI281*取引表!AI105</f>
        <v>0</v>
      </c>
      <c r="AJ283" s="238">
        <f>AJ281*取引表!AJ105</f>
        <v>0</v>
      </c>
      <c r="AK283" s="238">
        <f>AK281*取引表!AK105</f>
        <v>0</v>
      </c>
      <c r="AL283" s="238">
        <f>AL281*取引表!AL105</f>
        <v>0</v>
      </c>
      <c r="AM283" s="238">
        <f>AM281*取引表!AM105</f>
        <v>0</v>
      </c>
      <c r="AN283" s="238">
        <f>AN281*取引表!AN105</f>
        <v>0</v>
      </c>
      <c r="AO283" s="238">
        <f>AO281*取引表!AO105</f>
        <v>0</v>
      </c>
      <c r="AP283" s="238">
        <f>AP281*取引表!AP105</f>
        <v>0</v>
      </c>
      <c r="AQ283" s="238">
        <f>AQ281*取引表!AQ105</f>
        <v>0</v>
      </c>
      <c r="AR283" s="238">
        <f>AR281*取引表!AR105</f>
        <v>0</v>
      </c>
      <c r="AS283" s="238">
        <f>AS281*取引表!AS105</f>
        <v>0</v>
      </c>
      <c r="AT283" s="238">
        <f>AT281*取引表!AT105</f>
        <v>0</v>
      </c>
      <c r="AU283" s="238">
        <f>AU281*取引表!AU105</f>
        <v>0</v>
      </c>
      <c r="AV283" s="238">
        <f>AV281*取引表!AV105</f>
        <v>0</v>
      </c>
      <c r="AW283" s="238">
        <f>AW281*取引表!AW105</f>
        <v>0</v>
      </c>
      <c r="AX283" s="238">
        <f>AX281*取引表!AX105</f>
        <v>0</v>
      </c>
      <c r="AY283" s="238">
        <f>AY281*取引表!AY105</f>
        <v>0</v>
      </c>
      <c r="AZ283" s="238">
        <f>AZ281*取引表!AZ105</f>
        <v>0</v>
      </c>
      <c r="BA283" s="238">
        <f>BA281*取引表!BA105</f>
        <v>0</v>
      </c>
      <c r="BB283" s="238">
        <f>BB281*取引表!BB105</f>
        <v>0</v>
      </c>
      <c r="BC283" s="238">
        <f>BC281*取引表!BC105</f>
        <v>0</v>
      </c>
      <c r="BD283" s="238">
        <f>BD281*取引表!BD105</f>
        <v>0</v>
      </c>
      <c r="BE283" s="238">
        <f>BE281*取引表!BE105</f>
        <v>0</v>
      </c>
      <c r="BF283" s="238">
        <f>BF281*取引表!BF105</f>
        <v>0</v>
      </c>
      <c r="BG283" s="238">
        <f>BG281*取引表!BG105</f>
        <v>0</v>
      </c>
      <c r="BH283" s="238">
        <f>BH281*取引表!BH105</f>
        <v>0</v>
      </c>
      <c r="BI283" s="238">
        <f>BI281*取引表!BI105</f>
        <v>0</v>
      </c>
      <c r="BJ283" s="238">
        <f>BJ281*取引表!BJ105</f>
        <v>0</v>
      </c>
      <c r="BK283" s="238">
        <f>BK281*取引表!BK105</f>
        <v>0</v>
      </c>
      <c r="BL283" s="238">
        <f>BL281*取引表!BL105</f>
        <v>0</v>
      </c>
      <c r="BM283" s="238">
        <f>BM281*取引表!BM105</f>
        <v>0</v>
      </c>
      <c r="BN283" s="238">
        <f>BN281*取引表!BN105</f>
        <v>0</v>
      </c>
      <c r="BO283" s="238">
        <f>BO281*取引表!BO105</f>
        <v>0</v>
      </c>
      <c r="BP283" s="238">
        <f>BP281*取引表!BP105</f>
        <v>0</v>
      </c>
      <c r="BQ283" s="238">
        <f>BQ281*取引表!BQ105</f>
        <v>0</v>
      </c>
      <c r="BR283" s="238">
        <f>BR281*取引表!BR105</f>
        <v>0</v>
      </c>
      <c r="BS283" s="238">
        <f>BS281*取引表!BS105</f>
        <v>0</v>
      </c>
      <c r="BT283" s="238">
        <f>BT281*取引表!BT105</f>
        <v>0</v>
      </c>
      <c r="BU283" s="238">
        <f>BU281*取引表!BU105</f>
        <v>0</v>
      </c>
      <c r="BV283" s="238">
        <f>BV281*取引表!BV105</f>
        <v>0</v>
      </c>
      <c r="BW283" s="238">
        <f>BW281*取引表!BW105</f>
        <v>0</v>
      </c>
      <c r="BX283" s="238">
        <f>BX281*取引表!BX105</f>
        <v>0</v>
      </c>
      <c r="BY283" s="238">
        <f>BY281*取引表!BY105</f>
        <v>0</v>
      </c>
      <c r="BZ283" s="238">
        <f>BZ281*取引表!BZ105</f>
        <v>0</v>
      </c>
      <c r="CA283" s="238">
        <f>CA281*取引表!CA105</f>
        <v>0</v>
      </c>
      <c r="CB283" s="238">
        <f>CB281*取引表!CB105</f>
        <v>0</v>
      </c>
      <c r="CC283" s="238">
        <f>CC281*取引表!CC105</f>
        <v>0</v>
      </c>
      <c r="CD283" s="238">
        <f>CD281*取引表!CD105</f>
        <v>0</v>
      </c>
      <c r="CE283" s="238">
        <f>CE281*取引表!CE105</f>
        <v>0</v>
      </c>
      <c r="CF283" s="238">
        <f>CF281*取引表!CF105</f>
        <v>0</v>
      </c>
      <c r="CG283" s="238">
        <f>CG281*取引表!CG105</f>
        <v>0</v>
      </c>
      <c r="CH283" s="238">
        <f>CH281*取引表!CH105</f>
        <v>0</v>
      </c>
      <c r="CI283" s="238">
        <f>CI281*取引表!CI105</f>
        <v>0</v>
      </c>
      <c r="CJ283" s="238">
        <f>CJ281*取引表!CJ105</f>
        <v>0</v>
      </c>
      <c r="CK283" s="238">
        <f>CK281*取引表!CK105</f>
        <v>0</v>
      </c>
      <c r="CL283" s="238">
        <f>CL281*取引表!CL105</f>
        <v>0</v>
      </c>
      <c r="CM283" s="264">
        <f>SUM(C283:CL283)</f>
        <v>0</v>
      </c>
    </row>
  </sheetData>
  <mergeCells count="3">
    <mergeCell ref="A2:B3"/>
    <mergeCell ref="A94:B95"/>
    <mergeCell ref="A190:B191"/>
  </mergeCells>
  <phoneticPr fontId="12"/>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5"/>
  <sheetViews>
    <sheetView zoomScaleNormal="100" workbookViewId="0">
      <pane xSplit="1" ySplit="4" topLeftCell="B5" activePane="bottomRight" state="frozen"/>
      <selection activeCell="AQ95" sqref="AQ95"/>
      <selection pane="topRight" activeCell="AQ95" sqref="AQ95"/>
      <selection pane="bottomLeft" activeCell="AQ95" sqref="AQ95"/>
      <selection pane="bottomRight" activeCell="AQ95" sqref="AQ95"/>
    </sheetView>
  </sheetViews>
  <sheetFormatPr defaultRowHeight="13.5"/>
  <cols>
    <col min="1" max="1" width="13.1640625" style="351" customWidth="1"/>
    <col min="2" max="2" width="14.1640625" style="351" bestFit="1" customWidth="1"/>
    <col min="3" max="5" width="9.33203125" style="351"/>
    <col min="6" max="6" width="16.6640625" style="351" customWidth="1"/>
    <col min="7" max="7" width="13.1640625" style="351" customWidth="1"/>
    <col min="8" max="9" width="9.33203125" style="351"/>
    <col min="10" max="10" width="14.1640625" style="351" bestFit="1" customWidth="1"/>
    <col min="11" max="16384" width="9.33203125" style="351"/>
  </cols>
  <sheetData>
    <row r="1" spans="1:7">
      <c r="B1" s="351" t="s">
        <v>1934</v>
      </c>
      <c r="F1" s="351" t="s">
        <v>1934</v>
      </c>
      <c r="G1" s="351" t="s">
        <v>1934</v>
      </c>
    </row>
    <row r="2" spans="1:7">
      <c r="B2" s="351" t="s">
        <v>1974</v>
      </c>
      <c r="F2" s="351" t="s">
        <v>1280</v>
      </c>
      <c r="G2" s="351" t="s">
        <v>1280</v>
      </c>
    </row>
    <row r="3" spans="1:7">
      <c r="B3" s="351" t="s">
        <v>1933</v>
      </c>
      <c r="F3" s="351" t="s">
        <v>1933</v>
      </c>
      <c r="G3" s="351" t="s">
        <v>1933</v>
      </c>
    </row>
    <row r="4" spans="1:7">
      <c r="B4" s="351" t="s">
        <v>1969</v>
      </c>
      <c r="F4" s="351" t="s">
        <v>1969</v>
      </c>
      <c r="G4" s="351" t="s">
        <v>1969</v>
      </c>
    </row>
    <row r="5" spans="1:7">
      <c r="A5" s="351" t="s">
        <v>1968</v>
      </c>
      <c r="B5" s="351">
        <f>G5</f>
        <v>29089515</v>
      </c>
      <c r="F5" s="351" t="s">
        <v>1973</v>
      </c>
      <c r="G5" s="351">
        <v>29089515</v>
      </c>
    </row>
    <row r="6" spans="1:7">
      <c r="A6" s="351">
        <v>28</v>
      </c>
      <c r="B6" s="351">
        <f t="shared" ref="B6:B8" si="0">G6</f>
        <v>30858322</v>
      </c>
      <c r="F6" s="351" t="s">
        <v>1972</v>
      </c>
      <c r="G6" s="351">
        <v>30858322</v>
      </c>
    </row>
    <row r="7" spans="1:7">
      <c r="A7" s="351">
        <v>29</v>
      </c>
      <c r="B7" s="351">
        <f t="shared" si="0"/>
        <v>33199835</v>
      </c>
      <c r="F7" s="351" t="s">
        <v>1971</v>
      </c>
      <c r="G7" s="351">
        <v>33199835</v>
      </c>
    </row>
    <row r="8" spans="1:7">
      <c r="A8" s="351">
        <v>30</v>
      </c>
      <c r="B8" s="351">
        <f t="shared" si="0"/>
        <v>31429662</v>
      </c>
      <c r="F8" s="351" t="s">
        <v>1970</v>
      </c>
      <c r="G8" s="351">
        <v>31429662</v>
      </c>
    </row>
    <row r="10" spans="1:7">
      <c r="B10" s="351" t="s">
        <v>1932</v>
      </c>
    </row>
    <row r="11" spans="1:7">
      <c r="B11" s="351" t="s">
        <v>184</v>
      </c>
    </row>
    <row r="12" spans="1:7">
      <c r="B12" s="351" t="s">
        <v>1931</v>
      </c>
    </row>
    <row r="13" spans="1:7">
      <c r="B13" s="351" t="s">
        <v>1969</v>
      </c>
    </row>
    <row r="14" spans="1:7">
      <c r="A14" s="351" t="s">
        <v>1968</v>
      </c>
      <c r="B14" s="366">
        <v>972284</v>
      </c>
    </row>
    <row r="15" spans="1:7">
      <c r="A15" s="351">
        <v>28</v>
      </c>
      <c r="B15" s="366">
        <v>915972</v>
      </c>
    </row>
    <row r="16" spans="1:7">
      <c r="A16" s="351">
        <v>29</v>
      </c>
      <c r="B16" s="366">
        <v>850571</v>
      </c>
    </row>
    <row r="17" spans="1:2">
      <c r="A17" s="351">
        <v>30</v>
      </c>
      <c r="B17" s="366">
        <v>849080</v>
      </c>
    </row>
    <row r="19" spans="1:2">
      <c r="B19" s="351" t="s">
        <v>1281</v>
      </c>
    </row>
    <row r="20" spans="1:2">
      <c r="B20" s="351" t="s">
        <v>1969</v>
      </c>
    </row>
    <row r="21" spans="1:2">
      <c r="A21" s="351" t="s">
        <v>1968</v>
      </c>
      <c r="B21" s="367">
        <f t="shared" ref="B21:B23" si="1">(B5/1000)/B14</f>
        <v>2.9918742877595435E-2</v>
      </c>
    </row>
    <row r="22" spans="1:2">
      <c r="A22" s="351">
        <v>28</v>
      </c>
      <c r="B22" s="367">
        <f t="shared" si="1"/>
        <v>3.3689154253623475E-2</v>
      </c>
    </row>
    <row r="23" spans="1:2">
      <c r="A23" s="351">
        <v>29</v>
      </c>
      <c r="B23" s="367">
        <f t="shared" si="1"/>
        <v>3.903240881713578E-2</v>
      </c>
    </row>
    <row r="24" spans="1:2">
      <c r="A24" s="351">
        <v>30</v>
      </c>
      <c r="B24" s="367">
        <f>(B8/1000)/B17</f>
        <v>3.7016137466434257E-2</v>
      </c>
    </row>
    <row r="25" spans="1:2">
      <c r="A25" s="351" t="s">
        <v>1282</v>
      </c>
      <c r="B25" s="384">
        <f>AVERAGE(B21:B24)</f>
        <v>3.4914110853697236E-2</v>
      </c>
    </row>
  </sheetData>
  <phoneticPr fontId="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92"/>
  <sheetViews>
    <sheetView zoomScale="85" zoomScaleNormal="85" workbookViewId="0">
      <pane xSplit="2" ySplit="3" topLeftCell="C23" activePane="bottomRight" state="frozen"/>
      <selection activeCell="AQ95" sqref="AQ95"/>
      <selection pane="topRight" activeCell="AQ95" sqref="AQ95"/>
      <selection pane="bottomLeft" activeCell="AQ95" sqref="AQ95"/>
      <selection pane="bottomRight" activeCell="AQ95" sqref="AQ95"/>
    </sheetView>
  </sheetViews>
  <sheetFormatPr defaultRowHeight="13.5"/>
  <cols>
    <col min="1" max="1" width="5.83203125" style="256" customWidth="1"/>
    <col min="2" max="2" width="26.33203125" style="256" customWidth="1"/>
    <col min="3" max="3" width="16.5" style="263" customWidth="1"/>
    <col min="4" max="4" width="15.83203125" style="263" customWidth="1"/>
    <col min="5" max="5" width="16.83203125" style="309" customWidth="1"/>
    <col min="6" max="16384" width="9.33203125" style="256"/>
  </cols>
  <sheetData>
    <row r="1" spans="1:5">
      <c r="A1" s="512" t="s">
        <v>2007</v>
      </c>
    </row>
    <row r="2" spans="1:5">
      <c r="C2" s="258" t="s">
        <v>185</v>
      </c>
      <c r="D2" s="258" t="s">
        <v>186</v>
      </c>
      <c r="E2" s="362" t="s">
        <v>187</v>
      </c>
    </row>
    <row r="3" spans="1:5">
      <c r="A3" s="694" t="s">
        <v>188</v>
      </c>
      <c r="B3" s="694"/>
      <c r="C3" s="263" t="s">
        <v>1278</v>
      </c>
      <c r="D3" s="263" t="s">
        <v>189</v>
      </c>
      <c r="E3" s="363" t="s">
        <v>1279</v>
      </c>
    </row>
    <row r="4" spans="1:5">
      <c r="A4" s="238">
        <v>1</v>
      </c>
      <c r="B4" s="238" t="s">
        <v>1998</v>
      </c>
      <c r="C4" s="263">
        <v>430.29474803855288</v>
      </c>
      <c r="D4" s="263">
        <f>取引表!DB4</f>
        <v>8938.6646577136289</v>
      </c>
      <c r="E4" s="309">
        <f>IF(D4=0,0,C4/D4)</f>
        <v>4.8138593908121349E-2</v>
      </c>
    </row>
    <row r="5" spans="1:5">
      <c r="A5" s="238">
        <v>2</v>
      </c>
      <c r="B5" s="238" t="s">
        <v>4</v>
      </c>
      <c r="C5" s="263">
        <v>28.007842662096991</v>
      </c>
      <c r="D5" s="263">
        <f>取引表!DB5</f>
        <v>602.52525360175036</v>
      </c>
      <c r="E5" s="309">
        <f t="shared" ref="E5:E68" si="0">IF(D5=0,0,C5/D5)</f>
        <v>4.6484097545576517E-2</v>
      </c>
    </row>
    <row r="6" spans="1:5">
      <c r="A6" s="238">
        <v>3</v>
      </c>
      <c r="B6" s="238" t="s">
        <v>5</v>
      </c>
      <c r="C6" s="263">
        <v>46.978241079294783</v>
      </c>
      <c r="D6" s="263">
        <f>取引表!DB6</f>
        <v>724.17633245993841</v>
      </c>
      <c r="E6" s="309">
        <f t="shared" si="0"/>
        <v>6.4871273712737126E-2</v>
      </c>
    </row>
    <row r="7" spans="1:5">
      <c r="A7" s="238">
        <v>4</v>
      </c>
      <c r="B7" s="238" t="s">
        <v>1999</v>
      </c>
      <c r="C7" s="263">
        <v>17.378234812944793</v>
      </c>
      <c r="D7" s="263">
        <f>取引表!DB7</f>
        <v>192.04956855163579</v>
      </c>
      <c r="E7" s="309">
        <f t="shared" si="0"/>
        <v>9.0488278333582195E-2</v>
      </c>
    </row>
    <row r="8" spans="1:5">
      <c r="A8" s="238">
        <v>5</v>
      </c>
      <c r="B8" s="238" t="s">
        <v>6</v>
      </c>
      <c r="C8" s="263">
        <v>1340.0219272937104</v>
      </c>
      <c r="D8" s="263">
        <f>取引表!DB8</f>
        <v>21884.36</v>
      </c>
      <c r="E8" s="309">
        <f t="shared" si="0"/>
        <v>6.123194497320051E-2</v>
      </c>
    </row>
    <row r="9" spans="1:5">
      <c r="A9" s="238">
        <v>6</v>
      </c>
      <c r="B9" s="238" t="s">
        <v>7</v>
      </c>
      <c r="C9" s="263">
        <v>431.87412587412587</v>
      </c>
      <c r="D9" s="263">
        <f>取引表!DB9</f>
        <v>14010.54</v>
      </c>
      <c r="E9" s="309">
        <f t="shared" si="0"/>
        <v>3.0824945068079163E-2</v>
      </c>
    </row>
    <row r="10" spans="1:5">
      <c r="A10" s="238">
        <v>7</v>
      </c>
      <c r="B10" s="238" t="s">
        <v>125</v>
      </c>
      <c r="C10" s="263">
        <v>0</v>
      </c>
      <c r="D10" s="263">
        <f>取引表!DB10</f>
        <v>0</v>
      </c>
      <c r="E10" s="309">
        <f t="shared" si="0"/>
        <v>0</v>
      </c>
    </row>
    <row r="11" spans="1:5">
      <c r="A11" s="238">
        <v>8</v>
      </c>
      <c r="B11" s="238" t="s">
        <v>126</v>
      </c>
      <c r="C11" s="263">
        <v>122.32283464566929</v>
      </c>
      <c r="D11" s="263">
        <f>取引表!DB11</f>
        <v>6525.82</v>
      </c>
      <c r="E11" s="309">
        <f t="shared" si="0"/>
        <v>1.8744438958731516E-2</v>
      </c>
    </row>
    <row r="12" spans="1:5">
      <c r="A12" s="238">
        <v>9</v>
      </c>
      <c r="B12" s="238" t="s">
        <v>127</v>
      </c>
      <c r="C12" s="263">
        <v>288.59710896960712</v>
      </c>
      <c r="D12" s="263">
        <f>取引表!DB12</f>
        <v>2556.04</v>
      </c>
      <c r="E12" s="309">
        <f t="shared" si="0"/>
        <v>0.11290790009921876</v>
      </c>
    </row>
    <row r="13" spans="1:5">
      <c r="A13" s="238">
        <v>10</v>
      </c>
      <c r="B13" s="238" t="s">
        <v>87</v>
      </c>
      <c r="C13" s="263">
        <v>69.118936694984924</v>
      </c>
      <c r="D13" s="263">
        <f>取引表!DB13</f>
        <v>1494.29</v>
      </c>
      <c r="E13" s="309">
        <f t="shared" si="0"/>
        <v>4.6255369904760743E-2</v>
      </c>
    </row>
    <row r="14" spans="1:5">
      <c r="A14" s="238">
        <v>11</v>
      </c>
      <c r="B14" s="238" t="s">
        <v>46</v>
      </c>
      <c r="C14" s="263">
        <v>173.91285591026747</v>
      </c>
      <c r="D14" s="263">
        <f>取引表!DB14</f>
        <v>2447.33</v>
      </c>
      <c r="E14" s="309">
        <f t="shared" si="0"/>
        <v>7.1062282532501742E-2</v>
      </c>
    </row>
    <row r="15" spans="1:5">
      <c r="A15" s="238">
        <v>12</v>
      </c>
      <c r="B15" s="238" t="s">
        <v>128</v>
      </c>
      <c r="C15" s="263">
        <v>249.6608744442272</v>
      </c>
      <c r="D15" s="263">
        <f>取引表!DB15</f>
        <v>7172.58</v>
      </c>
      <c r="E15" s="309">
        <f t="shared" si="0"/>
        <v>3.4807680701257733E-2</v>
      </c>
    </row>
    <row r="16" spans="1:5">
      <c r="A16" s="238">
        <v>13</v>
      </c>
      <c r="B16" s="238" t="s">
        <v>130</v>
      </c>
      <c r="C16" s="263">
        <v>153.01338582677167</v>
      </c>
      <c r="D16" s="263">
        <f>取引表!DB16</f>
        <v>3044.89</v>
      </c>
      <c r="E16" s="309">
        <f t="shared" si="0"/>
        <v>5.0252516782797303E-2</v>
      </c>
    </row>
    <row r="17" spans="1:5">
      <c r="A17" s="238">
        <v>14</v>
      </c>
      <c r="B17" s="238" t="s">
        <v>131</v>
      </c>
      <c r="C17" s="263">
        <v>0</v>
      </c>
      <c r="D17" s="263">
        <f>取引表!DB17</f>
        <v>0</v>
      </c>
      <c r="E17" s="309">
        <f t="shared" si="0"/>
        <v>0</v>
      </c>
    </row>
    <row r="18" spans="1:5">
      <c r="A18" s="238">
        <v>15</v>
      </c>
      <c r="B18" s="238" t="s">
        <v>117</v>
      </c>
      <c r="C18" s="263">
        <v>36</v>
      </c>
      <c r="D18" s="263">
        <f>取引表!DB18</f>
        <v>731.35</v>
      </c>
      <c r="E18" s="309">
        <f t="shared" si="0"/>
        <v>4.9224037738428934E-2</v>
      </c>
    </row>
    <row r="19" spans="1:5">
      <c r="A19" s="238">
        <v>16</v>
      </c>
      <c r="B19" s="238" t="s">
        <v>1980</v>
      </c>
      <c r="C19" s="263">
        <v>172.68401826484018</v>
      </c>
      <c r="D19" s="263">
        <f>取引表!DB19</f>
        <v>3747.3</v>
      </c>
      <c r="E19" s="309">
        <f t="shared" si="0"/>
        <v>4.6082250757836354E-2</v>
      </c>
    </row>
    <row r="20" spans="1:5">
      <c r="A20" s="238">
        <v>17</v>
      </c>
      <c r="B20" s="238" t="s">
        <v>135</v>
      </c>
      <c r="C20" s="263">
        <v>0</v>
      </c>
      <c r="D20" s="263">
        <f>取引表!DB20</f>
        <v>0</v>
      </c>
      <c r="E20" s="309">
        <f t="shared" si="0"/>
        <v>0</v>
      </c>
    </row>
    <row r="21" spans="1:5">
      <c r="A21" s="238">
        <v>18</v>
      </c>
      <c r="B21" s="238" t="s">
        <v>136</v>
      </c>
      <c r="C21" s="263">
        <v>170.41576763485477</v>
      </c>
      <c r="D21" s="263">
        <f>取引表!DB21</f>
        <v>7751.73</v>
      </c>
      <c r="E21" s="309">
        <f t="shared" si="0"/>
        <v>2.1984223861622475E-2</v>
      </c>
    </row>
    <row r="22" spans="1:5">
      <c r="A22" s="238">
        <v>19</v>
      </c>
      <c r="B22" s="238" t="s">
        <v>137</v>
      </c>
      <c r="C22" s="263">
        <v>0</v>
      </c>
      <c r="D22" s="263">
        <f>取引表!DB22</f>
        <v>0</v>
      </c>
      <c r="E22" s="309">
        <f t="shared" si="0"/>
        <v>0</v>
      </c>
    </row>
    <row r="23" spans="1:5">
      <c r="A23" s="238">
        <v>20</v>
      </c>
      <c r="B23" s="238" t="s">
        <v>138</v>
      </c>
      <c r="C23" s="263">
        <v>34</v>
      </c>
      <c r="D23" s="263">
        <f>取引表!DB23</f>
        <v>953.23</v>
      </c>
      <c r="E23" s="309">
        <f t="shared" si="0"/>
        <v>3.5668201798096995E-2</v>
      </c>
    </row>
    <row r="24" spans="1:5">
      <c r="A24" s="238">
        <v>21</v>
      </c>
      <c r="B24" s="238" t="s">
        <v>8</v>
      </c>
      <c r="C24" s="263">
        <v>2443.7035990201621</v>
      </c>
      <c r="D24" s="263">
        <f>取引表!DB24</f>
        <v>63028.9</v>
      </c>
      <c r="E24" s="309">
        <f t="shared" si="0"/>
        <v>3.8771160515575588E-2</v>
      </c>
    </row>
    <row r="25" spans="1:5">
      <c r="A25" s="238">
        <v>22</v>
      </c>
      <c r="B25" s="238" t="s">
        <v>140</v>
      </c>
      <c r="C25" s="263">
        <v>0</v>
      </c>
      <c r="D25" s="263">
        <f>取引表!DB25</f>
        <v>0</v>
      </c>
      <c r="E25" s="309">
        <f t="shared" si="0"/>
        <v>0</v>
      </c>
    </row>
    <row r="26" spans="1:5">
      <c r="A26" s="238">
        <v>23</v>
      </c>
      <c r="B26" s="238" t="s">
        <v>141</v>
      </c>
      <c r="C26" s="263">
        <v>131.40038935756002</v>
      </c>
      <c r="D26" s="263">
        <f>取引表!DB26</f>
        <v>4021.29</v>
      </c>
      <c r="E26" s="309">
        <f t="shared" si="0"/>
        <v>3.2676178379962652E-2</v>
      </c>
    </row>
    <row r="27" spans="1:5">
      <c r="A27" s="238">
        <v>24</v>
      </c>
      <c r="B27" s="238" t="s">
        <v>142</v>
      </c>
      <c r="C27" s="263">
        <v>0</v>
      </c>
      <c r="D27" s="263">
        <f>取引表!DB27</f>
        <v>0</v>
      </c>
      <c r="E27" s="309">
        <f t="shared" si="0"/>
        <v>0</v>
      </c>
    </row>
    <row r="28" spans="1:5">
      <c r="A28" s="238">
        <v>25</v>
      </c>
      <c r="B28" s="238" t="s">
        <v>143</v>
      </c>
      <c r="C28" s="263">
        <v>171.431219873934</v>
      </c>
      <c r="D28" s="263">
        <f>取引表!DB28</f>
        <v>4539.41</v>
      </c>
      <c r="E28" s="309">
        <f t="shared" si="0"/>
        <v>3.7765088386802252E-2</v>
      </c>
    </row>
    <row r="29" spans="1:5">
      <c r="A29" s="238">
        <v>26</v>
      </c>
      <c r="B29" s="238" t="s">
        <v>2000</v>
      </c>
      <c r="C29" s="263">
        <v>620.06522712741651</v>
      </c>
      <c r="D29" s="263">
        <f>取引表!DB29</f>
        <v>28396.05</v>
      </c>
      <c r="E29" s="309">
        <f t="shared" si="0"/>
        <v>2.1836319739098099E-2</v>
      </c>
    </row>
    <row r="30" spans="1:5">
      <c r="A30" s="238">
        <v>27</v>
      </c>
      <c r="B30" s="238" t="s">
        <v>2001</v>
      </c>
      <c r="C30" s="263">
        <v>162.5728844849672</v>
      </c>
      <c r="D30" s="263">
        <f>取引表!DB30</f>
        <v>8465.64</v>
      </c>
      <c r="E30" s="309">
        <f t="shared" si="0"/>
        <v>1.9203850445443843E-2</v>
      </c>
    </row>
    <row r="31" spans="1:5">
      <c r="A31" s="238">
        <v>28</v>
      </c>
      <c r="B31" s="238" t="s">
        <v>1941</v>
      </c>
      <c r="C31" s="263">
        <v>481.76745393200105</v>
      </c>
      <c r="D31" s="263">
        <f>取引表!DB31</f>
        <v>13273.15</v>
      </c>
      <c r="E31" s="309">
        <f t="shared" si="0"/>
        <v>3.6296391883765426E-2</v>
      </c>
    </row>
    <row r="32" spans="1:5">
      <c r="A32" s="238">
        <v>29</v>
      </c>
      <c r="B32" s="238" t="s">
        <v>149</v>
      </c>
      <c r="C32" s="263">
        <v>1202.8719901018369</v>
      </c>
      <c r="D32" s="263">
        <f>取引表!DB32</f>
        <v>29242.99</v>
      </c>
      <c r="E32" s="309">
        <f t="shared" si="0"/>
        <v>4.113368674344986E-2</v>
      </c>
    </row>
    <row r="33" spans="1:5">
      <c r="A33" s="238">
        <v>30</v>
      </c>
      <c r="B33" s="238" t="s">
        <v>1163</v>
      </c>
      <c r="C33" s="263">
        <v>450.07933847357248</v>
      </c>
      <c r="D33" s="263">
        <f>取引表!DB33</f>
        <v>14784.77</v>
      </c>
      <c r="E33" s="309">
        <f t="shared" si="0"/>
        <v>3.0442092671957188E-2</v>
      </c>
    </row>
    <row r="34" spans="1:5">
      <c r="A34" s="238">
        <v>31</v>
      </c>
      <c r="B34" s="238" t="s">
        <v>1164</v>
      </c>
      <c r="C34" s="263">
        <v>2265.8380041011619</v>
      </c>
      <c r="D34" s="263">
        <f>取引表!DB34</f>
        <v>67559.64</v>
      </c>
      <c r="E34" s="309">
        <f t="shared" si="0"/>
        <v>3.353833744675315E-2</v>
      </c>
    </row>
    <row r="35" spans="1:5">
      <c r="A35" s="238">
        <v>32</v>
      </c>
      <c r="B35" s="238" t="s">
        <v>1165</v>
      </c>
      <c r="C35" s="263">
        <v>322.50599446664614</v>
      </c>
      <c r="D35" s="263">
        <f>取引表!DB35</f>
        <v>11392.27</v>
      </c>
      <c r="E35" s="309">
        <f t="shared" si="0"/>
        <v>2.8309195135530155E-2</v>
      </c>
    </row>
    <row r="36" spans="1:5">
      <c r="A36" s="238">
        <v>33</v>
      </c>
      <c r="B36" s="238" t="s">
        <v>2002</v>
      </c>
      <c r="C36" s="263">
        <v>3374.1346853874156</v>
      </c>
      <c r="D36" s="263">
        <f>取引表!DB36</f>
        <v>215654.35</v>
      </c>
      <c r="E36" s="309">
        <f t="shared" si="0"/>
        <v>1.5646031185493896E-2</v>
      </c>
    </row>
    <row r="37" spans="1:5">
      <c r="A37" s="238">
        <v>34</v>
      </c>
      <c r="B37" s="238" t="s">
        <v>2003</v>
      </c>
      <c r="C37" s="263">
        <v>875.00517910297503</v>
      </c>
      <c r="D37" s="263">
        <f>取引表!DB37</f>
        <v>77883.960000000006</v>
      </c>
      <c r="E37" s="309">
        <f t="shared" si="0"/>
        <v>1.123472893652268E-2</v>
      </c>
    </row>
    <row r="38" spans="1:5">
      <c r="A38" s="238">
        <v>35</v>
      </c>
      <c r="B38" s="238" t="s">
        <v>2004</v>
      </c>
      <c r="C38" s="263">
        <v>595.83333333333337</v>
      </c>
      <c r="D38" s="263">
        <f>取引表!DB38</f>
        <v>17284.61</v>
      </c>
      <c r="E38" s="309">
        <f t="shared" si="0"/>
        <v>3.4471899182760467E-2</v>
      </c>
    </row>
    <row r="39" spans="1:5">
      <c r="A39" s="238">
        <v>36</v>
      </c>
      <c r="B39" s="238" t="s">
        <v>1944</v>
      </c>
      <c r="C39" s="263">
        <v>714</v>
      </c>
      <c r="D39" s="263">
        <f>取引表!DB39</f>
        <v>27860.93</v>
      </c>
      <c r="E39" s="309">
        <f t="shared" si="0"/>
        <v>2.5627285234197134E-2</v>
      </c>
    </row>
    <row r="40" spans="1:5">
      <c r="A40" s="238">
        <v>37</v>
      </c>
      <c r="B40" s="238" t="s">
        <v>1168</v>
      </c>
      <c r="C40" s="263">
        <v>4371.7703779212443</v>
      </c>
      <c r="D40" s="263">
        <f>取引表!DB40</f>
        <v>163611.43</v>
      </c>
      <c r="E40" s="309">
        <f t="shared" si="0"/>
        <v>2.6720445985474513E-2</v>
      </c>
    </row>
    <row r="41" spans="1:5">
      <c r="A41" s="238">
        <v>38</v>
      </c>
      <c r="B41" s="238" t="s">
        <v>157</v>
      </c>
      <c r="C41" s="263">
        <v>193.83281053952322</v>
      </c>
      <c r="D41" s="263">
        <f>取引表!DB41</f>
        <v>12355.56</v>
      </c>
      <c r="E41" s="309">
        <f t="shared" si="0"/>
        <v>1.5687901684709009E-2</v>
      </c>
    </row>
    <row r="42" spans="1:5">
      <c r="A42" s="238">
        <v>39</v>
      </c>
      <c r="B42" s="238" t="s">
        <v>158</v>
      </c>
      <c r="C42" s="263">
        <v>204.3273965426925</v>
      </c>
      <c r="D42" s="263">
        <f>取引表!DB42</f>
        <v>2886.61</v>
      </c>
      <c r="E42" s="309">
        <f t="shared" si="0"/>
        <v>7.0784552309696325E-2</v>
      </c>
    </row>
    <row r="43" spans="1:5">
      <c r="A43" s="238">
        <v>40</v>
      </c>
      <c r="B43" s="238" t="s">
        <v>159</v>
      </c>
      <c r="C43" s="263">
        <v>412.78496047428223</v>
      </c>
      <c r="D43" s="263">
        <f>取引表!DB43</f>
        <v>26213.17</v>
      </c>
      <c r="E43" s="309">
        <f t="shared" si="0"/>
        <v>1.5747235472637695E-2</v>
      </c>
    </row>
    <row r="44" spans="1:5">
      <c r="A44" s="238">
        <v>41</v>
      </c>
      <c r="B44" s="238" t="s">
        <v>2005</v>
      </c>
      <c r="C44" s="263">
        <v>64.980672406918828</v>
      </c>
      <c r="D44" s="263">
        <f>取引表!DB44</f>
        <v>1397.9467073425224</v>
      </c>
      <c r="E44" s="309">
        <f t="shared" si="0"/>
        <v>4.6482939632545933E-2</v>
      </c>
    </row>
    <row r="45" spans="1:5">
      <c r="A45" s="238">
        <v>42</v>
      </c>
      <c r="B45" s="238" t="s">
        <v>1234</v>
      </c>
      <c r="C45" s="263">
        <v>3348.6430039056122</v>
      </c>
      <c r="D45" s="263">
        <f>取引表!DB45</f>
        <v>47225.087327558169</v>
      </c>
      <c r="E45" s="309">
        <f t="shared" si="0"/>
        <v>7.0908137886100078E-2</v>
      </c>
    </row>
    <row r="46" spans="1:5">
      <c r="A46" s="238">
        <v>43</v>
      </c>
      <c r="B46" s="238" t="s">
        <v>865</v>
      </c>
      <c r="C46" s="263">
        <v>796.21315031539496</v>
      </c>
      <c r="D46" s="263">
        <f>取引表!DB46</f>
        <v>14004.224059916347</v>
      </c>
      <c r="E46" s="309">
        <f t="shared" si="0"/>
        <v>5.6855213606183265E-2</v>
      </c>
    </row>
    <row r="47" spans="1:5">
      <c r="A47" s="238">
        <v>44</v>
      </c>
      <c r="B47" s="238" t="s">
        <v>868</v>
      </c>
      <c r="C47" s="263">
        <v>499.29697680779941</v>
      </c>
      <c r="D47" s="263">
        <f>取引表!DB47</f>
        <v>8188.2618296471555</v>
      </c>
      <c r="E47" s="309">
        <f t="shared" si="0"/>
        <v>6.0977163065304041E-2</v>
      </c>
    </row>
    <row r="48" spans="1:5">
      <c r="A48" s="238">
        <v>45</v>
      </c>
      <c r="B48" s="238" t="s">
        <v>161</v>
      </c>
      <c r="C48" s="263">
        <v>699.68384686425452</v>
      </c>
      <c r="D48" s="263">
        <f>取引表!DB48</f>
        <v>11139.154331248457</v>
      </c>
      <c r="E48" s="309">
        <f t="shared" si="0"/>
        <v>6.2813013093951375E-2</v>
      </c>
    </row>
    <row r="49" spans="1:5">
      <c r="A49" s="238">
        <v>46</v>
      </c>
      <c r="B49" s="238" t="s">
        <v>162</v>
      </c>
      <c r="C49" s="263">
        <v>517.42323435146318</v>
      </c>
      <c r="D49" s="263">
        <f>取引表!DB49</f>
        <v>30663.142632919611</v>
      </c>
      <c r="E49" s="309">
        <f t="shared" si="0"/>
        <v>1.6874435883684123E-2</v>
      </c>
    </row>
    <row r="50" spans="1:5">
      <c r="A50" s="238">
        <v>47</v>
      </c>
      <c r="B50" s="238" t="s">
        <v>163</v>
      </c>
      <c r="C50" s="263">
        <v>8.945012602037588</v>
      </c>
      <c r="D50" s="263">
        <f>取引表!DB50</f>
        <v>663.1834560006331</v>
      </c>
      <c r="E50" s="309">
        <f t="shared" si="0"/>
        <v>1.3487991175143321E-2</v>
      </c>
    </row>
    <row r="51" spans="1:5">
      <c r="A51" s="238">
        <v>48</v>
      </c>
      <c r="B51" s="238" t="s">
        <v>10</v>
      </c>
      <c r="C51" s="263">
        <v>161.876128993328</v>
      </c>
      <c r="D51" s="263">
        <f>取引表!DB51</f>
        <v>6924.1125375310503</v>
      </c>
      <c r="E51" s="309">
        <f t="shared" si="0"/>
        <v>2.3378610344055528E-2</v>
      </c>
    </row>
    <row r="52" spans="1:5">
      <c r="A52" s="238">
        <v>49</v>
      </c>
      <c r="B52" s="238" t="s">
        <v>11</v>
      </c>
      <c r="C52" s="263">
        <v>1069.870325052588</v>
      </c>
      <c r="D52" s="263">
        <f>取引表!DB52</f>
        <v>12442.240099410819</v>
      </c>
      <c r="E52" s="309">
        <f t="shared" si="0"/>
        <v>8.5986953836652766E-2</v>
      </c>
    </row>
    <row r="53" spans="1:5">
      <c r="A53" s="238">
        <v>50</v>
      </c>
      <c r="B53" s="238" t="s">
        <v>898</v>
      </c>
      <c r="C53" s="263">
        <v>1398.6500991074943</v>
      </c>
      <c r="D53" s="263">
        <f>取引表!DB53</f>
        <v>25234.762951176137</v>
      </c>
      <c r="E53" s="309">
        <f t="shared" si="0"/>
        <v>5.5425529528990734E-2</v>
      </c>
    </row>
    <row r="54" spans="1:5">
      <c r="A54" s="238">
        <v>51</v>
      </c>
      <c r="B54" s="238" t="s">
        <v>904</v>
      </c>
      <c r="C54" s="263">
        <v>9259.2147904706035</v>
      </c>
      <c r="D54" s="263">
        <f>取引表!DB54</f>
        <v>60879.526438509769</v>
      </c>
      <c r="E54" s="309">
        <f t="shared" si="0"/>
        <v>0.15209078210919891</v>
      </c>
    </row>
    <row r="55" spans="1:5">
      <c r="A55" s="238">
        <v>52</v>
      </c>
      <c r="B55" s="238" t="s">
        <v>47</v>
      </c>
      <c r="C55" s="263">
        <v>782.41956838106023</v>
      </c>
      <c r="D55" s="263">
        <f>取引表!DB55</f>
        <v>22317.608738136412</v>
      </c>
      <c r="E55" s="309">
        <f t="shared" si="0"/>
        <v>3.5058396155321907E-2</v>
      </c>
    </row>
    <row r="56" spans="1:5">
      <c r="A56" s="238">
        <v>53</v>
      </c>
      <c r="B56" s="238" t="s">
        <v>12</v>
      </c>
      <c r="C56" s="263">
        <v>329.06696677792581</v>
      </c>
      <c r="D56" s="263">
        <f>取引表!DB56</f>
        <v>12749.667374832146</v>
      </c>
      <c r="E56" s="309">
        <f t="shared" si="0"/>
        <v>2.5809847198641767E-2</v>
      </c>
    </row>
    <row r="57" spans="1:5">
      <c r="A57" s="238">
        <v>54</v>
      </c>
      <c r="B57" s="238" t="s">
        <v>166</v>
      </c>
      <c r="C57" s="263">
        <v>182.63549349298404</v>
      </c>
      <c r="D57" s="263">
        <f>取引表!DB57</f>
        <v>15912.798846298225</v>
      </c>
      <c r="E57" s="309">
        <f t="shared" si="0"/>
        <v>1.1477270293997985E-2</v>
      </c>
    </row>
    <row r="58" spans="1:5">
      <c r="A58" s="238">
        <v>55</v>
      </c>
      <c r="B58" s="238" t="s">
        <v>51</v>
      </c>
      <c r="C58" s="263">
        <v>0</v>
      </c>
      <c r="D58" s="263">
        <f>取引表!DB58</f>
        <v>62101.855517540593</v>
      </c>
      <c r="E58" s="309">
        <f t="shared" si="0"/>
        <v>0</v>
      </c>
    </row>
    <row r="59" spans="1:5">
      <c r="A59" s="238">
        <v>56</v>
      </c>
      <c r="B59" s="238" t="s">
        <v>13</v>
      </c>
      <c r="C59" s="263">
        <v>139.97188641026642</v>
      </c>
      <c r="D59" s="263">
        <f>取引表!DB59</f>
        <v>3832.4358939407721</v>
      </c>
      <c r="E59" s="309">
        <f t="shared" si="0"/>
        <v>3.6522955708552705E-2</v>
      </c>
    </row>
    <row r="60" spans="1:5">
      <c r="A60" s="238">
        <v>57</v>
      </c>
      <c r="B60" s="238" t="s">
        <v>1926</v>
      </c>
      <c r="C60" s="263">
        <v>4016.2548184850962</v>
      </c>
      <c r="D60" s="263">
        <f>取引表!DB60</f>
        <v>33635.791593225411</v>
      </c>
      <c r="E60" s="309">
        <f t="shared" si="0"/>
        <v>0.11940420094926532</v>
      </c>
    </row>
    <row r="61" spans="1:5">
      <c r="A61" s="238">
        <v>58</v>
      </c>
      <c r="B61" s="238" t="s">
        <v>59</v>
      </c>
      <c r="C61" s="263">
        <v>0</v>
      </c>
      <c r="D61" s="263">
        <f>取引表!DB61</f>
        <v>18763.145936596815</v>
      </c>
      <c r="E61" s="309">
        <f t="shared" si="0"/>
        <v>0</v>
      </c>
    </row>
    <row r="62" spans="1:5">
      <c r="A62" s="238">
        <v>59</v>
      </c>
      <c r="B62" s="238" t="s">
        <v>14</v>
      </c>
      <c r="C62" s="263">
        <v>130.48052350726633</v>
      </c>
      <c r="D62" s="263">
        <f>取引表!DB62</f>
        <v>6829.677060500544</v>
      </c>
      <c r="E62" s="309">
        <f t="shared" si="0"/>
        <v>1.9104933125154745E-2</v>
      </c>
    </row>
    <row r="63" spans="1:5">
      <c r="A63" s="238">
        <v>60</v>
      </c>
      <c r="B63" s="238" t="s">
        <v>15</v>
      </c>
      <c r="C63" s="263">
        <v>0</v>
      </c>
      <c r="D63" s="263">
        <f>取引表!DB63</f>
        <v>0</v>
      </c>
      <c r="E63" s="309">
        <f t="shared" si="0"/>
        <v>0</v>
      </c>
    </row>
    <row r="64" spans="1:5">
      <c r="A64" s="238">
        <v>61</v>
      </c>
      <c r="B64" s="238" t="s">
        <v>88</v>
      </c>
      <c r="C64" s="263">
        <v>36.854937684949938</v>
      </c>
      <c r="D64" s="263">
        <f>取引表!DB64</f>
        <v>653.54406620777672</v>
      </c>
      <c r="E64" s="309">
        <f t="shared" si="0"/>
        <v>5.6392429509463105E-2</v>
      </c>
    </row>
    <row r="65" spans="1:5">
      <c r="A65" s="238">
        <v>62</v>
      </c>
      <c r="B65" s="238" t="s">
        <v>16</v>
      </c>
      <c r="C65" s="263">
        <v>77.474114508384844</v>
      </c>
      <c r="D65" s="263">
        <f>取引表!DB65</f>
        <v>1913.5344867212252</v>
      </c>
      <c r="E65" s="309">
        <f t="shared" si="0"/>
        <v>4.0487440935090775E-2</v>
      </c>
    </row>
    <row r="66" spans="1:5">
      <c r="A66" s="238">
        <v>63</v>
      </c>
      <c r="B66" s="238" t="s">
        <v>167</v>
      </c>
      <c r="C66" s="263">
        <v>85.67120597473297</v>
      </c>
      <c r="D66" s="263">
        <f>取引表!DB66</f>
        <v>2302.8326974788547</v>
      </c>
      <c r="E66" s="309">
        <f t="shared" si="0"/>
        <v>3.7202531503276792E-2</v>
      </c>
    </row>
    <row r="67" spans="1:5">
      <c r="A67" s="238">
        <v>64</v>
      </c>
      <c r="B67" s="238" t="s">
        <v>1286</v>
      </c>
      <c r="C67" s="263">
        <v>0</v>
      </c>
      <c r="D67" s="263">
        <f>取引表!DB67</f>
        <v>0</v>
      </c>
      <c r="E67" s="309">
        <f t="shared" si="0"/>
        <v>0</v>
      </c>
    </row>
    <row r="68" spans="1:5">
      <c r="A68" s="238">
        <v>65</v>
      </c>
      <c r="B68" s="238" t="s">
        <v>1239</v>
      </c>
      <c r="C68" s="263">
        <v>7.9237870084327557</v>
      </c>
      <c r="D68" s="263">
        <f>取引表!DB68</f>
        <v>976.08565504776163</v>
      </c>
      <c r="E68" s="309">
        <f t="shared" si="0"/>
        <v>8.117921790424254E-3</v>
      </c>
    </row>
    <row r="69" spans="1:5">
      <c r="A69" s="238">
        <v>66</v>
      </c>
      <c r="B69" s="238" t="s">
        <v>17</v>
      </c>
      <c r="C69" s="263">
        <v>28.136516724455333</v>
      </c>
      <c r="D69" s="263">
        <f>取引表!DB69</f>
        <v>1498.2107999747332</v>
      </c>
      <c r="E69" s="309">
        <f t="shared" ref="E69:E91" si="1">IF(D69=0,0,C69/D69)</f>
        <v>1.8780078694486682E-2</v>
      </c>
    </row>
    <row r="70" spans="1:5">
      <c r="A70" s="238">
        <v>67</v>
      </c>
      <c r="B70" s="238" t="s">
        <v>89</v>
      </c>
      <c r="C70" s="263">
        <v>593.43027080605395</v>
      </c>
      <c r="D70" s="263">
        <f>取引表!DB70</f>
        <v>5977.3946421203491</v>
      </c>
      <c r="E70" s="309">
        <f t="shared" si="1"/>
        <v>9.9279085008773596E-2</v>
      </c>
    </row>
    <row r="71" spans="1:5">
      <c r="A71" s="238">
        <v>68</v>
      </c>
      <c r="B71" s="238" t="s">
        <v>169</v>
      </c>
      <c r="C71" s="263">
        <v>36.819181233279636</v>
      </c>
      <c r="D71" s="263">
        <f>取引表!DB71</f>
        <v>1473.0504738022105</v>
      </c>
      <c r="E71" s="309">
        <f t="shared" si="1"/>
        <v>2.4995193232070757E-2</v>
      </c>
    </row>
    <row r="72" spans="1:5">
      <c r="A72" s="238">
        <v>69</v>
      </c>
      <c r="B72" s="238" t="s">
        <v>170</v>
      </c>
      <c r="C72" s="263">
        <v>45.044931621171834</v>
      </c>
      <c r="D72" s="263">
        <f>取引表!DB72</f>
        <v>1144.4915627457058</v>
      </c>
      <c r="E72" s="309">
        <f t="shared" si="1"/>
        <v>3.9358028566943967E-2</v>
      </c>
    </row>
    <row r="73" spans="1:5">
      <c r="A73" s="238">
        <v>70</v>
      </c>
      <c r="B73" s="238" t="s">
        <v>18</v>
      </c>
      <c r="C73" s="263">
        <v>1794.4120013607921</v>
      </c>
      <c r="D73" s="263">
        <f>取引表!DB73</f>
        <v>34376.032840628017</v>
      </c>
      <c r="E73" s="309">
        <f t="shared" si="1"/>
        <v>5.2199508002564787E-2</v>
      </c>
    </row>
    <row r="74" spans="1:5">
      <c r="A74" s="238">
        <v>71</v>
      </c>
      <c r="B74" s="238" t="s">
        <v>19</v>
      </c>
      <c r="C74" s="263">
        <v>5982.4542760658633</v>
      </c>
      <c r="D74" s="263">
        <f>取引表!DB74</f>
        <v>54781.797127619109</v>
      </c>
      <c r="E74" s="309">
        <f t="shared" si="1"/>
        <v>0.10920514823800322</v>
      </c>
    </row>
    <row r="75" spans="1:5">
      <c r="A75" s="238">
        <v>72</v>
      </c>
      <c r="B75" s="238" t="s">
        <v>20</v>
      </c>
      <c r="C75" s="263">
        <v>3686.5552122602667</v>
      </c>
      <c r="D75" s="263">
        <f>取引表!DB75</f>
        <v>70242.520057138259</v>
      </c>
      <c r="E75" s="309">
        <f t="shared" si="1"/>
        <v>5.2483242475660975E-2</v>
      </c>
    </row>
    <row r="76" spans="1:5">
      <c r="A76" s="238">
        <v>73</v>
      </c>
      <c r="B76" s="238" t="s">
        <v>1945</v>
      </c>
      <c r="C76" s="263">
        <v>6378.6894449705569</v>
      </c>
      <c r="D76" s="263">
        <f>取引表!DB76</f>
        <v>82541.788317326733</v>
      </c>
      <c r="E76" s="309">
        <f t="shared" si="1"/>
        <v>7.7278304420157276E-2</v>
      </c>
    </row>
    <row r="77" spans="1:5">
      <c r="A77" s="238">
        <v>74</v>
      </c>
      <c r="B77" s="238" t="s">
        <v>1946</v>
      </c>
      <c r="C77" s="263">
        <v>209.44103159202356</v>
      </c>
      <c r="D77" s="263">
        <f>取引表!DB77</f>
        <v>1872.8502339325439</v>
      </c>
      <c r="E77" s="309">
        <f t="shared" si="1"/>
        <v>0.11183010141299274</v>
      </c>
    </row>
    <row r="78" spans="1:5">
      <c r="A78" s="238">
        <v>75</v>
      </c>
      <c r="B78" s="238" t="s">
        <v>1242</v>
      </c>
      <c r="C78" s="263">
        <v>3002.9111991297164</v>
      </c>
      <c r="D78" s="263">
        <f>取引表!DB78</f>
        <v>19975.70479858137</v>
      </c>
      <c r="E78" s="309">
        <f t="shared" si="1"/>
        <v>0.1503281726181184</v>
      </c>
    </row>
    <row r="79" spans="1:5">
      <c r="A79" s="238">
        <v>76</v>
      </c>
      <c r="B79" s="238" t="s">
        <v>52</v>
      </c>
      <c r="C79" s="263">
        <v>2035.7308947860399</v>
      </c>
      <c r="D79" s="263">
        <f>取引表!DB79</f>
        <v>11582.158862251748</v>
      </c>
      <c r="E79" s="309">
        <f t="shared" si="1"/>
        <v>0.17576437337781972</v>
      </c>
    </row>
    <row r="80" spans="1:5">
      <c r="A80" s="238">
        <v>77</v>
      </c>
      <c r="B80" s="238" t="s">
        <v>1947</v>
      </c>
      <c r="C80" s="263">
        <v>991.02727092778161</v>
      </c>
      <c r="D80" s="263">
        <f>取引表!DB80</f>
        <v>7446.3350460748761</v>
      </c>
      <c r="E80" s="309">
        <f t="shared" si="1"/>
        <v>0.1330892667057969</v>
      </c>
    </row>
    <row r="81" spans="1:5">
      <c r="A81" s="238">
        <v>78</v>
      </c>
      <c r="B81" s="238" t="s">
        <v>21</v>
      </c>
      <c r="C81" s="263">
        <v>413.37989131217074</v>
      </c>
      <c r="D81" s="263">
        <f>取引表!DB81</f>
        <v>14660.631612663205</v>
      </c>
      <c r="E81" s="309">
        <f t="shared" si="1"/>
        <v>2.8196594951278325E-2</v>
      </c>
    </row>
    <row r="82" spans="1:5">
      <c r="A82" s="238">
        <v>79</v>
      </c>
      <c r="B82" s="238" t="s">
        <v>84</v>
      </c>
      <c r="C82" s="263">
        <v>16.11540432505867</v>
      </c>
      <c r="D82" s="263">
        <f>取引表!DB82</f>
        <v>639.5501403361252</v>
      </c>
      <c r="E82" s="309">
        <f t="shared" si="1"/>
        <v>2.5198031098216906E-2</v>
      </c>
    </row>
    <row r="83" spans="1:5">
      <c r="A83" s="238">
        <v>80</v>
      </c>
      <c r="B83" s="238" t="s">
        <v>172</v>
      </c>
      <c r="C83" s="263">
        <v>1124.2030574215125</v>
      </c>
      <c r="D83" s="263">
        <f>取引表!DB83</f>
        <v>37288.590321596173</v>
      </c>
      <c r="E83" s="309">
        <f t="shared" si="1"/>
        <v>3.0148714331268662E-2</v>
      </c>
    </row>
    <row r="84" spans="1:5">
      <c r="A84" s="238">
        <v>81</v>
      </c>
      <c r="B84" s="238" t="s">
        <v>22</v>
      </c>
      <c r="C84" s="263">
        <v>5620.8317054989539</v>
      </c>
      <c r="D84" s="263">
        <f>取引表!DB84</f>
        <v>54980.751161796863</v>
      </c>
      <c r="E84" s="309">
        <f t="shared" si="1"/>
        <v>0.1022327193922473</v>
      </c>
    </row>
    <row r="85" spans="1:5">
      <c r="A85" s="238">
        <v>82</v>
      </c>
      <c r="B85" s="238" t="s">
        <v>90</v>
      </c>
      <c r="C85" s="263">
        <v>62.069429484247486</v>
      </c>
      <c r="D85" s="263">
        <f>取引表!DB85</f>
        <v>650.05436408613753</v>
      </c>
      <c r="E85" s="309">
        <f t="shared" si="1"/>
        <v>9.5483444021649211E-2</v>
      </c>
    </row>
    <row r="86" spans="1:5">
      <c r="A86" s="238">
        <v>83</v>
      </c>
      <c r="B86" s="238" t="s">
        <v>173</v>
      </c>
      <c r="C86" s="263">
        <v>6808.1023460176802</v>
      </c>
      <c r="D86" s="263">
        <f>取引表!DB86</f>
        <v>41695.730584262732</v>
      </c>
      <c r="E86" s="309">
        <f t="shared" si="1"/>
        <v>0.16328056255685972</v>
      </c>
    </row>
    <row r="87" spans="1:5">
      <c r="A87" s="238">
        <v>84</v>
      </c>
      <c r="B87" s="238" t="s">
        <v>91</v>
      </c>
      <c r="C87" s="263">
        <v>553.38109529387202</v>
      </c>
      <c r="D87" s="263">
        <f>取引表!DB87</f>
        <v>7403.1792728751761</v>
      </c>
      <c r="E87" s="309">
        <f t="shared" si="1"/>
        <v>7.4749114521841797E-2</v>
      </c>
    </row>
    <row r="88" spans="1:5">
      <c r="A88" s="238">
        <v>85</v>
      </c>
      <c r="B88" s="238" t="s">
        <v>23</v>
      </c>
      <c r="C88" s="263">
        <v>1646.5693649405496</v>
      </c>
      <c r="D88" s="263">
        <f>取引表!DB88</f>
        <v>17443.585783982864</v>
      </c>
      <c r="E88" s="309">
        <f t="shared" si="1"/>
        <v>9.4393972966984263E-2</v>
      </c>
    </row>
    <row r="89" spans="1:5">
      <c r="A89" s="238">
        <v>86</v>
      </c>
      <c r="B89" s="238" t="s">
        <v>92</v>
      </c>
      <c r="C89" s="263">
        <v>1498.2620008166095</v>
      </c>
      <c r="D89" s="263">
        <f>取引表!DB89</f>
        <v>10872.744839993764</v>
      </c>
      <c r="E89" s="309">
        <f t="shared" si="1"/>
        <v>0.13779979415183893</v>
      </c>
    </row>
    <row r="90" spans="1:5">
      <c r="A90" s="238">
        <v>87</v>
      </c>
      <c r="B90" s="238" t="s">
        <v>24</v>
      </c>
      <c r="C90" s="263">
        <v>0</v>
      </c>
      <c r="D90" s="263">
        <f>取引表!DB90</f>
        <v>2257.8630860003509</v>
      </c>
      <c r="E90" s="309">
        <f t="shared" si="1"/>
        <v>0</v>
      </c>
    </row>
    <row r="91" spans="1:5">
      <c r="A91" s="238">
        <v>88</v>
      </c>
      <c r="B91" s="238" t="s">
        <v>25</v>
      </c>
      <c r="C91" s="263">
        <v>15.481011831903947</v>
      </c>
      <c r="D91" s="263">
        <f>取引表!DB91</f>
        <v>7236.1371523192711</v>
      </c>
      <c r="E91" s="309">
        <f t="shared" si="1"/>
        <v>2.1394027650432374E-3</v>
      </c>
    </row>
    <row r="92" spans="1:5">
      <c r="A92" s="238">
        <v>89</v>
      </c>
      <c r="B92" s="238" t="s">
        <v>1169</v>
      </c>
      <c r="C92" s="263">
        <v>88914.803827921845</v>
      </c>
      <c r="D92" s="263">
        <f>取引表!DB92</f>
        <v>1760023.3791322226</v>
      </c>
      <c r="E92" s="309">
        <f t="shared" ref="E92" si="2">IF(D92=0,0,C92/D92)</f>
        <v>5.0519103826769156E-2</v>
      </c>
    </row>
  </sheetData>
  <mergeCells count="1">
    <mergeCell ref="A3:B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03"/>
  <sheetViews>
    <sheetView zoomScale="85" zoomScaleNormal="85" workbookViewId="0">
      <selection activeCell="I7" sqref="I7"/>
    </sheetView>
  </sheetViews>
  <sheetFormatPr defaultRowHeight="13.5"/>
  <cols>
    <col min="1" max="1" width="4.33203125" style="256" customWidth="1"/>
    <col min="2" max="2" width="33.83203125" style="256" customWidth="1"/>
    <col min="3" max="6" width="12.5" style="256" customWidth="1"/>
    <col min="7" max="14" width="10.5" style="256" customWidth="1"/>
    <col min="15" max="16384" width="9.33203125" style="256"/>
  </cols>
  <sheetData>
    <row r="1" spans="1:24">
      <c r="A1" s="256" t="s">
        <v>1975</v>
      </c>
    </row>
    <row r="2" spans="1:24">
      <c r="I2" s="288" t="s">
        <v>120</v>
      </c>
      <c r="O2" s="243"/>
    </row>
    <row r="3" spans="1:24">
      <c r="A3" s="561" t="s">
        <v>61</v>
      </c>
      <c r="B3" s="563"/>
      <c r="C3" s="583" t="s">
        <v>77</v>
      </c>
      <c r="D3" s="584"/>
      <c r="E3" s="584"/>
      <c r="F3" s="584"/>
      <c r="G3" s="585"/>
      <c r="H3" s="574" t="s">
        <v>60</v>
      </c>
      <c r="I3" s="586" t="s">
        <v>196</v>
      </c>
    </row>
    <row r="4" spans="1:24">
      <c r="A4" s="568"/>
      <c r="B4" s="569"/>
      <c r="C4" s="579" t="s">
        <v>54</v>
      </c>
      <c r="D4" s="580" t="s">
        <v>78</v>
      </c>
      <c r="E4" s="581"/>
      <c r="F4" s="581"/>
      <c r="G4" s="582" t="s">
        <v>56</v>
      </c>
      <c r="H4" s="575"/>
      <c r="I4" s="587"/>
    </row>
    <row r="5" spans="1:24" ht="27">
      <c r="A5" s="570"/>
      <c r="B5" s="571"/>
      <c r="C5" s="568"/>
      <c r="D5" s="289" t="s">
        <v>181</v>
      </c>
      <c r="E5" s="289" t="s">
        <v>182</v>
      </c>
      <c r="F5" s="290" t="s">
        <v>183</v>
      </c>
      <c r="G5" s="569"/>
      <c r="H5" s="576"/>
      <c r="I5" s="587"/>
    </row>
    <row r="6" spans="1:24">
      <c r="A6" s="572"/>
      <c r="B6" s="573"/>
      <c r="C6" s="291" t="s">
        <v>71</v>
      </c>
      <c r="D6" s="292" t="s">
        <v>72</v>
      </c>
      <c r="E6" s="292" t="s">
        <v>73</v>
      </c>
      <c r="F6" s="293" t="s">
        <v>80</v>
      </c>
      <c r="G6" s="294" t="s">
        <v>81</v>
      </c>
      <c r="H6" s="295" t="s">
        <v>82</v>
      </c>
      <c r="I6" s="588"/>
      <c r="M6" s="263"/>
    </row>
    <row r="7" spans="1:24">
      <c r="A7" s="296" t="s">
        <v>74</v>
      </c>
      <c r="B7" s="297" t="s">
        <v>68</v>
      </c>
      <c r="C7" s="248">
        <f>ROUND(C103,0)</f>
        <v>0</v>
      </c>
      <c r="D7" s="298">
        <f>ROUND(D103,0)</f>
        <v>0</v>
      </c>
      <c r="E7" s="298">
        <f>ROUND(E103,0)</f>
        <v>0</v>
      </c>
      <c r="F7" s="299">
        <f>D7+E7</f>
        <v>0</v>
      </c>
      <c r="G7" s="249">
        <f>ROUND(F103,0)</f>
        <v>0</v>
      </c>
      <c r="H7" s="300" t="e">
        <f>G7/C7</f>
        <v>#DIV/0!</v>
      </c>
      <c r="I7" s="301">
        <f>G7/取引表!CM101*100</f>
        <v>0</v>
      </c>
      <c r="J7" s="263"/>
      <c r="M7" s="263"/>
      <c r="P7" s="302"/>
    </row>
    <row r="8" spans="1:24">
      <c r="A8" s="303" t="s">
        <v>75</v>
      </c>
      <c r="B8" s="304" t="s">
        <v>69</v>
      </c>
      <c r="C8" s="250">
        <f>ROUND(G103,0)</f>
        <v>0</v>
      </c>
      <c r="D8" s="305">
        <f>ROUND(H103,0)</f>
        <v>0</v>
      </c>
      <c r="E8" s="305">
        <f>ROUND(I103,0)</f>
        <v>0</v>
      </c>
      <c r="F8" s="306">
        <f>D8+E8</f>
        <v>0</v>
      </c>
      <c r="G8" s="251">
        <f>ROUND(J103,0)</f>
        <v>0</v>
      </c>
      <c r="H8" s="307" t="e">
        <f>G8/C7</f>
        <v>#DIV/0!</v>
      </c>
      <c r="I8" s="308">
        <f>G8/取引表!CM100*100</f>
        <v>0</v>
      </c>
      <c r="J8" s="263"/>
      <c r="M8" s="309"/>
      <c r="N8" s="263"/>
    </row>
    <row r="9" spans="1:24">
      <c r="A9" s="310" t="s">
        <v>76</v>
      </c>
      <c r="B9" s="311" t="s">
        <v>70</v>
      </c>
      <c r="C9" s="312">
        <f>ROUND(K103,0)</f>
        <v>0</v>
      </c>
      <c r="D9" s="313">
        <f>ROUND(L103,0)</f>
        <v>0</v>
      </c>
      <c r="E9" s="313">
        <f>ROUND(M103,0)</f>
        <v>0</v>
      </c>
      <c r="F9" s="314">
        <f>D9+E9</f>
        <v>0</v>
      </c>
      <c r="G9" s="315">
        <f>ROUND(N103,0)</f>
        <v>0</v>
      </c>
      <c r="H9" s="316" t="e">
        <f>G9/C7</f>
        <v>#DIV/0!</v>
      </c>
      <c r="I9" s="317">
        <f>G9/国調就業者!K12*100</f>
        <v>0</v>
      </c>
      <c r="J9" s="263"/>
      <c r="O9" s="243"/>
    </row>
    <row r="10" spans="1:24">
      <c r="X10" s="243"/>
    </row>
    <row r="11" spans="1:24">
      <c r="A11" s="256" t="s">
        <v>1976</v>
      </c>
      <c r="B11" s="243"/>
      <c r="C11" s="243"/>
      <c r="D11" s="243"/>
      <c r="E11" s="243"/>
      <c r="F11" s="243"/>
      <c r="G11" s="243"/>
      <c r="H11" s="243"/>
      <c r="I11" s="243"/>
      <c r="J11" s="243"/>
    </row>
    <row r="12" spans="1:24">
      <c r="N12" s="288" t="s">
        <v>62</v>
      </c>
    </row>
    <row r="13" spans="1:24">
      <c r="A13" s="564" t="s">
        <v>55</v>
      </c>
      <c r="B13" s="565"/>
      <c r="C13" s="577" t="s">
        <v>65</v>
      </c>
      <c r="D13" s="562"/>
      <c r="E13" s="562"/>
      <c r="F13" s="578"/>
      <c r="G13" s="561" t="s">
        <v>66</v>
      </c>
      <c r="H13" s="562"/>
      <c r="I13" s="562"/>
      <c r="J13" s="563"/>
      <c r="K13" s="561" t="s">
        <v>67</v>
      </c>
      <c r="L13" s="562"/>
      <c r="M13" s="562"/>
      <c r="N13" s="563"/>
    </row>
    <row r="14" spans="1:24" ht="27">
      <c r="A14" s="566"/>
      <c r="B14" s="567"/>
      <c r="C14" s="318" t="s">
        <v>54</v>
      </c>
      <c r="D14" s="292" t="s">
        <v>63</v>
      </c>
      <c r="E14" s="292" t="s">
        <v>64</v>
      </c>
      <c r="F14" s="319" t="s">
        <v>56</v>
      </c>
      <c r="G14" s="291" t="s">
        <v>54</v>
      </c>
      <c r="H14" s="292" t="s">
        <v>63</v>
      </c>
      <c r="I14" s="292" t="s">
        <v>64</v>
      </c>
      <c r="J14" s="294" t="s">
        <v>56</v>
      </c>
      <c r="K14" s="291" t="s">
        <v>54</v>
      </c>
      <c r="L14" s="292" t="s">
        <v>63</v>
      </c>
      <c r="M14" s="292" t="s">
        <v>64</v>
      </c>
      <c r="N14" s="294" t="s">
        <v>56</v>
      </c>
    </row>
    <row r="15" spans="1:24">
      <c r="A15" s="248">
        <v>1</v>
      </c>
      <c r="B15" s="249" t="s">
        <v>1978</v>
      </c>
      <c r="C15" s="320">
        <f>波及計算!C7</f>
        <v>0</v>
      </c>
      <c r="D15" s="321">
        <f>波及計算!L7</f>
        <v>0</v>
      </c>
      <c r="E15" s="321">
        <f>波及計算!W7</f>
        <v>0</v>
      </c>
      <c r="F15" s="322">
        <f>SUM(C15:E15)</f>
        <v>0</v>
      </c>
      <c r="G15" s="323">
        <f>波及計算!D7</f>
        <v>0</v>
      </c>
      <c r="H15" s="321">
        <f>波及計算!O7</f>
        <v>0</v>
      </c>
      <c r="I15" s="321">
        <f>波及計算!Z7</f>
        <v>0</v>
      </c>
      <c r="J15" s="324">
        <f>SUM(G15:I15)</f>
        <v>0</v>
      </c>
      <c r="K15" s="323">
        <f>波及計算!I7</f>
        <v>0</v>
      </c>
      <c r="L15" s="321">
        <f>波及計算!R7</f>
        <v>0</v>
      </c>
      <c r="M15" s="321">
        <f>波及計算!AC7</f>
        <v>0</v>
      </c>
      <c r="N15" s="324">
        <f>SUM(K15:M15)</f>
        <v>0</v>
      </c>
    </row>
    <row r="16" spans="1:24">
      <c r="A16" s="250">
        <v>2</v>
      </c>
      <c r="B16" s="251" t="s">
        <v>4</v>
      </c>
      <c r="C16" s="320">
        <f>波及計算!C8</f>
        <v>0</v>
      </c>
      <c r="D16" s="321">
        <f>波及計算!L8</f>
        <v>0</v>
      </c>
      <c r="E16" s="321">
        <f>波及計算!W8</f>
        <v>0</v>
      </c>
      <c r="F16" s="322">
        <f t="shared" ref="F16:F35" si="0">SUM(C16:E16)</f>
        <v>0</v>
      </c>
      <c r="G16" s="323">
        <f>波及計算!D8</f>
        <v>0</v>
      </c>
      <c r="H16" s="321">
        <f>波及計算!O8</f>
        <v>0</v>
      </c>
      <c r="I16" s="321">
        <f>波及計算!Z8</f>
        <v>0</v>
      </c>
      <c r="J16" s="324">
        <f t="shared" ref="J16:J35" si="1">SUM(G16:I16)</f>
        <v>0</v>
      </c>
      <c r="K16" s="323">
        <f>波及計算!I8</f>
        <v>0</v>
      </c>
      <c r="L16" s="321">
        <f>波及計算!R8</f>
        <v>0</v>
      </c>
      <c r="M16" s="321">
        <f>波及計算!AC8</f>
        <v>0</v>
      </c>
      <c r="N16" s="324">
        <f t="shared" ref="N16:N35" si="2">SUM(K16:M16)</f>
        <v>0</v>
      </c>
    </row>
    <row r="17" spans="1:14">
      <c r="A17" s="250">
        <v>3</v>
      </c>
      <c r="B17" s="251" t="s">
        <v>5</v>
      </c>
      <c r="C17" s="320">
        <f>波及計算!C9</f>
        <v>0</v>
      </c>
      <c r="D17" s="321">
        <f>波及計算!L9</f>
        <v>0</v>
      </c>
      <c r="E17" s="321">
        <f>波及計算!W9</f>
        <v>0</v>
      </c>
      <c r="F17" s="322">
        <f t="shared" si="0"/>
        <v>0</v>
      </c>
      <c r="G17" s="323">
        <f>波及計算!D9</f>
        <v>0</v>
      </c>
      <c r="H17" s="321">
        <f>波及計算!O9</f>
        <v>0</v>
      </c>
      <c r="I17" s="321">
        <f>波及計算!Z9</f>
        <v>0</v>
      </c>
      <c r="J17" s="324">
        <f t="shared" si="1"/>
        <v>0</v>
      </c>
      <c r="K17" s="323">
        <f>波及計算!I9</f>
        <v>0</v>
      </c>
      <c r="L17" s="321">
        <f>波及計算!R9</f>
        <v>0</v>
      </c>
      <c r="M17" s="321">
        <f>波及計算!AC9</f>
        <v>0</v>
      </c>
      <c r="N17" s="324">
        <f t="shared" si="2"/>
        <v>0</v>
      </c>
    </row>
    <row r="18" spans="1:14">
      <c r="A18" s="250">
        <v>4</v>
      </c>
      <c r="B18" s="251" t="s">
        <v>1979</v>
      </c>
      <c r="C18" s="320">
        <f>波及計算!C10</f>
        <v>0</v>
      </c>
      <c r="D18" s="321">
        <f>波及計算!L10</f>
        <v>0</v>
      </c>
      <c r="E18" s="321">
        <f>波及計算!W10</f>
        <v>0</v>
      </c>
      <c r="F18" s="322">
        <f t="shared" si="0"/>
        <v>0</v>
      </c>
      <c r="G18" s="323">
        <f>波及計算!D10</f>
        <v>0</v>
      </c>
      <c r="H18" s="321">
        <f>波及計算!O10</f>
        <v>0</v>
      </c>
      <c r="I18" s="321">
        <f>波及計算!Z10</f>
        <v>0</v>
      </c>
      <c r="J18" s="324">
        <f t="shared" si="1"/>
        <v>0</v>
      </c>
      <c r="K18" s="323">
        <f>波及計算!I10</f>
        <v>0</v>
      </c>
      <c r="L18" s="321">
        <f>波及計算!R10</f>
        <v>0</v>
      </c>
      <c r="M18" s="321">
        <f>波及計算!AC10</f>
        <v>0</v>
      </c>
      <c r="N18" s="324">
        <f t="shared" si="2"/>
        <v>0</v>
      </c>
    </row>
    <row r="19" spans="1:14">
      <c r="A19" s="250">
        <v>5</v>
      </c>
      <c r="B19" s="251" t="s">
        <v>6</v>
      </c>
      <c r="C19" s="320">
        <f>波及計算!C11</f>
        <v>0</v>
      </c>
      <c r="D19" s="321">
        <f>波及計算!L11</f>
        <v>0</v>
      </c>
      <c r="E19" s="321">
        <f>波及計算!W11</f>
        <v>0</v>
      </c>
      <c r="F19" s="322">
        <f t="shared" si="0"/>
        <v>0</v>
      </c>
      <c r="G19" s="323">
        <f>波及計算!D11</f>
        <v>0</v>
      </c>
      <c r="H19" s="321">
        <f>波及計算!O11</f>
        <v>0</v>
      </c>
      <c r="I19" s="321">
        <f>波及計算!Z11</f>
        <v>0</v>
      </c>
      <c r="J19" s="324">
        <f t="shared" si="1"/>
        <v>0</v>
      </c>
      <c r="K19" s="323">
        <f>波及計算!I11</f>
        <v>0</v>
      </c>
      <c r="L19" s="321">
        <f>波及計算!R11</f>
        <v>0</v>
      </c>
      <c r="M19" s="321">
        <f>波及計算!AC11</f>
        <v>0</v>
      </c>
      <c r="N19" s="324">
        <f t="shared" si="2"/>
        <v>0</v>
      </c>
    </row>
    <row r="20" spans="1:14">
      <c r="A20" s="250">
        <v>6</v>
      </c>
      <c r="B20" s="251" t="s">
        <v>7</v>
      </c>
      <c r="C20" s="320">
        <f>波及計算!C12</f>
        <v>0</v>
      </c>
      <c r="D20" s="321">
        <f>波及計算!L12</f>
        <v>0</v>
      </c>
      <c r="E20" s="321">
        <f>波及計算!W12</f>
        <v>0</v>
      </c>
      <c r="F20" s="322">
        <f t="shared" si="0"/>
        <v>0</v>
      </c>
      <c r="G20" s="323">
        <f>波及計算!D12</f>
        <v>0</v>
      </c>
      <c r="H20" s="321">
        <f>波及計算!O12</f>
        <v>0</v>
      </c>
      <c r="I20" s="321">
        <f>波及計算!Z12</f>
        <v>0</v>
      </c>
      <c r="J20" s="324">
        <f t="shared" si="1"/>
        <v>0</v>
      </c>
      <c r="K20" s="323">
        <f>波及計算!I12</f>
        <v>0</v>
      </c>
      <c r="L20" s="321">
        <f>波及計算!R12</f>
        <v>0</v>
      </c>
      <c r="M20" s="321">
        <f>波及計算!AC12</f>
        <v>0</v>
      </c>
      <c r="N20" s="324">
        <f t="shared" si="2"/>
        <v>0</v>
      </c>
    </row>
    <row r="21" spans="1:14">
      <c r="A21" s="250">
        <v>7</v>
      </c>
      <c r="B21" s="251" t="s">
        <v>125</v>
      </c>
      <c r="C21" s="320">
        <f>波及計算!C13</f>
        <v>0</v>
      </c>
      <c r="D21" s="321">
        <f>波及計算!L13</f>
        <v>0</v>
      </c>
      <c r="E21" s="321">
        <f>波及計算!W13</f>
        <v>0</v>
      </c>
      <c r="F21" s="322">
        <f t="shared" si="0"/>
        <v>0</v>
      </c>
      <c r="G21" s="323">
        <f>波及計算!D13</f>
        <v>0</v>
      </c>
      <c r="H21" s="321">
        <f>波及計算!O13</f>
        <v>0</v>
      </c>
      <c r="I21" s="321">
        <f>波及計算!Z13</f>
        <v>0</v>
      </c>
      <c r="J21" s="324">
        <f t="shared" si="1"/>
        <v>0</v>
      </c>
      <c r="K21" s="323">
        <f>波及計算!I13</f>
        <v>0</v>
      </c>
      <c r="L21" s="321">
        <f>波及計算!R13</f>
        <v>0</v>
      </c>
      <c r="M21" s="321">
        <f>波及計算!AC13</f>
        <v>0</v>
      </c>
      <c r="N21" s="324">
        <f t="shared" si="2"/>
        <v>0</v>
      </c>
    </row>
    <row r="22" spans="1:14">
      <c r="A22" s="250">
        <v>8</v>
      </c>
      <c r="B22" s="251" t="s">
        <v>126</v>
      </c>
      <c r="C22" s="320">
        <f>波及計算!C14</f>
        <v>0</v>
      </c>
      <c r="D22" s="321">
        <f>波及計算!L14</f>
        <v>0</v>
      </c>
      <c r="E22" s="321">
        <f>波及計算!W14</f>
        <v>0</v>
      </c>
      <c r="F22" s="322">
        <f t="shared" si="0"/>
        <v>0</v>
      </c>
      <c r="G22" s="323">
        <f>波及計算!D14</f>
        <v>0</v>
      </c>
      <c r="H22" s="321">
        <f>波及計算!O14</f>
        <v>0</v>
      </c>
      <c r="I22" s="321">
        <f>波及計算!Z14</f>
        <v>0</v>
      </c>
      <c r="J22" s="324">
        <f t="shared" si="1"/>
        <v>0</v>
      </c>
      <c r="K22" s="323">
        <f>波及計算!I14</f>
        <v>0</v>
      </c>
      <c r="L22" s="321">
        <f>波及計算!R14</f>
        <v>0</v>
      </c>
      <c r="M22" s="321">
        <f>波及計算!AC14</f>
        <v>0</v>
      </c>
      <c r="N22" s="324">
        <f t="shared" si="2"/>
        <v>0</v>
      </c>
    </row>
    <row r="23" spans="1:14">
      <c r="A23" s="250">
        <v>9</v>
      </c>
      <c r="B23" s="251" t="s">
        <v>127</v>
      </c>
      <c r="C23" s="320">
        <f>波及計算!C15</f>
        <v>0</v>
      </c>
      <c r="D23" s="321">
        <f>波及計算!L15</f>
        <v>0</v>
      </c>
      <c r="E23" s="321">
        <f>波及計算!W15</f>
        <v>0</v>
      </c>
      <c r="F23" s="322">
        <f t="shared" si="0"/>
        <v>0</v>
      </c>
      <c r="G23" s="323">
        <f>波及計算!D15</f>
        <v>0</v>
      </c>
      <c r="H23" s="321">
        <f>波及計算!O15</f>
        <v>0</v>
      </c>
      <c r="I23" s="321">
        <f>波及計算!Z15</f>
        <v>0</v>
      </c>
      <c r="J23" s="324">
        <f t="shared" si="1"/>
        <v>0</v>
      </c>
      <c r="K23" s="323">
        <f>波及計算!I15</f>
        <v>0</v>
      </c>
      <c r="L23" s="321">
        <f>波及計算!R15</f>
        <v>0</v>
      </c>
      <c r="M23" s="321">
        <f>波及計算!AC15</f>
        <v>0</v>
      </c>
      <c r="N23" s="324">
        <f t="shared" si="2"/>
        <v>0</v>
      </c>
    </row>
    <row r="24" spans="1:14">
      <c r="A24" s="250">
        <v>10</v>
      </c>
      <c r="B24" s="251" t="s">
        <v>87</v>
      </c>
      <c r="C24" s="320">
        <f>波及計算!C16</f>
        <v>0</v>
      </c>
      <c r="D24" s="321">
        <f>波及計算!L16</f>
        <v>0</v>
      </c>
      <c r="E24" s="321">
        <f>波及計算!W16</f>
        <v>0</v>
      </c>
      <c r="F24" s="322">
        <f t="shared" si="0"/>
        <v>0</v>
      </c>
      <c r="G24" s="323">
        <f>波及計算!D16</f>
        <v>0</v>
      </c>
      <c r="H24" s="321">
        <f>波及計算!O16</f>
        <v>0</v>
      </c>
      <c r="I24" s="321">
        <f>波及計算!Z16</f>
        <v>0</v>
      </c>
      <c r="J24" s="324">
        <f t="shared" si="1"/>
        <v>0</v>
      </c>
      <c r="K24" s="323">
        <f>波及計算!I16</f>
        <v>0</v>
      </c>
      <c r="L24" s="321">
        <f>波及計算!R16</f>
        <v>0</v>
      </c>
      <c r="M24" s="321">
        <f>波及計算!AC16</f>
        <v>0</v>
      </c>
      <c r="N24" s="324">
        <f t="shared" si="2"/>
        <v>0</v>
      </c>
    </row>
    <row r="25" spans="1:14">
      <c r="A25" s="250">
        <v>11</v>
      </c>
      <c r="B25" s="251" t="s">
        <v>46</v>
      </c>
      <c r="C25" s="320">
        <f>波及計算!C17</f>
        <v>0</v>
      </c>
      <c r="D25" s="321">
        <f>波及計算!L17</f>
        <v>0</v>
      </c>
      <c r="E25" s="321">
        <f>波及計算!W17</f>
        <v>0</v>
      </c>
      <c r="F25" s="322">
        <f t="shared" si="0"/>
        <v>0</v>
      </c>
      <c r="G25" s="323">
        <f>波及計算!D17</f>
        <v>0</v>
      </c>
      <c r="H25" s="321">
        <f>波及計算!O17</f>
        <v>0</v>
      </c>
      <c r="I25" s="321">
        <f>波及計算!Z17</f>
        <v>0</v>
      </c>
      <c r="J25" s="324">
        <f t="shared" si="1"/>
        <v>0</v>
      </c>
      <c r="K25" s="323">
        <f>波及計算!I17</f>
        <v>0</v>
      </c>
      <c r="L25" s="321">
        <f>波及計算!R17</f>
        <v>0</v>
      </c>
      <c r="M25" s="321">
        <f>波及計算!AC17</f>
        <v>0</v>
      </c>
      <c r="N25" s="324">
        <f t="shared" si="2"/>
        <v>0</v>
      </c>
    </row>
    <row r="26" spans="1:14">
      <c r="A26" s="250">
        <v>12</v>
      </c>
      <c r="B26" s="251" t="s">
        <v>128</v>
      </c>
      <c r="C26" s="320">
        <f>波及計算!C18</f>
        <v>0</v>
      </c>
      <c r="D26" s="321">
        <f>波及計算!L18</f>
        <v>0</v>
      </c>
      <c r="E26" s="321">
        <f>波及計算!W18</f>
        <v>0</v>
      </c>
      <c r="F26" s="322">
        <f t="shared" si="0"/>
        <v>0</v>
      </c>
      <c r="G26" s="323">
        <f>波及計算!D18</f>
        <v>0</v>
      </c>
      <c r="H26" s="321">
        <f>波及計算!O18</f>
        <v>0</v>
      </c>
      <c r="I26" s="321">
        <f>波及計算!Z18</f>
        <v>0</v>
      </c>
      <c r="J26" s="324">
        <f t="shared" si="1"/>
        <v>0</v>
      </c>
      <c r="K26" s="323">
        <f>波及計算!I18</f>
        <v>0</v>
      </c>
      <c r="L26" s="321">
        <f>波及計算!R18</f>
        <v>0</v>
      </c>
      <c r="M26" s="321">
        <f>波及計算!AC18</f>
        <v>0</v>
      </c>
      <c r="N26" s="324">
        <f t="shared" si="2"/>
        <v>0</v>
      </c>
    </row>
    <row r="27" spans="1:14">
      <c r="A27" s="250">
        <v>13</v>
      </c>
      <c r="B27" s="251" t="s">
        <v>130</v>
      </c>
      <c r="C27" s="320">
        <f>波及計算!C19</f>
        <v>0</v>
      </c>
      <c r="D27" s="321">
        <f>波及計算!L19</f>
        <v>0</v>
      </c>
      <c r="E27" s="321">
        <f>波及計算!W19</f>
        <v>0</v>
      </c>
      <c r="F27" s="322">
        <f t="shared" si="0"/>
        <v>0</v>
      </c>
      <c r="G27" s="323">
        <f>波及計算!D19</f>
        <v>0</v>
      </c>
      <c r="H27" s="321">
        <f>波及計算!O19</f>
        <v>0</v>
      </c>
      <c r="I27" s="321">
        <f>波及計算!Z19</f>
        <v>0</v>
      </c>
      <c r="J27" s="324">
        <f t="shared" si="1"/>
        <v>0</v>
      </c>
      <c r="K27" s="323">
        <f>波及計算!I19</f>
        <v>0</v>
      </c>
      <c r="L27" s="321">
        <f>波及計算!R19</f>
        <v>0</v>
      </c>
      <c r="M27" s="321">
        <f>波及計算!AC19</f>
        <v>0</v>
      </c>
      <c r="N27" s="324">
        <f t="shared" si="2"/>
        <v>0</v>
      </c>
    </row>
    <row r="28" spans="1:14">
      <c r="A28" s="250">
        <v>14</v>
      </c>
      <c r="B28" s="251" t="s">
        <v>131</v>
      </c>
      <c r="C28" s="320">
        <f>波及計算!C20</f>
        <v>0</v>
      </c>
      <c r="D28" s="321">
        <f>波及計算!L20</f>
        <v>0</v>
      </c>
      <c r="E28" s="321">
        <f>波及計算!W20</f>
        <v>0</v>
      </c>
      <c r="F28" s="322">
        <f t="shared" si="0"/>
        <v>0</v>
      </c>
      <c r="G28" s="323">
        <f>波及計算!D20</f>
        <v>0</v>
      </c>
      <c r="H28" s="321">
        <f>波及計算!O20</f>
        <v>0</v>
      </c>
      <c r="I28" s="321">
        <f>波及計算!Z20</f>
        <v>0</v>
      </c>
      <c r="J28" s="324">
        <f t="shared" si="1"/>
        <v>0</v>
      </c>
      <c r="K28" s="323">
        <f>波及計算!I20</f>
        <v>0</v>
      </c>
      <c r="L28" s="321">
        <f>波及計算!R20</f>
        <v>0</v>
      </c>
      <c r="M28" s="321">
        <f>波及計算!AC20</f>
        <v>0</v>
      </c>
      <c r="N28" s="324">
        <f t="shared" si="2"/>
        <v>0</v>
      </c>
    </row>
    <row r="29" spans="1:14">
      <c r="A29" s="250">
        <v>15</v>
      </c>
      <c r="B29" s="251" t="s">
        <v>117</v>
      </c>
      <c r="C29" s="320">
        <f>波及計算!C21</f>
        <v>0</v>
      </c>
      <c r="D29" s="321">
        <f>波及計算!L21</f>
        <v>0</v>
      </c>
      <c r="E29" s="321">
        <f>波及計算!W21</f>
        <v>0</v>
      </c>
      <c r="F29" s="322">
        <f t="shared" si="0"/>
        <v>0</v>
      </c>
      <c r="G29" s="323">
        <f>波及計算!D21</f>
        <v>0</v>
      </c>
      <c r="H29" s="321">
        <f>波及計算!O21</f>
        <v>0</v>
      </c>
      <c r="I29" s="321">
        <f>波及計算!Z21</f>
        <v>0</v>
      </c>
      <c r="J29" s="324">
        <f t="shared" si="1"/>
        <v>0</v>
      </c>
      <c r="K29" s="323">
        <f>波及計算!I21</f>
        <v>0</v>
      </c>
      <c r="L29" s="321">
        <f>波及計算!R21</f>
        <v>0</v>
      </c>
      <c r="M29" s="321">
        <f>波及計算!AC21</f>
        <v>0</v>
      </c>
      <c r="N29" s="324">
        <f t="shared" si="2"/>
        <v>0</v>
      </c>
    </row>
    <row r="30" spans="1:14">
      <c r="A30" s="250">
        <v>16</v>
      </c>
      <c r="B30" s="251" t="s">
        <v>1980</v>
      </c>
      <c r="C30" s="320">
        <f>波及計算!C22</f>
        <v>0</v>
      </c>
      <c r="D30" s="321">
        <f>波及計算!L22</f>
        <v>0</v>
      </c>
      <c r="E30" s="321">
        <f>波及計算!W22</f>
        <v>0</v>
      </c>
      <c r="F30" s="322">
        <f t="shared" si="0"/>
        <v>0</v>
      </c>
      <c r="G30" s="323">
        <f>波及計算!D22</f>
        <v>0</v>
      </c>
      <c r="H30" s="321">
        <f>波及計算!O22</f>
        <v>0</v>
      </c>
      <c r="I30" s="321">
        <f>波及計算!Z22</f>
        <v>0</v>
      </c>
      <c r="J30" s="324">
        <f t="shared" si="1"/>
        <v>0</v>
      </c>
      <c r="K30" s="323">
        <f>波及計算!I22</f>
        <v>0</v>
      </c>
      <c r="L30" s="321">
        <f>波及計算!R22</f>
        <v>0</v>
      </c>
      <c r="M30" s="321">
        <f>波及計算!AC22</f>
        <v>0</v>
      </c>
      <c r="N30" s="324">
        <f t="shared" si="2"/>
        <v>0</v>
      </c>
    </row>
    <row r="31" spans="1:14">
      <c r="A31" s="250">
        <v>17</v>
      </c>
      <c r="B31" s="251" t="s">
        <v>135</v>
      </c>
      <c r="C31" s="320">
        <f>波及計算!C23</f>
        <v>0</v>
      </c>
      <c r="D31" s="321">
        <f>波及計算!L23</f>
        <v>0</v>
      </c>
      <c r="E31" s="321">
        <f>波及計算!W23</f>
        <v>0</v>
      </c>
      <c r="F31" s="322">
        <f t="shared" si="0"/>
        <v>0</v>
      </c>
      <c r="G31" s="323">
        <f>波及計算!D23</f>
        <v>0</v>
      </c>
      <c r="H31" s="321">
        <f>波及計算!O23</f>
        <v>0</v>
      </c>
      <c r="I31" s="321">
        <f>波及計算!Z23</f>
        <v>0</v>
      </c>
      <c r="J31" s="324">
        <f t="shared" si="1"/>
        <v>0</v>
      </c>
      <c r="K31" s="323">
        <f>波及計算!I23</f>
        <v>0</v>
      </c>
      <c r="L31" s="321">
        <f>波及計算!R23</f>
        <v>0</v>
      </c>
      <c r="M31" s="321">
        <f>波及計算!AC23</f>
        <v>0</v>
      </c>
      <c r="N31" s="324">
        <f t="shared" si="2"/>
        <v>0</v>
      </c>
    </row>
    <row r="32" spans="1:14">
      <c r="A32" s="250">
        <v>18</v>
      </c>
      <c r="B32" s="251" t="s">
        <v>136</v>
      </c>
      <c r="C32" s="320">
        <f>波及計算!C24</f>
        <v>0</v>
      </c>
      <c r="D32" s="321">
        <f>波及計算!L24</f>
        <v>0</v>
      </c>
      <c r="E32" s="321">
        <f>波及計算!W24</f>
        <v>0</v>
      </c>
      <c r="F32" s="322">
        <f t="shared" si="0"/>
        <v>0</v>
      </c>
      <c r="G32" s="323">
        <f>波及計算!D24</f>
        <v>0</v>
      </c>
      <c r="H32" s="321">
        <f>波及計算!O24</f>
        <v>0</v>
      </c>
      <c r="I32" s="321">
        <f>波及計算!Z24</f>
        <v>0</v>
      </c>
      <c r="J32" s="324">
        <f t="shared" si="1"/>
        <v>0</v>
      </c>
      <c r="K32" s="323">
        <f>波及計算!I24</f>
        <v>0</v>
      </c>
      <c r="L32" s="321">
        <f>波及計算!R24</f>
        <v>0</v>
      </c>
      <c r="M32" s="321">
        <f>波及計算!AC24</f>
        <v>0</v>
      </c>
      <c r="N32" s="324">
        <f t="shared" si="2"/>
        <v>0</v>
      </c>
    </row>
    <row r="33" spans="1:14">
      <c r="A33" s="250">
        <v>19</v>
      </c>
      <c r="B33" s="251" t="s">
        <v>137</v>
      </c>
      <c r="C33" s="320">
        <f>波及計算!C25</f>
        <v>0</v>
      </c>
      <c r="D33" s="321">
        <f>波及計算!L25</f>
        <v>0</v>
      </c>
      <c r="E33" s="321">
        <f>波及計算!W25</f>
        <v>0</v>
      </c>
      <c r="F33" s="322">
        <f t="shared" si="0"/>
        <v>0</v>
      </c>
      <c r="G33" s="323">
        <f>波及計算!D25</f>
        <v>0</v>
      </c>
      <c r="H33" s="321">
        <f>波及計算!O25</f>
        <v>0</v>
      </c>
      <c r="I33" s="321">
        <f>波及計算!Z25</f>
        <v>0</v>
      </c>
      <c r="J33" s="324">
        <f t="shared" si="1"/>
        <v>0</v>
      </c>
      <c r="K33" s="323">
        <f>波及計算!I25</f>
        <v>0</v>
      </c>
      <c r="L33" s="321">
        <f>波及計算!R25</f>
        <v>0</v>
      </c>
      <c r="M33" s="321">
        <f>波及計算!AC25</f>
        <v>0</v>
      </c>
      <c r="N33" s="324">
        <f t="shared" si="2"/>
        <v>0</v>
      </c>
    </row>
    <row r="34" spans="1:14">
      <c r="A34" s="250">
        <v>20</v>
      </c>
      <c r="B34" s="251" t="s">
        <v>138</v>
      </c>
      <c r="C34" s="320">
        <f>波及計算!C26</f>
        <v>0</v>
      </c>
      <c r="D34" s="321">
        <f>波及計算!L26</f>
        <v>0</v>
      </c>
      <c r="E34" s="321">
        <f>波及計算!W26</f>
        <v>0</v>
      </c>
      <c r="F34" s="322">
        <f t="shared" si="0"/>
        <v>0</v>
      </c>
      <c r="G34" s="323">
        <f>波及計算!D26</f>
        <v>0</v>
      </c>
      <c r="H34" s="321">
        <f>波及計算!O26</f>
        <v>0</v>
      </c>
      <c r="I34" s="321">
        <f>波及計算!Z26</f>
        <v>0</v>
      </c>
      <c r="J34" s="324">
        <f t="shared" si="1"/>
        <v>0</v>
      </c>
      <c r="K34" s="323">
        <f>波及計算!I26</f>
        <v>0</v>
      </c>
      <c r="L34" s="321">
        <f>波及計算!R26</f>
        <v>0</v>
      </c>
      <c r="M34" s="321">
        <f>波及計算!AC26</f>
        <v>0</v>
      </c>
      <c r="N34" s="324">
        <f t="shared" si="2"/>
        <v>0</v>
      </c>
    </row>
    <row r="35" spans="1:14">
      <c r="A35" s="250">
        <v>21</v>
      </c>
      <c r="B35" s="251" t="s">
        <v>8</v>
      </c>
      <c r="C35" s="320">
        <f>波及計算!C27</f>
        <v>0</v>
      </c>
      <c r="D35" s="321">
        <f>波及計算!L27</f>
        <v>0</v>
      </c>
      <c r="E35" s="321">
        <f>波及計算!W27</f>
        <v>0</v>
      </c>
      <c r="F35" s="322">
        <f t="shared" si="0"/>
        <v>0</v>
      </c>
      <c r="G35" s="323">
        <f>波及計算!D27</f>
        <v>0</v>
      </c>
      <c r="H35" s="321">
        <f>波及計算!O27</f>
        <v>0</v>
      </c>
      <c r="I35" s="321">
        <f>波及計算!Z27</f>
        <v>0</v>
      </c>
      <c r="J35" s="324">
        <f t="shared" si="1"/>
        <v>0</v>
      </c>
      <c r="K35" s="323">
        <f>波及計算!I27</f>
        <v>0</v>
      </c>
      <c r="L35" s="321">
        <f>波及計算!R27</f>
        <v>0</v>
      </c>
      <c r="M35" s="321">
        <f>波及計算!AC27</f>
        <v>0</v>
      </c>
      <c r="N35" s="324">
        <f t="shared" si="2"/>
        <v>0</v>
      </c>
    </row>
    <row r="36" spans="1:14">
      <c r="A36" s="250">
        <v>22</v>
      </c>
      <c r="B36" s="251" t="s">
        <v>140</v>
      </c>
      <c r="C36" s="320">
        <f>波及計算!C28</f>
        <v>0</v>
      </c>
      <c r="D36" s="321">
        <f>波及計算!L28</f>
        <v>0</v>
      </c>
      <c r="E36" s="321">
        <f>波及計算!W28</f>
        <v>0</v>
      </c>
      <c r="F36" s="322">
        <f t="shared" ref="F36:F99" si="3">SUM(C36:E36)</f>
        <v>0</v>
      </c>
      <c r="G36" s="323">
        <f>波及計算!D28</f>
        <v>0</v>
      </c>
      <c r="H36" s="321">
        <f>波及計算!O28</f>
        <v>0</v>
      </c>
      <c r="I36" s="321">
        <f>波及計算!Z28</f>
        <v>0</v>
      </c>
      <c r="J36" s="324">
        <f t="shared" ref="J36:J99" si="4">SUM(G36:I36)</f>
        <v>0</v>
      </c>
      <c r="K36" s="323">
        <f>波及計算!I28</f>
        <v>0</v>
      </c>
      <c r="L36" s="321">
        <f>波及計算!R28</f>
        <v>0</v>
      </c>
      <c r="M36" s="321">
        <f>波及計算!AC28</f>
        <v>0</v>
      </c>
      <c r="N36" s="324">
        <f t="shared" ref="N36:N99" si="5">SUM(K36:M36)</f>
        <v>0</v>
      </c>
    </row>
    <row r="37" spans="1:14">
      <c r="A37" s="250">
        <v>23</v>
      </c>
      <c r="B37" s="251" t="s">
        <v>141</v>
      </c>
      <c r="C37" s="320">
        <f>波及計算!C29</f>
        <v>0</v>
      </c>
      <c r="D37" s="321">
        <f>波及計算!L29</f>
        <v>0</v>
      </c>
      <c r="E37" s="321">
        <f>波及計算!W29</f>
        <v>0</v>
      </c>
      <c r="F37" s="322">
        <f t="shared" si="3"/>
        <v>0</v>
      </c>
      <c r="G37" s="323">
        <f>波及計算!D29</f>
        <v>0</v>
      </c>
      <c r="H37" s="321">
        <f>波及計算!O29</f>
        <v>0</v>
      </c>
      <c r="I37" s="321">
        <f>波及計算!Z29</f>
        <v>0</v>
      </c>
      <c r="J37" s="324">
        <f t="shared" si="4"/>
        <v>0</v>
      </c>
      <c r="K37" s="323">
        <f>波及計算!I29</f>
        <v>0</v>
      </c>
      <c r="L37" s="321">
        <f>波及計算!R29</f>
        <v>0</v>
      </c>
      <c r="M37" s="321">
        <f>波及計算!AC29</f>
        <v>0</v>
      </c>
      <c r="N37" s="324">
        <f t="shared" si="5"/>
        <v>0</v>
      </c>
    </row>
    <row r="38" spans="1:14">
      <c r="A38" s="250">
        <v>24</v>
      </c>
      <c r="B38" s="251" t="s">
        <v>142</v>
      </c>
      <c r="C38" s="320">
        <f>波及計算!C30</f>
        <v>0</v>
      </c>
      <c r="D38" s="321">
        <f>波及計算!L30</f>
        <v>0</v>
      </c>
      <c r="E38" s="321">
        <f>波及計算!W30</f>
        <v>0</v>
      </c>
      <c r="F38" s="322">
        <f t="shared" si="3"/>
        <v>0</v>
      </c>
      <c r="G38" s="323">
        <f>波及計算!D30</f>
        <v>0</v>
      </c>
      <c r="H38" s="321">
        <f>波及計算!O30</f>
        <v>0</v>
      </c>
      <c r="I38" s="321">
        <f>波及計算!Z30</f>
        <v>0</v>
      </c>
      <c r="J38" s="324">
        <f t="shared" si="4"/>
        <v>0</v>
      </c>
      <c r="K38" s="323">
        <f>波及計算!I30</f>
        <v>0</v>
      </c>
      <c r="L38" s="321">
        <f>波及計算!R30</f>
        <v>0</v>
      </c>
      <c r="M38" s="321">
        <f>波及計算!AC30</f>
        <v>0</v>
      </c>
      <c r="N38" s="324">
        <f t="shared" si="5"/>
        <v>0</v>
      </c>
    </row>
    <row r="39" spans="1:14">
      <c r="A39" s="250">
        <v>25</v>
      </c>
      <c r="B39" s="251" t="s">
        <v>143</v>
      </c>
      <c r="C39" s="320">
        <f>波及計算!C31</f>
        <v>0</v>
      </c>
      <c r="D39" s="321">
        <f>波及計算!L31</f>
        <v>0</v>
      </c>
      <c r="E39" s="321">
        <f>波及計算!W31</f>
        <v>0</v>
      </c>
      <c r="F39" s="322">
        <f t="shared" si="3"/>
        <v>0</v>
      </c>
      <c r="G39" s="323">
        <f>波及計算!D31</f>
        <v>0</v>
      </c>
      <c r="H39" s="321">
        <f>波及計算!O31</f>
        <v>0</v>
      </c>
      <c r="I39" s="321">
        <f>波及計算!Z31</f>
        <v>0</v>
      </c>
      <c r="J39" s="324">
        <f t="shared" si="4"/>
        <v>0</v>
      </c>
      <c r="K39" s="323">
        <f>波及計算!I31</f>
        <v>0</v>
      </c>
      <c r="L39" s="321">
        <f>波及計算!R31</f>
        <v>0</v>
      </c>
      <c r="M39" s="321">
        <f>波及計算!AC31</f>
        <v>0</v>
      </c>
      <c r="N39" s="324">
        <f t="shared" si="5"/>
        <v>0</v>
      </c>
    </row>
    <row r="40" spans="1:14">
      <c r="A40" s="250">
        <v>26</v>
      </c>
      <c r="B40" s="251" t="s">
        <v>1981</v>
      </c>
      <c r="C40" s="320">
        <f>波及計算!C32</f>
        <v>0</v>
      </c>
      <c r="D40" s="321">
        <f>波及計算!L32</f>
        <v>0</v>
      </c>
      <c r="E40" s="321">
        <f>波及計算!W32</f>
        <v>0</v>
      </c>
      <c r="F40" s="322">
        <f t="shared" si="3"/>
        <v>0</v>
      </c>
      <c r="G40" s="323">
        <f>波及計算!D32</f>
        <v>0</v>
      </c>
      <c r="H40" s="321">
        <f>波及計算!O32</f>
        <v>0</v>
      </c>
      <c r="I40" s="321">
        <f>波及計算!Z32</f>
        <v>0</v>
      </c>
      <c r="J40" s="324">
        <f t="shared" si="4"/>
        <v>0</v>
      </c>
      <c r="K40" s="323">
        <f>波及計算!I32</f>
        <v>0</v>
      </c>
      <c r="L40" s="321">
        <f>波及計算!R32</f>
        <v>0</v>
      </c>
      <c r="M40" s="321">
        <f>波及計算!AC32</f>
        <v>0</v>
      </c>
      <c r="N40" s="324">
        <f t="shared" si="5"/>
        <v>0</v>
      </c>
    </row>
    <row r="41" spans="1:14">
      <c r="A41" s="250">
        <v>27</v>
      </c>
      <c r="B41" s="251" t="s">
        <v>1982</v>
      </c>
      <c r="C41" s="320">
        <f>波及計算!C33</f>
        <v>0</v>
      </c>
      <c r="D41" s="321">
        <f>波及計算!L33</f>
        <v>0</v>
      </c>
      <c r="E41" s="321">
        <f>波及計算!W33</f>
        <v>0</v>
      </c>
      <c r="F41" s="322">
        <f t="shared" si="3"/>
        <v>0</v>
      </c>
      <c r="G41" s="323">
        <f>波及計算!D33</f>
        <v>0</v>
      </c>
      <c r="H41" s="321">
        <f>波及計算!O33</f>
        <v>0</v>
      </c>
      <c r="I41" s="321">
        <f>波及計算!Z33</f>
        <v>0</v>
      </c>
      <c r="J41" s="324">
        <f t="shared" si="4"/>
        <v>0</v>
      </c>
      <c r="K41" s="323">
        <f>波及計算!I33</f>
        <v>0</v>
      </c>
      <c r="L41" s="321">
        <f>波及計算!R33</f>
        <v>0</v>
      </c>
      <c r="M41" s="321">
        <f>波及計算!AC33</f>
        <v>0</v>
      </c>
      <c r="N41" s="324">
        <f t="shared" si="5"/>
        <v>0</v>
      </c>
    </row>
    <row r="42" spans="1:14">
      <c r="A42" s="250">
        <v>28</v>
      </c>
      <c r="B42" s="251" t="s">
        <v>1941</v>
      </c>
      <c r="C42" s="320">
        <f>波及計算!C34</f>
        <v>0</v>
      </c>
      <c r="D42" s="321">
        <f>波及計算!L34</f>
        <v>0</v>
      </c>
      <c r="E42" s="321">
        <f>波及計算!W34</f>
        <v>0</v>
      </c>
      <c r="F42" s="322">
        <f t="shared" si="3"/>
        <v>0</v>
      </c>
      <c r="G42" s="323">
        <f>波及計算!D34</f>
        <v>0</v>
      </c>
      <c r="H42" s="321">
        <f>波及計算!O34</f>
        <v>0</v>
      </c>
      <c r="I42" s="321">
        <f>波及計算!Z34</f>
        <v>0</v>
      </c>
      <c r="J42" s="324">
        <f t="shared" si="4"/>
        <v>0</v>
      </c>
      <c r="K42" s="323">
        <f>波及計算!I34</f>
        <v>0</v>
      </c>
      <c r="L42" s="321">
        <f>波及計算!R34</f>
        <v>0</v>
      </c>
      <c r="M42" s="321">
        <f>波及計算!AC34</f>
        <v>0</v>
      </c>
      <c r="N42" s="324">
        <f t="shared" si="5"/>
        <v>0</v>
      </c>
    </row>
    <row r="43" spans="1:14">
      <c r="A43" s="250">
        <v>29</v>
      </c>
      <c r="B43" s="251" t="s">
        <v>149</v>
      </c>
      <c r="C43" s="320">
        <f>波及計算!C35</f>
        <v>0</v>
      </c>
      <c r="D43" s="321">
        <f>波及計算!L35</f>
        <v>0</v>
      </c>
      <c r="E43" s="321">
        <f>波及計算!W35</f>
        <v>0</v>
      </c>
      <c r="F43" s="322">
        <f t="shared" si="3"/>
        <v>0</v>
      </c>
      <c r="G43" s="323">
        <f>波及計算!D35</f>
        <v>0</v>
      </c>
      <c r="H43" s="321">
        <f>波及計算!O35</f>
        <v>0</v>
      </c>
      <c r="I43" s="321">
        <f>波及計算!Z35</f>
        <v>0</v>
      </c>
      <c r="J43" s="324">
        <f t="shared" si="4"/>
        <v>0</v>
      </c>
      <c r="K43" s="323">
        <f>波及計算!I35</f>
        <v>0</v>
      </c>
      <c r="L43" s="321">
        <f>波及計算!R35</f>
        <v>0</v>
      </c>
      <c r="M43" s="321">
        <f>波及計算!AC35</f>
        <v>0</v>
      </c>
      <c r="N43" s="324">
        <f t="shared" si="5"/>
        <v>0</v>
      </c>
    </row>
    <row r="44" spans="1:14">
      <c r="A44" s="250">
        <v>30</v>
      </c>
      <c r="B44" s="251" t="s">
        <v>1163</v>
      </c>
      <c r="C44" s="320">
        <f>波及計算!C36</f>
        <v>0</v>
      </c>
      <c r="D44" s="321">
        <f>波及計算!L36</f>
        <v>0</v>
      </c>
      <c r="E44" s="321">
        <f>波及計算!W36</f>
        <v>0</v>
      </c>
      <c r="F44" s="322">
        <f t="shared" si="3"/>
        <v>0</v>
      </c>
      <c r="G44" s="323">
        <f>波及計算!D36</f>
        <v>0</v>
      </c>
      <c r="H44" s="321">
        <f>波及計算!O36</f>
        <v>0</v>
      </c>
      <c r="I44" s="321">
        <f>波及計算!Z36</f>
        <v>0</v>
      </c>
      <c r="J44" s="324">
        <f t="shared" si="4"/>
        <v>0</v>
      </c>
      <c r="K44" s="323">
        <f>波及計算!I36</f>
        <v>0</v>
      </c>
      <c r="L44" s="321">
        <f>波及計算!R36</f>
        <v>0</v>
      </c>
      <c r="M44" s="321">
        <f>波及計算!AC36</f>
        <v>0</v>
      </c>
      <c r="N44" s="324">
        <f t="shared" si="5"/>
        <v>0</v>
      </c>
    </row>
    <row r="45" spans="1:14">
      <c r="A45" s="250">
        <v>31</v>
      </c>
      <c r="B45" s="251" t="s">
        <v>1164</v>
      </c>
      <c r="C45" s="320">
        <f>波及計算!C37</f>
        <v>0</v>
      </c>
      <c r="D45" s="321">
        <f>波及計算!L37</f>
        <v>0</v>
      </c>
      <c r="E45" s="321">
        <f>波及計算!W37</f>
        <v>0</v>
      </c>
      <c r="F45" s="322">
        <f t="shared" si="3"/>
        <v>0</v>
      </c>
      <c r="G45" s="323">
        <f>波及計算!D37</f>
        <v>0</v>
      </c>
      <c r="H45" s="321">
        <f>波及計算!O37</f>
        <v>0</v>
      </c>
      <c r="I45" s="321">
        <f>波及計算!Z37</f>
        <v>0</v>
      </c>
      <c r="J45" s="324">
        <f t="shared" si="4"/>
        <v>0</v>
      </c>
      <c r="K45" s="323">
        <f>波及計算!I37</f>
        <v>0</v>
      </c>
      <c r="L45" s="321">
        <f>波及計算!R37</f>
        <v>0</v>
      </c>
      <c r="M45" s="321">
        <f>波及計算!AC37</f>
        <v>0</v>
      </c>
      <c r="N45" s="324">
        <f t="shared" si="5"/>
        <v>0</v>
      </c>
    </row>
    <row r="46" spans="1:14">
      <c r="A46" s="250">
        <v>32</v>
      </c>
      <c r="B46" s="251" t="s">
        <v>1165</v>
      </c>
      <c r="C46" s="320">
        <f>波及計算!C38</f>
        <v>0</v>
      </c>
      <c r="D46" s="321">
        <f>波及計算!L38</f>
        <v>0</v>
      </c>
      <c r="E46" s="321">
        <f>波及計算!W38</f>
        <v>0</v>
      </c>
      <c r="F46" s="322">
        <f t="shared" si="3"/>
        <v>0</v>
      </c>
      <c r="G46" s="323">
        <f>波及計算!D38</f>
        <v>0</v>
      </c>
      <c r="H46" s="321">
        <f>波及計算!O38</f>
        <v>0</v>
      </c>
      <c r="I46" s="321">
        <f>波及計算!Z38</f>
        <v>0</v>
      </c>
      <c r="J46" s="324">
        <f t="shared" si="4"/>
        <v>0</v>
      </c>
      <c r="K46" s="323">
        <f>波及計算!I38</f>
        <v>0</v>
      </c>
      <c r="L46" s="321">
        <f>波及計算!R38</f>
        <v>0</v>
      </c>
      <c r="M46" s="321">
        <f>波及計算!AC38</f>
        <v>0</v>
      </c>
      <c r="N46" s="324">
        <f t="shared" si="5"/>
        <v>0</v>
      </c>
    </row>
    <row r="47" spans="1:14">
      <c r="A47" s="250">
        <v>33</v>
      </c>
      <c r="B47" s="251" t="s">
        <v>1983</v>
      </c>
      <c r="C47" s="320">
        <f>波及計算!C39</f>
        <v>0</v>
      </c>
      <c r="D47" s="321">
        <f>波及計算!L39</f>
        <v>0</v>
      </c>
      <c r="E47" s="321">
        <f>波及計算!W39</f>
        <v>0</v>
      </c>
      <c r="F47" s="322">
        <f t="shared" si="3"/>
        <v>0</v>
      </c>
      <c r="G47" s="323">
        <f>波及計算!D39</f>
        <v>0</v>
      </c>
      <c r="H47" s="321">
        <f>波及計算!O39</f>
        <v>0</v>
      </c>
      <c r="I47" s="321">
        <f>波及計算!Z39</f>
        <v>0</v>
      </c>
      <c r="J47" s="324">
        <f t="shared" si="4"/>
        <v>0</v>
      </c>
      <c r="K47" s="323">
        <f>波及計算!I39</f>
        <v>0</v>
      </c>
      <c r="L47" s="321">
        <f>波及計算!R39</f>
        <v>0</v>
      </c>
      <c r="M47" s="321">
        <f>波及計算!AC39</f>
        <v>0</v>
      </c>
      <c r="N47" s="324">
        <f t="shared" si="5"/>
        <v>0</v>
      </c>
    </row>
    <row r="48" spans="1:14">
      <c r="A48" s="250">
        <v>34</v>
      </c>
      <c r="B48" s="251" t="s">
        <v>1984</v>
      </c>
      <c r="C48" s="320">
        <f>波及計算!C40</f>
        <v>0</v>
      </c>
      <c r="D48" s="321">
        <f>波及計算!L40</f>
        <v>0</v>
      </c>
      <c r="E48" s="321">
        <f>波及計算!W40</f>
        <v>0</v>
      </c>
      <c r="F48" s="322">
        <f t="shared" si="3"/>
        <v>0</v>
      </c>
      <c r="G48" s="323">
        <f>波及計算!D40</f>
        <v>0</v>
      </c>
      <c r="H48" s="321">
        <f>波及計算!O40</f>
        <v>0</v>
      </c>
      <c r="I48" s="321">
        <f>波及計算!Z40</f>
        <v>0</v>
      </c>
      <c r="J48" s="324">
        <f t="shared" si="4"/>
        <v>0</v>
      </c>
      <c r="K48" s="323">
        <f>波及計算!I40</f>
        <v>0</v>
      </c>
      <c r="L48" s="321">
        <f>波及計算!R40</f>
        <v>0</v>
      </c>
      <c r="M48" s="321">
        <f>波及計算!AC40</f>
        <v>0</v>
      </c>
      <c r="N48" s="324">
        <f t="shared" si="5"/>
        <v>0</v>
      </c>
    </row>
    <row r="49" spans="1:14">
      <c r="A49" s="250">
        <v>35</v>
      </c>
      <c r="B49" s="251" t="s">
        <v>1985</v>
      </c>
      <c r="C49" s="320">
        <f>波及計算!C41</f>
        <v>0</v>
      </c>
      <c r="D49" s="321">
        <f>波及計算!L41</f>
        <v>0</v>
      </c>
      <c r="E49" s="321">
        <f>波及計算!W41</f>
        <v>0</v>
      </c>
      <c r="F49" s="322">
        <f t="shared" si="3"/>
        <v>0</v>
      </c>
      <c r="G49" s="323">
        <f>波及計算!D41</f>
        <v>0</v>
      </c>
      <c r="H49" s="321">
        <f>波及計算!O41</f>
        <v>0</v>
      </c>
      <c r="I49" s="321">
        <f>波及計算!Z41</f>
        <v>0</v>
      </c>
      <c r="J49" s="324">
        <f t="shared" si="4"/>
        <v>0</v>
      </c>
      <c r="K49" s="323">
        <f>波及計算!I41</f>
        <v>0</v>
      </c>
      <c r="L49" s="321">
        <f>波及計算!R41</f>
        <v>0</v>
      </c>
      <c r="M49" s="321">
        <f>波及計算!AC41</f>
        <v>0</v>
      </c>
      <c r="N49" s="324">
        <f t="shared" si="5"/>
        <v>0</v>
      </c>
    </row>
    <row r="50" spans="1:14">
      <c r="A50" s="250">
        <v>36</v>
      </c>
      <c r="B50" s="251" t="s">
        <v>1944</v>
      </c>
      <c r="C50" s="320">
        <f>波及計算!C42</f>
        <v>0</v>
      </c>
      <c r="D50" s="321">
        <f>波及計算!L42</f>
        <v>0</v>
      </c>
      <c r="E50" s="321">
        <f>波及計算!W42</f>
        <v>0</v>
      </c>
      <c r="F50" s="322">
        <f t="shared" si="3"/>
        <v>0</v>
      </c>
      <c r="G50" s="323">
        <f>波及計算!D42</f>
        <v>0</v>
      </c>
      <c r="H50" s="321">
        <f>波及計算!O42</f>
        <v>0</v>
      </c>
      <c r="I50" s="321">
        <f>波及計算!Z42</f>
        <v>0</v>
      </c>
      <c r="J50" s="324">
        <f t="shared" si="4"/>
        <v>0</v>
      </c>
      <c r="K50" s="323">
        <f>波及計算!I42</f>
        <v>0</v>
      </c>
      <c r="L50" s="321">
        <f>波及計算!R42</f>
        <v>0</v>
      </c>
      <c r="M50" s="321">
        <f>波及計算!AC42</f>
        <v>0</v>
      </c>
      <c r="N50" s="324">
        <f t="shared" si="5"/>
        <v>0</v>
      </c>
    </row>
    <row r="51" spans="1:14">
      <c r="A51" s="250">
        <v>37</v>
      </c>
      <c r="B51" s="251" t="s">
        <v>1168</v>
      </c>
      <c r="C51" s="320">
        <f>波及計算!C43</f>
        <v>0</v>
      </c>
      <c r="D51" s="321">
        <f>波及計算!L43</f>
        <v>0</v>
      </c>
      <c r="E51" s="321">
        <f>波及計算!W43</f>
        <v>0</v>
      </c>
      <c r="F51" s="322">
        <f t="shared" si="3"/>
        <v>0</v>
      </c>
      <c r="G51" s="323">
        <f>波及計算!D43</f>
        <v>0</v>
      </c>
      <c r="H51" s="321">
        <f>波及計算!O43</f>
        <v>0</v>
      </c>
      <c r="I51" s="321">
        <f>波及計算!Z43</f>
        <v>0</v>
      </c>
      <c r="J51" s="324">
        <f t="shared" si="4"/>
        <v>0</v>
      </c>
      <c r="K51" s="323">
        <f>波及計算!I43</f>
        <v>0</v>
      </c>
      <c r="L51" s="321">
        <f>波及計算!R43</f>
        <v>0</v>
      </c>
      <c r="M51" s="321">
        <f>波及計算!AC43</f>
        <v>0</v>
      </c>
      <c r="N51" s="324">
        <f t="shared" si="5"/>
        <v>0</v>
      </c>
    </row>
    <row r="52" spans="1:14">
      <c r="A52" s="250">
        <v>38</v>
      </c>
      <c r="B52" s="251" t="s">
        <v>157</v>
      </c>
      <c r="C52" s="320">
        <f>波及計算!C44</f>
        <v>0</v>
      </c>
      <c r="D52" s="321">
        <f>波及計算!L44</f>
        <v>0</v>
      </c>
      <c r="E52" s="321">
        <f>波及計算!W44</f>
        <v>0</v>
      </c>
      <c r="F52" s="322">
        <f t="shared" si="3"/>
        <v>0</v>
      </c>
      <c r="G52" s="323">
        <f>波及計算!D44</f>
        <v>0</v>
      </c>
      <c r="H52" s="321">
        <f>波及計算!O44</f>
        <v>0</v>
      </c>
      <c r="I52" s="321">
        <f>波及計算!Z44</f>
        <v>0</v>
      </c>
      <c r="J52" s="324">
        <f t="shared" si="4"/>
        <v>0</v>
      </c>
      <c r="K52" s="323">
        <f>波及計算!I44</f>
        <v>0</v>
      </c>
      <c r="L52" s="321">
        <f>波及計算!R44</f>
        <v>0</v>
      </c>
      <c r="M52" s="321">
        <f>波及計算!AC44</f>
        <v>0</v>
      </c>
      <c r="N52" s="324">
        <f t="shared" si="5"/>
        <v>0</v>
      </c>
    </row>
    <row r="53" spans="1:14">
      <c r="A53" s="250">
        <v>39</v>
      </c>
      <c r="B53" s="251" t="s">
        <v>158</v>
      </c>
      <c r="C53" s="320">
        <f>波及計算!C45</f>
        <v>0</v>
      </c>
      <c r="D53" s="321">
        <f>波及計算!L45</f>
        <v>0</v>
      </c>
      <c r="E53" s="321">
        <f>波及計算!W45</f>
        <v>0</v>
      </c>
      <c r="F53" s="322">
        <f t="shared" si="3"/>
        <v>0</v>
      </c>
      <c r="G53" s="323">
        <f>波及計算!D45</f>
        <v>0</v>
      </c>
      <c r="H53" s="321">
        <f>波及計算!O45</f>
        <v>0</v>
      </c>
      <c r="I53" s="321">
        <f>波及計算!Z45</f>
        <v>0</v>
      </c>
      <c r="J53" s="324">
        <f t="shared" si="4"/>
        <v>0</v>
      </c>
      <c r="K53" s="323">
        <f>波及計算!I45</f>
        <v>0</v>
      </c>
      <c r="L53" s="321">
        <f>波及計算!R45</f>
        <v>0</v>
      </c>
      <c r="M53" s="321">
        <f>波及計算!AC45</f>
        <v>0</v>
      </c>
      <c r="N53" s="324">
        <f t="shared" si="5"/>
        <v>0</v>
      </c>
    </row>
    <row r="54" spans="1:14">
      <c r="A54" s="250">
        <v>40</v>
      </c>
      <c r="B54" s="251" t="s">
        <v>159</v>
      </c>
      <c r="C54" s="320">
        <f>波及計算!C46</f>
        <v>0</v>
      </c>
      <c r="D54" s="321">
        <f>波及計算!L46</f>
        <v>0</v>
      </c>
      <c r="E54" s="321">
        <f>波及計算!W46</f>
        <v>0</v>
      </c>
      <c r="F54" s="322">
        <f t="shared" si="3"/>
        <v>0</v>
      </c>
      <c r="G54" s="323">
        <f>波及計算!D46</f>
        <v>0</v>
      </c>
      <c r="H54" s="321">
        <f>波及計算!O46</f>
        <v>0</v>
      </c>
      <c r="I54" s="321">
        <f>波及計算!Z46</f>
        <v>0</v>
      </c>
      <c r="J54" s="324">
        <f t="shared" si="4"/>
        <v>0</v>
      </c>
      <c r="K54" s="323">
        <f>波及計算!I46</f>
        <v>0</v>
      </c>
      <c r="L54" s="321">
        <f>波及計算!R46</f>
        <v>0</v>
      </c>
      <c r="M54" s="321">
        <f>波及計算!AC46</f>
        <v>0</v>
      </c>
      <c r="N54" s="324">
        <f t="shared" si="5"/>
        <v>0</v>
      </c>
    </row>
    <row r="55" spans="1:14">
      <c r="A55" s="250">
        <v>41</v>
      </c>
      <c r="B55" s="251" t="s">
        <v>852</v>
      </c>
      <c r="C55" s="320">
        <f>波及計算!C47</f>
        <v>0</v>
      </c>
      <c r="D55" s="321">
        <f>波及計算!L47</f>
        <v>0</v>
      </c>
      <c r="E55" s="321">
        <f>波及計算!W47</f>
        <v>0</v>
      </c>
      <c r="F55" s="322">
        <f t="shared" si="3"/>
        <v>0</v>
      </c>
      <c r="G55" s="323">
        <f>波及計算!D47</f>
        <v>0</v>
      </c>
      <c r="H55" s="321">
        <f>波及計算!O47</f>
        <v>0</v>
      </c>
      <c r="I55" s="321">
        <f>波及計算!Z47</f>
        <v>0</v>
      </c>
      <c r="J55" s="324">
        <f t="shared" si="4"/>
        <v>0</v>
      </c>
      <c r="K55" s="323">
        <f>波及計算!I47</f>
        <v>0</v>
      </c>
      <c r="L55" s="321">
        <f>波及計算!R47</f>
        <v>0</v>
      </c>
      <c r="M55" s="321">
        <f>波及計算!AC47</f>
        <v>0</v>
      </c>
      <c r="N55" s="324">
        <f t="shared" si="5"/>
        <v>0</v>
      </c>
    </row>
    <row r="56" spans="1:14">
      <c r="A56" s="250">
        <v>42</v>
      </c>
      <c r="B56" s="251" t="s">
        <v>1234</v>
      </c>
      <c r="C56" s="320">
        <f>波及計算!C48</f>
        <v>0</v>
      </c>
      <c r="D56" s="321">
        <f>波及計算!L48</f>
        <v>0</v>
      </c>
      <c r="E56" s="321">
        <f>波及計算!W48</f>
        <v>0</v>
      </c>
      <c r="F56" s="322">
        <f t="shared" si="3"/>
        <v>0</v>
      </c>
      <c r="G56" s="323">
        <f>波及計算!D48</f>
        <v>0</v>
      </c>
      <c r="H56" s="321">
        <f>波及計算!O48</f>
        <v>0</v>
      </c>
      <c r="I56" s="321">
        <f>波及計算!Z48</f>
        <v>0</v>
      </c>
      <c r="J56" s="324">
        <f t="shared" si="4"/>
        <v>0</v>
      </c>
      <c r="K56" s="323">
        <f>波及計算!I48</f>
        <v>0</v>
      </c>
      <c r="L56" s="321">
        <f>波及計算!R48</f>
        <v>0</v>
      </c>
      <c r="M56" s="321">
        <f>波及計算!AC48</f>
        <v>0</v>
      </c>
      <c r="N56" s="324">
        <f t="shared" si="5"/>
        <v>0</v>
      </c>
    </row>
    <row r="57" spans="1:14">
      <c r="A57" s="250">
        <v>43</v>
      </c>
      <c r="B57" s="251" t="s">
        <v>865</v>
      </c>
      <c r="C57" s="320">
        <f>波及計算!C49</f>
        <v>0</v>
      </c>
      <c r="D57" s="321">
        <f>波及計算!L49</f>
        <v>0</v>
      </c>
      <c r="E57" s="321">
        <f>波及計算!W49</f>
        <v>0</v>
      </c>
      <c r="F57" s="322">
        <f t="shared" si="3"/>
        <v>0</v>
      </c>
      <c r="G57" s="323">
        <f>波及計算!D49</f>
        <v>0</v>
      </c>
      <c r="H57" s="321">
        <f>波及計算!O49</f>
        <v>0</v>
      </c>
      <c r="I57" s="321">
        <f>波及計算!Z49</f>
        <v>0</v>
      </c>
      <c r="J57" s="324">
        <f t="shared" si="4"/>
        <v>0</v>
      </c>
      <c r="K57" s="323">
        <f>波及計算!I49</f>
        <v>0</v>
      </c>
      <c r="L57" s="321">
        <f>波及計算!R49</f>
        <v>0</v>
      </c>
      <c r="M57" s="321">
        <f>波及計算!AC49</f>
        <v>0</v>
      </c>
      <c r="N57" s="324">
        <f t="shared" si="5"/>
        <v>0</v>
      </c>
    </row>
    <row r="58" spans="1:14">
      <c r="A58" s="250">
        <v>44</v>
      </c>
      <c r="B58" s="251" t="s">
        <v>868</v>
      </c>
      <c r="C58" s="320">
        <f>波及計算!C50</f>
        <v>0</v>
      </c>
      <c r="D58" s="321">
        <f>波及計算!L50</f>
        <v>0</v>
      </c>
      <c r="E58" s="321">
        <f>波及計算!W50</f>
        <v>0</v>
      </c>
      <c r="F58" s="322">
        <f t="shared" si="3"/>
        <v>0</v>
      </c>
      <c r="G58" s="323">
        <f>波及計算!D50</f>
        <v>0</v>
      </c>
      <c r="H58" s="321">
        <f>波及計算!O50</f>
        <v>0</v>
      </c>
      <c r="I58" s="321">
        <f>波及計算!Z50</f>
        <v>0</v>
      </c>
      <c r="J58" s="324">
        <f t="shared" si="4"/>
        <v>0</v>
      </c>
      <c r="K58" s="323">
        <f>波及計算!I50</f>
        <v>0</v>
      </c>
      <c r="L58" s="321">
        <f>波及計算!R50</f>
        <v>0</v>
      </c>
      <c r="M58" s="321">
        <f>波及計算!AC50</f>
        <v>0</v>
      </c>
      <c r="N58" s="324">
        <f t="shared" si="5"/>
        <v>0</v>
      </c>
    </row>
    <row r="59" spans="1:14">
      <c r="A59" s="250">
        <v>45</v>
      </c>
      <c r="B59" s="251" t="s">
        <v>161</v>
      </c>
      <c r="C59" s="320">
        <f>波及計算!C51</f>
        <v>0</v>
      </c>
      <c r="D59" s="321">
        <f>波及計算!L51</f>
        <v>0</v>
      </c>
      <c r="E59" s="321">
        <f>波及計算!W51</f>
        <v>0</v>
      </c>
      <c r="F59" s="322">
        <f t="shared" si="3"/>
        <v>0</v>
      </c>
      <c r="G59" s="323">
        <f>波及計算!D51</f>
        <v>0</v>
      </c>
      <c r="H59" s="321">
        <f>波及計算!O51</f>
        <v>0</v>
      </c>
      <c r="I59" s="321">
        <f>波及計算!Z51</f>
        <v>0</v>
      </c>
      <c r="J59" s="324">
        <f t="shared" si="4"/>
        <v>0</v>
      </c>
      <c r="K59" s="323">
        <f>波及計算!I51</f>
        <v>0</v>
      </c>
      <c r="L59" s="321">
        <f>波及計算!R51</f>
        <v>0</v>
      </c>
      <c r="M59" s="321">
        <f>波及計算!AC51</f>
        <v>0</v>
      </c>
      <c r="N59" s="324">
        <f t="shared" si="5"/>
        <v>0</v>
      </c>
    </row>
    <row r="60" spans="1:14">
      <c r="A60" s="250">
        <v>46</v>
      </c>
      <c r="B60" s="251" t="s">
        <v>162</v>
      </c>
      <c r="C60" s="320">
        <f>波及計算!C52</f>
        <v>0</v>
      </c>
      <c r="D60" s="321">
        <f>波及計算!L52</f>
        <v>0</v>
      </c>
      <c r="E60" s="321">
        <f>波及計算!W52</f>
        <v>0</v>
      </c>
      <c r="F60" s="322">
        <f t="shared" si="3"/>
        <v>0</v>
      </c>
      <c r="G60" s="323">
        <f>波及計算!D52</f>
        <v>0</v>
      </c>
      <c r="H60" s="321">
        <f>波及計算!O52</f>
        <v>0</v>
      </c>
      <c r="I60" s="321">
        <f>波及計算!Z52</f>
        <v>0</v>
      </c>
      <c r="J60" s="324">
        <f t="shared" si="4"/>
        <v>0</v>
      </c>
      <c r="K60" s="323">
        <f>波及計算!I52</f>
        <v>0</v>
      </c>
      <c r="L60" s="321">
        <f>波及計算!R52</f>
        <v>0</v>
      </c>
      <c r="M60" s="321">
        <f>波及計算!AC52</f>
        <v>0</v>
      </c>
      <c r="N60" s="324">
        <f t="shared" si="5"/>
        <v>0</v>
      </c>
    </row>
    <row r="61" spans="1:14">
      <c r="A61" s="250">
        <v>47</v>
      </c>
      <c r="B61" s="251" t="s">
        <v>163</v>
      </c>
      <c r="C61" s="320">
        <f>波及計算!C53</f>
        <v>0</v>
      </c>
      <c r="D61" s="321">
        <f>波及計算!L53</f>
        <v>0</v>
      </c>
      <c r="E61" s="321">
        <f>波及計算!W53</f>
        <v>0</v>
      </c>
      <c r="F61" s="322">
        <f t="shared" si="3"/>
        <v>0</v>
      </c>
      <c r="G61" s="323">
        <f>波及計算!D53</f>
        <v>0</v>
      </c>
      <c r="H61" s="321">
        <f>波及計算!O53</f>
        <v>0</v>
      </c>
      <c r="I61" s="321">
        <f>波及計算!Z53</f>
        <v>0</v>
      </c>
      <c r="J61" s="324">
        <f t="shared" si="4"/>
        <v>0</v>
      </c>
      <c r="K61" s="323">
        <f>波及計算!I53</f>
        <v>0</v>
      </c>
      <c r="L61" s="321">
        <f>波及計算!R53</f>
        <v>0</v>
      </c>
      <c r="M61" s="321">
        <f>波及計算!AC53</f>
        <v>0</v>
      </c>
      <c r="N61" s="324">
        <f t="shared" si="5"/>
        <v>0</v>
      </c>
    </row>
    <row r="62" spans="1:14">
      <c r="A62" s="250">
        <v>48</v>
      </c>
      <c r="B62" s="251" t="s">
        <v>10</v>
      </c>
      <c r="C62" s="320">
        <f>波及計算!C54</f>
        <v>0</v>
      </c>
      <c r="D62" s="321">
        <f>波及計算!L54</f>
        <v>0</v>
      </c>
      <c r="E62" s="321">
        <f>波及計算!W54</f>
        <v>0</v>
      </c>
      <c r="F62" s="322">
        <f t="shared" si="3"/>
        <v>0</v>
      </c>
      <c r="G62" s="323">
        <f>波及計算!D54</f>
        <v>0</v>
      </c>
      <c r="H62" s="321">
        <f>波及計算!O54</f>
        <v>0</v>
      </c>
      <c r="I62" s="321">
        <f>波及計算!Z54</f>
        <v>0</v>
      </c>
      <c r="J62" s="324">
        <f t="shared" si="4"/>
        <v>0</v>
      </c>
      <c r="K62" s="323">
        <f>波及計算!I54</f>
        <v>0</v>
      </c>
      <c r="L62" s="321">
        <f>波及計算!R54</f>
        <v>0</v>
      </c>
      <c r="M62" s="321">
        <f>波及計算!AC54</f>
        <v>0</v>
      </c>
      <c r="N62" s="324">
        <f t="shared" si="5"/>
        <v>0</v>
      </c>
    </row>
    <row r="63" spans="1:14">
      <c r="A63" s="250">
        <v>49</v>
      </c>
      <c r="B63" s="251" t="s">
        <v>11</v>
      </c>
      <c r="C63" s="320">
        <f>波及計算!C55</f>
        <v>0</v>
      </c>
      <c r="D63" s="321">
        <f>波及計算!L55</f>
        <v>0</v>
      </c>
      <c r="E63" s="321">
        <f>波及計算!W55</f>
        <v>0</v>
      </c>
      <c r="F63" s="322">
        <f t="shared" si="3"/>
        <v>0</v>
      </c>
      <c r="G63" s="323">
        <f>波及計算!D55</f>
        <v>0</v>
      </c>
      <c r="H63" s="321">
        <f>波及計算!O55</f>
        <v>0</v>
      </c>
      <c r="I63" s="321">
        <f>波及計算!Z55</f>
        <v>0</v>
      </c>
      <c r="J63" s="324">
        <f t="shared" si="4"/>
        <v>0</v>
      </c>
      <c r="K63" s="323">
        <f>波及計算!I55</f>
        <v>0</v>
      </c>
      <c r="L63" s="321">
        <f>波及計算!R55</f>
        <v>0</v>
      </c>
      <c r="M63" s="321">
        <f>波及計算!AC55</f>
        <v>0</v>
      </c>
      <c r="N63" s="324">
        <f t="shared" si="5"/>
        <v>0</v>
      </c>
    </row>
    <row r="64" spans="1:14">
      <c r="A64" s="250">
        <v>50</v>
      </c>
      <c r="B64" s="251" t="s">
        <v>898</v>
      </c>
      <c r="C64" s="320">
        <f>波及計算!C56</f>
        <v>0</v>
      </c>
      <c r="D64" s="321">
        <f>波及計算!L56</f>
        <v>0</v>
      </c>
      <c r="E64" s="321">
        <f>波及計算!W56</f>
        <v>0</v>
      </c>
      <c r="F64" s="322">
        <f t="shared" si="3"/>
        <v>0</v>
      </c>
      <c r="G64" s="323">
        <f>波及計算!D56</f>
        <v>0</v>
      </c>
      <c r="H64" s="321">
        <f>波及計算!O56</f>
        <v>0</v>
      </c>
      <c r="I64" s="321">
        <f>波及計算!Z56</f>
        <v>0</v>
      </c>
      <c r="J64" s="324">
        <f t="shared" si="4"/>
        <v>0</v>
      </c>
      <c r="K64" s="323">
        <f>波及計算!I56</f>
        <v>0</v>
      </c>
      <c r="L64" s="321">
        <f>波及計算!R56</f>
        <v>0</v>
      </c>
      <c r="M64" s="321">
        <f>波及計算!AC56</f>
        <v>0</v>
      </c>
      <c r="N64" s="324">
        <f t="shared" si="5"/>
        <v>0</v>
      </c>
    </row>
    <row r="65" spans="1:14">
      <c r="A65" s="250">
        <v>51</v>
      </c>
      <c r="B65" s="251" t="s">
        <v>904</v>
      </c>
      <c r="C65" s="320">
        <f>波及計算!C57</f>
        <v>0</v>
      </c>
      <c r="D65" s="321">
        <f>波及計算!L57</f>
        <v>0</v>
      </c>
      <c r="E65" s="321">
        <f>波及計算!W57</f>
        <v>0</v>
      </c>
      <c r="F65" s="322">
        <f t="shared" si="3"/>
        <v>0</v>
      </c>
      <c r="G65" s="323">
        <f>波及計算!D57</f>
        <v>0</v>
      </c>
      <c r="H65" s="321">
        <f>波及計算!O57</f>
        <v>0</v>
      </c>
      <c r="I65" s="321">
        <f>波及計算!Z57</f>
        <v>0</v>
      </c>
      <c r="J65" s="324">
        <f t="shared" si="4"/>
        <v>0</v>
      </c>
      <c r="K65" s="323">
        <f>波及計算!I57</f>
        <v>0</v>
      </c>
      <c r="L65" s="321">
        <f>波及計算!R57</f>
        <v>0</v>
      </c>
      <c r="M65" s="321">
        <f>波及計算!AC57</f>
        <v>0</v>
      </c>
      <c r="N65" s="324">
        <f t="shared" si="5"/>
        <v>0</v>
      </c>
    </row>
    <row r="66" spans="1:14">
      <c r="A66" s="250">
        <v>52</v>
      </c>
      <c r="B66" s="251" t="s">
        <v>47</v>
      </c>
      <c r="C66" s="320">
        <f>波及計算!C58</f>
        <v>0</v>
      </c>
      <c r="D66" s="321">
        <f>波及計算!L58</f>
        <v>0</v>
      </c>
      <c r="E66" s="321">
        <f>波及計算!W58</f>
        <v>0</v>
      </c>
      <c r="F66" s="322">
        <f t="shared" si="3"/>
        <v>0</v>
      </c>
      <c r="G66" s="323">
        <f>波及計算!D58</f>
        <v>0</v>
      </c>
      <c r="H66" s="321">
        <f>波及計算!O58</f>
        <v>0</v>
      </c>
      <c r="I66" s="321">
        <f>波及計算!Z58</f>
        <v>0</v>
      </c>
      <c r="J66" s="324">
        <f t="shared" si="4"/>
        <v>0</v>
      </c>
      <c r="K66" s="323">
        <f>波及計算!I58</f>
        <v>0</v>
      </c>
      <c r="L66" s="321">
        <f>波及計算!R58</f>
        <v>0</v>
      </c>
      <c r="M66" s="321">
        <f>波及計算!AC58</f>
        <v>0</v>
      </c>
      <c r="N66" s="324">
        <f t="shared" si="5"/>
        <v>0</v>
      </c>
    </row>
    <row r="67" spans="1:14">
      <c r="A67" s="250">
        <v>53</v>
      </c>
      <c r="B67" s="251" t="s">
        <v>12</v>
      </c>
      <c r="C67" s="320">
        <f>波及計算!C59</f>
        <v>0</v>
      </c>
      <c r="D67" s="321">
        <f>波及計算!L59</f>
        <v>0</v>
      </c>
      <c r="E67" s="321">
        <f>波及計算!W59</f>
        <v>0</v>
      </c>
      <c r="F67" s="322">
        <f t="shared" si="3"/>
        <v>0</v>
      </c>
      <c r="G67" s="323">
        <f>波及計算!D59</f>
        <v>0</v>
      </c>
      <c r="H67" s="321">
        <f>波及計算!O59</f>
        <v>0</v>
      </c>
      <c r="I67" s="321">
        <f>波及計算!Z59</f>
        <v>0</v>
      </c>
      <c r="J67" s="324">
        <f t="shared" si="4"/>
        <v>0</v>
      </c>
      <c r="K67" s="323">
        <f>波及計算!I59</f>
        <v>0</v>
      </c>
      <c r="L67" s="321">
        <f>波及計算!R59</f>
        <v>0</v>
      </c>
      <c r="M67" s="321">
        <f>波及計算!AC59</f>
        <v>0</v>
      </c>
      <c r="N67" s="324">
        <f t="shared" si="5"/>
        <v>0</v>
      </c>
    </row>
    <row r="68" spans="1:14">
      <c r="A68" s="250">
        <v>54</v>
      </c>
      <c r="B68" s="251" t="s">
        <v>166</v>
      </c>
      <c r="C68" s="320">
        <f>波及計算!C60</f>
        <v>0</v>
      </c>
      <c r="D68" s="321">
        <f>波及計算!L60</f>
        <v>0</v>
      </c>
      <c r="E68" s="321">
        <f>波及計算!W60</f>
        <v>0</v>
      </c>
      <c r="F68" s="322">
        <f t="shared" si="3"/>
        <v>0</v>
      </c>
      <c r="G68" s="323">
        <f>波及計算!D60</f>
        <v>0</v>
      </c>
      <c r="H68" s="321">
        <f>波及計算!O60</f>
        <v>0</v>
      </c>
      <c r="I68" s="321">
        <f>波及計算!Z60</f>
        <v>0</v>
      </c>
      <c r="J68" s="324">
        <f t="shared" si="4"/>
        <v>0</v>
      </c>
      <c r="K68" s="323">
        <f>波及計算!I60</f>
        <v>0</v>
      </c>
      <c r="L68" s="321">
        <f>波及計算!R60</f>
        <v>0</v>
      </c>
      <c r="M68" s="321">
        <f>波及計算!AC60</f>
        <v>0</v>
      </c>
      <c r="N68" s="324">
        <f t="shared" si="5"/>
        <v>0</v>
      </c>
    </row>
    <row r="69" spans="1:14">
      <c r="A69" s="250">
        <v>55</v>
      </c>
      <c r="B69" s="251" t="s">
        <v>51</v>
      </c>
      <c r="C69" s="320">
        <f>波及計算!C61</f>
        <v>0</v>
      </c>
      <c r="D69" s="321">
        <f>波及計算!L61</f>
        <v>0</v>
      </c>
      <c r="E69" s="321">
        <f>波及計算!W61</f>
        <v>0</v>
      </c>
      <c r="F69" s="322">
        <f t="shared" si="3"/>
        <v>0</v>
      </c>
      <c r="G69" s="323">
        <f>波及計算!D61</f>
        <v>0</v>
      </c>
      <c r="H69" s="321">
        <f>波及計算!O61</f>
        <v>0</v>
      </c>
      <c r="I69" s="321">
        <f>波及計算!Z61</f>
        <v>0</v>
      </c>
      <c r="J69" s="324">
        <f t="shared" si="4"/>
        <v>0</v>
      </c>
      <c r="K69" s="323">
        <f>波及計算!I61</f>
        <v>0</v>
      </c>
      <c r="L69" s="321">
        <f>波及計算!R61</f>
        <v>0</v>
      </c>
      <c r="M69" s="321">
        <f>波及計算!AC61</f>
        <v>0</v>
      </c>
      <c r="N69" s="324">
        <f t="shared" si="5"/>
        <v>0</v>
      </c>
    </row>
    <row r="70" spans="1:14">
      <c r="A70" s="250">
        <v>56</v>
      </c>
      <c r="B70" s="251" t="s">
        <v>13</v>
      </c>
      <c r="C70" s="320">
        <f>波及計算!C62</f>
        <v>0</v>
      </c>
      <c r="D70" s="321">
        <f>波及計算!L62</f>
        <v>0</v>
      </c>
      <c r="E70" s="321">
        <f>波及計算!W62</f>
        <v>0</v>
      </c>
      <c r="F70" s="322">
        <f t="shared" si="3"/>
        <v>0</v>
      </c>
      <c r="G70" s="323">
        <f>波及計算!D62</f>
        <v>0</v>
      </c>
      <c r="H70" s="321">
        <f>波及計算!O62</f>
        <v>0</v>
      </c>
      <c r="I70" s="321">
        <f>波及計算!Z62</f>
        <v>0</v>
      </c>
      <c r="J70" s="324">
        <f t="shared" si="4"/>
        <v>0</v>
      </c>
      <c r="K70" s="323">
        <f>波及計算!I62</f>
        <v>0</v>
      </c>
      <c r="L70" s="321">
        <f>波及計算!R62</f>
        <v>0</v>
      </c>
      <c r="M70" s="321">
        <f>波及計算!AC62</f>
        <v>0</v>
      </c>
      <c r="N70" s="324">
        <f t="shared" si="5"/>
        <v>0</v>
      </c>
    </row>
    <row r="71" spans="1:14">
      <c r="A71" s="250">
        <v>57</v>
      </c>
      <c r="B71" s="251" t="s">
        <v>1926</v>
      </c>
      <c r="C71" s="320">
        <f>波及計算!C63</f>
        <v>0</v>
      </c>
      <c r="D71" s="321">
        <f>波及計算!L63</f>
        <v>0</v>
      </c>
      <c r="E71" s="321">
        <f>波及計算!W63</f>
        <v>0</v>
      </c>
      <c r="F71" s="322">
        <f t="shared" si="3"/>
        <v>0</v>
      </c>
      <c r="G71" s="323">
        <f>波及計算!D63</f>
        <v>0</v>
      </c>
      <c r="H71" s="321">
        <f>波及計算!O63</f>
        <v>0</v>
      </c>
      <c r="I71" s="321">
        <f>波及計算!Z63</f>
        <v>0</v>
      </c>
      <c r="J71" s="324">
        <f t="shared" si="4"/>
        <v>0</v>
      </c>
      <c r="K71" s="323">
        <f>波及計算!I63</f>
        <v>0</v>
      </c>
      <c r="L71" s="321">
        <f>波及計算!R63</f>
        <v>0</v>
      </c>
      <c r="M71" s="321">
        <f>波及計算!AC63</f>
        <v>0</v>
      </c>
      <c r="N71" s="324">
        <f t="shared" si="5"/>
        <v>0</v>
      </c>
    </row>
    <row r="72" spans="1:14">
      <c r="A72" s="250">
        <v>58</v>
      </c>
      <c r="B72" s="251" t="s">
        <v>59</v>
      </c>
      <c r="C72" s="320">
        <f>波及計算!C64</f>
        <v>0</v>
      </c>
      <c r="D72" s="321">
        <f>波及計算!L64</f>
        <v>0</v>
      </c>
      <c r="E72" s="321">
        <f>波及計算!W64</f>
        <v>0</v>
      </c>
      <c r="F72" s="322">
        <f t="shared" si="3"/>
        <v>0</v>
      </c>
      <c r="G72" s="323">
        <f>波及計算!D64</f>
        <v>0</v>
      </c>
      <c r="H72" s="321">
        <f>波及計算!O64</f>
        <v>0</v>
      </c>
      <c r="I72" s="321">
        <f>波及計算!Z64</f>
        <v>0</v>
      </c>
      <c r="J72" s="324">
        <f t="shared" si="4"/>
        <v>0</v>
      </c>
      <c r="K72" s="323">
        <f>波及計算!I64</f>
        <v>0</v>
      </c>
      <c r="L72" s="321">
        <f>波及計算!R64</f>
        <v>0</v>
      </c>
      <c r="M72" s="321">
        <f>波及計算!AC64</f>
        <v>0</v>
      </c>
      <c r="N72" s="324">
        <f t="shared" si="5"/>
        <v>0</v>
      </c>
    </row>
    <row r="73" spans="1:14">
      <c r="A73" s="250">
        <v>59</v>
      </c>
      <c r="B73" s="251" t="s">
        <v>14</v>
      </c>
      <c r="C73" s="320">
        <f>波及計算!C65</f>
        <v>0</v>
      </c>
      <c r="D73" s="321">
        <f>波及計算!L65</f>
        <v>0</v>
      </c>
      <c r="E73" s="321">
        <f>波及計算!W65</f>
        <v>0</v>
      </c>
      <c r="F73" s="322">
        <f t="shared" si="3"/>
        <v>0</v>
      </c>
      <c r="G73" s="323">
        <f>波及計算!D65</f>
        <v>0</v>
      </c>
      <c r="H73" s="321">
        <f>波及計算!O65</f>
        <v>0</v>
      </c>
      <c r="I73" s="321">
        <f>波及計算!Z65</f>
        <v>0</v>
      </c>
      <c r="J73" s="324">
        <f t="shared" si="4"/>
        <v>0</v>
      </c>
      <c r="K73" s="323">
        <f>波及計算!I65</f>
        <v>0</v>
      </c>
      <c r="L73" s="321">
        <f>波及計算!R65</f>
        <v>0</v>
      </c>
      <c r="M73" s="321">
        <f>波及計算!AC65</f>
        <v>0</v>
      </c>
      <c r="N73" s="324">
        <f t="shared" si="5"/>
        <v>0</v>
      </c>
    </row>
    <row r="74" spans="1:14">
      <c r="A74" s="250">
        <v>60</v>
      </c>
      <c r="B74" s="251" t="s">
        <v>15</v>
      </c>
      <c r="C74" s="320">
        <f>波及計算!C66</f>
        <v>0</v>
      </c>
      <c r="D74" s="321">
        <f>波及計算!L66</f>
        <v>0</v>
      </c>
      <c r="E74" s="321">
        <f>波及計算!W66</f>
        <v>0</v>
      </c>
      <c r="F74" s="322">
        <f t="shared" si="3"/>
        <v>0</v>
      </c>
      <c r="G74" s="323">
        <f>波及計算!D66</f>
        <v>0</v>
      </c>
      <c r="H74" s="321">
        <f>波及計算!O66</f>
        <v>0</v>
      </c>
      <c r="I74" s="321">
        <f>波及計算!Z66</f>
        <v>0</v>
      </c>
      <c r="J74" s="324">
        <f t="shared" si="4"/>
        <v>0</v>
      </c>
      <c r="K74" s="323">
        <f>波及計算!I66</f>
        <v>0</v>
      </c>
      <c r="L74" s="321">
        <f>波及計算!R66</f>
        <v>0</v>
      </c>
      <c r="M74" s="321">
        <f>波及計算!AC66</f>
        <v>0</v>
      </c>
      <c r="N74" s="324">
        <f t="shared" si="5"/>
        <v>0</v>
      </c>
    </row>
    <row r="75" spans="1:14">
      <c r="A75" s="250">
        <v>61</v>
      </c>
      <c r="B75" s="251" t="s">
        <v>88</v>
      </c>
      <c r="C75" s="320">
        <f>波及計算!C67</f>
        <v>0</v>
      </c>
      <c r="D75" s="321">
        <f>波及計算!L67</f>
        <v>0</v>
      </c>
      <c r="E75" s="321">
        <f>波及計算!W67</f>
        <v>0</v>
      </c>
      <c r="F75" s="322">
        <f t="shared" si="3"/>
        <v>0</v>
      </c>
      <c r="G75" s="323">
        <f>波及計算!D67</f>
        <v>0</v>
      </c>
      <c r="H75" s="321">
        <f>波及計算!O67</f>
        <v>0</v>
      </c>
      <c r="I75" s="321">
        <f>波及計算!Z67</f>
        <v>0</v>
      </c>
      <c r="J75" s="324">
        <f t="shared" si="4"/>
        <v>0</v>
      </c>
      <c r="K75" s="323">
        <f>波及計算!I67</f>
        <v>0</v>
      </c>
      <c r="L75" s="321">
        <f>波及計算!R67</f>
        <v>0</v>
      </c>
      <c r="M75" s="321">
        <f>波及計算!AC67</f>
        <v>0</v>
      </c>
      <c r="N75" s="324">
        <f t="shared" si="5"/>
        <v>0</v>
      </c>
    </row>
    <row r="76" spans="1:14">
      <c r="A76" s="250">
        <v>62</v>
      </c>
      <c r="B76" s="251" t="s">
        <v>16</v>
      </c>
      <c r="C76" s="320">
        <f>波及計算!C68</f>
        <v>0</v>
      </c>
      <c r="D76" s="321">
        <f>波及計算!L68</f>
        <v>0</v>
      </c>
      <c r="E76" s="321">
        <f>波及計算!W68</f>
        <v>0</v>
      </c>
      <c r="F76" s="322">
        <f t="shared" si="3"/>
        <v>0</v>
      </c>
      <c r="G76" s="323">
        <f>波及計算!D68</f>
        <v>0</v>
      </c>
      <c r="H76" s="321">
        <f>波及計算!O68</f>
        <v>0</v>
      </c>
      <c r="I76" s="321">
        <f>波及計算!Z68</f>
        <v>0</v>
      </c>
      <c r="J76" s="324">
        <f t="shared" si="4"/>
        <v>0</v>
      </c>
      <c r="K76" s="323">
        <f>波及計算!I68</f>
        <v>0</v>
      </c>
      <c r="L76" s="321">
        <f>波及計算!R68</f>
        <v>0</v>
      </c>
      <c r="M76" s="321">
        <f>波及計算!AC68</f>
        <v>0</v>
      </c>
      <c r="N76" s="324">
        <f t="shared" si="5"/>
        <v>0</v>
      </c>
    </row>
    <row r="77" spans="1:14">
      <c r="A77" s="250">
        <v>63</v>
      </c>
      <c r="B77" s="251" t="s">
        <v>167</v>
      </c>
      <c r="C77" s="320">
        <f>波及計算!C69</f>
        <v>0</v>
      </c>
      <c r="D77" s="321">
        <f>波及計算!L69</f>
        <v>0</v>
      </c>
      <c r="E77" s="321">
        <f>波及計算!W69</f>
        <v>0</v>
      </c>
      <c r="F77" s="322">
        <f t="shared" si="3"/>
        <v>0</v>
      </c>
      <c r="G77" s="323">
        <f>波及計算!D69</f>
        <v>0</v>
      </c>
      <c r="H77" s="321">
        <f>波及計算!O69</f>
        <v>0</v>
      </c>
      <c r="I77" s="321">
        <f>波及計算!Z69</f>
        <v>0</v>
      </c>
      <c r="J77" s="324">
        <f t="shared" si="4"/>
        <v>0</v>
      </c>
      <c r="K77" s="323">
        <f>波及計算!I69</f>
        <v>0</v>
      </c>
      <c r="L77" s="321">
        <f>波及計算!R69</f>
        <v>0</v>
      </c>
      <c r="M77" s="321">
        <f>波及計算!AC69</f>
        <v>0</v>
      </c>
      <c r="N77" s="324">
        <f t="shared" si="5"/>
        <v>0</v>
      </c>
    </row>
    <row r="78" spans="1:14">
      <c r="A78" s="250">
        <v>64</v>
      </c>
      <c r="B78" s="251" t="s">
        <v>1286</v>
      </c>
      <c r="C78" s="320">
        <f>波及計算!C70</f>
        <v>0</v>
      </c>
      <c r="D78" s="321">
        <f>波及計算!L70</f>
        <v>0</v>
      </c>
      <c r="E78" s="321">
        <f>波及計算!W70</f>
        <v>0</v>
      </c>
      <c r="F78" s="322">
        <f t="shared" si="3"/>
        <v>0</v>
      </c>
      <c r="G78" s="323">
        <f>波及計算!D70</f>
        <v>0</v>
      </c>
      <c r="H78" s="321">
        <f>波及計算!O70</f>
        <v>0</v>
      </c>
      <c r="I78" s="321">
        <f>波及計算!Z70</f>
        <v>0</v>
      </c>
      <c r="J78" s="324">
        <f t="shared" si="4"/>
        <v>0</v>
      </c>
      <c r="K78" s="323">
        <f>波及計算!I70</f>
        <v>0</v>
      </c>
      <c r="L78" s="321">
        <f>波及計算!R70</f>
        <v>0</v>
      </c>
      <c r="M78" s="321">
        <f>波及計算!AC70</f>
        <v>0</v>
      </c>
      <c r="N78" s="324">
        <f t="shared" si="5"/>
        <v>0</v>
      </c>
    </row>
    <row r="79" spans="1:14">
      <c r="A79" s="250">
        <v>65</v>
      </c>
      <c r="B79" s="251" t="s">
        <v>1239</v>
      </c>
      <c r="C79" s="320">
        <f>波及計算!C71</f>
        <v>0</v>
      </c>
      <c r="D79" s="321">
        <f>波及計算!L71</f>
        <v>0</v>
      </c>
      <c r="E79" s="321">
        <f>波及計算!W71</f>
        <v>0</v>
      </c>
      <c r="F79" s="322">
        <f t="shared" si="3"/>
        <v>0</v>
      </c>
      <c r="G79" s="323">
        <f>波及計算!D71</f>
        <v>0</v>
      </c>
      <c r="H79" s="321">
        <f>波及計算!O71</f>
        <v>0</v>
      </c>
      <c r="I79" s="321">
        <f>波及計算!Z71</f>
        <v>0</v>
      </c>
      <c r="J79" s="324">
        <f t="shared" si="4"/>
        <v>0</v>
      </c>
      <c r="K79" s="323">
        <f>波及計算!I71</f>
        <v>0</v>
      </c>
      <c r="L79" s="321">
        <f>波及計算!R71</f>
        <v>0</v>
      </c>
      <c r="M79" s="321">
        <f>波及計算!AC71</f>
        <v>0</v>
      </c>
      <c r="N79" s="324">
        <f t="shared" si="5"/>
        <v>0</v>
      </c>
    </row>
    <row r="80" spans="1:14">
      <c r="A80" s="250">
        <v>66</v>
      </c>
      <c r="B80" s="251" t="s">
        <v>17</v>
      </c>
      <c r="C80" s="320">
        <f>波及計算!C72</f>
        <v>0</v>
      </c>
      <c r="D80" s="321">
        <f>波及計算!L72</f>
        <v>0</v>
      </c>
      <c r="E80" s="321">
        <f>波及計算!W72</f>
        <v>0</v>
      </c>
      <c r="F80" s="322">
        <f t="shared" si="3"/>
        <v>0</v>
      </c>
      <c r="G80" s="323">
        <f>波及計算!D72</f>
        <v>0</v>
      </c>
      <c r="H80" s="321">
        <f>波及計算!O72</f>
        <v>0</v>
      </c>
      <c r="I80" s="321">
        <f>波及計算!Z72</f>
        <v>0</v>
      </c>
      <c r="J80" s="324">
        <f t="shared" si="4"/>
        <v>0</v>
      </c>
      <c r="K80" s="323">
        <f>波及計算!I72</f>
        <v>0</v>
      </c>
      <c r="L80" s="321">
        <f>波及計算!R72</f>
        <v>0</v>
      </c>
      <c r="M80" s="321">
        <f>波及計算!AC72</f>
        <v>0</v>
      </c>
      <c r="N80" s="324">
        <f t="shared" si="5"/>
        <v>0</v>
      </c>
    </row>
    <row r="81" spans="1:14">
      <c r="A81" s="250">
        <v>67</v>
      </c>
      <c r="B81" s="510" t="s">
        <v>89</v>
      </c>
      <c r="C81" s="320">
        <f>波及計算!C73</f>
        <v>0</v>
      </c>
      <c r="D81" s="321">
        <f>波及計算!L73</f>
        <v>0</v>
      </c>
      <c r="E81" s="321">
        <f>波及計算!W73</f>
        <v>0</v>
      </c>
      <c r="F81" s="322">
        <f t="shared" si="3"/>
        <v>0</v>
      </c>
      <c r="G81" s="323">
        <f>波及計算!D73</f>
        <v>0</v>
      </c>
      <c r="H81" s="321">
        <f>波及計算!O73</f>
        <v>0</v>
      </c>
      <c r="I81" s="321">
        <f>波及計算!Z73</f>
        <v>0</v>
      </c>
      <c r="J81" s="324">
        <f t="shared" si="4"/>
        <v>0</v>
      </c>
      <c r="K81" s="323">
        <f>波及計算!I73</f>
        <v>0</v>
      </c>
      <c r="L81" s="321">
        <f>波及計算!R73</f>
        <v>0</v>
      </c>
      <c r="M81" s="321">
        <f>波及計算!AC73</f>
        <v>0</v>
      </c>
      <c r="N81" s="324">
        <f t="shared" si="5"/>
        <v>0</v>
      </c>
    </row>
    <row r="82" spans="1:14">
      <c r="A82" s="250">
        <v>68</v>
      </c>
      <c r="B82" s="510" t="s">
        <v>169</v>
      </c>
      <c r="C82" s="320">
        <f>波及計算!C74</f>
        <v>0</v>
      </c>
      <c r="D82" s="321">
        <f>波及計算!L74</f>
        <v>0</v>
      </c>
      <c r="E82" s="321">
        <f>波及計算!W74</f>
        <v>0</v>
      </c>
      <c r="F82" s="322">
        <f t="shared" si="3"/>
        <v>0</v>
      </c>
      <c r="G82" s="323">
        <f>波及計算!D74</f>
        <v>0</v>
      </c>
      <c r="H82" s="321">
        <f>波及計算!O74</f>
        <v>0</v>
      </c>
      <c r="I82" s="321">
        <f>波及計算!Z74</f>
        <v>0</v>
      </c>
      <c r="J82" s="324">
        <f t="shared" si="4"/>
        <v>0</v>
      </c>
      <c r="K82" s="323">
        <f>波及計算!I74</f>
        <v>0</v>
      </c>
      <c r="L82" s="321">
        <f>波及計算!R74</f>
        <v>0</v>
      </c>
      <c r="M82" s="321">
        <f>波及計算!AC74</f>
        <v>0</v>
      </c>
      <c r="N82" s="324">
        <f t="shared" si="5"/>
        <v>0</v>
      </c>
    </row>
    <row r="83" spans="1:14">
      <c r="A83" s="250">
        <v>69</v>
      </c>
      <c r="B83" s="510" t="s">
        <v>170</v>
      </c>
      <c r="C83" s="320">
        <f>波及計算!C75</f>
        <v>0</v>
      </c>
      <c r="D83" s="321">
        <f>波及計算!L75</f>
        <v>0</v>
      </c>
      <c r="E83" s="321">
        <f>波及計算!W75</f>
        <v>0</v>
      </c>
      <c r="F83" s="322">
        <f t="shared" si="3"/>
        <v>0</v>
      </c>
      <c r="G83" s="323">
        <f>波及計算!D75</f>
        <v>0</v>
      </c>
      <c r="H83" s="321">
        <f>波及計算!O75</f>
        <v>0</v>
      </c>
      <c r="I83" s="321">
        <f>波及計算!Z75</f>
        <v>0</v>
      </c>
      <c r="J83" s="324">
        <f t="shared" si="4"/>
        <v>0</v>
      </c>
      <c r="K83" s="323">
        <f>波及計算!I75</f>
        <v>0</v>
      </c>
      <c r="L83" s="321">
        <f>波及計算!R75</f>
        <v>0</v>
      </c>
      <c r="M83" s="321">
        <f>波及計算!AC75</f>
        <v>0</v>
      </c>
      <c r="N83" s="324">
        <f t="shared" si="5"/>
        <v>0</v>
      </c>
    </row>
    <row r="84" spans="1:14">
      <c r="A84" s="250">
        <v>70</v>
      </c>
      <c r="B84" s="510" t="s">
        <v>18</v>
      </c>
      <c r="C84" s="320">
        <f>波及計算!C76</f>
        <v>0</v>
      </c>
      <c r="D84" s="321">
        <f>波及計算!L76</f>
        <v>0</v>
      </c>
      <c r="E84" s="321">
        <f>波及計算!W76</f>
        <v>0</v>
      </c>
      <c r="F84" s="322">
        <f t="shared" si="3"/>
        <v>0</v>
      </c>
      <c r="G84" s="323">
        <f>波及計算!D76</f>
        <v>0</v>
      </c>
      <c r="H84" s="321">
        <f>波及計算!O76</f>
        <v>0</v>
      </c>
      <c r="I84" s="321">
        <f>波及計算!Z76</f>
        <v>0</v>
      </c>
      <c r="J84" s="324">
        <f t="shared" si="4"/>
        <v>0</v>
      </c>
      <c r="K84" s="323">
        <f>波及計算!I76</f>
        <v>0</v>
      </c>
      <c r="L84" s="321">
        <f>波及計算!R76</f>
        <v>0</v>
      </c>
      <c r="M84" s="321">
        <f>波及計算!AC76</f>
        <v>0</v>
      </c>
      <c r="N84" s="324">
        <f t="shared" si="5"/>
        <v>0</v>
      </c>
    </row>
    <row r="85" spans="1:14">
      <c r="A85" s="250">
        <v>71</v>
      </c>
      <c r="B85" s="510" t="s">
        <v>19</v>
      </c>
      <c r="C85" s="320">
        <f>波及計算!C77</f>
        <v>0</v>
      </c>
      <c r="D85" s="321">
        <f>波及計算!L77</f>
        <v>0</v>
      </c>
      <c r="E85" s="321">
        <f>波及計算!W77</f>
        <v>0</v>
      </c>
      <c r="F85" s="322">
        <f t="shared" si="3"/>
        <v>0</v>
      </c>
      <c r="G85" s="323">
        <f>波及計算!D77</f>
        <v>0</v>
      </c>
      <c r="H85" s="321">
        <f>波及計算!O77</f>
        <v>0</v>
      </c>
      <c r="I85" s="321">
        <f>波及計算!Z77</f>
        <v>0</v>
      </c>
      <c r="J85" s="324">
        <f t="shared" si="4"/>
        <v>0</v>
      </c>
      <c r="K85" s="323">
        <f>波及計算!I77</f>
        <v>0</v>
      </c>
      <c r="L85" s="321">
        <f>波及計算!R77</f>
        <v>0</v>
      </c>
      <c r="M85" s="321">
        <f>波及計算!AC77</f>
        <v>0</v>
      </c>
      <c r="N85" s="324">
        <f t="shared" si="5"/>
        <v>0</v>
      </c>
    </row>
    <row r="86" spans="1:14">
      <c r="A86" s="250">
        <v>72</v>
      </c>
      <c r="B86" s="510" t="s">
        <v>20</v>
      </c>
      <c r="C86" s="320">
        <f>波及計算!C78</f>
        <v>0</v>
      </c>
      <c r="D86" s="321">
        <f>波及計算!L78</f>
        <v>0</v>
      </c>
      <c r="E86" s="321">
        <f>波及計算!W78</f>
        <v>0</v>
      </c>
      <c r="F86" s="322">
        <f t="shared" si="3"/>
        <v>0</v>
      </c>
      <c r="G86" s="323">
        <f>波及計算!D78</f>
        <v>0</v>
      </c>
      <c r="H86" s="321">
        <f>波及計算!O78</f>
        <v>0</v>
      </c>
      <c r="I86" s="321">
        <f>波及計算!Z78</f>
        <v>0</v>
      </c>
      <c r="J86" s="324">
        <f t="shared" si="4"/>
        <v>0</v>
      </c>
      <c r="K86" s="323">
        <f>波及計算!I78</f>
        <v>0</v>
      </c>
      <c r="L86" s="321">
        <f>波及計算!R78</f>
        <v>0</v>
      </c>
      <c r="M86" s="321">
        <f>波及計算!AC78</f>
        <v>0</v>
      </c>
      <c r="N86" s="324">
        <f t="shared" si="5"/>
        <v>0</v>
      </c>
    </row>
    <row r="87" spans="1:14">
      <c r="A87" s="250">
        <v>73</v>
      </c>
      <c r="B87" s="510" t="s">
        <v>1945</v>
      </c>
      <c r="C87" s="320">
        <f>波及計算!C79</f>
        <v>0</v>
      </c>
      <c r="D87" s="321">
        <f>波及計算!L79</f>
        <v>0</v>
      </c>
      <c r="E87" s="321">
        <f>波及計算!W79</f>
        <v>0</v>
      </c>
      <c r="F87" s="322">
        <f t="shared" si="3"/>
        <v>0</v>
      </c>
      <c r="G87" s="323">
        <f>波及計算!D79</f>
        <v>0</v>
      </c>
      <c r="H87" s="321">
        <f>波及計算!O79</f>
        <v>0</v>
      </c>
      <c r="I87" s="321">
        <f>波及計算!Z79</f>
        <v>0</v>
      </c>
      <c r="J87" s="324">
        <f t="shared" si="4"/>
        <v>0</v>
      </c>
      <c r="K87" s="323">
        <f>波及計算!I79</f>
        <v>0</v>
      </c>
      <c r="L87" s="321">
        <f>波及計算!R79</f>
        <v>0</v>
      </c>
      <c r="M87" s="321">
        <f>波及計算!AC79</f>
        <v>0</v>
      </c>
      <c r="N87" s="324">
        <f t="shared" si="5"/>
        <v>0</v>
      </c>
    </row>
    <row r="88" spans="1:14">
      <c r="A88" s="250">
        <v>74</v>
      </c>
      <c r="B88" s="510" t="s">
        <v>1946</v>
      </c>
      <c r="C88" s="320">
        <f>波及計算!C80</f>
        <v>0</v>
      </c>
      <c r="D88" s="321">
        <f>波及計算!L80</f>
        <v>0</v>
      </c>
      <c r="E88" s="321">
        <f>波及計算!W80</f>
        <v>0</v>
      </c>
      <c r="F88" s="322">
        <f t="shared" si="3"/>
        <v>0</v>
      </c>
      <c r="G88" s="323">
        <f>波及計算!D80</f>
        <v>0</v>
      </c>
      <c r="H88" s="321">
        <f>波及計算!O80</f>
        <v>0</v>
      </c>
      <c r="I88" s="321">
        <f>波及計算!Z80</f>
        <v>0</v>
      </c>
      <c r="J88" s="324">
        <f t="shared" si="4"/>
        <v>0</v>
      </c>
      <c r="K88" s="323">
        <f>波及計算!I80</f>
        <v>0</v>
      </c>
      <c r="L88" s="321">
        <f>波及計算!R80</f>
        <v>0</v>
      </c>
      <c r="M88" s="321">
        <f>波及計算!AC80</f>
        <v>0</v>
      </c>
      <c r="N88" s="324">
        <f t="shared" si="5"/>
        <v>0</v>
      </c>
    </row>
    <row r="89" spans="1:14">
      <c r="A89" s="250">
        <v>75</v>
      </c>
      <c r="B89" s="510" t="s">
        <v>1242</v>
      </c>
      <c r="C89" s="320">
        <f>波及計算!C81</f>
        <v>0</v>
      </c>
      <c r="D89" s="321">
        <f>波及計算!L81</f>
        <v>0</v>
      </c>
      <c r="E89" s="321">
        <f>波及計算!W81</f>
        <v>0</v>
      </c>
      <c r="F89" s="322">
        <f t="shared" si="3"/>
        <v>0</v>
      </c>
      <c r="G89" s="323">
        <f>波及計算!D81</f>
        <v>0</v>
      </c>
      <c r="H89" s="321">
        <f>波及計算!O81</f>
        <v>0</v>
      </c>
      <c r="I89" s="321">
        <f>波及計算!Z81</f>
        <v>0</v>
      </c>
      <c r="J89" s="324">
        <f t="shared" si="4"/>
        <v>0</v>
      </c>
      <c r="K89" s="323">
        <f>波及計算!I81</f>
        <v>0</v>
      </c>
      <c r="L89" s="321">
        <f>波及計算!R81</f>
        <v>0</v>
      </c>
      <c r="M89" s="321">
        <f>波及計算!AC81</f>
        <v>0</v>
      </c>
      <c r="N89" s="324">
        <f t="shared" si="5"/>
        <v>0</v>
      </c>
    </row>
    <row r="90" spans="1:14">
      <c r="A90" s="250">
        <v>76</v>
      </c>
      <c r="B90" s="510" t="s">
        <v>52</v>
      </c>
      <c r="C90" s="320">
        <f>波及計算!C82</f>
        <v>0</v>
      </c>
      <c r="D90" s="321">
        <f>波及計算!L82</f>
        <v>0</v>
      </c>
      <c r="E90" s="321">
        <f>波及計算!W82</f>
        <v>0</v>
      </c>
      <c r="F90" s="322">
        <f t="shared" si="3"/>
        <v>0</v>
      </c>
      <c r="G90" s="323">
        <f>波及計算!D82</f>
        <v>0</v>
      </c>
      <c r="H90" s="321">
        <f>波及計算!O82</f>
        <v>0</v>
      </c>
      <c r="I90" s="321">
        <f>波及計算!Z82</f>
        <v>0</v>
      </c>
      <c r="J90" s="324">
        <f t="shared" si="4"/>
        <v>0</v>
      </c>
      <c r="K90" s="323">
        <f>波及計算!I82</f>
        <v>0</v>
      </c>
      <c r="L90" s="321">
        <f>波及計算!R82</f>
        <v>0</v>
      </c>
      <c r="M90" s="321">
        <f>波及計算!AC82</f>
        <v>0</v>
      </c>
      <c r="N90" s="324">
        <f t="shared" si="5"/>
        <v>0</v>
      </c>
    </row>
    <row r="91" spans="1:14">
      <c r="A91" s="250">
        <v>77</v>
      </c>
      <c r="B91" s="510" t="s">
        <v>1947</v>
      </c>
      <c r="C91" s="320">
        <f>波及計算!C83</f>
        <v>0</v>
      </c>
      <c r="D91" s="321">
        <f>波及計算!L83</f>
        <v>0</v>
      </c>
      <c r="E91" s="321">
        <f>波及計算!W83</f>
        <v>0</v>
      </c>
      <c r="F91" s="322">
        <f t="shared" si="3"/>
        <v>0</v>
      </c>
      <c r="G91" s="323">
        <f>波及計算!D83</f>
        <v>0</v>
      </c>
      <c r="H91" s="321">
        <f>波及計算!O83</f>
        <v>0</v>
      </c>
      <c r="I91" s="321">
        <f>波及計算!Z83</f>
        <v>0</v>
      </c>
      <c r="J91" s="324">
        <f t="shared" si="4"/>
        <v>0</v>
      </c>
      <c r="K91" s="323">
        <f>波及計算!I83</f>
        <v>0</v>
      </c>
      <c r="L91" s="321">
        <f>波及計算!R83</f>
        <v>0</v>
      </c>
      <c r="M91" s="321">
        <f>波及計算!AC83</f>
        <v>0</v>
      </c>
      <c r="N91" s="324">
        <f t="shared" si="5"/>
        <v>0</v>
      </c>
    </row>
    <row r="92" spans="1:14">
      <c r="A92" s="250">
        <v>78</v>
      </c>
      <c r="B92" s="510" t="s">
        <v>21</v>
      </c>
      <c r="C92" s="320">
        <f>波及計算!C84</f>
        <v>0</v>
      </c>
      <c r="D92" s="321">
        <f>波及計算!L84</f>
        <v>0</v>
      </c>
      <c r="E92" s="321">
        <f>波及計算!W84</f>
        <v>0</v>
      </c>
      <c r="F92" s="322">
        <f t="shared" si="3"/>
        <v>0</v>
      </c>
      <c r="G92" s="323">
        <f>波及計算!D84</f>
        <v>0</v>
      </c>
      <c r="H92" s="321">
        <f>波及計算!O84</f>
        <v>0</v>
      </c>
      <c r="I92" s="321">
        <f>波及計算!Z84</f>
        <v>0</v>
      </c>
      <c r="J92" s="324">
        <f t="shared" si="4"/>
        <v>0</v>
      </c>
      <c r="K92" s="323">
        <f>波及計算!I84</f>
        <v>0</v>
      </c>
      <c r="L92" s="321">
        <f>波及計算!R84</f>
        <v>0</v>
      </c>
      <c r="M92" s="321">
        <f>波及計算!AC84</f>
        <v>0</v>
      </c>
      <c r="N92" s="324">
        <f t="shared" si="5"/>
        <v>0</v>
      </c>
    </row>
    <row r="93" spans="1:14">
      <c r="A93" s="250">
        <v>79</v>
      </c>
      <c r="B93" s="510" t="s">
        <v>84</v>
      </c>
      <c r="C93" s="320">
        <f>波及計算!C85</f>
        <v>0</v>
      </c>
      <c r="D93" s="321">
        <f>波及計算!L85</f>
        <v>0</v>
      </c>
      <c r="E93" s="321">
        <f>波及計算!W85</f>
        <v>0</v>
      </c>
      <c r="F93" s="322">
        <f t="shared" si="3"/>
        <v>0</v>
      </c>
      <c r="G93" s="323">
        <f>波及計算!D85</f>
        <v>0</v>
      </c>
      <c r="H93" s="321">
        <f>波及計算!O85</f>
        <v>0</v>
      </c>
      <c r="I93" s="321">
        <f>波及計算!Z85</f>
        <v>0</v>
      </c>
      <c r="J93" s="324">
        <f t="shared" si="4"/>
        <v>0</v>
      </c>
      <c r="K93" s="323">
        <f>波及計算!I85</f>
        <v>0</v>
      </c>
      <c r="L93" s="321">
        <f>波及計算!R85</f>
        <v>0</v>
      </c>
      <c r="M93" s="321">
        <f>波及計算!AC85</f>
        <v>0</v>
      </c>
      <c r="N93" s="324">
        <f t="shared" si="5"/>
        <v>0</v>
      </c>
    </row>
    <row r="94" spans="1:14">
      <c r="A94" s="250">
        <v>80</v>
      </c>
      <c r="B94" s="510" t="s">
        <v>172</v>
      </c>
      <c r="C94" s="320">
        <f>波及計算!C86</f>
        <v>0</v>
      </c>
      <c r="D94" s="321">
        <f>波及計算!L86</f>
        <v>0</v>
      </c>
      <c r="E94" s="321">
        <f>波及計算!W86</f>
        <v>0</v>
      </c>
      <c r="F94" s="322">
        <f t="shared" si="3"/>
        <v>0</v>
      </c>
      <c r="G94" s="323">
        <f>波及計算!D86</f>
        <v>0</v>
      </c>
      <c r="H94" s="321">
        <f>波及計算!O86</f>
        <v>0</v>
      </c>
      <c r="I94" s="321">
        <f>波及計算!Z86</f>
        <v>0</v>
      </c>
      <c r="J94" s="324">
        <f t="shared" si="4"/>
        <v>0</v>
      </c>
      <c r="K94" s="323">
        <f>波及計算!I86</f>
        <v>0</v>
      </c>
      <c r="L94" s="321">
        <f>波及計算!R86</f>
        <v>0</v>
      </c>
      <c r="M94" s="321">
        <f>波及計算!AC86</f>
        <v>0</v>
      </c>
      <c r="N94" s="324">
        <f t="shared" si="5"/>
        <v>0</v>
      </c>
    </row>
    <row r="95" spans="1:14">
      <c r="A95" s="250">
        <v>81</v>
      </c>
      <c r="B95" s="510" t="s">
        <v>22</v>
      </c>
      <c r="C95" s="320">
        <f>波及計算!C87</f>
        <v>0</v>
      </c>
      <c r="D95" s="321">
        <f>波及計算!L87</f>
        <v>0</v>
      </c>
      <c r="E95" s="321">
        <f>波及計算!W87</f>
        <v>0</v>
      </c>
      <c r="F95" s="322">
        <f t="shared" si="3"/>
        <v>0</v>
      </c>
      <c r="G95" s="323">
        <f>波及計算!D87</f>
        <v>0</v>
      </c>
      <c r="H95" s="321">
        <f>波及計算!O87</f>
        <v>0</v>
      </c>
      <c r="I95" s="321">
        <f>波及計算!Z87</f>
        <v>0</v>
      </c>
      <c r="J95" s="324">
        <f t="shared" si="4"/>
        <v>0</v>
      </c>
      <c r="K95" s="323">
        <f>波及計算!I87</f>
        <v>0</v>
      </c>
      <c r="L95" s="321">
        <f>波及計算!R87</f>
        <v>0</v>
      </c>
      <c r="M95" s="321">
        <f>波及計算!AC87</f>
        <v>0</v>
      </c>
      <c r="N95" s="324">
        <f t="shared" si="5"/>
        <v>0</v>
      </c>
    </row>
    <row r="96" spans="1:14">
      <c r="A96" s="250">
        <v>82</v>
      </c>
      <c r="B96" s="510" t="s">
        <v>90</v>
      </c>
      <c r="C96" s="320">
        <f>波及計算!C88</f>
        <v>0</v>
      </c>
      <c r="D96" s="321">
        <f>波及計算!L88</f>
        <v>0</v>
      </c>
      <c r="E96" s="321">
        <f>波及計算!W88</f>
        <v>0</v>
      </c>
      <c r="F96" s="322">
        <f t="shared" si="3"/>
        <v>0</v>
      </c>
      <c r="G96" s="323">
        <f>波及計算!D88</f>
        <v>0</v>
      </c>
      <c r="H96" s="321">
        <f>波及計算!O88</f>
        <v>0</v>
      </c>
      <c r="I96" s="321">
        <f>波及計算!Z88</f>
        <v>0</v>
      </c>
      <c r="J96" s="324">
        <f t="shared" si="4"/>
        <v>0</v>
      </c>
      <c r="K96" s="323">
        <f>波及計算!I88</f>
        <v>0</v>
      </c>
      <c r="L96" s="321">
        <f>波及計算!R88</f>
        <v>0</v>
      </c>
      <c r="M96" s="321">
        <f>波及計算!AC88</f>
        <v>0</v>
      </c>
      <c r="N96" s="324">
        <f t="shared" si="5"/>
        <v>0</v>
      </c>
    </row>
    <row r="97" spans="1:14">
      <c r="A97" s="250">
        <v>83</v>
      </c>
      <c r="B97" s="510" t="s">
        <v>173</v>
      </c>
      <c r="C97" s="320">
        <f>波及計算!C89</f>
        <v>0</v>
      </c>
      <c r="D97" s="321">
        <f>波及計算!L89</f>
        <v>0</v>
      </c>
      <c r="E97" s="321">
        <f>波及計算!W89</f>
        <v>0</v>
      </c>
      <c r="F97" s="322">
        <f t="shared" si="3"/>
        <v>0</v>
      </c>
      <c r="G97" s="323">
        <f>波及計算!D89</f>
        <v>0</v>
      </c>
      <c r="H97" s="321">
        <f>波及計算!O89</f>
        <v>0</v>
      </c>
      <c r="I97" s="321">
        <f>波及計算!Z89</f>
        <v>0</v>
      </c>
      <c r="J97" s="324">
        <f t="shared" si="4"/>
        <v>0</v>
      </c>
      <c r="K97" s="323">
        <f>波及計算!I89</f>
        <v>0</v>
      </c>
      <c r="L97" s="321">
        <f>波及計算!R89</f>
        <v>0</v>
      </c>
      <c r="M97" s="321">
        <f>波及計算!AC89</f>
        <v>0</v>
      </c>
      <c r="N97" s="324">
        <f t="shared" si="5"/>
        <v>0</v>
      </c>
    </row>
    <row r="98" spans="1:14">
      <c r="A98" s="250">
        <v>84</v>
      </c>
      <c r="B98" s="510" t="s">
        <v>91</v>
      </c>
      <c r="C98" s="320">
        <f>波及計算!C90</f>
        <v>0</v>
      </c>
      <c r="D98" s="321">
        <f>波及計算!L90</f>
        <v>0</v>
      </c>
      <c r="E98" s="321">
        <f>波及計算!W90</f>
        <v>0</v>
      </c>
      <c r="F98" s="322">
        <f t="shared" si="3"/>
        <v>0</v>
      </c>
      <c r="G98" s="323">
        <f>波及計算!D90</f>
        <v>0</v>
      </c>
      <c r="H98" s="321">
        <f>波及計算!O90</f>
        <v>0</v>
      </c>
      <c r="I98" s="321">
        <f>波及計算!Z90</f>
        <v>0</v>
      </c>
      <c r="J98" s="324">
        <f t="shared" si="4"/>
        <v>0</v>
      </c>
      <c r="K98" s="323">
        <f>波及計算!I90</f>
        <v>0</v>
      </c>
      <c r="L98" s="321">
        <f>波及計算!R90</f>
        <v>0</v>
      </c>
      <c r="M98" s="321">
        <f>波及計算!AC90</f>
        <v>0</v>
      </c>
      <c r="N98" s="324">
        <f t="shared" si="5"/>
        <v>0</v>
      </c>
    </row>
    <row r="99" spans="1:14">
      <c r="A99" s="250">
        <v>85</v>
      </c>
      <c r="B99" s="510" t="s">
        <v>23</v>
      </c>
      <c r="C99" s="320">
        <f>波及計算!C91</f>
        <v>0</v>
      </c>
      <c r="D99" s="321">
        <f>波及計算!L91</f>
        <v>0</v>
      </c>
      <c r="E99" s="321">
        <f>波及計算!W91</f>
        <v>0</v>
      </c>
      <c r="F99" s="322">
        <f t="shared" si="3"/>
        <v>0</v>
      </c>
      <c r="G99" s="323">
        <f>波及計算!D91</f>
        <v>0</v>
      </c>
      <c r="H99" s="321">
        <f>波及計算!O91</f>
        <v>0</v>
      </c>
      <c r="I99" s="321">
        <f>波及計算!Z91</f>
        <v>0</v>
      </c>
      <c r="J99" s="324">
        <f t="shared" si="4"/>
        <v>0</v>
      </c>
      <c r="K99" s="323">
        <f>波及計算!I91</f>
        <v>0</v>
      </c>
      <c r="L99" s="321">
        <f>波及計算!R91</f>
        <v>0</v>
      </c>
      <c r="M99" s="321">
        <f>波及計算!AC91</f>
        <v>0</v>
      </c>
      <c r="N99" s="324">
        <f t="shared" si="5"/>
        <v>0</v>
      </c>
    </row>
    <row r="100" spans="1:14">
      <c r="A100" s="250">
        <v>86</v>
      </c>
      <c r="B100" s="510" t="s">
        <v>92</v>
      </c>
      <c r="C100" s="320">
        <f>波及計算!C92</f>
        <v>0</v>
      </c>
      <c r="D100" s="321">
        <f>波及計算!L92</f>
        <v>0</v>
      </c>
      <c r="E100" s="321">
        <f>波及計算!W92</f>
        <v>0</v>
      </c>
      <c r="F100" s="322">
        <f t="shared" ref="F100:F102" si="6">SUM(C100:E100)</f>
        <v>0</v>
      </c>
      <c r="G100" s="323">
        <f>波及計算!D92</f>
        <v>0</v>
      </c>
      <c r="H100" s="321">
        <f>波及計算!O92</f>
        <v>0</v>
      </c>
      <c r="I100" s="321">
        <f>波及計算!Z92</f>
        <v>0</v>
      </c>
      <c r="J100" s="324">
        <f t="shared" ref="J100:J102" si="7">SUM(G100:I100)</f>
        <v>0</v>
      </c>
      <c r="K100" s="323">
        <f>波及計算!I92</f>
        <v>0</v>
      </c>
      <c r="L100" s="321">
        <f>波及計算!R92</f>
        <v>0</v>
      </c>
      <c r="M100" s="321">
        <f>波及計算!AC92</f>
        <v>0</v>
      </c>
      <c r="N100" s="324">
        <f t="shared" ref="N100:N102" si="8">SUM(K100:M100)</f>
        <v>0</v>
      </c>
    </row>
    <row r="101" spans="1:14">
      <c r="A101" s="250">
        <v>87</v>
      </c>
      <c r="B101" s="510" t="s">
        <v>24</v>
      </c>
      <c r="C101" s="320">
        <f>波及計算!C93</f>
        <v>0</v>
      </c>
      <c r="D101" s="321">
        <f>波及計算!L93</f>
        <v>0</v>
      </c>
      <c r="E101" s="321">
        <f>波及計算!W93</f>
        <v>0</v>
      </c>
      <c r="F101" s="322">
        <f t="shared" si="6"/>
        <v>0</v>
      </c>
      <c r="G101" s="323">
        <f>波及計算!D93</f>
        <v>0</v>
      </c>
      <c r="H101" s="321">
        <f>波及計算!O93</f>
        <v>0</v>
      </c>
      <c r="I101" s="321">
        <f>波及計算!Z93</f>
        <v>0</v>
      </c>
      <c r="J101" s="324">
        <f t="shared" si="7"/>
        <v>0</v>
      </c>
      <c r="K101" s="323">
        <f>波及計算!I93</f>
        <v>0</v>
      </c>
      <c r="L101" s="321">
        <f>波及計算!R93</f>
        <v>0</v>
      </c>
      <c r="M101" s="321">
        <f>波及計算!AC93</f>
        <v>0</v>
      </c>
      <c r="N101" s="324">
        <f t="shared" si="8"/>
        <v>0</v>
      </c>
    </row>
    <row r="102" spans="1:14">
      <c r="A102" s="250">
        <v>88</v>
      </c>
      <c r="B102" s="510" t="s">
        <v>25</v>
      </c>
      <c r="C102" s="320">
        <f>波及計算!C94</f>
        <v>0</v>
      </c>
      <c r="D102" s="321">
        <f>波及計算!L94</f>
        <v>0</v>
      </c>
      <c r="E102" s="321">
        <f>波及計算!W94</f>
        <v>0</v>
      </c>
      <c r="F102" s="322">
        <f t="shared" si="6"/>
        <v>0</v>
      </c>
      <c r="G102" s="323">
        <f>波及計算!D94</f>
        <v>0</v>
      </c>
      <c r="H102" s="321">
        <f>波及計算!O94</f>
        <v>0</v>
      </c>
      <c r="I102" s="321">
        <f>波及計算!Z94</f>
        <v>0</v>
      </c>
      <c r="J102" s="324">
        <f t="shared" si="7"/>
        <v>0</v>
      </c>
      <c r="K102" s="323">
        <f>波及計算!I94</f>
        <v>0</v>
      </c>
      <c r="L102" s="321">
        <f>波及計算!R94</f>
        <v>0</v>
      </c>
      <c r="M102" s="321">
        <f>波及計算!AC94</f>
        <v>0</v>
      </c>
      <c r="N102" s="324">
        <f t="shared" si="8"/>
        <v>0</v>
      </c>
    </row>
    <row r="103" spans="1:14">
      <c r="A103" s="325"/>
      <c r="B103" s="326" t="s">
        <v>174</v>
      </c>
      <c r="C103" s="327">
        <f t="shared" ref="C103:N103" si="9">SUM(C15:C102)</f>
        <v>0</v>
      </c>
      <c r="D103" s="327">
        <f t="shared" si="9"/>
        <v>0</v>
      </c>
      <c r="E103" s="327">
        <f t="shared" si="9"/>
        <v>0</v>
      </c>
      <c r="F103" s="328">
        <f t="shared" si="9"/>
        <v>0</v>
      </c>
      <c r="G103" s="329">
        <f t="shared" si="9"/>
        <v>0</v>
      </c>
      <c r="H103" s="327">
        <f t="shared" si="9"/>
        <v>0</v>
      </c>
      <c r="I103" s="327">
        <f t="shared" si="9"/>
        <v>0</v>
      </c>
      <c r="J103" s="330">
        <f t="shared" si="9"/>
        <v>0</v>
      </c>
      <c r="K103" s="327">
        <f t="shared" si="9"/>
        <v>0</v>
      </c>
      <c r="L103" s="327">
        <f t="shared" si="9"/>
        <v>0</v>
      </c>
      <c r="M103" s="327">
        <f t="shared" si="9"/>
        <v>0</v>
      </c>
      <c r="N103" s="330">
        <f t="shared" si="9"/>
        <v>0</v>
      </c>
    </row>
  </sheetData>
  <mergeCells count="11">
    <mergeCell ref="K13:N13"/>
    <mergeCell ref="A13:B14"/>
    <mergeCell ref="A3:B6"/>
    <mergeCell ref="H3:H5"/>
    <mergeCell ref="C13:F13"/>
    <mergeCell ref="G13:J13"/>
    <mergeCell ref="C4:C5"/>
    <mergeCell ref="D4:F4"/>
    <mergeCell ref="G4:G5"/>
    <mergeCell ref="C3:G3"/>
    <mergeCell ref="I3:I6"/>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802F-3121-4C21-9D9D-716771063B04}">
  <dimension ref="A1:AA32"/>
  <sheetViews>
    <sheetView zoomScaleNormal="100" workbookViewId="0">
      <selection activeCell="AQ95" sqref="AQ95"/>
    </sheetView>
  </sheetViews>
  <sheetFormatPr defaultRowHeight="12.75"/>
  <cols>
    <col min="9" max="9" width="33.5" customWidth="1"/>
  </cols>
  <sheetData>
    <row r="1" spans="1:27">
      <c r="A1">
        <v>1</v>
      </c>
      <c r="B1" t="s">
        <v>1301</v>
      </c>
    </row>
    <row r="2" spans="1:27">
      <c r="A2">
        <v>2</v>
      </c>
      <c r="J2" t="s">
        <v>1302</v>
      </c>
    </row>
    <row r="3" spans="1:27">
      <c r="A3">
        <v>3</v>
      </c>
      <c r="J3" t="s">
        <v>1303</v>
      </c>
    </row>
    <row r="4" spans="1:27">
      <c r="A4">
        <v>4</v>
      </c>
    </row>
    <row r="5" spans="1:27">
      <c r="A5">
        <v>5</v>
      </c>
      <c r="J5" t="s">
        <v>1304</v>
      </c>
      <c r="K5" t="s">
        <v>1304</v>
      </c>
      <c r="L5" t="s">
        <v>1304</v>
      </c>
      <c r="M5" t="s">
        <v>1304</v>
      </c>
      <c r="N5" t="s">
        <v>1305</v>
      </c>
      <c r="O5" t="s">
        <v>1305</v>
      </c>
      <c r="P5" t="s">
        <v>1305</v>
      </c>
      <c r="Q5" t="s">
        <v>1305</v>
      </c>
      <c r="R5" t="s">
        <v>1306</v>
      </c>
      <c r="S5" t="s">
        <v>1306</v>
      </c>
      <c r="T5" t="s">
        <v>1306</v>
      </c>
      <c r="U5" t="s">
        <v>1306</v>
      </c>
    </row>
    <row r="6" spans="1:27">
      <c r="A6">
        <v>6</v>
      </c>
      <c r="J6">
        <v>0</v>
      </c>
      <c r="K6">
        <v>0</v>
      </c>
      <c r="L6">
        <v>0</v>
      </c>
      <c r="M6">
        <v>0</v>
      </c>
      <c r="N6">
        <v>1</v>
      </c>
      <c r="O6">
        <v>1</v>
      </c>
      <c r="P6">
        <v>1</v>
      </c>
      <c r="Q6">
        <v>1</v>
      </c>
      <c r="R6">
        <v>1</v>
      </c>
      <c r="S6">
        <v>1</v>
      </c>
      <c r="T6">
        <v>1</v>
      </c>
      <c r="U6">
        <v>1</v>
      </c>
    </row>
    <row r="7" spans="1:27">
      <c r="A7">
        <v>7</v>
      </c>
      <c r="J7" t="s">
        <v>1307</v>
      </c>
      <c r="K7" t="s">
        <v>1308</v>
      </c>
      <c r="L7" t="s">
        <v>1309</v>
      </c>
      <c r="M7" t="s">
        <v>1310</v>
      </c>
      <c r="N7" t="s">
        <v>1307</v>
      </c>
      <c r="O7" t="s">
        <v>1308</v>
      </c>
      <c r="P7" t="s">
        <v>1309</v>
      </c>
      <c r="Q7" t="s">
        <v>1310</v>
      </c>
      <c r="R7" t="s">
        <v>1307</v>
      </c>
      <c r="S7" t="s">
        <v>1308</v>
      </c>
      <c r="T7" t="s">
        <v>1309</v>
      </c>
      <c r="U7" t="s">
        <v>1310</v>
      </c>
    </row>
    <row r="8" spans="1:27">
      <c r="A8">
        <v>8</v>
      </c>
      <c r="J8">
        <v>0</v>
      </c>
      <c r="K8">
        <v>1</v>
      </c>
      <c r="L8">
        <v>1</v>
      </c>
      <c r="M8">
        <v>1</v>
      </c>
      <c r="N8">
        <v>0</v>
      </c>
      <c r="O8">
        <v>1</v>
      </c>
      <c r="P8">
        <v>1</v>
      </c>
      <c r="Q8">
        <v>1</v>
      </c>
      <c r="R8">
        <v>0</v>
      </c>
      <c r="S8">
        <v>1</v>
      </c>
      <c r="T8">
        <v>1</v>
      </c>
      <c r="U8">
        <v>1</v>
      </c>
    </row>
    <row r="9" spans="1:27">
      <c r="A9">
        <v>9</v>
      </c>
      <c r="J9" t="s">
        <v>1311</v>
      </c>
      <c r="N9" t="s">
        <v>1312</v>
      </c>
      <c r="R9" t="s">
        <v>1313</v>
      </c>
      <c r="Z9" t="s">
        <v>1929</v>
      </c>
      <c r="AA9" t="s">
        <v>1930</v>
      </c>
    </row>
    <row r="10" spans="1:27" s="497" customFormat="1" ht="76.5">
      <c r="A10" s="497">
        <v>10</v>
      </c>
      <c r="B10" s="497" t="s">
        <v>1314</v>
      </c>
      <c r="C10" s="497" t="s">
        <v>1315</v>
      </c>
      <c r="D10" s="497" t="s">
        <v>1316</v>
      </c>
      <c r="E10" s="497" t="s">
        <v>1317</v>
      </c>
      <c r="F10" s="497" t="s">
        <v>1318</v>
      </c>
      <c r="J10" s="497" t="s">
        <v>1319</v>
      </c>
      <c r="K10" s="497" t="s">
        <v>1320</v>
      </c>
      <c r="L10" s="497" t="s">
        <v>1321</v>
      </c>
      <c r="M10" s="497" t="s">
        <v>1322</v>
      </c>
      <c r="N10" s="497" t="s">
        <v>1319</v>
      </c>
      <c r="O10" s="497" t="s">
        <v>1320</v>
      </c>
      <c r="P10" s="497" t="s">
        <v>1321</v>
      </c>
      <c r="Q10" s="497" t="s">
        <v>1322</v>
      </c>
      <c r="R10" s="497" t="s">
        <v>1319</v>
      </c>
      <c r="S10" s="497" t="s">
        <v>1320</v>
      </c>
      <c r="T10" s="497" t="s">
        <v>1321</v>
      </c>
      <c r="U10" s="497" t="s">
        <v>1322</v>
      </c>
      <c r="Y10" s="497" t="s">
        <v>1322</v>
      </c>
      <c r="Z10" s="497" t="s">
        <v>1322</v>
      </c>
      <c r="AA10" s="497" t="s">
        <v>1322</v>
      </c>
    </row>
    <row r="11" spans="1:27">
      <c r="A11">
        <v>6527</v>
      </c>
      <c r="C11">
        <v>34212</v>
      </c>
      <c r="D11">
        <v>2</v>
      </c>
      <c r="I11" t="s">
        <v>1956</v>
      </c>
    </row>
    <row r="12" spans="1:27">
      <c r="A12">
        <v>6528</v>
      </c>
      <c r="C12">
        <v>34212</v>
      </c>
      <c r="D12">
        <v>2</v>
      </c>
      <c r="G12" t="s">
        <v>1326</v>
      </c>
      <c r="H12">
        <v>0</v>
      </c>
      <c r="I12" t="s">
        <v>1323</v>
      </c>
      <c r="J12">
        <v>103186</v>
      </c>
      <c r="K12" s="513">
        <v>88296</v>
      </c>
      <c r="L12">
        <v>14890</v>
      </c>
      <c r="M12" s="514">
        <v>30130</v>
      </c>
      <c r="N12">
        <v>60039</v>
      </c>
      <c r="O12">
        <v>50892</v>
      </c>
      <c r="P12">
        <v>9147</v>
      </c>
      <c r="Q12">
        <v>16902</v>
      </c>
      <c r="R12">
        <v>43147</v>
      </c>
      <c r="S12">
        <v>37404</v>
      </c>
      <c r="T12">
        <v>5743</v>
      </c>
      <c r="U12">
        <v>13228</v>
      </c>
    </row>
    <row r="13" spans="1:27">
      <c r="A13">
        <v>6529</v>
      </c>
      <c r="C13">
        <v>34212</v>
      </c>
      <c r="D13">
        <v>2</v>
      </c>
      <c r="G13" t="s">
        <v>1327</v>
      </c>
      <c r="H13">
        <v>1</v>
      </c>
      <c r="I13" t="s">
        <v>1328</v>
      </c>
      <c r="J13">
        <v>79187</v>
      </c>
      <c r="K13">
        <v>68458</v>
      </c>
      <c r="L13">
        <v>10729</v>
      </c>
      <c r="M13">
        <v>24774</v>
      </c>
      <c r="N13">
        <v>42955</v>
      </c>
      <c r="O13">
        <v>36259</v>
      </c>
      <c r="P13">
        <v>6696</v>
      </c>
      <c r="Q13">
        <v>13877</v>
      </c>
      <c r="R13">
        <v>36232</v>
      </c>
      <c r="S13">
        <v>32199</v>
      </c>
      <c r="T13">
        <v>4033</v>
      </c>
      <c r="U13">
        <v>10897</v>
      </c>
    </row>
    <row r="14" spans="1:27">
      <c r="A14">
        <v>6530</v>
      </c>
      <c r="C14">
        <v>34212</v>
      </c>
      <c r="D14">
        <v>2</v>
      </c>
      <c r="G14" t="s">
        <v>1329</v>
      </c>
      <c r="H14">
        <v>2</v>
      </c>
      <c r="I14" t="s">
        <v>1330</v>
      </c>
      <c r="J14" t="s">
        <v>1324</v>
      </c>
      <c r="K14" t="s">
        <v>1324</v>
      </c>
      <c r="L14" t="s">
        <v>1324</v>
      </c>
      <c r="M14" t="s">
        <v>1324</v>
      </c>
      <c r="N14" t="s">
        <v>1324</v>
      </c>
      <c r="O14" t="s">
        <v>1324</v>
      </c>
      <c r="P14" t="s">
        <v>1324</v>
      </c>
      <c r="Q14" t="s">
        <v>1324</v>
      </c>
      <c r="R14" t="s">
        <v>1324</v>
      </c>
      <c r="S14" t="s">
        <v>1324</v>
      </c>
      <c r="T14" t="s">
        <v>1324</v>
      </c>
      <c r="U14" t="s">
        <v>1324</v>
      </c>
    </row>
    <row r="15" spans="1:27">
      <c r="A15">
        <v>6531</v>
      </c>
      <c r="C15">
        <v>34212</v>
      </c>
      <c r="D15">
        <v>2</v>
      </c>
      <c r="G15" t="s">
        <v>1331</v>
      </c>
      <c r="H15">
        <v>3</v>
      </c>
      <c r="I15" t="s">
        <v>1332</v>
      </c>
      <c r="J15">
        <v>7878</v>
      </c>
      <c r="K15">
        <v>7878</v>
      </c>
      <c r="L15" t="s">
        <v>1324</v>
      </c>
      <c r="M15" t="s">
        <v>1324</v>
      </c>
      <c r="N15">
        <v>4206</v>
      </c>
      <c r="O15">
        <v>4206</v>
      </c>
      <c r="P15" t="s">
        <v>1324</v>
      </c>
      <c r="Q15" t="s">
        <v>1324</v>
      </c>
      <c r="R15">
        <v>3672</v>
      </c>
      <c r="S15">
        <v>3672</v>
      </c>
      <c r="T15" t="s">
        <v>1324</v>
      </c>
      <c r="U15" t="s">
        <v>1324</v>
      </c>
    </row>
    <row r="16" spans="1:27">
      <c r="A16">
        <v>6532</v>
      </c>
      <c r="C16">
        <v>34212</v>
      </c>
      <c r="D16">
        <v>2</v>
      </c>
      <c r="G16" t="s">
        <v>1333</v>
      </c>
      <c r="H16">
        <v>3</v>
      </c>
      <c r="I16" t="s">
        <v>1334</v>
      </c>
      <c r="J16">
        <v>71309</v>
      </c>
      <c r="K16">
        <v>60580</v>
      </c>
      <c r="L16">
        <v>10729</v>
      </c>
      <c r="M16">
        <v>24774</v>
      </c>
      <c r="N16">
        <v>38749</v>
      </c>
      <c r="O16">
        <v>32053</v>
      </c>
      <c r="P16">
        <v>6696</v>
      </c>
      <c r="Q16">
        <v>13877</v>
      </c>
      <c r="R16">
        <v>32560</v>
      </c>
      <c r="S16">
        <v>28527</v>
      </c>
      <c r="T16">
        <v>4033</v>
      </c>
      <c r="U16">
        <v>10897</v>
      </c>
    </row>
    <row r="17" spans="1:21">
      <c r="A17">
        <v>6533</v>
      </c>
      <c r="C17">
        <v>34212</v>
      </c>
      <c r="D17">
        <v>2</v>
      </c>
      <c r="G17" t="s">
        <v>1335</v>
      </c>
      <c r="H17">
        <v>2</v>
      </c>
      <c r="I17" t="s">
        <v>1336</v>
      </c>
      <c r="J17" t="s">
        <v>1324</v>
      </c>
      <c r="K17" t="s">
        <v>1324</v>
      </c>
      <c r="L17" t="s">
        <v>1324</v>
      </c>
      <c r="M17" t="s">
        <v>1324</v>
      </c>
      <c r="N17" t="s">
        <v>1324</v>
      </c>
      <c r="O17" t="s">
        <v>1324</v>
      </c>
      <c r="P17" t="s">
        <v>1324</v>
      </c>
      <c r="Q17" t="s">
        <v>1324</v>
      </c>
      <c r="R17" t="s">
        <v>1324</v>
      </c>
      <c r="S17" t="s">
        <v>1324</v>
      </c>
      <c r="T17" t="s">
        <v>1324</v>
      </c>
      <c r="U17" t="s">
        <v>1324</v>
      </c>
    </row>
    <row r="18" spans="1:21">
      <c r="A18">
        <v>6534</v>
      </c>
      <c r="C18">
        <v>34212</v>
      </c>
      <c r="D18">
        <v>2</v>
      </c>
      <c r="G18" t="s">
        <v>1337</v>
      </c>
      <c r="H18">
        <v>1</v>
      </c>
      <c r="I18" t="s">
        <v>1325</v>
      </c>
      <c r="J18">
        <v>21926</v>
      </c>
      <c r="K18">
        <v>18154</v>
      </c>
      <c r="L18">
        <v>3772</v>
      </c>
      <c r="M18">
        <v>4129</v>
      </c>
      <c r="N18">
        <v>15713</v>
      </c>
      <c r="O18">
        <v>13528</v>
      </c>
      <c r="P18">
        <v>2185</v>
      </c>
      <c r="Q18">
        <v>2352</v>
      </c>
      <c r="R18">
        <v>6213</v>
      </c>
      <c r="S18">
        <v>4626</v>
      </c>
      <c r="T18">
        <v>1587</v>
      </c>
      <c r="U18">
        <v>1777</v>
      </c>
    </row>
    <row r="19" spans="1:21">
      <c r="A19">
        <v>6535</v>
      </c>
      <c r="C19">
        <v>34212</v>
      </c>
      <c r="D19">
        <v>2</v>
      </c>
      <c r="G19" t="s">
        <v>1338</v>
      </c>
      <c r="H19">
        <v>2</v>
      </c>
      <c r="I19" t="s">
        <v>1339</v>
      </c>
      <c r="J19">
        <v>20230</v>
      </c>
      <c r="K19">
        <v>17408</v>
      </c>
      <c r="L19">
        <v>2822</v>
      </c>
      <c r="M19">
        <v>3171</v>
      </c>
      <c r="N19">
        <v>14348</v>
      </c>
      <c r="O19">
        <v>12851</v>
      </c>
      <c r="P19">
        <v>1497</v>
      </c>
      <c r="Q19">
        <v>1659</v>
      </c>
      <c r="R19">
        <v>5882</v>
      </c>
      <c r="S19">
        <v>4557</v>
      </c>
      <c r="T19">
        <v>1325</v>
      </c>
      <c r="U19">
        <v>1512</v>
      </c>
    </row>
    <row r="20" spans="1:21">
      <c r="K20" s="515">
        <f>K13/K12</f>
        <v>0.77532391048292104</v>
      </c>
    </row>
    <row r="21" spans="1:21">
      <c r="K21">
        <f>K13+K18</f>
        <v>86612</v>
      </c>
    </row>
    <row r="22" spans="1:21">
      <c r="K22">
        <f>K12-K21</f>
        <v>1684</v>
      </c>
    </row>
    <row r="23" spans="1:21">
      <c r="K23">
        <f>K13/$K$21</f>
        <v>0.790398559091119</v>
      </c>
    </row>
    <row r="24" spans="1:21">
      <c r="K24">
        <f>K18/$K$21</f>
        <v>0.209601440908881</v>
      </c>
    </row>
    <row r="25" spans="1:21">
      <c r="K25" s="498">
        <f>$K$22*K23</f>
        <v>1331.0311735094444</v>
      </c>
    </row>
    <row r="26" spans="1:21">
      <c r="K26" s="498">
        <f>$K$22*K24</f>
        <v>352.96882649055561</v>
      </c>
    </row>
    <row r="27" spans="1:21">
      <c r="K27" s="500">
        <f>K22-K25-K26</f>
        <v>0</v>
      </c>
    </row>
    <row r="28" spans="1:21">
      <c r="K28" s="516">
        <f>K13+K25</f>
        <v>69789.031173509444</v>
      </c>
    </row>
    <row r="29" spans="1:21">
      <c r="K29" s="500">
        <f>K18+K26</f>
        <v>18506.968826490556</v>
      </c>
    </row>
    <row r="30" spans="1:21">
      <c r="K30" s="500">
        <f>K28+K29</f>
        <v>88296</v>
      </c>
    </row>
    <row r="31" spans="1:21">
      <c r="K31" s="500">
        <f>K12-K30</f>
        <v>0</v>
      </c>
    </row>
    <row r="32" spans="1:21">
      <c r="K32" s="499">
        <f>K28/K12</f>
        <v>0.790398559091119</v>
      </c>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8C161-AF57-4845-8B27-63A0036C9F11}">
  <dimension ref="A1:CJ255"/>
  <sheetViews>
    <sheetView zoomScale="85" zoomScaleNormal="85" zoomScaleSheetLayoutView="75" workbookViewId="0">
      <pane xSplit="16" ySplit="15" topLeftCell="Q221" activePane="bottomRight" state="frozen"/>
      <selection activeCell="AQ95" sqref="AQ95"/>
      <selection pane="topRight" activeCell="AQ95" sqref="AQ95"/>
      <selection pane="bottomLeft" activeCell="AQ95" sqref="AQ95"/>
      <selection pane="bottomRight" activeCell="AQ95" sqref="AQ95"/>
    </sheetView>
  </sheetViews>
  <sheetFormatPr defaultRowHeight="12.75"/>
  <cols>
    <col min="1" max="5" width="12" style="409" hidden="1" customWidth="1"/>
    <col min="6" max="6" width="2.83203125" style="410" hidden="1" customWidth="1"/>
    <col min="7" max="14" width="2.83203125" style="410" customWidth="1"/>
    <col min="15" max="15" width="31.5" style="410" customWidth="1"/>
    <col min="16" max="16" width="1.1640625" style="410" customWidth="1"/>
    <col min="17" max="30" width="15.5" style="411" customWidth="1"/>
    <col min="31" max="39" width="17.1640625" style="411" customWidth="1"/>
    <col min="40" max="82" width="16.83203125" style="411" customWidth="1"/>
    <col min="83" max="83" width="0.6640625" style="411" customWidth="1"/>
    <col min="84" max="86" width="14.1640625" style="411" customWidth="1"/>
    <col min="87" max="87" width="19.33203125" style="411" customWidth="1"/>
    <col min="88" max="88" width="4.83203125" style="410" customWidth="1"/>
    <col min="89" max="256" width="9.33203125" style="410"/>
    <col min="257" max="262" width="0" style="410" hidden="1" customWidth="1"/>
    <col min="263" max="270" width="2.83203125" style="410" customWidth="1"/>
    <col min="271" max="271" width="31.5" style="410" customWidth="1"/>
    <col min="272" max="272" width="1.1640625" style="410" customWidth="1"/>
    <col min="273" max="286" width="15.5" style="410" customWidth="1"/>
    <col min="287" max="295" width="17.1640625" style="410" customWidth="1"/>
    <col min="296" max="338" width="16.83203125" style="410" customWidth="1"/>
    <col min="339" max="339" width="0.6640625" style="410" customWidth="1"/>
    <col min="340" max="342" width="14.1640625" style="410" customWidth="1"/>
    <col min="343" max="343" width="19.33203125" style="410" customWidth="1"/>
    <col min="344" max="344" width="4.83203125" style="410" customWidth="1"/>
    <col min="345" max="512" width="9.33203125" style="410"/>
    <col min="513" max="518" width="0" style="410" hidden="1" customWidth="1"/>
    <col min="519" max="526" width="2.83203125" style="410" customWidth="1"/>
    <col min="527" max="527" width="31.5" style="410" customWidth="1"/>
    <col min="528" max="528" width="1.1640625" style="410" customWidth="1"/>
    <col min="529" max="542" width="15.5" style="410" customWidth="1"/>
    <col min="543" max="551" width="17.1640625" style="410" customWidth="1"/>
    <col min="552" max="594" width="16.83203125" style="410" customWidth="1"/>
    <col min="595" max="595" width="0.6640625" style="410" customWidth="1"/>
    <col min="596" max="598" width="14.1640625" style="410" customWidth="1"/>
    <col min="599" max="599" width="19.33203125" style="410" customWidth="1"/>
    <col min="600" max="600" width="4.83203125" style="410" customWidth="1"/>
    <col min="601" max="768" width="9.33203125" style="410"/>
    <col min="769" max="774" width="0" style="410" hidden="1" customWidth="1"/>
    <col min="775" max="782" width="2.83203125" style="410" customWidth="1"/>
    <col min="783" max="783" width="31.5" style="410" customWidth="1"/>
    <col min="784" max="784" width="1.1640625" style="410" customWidth="1"/>
    <col min="785" max="798" width="15.5" style="410" customWidth="1"/>
    <col min="799" max="807" width="17.1640625" style="410" customWidth="1"/>
    <col min="808" max="850" width="16.83203125" style="410" customWidth="1"/>
    <col min="851" max="851" width="0.6640625" style="410" customWidth="1"/>
    <col min="852" max="854" width="14.1640625" style="410" customWidth="1"/>
    <col min="855" max="855" width="19.33203125" style="410" customWidth="1"/>
    <col min="856" max="856" width="4.83203125" style="410" customWidth="1"/>
    <col min="857" max="1024" width="9.33203125" style="410"/>
    <col min="1025" max="1030" width="0" style="410" hidden="1" customWidth="1"/>
    <col min="1031" max="1038" width="2.83203125" style="410" customWidth="1"/>
    <col min="1039" max="1039" width="31.5" style="410" customWidth="1"/>
    <col min="1040" max="1040" width="1.1640625" style="410" customWidth="1"/>
    <col min="1041" max="1054" width="15.5" style="410" customWidth="1"/>
    <col min="1055" max="1063" width="17.1640625" style="410" customWidth="1"/>
    <col min="1064" max="1106" width="16.83203125" style="410" customWidth="1"/>
    <col min="1107" max="1107" width="0.6640625" style="410" customWidth="1"/>
    <col min="1108" max="1110" width="14.1640625" style="410" customWidth="1"/>
    <col min="1111" max="1111" width="19.33203125" style="410" customWidth="1"/>
    <col min="1112" max="1112" width="4.83203125" style="410" customWidth="1"/>
    <col min="1113" max="1280" width="9.33203125" style="410"/>
    <col min="1281" max="1286" width="0" style="410" hidden="1" customWidth="1"/>
    <col min="1287" max="1294" width="2.83203125" style="410" customWidth="1"/>
    <col min="1295" max="1295" width="31.5" style="410" customWidth="1"/>
    <col min="1296" max="1296" width="1.1640625" style="410" customWidth="1"/>
    <col min="1297" max="1310" width="15.5" style="410" customWidth="1"/>
    <col min="1311" max="1319" width="17.1640625" style="410" customWidth="1"/>
    <col min="1320" max="1362" width="16.83203125" style="410" customWidth="1"/>
    <col min="1363" max="1363" width="0.6640625" style="410" customWidth="1"/>
    <col min="1364" max="1366" width="14.1640625" style="410" customWidth="1"/>
    <col min="1367" max="1367" width="19.33203125" style="410" customWidth="1"/>
    <col min="1368" max="1368" width="4.83203125" style="410" customWidth="1"/>
    <col min="1369" max="1536" width="9.33203125" style="410"/>
    <col min="1537" max="1542" width="0" style="410" hidden="1" customWidth="1"/>
    <col min="1543" max="1550" width="2.83203125" style="410" customWidth="1"/>
    <col min="1551" max="1551" width="31.5" style="410" customWidth="1"/>
    <col min="1552" max="1552" width="1.1640625" style="410" customWidth="1"/>
    <col min="1553" max="1566" width="15.5" style="410" customWidth="1"/>
    <col min="1567" max="1575" width="17.1640625" style="410" customWidth="1"/>
    <col min="1576" max="1618" width="16.83203125" style="410" customWidth="1"/>
    <col min="1619" max="1619" width="0.6640625" style="410" customWidth="1"/>
    <col min="1620" max="1622" width="14.1640625" style="410" customWidth="1"/>
    <col min="1623" max="1623" width="19.33203125" style="410" customWidth="1"/>
    <col min="1624" max="1624" width="4.83203125" style="410" customWidth="1"/>
    <col min="1625" max="1792" width="9.33203125" style="410"/>
    <col min="1793" max="1798" width="0" style="410" hidden="1" customWidth="1"/>
    <col min="1799" max="1806" width="2.83203125" style="410" customWidth="1"/>
    <col min="1807" max="1807" width="31.5" style="410" customWidth="1"/>
    <col min="1808" max="1808" width="1.1640625" style="410" customWidth="1"/>
    <col min="1809" max="1822" width="15.5" style="410" customWidth="1"/>
    <col min="1823" max="1831" width="17.1640625" style="410" customWidth="1"/>
    <col min="1832" max="1874" width="16.83203125" style="410" customWidth="1"/>
    <col min="1875" max="1875" width="0.6640625" style="410" customWidth="1"/>
    <col min="1876" max="1878" width="14.1640625" style="410" customWidth="1"/>
    <col min="1879" max="1879" width="19.33203125" style="410" customWidth="1"/>
    <col min="1880" max="1880" width="4.83203125" style="410" customWidth="1"/>
    <col min="1881" max="2048" width="9.33203125" style="410"/>
    <col min="2049" max="2054" width="0" style="410" hidden="1" customWidth="1"/>
    <col min="2055" max="2062" width="2.83203125" style="410" customWidth="1"/>
    <col min="2063" max="2063" width="31.5" style="410" customWidth="1"/>
    <col min="2064" max="2064" width="1.1640625" style="410" customWidth="1"/>
    <col min="2065" max="2078" width="15.5" style="410" customWidth="1"/>
    <col min="2079" max="2087" width="17.1640625" style="410" customWidth="1"/>
    <col min="2088" max="2130" width="16.83203125" style="410" customWidth="1"/>
    <col min="2131" max="2131" width="0.6640625" style="410" customWidth="1"/>
    <col min="2132" max="2134" width="14.1640625" style="410" customWidth="1"/>
    <col min="2135" max="2135" width="19.33203125" style="410" customWidth="1"/>
    <col min="2136" max="2136" width="4.83203125" style="410" customWidth="1"/>
    <col min="2137" max="2304" width="9.33203125" style="410"/>
    <col min="2305" max="2310" width="0" style="410" hidden="1" customWidth="1"/>
    <col min="2311" max="2318" width="2.83203125" style="410" customWidth="1"/>
    <col min="2319" max="2319" width="31.5" style="410" customWidth="1"/>
    <col min="2320" max="2320" width="1.1640625" style="410" customWidth="1"/>
    <col min="2321" max="2334" width="15.5" style="410" customWidth="1"/>
    <col min="2335" max="2343" width="17.1640625" style="410" customWidth="1"/>
    <col min="2344" max="2386" width="16.83203125" style="410" customWidth="1"/>
    <col min="2387" max="2387" width="0.6640625" style="410" customWidth="1"/>
    <col min="2388" max="2390" width="14.1640625" style="410" customWidth="1"/>
    <col min="2391" max="2391" width="19.33203125" style="410" customWidth="1"/>
    <col min="2392" max="2392" width="4.83203125" style="410" customWidth="1"/>
    <col min="2393" max="2560" width="9.33203125" style="410"/>
    <col min="2561" max="2566" width="0" style="410" hidden="1" customWidth="1"/>
    <col min="2567" max="2574" width="2.83203125" style="410" customWidth="1"/>
    <col min="2575" max="2575" width="31.5" style="410" customWidth="1"/>
    <col min="2576" max="2576" width="1.1640625" style="410" customWidth="1"/>
    <col min="2577" max="2590" width="15.5" style="410" customWidth="1"/>
    <col min="2591" max="2599" width="17.1640625" style="410" customWidth="1"/>
    <col min="2600" max="2642" width="16.83203125" style="410" customWidth="1"/>
    <col min="2643" max="2643" width="0.6640625" style="410" customWidth="1"/>
    <col min="2644" max="2646" width="14.1640625" style="410" customWidth="1"/>
    <col min="2647" max="2647" width="19.33203125" style="410" customWidth="1"/>
    <col min="2648" max="2648" width="4.83203125" style="410" customWidth="1"/>
    <col min="2649" max="2816" width="9.33203125" style="410"/>
    <col min="2817" max="2822" width="0" style="410" hidden="1" customWidth="1"/>
    <col min="2823" max="2830" width="2.83203125" style="410" customWidth="1"/>
    <col min="2831" max="2831" width="31.5" style="410" customWidth="1"/>
    <col min="2832" max="2832" width="1.1640625" style="410" customWidth="1"/>
    <col min="2833" max="2846" width="15.5" style="410" customWidth="1"/>
    <col min="2847" max="2855" width="17.1640625" style="410" customWidth="1"/>
    <col min="2856" max="2898" width="16.83203125" style="410" customWidth="1"/>
    <col min="2899" max="2899" width="0.6640625" style="410" customWidth="1"/>
    <col min="2900" max="2902" width="14.1640625" style="410" customWidth="1"/>
    <col min="2903" max="2903" width="19.33203125" style="410" customWidth="1"/>
    <col min="2904" max="2904" width="4.83203125" style="410" customWidth="1"/>
    <col min="2905" max="3072" width="9.33203125" style="410"/>
    <col min="3073" max="3078" width="0" style="410" hidden="1" customWidth="1"/>
    <col min="3079" max="3086" width="2.83203125" style="410" customWidth="1"/>
    <col min="3087" max="3087" width="31.5" style="410" customWidth="1"/>
    <col min="3088" max="3088" width="1.1640625" style="410" customWidth="1"/>
    <col min="3089" max="3102" width="15.5" style="410" customWidth="1"/>
    <col min="3103" max="3111" width="17.1640625" style="410" customWidth="1"/>
    <col min="3112" max="3154" width="16.83203125" style="410" customWidth="1"/>
    <col min="3155" max="3155" width="0.6640625" style="410" customWidth="1"/>
    <col min="3156" max="3158" width="14.1640625" style="410" customWidth="1"/>
    <col min="3159" max="3159" width="19.33203125" style="410" customWidth="1"/>
    <col min="3160" max="3160" width="4.83203125" style="410" customWidth="1"/>
    <col min="3161" max="3328" width="9.33203125" style="410"/>
    <col min="3329" max="3334" width="0" style="410" hidden="1" customWidth="1"/>
    <col min="3335" max="3342" width="2.83203125" style="410" customWidth="1"/>
    <col min="3343" max="3343" width="31.5" style="410" customWidth="1"/>
    <col min="3344" max="3344" width="1.1640625" style="410" customWidth="1"/>
    <col min="3345" max="3358" width="15.5" style="410" customWidth="1"/>
    <col min="3359" max="3367" width="17.1640625" style="410" customWidth="1"/>
    <col min="3368" max="3410" width="16.83203125" style="410" customWidth="1"/>
    <col min="3411" max="3411" width="0.6640625" style="410" customWidth="1"/>
    <col min="3412" max="3414" width="14.1640625" style="410" customWidth="1"/>
    <col min="3415" max="3415" width="19.33203125" style="410" customWidth="1"/>
    <col min="3416" max="3416" width="4.83203125" style="410" customWidth="1"/>
    <col min="3417" max="3584" width="9.33203125" style="410"/>
    <col min="3585" max="3590" width="0" style="410" hidden="1" customWidth="1"/>
    <col min="3591" max="3598" width="2.83203125" style="410" customWidth="1"/>
    <col min="3599" max="3599" width="31.5" style="410" customWidth="1"/>
    <col min="3600" max="3600" width="1.1640625" style="410" customWidth="1"/>
    <col min="3601" max="3614" width="15.5" style="410" customWidth="1"/>
    <col min="3615" max="3623" width="17.1640625" style="410" customWidth="1"/>
    <col min="3624" max="3666" width="16.83203125" style="410" customWidth="1"/>
    <col min="3667" max="3667" width="0.6640625" style="410" customWidth="1"/>
    <col min="3668" max="3670" width="14.1640625" style="410" customWidth="1"/>
    <col min="3671" max="3671" width="19.33203125" style="410" customWidth="1"/>
    <col min="3672" max="3672" width="4.83203125" style="410" customWidth="1"/>
    <col min="3673" max="3840" width="9.33203125" style="410"/>
    <col min="3841" max="3846" width="0" style="410" hidden="1" customWidth="1"/>
    <col min="3847" max="3854" width="2.83203125" style="410" customWidth="1"/>
    <col min="3855" max="3855" width="31.5" style="410" customWidth="1"/>
    <col min="3856" max="3856" width="1.1640625" style="410" customWidth="1"/>
    <col min="3857" max="3870" width="15.5" style="410" customWidth="1"/>
    <col min="3871" max="3879" width="17.1640625" style="410" customWidth="1"/>
    <col min="3880" max="3922" width="16.83203125" style="410" customWidth="1"/>
    <col min="3923" max="3923" width="0.6640625" style="410" customWidth="1"/>
    <col min="3924" max="3926" width="14.1640625" style="410" customWidth="1"/>
    <col min="3927" max="3927" width="19.33203125" style="410" customWidth="1"/>
    <col min="3928" max="3928" width="4.83203125" style="410" customWidth="1"/>
    <col min="3929" max="4096" width="9.33203125" style="410"/>
    <col min="4097" max="4102" width="0" style="410" hidden="1" customWidth="1"/>
    <col min="4103" max="4110" width="2.83203125" style="410" customWidth="1"/>
    <col min="4111" max="4111" width="31.5" style="410" customWidth="1"/>
    <col min="4112" max="4112" width="1.1640625" style="410" customWidth="1"/>
    <col min="4113" max="4126" width="15.5" style="410" customWidth="1"/>
    <col min="4127" max="4135" width="17.1640625" style="410" customWidth="1"/>
    <col min="4136" max="4178" width="16.83203125" style="410" customWidth="1"/>
    <col min="4179" max="4179" width="0.6640625" style="410" customWidth="1"/>
    <col min="4180" max="4182" width="14.1640625" style="410" customWidth="1"/>
    <col min="4183" max="4183" width="19.33203125" style="410" customWidth="1"/>
    <col min="4184" max="4184" width="4.83203125" style="410" customWidth="1"/>
    <col min="4185" max="4352" width="9.33203125" style="410"/>
    <col min="4353" max="4358" width="0" style="410" hidden="1" customWidth="1"/>
    <col min="4359" max="4366" width="2.83203125" style="410" customWidth="1"/>
    <col min="4367" max="4367" width="31.5" style="410" customWidth="1"/>
    <col min="4368" max="4368" width="1.1640625" style="410" customWidth="1"/>
    <col min="4369" max="4382" width="15.5" style="410" customWidth="1"/>
    <col min="4383" max="4391" width="17.1640625" style="410" customWidth="1"/>
    <col min="4392" max="4434" width="16.83203125" style="410" customWidth="1"/>
    <col min="4435" max="4435" width="0.6640625" style="410" customWidth="1"/>
    <col min="4436" max="4438" width="14.1640625" style="410" customWidth="1"/>
    <col min="4439" max="4439" width="19.33203125" style="410" customWidth="1"/>
    <col min="4440" max="4440" width="4.83203125" style="410" customWidth="1"/>
    <col min="4441" max="4608" width="9.33203125" style="410"/>
    <col min="4609" max="4614" width="0" style="410" hidden="1" customWidth="1"/>
    <col min="4615" max="4622" width="2.83203125" style="410" customWidth="1"/>
    <col min="4623" max="4623" width="31.5" style="410" customWidth="1"/>
    <col min="4624" max="4624" width="1.1640625" style="410" customWidth="1"/>
    <col min="4625" max="4638" width="15.5" style="410" customWidth="1"/>
    <col min="4639" max="4647" width="17.1640625" style="410" customWidth="1"/>
    <col min="4648" max="4690" width="16.83203125" style="410" customWidth="1"/>
    <col min="4691" max="4691" width="0.6640625" style="410" customWidth="1"/>
    <col min="4692" max="4694" width="14.1640625" style="410" customWidth="1"/>
    <col min="4695" max="4695" width="19.33203125" style="410" customWidth="1"/>
    <col min="4696" max="4696" width="4.83203125" style="410" customWidth="1"/>
    <col min="4697" max="4864" width="9.33203125" style="410"/>
    <col min="4865" max="4870" width="0" style="410" hidden="1" customWidth="1"/>
    <col min="4871" max="4878" width="2.83203125" style="410" customWidth="1"/>
    <col min="4879" max="4879" width="31.5" style="410" customWidth="1"/>
    <col min="4880" max="4880" width="1.1640625" style="410" customWidth="1"/>
    <col min="4881" max="4894" width="15.5" style="410" customWidth="1"/>
    <col min="4895" max="4903" width="17.1640625" style="410" customWidth="1"/>
    <col min="4904" max="4946" width="16.83203125" style="410" customWidth="1"/>
    <col min="4947" max="4947" width="0.6640625" style="410" customWidth="1"/>
    <col min="4948" max="4950" width="14.1640625" style="410" customWidth="1"/>
    <col min="4951" max="4951" width="19.33203125" style="410" customWidth="1"/>
    <col min="4952" max="4952" width="4.83203125" style="410" customWidth="1"/>
    <col min="4953" max="5120" width="9.33203125" style="410"/>
    <col min="5121" max="5126" width="0" style="410" hidden="1" customWidth="1"/>
    <col min="5127" max="5134" width="2.83203125" style="410" customWidth="1"/>
    <col min="5135" max="5135" width="31.5" style="410" customWidth="1"/>
    <col min="5136" max="5136" width="1.1640625" style="410" customWidth="1"/>
    <col min="5137" max="5150" width="15.5" style="410" customWidth="1"/>
    <col min="5151" max="5159" width="17.1640625" style="410" customWidth="1"/>
    <col min="5160" max="5202" width="16.83203125" style="410" customWidth="1"/>
    <col min="5203" max="5203" width="0.6640625" style="410" customWidth="1"/>
    <col min="5204" max="5206" width="14.1640625" style="410" customWidth="1"/>
    <col min="5207" max="5207" width="19.33203125" style="410" customWidth="1"/>
    <col min="5208" max="5208" width="4.83203125" style="410" customWidth="1"/>
    <col min="5209" max="5376" width="9.33203125" style="410"/>
    <col min="5377" max="5382" width="0" style="410" hidden="1" customWidth="1"/>
    <col min="5383" max="5390" width="2.83203125" style="410" customWidth="1"/>
    <col min="5391" max="5391" width="31.5" style="410" customWidth="1"/>
    <col min="5392" max="5392" width="1.1640625" style="410" customWidth="1"/>
    <col min="5393" max="5406" width="15.5" style="410" customWidth="1"/>
    <col min="5407" max="5415" width="17.1640625" style="410" customWidth="1"/>
    <col min="5416" max="5458" width="16.83203125" style="410" customWidth="1"/>
    <col min="5459" max="5459" width="0.6640625" style="410" customWidth="1"/>
    <col min="5460" max="5462" width="14.1640625" style="410" customWidth="1"/>
    <col min="5463" max="5463" width="19.33203125" style="410" customWidth="1"/>
    <col min="5464" max="5464" width="4.83203125" style="410" customWidth="1"/>
    <col min="5465" max="5632" width="9.33203125" style="410"/>
    <col min="5633" max="5638" width="0" style="410" hidden="1" customWidth="1"/>
    <col min="5639" max="5646" width="2.83203125" style="410" customWidth="1"/>
    <col min="5647" max="5647" width="31.5" style="410" customWidth="1"/>
    <col min="5648" max="5648" width="1.1640625" style="410" customWidth="1"/>
    <col min="5649" max="5662" width="15.5" style="410" customWidth="1"/>
    <col min="5663" max="5671" width="17.1640625" style="410" customWidth="1"/>
    <col min="5672" max="5714" width="16.83203125" style="410" customWidth="1"/>
    <col min="5715" max="5715" width="0.6640625" style="410" customWidth="1"/>
    <col min="5716" max="5718" width="14.1640625" style="410" customWidth="1"/>
    <col min="5719" max="5719" width="19.33203125" style="410" customWidth="1"/>
    <col min="5720" max="5720" width="4.83203125" style="410" customWidth="1"/>
    <col min="5721" max="5888" width="9.33203125" style="410"/>
    <col min="5889" max="5894" width="0" style="410" hidden="1" customWidth="1"/>
    <col min="5895" max="5902" width="2.83203125" style="410" customWidth="1"/>
    <col min="5903" max="5903" width="31.5" style="410" customWidth="1"/>
    <col min="5904" max="5904" width="1.1640625" style="410" customWidth="1"/>
    <col min="5905" max="5918" width="15.5" style="410" customWidth="1"/>
    <col min="5919" max="5927" width="17.1640625" style="410" customWidth="1"/>
    <col min="5928" max="5970" width="16.83203125" style="410" customWidth="1"/>
    <col min="5971" max="5971" width="0.6640625" style="410" customWidth="1"/>
    <col min="5972" max="5974" width="14.1640625" style="410" customWidth="1"/>
    <col min="5975" max="5975" width="19.33203125" style="410" customWidth="1"/>
    <col min="5976" max="5976" width="4.83203125" style="410" customWidth="1"/>
    <col min="5977" max="6144" width="9.33203125" style="410"/>
    <col min="6145" max="6150" width="0" style="410" hidden="1" customWidth="1"/>
    <col min="6151" max="6158" width="2.83203125" style="410" customWidth="1"/>
    <col min="6159" max="6159" width="31.5" style="410" customWidth="1"/>
    <col min="6160" max="6160" width="1.1640625" style="410" customWidth="1"/>
    <col min="6161" max="6174" width="15.5" style="410" customWidth="1"/>
    <col min="6175" max="6183" width="17.1640625" style="410" customWidth="1"/>
    <col min="6184" max="6226" width="16.83203125" style="410" customWidth="1"/>
    <col min="6227" max="6227" width="0.6640625" style="410" customWidth="1"/>
    <col min="6228" max="6230" width="14.1640625" style="410" customWidth="1"/>
    <col min="6231" max="6231" width="19.33203125" style="410" customWidth="1"/>
    <col min="6232" max="6232" width="4.83203125" style="410" customWidth="1"/>
    <col min="6233" max="6400" width="9.33203125" style="410"/>
    <col min="6401" max="6406" width="0" style="410" hidden="1" customWidth="1"/>
    <col min="6407" max="6414" width="2.83203125" style="410" customWidth="1"/>
    <col min="6415" max="6415" width="31.5" style="410" customWidth="1"/>
    <col min="6416" max="6416" width="1.1640625" style="410" customWidth="1"/>
    <col min="6417" max="6430" width="15.5" style="410" customWidth="1"/>
    <col min="6431" max="6439" width="17.1640625" style="410" customWidth="1"/>
    <col min="6440" max="6482" width="16.83203125" style="410" customWidth="1"/>
    <col min="6483" max="6483" width="0.6640625" style="410" customWidth="1"/>
    <col min="6484" max="6486" width="14.1640625" style="410" customWidth="1"/>
    <col min="6487" max="6487" width="19.33203125" style="410" customWidth="1"/>
    <col min="6488" max="6488" width="4.83203125" style="410" customWidth="1"/>
    <col min="6489" max="6656" width="9.33203125" style="410"/>
    <col min="6657" max="6662" width="0" style="410" hidden="1" customWidth="1"/>
    <col min="6663" max="6670" width="2.83203125" style="410" customWidth="1"/>
    <col min="6671" max="6671" width="31.5" style="410" customWidth="1"/>
    <col min="6672" max="6672" width="1.1640625" style="410" customWidth="1"/>
    <col min="6673" max="6686" width="15.5" style="410" customWidth="1"/>
    <col min="6687" max="6695" width="17.1640625" style="410" customWidth="1"/>
    <col min="6696" max="6738" width="16.83203125" style="410" customWidth="1"/>
    <col min="6739" max="6739" width="0.6640625" style="410" customWidth="1"/>
    <col min="6740" max="6742" width="14.1640625" style="410" customWidth="1"/>
    <col min="6743" max="6743" width="19.33203125" style="410" customWidth="1"/>
    <col min="6744" max="6744" width="4.83203125" style="410" customWidth="1"/>
    <col min="6745" max="6912" width="9.33203125" style="410"/>
    <col min="6913" max="6918" width="0" style="410" hidden="1" customWidth="1"/>
    <col min="6919" max="6926" width="2.83203125" style="410" customWidth="1"/>
    <col min="6927" max="6927" width="31.5" style="410" customWidth="1"/>
    <col min="6928" max="6928" width="1.1640625" style="410" customWidth="1"/>
    <col min="6929" max="6942" width="15.5" style="410" customWidth="1"/>
    <col min="6943" max="6951" width="17.1640625" style="410" customWidth="1"/>
    <col min="6952" max="6994" width="16.83203125" style="410" customWidth="1"/>
    <col min="6995" max="6995" width="0.6640625" style="410" customWidth="1"/>
    <col min="6996" max="6998" width="14.1640625" style="410" customWidth="1"/>
    <col min="6999" max="6999" width="19.33203125" style="410" customWidth="1"/>
    <col min="7000" max="7000" width="4.83203125" style="410" customWidth="1"/>
    <col min="7001" max="7168" width="9.33203125" style="410"/>
    <col min="7169" max="7174" width="0" style="410" hidden="1" customWidth="1"/>
    <col min="7175" max="7182" width="2.83203125" style="410" customWidth="1"/>
    <col min="7183" max="7183" width="31.5" style="410" customWidth="1"/>
    <col min="7184" max="7184" width="1.1640625" style="410" customWidth="1"/>
    <col min="7185" max="7198" width="15.5" style="410" customWidth="1"/>
    <col min="7199" max="7207" width="17.1640625" style="410" customWidth="1"/>
    <col min="7208" max="7250" width="16.83203125" style="410" customWidth="1"/>
    <col min="7251" max="7251" width="0.6640625" style="410" customWidth="1"/>
    <col min="7252" max="7254" width="14.1640625" style="410" customWidth="1"/>
    <col min="7255" max="7255" width="19.33203125" style="410" customWidth="1"/>
    <col min="7256" max="7256" width="4.83203125" style="410" customWidth="1"/>
    <col min="7257" max="7424" width="9.33203125" style="410"/>
    <col min="7425" max="7430" width="0" style="410" hidden="1" customWidth="1"/>
    <col min="7431" max="7438" width="2.83203125" style="410" customWidth="1"/>
    <col min="7439" max="7439" width="31.5" style="410" customWidth="1"/>
    <col min="7440" max="7440" width="1.1640625" style="410" customWidth="1"/>
    <col min="7441" max="7454" width="15.5" style="410" customWidth="1"/>
    <col min="7455" max="7463" width="17.1640625" style="410" customWidth="1"/>
    <col min="7464" max="7506" width="16.83203125" style="410" customWidth="1"/>
    <col min="7507" max="7507" width="0.6640625" style="410" customWidth="1"/>
    <col min="7508" max="7510" width="14.1640625" style="410" customWidth="1"/>
    <col min="7511" max="7511" width="19.33203125" style="410" customWidth="1"/>
    <col min="7512" max="7512" width="4.83203125" style="410" customWidth="1"/>
    <col min="7513" max="7680" width="9.33203125" style="410"/>
    <col min="7681" max="7686" width="0" style="410" hidden="1" customWidth="1"/>
    <col min="7687" max="7694" width="2.83203125" style="410" customWidth="1"/>
    <col min="7695" max="7695" width="31.5" style="410" customWidth="1"/>
    <col min="7696" max="7696" width="1.1640625" style="410" customWidth="1"/>
    <col min="7697" max="7710" width="15.5" style="410" customWidth="1"/>
    <col min="7711" max="7719" width="17.1640625" style="410" customWidth="1"/>
    <col min="7720" max="7762" width="16.83203125" style="410" customWidth="1"/>
    <col min="7763" max="7763" width="0.6640625" style="410" customWidth="1"/>
    <col min="7764" max="7766" width="14.1640625" style="410" customWidth="1"/>
    <col min="7767" max="7767" width="19.33203125" style="410" customWidth="1"/>
    <col min="7768" max="7768" width="4.83203125" style="410" customWidth="1"/>
    <col min="7769" max="7936" width="9.33203125" style="410"/>
    <col min="7937" max="7942" width="0" style="410" hidden="1" customWidth="1"/>
    <col min="7943" max="7950" width="2.83203125" style="410" customWidth="1"/>
    <col min="7951" max="7951" width="31.5" style="410" customWidth="1"/>
    <col min="7952" max="7952" width="1.1640625" style="410" customWidth="1"/>
    <col min="7953" max="7966" width="15.5" style="410" customWidth="1"/>
    <col min="7967" max="7975" width="17.1640625" style="410" customWidth="1"/>
    <col min="7976" max="8018" width="16.83203125" style="410" customWidth="1"/>
    <col min="8019" max="8019" width="0.6640625" style="410" customWidth="1"/>
    <col min="8020" max="8022" width="14.1640625" style="410" customWidth="1"/>
    <col min="8023" max="8023" width="19.33203125" style="410" customWidth="1"/>
    <col min="8024" max="8024" width="4.83203125" style="410" customWidth="1"/>
    <col min="8025" max="8192" width="9.33203125" style="410"/>
    <col min="8193" max="8198" width="0" style="410" hidden="1" customWidth="1"/>
    <col min="8199" max="8206" width="2.83203125" style="410" customWidth="1"/>
    <col min="8207" max="8207" width="31.5" style="410" customWidth="1"/>
    <col min="8208" max="8208" width="1.1640625" style="410" customWidth="1"/>
    <col min="8209" max="8222" width="15.5" style="410" customWidth="1"/>
    <col min="8223" max="8231" width="17.1640625" style="410" customWidth="1"/>
    <col min="8232" max="8274" width="16.83203125" style="410" customWidth="1"/>
    <col min="8275" max="8275" width="0.6640625" style="410" customWidth="1"/>
    <col min="8276" max="8278" width="14.1640625" style="410" customWidth="1"/>
    <col min="8279" max="8279" width="19.33203125" style="410" customWidth="1"/>
    <col min="8280" max="8280" width="4.83203125" style="410" customWidth="1"/>
    <col min="8281" max="8448" width="9.33203125" style="410"/>
    <col min="8449" max="8454" width="0" style="410" hidden="1" customWidth="1"/>
    <col min="8455" max="8462" width="2.83203125" style="410" customWidth="1"/>
    <col min="8463" max="8463" width="31.5" style="410" customWidth="1"/>
    <col min="8464" max="8464" width="1.1640625" style="410" customWidth="1"/>
    <col min="8465" max="8478" width="15.5" style="410" customWidth="1"/>
    <col min="8479" max="8487" width="17.1640625" style="410" customWidth="1"/>
    <col min="8488" max="8530" width="16.83203125" style="410" customWidth="1"/>
    <col min="8531" max="8531" width="0.6640625" style="410" customWidth="1"/>
    <col min="8532" max="8534" width="14.1640625" style="410" customWidth="1"/>
    <col min="8535" max="8535" width="19.33203125" style="410" customWidth="1"/>
    <col min="8536" max="8536" width="4.83203125" style="410" customWidth="1"/>
    <col min="8537" max="8704" width="9.33203125" style="410"/>
    <col min="8705" max="8710" width="0" style="410" hidden="1" customWidth="1"/>
    <col min="8711" max="8718" width="2.83203125" style="410" customWidth="1"/>
    <col min="8719" max="8719" width="31.5" style="410" customWidth="1"/>
    <col min="8720" max="8720" width="1.1640625" style="410" customWidth="1"/>
    <col min="8721" max="8734" width="15.5" style="410" customWidth="1"/>
    <col min="8735" max="8743" width="17.1640625" style="410" customWidth="1"/>
    <col min="8744" max="8786" width="16.83203125" style="410" customWidth="1"/>
    <col min="8787" max="8787" width="0.6640625" style="410" customWidth="1"/>
    <col min="8788" max="8790" width="14.1640625" style="410" customWidth="1"/>
    <col min="8791" max="8791" width="19.33203125" style="410" customWidth="1"/>
    <col min="8792" max="8792" width="4.83203125" style="410" customWidth="1"/>
    <col min="8793" max="8960" width="9.33203125" style="410"/>
    <col min="8961" max="8966" width="0" style="410" hidden="1" customWidth="1"/>
    <col min="8967" max="8974" width="2.83203125" style="410" customWidth="1"/>
    <col min="8975" max="8975" width="31.5" style="410" customWidth="1"/>
    <col min="8976" max="8976" width="1.1640625" style="410" customWidth="1"/>
    <col min="8977" max="8990" width="15.5" style="410" customWidth="1"/>
    <col min="8991" max="8999" width="17.1640625" style="410" customWidth="1"/>
    <col min="9000" max="9042" width="16.83203125" style="410" customWidth="1"/>
    <col min="9043" max="9043" width="0.6640625" style="410" customWidth="1"/>
    <col min="9044" max="9046" width="14.1640625" style="410" customWidth="1"/>
    <col min="9047" max="9047" width="19.33203125" style="410" customWidth="1"/>
    <col min="9048" max="9048" width="4.83203125" style="410" customWidth="1"/>
    <col min="9049" max="9216" width="9.33203125" style="410"/>
    <col min="9217" max="9222" width="0" style="410" hidden="1" customWidth="1"/>
    <col min="9223" max="9230" width="2.83203125" style="410" customWidth="1"/>
    <col min="9231" max="9231" width="31.5" style="410" customWidth="1"/>
    <col min="9232" max="9232" width="1.1640625" style="410" customWidth="1"/>
    <col min="9233" max="9246" width="15.5" style="410" customWidth="1"/>
    <col min="9247" max="9255" width="17.1640625" style="410" customWidth="1"/>
    <col min="9256" max="9298" width="16.83203125" style="410" customWidth="1"/>
    <col min="9299" max="9299" width="0.6640625" style="410" customWidth="1"/>
    <col min="9300" max="9302" width="14.1640625" style="410" customWidth="1"/>
    <col min="9303" max="9303" width="19.33203125" style="410" customWidth="1"/>
    <col min="9304" max="9304" width="4.83203125" style="410" customWidth="1"/>
    <col min="9305" max="9472" width="9.33203125" style="410"/>
    <col min="9473" max="9478" width="0" style="410" hidden="1" customWidth="1"/>
    <col min="9479" max="9486" width="2.83203125" style="410" customWidth="1"/>
    <col min="9487" max="9487" width="31.5" style="410" customWidth="1"/>
    <col min="9488" max="9488" width="1.1640625" style="410" customWidth="1"/>
    <col min="9489" max="9502" width="15.5" style="410" customWidth="1"/>
    <col min="9503" max="9511" width="17.1640625" style="410" customWidth="1"/>
    <col min="9512" max="9554" width="16.83203125" style="410" customWidth="1"/>
    <col min="9555" max="9555" width="0.6640625" style="410" customWidth="1"/>
    <col min="9556" max="9558" width="14.1640625" style="410" customWidth="1"/>
    <col min="9559" max="9559" width="19.33203125" style="410" customWidth="1"/>
    <col min="9560" max="9560" width="4.83203125" style="410" customWidth="1"/>
    <col min="9561" max="9728" width="9.33203125" style="410"/>
    <col min="9729" max="9734" width="0" style="410" hidden="1" customWidth="1"/>
    <col min="9735" max="9742" width="2.83203125" style="410" customWidth="1"/>
    <col min="9743" max="9743" width="31.5" style="410" customWidth="1"/>
    <col min="9744" max="9744" width="1.1640625" style="410" customWidth="1"/>
    <col min="9745" max="9758" width="15.5" style="410" customWidth="1"/>
    <col min="9759" max="9767" width="17.1640625" style="410" customWidth="1"/>
    <col min="9768" max="9810" width="16.83203125" style="410" customWidth="1"/>
    <col min="9811" max="9811" width="0.6640625" style="410" customWidth="1"/>
    <col min="9812" max="9814" width="14.1640625" style="410" customWidth="1"/>
    <col min="9815" max="9815" width="19.33203125" style="410" customWidth="1"/>
    <col min="9816" max="9816" width="4.83203125" style="410" customWidth="1"/>
    <col min="9817" max="9984" width="9.33203125" style="410"/>
    <col min="9985" max="9990" width="0" style="410" hidden="1" customWidth="1"/>
    <col min="9991" max="9998" width="2.83203125" style="410" customWidth="1"/>
    <col min="9999" max="9999" width="31.5" style="410" customWidth="1"/>
    <col min="10000" max="10000" width="1.1640625" style="410" customWidth="1"/>
    <col min="10001" max="10014" width="15.5" style="410" customWidth="1"/>
    <col min="10015" max="10023" width="17.1640625" style="410" customWidth="1"/>
    <col min="10024" max="10066" width="16.83203125" style="410" customWidth="1"/>
    <col min="10067" max="10067" width="0.6640625" style="410" customWidth="1"/>
    <col min="10068" max="10070" width="14.1640625" style="410" customWidth="1"/>
    <col min="10071" max="10071" width="19.33203125" style="410" customWidth="1"/>
    <col min="10072" max="10072" width="4.83203125" style="410" customWidth="1"/>
    <col min="10073" max="10240" width="9.33203125" style="410"/>
    <col min="10241" max="10246" width="0" style="410" hidden="1" customWidth="1"/>
    <col min="10247" max="10254" width="2.83203125" style="410" customWidth="1"/>
    <col min="10255" max="10255" width="31.5" style="410" customWidth="1"/>
    <col min="10256" max="10256" width="1.1640625" style="410" customWidth="1"/>
    <col min="10257" max="10270" width="15.5" style="410" customWidth="1"/>
    <col min="10271" max="10279" width="17.1640625" style="410" customWidth="1"/>
    <col min="10280" max="10322" width="16.83203125" style="410" customWidth="1"/>
    <col min="10323" max="10323" width="0.6640625" style="410" customWidth="1"/>
    <col min="10324" max="10326" width="14.1640625" style="410" customWidth="1"/>
    <col min="10327" max="10327" width="19.33203125" style="410" customWidth="1"/>
    <col min="10328" max="10328" width="4.83203125" style="410" customWidth="1"/>
    <col min="10329" max="10496" width="9.33203125" style="410"/>
    <col min="10497" max="10502" width="0" style="410" hidden="1" customWidth="1"/>
    <col min="10503" max="10510" width="2.83203125" style="410" customWidth="1"/>
    <col min="10511" max="10511" width="31.5" style="410" customWidth="1"/>
    <col min="10512" max="10512" width="1.1640625" style="410" customWidth="1"/>
    <col min="10513" max="10526" width="15.5" style="410" customWidth="1"/>
    <col min="10527" max="10535" width="17.1640625" style="410" customWidth="1"/>
    <col min="10536" max="10578" width="16.83203125" style="410" customWidth="1"/>
    <col min="10579" max="10579" width="0.6640625" style="410" customWidth="1"/>
    <col min="10580" max="10582" width="14.1640625" style="410" customWidth="1"/>
    <col min="10583" max="10583" width="19.33203125" style="410" customWidth="1"/>
    <col min="10584" max="10584" width="4.83203125" style="410" customWidth="1"/>
    <col min="10585" max="10752" width="9.33203125" style="410"/>
    <col min="10753" max="10758" width="0" style="410" hidden="1" customWidth="1"/>
    <col min="10759" max="10766" width="2.83203125" style="410" customWidth="1"/>
    <col min="10767" max="10767" width="31.5" style="410" customWidth="1"/>
    <col min="10768" max="10768" width="1.1640625" style="410" customWidth="1"/>
    <col min="10769" max="10782" width="15.5" style="410" customWidth="1"/>
    <col min="10783" max="10791" width="17.1640625" style="410" customWidth="1"/>
    <col min="10792" max="10834" width="16.83203125" style="410" customWidth="1"/>
    <col min="10835" max="10835" width="0.6640625" style="410" customWidth="1"/>
    <col min="10836" max="10838" width="14.1640625" style="410" customWidth="1"/>
    <col min="10839" max="10839" width="19.33203125" style="410" customWidth="1"/>
    <col min="10840" max="10840" width="4.83203125" style="410" customWidth="1"/>
    <col min="10841" max="11008" width="9.33203125" style="410"/>
    <col min="11009" max="11014" width="0" style="410" hidden="1" customWidth="1"/>
    <col min="11015" max="11022" width="2.83203125" style="410" customWidth="1"/>
    <col min="11023" max="11023" width="31.5" style="410" customWidth="1"/>
    <col min="11024" max="11024" width="1.1640625" style="410" customWidth="1"/>
    <col min="11025" max="11038" width="15.5" style="410" customWidth="1"/>
    <col min="11039" max="11047" width="17.1640625" style="410" customWidth="1"/>
    <col min="11048" max="11090" width="16.83203125" style="410" customWidth="1"/>
    <col min="11091" max="11091" width="0.6640625" style="410" customWidth="1"/>
    <col min="11092" max="11094" width="14.1640625" style="410" customWidth="1"/>
    <col min="11095" max="11095" width="19.33203125" style="410" customWidth="1"/>
    <col min="11096" max="11096" width="4.83203125" style="410" customWidth="1"/>
    <col min="11097" max="11264" width="9.33203125" style="410"/>
    <col min="11265" max="11270" width="0" style="410" hidden="1" customWidth="1"/>
    <col min="11271" max="11278" width="2.83203125" style="410" customWidth="1"/>
    <col min="11279" max="11279" width="31.5" style="410" customWidth="1"/>
    <col min="11280" max="11280" width="1.1640625" style="410" customWidth="1"/>
    <col min="11281" max="11294" width="15.5" style="410" customWidth="1"/>
    <col min="11295" max="11303" width="17.1640625" style="410" customWidth="1"/>
    <col min="11304" max="11346" width="16.83203125" style="410" customWidth="1"/>
    <col min="11347" max="11347" width="0.6640625" style="410" customWidth="1"/>
    <col min="11348" max="11350" width="14.1640625" style="410" customWidth="1"/>
    <col min="11351" max="11351" width="19.33203125" style="410" customWidth="1"/>
    <col min="11352" max="11352" width="4.83203125" style="410" customWidth="1"/>
    <col min="11353" max="11520" width="9.33203125" style="410"/>
    <col min="11521" max="11526" width="0" style="410" hidden="1" customWidth="1"/>
    <col min="11527" max="11534" width="2.83203125" style="410" customWidth="1"/>
    <col min="11535" max="11535" width="31.5" style="410" customWidth="1"/>
    <col min="11536" max="11536" width="1.1640625" style="410" customWidth="1"/>
    <col min="11537" max="11550" width="15.5" style="410" customWidth="1"/>
    <col min="11551" max="11559" width="17.1640625" style="410" customWidth="1"/>
    <col min="11560" max="11602" width="16.83203125" style="410" customWidth="1"/>
    <col min="11603" max="11603" width="0.6640625" style="410" customWidth="1"/>
    <col min="11604" max="11606" width="14.1640625" style="410" customWidth="1"/>
    <col min="11607" max="11607" width="19.33203125" style="410" customWidth="1"/>
    <col min="11608" max="11608" width="4.83203125" style="410" customWidth="1"/>
    <col min="11609" max="11776" width="9.33203125" style="410"/>
    <col min="11777" max="11782" width="0" style="410" hidden="1" customWidth="1"/>
    <col min="11783" max="11790" width="2.83203125" style="410" customWidth="1"/>
    <col min="11791" max="11791" width="31.5" style="410" customWidth="1"/>
    <col min="11792" max="11792" width="1.1640625" style="410" customWidth="1"/>
    <col min="11793" max="11806" width="15.5" style="410" customWidth="1"/>
    <col min="11807" max="11815" width="17.1640625" style="410" customWidth="1"/>
    <col min="11816" max="11858" width="16.83203125" style="410" customWidth="1"/>
    <col min="11859" max="11859" width="0.6640625" style="410" customWidth="1"/>
    <col min="11860" max="11862" width="14.1640625" style="410" customWidth="1"/>
    <col min="11863" max="11863" width="19.33203125" style="410" customWidth="1"/>
    <col min="11864" max="11864" width="4.83203125" style="410" customWidth="1"/>
    <col min="11865" max="12032" width="9.33203125" style="410"/>
    <col min="12033" max="12038" width="0" style="410" hidden="1" customWidth="1"/>
    <col min="12039" max="12046" width="2.83203125" style="410" customWidth="1"/>
    <col min="12047" max="12047" width="31.5" style="410" customWidth="1"/>
    <col min="12048" max="12048" width="1.1640625" style="410" customWidth="1"/>
    <col min="12049" max="12062" width="15.5" style="410" customWidth="1"/>
    <col min="12063" max="12071" width="17.1640625" style="410" customWidth="1"/>
    <col min="12072" max="12114" width="16.83203125" style="410" customWidth="1"/>
    <col min="12115" max="12115" width="0.6640625" style="410" customWidth="1"/>
    <col min="12116" max="12118" width="14.1640625" style="410" customWidth="1"/>
    <col min="12119" max="12119" width="19.33203125" style="410" customWidth="1"/>
    <col min="12120" max="12120" width="4.83203125" style="410" customWidth="1"/>
    <col min="12121" max="12288" width="9.33203125" style="410"/>
    <col min="12289" max="12294" width="0" style="410" hidden="1" customWidth="1"/>
    <col min="12295" max="12302" width="2.83203125" style="410" customWidth="1"/>
    <col min="12303" max="12303" width="31.5" style="410" customWidth="1"/>
    <col min="12304" max="12304" width="1.1640625" style="410" customWidth="1"/>
    <col min="12305" max="12318" width="15.5" style="410" customWidth="1"/>
    <col min="12319" max="12327" width="17.1640625" style="410" customWidth="1"/>
    <col min="12328" max="12370" width="16.83203125" style="410" customWidth="1"/>
    <col min="12371" max="12371" width="0.6640625" style="410" customWidth="1"/>
    <col min="12372" max="12374" width="14.1640625" style="410" customWidth="1"/>
    <col min="12375" max="12375" width="19.33203125" style="410" customWidth="1"/>
    <col min="12376" max="12376" width="4.83203125" style="410" customWidth="1"/>
    <col min="12377" max="12544" width="9.33203125" style="410"/>
    <col min="12545" max="12550" width="0" style="410" hidden="1" customWidth="1"/>
    <col min="12551" max="12558" width="2.83203125" style="410" customWidth="1"/>
    <col min="12559" max="12559" width="31.5" style="410" customWidth="1"/>
    <col min="12560" max="12560" width="1.1640625" style="410" customWidth="1"/>
    <col min="12561" max="12574" width="15.5" style="410" customWidth="1"/>
    <col min="12575" max="12583" width="17.1640625" style="410" customWidth="1"/>
    <col min="12584" max="12626" width="16.83203125" style="410" customWidth="1"/>
    <col min="12627" max="12627" width="0.6640625" style="410" customWidth="1"/>
    <col min="12628" max="12630" width="14.1640625" style="410" customWidth="1"/>
    <col min="12631" max="12631" width="19.33203125" style="410" customWidth="1"/>
    <col min="12632" max="12632" width="4.83203125" style="410" customWidth="1"/>
    <col min="12633" max="12800" width="9.33203125" style="410"/>
    <col min="12801" max="12806" width="0" style="410" hidden="1" customWidth="1"/>
    <col min="12807" max="12814" width="2.83203125" style="410" customWidth="1"/>
    <col min="12815" max="12815" width="31.5" style="410" customWidth="1"/>
    <col min="12816" max="12816" width="1.1640625" style="410" customWidth="1"/>
    <col min="12817" max="12830" width="15.5" style="410" customWidth="1"/>
    <col min="12831" max="12839" width="17.1640625" style="410" customWidth="1"/>
    <col min="12840" max="12882" width="16.83203125" style="410" customWidth="1"/>
    <col min="12883" max="12883" width="0.6640625" style="410" customWidth="1"/>
    <col min="12884" max="12886" width="14.1640625" style="410" customWidth="1"/>
    <col min="12887" max="12887" width="19.33203125" style="410" customWidth="1"/>
    <col min="12888" max="12888" width="4.83203125" style="410" customWidth="1"/>
    <col min="12889" max="13056" width="9.33203125" style="410"/>
    <col min="13057" max="13062" width="0" style="410" hidden="1" customWidth="1"/>
    <col min="13063" max="13070" width="2.83203125" style="410" customWidth="1"/>
    <col min="13071" max="13071" width="31.5" style="410" customWidth="1"/>
    <col min="13072" max="13072" width="1.1640625" style="410" customWidth="1"/>
    <col min="13073" max="13086" width="15.5" style="410" customWidth="1"/>
    <col min="13087" max="13095" width="17.1640625" style="410" customWidth="1"/>
    <col min="13096" max="13138" width="16.83203125" style="410" customWidth="1"/>
    <col min="13139" max="13139" width="0.6640625" style="410" customWidth="1"/>
    <col min="13140" max="13142" width="14.1640625" style="410" customWidth="1"/>
    <col min="13143" max="13143" width="19.33203125" style="410" customWidth="1"/>
    <col min="13144" max="13144" width="4.83203125" style="410" customWidth="1"/>
    <col min="13145" max="13312" width="9.33203125" style="410"/>
    <col min="13313" max="13318" width="0" style="410" hidden="1" customWidth="1"/>
    <col min="13319" max="13326" width="2.83203125" style="410" customWidth="1"/>
    <col min="13327" max="13327" width="31.5" style="410" customWidth="1"/>
    <col min="13328" max="13328" width="1.1640625" style="410" customWidth="1"/>
    <col min="13329" max="13342" width="15.5" style="410" customWidth="1"/>
    <col min="13343" max="13351" width="17.1640625" style="410" customWidth="1"/>
    <col min="13352" max="13394" width="16.83203125" style="410" customWidth="1"/>
    <col min="13395" max="13395" width="0.6640625" style="410" customWidth="1"/>
    <col min="13396" max="13398" width="14.1640625" style="410" customWidth="1"/>
    <col min="13399" max="13399" width="19.33203125" style="410" customWidth="1"/>
    <col min="13400" max="13400" width="4.83203125" style="410" customWidth="1"/>
    <col min="13401" max="13568" width="9.33203125" style="410"/>
    <col min="13569" max="13574" width="0" style="410" hidden="1" customWidth="1"/>
    <col min="13575" max="13582" width="2.83203125" style="410" customWidth="1"/>
    <col min="13583" max="13583" width="31.5" style="410" customWidth="1"/>
    <col min="13584" max="13584" width="1.1640625" style="410" customWidth="1"/>
    <col min="13585" max="13598" width="15.5" style="410" customWidth="1"/>
    <col min="13599" max="13607" width="17.1640625" style="410" customWidth="1"/>
    <col min="13608" max="13650" width="16.83203125" style="410" customWidth="1"/>
    <col min="13651" max="13651" width="0.6640625" style="410" customWidth="1"/>
    <col min="13652" max="13654" width="14.1640625" style="410" customWidth="1"/>
    <col min="13655" max="13655" width="19.33203125" style="410" customWidth="1"/>
    <col min="13656" max="13656" width="4.83203125" style="410" customWidth="1"/>
    <col min="13657" max="13824" width="9.33203125" style="410"/>
    <col min="13825" max="13830" width="0" style="410" hidden="1" customWidth="1"/>
    <col min="13831" max="13838" width="2.83203125" style="410" customWidth="1"/>
    <col min="13839" max="13839" width="31.5" style="410" customWidth="1"/>
    <col min="13840" max="13840" width="1.1640625" style="410" customWidth="1"/>
    <col min="13841" max="13854" width="15.5" style="410" customWidth="1"/>
    <col min="13855" max="13863" width="17.1640625" style="410" customWidth="1"/>
    <col min="13864" max="13906" width="16.83203125" style="410" customWidth="1"/>
    <col min="13907" max="13907" width="0.6640625" style="410" customWidth="1"/>
    <col min="13908" max="13910" width="14.1640625" style="410" customWidth="1"/>
    <col min="13911" max="13911" width="19.33203125" style="410" customWidth="1"/>
    <col min="13912" max="13912" width="4.83203125" style="410" customWidth="1"/>
    <col min="13913" max="14080" width="9.33203125" style="410"/>
    <col min="14081" max="14086" width="0" style="410" hidden="1" customWidth="1"/>
    <col min="14087" max="14094" width="2.83203125" style="410" customWidth="1"/>
    <col min="14095" max="14095" width="31.5" style="410" customWidth="1"/>
    <col min="14096" max="14096" width="1.1640625" style="410" customWidth="1"/>
    <col min="14097" max="14110" width="15.5" style="410" customWidth="1"/>
    <col min="14111" max="14119" width="17.1640625" style="410" customWidth="1"/>
    <col min="14120" max="14162" width="16.83203125" style="410" customWidth="1"/>
    <col min="14163" max="14163" width="0.6640625" style="410" customWidth="1"/>
    <col min="14164" max="14166" width="14.1640625" style="410" customWidth="1"/>
    <col min="14167" max="14167" width="19.33203125" style="410" customWidth="1"/>
    <col min="14168" max="14168" width="4.83203125" style="410" customWidth="1"/>
    <col min="14169" max="14336" width="9.33203125" style="410"/>
    <col min="14337" max="14342" width="0" style="410" hidden="1" customWidth="1"/>
    <col min="14343" max="14350" width="2.83203125" style="410" customWidth="1"/>
    <col min="14351" max="14351" width="31.5" style="410" customWidth="1"/>
    <col min="14352" max="14352" width="1.1640625" style="410" customWidth="1"/>
    <col min="14353" max="14366" width="15.5" style="410" customWidth="1"/>
    <col min="14367" max="14375" width="17.1640625" style="410" customWidth="1"/>
    <col min="14376" max="14418" width="16.83203125" style="410" customWidth="1"/>
    <col min="14419" max="14419" width="0.6640625" style="410" customWidth="1"/>
    <col min="14420" max="14422" width="14.1640625" style="410" customWidth="1"/>
    <col min="14423" max="14423" width="19.33203125" style="410" customWidth="1"/>
    <col min="14424" max="14424" width="4.83203125" style="410" customWidth="1"/>
    <col min="14425" max="14592" width="9.33203125" style="410"/>
    <col min="14593" max="14598" width="0" style="410" hidden="1" customWidth="1"/>
    <col min="14599" max="14606" width="2.83203125" style="410" customWidth="1"/>
    <col min="14607" max="14607" width="31.5" style="410" customWidth="1"/>
    <col min="14608" max="14608" width="1.1640625" style="410" customWidth="1"/>
    <col min="14609" max="14622" width="15.5" style="410" customWidth="1"/>
    <col min="14623" max="14631" width="17.1640625" style="410" customWidth="1"/>
    <col min="14632" max="14674" width="16.83203125" style="410" customWidth="1"/>
    <col min="14675" max="14675" width="0.6640625" style="410" customWidth="1"/>
    <col min="14676" max="14678" width="14.1640625" style="410" customWidth="1"/>
    <col min="14679" max="14679" width="19.33203125" style="410" customWidth="1"/>
    <col min="14680" max="14680" width="4.83203125" style="410" customWidth="1"/>
    <col min="14681" max="14848" width="9.33203125" style="410"/>
    <col min="14849" max="14854" width="0" style="410" hidden="1" customWidth="1"/>
    <col min="14855" max="14862" width="2.83203125" style="410" customWidth="1"/>
    <col min="14863" max="14863" width="31.5" style="410" customWidth="1"/>
    <col min="14864" max="14864" width="1.1640625" style="410" customWidth="1"/>
    <col min="14865" max="14878" width="15.5" style="410" customWidth="1"/>
    <col min="14879" max="14887" width="17.1640625" style="410" customWidth="1"/>
    <col min="14888" max="14930" width="16.83203125" style="410" customWidth="1"/>
    <col min="14931" max="14931" width="0.6640625" style="410" customWidth="1"/>
    <col min="14932" max="14934" width="14.1640625" style="410" customWidth="1"/>
    <col min="14935" max="14935" width="19.33203125" style="410" customWidth="1"/>
    <col min="14936" max="14936" width="4.83203125" style="410" customWidth="1"/>
    <col min="14937" max="15104" width="9.33203125" style="410"/>
    <col min="15105" max="15110" width="0" style="410" hidden="1" customWidth="1"/>
    <col min="15111" max="15118" width="2.83203125" style="410" customWidth="1"/>
    <col min="15119" max="15119" width="31.5" style="410" customWidth="1"/>
    <col min="15120" max="15120" width="1.1640625" style="410" customWidth="1"/>
    <col min="15121" max="15134" width="15.5" style="410" customWidth="1"/>
    <col min="15135" max="15143" width="17.1640625" style="410" customWidth="1"/>
    <col min="15144" max="15186" width="16.83203125" style="410" customWidth="1"/>
    <col min="15187" max="15187" width="0.6640625" style="410" customWidth="1"/>
    <col min="15188" max="15190" width="14.1640625" style="410" customWidth="1"/>
    <col min="15191" max="15191" width="19.33203125" style="410" customWidth="1"/>
    <col min="15192" max="15192" width="4.83203125" style="410" customWidth="1"/>
    <col min="15193" max="15360" width="9.33203125" style="410"/>
    <col min="15361" max="15366" width="0" style="410" hidden="1" customWidth="1"/>
    <col min="15367" max="15374" width="2.83203125" style="410" customWidth="1"/>
    <col min="15375" max="15375" width="31.5" style="410" customWidth="1"/>
    <col min="15376" max="15376" width="1.1640625" style="410" customWidth="1"/>
    <col min="15377" max="15390" width="15.5" style="410" customWidth="1"/>
    <col min="15391" max="15399" width="17.1640625" style="410" customWidth="1"/>
    <col min="15400" max="15442" width="16.83203125" style="410" customWidth="1"/>
    <col min="15443" max="15443" width="0.6640625" style="410" customWidth="1"/>
    <col min="15444" max="15446" width="14.1640625" style="410" customWidth="1"/>
    <col min="15447" max="15447" width="19.33203125" style="410" customWidth="1"/>
    <col min="15448" max="15448" width="4.83203125" style="410" customWidth="1"/>
    <col min="15449" max="15616" width="9.33203125" style="410"/>
    <col min="15617" max="15622" width="0" style="410" hidden="1" customWidth="1"/>
    <col min="15623" max="15630" width="2.83203125" style="410" customWidth="1"/>
    <col min="15631" max="15631" width="31.5" style="410" customWidth="1"/>
    <col min="15632" max="15632" width="1.1640625" style="410" customWidth="1"/>
    <col min="15633" max="15646" width="15.5" style="410" customWidth="1"/>
    <col min="15647" max="15655" width="17.1640625" style="410" customWidth="1"/>
    <col min="15656" max="15698" width="16.83203125" style="410" customWidth="1"/>
    <col min="15699" max="15699" width="0.6640625" style="410" customWidth="1"/>
    <col min="15700" max="15702" width="14.1640625" style="410" customWidth="1"/>
    <col min="15703" max="15703" width="19.33203125" style="410" customWidth="1"/>
    <col min="15704" max="15704" width="4.83203125" style="410" customWidth="1"/>
    <col min="15705" max="15872" width="9.33203125" style="410"/>
    <col min="15873" max="15878" width="0" style="410" hidden="1" customWidth="1"/>
    <col min="15879" max="15886" width="2.83203125" style="410" customWidth="1"/>
    <col min="15887" max="15887" width="31.5" style="410" customWidth="1"/>
    <col min="15888" max="15888" width="1.1640625" style="410" customWidth="1"/>
    <col min="15889" max="15902" width="15.5" style="410" customWidth="1"/>
    <col min="15903" max="15911" width="17.1640625" style="410" customWidth="1"/>
    <col min="15912" max="15954" width="16.83203125" style="410" customWidth="1"/>
    <col min="15955" max="15955" width="0.6640625" style="410" customWidth="1"/>
    <col min="15956" max="15958" width="14.1640625" style="410" customWidth="1"/>
    <col min="15959" max="15959" width="19.33203125" style="410" customWidth="1"/>
    <col min="15960" max="15960" width="4.83203125" style="410" customWidth="1"/>
    <col min="15961" max="16128" width="9.33203125" style="410"/>
    <col min="16129" max="16134" width="0" style="410" hidden="1" customWidth="1"/>
    <col min="16135" max="16142" width="2.83203125" style="410" customWidth="1"/>
    <col min="16143" max="16143" width="31.5" style="410" customWidth="1"/>
    <col min="16144" max="16144" width="1.1640625" style="410" customWidth="1"/>
    <col min="16145" max="16158" width="15.5" style="410" customWidth="1"/>
    <col min="16159" max="16167" width="17.1640625" style="410" customWidth="1"/>
    <col min="16168" max="16210" width="16.83203125" style="410" customWidth="1"/>
    <col min="16211" max="16211" width="0.6640625" style="410" customWidth="1"/>
    <col min="16212" max="16214" width="14.1640625" style="410" customWidth="1"/>
    <col min="16215" max="16215" width="19.33203125" style="410" customWidth="1"/>
    <col min="16216" max="16216" width="4.83203125" style="410" customWidth="1"/>
    <col min="16217" max="16384" width="9.33203125" style="410"/>
  </cols>
  <sheetData>
    <row r="1" spans="1:88" hidden="1">
      <c r="Q1" s="411">
        <v>1</v>
      </c>
      <c r="R1" s="411">
        <v>2</v>
      </c>
      <c r="S1" s="411">
        <v>3</v>
      </c>
      <c r="T1" s="411">
        <v>4</v>
      </c>
      <c r="U1" s="411">
        <v>5</v>
      </c>
      <c r="V1" s="411">
        <v>6</v>
      </c>
      <c r="W1" s="411">
        <v>7</v>
      </c>
      <c r="X1" s="411">
        <v>8</v>
      </c>
      <c r="Y1" s="411">
        <v>9</v>
      </c>
      <c r="Z1" s="411">
        <v>10</v>
      </c>
      <c r="AA1" s="411">
        <v>11</v>
      </c>
      <c r="AB1" s="411">
        <v>12</v>
      </c>
      <c r="AC1" s="411">
        <v>13</v>
      </c>
      <c r="AD1" s="411">
        <v>14</v>
      </c>
      <c r="AE1" s="411">
        <v>15</v>
      </c>
      <c r="AF1" s="411">
        <v>16</v>
      </c>
      <c r="AG1" s="411">
        <v>17</v>
      </c>
      <c r="AH1" s="411">
        <v>18</v>
      </c>
      <c r="AI1" s="411">
        <v>19</v>
      </c>
      <c r="AJ1" s="411">
        <v>20</v>
      </c>
      <c r="AK1" s="411">
        <v>21</v>
      </c>
      <c r="AL1" s="411">
        <v>22</v>
      </c>
      <c r="AM1" s="411">
        <v>23</v>
      </c>
      <c r="AN1" s="411">
        <v>24</v>
      </c>
      <c r="AO1" s="411">
        <v>25</v>
      </c>
      <c r="AP1" s="411">
        <v>26</v>
      </c>
      <c r="AQ1" s="411">
        <v>27</v>
      </c>
      <c r="AR1" s="411">
        <v>28</v>
      </c>
      <c r="AS1" s="411">
        <v>29</v>
      </c>
      <c r="AT1" s="411">
        <v>30</v>
      </c>
      <c r="AU1" s="411">
        <v>31</v>
      </c>
      <c r="AV1" s="411">
        <v>32</v>
      </c>
      <c r="AW1" s="411">
        <v>33</v>
      </c>
      <c r="AX1" s="411">
        <v>34</v>
      </c>
      <c r="AY1" s="411">
        <v>35</v>
      </c>
      <c r="AZ1" s="411">
        <v>36</v>
      </c>
      <c r="BA1" s="411">
        <v>37</v>
      </c>
      <c r="BB1" s="411">
        <v>38</v>
      </c>
      <c r="BC1" s="411">
        <v>39</v>
      </c>
      <c r="BD1" s="411">
        <v>40</v>
      </c>
      <c r="BE1" s="411">
        <v>41</v>
      </c>
      <c r="BF1" s="411">
        <v>42</v>
      </c>
      <c r="BG1" s="411">
        <v>43</v>
      </c>
      <c r="BH1" s="411">
        <v>44</v>
      </c>
      <c r="BI1" s="411">
        <v>45</v>
      </c>
      <c r="BJ1" s="411">
        <v>46</v>
      </c>
      <c r="BK1" s="411">
        <v>47</v>
      </c>
      <c r="BL1" s="411">
        <v>48</v>
      </c>
      <c r="BM1" s="411">
        <v>49</v>
      </c>
      <c r="BN1" s="411">
        <v>50</v>
      </c>
      <c r="BO1" s="411">
        <v>51</v>
      </c>
      <c r="BP1" s="411">
        <v>52</v>
      </c>
      <c r="BQ1" s="411">
        <v>53</v>
      </c>
      <c r="BR1" s="411">
        <v>54</v>
      </c>
      <c r="BS1" s="411">
        <v>55</v>
      </c>
      <c r="BT1" s="411">
        <v>56</v>
      </c>
      <c r="BU1" s="411">
        <v>57</v>
      </c>
      <c r="BV1" s="411">
        <v>58</v>
      </c>
      <c r="BW1" s="411">
        <v>59</v>
      </c>
      <c r="BX1" s="411">
        <v>60</v>
      </c>
      <c r="BY1" s="411">
        <v>61</v>
      </c>
      <c r="BZ1" s="411">
        <v>62</v>
      </c>
      <c r="CA1" s="411">
        <v>63</v>
      </c>
      <c r="CB1" s="411">
        <v>64</v>
      </c>
      <c r="CC1" s="411">
        <v>65</v>
      </c>
      <c r="CD1" s="411">
        <v>66</v>
      </c>
    </row>
    <row r="2" spans="1:88" hidden="1">
      <c r="Q2" s="412">
        <v>1</v>
      </c>
      <c r="R2" s="412">
        <v>2</v>
      </c>
      <c r="S2" s="412">
        <v>3</v>
      </c>
      <c r="T2" s="412">
        <v>4</v>
      </c>
      <c r="U2" s="412">
        <v>5</v>
      </c>
      <c r="V2" s="412">
        <v>6</v>
      </c>
      <c r="W2" s="412">
        <v>7</v>
      </c>
      <c r="X2" s="412">
        <v>8</v>
      </c>
      <c r="Y2" s="412">
        <v>9</v>
      </c>
      <c r="Z2" s="412">
        <v>10</v>
      </c>
      <c r="AA2" s="412">
        <v>11</v>
      </c>
      <c r="AB2" s="412">
        <v>12</v>
      </c>
      <c r="AC2" s="412">
        <v>13</v>
      </c>
      <c r="AD2" s="412">
        <v>14</v>
      </c>
      <c r="AE2" s="412">
        <v>15</v>
      </c>
      <c r="AF2" s="412">
        <v>16</v>
      </c>
      <c r="AG2" s="412">
        <v>17</v>
      </c>
      <c r="AH2" s="412">
        <v>18</v>
      </c>
      <c r="AI2" s="412">
        <v>19</v>
      </c>
      <c r="AJ2" s="412">
        <v>20</v>
      </c>
      <c r="AK2" s="412">
        <v>21</v>
      </c>
      <c r="AL2" s="412">
        <v>22</v>
      </c>
      <c r="AM2" s="412">
        <v>23</v>
      </c>
      <c r="AN2" s="412">
        <v>24</v>
      </c>
      <c r="AO2" s="412">
        <v>25</v>
      </c>
      <c r="AP2" s="412">
        <v>26</v>
      </c>
      <c r="AQ2" s="412">
        <v>27</v>
      </c>
      <c r="AR2" s="412">
        <v>28</v>
      </c>
      <c r="AS2" s="412">
        <v>29</v>
      </c>
      <c r="AT2" s="412">
        <v>30</v>
      </c>
      <c r="AU2" s="412">
        <v>31</v>
      </c>
      <c r="AV2" s="412">
        <v>32</v>
      </c>
      <c r="AW2" s="412">
        <v>33</v>
      </c>
      <c r="AX2" s="412">
        <v>34</v>
      </c>
      <c r="AY2" s="412">
        <v>35</v>
      </c>
      <c r="AZ2" s="412">
        <v>36</v>
      </c>
      <c r="BA2" s="412">
        <v>37</v>
      </c>
      <c r="BB2" s="412">
        <v>38</v>
      </c>
      <c r="BC2" s="412">
        <v>39</v>
      </c>
      <c r="BD2" s="412">
        <v>40</v>
      </c>
      <c r="BE2" s="412">
        <v>41</v>
      </c>
      <c r="BF2" s="412">
        <v>42</v>
      </c>
      <c r="BG2" s="412">
        <v>43</v>
      </c>
      <c r="BH2" s="412">
        <v>44</v>
      </c>
      <c r="BI2" s="412">
        <v>45</v>
      </c>
      <c r="BJ2" s="412">
        <v>46</v>
      </c>
      <c r="BK2" s="412">
        <v>47</v>
      </c>
      <c r="BL2" s="412">
        <v>48</v>
      </c>
      <c r="BM2" s="412">
        <v>49</v>
      </c>
      <c r="BN2" s="412">
        <v>50</v>
      </c>
      <c r="BO2" s="412">
        <v>51</v>
      </c>
      <c r="BP2" s="412">
        <v>52</v>
      </c>
      <c r="BQ2" s="412">
        <v>53</v>
      </c>
      <c r="BR2" s="412">
        <v>54</v>
      </c>
      <c r="BS2" s="412">
        <v>55</v>
      </c>
      <c r="BT2" s="412">
        <v>56</v>
      </c>
      <c r="BU2" s="412">
        <v>57</v>
      </c>
      <c r="BV2" s="412">
        <v>58</v>
      </c>
      <c r="BW2" s="412">
        <v>59</v>
      </c>
      <c r="BX2" s="412">
        <v>60</v>
      </c>
      <c r="BY2" s="412">
        <v>61</v>
      </c>
      <c r="BZ2" s="412">
        <v>62</v>
      </c>
      <c r="CA2" s="412">
        <v>63</v>
      </c>
      <c r="CB2" s="412">
        <v>64</v>
      </c>
      <c r="CC2" s="412">
        <v>65</v>
      </c>
      <c r="CD2" s="412">
        <v>66</v>
      </c>
      <c r="CJ2" s="413"/>
    </row>
    <row r="4" spans="1:88" s="416" customFormat="1" ht="27" customHeight="1">
      <c r="A4" s="414"/>
      <c r="B4" s="414"/>
      <c r="C4" s="414"/>
      <c r="D4" s="414"/>
      <c r="E4" s="414"/>
      <c r="F4" s="415"/>
      <c r="H4" s="417"/>
      <c r="I4" s="417"/>
      <c r="J4" s="417"/>
      <c r="K4" s="417"/>
      <c r="L4" s="417"/>
      <c r="M4" s="417"/>
      <c r="N4" s="417"/>
      <c r="O4" s="417"/>
      <c r="P4" s="417"/>
      <c r="Q4" s="418"/>
      <c r="R4" s="418"/>
      <c r="S4" s="418"/>
      <c r="T4" s="418"/>
      <c r="U4" s="418"/>
      <c r="V4" s="417"/>
      <c r="W4" s="417"/>
      <c r="X4" s="418" t="s">
        <v>1350</v>
      </c>
      <c r="Y4" s="419" t="s">
        <v>1351</v>
      </c>
      <c r="Z4" s="418"/>
      <c r="AA4" s="418"/>
      <c r="AB4" s="418"/>
      <c r="AC4" s="418"/>
      <c r="AD4" s="418"/>
      <c r="AE4" s="418"/>
      <c r="AF4" s="418"/>
      <c r="AG4" s="418"/>
      <c r="AH4" s="418"/>
      <c r="AI4" s="418"/>
      <c r="AJ4" s="418"/>
      <c r="AK4" s="418"/>
      <c r="AL4" s="418"/>
      <c r="AM4" s="418" t="s">
        <v>1350</v>
      </c>
      <c r="AN4" s="419" t="s">
        <v>1352</v>
      </c>
      <c r="AO4" s="418"/>
      <c r="AP4" s="418"/>
      <c r="AQ4" s="418"/>
      <c r="AR4" s="418"/>
      <c r="AS4" s="418"/>
      <c r="AT4" s="418"/>
      <c r="AU4" s="418"/>
      <c r="AV4" s="418"/>
      <c r="AW4" s="418"/>
      <c r="AX4" s="418"/>
      <c r="AY4" s="418"/>
      <c r="AZ4" s="418"/>
      <c r="BA4" s="417"/>
      <c r="BB4" s="417"/>
      <c r="BC4" s="418" t="s">
        <v>1350</v>
      </c>
      <c r="BD4" s="419" t="s">
        <v>1352</v>
      </c>
      <c r="BE4" s="419"/>
      <c r="BF4" s="418"/>
      <c r="BG4" s="418"/>
      <c r="BH4" s="418"/>
      <c r="BI4" s="418"/>
      <c r="BJ4" s="418"/>
      <c r="BK4" s="418"/>
      <c r="BL4" s="418"/>
      <c r="BM4" s="418"/>
      <c r="BN4" s="418"/>
      <c r="BO4" s="418"/>
      <c r="BP4" s="418"/>
      <c r="BQ4" s="418"/>
      <c r="BR4" s="418"/>
      <c r="BS4" s="418"/>
      <c r="BT4" s="418" t="s">
        <v>1350</v>
      </c>
      <c r="BU4" s="419" t="s">
        <v>1352</v>
      </c>
      <c r="BV4" s="418"/>
      <c r="BW4" s="418"/>
      <c r="BX4" s="418"/>
      <c r="BY4" s="418"/>
      <c r="BZ4" s="418"/>
      <c r="CA4" s="418"/>
      <c r="CB4" s="418"/>
      <c r="CC4" s="418"/>
      <c r="CD4" s="418"/>
      <c r="CE4" s="418"/>
      <c r="CF4" s="418"/>
      <c r="CG4" s="418"/>
      <c r="CH4" s="418"/>
      <c r="CI4" s="418"/>
    </row>
    <row r="5" spans="1:88" ht="4.5" customHeight="1">
      <c r="F5" s="420"/>
      <c r="AN5" s="421"/>
      <c r="BD5" s="421"/>
      <c r="BU5" s="421"/>
    </row>
    <row r="6" spans="1:88" s="424" customFormat="1" ht="27" customHeight="1">
      <c r="A6" s="422"/>
      <c r="B6" s="422"/>
      <c r="C6" s="422"/>
      <c r="D6" s="422"/>
      <c r="E6" s="422"/>
      <c r="F6" s="423"/>
      <c r="Q6" s="425"/>
      <c r="R6" s="425"/>
      <c r="S6" s="425"/>
      <c r="T6" s="425"/>
      <c r="U6" s="425"/>
      <c r="X6" s="425" t="s">
        <v>1353</v>
      </c>
      <c r="Y6" s="426" t="s">
        <v>1354</v>
      </c>
      <c r="Z6" s="425"/>
      <c r="AA6" s="425"/>
      <c r="AB6" s="425"/>
      <c r="AC6" s="425"/>
      <c r="AD6" s="425"/>
      <c r="AE6" s="425"/>
      <c r="AF6" s="425"/>
      <c r="AG6" s="425"/>
      <c r="AH6" s="425"/>
      <c r="AI6" s="425"/>
      <c r="AJ6" s="425"/>
      <c r="AK6" s="425"/>
      <c r="AL6" s="425"/>
      <c r="AM6" s="425" t="s">
        <v>1355</v>
      </c>
      <c r="AN6" s="426" t="s">
        <v>1356</v>
      </c>
      <c r="AO6" s="425"/>
      <c r="AP6" s="425"/>
      <c r="AQ6" s="425"/>
      <c r="AR6" s="425"/>
      <c r="AS6" s="425"/>
      <c r="AT6" s="425"/>
      <c r="AU6" s="425"/>
      <c r="AV6" s="425"/>
      <c r="AW6" s="425"/>
      <c r="AX6" s="425"/>
      <c r="AY6" s="425"/>
      <c r="AZ6" s="425"/>
      <c r="BC6" s="425" t="s">
        <v>1355</v>
      </c>
      <c r="BD6" s="426" t="s">
        <v>1356</v>
      </c>
      <c r="BE6" s="426"/>
      <c r="BF6" s="425"/>
      <c r="BG6" s="425"/>
      <c r="BH6" s="425"/>
      <c r="BI6" s="425"/>
      <c r="BJ6" s="425"/>
      <c r="BK6" s="425"/>
      <c r="BL6" s="425"/>
      <c r="BM6" s="425"/>
      <c r="BN6" s="425"/>
      <c r="BO6" s="425"/>
      <c r="BP6" s="425"/>
      <c r="BQ6" s="425"/>
      <c r="BR6" s="425"/>
      <c r="BS6" s="425"/>
      <c r="BT6" s="425" t="s">
        <v>1355</v>
      </c>
      <c r="BU6" s="426" t="s">
        <v>1356</v>
      </c>
      <c r="BV6" s="425"/>
      <c r="BW6" s="425"/>
      <c r="BX6" s="425"/>
      <c r="BY6" s="425"/>
      <c r="BZ6" s="425"/>
      <c r="CA6" s="425"/>
      <c r="CB6" s="425"/>
      <c r="CC6" s="425"/>
      <c r="CD6" s="425"/>
      <c r="CE6" s="425"/>
      <c r="CF6" s="425"/>
      <c r="CG6" s="425"/>
      <c r="CH6" s="425"/>
      <c r="CI6" s="425"/>
    </row>
    <row r="7" spans="1:88" ht="4.5" customHeight="1">
      <c r="F7" s="420"/>
      <c r="X7" s="427"/>
      <c r="AO7" s="427"/>
    </row>
    <row r="8" spans="1:88" s="502" customFormat="1" ht="15.75" customHeight="1">
      <c r="A8" s="501"/>
      <c r="B8" s="501"/>
      <c r="C8" s="501"/>
      <c r="D8" s="501"/>
      <c r="E8" s="501"/>
      <c r="F8" s="428"/>
      <c r="I8" s="698" t="s">
        <v>1957</v>
      </c>
      <c r="J8" s="699"/>
      <c r="K8" s="699"/>
      <c r="L8" s="699"/>
      <c r="M8" s="699"/>
      <c r="N8" s="699"/>
      <c r="O8" s="700"/>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30"/>
      <c r="CF8" s="430"/>
      <c r="CG8" s="430"/>
      <c r="CH8" s="430"/>
      <c r="CI8" s="431" t="s">
        <v>1357</v>
      </c>
    </row>
    <row r="9" spans="1:88" s="502" customFormat="1" ht="15.75" customHeight="1">
      <c r="A9" s="501"/>
      <c r="B9" s="501"/>
      <c r="C9" s="501"/>
      <c r="D9" s="501"/>
      <c r="E9" s="501"/>
      <c r="F9" s="428"/>
      <c r="I9" s="701" t="s">
        <v>1958</v>
      </c>
      <c r="J9" s="702"/>
      <c r="K9" s="702"/>
      <c r="L9" s="702"/>
      <c r="M9" s="702"/>
      <c r="N9" s="702"/>
      <c r="O9" s="703"/>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32"/>
      <c r="CF9" s="432"/>
      <c r="CG9" s="432"/>
      <c r="CH9" s="432"/>
      <c r="CI9" s="433" t="s">
        <v>1358</v>
      </c>
    </row>
    <row r="10" spans="1:88" customFormat="1" ht="17.25" customHeight="1">
      <c r="A10" s="434"/>
      <c r="B10" s="434"/>
      <c r="C10" s="434"/>
      <c r="D10" s="434"/>
      <c r="E10" s="434"/>
      <c r="F10" s="435"/>
      <c r="H10" s="704" t="s">
        <v>1359</v>
      </c>
      <c r="I10" s="704"/>
      <c r="J10" s="704"/>
      <c r="K10" s="704"/>
      <c r="L10" s="704"/>
      <c r="M10" s="704"/>
      <c r="N10" s="704"/>
      <c r="O10" s="704"/>
      <c r="P10" s="705"/>
      <c r="Q10" s="504" t="s">
        <v>1360</v>
      </c>
      <c r="R10" s="505" t="s">
        <v>1361</v>
      </c>
      <c r="S10" s="506" t="s">
        <v>1362</v>
      </c>
      <c r="T10" s="506"/>
      <c r="U10" s="712" t="s">
        <v>1363</v>
      </c>
      <c r="V10" s="713"/>
      <c r="W10" s="714" t="s">
        <v>1364</v>
      </c>
      <c r="X10" s="714"/>
      <c r="Y10" s="714"/>
      <c r="Z10" s="714"/>
      <c r="AA10" s="714"/>
      <c r="AB10" s="714"/>
      <c r="AC10" s="714"/>
      <c r="AD10" s="715"/>
      <c r="AE10" s="436"/>
      <c r="AF10" s="437"/>
      <c r="AG10" s="437" t="s">
        <v>1365</v>
      </c>
      <c r="AH10" s="437"/>
      <c r="AI10" s="437"/>
      <c r="AJ10" s="437"/>
      <c r="AK10" s="437"/>
      <c r="AL10" s="437"/>
      <c r="AM10" s="437"/>
      <c r="AN10" s="437"/>
      <c r="AO10" s="437"/>
      <c r="AP10" s="438" t="s">
        <v>1366</v>
      </c>
      <c r="AQ10" s="437"/>
      <c r="AR10" s="437"/>
      <c r="AS10" s="437"/>
      <c r="AT10" s="437"/>
      <c r="AU10" s="439"/>
      <c r="AV10" s="437"/>
      <c r="AW10" s="437"/>
      <c r="AX10" s="437" t="s">
        <v>1365</v>
      </c>
      <c r="AY10" s="437"/>
      <c r="AZ10" s="437"/>
      <c r="BA10" s="437"/>
      <c r="BB10" s="437"/>
      <c r="BC10" s="437"/>
      <c r="BD10" s="437"/>
      <c r="BE10" s="438"/>
      <c r="BF10" s="438" t="s">
        <v>1366</v>
      </c>
      <c r="BG10" s="437"/>
      <c r="BH10" s="437"/>
      <c r="BI10" s="437"/>
      <c r="BJ10" s="437"/>
      <c r="BK10" s="439"/>
      <c r="BL10" s="437"/>
      <c r="BM10" s="437"/>
      <c r="BN10" s="437" t="s">
        <v>1365</v>
      </c>
      <c r="BO10" s="437"/>
      <c r="BP10" s="437"/>
      <c r="BQ10" s="437"/>
      <c r="BR10" s="437"/>
      <c r="BS10" s="437"/>
      <c r="BT10" s="438"/>
      <c r="BU10" s="437"/>
      <c r="BV10" s="437"/>
      <c r="BW10" s="438" t="s">
        <v>1366</v>
      </c>
      <c r="BX10" s="437"/>
      <c r="BY10" s="437"/>
      <c r="BZ10" s="437"/>
      <c r="CA10" s="437"/>
      <c r="CB10" s="437"/>
      <c r="CC10" s="437"/>
      <c r="CD10" s="439"/>
      <c r="CE10" s="716" t="s">
        <v>1367</v>
      </c>
      <c r="CF10" s="717"/>
      <c r="CG10" s="717"/>
      <c r="CH10" s="717"/>
      <c r="CI10" s="717"/>
      <c r="CJ10" s="503"/>
    </row>
    <row r="11" spans="1:88" ht="13.5" customHeight="1">
      <c r="F11" s="420"/>
      <c r="H11" s="706"/>
      <c r="I11" s="706"/>
      <c r="J11" s="706"/>
      <c r="K11" s="706"/>
      <c r="L11" s="706"/>
      <c r="M11" s="706"/>
      <c r="N11" s="706"/>
      <c r="O11" s="706"/>
      <c r="P11" s="707"/>
      <c r="Q11" s="440" t="s">
        <v>1368</v>
      </c>
      <c r="R11" s="441" t="s">
        <v>1369</v>
      </c>
      <c r="S11" s="442" t="s">
        <v>1370</v>
      </c>
      <c r="T11" s="442" t="s">
        <v>1371</v>
      </c>
      <c r="U11" s="441" t="s">
        <v>1372</v>
      </c>
      <c r="V11" s="441" t="s">
        <v>1373</v>
      </c>
      <c r="W11" s="442" t="s">
        <v>1374</v>
      </c>
      <c r="X11" s="441" t="s">
        <v>1375</v>
      </c>
      <c r="Y11" s="441" t="s">
        <v>1376</v>
      </c>
      <c r="Z11" s="441" t="s">
        <v>1377</v>
      </c>
      <c r="AA11" s="442" t="s">
        <v>1378</v>
      </c>
      <c r="AB11" s="443" t="s">
        <v>1379</v>
      </c>
      <c r="AC11" s="440" t="s">
        <v>1380</v>
      </c>
      <c r="AD11" s="440" t="s">
        <v>1381</v>
      </c>
      <c r="AE11" s="444" t="s">
        <v>1382</v>
      </c>
      <c r="AF11" s="444" t="s">
        <v>1383</v>
      </c>
      <c r="AG11" s="444" t="s">
        <v>1384</v>
      </c>
      <c r="AH11" s="444" t="s">
        <v>1385</v>
      </c>
      <c r="AI11" s="444" t="s">
        <v>1386</v>
      </c>
      <c r="AJ11" s="444" t="s">
        <v>1387</v>
      </c>
      <c r="AK11" s="444" t="s">
        <v>1388</v>
      </c>
      <c r="AL11" s="444" t="s">
        <v>1389</v>
      </c>
      <c r="AM11" s="444" t="s">
        <v>1390</v>
      </c>
      <c r="AN11" s="444" t="s">
        <v>1391</v>
      </c>
      <c r="AO11" s="444" t="s">
        <v>1392</v>
      </c>
      <c r="AP11" s="444" t="s">
        <v>1393</v>
      </c>
      <c r="AQ11" s="444" t="s">
        <v>1394</v>
      </c>
      <c r="AR11" s="444" t="s">
        <v>1395</v>
      </c>
      <c r="AS11" s="444" t="s">
        <v>1396</v>
      </c>
      <c r="AT11" s="444" t="s">
        <v>1397</v>
      </c>
      <c r="AU11" s="444" t="s">
        <v>1398</v>
      </c>
      <c r="AV11" s="444" t="s">
        <v>1399</v>
      </c>
      <c r="AW11" s="444" t="s">
        <v>1400</v>
      </c>
      <c r="AX11" s="444" t="s">
        <v>1401</v>
      </c>
      <c r="AY11" s="444" t="s">
        <v>1402</v>
      </c>
      <c r="AZ11" s="444" t="s">
        <v>1403</v>
      </c>
      <c r="BA11" s="444" t="s">
        <v>1404</v>
      </c>
      <c r="BB11" s="444" t="s">
        <v>1405</v>
      </c>
      <c r="BC11" s="444" t="s">
        <v>1406</v>
      </c>
      <c r="BD11" s="444" t="s">
        <v>1407</v>
      </c>
      <c r="BE11" s="444" t="s">
        <v>1408</v>
      </c>
      <c r="BF11" s="444" t="s">
        <v>1409</v>
      </c>
      <c r="BG11" s="444" t="s">
        <v>1410</v>
      </c>
      <c r="BH11" s="444" t="s">
        <v>1411</v>
      </c>
      <c r="BI11" s="444" t="s">
        <v>1412</v>
      </c>
      <c r="BJ11" s="444" t="s">
        <v>1413</v>
      </c>
      <c r="BK11" s="444" t="s">
        <v>1414</v>
      </c>
      <c r="BL11" s="444" t="s">
        <v>1415</v>
      </c>
      <c r="BM11" s="444" t="s">
        <v>1416</v>
      </c>
      <c r="BN11" s="444" t="s">
        <v>1417</v>
      </c>
      <c r="BO11" s="444" t="s">
        <v>1418</v>
      </c>
      <c r="BP11" s="444" t="s">
        <v>1419</v>
      </c>
      <c r="BQ11" s="444" t="s">
        <v>1420</v>
      </c>
      <c r="BR11" s="444" t="s">
        <v>1421</v>
      </c>
      <c r="BS11" s="444" t="s">
        <v>1422</v>
      </c>
      <c r="BT11" s="444" t="s">
        <v>1423</v>
      </c>
      <c r="BU11" s="444" t="s">
        <v>1424</v>
      </c>
      <c r="BV11" s="444" t="s">
        <v>1425</v>
      </c>
      <c r="BW11" s="444" t="s">
        <v>1426</v>
      </c>
      <c r="BX11" s="444" t="s">
        <v>1427</v>
      </c>
      <c r="BY11" s="445" t="s">
        <v>1428</v>
      </c>
      <c r="BZ11" s="444" t="s">
        <v>1429</v>
      </c>
      <c r="CA11" s="444" t="s">
        <v>1430</v>
      </c>
      <c r="CB11" s="444" t="s">
        <v>1431</v>
      </c>
      <c r="CC11" s="444" t="s">
        <v>1432</v>
      </c>
      <c r="CD11" s="444" t="s">
        <v>1433</v>
      </c>
      <c r="CE11" s="718"/>
      <c r="CF11" s="719"/>
      <c r="CG11" s="719"/>
      <c r="CH11" s="719"/>
      <c r="CI11" s="719"/>
      <c r="CJ11" s="503"/>
    </row>
    <row r="12" spans="1:88" ht="13.5" customHeight="1">
      <c r="F12" s="420"/>
      <c r="H12" s="706"/>
      <c r="I12" s="706"/>
      <c r="J12" s="706"/>
      <c r="K12" s="706"/>
      <c r="L12" s="706"/>
      <c r="M12" s="706"/>
      <c r="N12" s="706"/>
      <c r="O12" s="706"/>
      <c r="P12" s="707"/>
      <c r="Q12" s="446"/>
      <c r="R12" s="447"/>
      <c r="S12" s="448"/>
      <c r="T12" s="448" t="s">
        <v>1434</v>
      </c>
      <c r="U12" s="447"/>
      <c r="V12" s="447"/>
      <c r="W12" s="449"/>
      <c r="X12" s="447"/>
      <c r="Y12" s="447"/>
      <c r="Z12" s="447"/>
      <c r="AA12" s="449"/>
      <c r="AB12" s="450"/>
      <c r="AC12" s="446"/>
      <c r="AD12" s="446"/>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2"/>
      <c r="BZ12" s="451"/>
      <c r="CA12" s="451"/>
      <c r="CB12" s="451"/>
      <c r="CC12" s="451"/>
      <c r="CD12" s="451"/>
      <c r="CE12" s="718"/>
      <c r="CF12" s="719"/>
      <c r="CG12" s="719"/>
      <c r="CH12" s="719"/>
      <c r="CI12" s="719"/>
      <c r="CJ12" s="503"/>
    </row>
    <row r="13" spans="1:88">
      <c r="F13" s="420"/>
      <c r="H13" s="706"/>
      <c r="I13" s="706"/>
      <c r="J13" s="706"/>
      <c r="K13" s="706"/>
      <c r="L13" s="706"/>
      <c r="M13" s="706"/>
      <c r="N13" s="706"/>
      <c r="O13" s="706"/>
      <c r="P13" s="707"/>
      <c r="Q13" s="446"/>
      <c r="R13" s="447"/>
      <c r="S13" s="448"/>
      <c r="T13" s="447" t="s">
        <v>1435</v>
      </c>
      <c r="U13" s="447"/>
      <c r="V13" s="447"/>
      <c r="W13" s="449"/>
      <c r="X13" s="447"/>
      <c r="Y13" s="447"/>
      <c r="Z13" s="447"/>
      <c r="AA13" s="449"/>
      <c r="AB13" s="450"/>
      <c r="AC13" s="446"/>
      <c r="AD13" s="446"/>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2"/>
      <c r="BZ13" s="451"/>
      <c r="CA13" s="451"/>
      <c r="CB13" s="451"/>
      <c r="CC13" s="451"/>
      <c r="CD13" s="451"/>
      <c r="CE13" s="718"/>
      <c r="CF13" s="719"/>
      <c r="CG13" s="719"/>
      <c r="CH13" s="719"/>
      <c r="CI13" s="719"/>
      <c r="CJ13" s="503"/>
    </row>
    <row r="14" spans="1:88" ht="15" customHeight="1">
      <c r="F14" s="420"/>
      <c r="H14" s="706"/>
      <c r="I14" s="706"/>
      <c r="J14" s="706"/>
      <c r="K14" s="706"/>
      <c r="L14" s="706"/>
      <c r="M14" s="706"/>
      <c r="N14" s="706"/>
      <c r="O14" s="706"/>
      <c r="P14" s="707"/>
      <c r="Q14" s="447" t="s">
        <v>1436</v>
      </c>
      <c r="R14" s="447" t="s">
        <v>1437</v>
      </c>
      <c r="S14" s="447" t="s">
        <v>1438</v>
      </c>
      <c r="T14" s="453" t="s">
        <v>1439</v>
      </c>
      <c r="U14" s="447"/>
      <c r="V14" s="447"/>
      <c r="W14" s="449"/>
      <c r="X14" s="447"/>
      <c r="Y14" s="447"/>
      <c r="Z14" s="447"/>
      <c r="AA14" s="447"/>
      <c r="AB14" s="446"/>
      <c r="AC14" s="446"/>
      <c r="AD14" s="446"/>
      <c r="AE14" s="454"/>
      <c r="AF14" s="454"/>
      <c r="AG14" s="454"/>
      <c r="AH14" s="454"/>
      <c r="AI14" s="454"/>
      <c r="AJ14" s="454" t="s">
        <v>1440</v>
      </c>
      <c r="AK14" s="454" t="s">
        <v>1441</v>
      </c>
      <c r="AL14" s="454"/>
      <c r="AM14" s="454" t="s">
        <v>1442</v>
      </c>
      <c r="AN14" s="454" t="s">
        <v>1443</v>
      </c>
      <c r="AO14" s="454"/>
      <c r="AP14" s="454"/>
      <c r="AQ14" s="454" t="s">
        <v>1444</v>
      </c>
      <c r="AR14" s="454" t="s">
        <v>1445</v>
      </c>
      <c r="AS14" s="454"/>
      <c r="AT14" s="454"/>
      <c r="AU14" s="454"/>
      <c r="AV14" s="454"/>
      <c r="AW14" s="454"/>
      <c r="AX14" s="454"/>
      <c r="AY14" s="454"/>
      <c r="AZ14" s="454"/>
      <c r="BA14" s="454"/>
      <c r="BB14" s="454"/>
      <c r="BC14" s="454"/>
      <c r="BD14" s="454"/>
      <c r="BE14" s="454"/>
      <c r="BF14" s="454"/>
      <c r="BG14" s="454"/>
      <c r="BH14" s="454" t="s">
        <v>1446</v>
      </c>
      <c r="BI14" s="454"/>
      <c r="BJ14" s="454"/>
      <c r="BK14" s="454"/>
      <c r="BL14" s="454" t="s">
        <v>1447</v>
      </c>
      <c r="BM14" s="454" t="s">
        <v>1448</v>
      </c>
      <c r="BN14" s="454" t="s">
        <v>1449</v>
      </c>
      <c r="BO14" s="454" t="s">
        <v>1450</v>
      </c>
      <c r="BP14" s="454" t="s">
        <v>1451</v>
      </c>
      <c r="BQ14" s="454"/>
      <c r="BR14" s="454"/>
      <c r="BS14" s="454"/>
      <c r="BT14" s="454" t="s">
        <v>1452</v>
      </c>
      <c r="BU14" s="454" t="s">
        <v>1453</v>
      </c>
      <c r="BV14" s="454"/>
      <c r="BW14" s="454" t="s">
        <v>1454</v>
      </c>
      <c r="BX14" s="454" t="s">
        <v>1455</v>
      </c>
      <c r="BY14" s="455"/>
      <c r="BZ14" s="454" t="s">
        <v>1456</v>
      </c>
      <c r="CA14" s="454" t="s">
        <v>1457</v>
      </c>
      <c r="CB14" s="454" t="s">
        <v>1458</v>
      </c>
      <c r="CC14" s="454"/>
      <c r="CD14" s="454" t="s">
        <v>1459</v>
      </c>
      <c r="CE14" s="718"/>
      <c r="CF14" s="719"/>
      <c r="CG14" s="719"/>
      <c r="CH14" s="719"/>
      <c r="CI14" s="719"/>
      <c r="CJ14" s="503"/>
    </row>
    <row r="15" spans="1:88" customFormat="1" ht="15" customHeight="1">
      <c r="A15" s="434"/>
      <c r="B15" s="434"/>
      <c r="C15" s="434"/>
      <c r="D15" s="434"/>
      <c r="E15" s="434"/>
      <c r="F15" s="435"/>
      <c r="H15" s="708"/>
      <c r="I15" s="708"/>
      <c r="J15" s="708"/>
      <c r="K15" s="708"/>
      <c r="L15" s="708"/>
      <c r="M15" s="708"/>
      <c r="N15" s="708"/>
      <c r="O15" s="708"/>
      <c r="P15" s="709"/>
      <c r="Q15" s="456" t="s">
        <v>1460</v>
      </c>
      <c r="R15" s="456" t="s">
        <v>1460</v>
      </c>
      <c r="S15" s="456" t="s">
        <v>1461</v>
      </c>
      <c r="T15" s="456" t="s">
        <v>1462</v>
      </c>
      <c r="U15" s="456" t="s">
        <v>1463</v>
      </c>
      <c r="V15" s="456" t="s">
        <v>1464</v>
      </c>
      <c r="W15" s="457" t="s">
        <v>1465</v>
      </c>
      <c r="X15" s="456" t="s">
        <v>1466</v>
      </c>
      <c r="Y15" s="456" t="s">
        <v>1467</v>
      </c>
      <c r="Z15" s="456" t="s">
        <v>1468</v>
      </c>
      <c r="AA15" s="456" t="s">
        <v>1469</v>
      </c>
      <c r="AB15" s="458" t="s">
        <v>1470</v>
      </c>
      <c r="AC15" s="458" t="s">
        <v>1471</v>
      </c>
      <c r="AD15" s="458" t="s">
        <v>1472</v>
      </c>
      <c r="AE15" s="459" t="s">
        <v>1473</v>
      </c>
      <c r="AF15" s="459" t="s">
        <v>1474</v>
      </c>
      <c r="AG15" s="459" t="s">
        <v>1475</v>
      </c>
      <c r="AH15" s="459" t="s">
        <v>1476</v>
      </c>
      <c r="AI15" s="459" t="s">
        <v>1477</v>
      </c>
      <c r="AJ15" s="459" t="s">
        <v>1478</v>
      </c>
      <c r="AK15" s="459" t="s">
        <v>1478</v>
      </c>
      <c r="AL15" s="459" t="s">
        <v>1479</v>
      </c>
      <c r="AM15" s="459" t="s">
        <v>1478</v>
      </c>
      <c r="AN15" s="459" t="s">
        <v>1478</v>
      </c>
      <c r="AO15" s="459" t="s">
        <v>1480</v>
      </c>
      <c r="AP15" s="459" t="s">
        <v>1481</v>
      </c>
      <c r="AQ15" s="459" t="s">
        <v>1482</v>
      </c>
      <c r="AR15" s="459" t="s">
        <v>1478</v>
      </c>
      <c r="AS15" s="459" t="s">
        <v>1483</v>
      </c>
      <c r="AT15" s="459" t="s">
        <v>1484</v>
      </c>
      <c r="AU15" s="459" t="s">
        <v>1485</v>
      </c>
      <c r="AV15" s="459" t="s">
        <v>1486</v>
      </c>
      <c r="AW15" s="459" t="s">
        <v>1487</v>
      </c>
      <c r="AX15" s="459" t="s">
        <v>1488</v>
      </c>
      <c r="AY15" s="459" t="s">
        <v>1489</v>
      </c>
      <c r="AZ15" s="459" t="s">
        <v>1490</v>
      </c>
      <c r="BA15" s="459" t="s">
        <v>1491</v>
      </c>
      <c r="BB15" s="459" t="s">
        <v>1492</v>
      </c>
      <c r="BC15" s="459" t="s">
        <v>1493</v>
      </c>
      <c r="BD15" s="459" t="s">
        <v>1494</v>
      </c>
      <c r="BE15" s="459" t="s">
        <v>1495</v>
      </c>
      <c r="BF15" s="459" t="s">
        <v>1496</v>
      </c>
      <c r="BG15" s="459" t="s">
        <v>1497</v>
      </c>
      <c r="BH15" s="459" t="s">
        <v>1478</v>
      </c>
      <c r="BI15" s="459" t="s">
        <v>1498</v>
      </c>
      <c r="BJ15" s="459" t="s">
        <v>1499</v>
      </c>
      <c r="BK15" s="459" t="s">
        <v>1500</v>
      </c>
      <c r="BL15" s="459" t="s">
        <v>1478</v>
      </c>
      <c r="BM15" s="459" t="s">
        <v>1478</v>
      </c>
      <c r="BN15" s="459" t="s">
        <v>1478</v>
      </c>
      <c r="BO15" s="459" t="s">
        <v>1478</v>
      </c>
      <c r="BP15" s="459" t="s">
        <v>1478</v>
      </c>
      <c r="BQ15" s="459" t="s">
        <v>1501</v>
      </c>
      <c r="BR15" s="459" t="s">
        <v>1502</v>
      </c>
      <c r="BS15" s="459" t="s">
        <v>1503</v>
      </c>
      <c r="BT15" s="459" t="s">
        <v>1478</v>
      </c>
      <c r="BU15" s="459" t="s">
        <v>1478</v>
      </c>
      <c r="BV15" s="459" t="s">
        <v>1504</v>
      </c>
      <c r="BW15" s="459" t="s">
        <v>1478</v>
      </c>
      <c r="BX15" s="459" t="s">
        <v>1478</v>
      </c>
      <c r="BY15" s="460" t="s">
        <v>1505</v>
      </c>
      <c r="BZ15" s="459" t="s">
        <v>1478</v>
      </c>
      <c r="CA15" s="459" t="s">
        <v>1478</v>
      </c>
      <c r="CB15" s="459" t="s">
        <v>1478</v>
      </c>
      <c r="CC15" s="460" t="s">
        <v>1506</v>
      </c>
      <c r="CD15" s="459" t="s">
        <v>1478</v>
      </c>
      <c r="CE15" s="720"/>
      <c r="CF15" s="721"/>
      <c r="CG15" s="721"/>
      <c r="CH15" s="721"/>
      <c r="CI15" s="721"/>
      <c r="CJ15" s="503"/>
    </row>
    <row r="16" spans="1:88" s="468" customFormat="1" ht="24.75" customHeight="1">
      <c r="A16" s="461" t="s">
        <v>1507</v>
      </c>
      <c r="B16" s="461" t="s">
        <v>1959</v>
      </c>
      <c r="C16" s="461" t="s">
        <v>1508</v>
      </c>
      <c r="D16" s="461" t="s">
        <v>1509</v>
      </c>
      <c r="E16" s="461"/>
      <c r="F16" s="462">
        <v>1</v>
      </c>
      <c r="G16" s="463"/>
      <c r="H16" s="696" t="s">
        <v>1510</v>
      </c>
      <c r="I16" s="696"/>
      <c r="J16" s="696"/>
      <c r="K16" s="696"/>
      <c r="L16" s="696"/>
      <c r="M16" s="696"/>
      <c r="N16" s="696"/>
      <c r="O16" s="711"/>
      <c r="P16" s="464"/>
      <c r="Q16" s="465">
        <v>3279</v>
      </c>
      <c r="R16" s="465">
        <v>3093</v>
      </c>
      <c r="S16" s="465">
        <v>2282</v>
      </c>
      <c r="T16" s="465">
        <v>1345</v>
      </c>
      <c r="U16" s="465">
        <v>396</v>
      </c>
      <c r="V16" s="465">
        <v>660</v>
      </c>
      <c r="W16" s="465">
        <v>3851</v>
      </c>
      <c r="X16" s="465">
        <v>451</v>
      </c>
      <c r="Y16" s="465">
        <v>1178</v>
      </c>
      <c r="Z16" s="465">
        <v>1471</v>
      </c>
      <c r="AA16" s="465">
        <v>586</v>
      </c>
      <c r="AB16" s="465">
        <v>275</v>
      </c>
      <c r="AC16" s="465">
        <v>1013</v>
      </c>
      <c r="AD16" s="465">
        <v>118</v>
      </c>
      <c r="AE16" s="465">
        <v>167</v>
      </c>
      <c r="AF16" s="465">
        <v>20</v>
      </c>
      <c r="AG16" s="465">
        <v>25</v>
      </c>
      <c r="AH16" s="465">
        <v>90</v>
      </c>
      <c r="AI16" s="465">
        <v>23</v>
      </c>
      <c r="AJ16" s="465">
        <v>29</v>
      </c>
      <c r="AK16" s="465">
        <v>20</v>
      </c>
      <c r="AL16" s="465">
        <v>25</v>
      </c>
      <c r="AM16" s="465">
        <v>33</v>
      </c>
      <c r="AN16" s="465">
        <v>24</v>
      </c>
      <c r="AO16" s="465">
        <v>128</v>
      </c>
      <c r="AP16" s="465">
        <v>128</v>
      </c>
      <c r="AQ16" s="465">
        <v>760</v>
      </c>
      <c r="AR16" s="465">
        <v>282</v>
      </c>
      <c r="AS16" s="465">
        <v>72</v>
      </c>
      <c r="AT16" s="465">
        <v>40</v>
      </c>
      <c r="AU16" s="465">
        <v>44</v>
      </c>
      <c r="AV16" s="465">
        <v>21</v>
      </c>
      <c r="AW16" s="465">
        <v>17</v>
      </c>
      <c r="AX16" s="465">
        <v>29</v>
      </c>
      <c r="AY16" s="465">
        <v>28</v>
      </c>
      <c r="AZ16" s="465">
        <v>57</v>
      </c>
      <c r="BA16" s="465">
        <v>206</v>
      </c>
      <c r="BB16" s="465">
        <v>21</v>
      </c>
      <c r="BC16" s="465">
        <v>26</v>
      </c>
      <c r="BD16" s="465">
        <v>94</v>
      </c>
      <c r="BE16" s="465">
        <v>224</v>
      </c>
      <c r="BF16" s="465">
        <v>132</v>
      </c>
      <c r="BG16" s="465">
        <v>28</v>
      </c>
      <c r="BH16" s="465">
        <v>28</v>
      </c>
      <c r="BI16" s="465">
        <v>24</v>
      </c>
      <c r="BJ16" s="465">
        <v>20</v>
      </c>
      <c r="BK16" s="465">
        <v>83</v>
      </c>
      <c r="BL16" s="465">
        <v>90</v>
      </c>
      <c r="BM16" s="465">
        <v>42</v>
      </c>
      <c r="BN16" s="465">
        <v>16</v>
      </c>
      <c r="BO16" s="465">
        <v>29</v>
      </c>
      <c r="BP16" s="465">
        <v>32</v>
      </c>
      <c r="BQ16" s="465">
        <v>24</v>
      </c>
      <c r="BR16" s="465">
        <v>158</v>
      </c>
      <c r="BS16" s="465">
        <v>35</v>
      </c>
      <c r="BT16" s="465">
        <v>32</v>
      </c>
      <c r="BU16" s="465">
        <v>74</v>
      </c>
      <c r="BV16" s="465">
        <v>41</v>
      </c>
      <c r="BW16" s="465">
        <v>38</v>
      </c>
      <c r="BX16" s="465">
        <v>40</v>
      </c>
      <c r="BY16" s="465">
        <v>27</v>
      </c>
      <c r="BZ16" s="465">
        <v>258</v>
      </c>
      <c r="CA16" s="465">
        <v>80</v>
      </c>
      <c r="CB16" s="465">
        <v>83</v>
      </c>
      <c r="CC16" s="465">
        <v>57</v>
      </c>
      <c r="CD16" s="465">
        <v>54</v>
      </c>
      <c r="CE16" s="466"/>
      <c r="CF16" s="467" t="s">
        <v>1511</v>
      </c>
      <c r="CG16" s="467"/>
      <c r="CH16" s="467"/>
      <c r="CI16" s="467"/>
      <c r="CJ16" s="467"/>
    </row>
    <row r="17" spans="1:88" s="476" customFormat="1" ht="15" customHeight="1">
      <c r="A17" s="469" t="s">
        <v>1507</v>
      </c>
      <c r="B17" s="469" t="s">
        <v>1959</v>
      </c>
      <c r="C17" s="469" t="s">
        <v>1508</v>
      </c>
      <c r="D17" s="469" t="s">
        <v>1509</v>
      </c>
      <c r="E17" s="469"/>
      <c r="F17" s="470">
        <v>2</v>
      </c>
      <c r="G17" s="471"/>
      <c r="H17" s="697" t="s">
        <v>1512</v>
      </c>
      <c r="I17" s="697"/>
      <c r="J17" s="697"/>
      <c r="K17" s="697"/>
      <c r="L17" s="697"/>
      <c r="M17" s="697"/>
      <c r="N17" s="697"/>
      <c r="O17" s="722"/>
      <c r="P17" s="472"/>
      <c r="Q17" s="473">
        <v>1242</v>
      </c>
      <c r="R17" s="473">
        <v>2158</v>
      </c>
      <c r="S17" s="473">
        <v>547</v>
      </c>
      <c r="T17" s="473">
        <v>248</v>
      </c>
      <c r="U17" s="473">
        <v>146</v>
      </c>
      <c r="V17" s="473">
        <v>427</v>
      </c>
      <c r="W17" s="473">
        <v>1109</v>
      </c>
      <c r="X17" s="473">
        <v>305</v>
      </c>
      <c r="Y17" s="473">
        <v>415</v>
      </c>
      <c r="Z17" s="473">
        <v>488</v>
      </c>
      <c r="AA17" s="473">
        <v>367</v>
      </c>
      <c r="AB17" s="473">
        <v>239</v>
      </c>
      <c r="AC17" s="473">
        <v>555</v>
      </c>
      <c r="AD17" s="473">
        <v>145</v>
      </c>
      <c r="AE17" s="473">
        <v>58</v>
      </c>
      <c r="AF17" s="473">
        <v>49</v>
      </c>
      <c r="AG17" s="473">
        <v>54</v>
      </c>
      <c r="AH17" s="473">
        <v>56</v>
      </c>
      <c r="AI17" s="473">
        <v>52</v>
      </c>
      <c r="AJ17" s="473">
        <v>55</v>
      </c>
      <c r="AK17" s="473">
        <v>44</v>
      </c>
      <c r="AL17" s="473">
        <v>54</v>
      </c>
      <c r="AM17" s="473">
        <v>49</v>
      </c>
      <c r="AN17" s="473">
        <v>51</v>
      </c>
      <c r="AO17" s="473">
        <v>55</v>
      </c>
      <c r="AP17" s="473">
        <v>56</v>
      </c>
      <c r="AQ17" s="473">
        <v>193</v>
      </c>
      <c r="AR17" s="473">
        <v>65</v>
      </c>
      <c r="AS17" s="473">
        <v>48</v>
      </c>
      <c r="AT17" s="473">
        <v>66</v>
      </c>
      <c r="AU17" s="473">
        <v>62</v>
      </c>
      <c r="AV17" s="473">
        <v>48</v>
      </c>
      <c r="AW17" s="473">
        <v>46</v>
      </c>
      <c r="AX17" s="473">
        <v>50</v>
      </c>
      <c r="AY17" s="473">
        <v>53</v>
      </c>
      <c r="AZ17" s="473">
        <v>50</v>
      </c>
      <c r="BA17" s="473">
        <v>67</v>
      </c>
      <c r="BB17" s="473">
        <v>47</v>
      </c>
      <c r="BC17" s="473">
        <v>45</v>
      </c>
      <c r="BD17" s="473">
        <v>37</v>
      </c>
      <c r="BE17" s="473">
        <v>67</v>
      </c>
      <c r="BF17" s="473">
        <v>44</v>
      </c>
      <c r="BG17" s="473">
        <v>46</v>
      </c>
      <c r="BH17" s="473">
        <v>38</v>
      </c>
      <c r="BI17" s="473">
        <v>57</v>
      </c>
      <c r="BJ17" s="473">
        <v>55</v>
      </c>
      <c r="BK17" s="473">
        <v>50</v>
      </c>
      <c r="BL17" s="473">
        <v>51</v>
      </c>
      <c r="BM17" s="473">
        <v>61</v>
      </c>
      <c r="BN17" s="473">
        <v>42</v>
      </c>
      <c r="BO17" s="473">
        <v>49</v>
      </c>
      <c r="BP17" s="473">
        <v>49</v>
      </c>
      <c r="BQ17" s="473">
        <v>50</v>
      </c>
      <c r="BR17" s="473">
        <v>58</v>
      </c>
      <c r="BS17" s="473">
        <v>52</v>
      </c>
      <c r="BT17" s="473">
        <v>43</v>
      </c>
      <c r="BU17" s="473">
        <v>56</v>
      </c>
      <c r="BV17" s="473">
        <v>53</v>
      </c>
      <c r="BW17" s="473">
        <v>53</v>
      </c>
      <c r="BX17" s="473">
        <v>49</v>
      </c>
      <c r="BY17" s="473">
        <v>85</v>
      </c>
      <c r="BZ17" s="473">
        <v>67</v>
      </c>
      <c r="CA17" s="473">
        <v>38</v>
      </c>
      <c r="CB17" s="473">
        <v>49</v>
      </c>
      <c r="CC17" s="473">
        <v>40</v>
      </c>
      <c r="CD17" s="473">
        <v>37</v>
      </c>
      <c r="CE17" s="474"/>
      <c r="CF17" s="475" t="s">
        <v>1513</v>
      </c>
      <c r="CG17" s="475"/>
      <c r="CH17" s="475"/>
      <c r="CI17" s="475"/>
      <c r="CJ17" s="475"/>
    </row>
    <row r="18" spans="1:88" s="468" customFormat="1" ht="27" customHeight="1">
      <c r="A18" s="461" t="s">
        <v>1507</v>
      </c>
      <c r="B18" s="461" t="s">
        <v>1959</v>
      </c>
      <c r="C18" s="461" t="s">
        <v>1508</v>
      </c>
      <c r="D18" s="461" t="s">
        <v>1509</v>
      </c>
      <c r="E18" s="461"/>
      <c r="F18" s="462">
        <v>3</v>
      </c>
      <c r="G18" s="463"/>
      <c r="H18" s="696" t="s">
        <v>1514</v>
      </c>
      <c r="I18" s="696"/>
      <c r="J18" s="696"/>
      <c r="K18" s="696"/>
      <c r="L18" s="696"/>
      <c r="M18" s="696"/>
      <c r="N18" s="696"/>
      <c r="O18" s="696"/>
      <c r="P18" s="464"/>
      <c r="Q18" s="392">
        <v>2.4</v>
      </c>
      <c r="R18" s="392">
        <v>2.69</v>
      </c>
      <c r="S18" s="392">
        <v>2.78</v>
      </c>
      <c r="T18" s="392">
        <v>2.94</v>
      </c>
      <c r="U18" s="392">
        <v>2.58</v>
      </c>
      <c r="V18" s="392">
        <v>2.73</v>
      </c>
      <c r="W18" s="392">
        <v>2.54</v>
      </c>
      <c r="X18" s="392">
        <v>2.58</v>
      </c>
      <c r="Y18" s="392">
        <v>2.9</v>
      </c>
      <c r="Z18" s="392">
        <v>2.71</v>
      </c>
      <c r="AA18" s="392">
        <v>2.69</v>
      </c>
      <c r="AB18" s="392">
        <v>2.65</v>
      </c>
      <c r="AC18" s="392">
        <v>2.67</v>
      </c>
      <c r="AD18" s="392">
        <v>2.82</v>
      </c>
      <c r="AE18" s="392">
        <v>2.72</v>
      </c>
      <c r="AF18" s="392">
        <v>2.75</v>
      </c>
      <c r="AG18" s="392">
        <v>2.73</v>
      </c>
      <c r="AH18" s="392">
        <v>2.62</v>
      </c>
      <c r="AI18" s="392">
        <v>2.84</v>
      </c>
      <c r="AJ18" s="392">
        <v>2.37</v>
      </c>
      <c r="AK18" s="392">
        <v>2.65</v>
      </c>
      <c r="AL18" s="392">
        <v>2.5</v>
      </c>
      <c r="AM18" s="392">
        <v>3.12</v>
      </c>
      <c r="AN18" s="392">
        <v>2.71</v>
      </c>
      <c r="AO18" s="392">
        <v>2.65</v>
      </c>
      <c r="AP18" s="392">
        <v>2.2999999999999998</v>
      </c>
      <c r="AQ18" s="392">
        <v>2.4</v>
      </c>
      <c r="AR18" s="392">
        <v>2.5499999999999998</v>
      </c>
      <c r="AS18" s="392">
        <v>2.48</v>
      </c>
      <c r="AT18" s="392">
        <v>2.96</v>
      </c>
      <c r="AU18" s="392">
        <v>2.76</v>
      </c>
      <c r="AV18" s="392">
        <v>2.88</v>
      </c>
      <c r="AW18" s="392">
        <v>2.56</v>
      </c>
      <c r="AX18" s="392">
        <v>2.76</v>
      </c>
      <c r="AY18" s="392">
        <v>3.18</v>
      </c>
      <c r="AZ18" s="392">
        <v>2.67</v>
      </c>
      <c r="BA18" s="392">
        <v>2.64</v>
      </c>
      <c r="BB18" s="392">
        <v>2.75</v>
      </c>
      <c r="BC18" s="392">
        <v>2.84</v>
      </c>
      <c r="BD18" s="392">
        <v>2.6</v>
      </c>
      <c r="BE18" s="392">
        <v>2.5499999999999998</v>
      </c>
      <c r="BF18" s="392">
        <v>2.36</v>
      </c>
      <c r="BG18" s="392">
        <v>2.86</v>
      </c>
      <c r="BH18" s="392">
        <v>2.44</v>
      </c>
      <c r="BI18" s="392">
        <v>2.31</v>
      </c>
      <c r="BJ18" s="392">
        <v>2.5499999999999998</v>
      </c>
      <c r="BK18" s="392">
        <v>2.33</v>
      </c>
      <c r="BL18" s="392">
        <v>2.66</v>
      </c>
      <c r="BM18" s="392">
        <v>1.9</v>
      </c>
      <c r="BN18" s="392">
        <v>2.91</v>
      </c>
      <c r="BO18" s="392">
        <v>3.05</v>
      </c>
      <c r="BP18" s="392">
        <v>3.07</v>
      </c>
      <c r="BQ18" s="392">
        <v>2.82</v>
      </c>
      <c r="BR18" s="392">
        <v>2.2200000000000002</v>
      </c>
      <c r="BS18" s="392">
        <v>2.17</v>
      </c>
      <c r="BT18" s="392">
        <v>2.56</v>
      </c>
      <c r="BU18" s="392">
        <v>2.5</v>
      </c>
      <c r="BV18" s="392">
        <v>2.5099999999999998</v>
      </c>
      <c r="BW18" s="392">
        <v>2.5499999999999998</v>
      </c>
      <c r="BX18" s="392">
        <v>3</v>
      </c>
      <c r="BY18" s="392">
        <v>2.62</v>
      </c>
      <c r="BZ18" s="392">
        <v>1.91</v>
      </c>
      <c r="CA18" s="392">
        <v>2.4</v>
      </c>
      <c r="CB18" s="392">
        <v>2.37</v>
      </c>
      <c r="CC18" s="392">
        <v>2.81</v>
      </c>
      <c r="CD18" s="392">
        <v>2.76</v>
      </c>
      <c r="CE18" s="466"/>
      <c r="CF18" s="467" t="s">
        <v>1515</v>
      </c>
      <c r="CG18" s="467"/>
      <c r="CH18" s="467"/>
      <c r="CI18" s="467"/>
      <c r="CJ18" s="467"/>
    </row>
    <row r="19" spans="1:88" s="476" customFormat="1" ht="15" customHeight="1">
      <c r="A19" s="469" t="s">
        <v>1507</v>
      </c>
      <c r="B19" s="469" t="s">
        <v>1959</v>
      </c>
      <c r="C19" s="469" t="s">
        <v>1508</v>
      </c>
      <c r="D19" s="469" t="s">
        <v>1509</v>
      </c>
      <c r="E19" s="469"/>
      <c r="F19" s="470">
        <v>4</v>
      </c>
      <c r="G19" s="471"/>
      <c r="H19" s="697" t="s">
        <v>1516</v>
      </c>
      <c r="I19" s="697"/>
      <c r="J19" s="697"/>
      <c r="K19" s="697"/>
      <c r="L19" s="697"/>
      <c r="M19" s="697"/>
      <c r="N19" s="697"/>
      <c r="O19" s="697"/>
      <c r="P19" s="472"/>
      <c r="Q19" s="393">
        <v>1.44</v>
      </c>
      <c r="R19" s="393">
        <v>1.54</v>
      </c>
      <c r="S19" s="393">
        <v>1.62</v>
      </c>
      <c r="T19" s="393">
        <v>1.73</v>
      </c>
      <c r="U19" s="393">
        <v>1.48</v>
      </c>
      <c r="V19" s="393">
        <v>1.63</v>
      </c>
      <c r="W19" s="393">
        <v>1.51</v>
      </c>
      <c r="X19" s="393">
        <v>1.63</v>
      </c>
      <c r="Y19" s="393">
        <v>1.66</v>
      </c>
      <c r="Z19" s="393">
        <v>1.52</v>
      </c>
      <c r="AA19" s="393">
        <v>1.56</v>
      </c>
      <c r="AB19" s="393">
        <v>1.57</v>
      </c>
      <c r="AC19" s="393">
        <v>1.56</v>
      </c>
      <c r="AD19" s="393">
        <v>1.51</v>
      </c>
      <c r="AE19" s="393">
        <v>1.49</v>
      </c>
      <c r="AF19" s="393">
        <v>1.53</v>
      </c>
      <c r="AG19" s="393">
        <v>1.61</v>
      </c>
      <c r="AH19" s="393">
        <v>1.48</v>
      </c>
      <c r="AI19" s="393">
        <v>1.55</v>
      </c>
      <c r="AJ19" s="393">
        <v>1.58</v>
      </c>
      <c r="AK19" s="393">
        <v>1.49</v>
      </c>
      <c r="AL19" s="393">
        <v>1.45</v>
      </c>
      <c r="AM19" s="393">
        <v>1.66</v>
      </c>
      <c r="AN19" s="393">
        <v>1.63</v>
      </c>
      <c r="AO19" s="393">
        <v>1.52</v>
      </c>
      <c r="AP19" s="393">
        <v>1.37</v>
      </c>
      <c r="AQ19" s="393">
        <v>1.45</v>
      </c>
      <c r="AR19" s="393">
        <v>1.41</v>
      </c>
      <c r="AS19" s="393">
        <v>1.62</v>
      </c>
      <c r="AT19" s="393">
        <v>1.72</v>
      </c>
      <c r="AU19" s="393">
        <v>1.62</v>
      </c>
      <c r="AV19" s="393">
        <v>1.62</v>
      </c>
      <c r="AW19" s="393">
        <v>1.62</v>
      </c>
      <c r="AX19" s="393">
        <v>1.7</v>
      </c>
      <c r="AY19" s="393">
        <v>1.81</v>
      </c>
      <c r="AZ19" s="393">
        <v>1.58</v>
      </c>
      <c r="BA19" s="393">
        <v>1.57</v>
      </c>
      <c r="BB19" s="393">
        <v>1.61</v>
      </c>
      <c r="BC19" s="393">
        <v>1.6</v>
      </c>
      <c r="BD19" s="393">
        <v>1.58</v>
      </c>
      <c r="BE19" s="393">
        <v>1.48</v>
      </c>
      <c r="BF19" s="393">
        <v>1.42</v>
      </c>
      <c r="BG19" s="393">
        <v>1.45</v>
      </c>
      <c r="BH19" s="393">
        <v>1.39</v>
      </c>
      <c r="BI19" s="393">
        <v>1.46</v>
      </c>
      <c r="BJ19" s="393">
        <v>1.46</v>
      </c>
      <c r="BK19" s="393">
        <v>1.42</v>
      </c>
      <c r="BL19" s="393">
        <v>1.51</v>
      </c>
      <c r="BM19" s="393">
        <v>1.36</v>
      </c>
      <c r="BN19" s="393">
        <v>1.65</v>
      </c>
      <c r="BO19" s="393">
        <v>1.67</v>
      </c>
      <c r="BP19" s="393">
        <v>1.44</v>
      </c>
      <c r="BQ19" s="393">
        <v>1.65</v>
      </c>
      <c r="BR19" s="393">
        <v>1.35</v>
      </c>
      <c r="BS19" s="393">
        <v>1.35</v>
      </c>
      <c r="BT19" s="393">
        <v>1.55</v>
      </c>
      <c r="BU19" s="393">
        <v>1.45</v>
      </c>
      <c r="BV19" s="393">
        <v>1.49</v>
      </c>
      <c r="BW19" s="393">
        <v>1.56</v>
      </c>
      <c r="BX19" s="393">
        <v>1.68</v>
      </c>
      <c r="BY19" s="393">
        <v>1.45</v>
      </c>
      <c r="BZ19" s="393">
        <v>1.3</v>
      </c>
      <c r="CA19" s="393">
        <v>1.49</v>
      </c>
      <c r="CB19" s="393">
        <v>1.46</v>
      </c>
      <c r="CC19" s="393">
        <v>1.44</v>
      </c>
      <c r="CD19" s="393">
        <v>1.55</v>
      </c>
      <c r="CE19" s="474"/>
      <c r="CF19" s="475" t="s">
        <v>1517</v>
      </c>
      <c r="CG19" s="475"/>
      <c r="CH19" s="475"/>
      <c r="CI19" s="475"/>
      <c r="CJ19" s="475"/>
    </row>
    <row r="20" spans="1:88" s="476" customFormat="1" ht="15" customHeight="1">
      <c r="A20" s="469" t="s">
        <v>1507</v>
      </c>
      <c r="B20" s="469" t="s">
        <v>1959</v>
      </c>
      <c r="C20" s="469" t="s">
        <v>1508</v>
      </c>
      <c r="D20" s="469" t="s">
        <v>1509</v>
      </c>
      <c r="E20" s="469"/>
      <c r="F20" s="470">
        <v>5</v>
      </c>
      <c r="G20" s="471"/>
      <c r="H20" s="697" t="s">
        <v>1518</v>
      </c>
      <c r="I20" s="697"/>
      <c r="J20" s="697"/>
      <c r="K20" s="697"/>
      <c r="L20" s="697"/>
      <c r="M20" s="697"/>
      <c r="N20" s="697"/>
      <c r="O20" s="697"/>
      <c r="P20" s="472"/>
      <c r="Q20" s="394">
        <v>45.8</v>
      </c>
      <c r="R20" s="394">
        <v>47.9</v>
      </c>
      <c r="S20" s="394">
        <v>49.7</v>
      </c>
      <c r="T20" s="394">
        <v>50</v>
      </c>
      <c r="U20" s="394">
        <v>47.4</v>
      </c>
      <c r="V20" s="394">
        <v>48</v>
      </c>
      <c r="W20" s="394">
        <v>47.6</v>
      </c>
      <c r="X20" s="394">
        <v>48.4</v>
      </c>
      <c r="Y20" s="394">
        <v>48</v>
      </c>
      <c r="Z20" s="394">
        <v>49.1</v>
      </c>
      <c r="AA20" s="394">
        <v>47</v>
      </c>
      <c r="AB20" s="394">
        <v>48.1</v>
      </c>
      <c r="AC20" s="394">
        <v>47.7</v>
      </c>
      <c r="AD20" s="394">
        <v>46</v>
      </c>
      <c r="AE20" s="394">
        <v>47.3</v>
      </c>
      <c r="AF20" s="394">
        <v>49.3</v>
      </c>
      <c r="AG20" s="394">
        <v>47.9</v>
      </c>
      <c r="AH20" s="394">
        <v>48</v>
      </c>
      <c r="AI20" s="394">
        <v>50.8</v>
      </c>
      <c r="AJ20" s="394">
        <v>43.2</v>
      </c>
      <c r="AK20" s="394">
        <v>50.1</v>
      </c>
      <c r="AL20" s="394">
        <v>46.2</v>
      </c>
      <c r="AM20" s="394">
        <v>48.7</v>
      </c>
      <c r="AN20" s="394">
        <v>50.5</v>
      </c>
      <c r="AO20" s="394">
        <v>49.8</v>
      </c>
      <c r="AP20" s="394">
        <v>44.6</v>
      </c>
      <c r="AQ20" s="394">
        <v>46</v>
      </c>
      <c r="AR20" s="394">
        <v>46.6</v>
      </c>
      <c r="AS20" s="394">
        <v>48.9</v>
      </c>
      <c r="AT20" s="394">
        <v>49.1</v>
      </c>
      <c r="AU20" s="394">
        <v>47.5</v>
      </c>
      <c r="AV20" s="394">
        <v>50.3</v>
      </c>
      <c r="AW20" s="394">
        <v>48.8</v>
      </c>
      <c r="AX20" s="394">
        <v>49.8</v>
      </c>
      <c r="AY20" s="394">
        <v>51.2</v>
      </c>
      <c r="AZ20" s="394">
        <v>50.2</v>
      </c>
      <c r="BA20" s="394">
        <v>42.9</v>
      </c>
      <c r="BB20" s="394">
        <v>48.6</v>
      </c>
      <c r="BC20" s="394">
        <v>51.7</v>
      </c>
      <c r="BD20" s="394">
        <v>52.1</v>
      </c>
      <c r="BE20" s="394">
        <v>46.1</v>
      </c>
      <c r="BF20" s="394">
        <v>45.2</v>
      </c>
      <c r="BG20" s="394">
        <v>50.3</v>
      </c>
      <c r="BH20" s="394">
        <v>48.2</v>
      </c>
      <c r="BI20" s="394">
        <v>48.6</v>
      </c>
      <c r="BJ20" s="394">
        <v>47.5</v>
      </c>
      <c r="BK20" s="394">
        <v>44.1</v>
      </c>
      <c r="BL20" s="394">
        <v>45.7</v>
      </c>
      <c r="BM20" s="394">
        <v>43.4</v>
      </c>
      <c r="BN20" s="394">
        <v>47.9</v>
      </c>
      <c r="BO20" s="394">
        <v>49.5</v>
      </c>
      <c r="BP20" s="394">
        <v>50.2</v>
      </c>
      <c r="BQ20" s="394">
        <v>46.7</v>
      </c>
      <c r="BR20" s="394">
        <v>42.3</v>
      </c>
      <c r="BS20" s="394">
        <v>47.4</v>
      </c>
      <c r="BT20" s="394">
        <v>50.4</v>
      </c>
      <c r="BU20" s="394">
        <v>47.6</v>
      </c>
      <c r="BV20" s="394">
        <v>48.6</v>
      </c>
      <c r="BW20" s="394">
        <v>48.6</v>
      </c>
      <c r="BX20" s="394">
        <v>47.9</v>
      </c>
      <c r="BY20" s="394">
        <v>46.9</v>
      </c>
      <c r="BZ20" s="394">
        <v>39</v>
      </c>
      <c r="CA20" s="394">
        <v>50.6</v>
      </c>
      <c r="CB20" s="394">
        <v>50.7</v>
      </c>
      <c r="CC20" s="394">
        <v>50.2</v>
      </c>
      <c r="CD20" s="394">
        <v>51.3</v>
      </c>
      <c r="CE20" s="474"/>
      <c r="CF20" s="475" t="s">
        <v>1519</v>
      </c>
      <c r="CG20" s="475"/>
      <c r="CH20" s="475"/>
      <c r="CI20" s="475"/>
      <c r="CJ20" s="475"/>
    </row>
    <row r="21" spans="1:88" s="476" customFormat="1" ht="15" customHeight="1">
      <c r="A21" s="469" t="s">
        <v>1507</v>
      </c>
      <c r="B21" s="469" t="s">
        <v>1959</v>
      </c>
      <c r="C21" s="469" t="s">
        <v>1508</v>
      </c>
      <c r="D21" s="469" t="s">
        <v>1509</v>
      </c>
      <c r="E21" s="469"/>
      <c r="F21" s="470">
        <v>6</v>
      </c>
      <c r="G21" s="471"/>
      <c r="H21" s="697" t="s">
        <v>1520</v>
      </c>
      <c r="I21" s="697"/>
      <c r="J21" s="697"/>
      <c r="K21" s="697"/>
      <c r="L21" s="697"/>
      <c r="M21" s="697"/>
      <c r="N21" s="697"/>
      <c r="O21" s="697"/>
      <c r="P21" s="472"/>
      <c r="Q21" s="394">
        <v>55.9</v>
      </c>
      <c r="R21" s="394">
        <v>67.3</v>
      </c>
      <c r="S21" s="394">
        <v>70.8</v>
      </c>
      <c r="T21" s="394">
        <v>74.400000000000006</v>
      </c>
      <c r="U21" s="394">
        <v>55</v>
      </c>
      <c r="V21" s="394">
        <v>63.3</v>
      </c>
      <c r="W21" s="394">
        <v>65.8</v>
      </c>
      <c r="X21" s="394">
        <v>74.5</v>
      </c>
      <c r="Y21" s="394">
        <v>72.900000000000006</v>
      </c>
      <c r="Z21" s="394">
        <v>69.5</v>
      </c>
      <c r="AA21" s="394">
        <v>60.8</v>
      </c>
      <c r="AB21" s="394">
        <v>59.9</v>
      </c>
      <c r="AC21" s="394">
        <v>56.7</v>
      </c>
      <c r="AD21" s="394">
        <v>43.2</v>
      </c>
      <c r="AE21" s="394">
        <v>56.4</v>
      </c>
      <c r="AF21" s="394">
        <v>69.599999999999994</v>
      </c>
      <c r="AG21" s="394">
        <v>66.2</v>
      </c>
      <c r="AH21" s="394">
        <v>58.7</v>
      </c>
      <c r="AI21" s="394">
        <v>80.5</v>
      </c>
      <c r="AJ21" s="394">
        <v>41.3</v>
      </c>
      <c r="AK21" s="394">
        <v>73.400000000000006</v>
      </c>
      <c r="AL21" s="394">
        <v>55.2</v>
      </c>
      <c r="AM21" s="394">
        <v>82.1</v>
      </c>
      <c r="AN21" s="394">
        <v>73.400000000000006</v>
      </c>
      <c r="AO21" s="394">
        <v>76.3</v>
      </c>
      <c r="AP21" s="394">
        <v>65.099999999999994</v>
      </c>
      <c r="AQ21" s="394">
        <v>55.2</v>
      </c>
      <c r="AR21" s="394">
        <v>57.8</v>
      </c>
      <c r="AS21" s="394">
        <v>74.900000000000006</v>
      </c>
      <c r="AT21" s="394">
        <v>75.2</v>
      </c>
      <c r="AU21" s="394">
        <v>66.2</v>
      </c>
      <c r="AV21" s="394">
        <v>78.400000000000006</v>
      </c>
      <c r="AW21" s="394">
        <v>71.599999999999994</v>
      </c>
      <c r="AX21" s="394">
        <v>68.2</v>
      </c>
      <c r="AY21" s="394">
        <v>76.2</v>
      </c>
      <c r="AZ21" s="394">
        <v>67.400000000000006</v>
      </c>
      <c r="BA21" s="394">
        <v>57.5</v>
      </c>
      <c r="BB21" s="394">
        <v>78.8</v>
      </c>
      <c r="BC21" s="394">
        <v>74.7</v>
      </c>
      <c r="BD21" s="394">
        <v>90.9</v>
      </c>
      <c r="BE21" s="394">
        <v>52.4</v>
      </c>
      <c r="BF21" s="394">
        <v>53.7</v>
      </c>
      <c r="BG21" s="394">
        <v>83.4</v>
      </c>
      <c r="BH21" s="394">
        <v>56.7</v>
      </c>
      <c r="BI21" s="394">
        <v>64.8</v>
      </c>
      <c r="BJ21" s="394">
        <v>62.5</v>
      </c>
      <c r="BK21" s="394">
        <v>44.2</v>
      </c>
      <c r="BL21" s="394">
        <v>56.9</v>
      </c>
      <c r="BM21" s="394">
        <v>41.7</v>
      </c>
      <c r="BN21" s="394">
        <v>62.7</v>
      </c>
      <c r="BO21" s="394">
        <v>68.400000000000006</v>
      </c>
      <c r="BP21" s="394">
        <v>70.2</v>
      </c>
      <c r="BQ21" s="394">
        <v>52.1</v>
      </c>
      <c r="BR21" s="394">
        <v>35.1</v>
      </c>
      <c r="BS21" s="394">
        <v>52.5</v>
      </c>
      <c r="BT21" s="394">
        <v>56.7</v>
      </c>
      <c r="BU21" s="394">
        <v>43</v>
      </c>
      <c r="BV21" s="394">
        <v>65.900000000000006</v>
      </c>
      <c r="BW21" s="394">
        <v>60</v>
      </c>
      <c r="BX21" s="394">
        <v>52.2</v>
      </c>
      <c r="BY21" s="394">
        <v>33.799999999999997</v>
      </c>
      <c r="BZ21" s="394">
        <v>30.1</v>
      </c>
      <c r="CA21" s="394">
        <v>66.7</v>
      </c>
      <c r="CB21" s="394">
        <v>80.599999999999994</v>
      </c>
      <c r="CC21" s="394">
        <v>88.1</v>
      </c>
      <c r="CD21" s="394">
        <v>81.599999999999994</v>
      </c>
      <c r="CE21" s="474"/>
      <c r="CF21" s="475" t="s">
        <v>1521</v>
      </c>
      <c r="CG21" s="475"/>
      <c r="CH21" s="475"/>
      <c r="CI21" s="475"/>
      <c r="CJ21" s="475"/>
    </row>
    <row r="22" spans="1:88" s="476" customFormat="1" ht="15" customHeight="1">
      <c r="A22" s="469" t="s">
        <v>1507</v>
      </c>
      <c r="B22" s="469" t="s">
        <v>1959</v>
      </c>
      <c r="C22" s="469" t="s">
        <v>1508</v>
      </c>
      <c r="D22" s="469" t="s">
        <v>1509</v>
      </c>
      <c r="E22" s="469"/>
      <c r="F22" s="470">
        <v>7</v>
      </c>
      <c r="G22" s="471"/>
      <c r="H22" s="710" t="s">
        <v>1522</v>
      </c>
      <c r="I22" s="710"/>
      <c r="J22" s="710"/>
      <c r="K22" s="710"/>
      <c r="L22" s="710"/>
      <c r="M22" s="710"/>
      <c r="N22" s="710"/>
      <c r="O22" s="710"/>
      <c r="P22" s="472"/>
      <c r="Q22" s="394">
        <v>39.299999999999997</v>
      </c>
      <c r="R22" s="394">
        <v>29</v>
      </c>
      <c r="S22" s="394">
        <v>28.4</v>
      </c>
      <c r="T22" s="394">
        <v>23.3</v>
      </c>
      <c r="U22" s="394">
        <v>41.3</v>
      </c>
      <c r="V22" s="394">
        <v>32.4</v>
      </c>
      <c r="W22" s="394">
        <v>30.5</v>
      </c>
      <c r="X22" s="394">
        <v>25.5</v>
      </c>
      <c r="Y22" s="394">
        <v>25.1</v>
      </c>
      <c r="Z22" s="394">
        <v>28.9</v>
      </c>
      <c r="AA22" s="394">
        <v>34.5</v>
      </c>
      <c r="AB22" s="394">
        <v>37.5</v>
      </c>
      <c r="AC22" s="394">
        <v>38.9</v>
      </c>
      <c r="AD22" s="394">
        <v>53.1</v>
      </c>
      <c r="AE22" s="394">
        <v>43.4</v>
      </c>
      <c r="AF22" s="394">
        <v>31.1</v>
      </c>
      <c r="AG22" s="394">
        <v>35.1</v>
      </c>
      <c r="AH22" s="394">
        <v>36.6</v>
      </c>
      <c r="AI22" s="394">
        <v>20.100000000000001</v>
      </c>
      <c r="AJ22" s="394">
        <v>54.2</v>
      </c>
      <c r="AK22" s="394">
        <v>20.7</v>
      </c>
      <c r="AL22" s="394">
        <v>40.6</v>
      </c>
      <c r="AM22" s="394">
        <v>16.7</v>
      </c>
      <c r="AN22" s="394">
        <v>23.7</v>
      </c>
      <c r="AO22" s="394">
        <v>18.100000000000001</v>
      </c>
      <c r="AP22" s="394">
        <v>30.8</v>
      </c>
      <c r="AQ22" s="394">
        <v>38.799999999999997</v>
      </c>
      <c r="AR22" s="394">
        <v>36.799999999999997</v>
      </c>
      <c r="AS22" s="394">
        <v>25.8</v>
      </c>
      <c r="AT22" s="394">
        <v>22.4</v>
      </c>
      <c r="AU22" s="394">
        <v>32.299999999999997</v>
      </c>
      <c r="AV22" s="394">
        <v>21.1</v>
      </c>
      <c r="AW22" s="394">
        <v>18.3</v>
      </c>
      <c r="AX22" s="394">
        <v>27.5</v>
      </c>
      <c r="AY22" s="394">
        <v>23.8</v>
      </c>
      <c r="AZ22" s="394">
        <v>29.9</v>
      </c>
      <c r="BA22" s="394">
        <v>40</v>
      </c>
      <c r="BB22" s="394">
        <v>15.6</v>
      </c>
      <c r="BC22" s="394">
        <v>23</v>
      </c>
      <c r="BD22" s="394">
        <v>10.6</v>
      </c>
      <c r="BE22" s="394">
        <v>45.3</v>
      </c>
      <c r="BF22" s="394">
        <v>33.9</v>
      </c>
      <c r="BG22" s="394">
        <v>13.6</v>
      </c>
      <c r="BH22" s="394">
        <v>36.5</v>
      </c>
      <c r="BI22" s="394">
        <v>34.299999999999997</v>
      </c>
      <c r="BJ22" s="394">
        <v>38</v>
      </c>
      <c r="BK22" s="394">
        <v>50.2</v>
      </c>
      <c r="BL22" s="394">
        <v>39.6</v>
      </c>
      <c r="BM22" s="394">
        <v>57.8</v>
      </c>
      <c r="BN22" s="394">
        <v>36.5</v>
      </c>
      <c r="BO22" s="394">
        <v>28.7</v>
      </c>
      <c r="BP22" s="394">
        <v>30.4</v>
      </c>
      <c r="BQ22" s="394">
        <v>44.4</v>
      </c>
      <c r="BR22" s="394">
        <v>60.1</v>
      </c>
      <c r="BS22" s="394">
        <v>48.3</v>
      </c>
      <c r="BT22" s="394">
        <v>39.6</v>
      </c>
      <c r="BU22" s="394">
        <v>50.8</v>
      </c>
      <c r="BV22" s="394">
        <v>30.9</v>
      </c>
      <c r="BW22" s="394">
        <v>34.799999999999997</v>
      </c>
      <c r="BX22" s="394">
        <v>44.2</v>
      </c>
      <c r="BY22" s="394">
        <v>60.2</v>
      </c>
      <c r="BZ22" s="394">
        <v>63.7</v>
      </c>
      <c r="CA22" s="394">
        <v>26.5</v>
      </c>
      <c r="CB22" s="394">
        <v>13.4</v>
      </c>
      <c r="CC22" s="394">
        <v>10.9</v>
      </c>
      <c r="CD22" s="394">
        <v>15.6</v>
      </c>
      <c r="CE22" s="474"/>
      <c r="CF22" s="475" t="s">
        <v>1523</v>
      </c>
      <c r="CG22" s="475"/>
      <c r="CH22" s="475"/>
      <c r="CI22" s="475"/>
      <c r="CJ22" s="475"/>
    </row>
    <row r="23" spans="1:88" s="468" customFormat="1" ht="27" customHeight="1">
      <c r="A23" s="461" t="s">
        <v>1507</v>
      </c>
      <c r="B23" s="461" t="s">
        <v>1959</v>
      </c>
      <c r="C23" s="461" t="s">
        <v>1508</v>
      </c>
      <c r="D23" s="461" t="s">
        <v>1509</v>
      </c>
      <c r="E23" s="461"/>
      <c r="F23" s="462">
        <v>8</v>
      </c>
      <c r="G23" s="463"/>
      <c r="H23" s="696" t="s">
        <v>1524</v>
      </c>
      <c r="I23" s="696"/>
      <c r="J23" s="696"/>
      <c r="K23" s="696"/>
      <c r="L23" s="696"/>
      <c r="M23" s="696"/>
      <c r="N23" s="696"/>
      <c r="O23" s="711"/>
      <c r="P23" s="464"/>
      <c r="Q23" s="465">
        <v>886915</v>
      </c>
      <c r="R23" s="465">
        <v>956298</v>
      </c>
      <c r="S23" s="465">
        <v>927400</v>
      </c>
      <c r="T23" s="465">
        <v>858936</v>
      </c>
      <c r="U23" s="465">
        <v>817186</v>
      </c>
      <c r="V23" s="465">
        <v>802431</v>
      </c>
      <c r="W23" s="465">
        <v>971857</v>
      </c>
      <c r="X23" s="465">
        <v>968565</v>
      </c>
      <c r="Y23" s="465">
        <v>967837</v>
      </c>
      <c r="Z23" s="465">
        <v>893045</v>
      </c>
      <c r="AA23" s="465">
        <v>828125</v>
      </c>
      <c r="AB23" s="465">
        <v>854133</v>
      </c>
      <c r="AC23" s="465">
        <v>848165</v>
      </c>
      <c r="AD23" s="465">
        <v>624786</v>
      </c>
      <c r="AE23" s="465">
        <v>888525</v>
      </c>
      <c r="AF23" s="465">
        <v>783739</v>
      </c>
      <c r="AG23" s="465">
        <v>939423</v>
      </c>
      <c r="AH23" s="465">
        <v>735187</v>
      </c>
      <c r="AI23" s="465">
        <v>1014288</v>
      </c>
      <c r="AJ23" s="465">
        <v>844011</v>
      </c>
      <c r="AK23" s="465">
        <v>1031486</v>
      </c>
      <c r="AL23" s="465">
        <v>967759</v>
      </c>
      <c r="AM23" s="465">
        <v>1017071</v>
      </c>
      <c r="AN23" s="465">
        <v>901938</v>
      </c>
      <c r="AO23" s="465">
        <v>1069811</v>
      </c>
      <c r="AP23" s="465">
        <v>897368</v>
      </c>
      <c r="AQ23" s="465">
        <v>983975</v>
      </c>
      <c r="AR23" s="465">
        <v>892370</v>
      </c>
      <c r="AS23" s="465">
        <v>967919</v>
      </c>
      <c r="AT23" s="465">
        <v>975224</v>
      </c>
      <c r="AU23" s="465">
        <v>1028350</v>
      </c>
      <c r="AV23" s="465">
        <v>966288</v>
      </c>
      <c r="AW23" s="465">
        <v>788318</v>
      </c>
      <c r="AX23" s="465">
        <v>837345</v>
      </c>
      <c r="AY23" s="465">
        <v>1054542</v>
      </c>
      <c r="AZ23" s="465">
        <v>956461</v>
      </c>
      <c r="BA23" s="465">
        <v>933066</v>
      </c>
      <c r="BB23" s="465">
        <v>882915</v>
      </c>
      <c r="BC23" s="465">
        <v>952944</v>
      </c>
      <c r="BD23" s="465">
        <v>934497</v>
      </c>
      <c r="BE23" s="465">
        <v>762332</v>
      </c>
      <c r="BF23" s="465">
        <v>748386</v>
      </c>
      <c r="BG23" s="465">
        <v>934059</v>
      </c>
      <c r="BH23" s="465">
        <v>777708</v>
      </c>
      <c r="BI23" s="465">
        <v>777175</v>
      </c>
      <c r="BJ23" s="465">
        <v>932772</v>
      </c>
      <c r="BK23" s="465">
        <v>875656</v>
      </c>
      <c r="BL23" s="465">
        <v>857581</v>
      </c>
      <c r="BM23" s="465">
        <v>788588</v>
      </c>
      <c r="BN23" s="465">
        <v>996842</v>
      </c>
      <c r="BO23" s="465">
        <v>1071772</v>
      </c>
      <c r="BP23" s="465">
        <v>849231</v>
      </c>
      <c r="BQ23" s="465">
        <v>958247</v>
      </c>
      <c r="BR23" s="465">
        <v>850283</v>
      </c>
      <c r="BS23" s="465">
        <v>835890</v>
      </c>
      <c r="BT23" s="465">
        <v>853569</v>
      </c>
      <c r="BU23" s="465">
        <v>805205</v>
      </c>
      <c r="BV23" s="465">
        <v>976446</v>
      </c>
      <c r="BW23" s="465">
        <v>874088</v>
      </c>
      <c r="BX23" s="465">
        <v>902736</v>
      </c>
      <c r="BY23" s="465">
        <v>694791</v>
      </c>
      <c r="BZ23" s="465">
        <v>889820</v>
      </c>
      <c r="CA23" s="465">
        <v>916907</v>
      </c>
      <c r="CB23" s="465">
        <v>904314</v>
      </c>
      <c r="CC23" s="465">
        <v>783180</v>
      </c>
      <c r="CD23" s="465">
        <v>785606</v>
      </c>
      <c r="CE23" s="466"/>
      <c r="CF23" s="477" t="s">
        <v>1525</v>
      </c>
      <c r="CG23" s="477"/>
      <c r="CH23" s="477"/>
      <c r="CI23" s="477"/>
      <c r="CJ23" s="467"/>
    </row>
    <row r="24" spans="1:88" s="468" customFormat="1" ht="27" customHeight="1">
      <c r="A24" s="461" t="s">
        <v>1507</v>
      </c>
      <c r="B24" s="461" t="s">
        <v>1959</v>
      </c>
      <c r="C24" s="461" t="s">
        <v>1508</v>
      </c>
      <c r="D24" s="461" t="s">
        <v>1509</v>
      </c>
      <c r="E24" s="461"/>
      <c r="F24" s="462">
        <v>9</v>
      </c>
      <c r="G24" s="463"/>
      <c r="H24" s="463"/>
      <c r="I24" s="696" t="s">
        <v>1526</v>
      </c>
      <c r="J24" s="696"/>
      <c r="K24" s="696"/>
      <c r="L24" s="696"/>
      <c r="M24" s="696"/>
      <c r="N24" s="696"/>
      <c r="O24" s="711"/>
      <c r="P24" s="464"/>
      <c r="Q24" s="465">
        <v>481024</v>
      </c>
      <c r="R24" s="465">
        <v>517604</v>
      </c>
      <c r="S24" s="465">
        <v>494899</v>
      </c>
      <c r="T24" s="465">
        <v>461398</v>
      </c>
      <c r="U24" s="465">
        <v>439926</v>
      </c>
      <c r="V24" s="465">
        <v>437607</v>
      </c>
      <c r="W24" s="465">
        <v>523508</v>
      </c>
      <c r="X24" s="465">
        <v>535717</v>
      </c>
      <c r="Y24" s="465">
        <v>518817</v>
      </c>
      <c r="Z24" s="465">
        <v>488144</v>
      </c>
      <c r="AA24" s="465">
        <v>437682</v>
      </c>
      <c r="AB24" s="465">
        <v>452421</v>
      </c>
      <c r="AC24" s="465">
        <v>452812</v>
      </c>
      <c r="AD24" s="465">
        <v>333064</v>
      </c>
      <c r="AE24" s="465">
        <v>475042</v>
      </c>
      <c r="AF24" s="465">
        <v>420150</v>
      </c>
      <c r="AG24" s="465">
        <v>499742</v>
      </c>
      <c r="AH24" s="465">
        <v>381646</v>
      </c>
      <c r="AI24" s="465">
        <v>546643</v>
      </c>
      <c r="AJ24" s="465">
        <v>462453</v>
      </c>
      <c r="AK24" s="465">
        <v>585101</v>
      </c>
      <c r="AL24" s="465">
        <v>542119</v>
      </c>
      <c r="AM24" s="465">
        <v>546473</v>
      </c>
      <c r="AN24" s="465">
        <v>472371</v>
      </c>
      <c r="AO24" s="465">
        <v>532854</v>
      </c>
      <c r="AP24" s="465">
        <v>483301</v>
      </c>
      <c r="AQ24" s="465">
        <v>535256</v>
      </c>
      <c r="AR24" s="465">
        <v>479415</v>
      </c>
      <c r="AS24" s="465">
        <v>522550</v>
      </c>
      <c r="AT24" s="465">
        <v>555973</v>
      </c>
      <c r="AU24" s="465">
        <v>580363</v>
      </c>
      <c r="AV24" s="465">
        <v>540190</v>
      </c>
      <c r="AW24" s="465">
        <v>428551</v>
      </c>
      <c r="AX24" s="465">
        <v>444997</v>
      </c>
      <c r="AY24" s="465">
        <v>553198</v>
      </c>
      <c r="AZ24" s="465">
        <v>532621</v>
      </c>
      <c r="BA24" s="465">
        <v>508463</v>
      </c>
      <c r="BB24" s="465">
        <v>474696</v>
      </c>
      <c r="BC24" s="465">
        <v>507449</v>
      </c>
      <c r="BD24" s="465">
        <v>470961</v>
      </c>
      <c r="BE24" s="465">
        <v>428440</v>
      </c>
      <c r="BF24" s="465">
        <v>402023</v>
      </c>
      <c r="BG24" s="465">
        <v>503407</v>
      </c>
      <c r="BH24" s="465">
        <v>461896</v>
      </c>
      <c r="BI24" s="465">
        <v>436292</v>
      </c>
      <c r="BJ24" s="465">
        <v>521805</v>
      </c>
      <c r="BK24" s="465">
        <v>442866</v>
      </c>
      <c r="BL24" s="465">
        <v>473633</v>
      </c>
      <c r="BM24" s="465">
        <v>450027</v>
      </c>
      <c r="BN24" s="465">
        <v>518739</v>
      </c>
      <c r="BO24" s="465">
        <v>557252</v>
      </c>
      <c r="BP24" s="465">
        <v>447513</v>
      </c>
      <c r="BQ24" s="465">
        <v>501313</v>
      </c>
      <c r="BR24" s="465">
        <v>473485</v>
      </c>
      <c r="BS24" s="465">
        <v>483721</v>
      </c>
      <c r="BT24" s="465">
        <v>465499</v>
      </c>
      <c r="BU24" s="465">
        <v>446952</v>
      </c>
      <c r="BV24" s="465">
        <v>517781</v>
      </c>
      <c r="BW24" s="465">
        <v>408083</v>
      </c>
      <c r="BX24" s="465">
        <v>469622</v>
      </c>
      <c r="BY24" s="465">
        <v>360368</v>
      </c>
      <c r="BZ24" s="465">
        <v>512631</v>
      </c>
      <c r="CA24" s="465">
        <v>489088</v>
      </c>
      <c r="CB24" s="465">
        <v>490897</v>
      </c>
      <c r="CC24" s="465">
        <v>419724</v>
      </c>
      <c r="CD24" s="465">
        <v>397445</v>
      </c>
      <c r="CE24" s="466"/>
      <c r="CF24" s="467" t="s">
        <v>1527</v>
      </c>
      <c r="CG24" s="467"/>
      <c r="CH24" s="467"/>
      <c r="CI24" s="467"/>
      <c r="CJ24" s="467"/>
    </row>
    <row r="25" spans="1:88" s="468" customFormat="1" ht="27" customHeight="1">
      <c r="A25" s="461" t="s">
        <v>1507</v>
      </c>
      <c r="B25" s="461" t="s">
        <v>1959</v>
      </c>
      <c r="C25" s="461" t="s">
        <v>1508</v>
      </c>
      <c r="D25" s="461" t="s">
        <v>1509</v>
      </c>
      <c r="E25" s="461"/>
      <c r="F25" s="462">
        <v>10</v>
      </c>
      <c r="G25" s="463"/>
      <c r="H25" s="463"/>
      <c r="I25" s="463"/>
      <c r="J25" s="696" t="s">
        <v>1528</v>
      </c>
      <c r="K25" s="696"/>
      <c r="L25" s="696"/>
      <c r="M25" s="696"/>
      <c r="N25" s="696"/>
      <c r="O25" s="711"/>
      <c r="P25" s="464"/>
      <c r="Q25" s="465">
        <v>474149</v>
      </c>
      <c r="R25" s="465">
        <v>510247</v>
      </c>
      <c r="S25" s="465">
        <v>486473</v>
      </c>
      <c r="T25" s="465">
        <v>453986</v>
      </c>
      <c r="U25" s="465">
        <v>434458</v>
      </c>
      <c r="V25" s="465">
        <v>431909</v>
      </c>
      <c r="W25" s="465">
        <v>516882</v>
      </c>
      <c r="X25" s="465">
        <v>523476</v>
      </c>
      <c r="Y25" s="465">
        <v>510879</v>
      </c>
      <c r="Z25" s="465">
        <v>479600</v>
      </c>
      <c r="AA25" s="465">
        <v>430590</v>
      </c>
      <c r="AB25" s="465">
        <v>444315</v>
      </c>
      <c r="AC25" s="465">
        <v>444042</v>
      </c>
      <c r="AD25" s="465">
        <v>329345</v>
      </c>
      <c r="AE25" s="465">
        <v>468800</v>
      </c>
      <c r="AF25" s="465">
        <v>415496</v>
      </c>
      <c r="AG25" s="465">
        <v>493060</v>
      </c>
      <c r="AH25" s="465">
        <v>375275</v>
      </c>
      <c r="AI25" s="465">
        <v>538004</v>
      </c>
      <c r="AJ25" s="465">
        <v>455202</v>
      </c>
      <c r="AK25" s="465">
        <v>578424</v>
      </c>
      <c r="AL25" s="465">
        <v>535344</v>
      </c>
      <c r="AM25" s="465">
        <v>539848</v>
      </c>
      <c r="AN25" s="465">
        <v>465638</v>
      </c>
      <c r="AO25" s="465">
        <v>525417</v>
      </c>
      <c r="AP25" s="465">
        <v>477011</v>
      </c>
      <c r="AQ25" s="465">
        <v>530975</v>
      </c>
      <c r="AR25" s="465">
        <v>472998</v>
      </c>
      <c r="AS25" s="465">
        <v>515413</v>
      </c>
      <c r="AT25" s="465">
        <v>549004</v>
      </c>
      <c r="AU25" s="465">
        <v>574351</v>
      </c>
      <c r="AV25" s="465">
        <v>535607</v>
      </c>
      <c r="AW25" s="465">
        <v>419429</v>
      </c>
      <c r="AX25" s="465">
        <v>440389</v>
      </c>
      <c r="AY25" s="465">
        <v>546628</v>
      </c>
      <c r="AZ25" s="465">
        <v>517395</v>
      </c>
      <c r="BA25" s="465">
        <v>501380</v>
      </c>
      <c r="BB25" s="465">
        <v>466110</v>
      </c>
      <c r="BC25" s="465">
        <v>501420</v>
      </c>
      <c r="BD25" s="465">
        <v>452278</v>
      </c>
      <c r="BE25" s="465">
        <v>422575</v>
      </c>
      <c r="BF25" s="465">
        <v>393716</v>
      </c>
      <c r="BG25" s="465">
        <v>494305</v>
      </c>
      <c r="BH25" s="465">
        <v>455871</v>
      </c>
      <c r="BI25" s="465">
        <v>428262</v>
      </c>
      <c r="BJ25" s="465">
        <v>513796</v>
      </c>
      <c r="BK25" s="465">
        <v>436115</v>
      </c>
      <c r="BL25" s="465">
        <v>467933</v>
      </c>
      <c r="BM25" s="465">
        <v>444025</v>
      </c>
      <c r="BN25" s="465">
        <v>508785</v>
      </c>
      <c r="BO25" s="465">
        <v>546709</v>
      </c>
      <c r="BP25" s="465">
        <v>438753</v>
      </c>
      <c r="BQ25" s="465">
        <v>496321</v>
      </c>
      <c r="BR25" s="465">
        <v>460095</v>
      </c>
      <c r="BS25" s="465">
        <v>475445</v>
      </c>
      <c r="BT25" s="465">
        <v>461799</v>
      </c>
      <c r="BU25" s="465">
        <v>441363</v>
      </c>
      <c r="BV25" s="465">
        <v>511511</v>
      </c>
      <c r="BW25" s="465">
        <v>403061</v>
      </c>
      <c r="BX25" s="465">
        <v>461129</v>
      </c>
      <c r="BY25" s="465">
        <v>356314</v>
      </c>
      <c r="BZ25" s="465">
        <v>508463</v>
      </c>
      <c r="CA25" s="465">
        <v>477143</v>
      </c>
      <c r="CB25" s="465">
        <v>484399</v>
      </c>
      <c r="CC25" s="465">
        <v>414023</v>
      </c>
      <c r="CD25" s="465">
        <v>389299</v>
      </c>
      <c r="CE25" s="466"/>
      <c r="CF25" s="467" t="s">
        <v>1529</v>
      </c>
      <c r="CG25" s="467"/>
      <c r="CH25" s="467"/>
      <c r="CI25" s="467"/>
      <c r="CJ25" s="467"/>
    </row>
    <row r="26" spans="1:88" s="468" customFormat="1" ht="27" customHeight="1">
      <c r="A26" s="461" t="s">
        <v>1507</v>
      </c>
      <c r="B26" s="461" t="s">
        <v>1959</v>
      </c>
      <c r="C26" s="461" t="s">
        <v>1508</v>
      </c>
      <c r="D26" s="461" t="s">
        <v>1509</v>
      </c>
      <c r="E26" s="461"/>
      <c r="F26" s="462">
        <v>11</v>
      </c>
      <c r="G26" s="463"/>
      <c r="H26" s="463"/>
      <c r="I26" s="463"/>
      <c r="J26" s="463"/>
      <c r="K26" s="696" t="s">
        <v>1530</v>
      </c>
      <c r="L26" s="696"/>
      <c r="M26" s="696"/>
      <c r="N26" s="696"/>
      <c r="O26" s="711"/>
      <c r="P26" s="464"/>
      <c r="Q26" s="465">
        <v>449596</v>
      </c>
      <c r="R26" s="465">
        <v>479001</v>
      </c>
      <c r="S26" s="465">
        <v>452372</v>
      </c>
      <c r="T26" s="465">
        <v>421766</v>
      </c>
      <c r="U26" s="465">
        <v>403115</v>
      </c>
      <c r="V26" s="465">
        <v>398337</v>
      </c>
      <c r="W26" s="465">
        <v>488334</v>
      </c>
      <c r="X26" s="465">
        <v>483522</v>
      </c>
      <c r="Y26" s="465">
        <v>475817</v>
      </c>
      <c r="Z26" s="465">
        <v>451662</v>
      </c>
      <c r="AA26" s="465">
        <v>402335</v>
      </c>
      <c r="AB26" s="465">
        <v>414345</v>
      </c>
      <c r="AC26" s="465">
        <v>418913</v>
      </c>
      <c r="AD26" s="465">
        <v>303734</v>
      </c>
      <c r="AE26" s="465">
        <v>437736</v>
      </c>
      <c r="AF26" s="465">
        <v>379984</v>
      </c>
      <c r="AG26" s="465">
        <v>471559</v>
      </c>
      <c r="AH26" s="465">
        <v>348318</v>
      </c>
      <c r="AI26" s="465">
        <v>500257</v>
      </c>
      <c r="AJ26" s="465">
        <v>427926</v>
      </c>
      <c r="AK26" s="465">
        <v>538779</v>
      </c>
      <c r="AL26" s="465">
        <v>514996</v>
      </c>
      <c r="AM26" s="465">
        <v>502151</v>
      </c>
      <c r="AN26" s="465">
        <v>425281</v>
      </c>
      <c r="AO26" s="465">
        <v>497690</v>
      </c>
      <c r="AP26" s="465">
        <v>461590</v>
      </c>
      <c r="AQ26" s="465">
        <v>505796</v>
      </c>
      <c r="AR26" s="465">
        <v>447807</v>
      </c>
      <c r="AS26" s="465">
        <v>486084</v>
      </c>
      <c r="AT26" s="465">
        <v>482329</v>
      </c>
      <c r="AU26" s="465">
        <v>529510</v>
      </c>
      <c r="AV26" s="465">
        <v>487056</v>
      </c>
      <c r="AW26" s="465">
        <v>391906</v>
      </c>
      <c r="AX26" s="465">
        <v>402041</v>
      </c>
      <c r="AY26" s="465">
        <v>510749</v>
      </c>
      <c r="AZ26" s="465">
        <v>473786</v>
      </c>
      <c r="BA26" s="465">
        <v>469471</v>
      </c>
      <c r="BB26" s="465">
        <v>434063</v>
      </c>
      <c r="BC26" s="465">
        <v>464651</v>
      </c>
      <c r="BD26" s="465">
        <v>417870</v>
      </c>
      <c r="BE26" s="465">
        <v>401445</v>
      </c>
      <c r="BF26" s="465">
        <v>367177</v>
      </c>
      <c r="BG26" s="465">
        <v>464867</v>
      </c>
      <c r="BH26" s="465">
        <v>427921</v>
      </c>
      <c r="BI26" s="465">
        <v>383539</v>
      </c>
      <c r="BJ26" s="465">
        <v>481609</v>
      </c>
      <c r="BK26" s="465">
        <v>418634</v>
      </c>
      <c r="BL26" s="465">
        <v>437845</v>
      </c>
      <c r="BM26" s="465">
        <v>426443</v>
      </c>
      <c r="BN26" s="465">
        <v>486448</v>
      </c>
      <c r="BO26" s="465">
        <v>506957</v>
      </c>
      <c r="BP26" s="465">
        <v>413235</v>
      </c>
      <c r="BQ26" s="465">
        <v>463386</v>
      </c>
      <c r="BR26" s="465">
        <v>440542</v>
      </c>
      <c r="BS26" s="465">
        <v>447752</v>
      </c>
      <c r="BT26" s="465">
        <v>419773</v>
      </c>
      <c r="BU26" s="465">
        <v>416143</v>
      </c>
      <c r="BV26" s="465">
        <v>469598</v>
      </c>
      <c r="BW26" s="465">
        <v>377734</v>
      </c>
      <c r="BX26" s="465">
        <v>428146</v>
      </c>
      <c r="BY26" s="465">
        <v>330881</v>
      </c>
      <c r="BZ26" s="465">
        <v>495034</v>
      </c>
      <c r="CA26" s="465">
        <v>442937</v>
      </c>
      <c r="CB26" s="465">
        <v>455321</v>
      </c>
      <c r="CC26" s="465">
        <v>387515</v>
      </c>
      <c r="CD26" s="465">
        <v>366346</v>
      </c>
      <c r="CE26" s="466"/>
      <c r="CF26" s="467" t="s">
        <v>1531</v>
      </c>
      <c r="CG26" s="467"/>
      <c r="CH26" s="467"/>
      <c r="CI26" s="467"/>
      <c r="CJ26" s="467"/>
    </row>
    <row r="27" spans="1:88" s="476" customFormat="1" ht="15" customHeight="1">
      <c r="A27" s="469" t="s">
        <v>1507</v>
      </c>
      <c r="B27" s="469" t="s">
        <v>1959</v>
      </c>
      <c r="C27" s="469" t="s">
        <v>1508</v>
      </c>
      <c r="D27" s="469" t="s">
        <v>1509</v>
      </c>
      <c r="E27" s="469"/>
      <c r="F27" s="470">
        <v>12</v>
      </c>
      <c r="G27" s="471"/>
      <c r="H27" s="471"/>
      <c r="I27" s="471"/>
      <c r="J27" s="471"/>
      <c r="K27" s="471"/>
      <c r="L27" s="697" t="s">
        <v>1532</v>
      </c>
      <c r="M27" s="697"/>
      <c r="N27" s="697"/>
      <c r="O27" s="722"/>
      <c r="P27" s="472"/>
      <c r="Q27" s="473">
        <v>401730</v>
      </c>
      <c r="R27" s="473">
        <v>418196</v>
      </c>
      <c r="S27" s="473">
        <v>382139</v>
      </c>
      <c r="T27" s="473">
        <v>339643</v>
      </c>
      <c r="U27" s="473">
        <v>346677</v>
      </c>
      <c r="V27" s="473">
        <v>321032</v>
      </c>
      <c r="W27" s="473">
        <v>431254</v>
      </c>
      <c r="X27" s="473">
        <v>391588</v>
      </c>
      <c r="Y27" s="473">
        <v>405977</v>
      </c>
      <c r="Z27" s="473">
        <v>404195</v>
      </c>
      <c r="AA27" s="473">
        <v>341221</v>
      </c>
      <c r="AB27" s="473">
        <v>327274</v>
      </c>
      <c r="AC27" s="473">
        <v>356308</v>
      </c>
      <c r="AD27" s="473">
        <v>254937</v>
      </c>
      <c r="AE27" s="473">
        <v>377118</v>
      </c>
      <c r="AF27" s="473">
        <v>327695</v>
      </c>
      <c r="AG27" s="473">
        <v>390485</v>
      </c>
      <c r="AH27" s="473">
        <v>306935</v>
      </c>
      <c r="AI27" s="473">
        <v>426557</v>
      </c>
      <c r="AJ27" s="473">
        <v>338404</v>
      </c>
      <c r="AK27" s="473">
        <v>451547</v>
      </c>
      <c r="AL27" s="473">
        <v>448247</v>
      </c>
      <c r="AM27" s="473">
        <v>428498</v>
      </c>
      <c r="AN27" s="473">
        <v>374694</v>
      </c>
      <c r="AO27" s="473">
        <v>430153</v>
      </c>
      <c r="AP27" s="473">
        <v>420798</v>
      </c>
      <c r="AQ27" s="473">
        <v>446078</v>
      </c>
      <c r="AR27" s="473">
        <v>404132</v>
      </c>
      <c r="AS27" s="473">
        <v>411092</v>
      </c>
      <c r="AT27" s="473">
        <v>366194</v>
      </c>
      <c r="AU27" s="473">
        <v>438446</v>
      </c>
      <c r="AV27" s="473">
        <v>381841</v>
      </c>
      <c r="AW27" s="473">
        <v>337235</v>
      </c>
      <c r="AX27" s="473">
        <v>332682</v>
      </c>
      <c r="AY27" s="473">
        <v>422269</v>
      </c>
      <c r="AZ27" s="473">
        <v>401253</v>
      </c>
      <c r="BA27" s="473">
        <v>423447</v>
      </c>
      <c r="BB27" s="473">
        <v>353711</v>
      </c>
      <c r="BC27" s="473">
        <v>414023</v>
      </c>
      <c r="BD27" s="473">
        <v>367633</v>
      </c>
      <c r="BE27" s="473">
        <v>358946</v>
      </c>
      <c r="BF27" s="473">
        <v>340457</v>
      </c>
      <c r="BG27" s="473">
        <v>411957</v>
      </c>
      <c r="BH27" s="473">
        <v>398703</v>
      </c>
      <c r="BI27" s="473">
        <v>310951</v>
      </c>
      <c r="BJ27" s="473">
        <v>406234</v>
      </c>
      <c r="BK27" s="473">
        <v>377876</v>
      </c>
      <c r="BL27" s="473">
        <v>379696</v>
      </c>
      <c r="BM27" s="473">
        <v>381385</v>
      </c>
      <c r="BN27" s="473">
        <v>391090</v>
      </c>
      <c r="BO27" s="473">
        <v>394024</v>
      </c>
      <c r="BP27" s="473">
        <v>372514</v>
      </c>
      <c r="BQ27" s="473">
        <v>366093</v>
      </c>
      <c r="BR27" s="473">
        <v>409566</v>
      </c>
      <c r="BS27" s="473">
        <v>391525</v>
      </c>
      <c r="BT27" s="473">
        <v>379186</v>
      </c>
      <c r="BU27" s="473">
        <v>362704</v>
      </c>
      <c r="BV27" s="473">
        <v>405237</v>
      </c>
      <c r="BW27" s="473">
        <v>331077</v>
      </c>
      <c r="BX27" s="473">
        <v>350521</v>
      </c>
      <c r="BY27" s="473">
        <v>276789</v>
      </c>
      <c r="BZ27" s="473">
        <v>457564</v>
      </c>
      <c r="CA27" s="473">
        <v>389513</v>
      </c>
      <c r="CB27" s="473">
        <v>405062</v>
      </c>
      <c r="CC27" s="473">
        <v>344557</v>
      </c>
      <c r="CD27" s="473">
        <v>324019</v>
      </c>
      <c r="CE27" s="474"/>
      <c r="CF27" s="475" t="s">
        <v>1533</v>
      </c>
      <c r="CG27" s="475"/>
      <c r="CH27" s="475"/>
      <c r="CI27" s="475"/>
      <c r="CJ27" s="475"/>
    </row>
    <row r="28" spans="1:88" s="476" customFormat="1" ht="15" customHeight="1">
      <c r="A28" s="469" t="s">
        <v>1507</v>
      </c>
      <c r="B28" s="469" t="s">
        <v>1959</v>
      </c>
      <c r="C28" s="469" t="s">
        <v>1508</v>
      </c>
      <c r="D28" s="469" t="s">
        <v>1509</v>
      </c>
      <c r="E28" s="469"/>
      <c r="F28" s="470">
        <v>13</v>
      </c>
      <c r="G28" s="471"/>
      <c r="H28" s="471"/>
      <c r="I28" s="471"/>
      <c r="J28" s="471"/>
      <c r="K28" s="471"/>
      <c r="L28" s="471"/>
      <c r="M28" s="471"/>
      <c r="N28" s="697" t="s">
        <v>1534</v>
      </c>
      <c r="O28" s="722"/>
      <c r="P28" s="472"/>
      <c r="Q28" s="473">
        <v>347398</v>
      </c>
      <c r="R28" s="473">
        <v>375958</v>
      </c>
      <c r="S28" s="473">
        <v>347513</v>
      </c>
      <c r="T28" s="473">
        <v>316174</v>
      </c>
      <c r="U28" s="473">
        <v>314259</v>
      </c>
      <c r="V28" s="473">
        <v>278714</v>
      </c>
      <c r="W28" s="473">
        <v>385434</v>
      </c>
      <c r="X28" s="473">
        <v>352927</v>
      </c>
      <c r="Y28" s="473">
        <v>365049</v>
      </c>
      <c r="Z28" s="473">
        <v>375861</v>
      </c>
      <c r="AA28" s="473">
        <v>292581</v>
      </c>
      <c r="AB28" s="473">
        <v>291482</v>
      </c>
      <c r="AC28" s="473">
        <v>307275</v>
      </c>
      <c r="AD28" s="473">
        <v>201177</v>
      </c>
      <c r="AE28" s="473">
        <v>361805</v>
      </c>
      <c r="AF28" s="473">
        <v>275342</v>
      </c>
      <c r="AG28" s="473">
        <v>336021</v>
      </c>
      <c r="AH28" s="473">
        <v>274076</v>
      </c>
      <c r="AI28" s="473">
        <v>409500</v>
      </c>
      <c r="AJ28" s="473">
        <v>251143</v>
      </c>
      <c r="AK28" s="473">
        <v>367937</v>
      </c>
      <c r="AL28" s="473">
        <v>414942</v>
      </c>
      <c r="AM28" s="473">
        <v>420305</v>
      </c>
      <c r="AN28" s="473">
        <v>336506</v>
      </c>
      <c r="AO28" s="473">
        <v>406811</v>
      </c>
      <c r="AP28" s="473">
        <v>326853</v>
      </c>
      <c r="AQ28" s="473">
        <v>396789</v>
      </c>
      <c r="AR28" s="473">
        <v>372821</v>
      </c>
      <c r="AS28" s="473">
        <v>317507</v>
      </c>
      <c r="AT28" s="473">
        <v>325082</v>
      </c>
      <c r="AU28" s="473">
        <v>378994</v>
      </c>
      <c r="AV28" s="473">
        <v>353771</v>
      </c>
      <c r="AW28" s="473">
        <v>301362</v>
      </c>
      <c r="AX28" s="473">
        <v>272491</v>
      </c>
      <c r="AY28" s="473">
        <v>358808</v>
      </c>
      <c r="AZ28" s="473">
        <v>340866</v>
      </c>
      <c r="BA28" s="473">
        <v>345955</v>
      </c>
      <c r="BB28" s="473">
        <v>298441</v>
      </c>
      <c r="BC28" s="473">
        <v>376881</v>
      </c>
      <c r="BD28" s="473">
        <v>330314</v>
      </c>
      <c r="BE28" s="473">
        <v>330709</v>
      </c>
      <c r="BF28" s="473">
        <v>304066</v>
      </c>
      <c r="BG28" s="473">
        <v>380634</v>
      </c>
      <c r="BH28" s="473">
        <v>367124</v>
      </c>
      <c r="BI28" s="473">
        <v>240347</v>
      </c>
      <c r="BJ28" s="473">
        <v>364188</v>
      </c>
      <c r="BK28" s="473">
        <v>322054</v>
      </c>
      <c r="BL28" s="473">
        <v>346357</v>
      </c>
      <c r="BM28" s="473">
        <v>237376</v>
      </c>
      <c r="BN28" s="473">
        <v>361478</v>
      </c>
      <c r="BO28" s="473">
        <v>377213</v>
      </c>
      <c r="BP28" s="473">
        <v>340515</v>
      </c>
      <c r="BQ28" s="473">
        <v>304110</v>
      </c>
      <c r="BR28" s="473">
        <v>335803</v>
      </c>
      <c r="BS28" s="473">
        <v>314416</v>
      </c>
      <c r="BT28" s="473">
        <v>314247</v>
      </c>
      <c r="BU28" s="473">
        <v>275959</v>
      </c>
      <c r="BV28" s="473">
        <v>382301</v>
      </c>
      <c r="BW28" s="473">
        <v>266944</v>
      </c>
      <c r="BX28" s="473">
        <v>304667</v>
      </c>
      <c r="BY28" s="473">
        <v>235619</v>
      </c>
      <c r="BZ28" s="473">
        <v>376389</v>
      </c>
      <c r="CA28" s="473">
        <v>276834</v>
      </c>
      <c r="CB28" s="473">
        <v>334676</v>
      </c>
      <c r="CC28" s="473">
        <v>303925</v>
      </c>
      <c r="CD28" s="473">
        <v>309588</v>
      </c>
      <c r="CE28" s="474"/>
      <c r="CF28" s="475" t="s">
        <v>1535</v>
      </c>
      <c r="CG28" s="475"/>
      <c r="CH28" s="475"/>
      <c r="CI28" s="475"/>
      <c r="CJ28" s="475"/>
    </row>
    <row r="29" spans="1:88" s="476" customFormat="1" ht="15" customHeight="1">
      <c r="A29" s="469" t="s">
        <v>1507</v>
      </c>
      <c r="B29" s="469" t="s">
        <v>1959</v>
      </c>
      <c r="C29" s="469" t="s">
        <v>1508</v>
      </c>
      <c r="D29" s="469" t="s">
        <v>1509</v>
      </c>
      <c r="E29" s="469"/>
      <c r="F29" s="470">
        <v>14</v>
      </c>
      <c r="G29" s="471"/>
      <c r="H29" s="471"/>
      <c r="I29" s="471"/>
      <c r="J29" s="471"/>
      <c r="K29" s="471"/>
      <c r="L29" s="471"/>
      <c r="M29" s="697" t="s">
        <v>1536</v>
      </c>
      <c r="N29" s="697"/>
      <c r="O29" s="722"/>
      <c r="P29" s="472"/>
      <c r="Q29" s="473">
        <v>332907</v>
      </c>
      <c r="R29" s="473">
        <v>341027</v>
      </c>
      <c r="S29" s="473">
        <v>318324</v>
      </c>
      <c r="T29" s="473">
        <v>280183</v>
      </c>
      <c r="U29" s="473">
        <v>281897</v>
      </c>
      <c r="V29" s="473">
        <v>272924</v>
      </c>
      <c r="W29" s="473">
        <v>355092</v>
      </c>
      <c r="X29" s="473">
        <v>316458</v>
      </c>
      <c r="Y29" s="473">
        <v>330485</v>
      </c>
      <c r="Z29" s="473">
        <v>333044</v>
      </c>
      <c r="AA29" s="473">
        <v>281250</v>
      </c>
      <c r="AB29" s="473">
        <v>281769</v>
      </c>
      <c r="AC29" s="473">
        <v>297135</v>
      </c>
      <c r="AD29" s="473">
        <v>222942</v>
      </c>
      <c r="AE29" s="473">
        <v>312024</v>
      </c>
      <c r="AF29" s="473">
        <v>276498</v>
      </c>
      <c r="AG29" s="473">
        <v>306744</v>
      </c>
      <c r="AH29" s="473">
        <v>257759</v>
      </c>
      <c r="AI29" s="473">
        <v>353127</v>
      </c>
      <c r="AJ29" s="473">
        <v>288224</v>
      </c>
      <c r="AK29" s="473">
        <v>368386</v>
      </c>
      <c r="AL29" s="473">
        <v>361427</v>
      </c>
      <c r="AM29" s="473">
        <v>351949</v>
      </c>
      <c r="AN29" s="473">
        <v>312389</v>
      </c>
      <c r="AO29" s="473">
        <v>348192</v>
      </c>
      <c r="AP29" s="473">
        <v>333444</v>
      </c>
      <c r="AQ29" s="473">
        <v>377284</v>
      </c>
      <c r="AR29" s="473">
        <v>347514</v>
      </c>
      <c r="AS29" s="473">
        <v>324938</v>
      </c>
      <c r="AT29" s="473">
        <v>309837</v>
      </c>
      <c r="AU29" s="473">
        <v>344140</v>
      </c>
      <c r="AV29" s="473">
        <v>319733</v>
      </c>
      <c r="AW29" s="473">
        <v>284183</v>
      </c>
      <c r="AX29" s="473">
        <v>290759</v>
      </c>
      <c r="AY29" s="473">
        <v>347504</v>
      </c>
      <c r="AZ29" s="473">
        <v>329806</v>
      </c>
      <c r="BA29" s="473">
        <v>333680</v>
      </c>
      <c r="BB29" s="473">
        <v>302053</v>
      </c>
      <c r="BC29" s="473">
        <v>333318</v>
      </c>
      <c r="BD29" s="473">
        <v>322422</v>
      </c>
      <c r="BE29" s="473">
        <v>312796</v>
      </c>
      <c r="BF29" s="473">
        <v>287076</v>
      </c>
      <c r="BG29" s="473">
        <v>337159</v>
      </c>
      <c r="BH29" s="473">
        <v>340542</v>
      </c>
      <c r="BI29" s="473">
        <v>261904</v>
      </c>
      <c r="BJ29" s="473">
        <v>322135</v>
      </c>
      <c r="BK29" s="473">
        <v>319035</v>
      </c>
      <c r="BL29" s="473">
        <v>303268</v>
      </c>
      <c r="BM29" s="473">
        <v>320505</v>
      </c>
      <c r="BN29" s="473">
        <v>341834</v>
      </c>
      <c r="BO29" s="473">
        <v>331297</v>
      </c>
      <c r="BP29" s="473">
        <v>313361</v>
      </c>
      <c r="BQ29" s="473">
        <v>306358</v>
      </c>
      <c r="BR29" s="473">
        <v>332277</v>
      </c>
      <c r="BS29" s="473">
        <v>313862</v>
      </c>
      <c r="BT29" s="473">
        <v>304860</v>
      </c>
      <c r="BU29" s="473">
        <v>295887</v>
      </c>
      <c r="BV29" s="473">
        <v>332963</v>
      </c>
      <c r="BW29" s="473">
        <v>271198</v>
      </c>
      <c r="BX29" s="473">
        <v>283390</v>
      </c>
      <c r="BY29" s="473">
        <v>240478</v>
      </c>
      <c r="BZ29" s="473">
        <v>351792</v>
      </c>
      <c r="CA29" s="473">
        <v>322627</v>
      </c>
      <c r="CB29" s="473">
        <v>332493</v>
      </c>
      <c r="CC29" s="473">
        <v>293938</v>
      </c>
      <c r="CD29" s="473">
        <v>265117</v>
      </c>
      <c r="CE29" s="474"/>
      <c r="CF29" s="475" t="s">
        <v>1537</v>
      </c>
      <c r="CG29" s="475"/>
      <c r="CH29" s="475"/>
      <c r="CI29" s="475"/>
      <c r="CJ29" s="475"/>
    </row>
    <row r="30" spans="1:88" s="476" customFormat="1" ht="15" customHeight="1">
      <c r="A30" s="469" t="s">
        <v>1507</v>
      </c>
      <c r="B30" s="469" t="s">
        <v>1959</v>
      </c>
      <c r="C30" s="469" t="s">
        <v>1508</v>
      </c>
      <c r="D30" s="469" t="s">
        <v>1509</v>
      </c>
      <c r="E30" s="469"/>
      <c r="F30" s="470">
        <v>15</v>
      </c>
      <c r="G30" s="471"/>
      <c r="H30" s="471"/>
      <c r="I30" s="471"/>
      <c r="J30" s="471"/>
      <c r="K30" s="471"/>
      <c r="L30" s="471"/>
      <c r="M30" s="723" t="s">
        <v>1960</v>
      </c>
      <c r="N30" s="697"/>
      <c r="O30" s="697"/>
      <c r="P30" s="472"/>
      <c r="Q30" s="473">
        <v>68822</v>
      </c>
      <c r="R30" s="473">
        <v>77169</v>
      </c>
      <c r="S30" s="473">
        <v>63814</v>
      </c>
      <c r="T30" s="473">
        <v>59460</v>
      </c>
      <c r="U30" s="473">
        <v>64780</v>
      </c>
      <c r="V30" s="473">
        <v>48108</v>
      </c>
      <c r="W30" s="473">
        <v>76163</v>
      </c>
      <c r="X30" s="473">
        <v>75129</v>
      </c>
      <c r="Y30" s="473">
        <v>75492</v>
      </c>
      <c r="Z30" s="473">
        <v>71151</v>
      </c>
      <c r="AA30" s="473">
        <v>59971</v>
      </c>
      <c r="AB30" s="473">
        <v>45505</v>
      </c>
      <c r="AC30" s="473">
        <v>59173</v>
      </c>
      <c r="AD30" s="473">
        <v>31995</v>
      </c>
      <c r="AE30" s="473">
        <v>65094</v>
      </c>
      <c r="AF30" s="473">
        <v>51197</v>
      </c>
      <c r="AG30" s="473">
        <v>83741</v>
      </c>
      <c r="AH30" s="473">
        <v>49176</v>
      </c>
      <c r="AI30" s="473">
        <v>73430</v>
      </c>
      <c r="AJ30" s="473">
        <v>50180</v>
      </c>
      <c r="AK30" s="473">
        <v>83162</v>
      </c>
      <c r="AL30" s="473">
        <v>86821</v>
      </c>
      <c r="AM30" s="473">
        <v>76549</v>
      </c>
      <c r="AN30" s="473">
        <v>62305</v>
      </c>
      <c r="AO30" s="473">
        <v>81961</v>
      </c>
      <c r="AP30" s="473">
        <v>87353</v>
      </c>
      <c r="AQ30" s="473">
        <v>68794</v>
      </c>
      <c r="AR30" s="473">
        <v>56618</v>
      </c>
      <c r="AS30" s="473">
        <v>86154</v>
      </c>
      <c r="AT30" s="473">
        <v>56357</v>
      </c>
      <c r="AU30" s="473">
        <v>94307</v>
      </c>
      <c r="AV30" s="473">
        <v>62108</v>
      </c>
      <c r="AW30" s="473">
        <v>53052</v>
      </c>
      <c r="AX30" s="473">
        <v>41923</v>
      </c>
      <c r="AY30" s="473">
        <v>74766</v>
      </c>
      <c r="AZ30" s="473">
        <v>71446</v>
      </c>
      <c r="BA30" s="473">
        <v>89767</v>
      </c>
      <c r="BB30" s="473">
        <v>51658</v>
      </c>
      <c r="BC30" s="473">
        <v>80705</v>
      </c>
      <c r="BD30" s="473">
        <v>45210</v>
      </c>
      <c r="BE30" s="473">
        <v>46150</v>
      </c>
      <c r="BF30" s="473">
        <v>53381</v>
      </c>
      <c r="BG30" s="473">
        <v>74798</v>
      </c>
      <c r="BH30" s="473">
        <v>58162</v>
      </c>
      <c r="BI30" s="473">
        <v>49046</v>
      </c>
      <c r="BJ30" s="473">
        <v>84100</v>
      </c>
      <c r="BK30" s="473">
        <v>58841</v>
      </c>
      <c r="BL30" s="473">
        <v>76428</v>
      </c>
      <c r="BM30" s="473">
        <v>60880</v>
      </c>
      <c r="BN30" s="473">
        <v>49256</v>
      </c>
      <c r="BO30" s="473">
        <v>62726</v>
      </c>
      <c r="BP30" s="473">
        <v>59153</v>
      </c>
      <c r="BQ30" s="473">
        <v>59735</v>
      </c>
      <c r="BR30" s="473">
        <v>77288</v>
      </c>
      <c r="BS30" s="473">
        <v>77663</v>
      </c>
      <c r="BT30" s="473">
        <v>74325</v>
      </c>
      <c r="BU30" s="473">
        <v>66817</v>
      </c>
      <c r="BV30" s="473">
        <v>72273</v>
      </c>
      <c r="BW30" s="473">
        <v>59879</v>
      </c>
      <c r="BX30" s="473">
        <v>67130</v>
      </c>
      <c r="BY30" s="473">
        <v>36311</v>
      </c>
      <c r="BZ30" s="473">
        <v>105773</v>
      </c>
      <c r="CA30" s="473">
        <v>66886</v>
      </c>
      <c r="CB30" s="473">
        <v>72569</v>
      </c>
      <c r="CC30" s="473">
        <v>50619</v>
      </c>
      <c r="CD30" s="473">
        <v>58902</v>
      </c>
      <c r="CE30" s="474"/>
      <c r="CF30" s="475" t="s">
        <v>1961</v>
      </c>
      <c r="CG30" s="475"/>
      <c r="CH30" s="475"/>
      <c r="CI30" s="475"/>
      <c r="CJ30" s="475"/>
    </row>
    <row r="31" spans="1:88" s="476" customFormat="1" ht="15" customHeight="1">
      <c r="A31" s="469" t="s">
        <v>1507</v>
      </c>
      <c r="B31" s="469" t="s">
        <v>1959</v>
      </c>
      <c r="C31" s="469" t="s">
        <v>1508</v>
      </c>
      <c r="D31" s="469" t="s">
        <v>1509</v>
      </c>
      <c r="E31" s="469"/>
      <c r="F31" s="470">
        <v>16</v>
      </c>
      <c r="G31" s="471"/>
      <c r="H31" s="471"/>
      <c r="I31" s="471"/>
      <c r="J31" s="471"/>
      <c r="K31" s="471"/>
      <c r="L31" s="471"/>
      <c r="M31" s="508"/>
      <c r="N31" s="723" t="s">
        <v>1962</v>
      </c>
      <c r="O31" s="697"/>
      <c r="P31" s="472"/>
      <c r="Q31" s="473">
        <v>3777</v>
      </c>
      <c r="R31" s="473">
        <v>3311</v>
      </c>
      <c r="S31" s="473">
        <v>3531</v>
      </c>
      <c r="T31" s="473">
        <v>2609</v>
      </c>
      <c r="U31" s="473">
        <v>2920</v>
      </c>
      <c r="V31" s="473">
        <v>1710</v>
      </c>
      <c r="W31" s="473">
        <v>4247</v>
      </c>
      <c r="X31" s="473">
        <v>2393</v>
      </c>
      <c r="Y31" s="473">
        <v>3964</v>
      </c>
      <c r="Z31" s="473">
        <v>3381</v>
      </c>
      <c r="AA31" s="473">
        <v>2542</v>
      </c>
      <c r="AB31" s="473">
        <v>1658</v>
      </c>
      <c r="AC31" s="473">
        <v>2850</v>
      </c>
      <c r="AD31" s="473">
        <v>1057</v>
      </c>
      <c r="AE31" s="473">
        <v>3585</v>
      </c>
      <c r="AF31" s="473">
        <v>2955</v>
      </c>
      <c r="AG31" s="473">
        <v>2444</v>
      </c>
      <c r="AH31" s="473">
        <v>815</v>
      </c>
      <c r="AI31" s="473">
        <v>1096</v>
      </c>
      <c r="AJ31" s="473">
        <v>3283</v>
      </c>
      <c r="AK31" s="473">
        <v>2336</v>
      </c>
      <c r="AL31" s="473">
        <v>3025</v>
      </c>
      <c r="AM31" s="473">
        <v>2261</v>
      </c>
      <c r="AN31" s="473">
        <v>1140</v>
      </c>
      <c r="AO31" s="473">
        <v>2689</v>
      </c>
      <c r="AP31" s="473">
        <v>2514</v>
      </c>
      <c r="AQ31" s="473">
        <v>5359</v>
      </c>
      <c r="AR31" s="473">
        <v>2671</v>
      </c>
      <c r="AS31" s="473">
        <v>1348</v>
      </c>
      <c r="AT31" s="473">
        <v>1047</v>
      </c>
      <c r="AU31" s="473">
        <v>3885</v>
      </c>
      <c r="AV31" s="473">
        <v>1476</v>
      </c>
      <c r="AW31" s="473">
        <v>4064</v>
      </c>
      <c r="AX31" s="473">
        <v>1645</v>
      </c>
      <c r="AY31" s="473">
        <v>4810</v>
      </c>
      <c r="AZ31" s="473">
        <v>3382</v>
      </c>
      <c r="BA31" s="473">
        <v>7993</v>
      </c>
      <c r="BB31" s="473">
        <v>1604</v>
      </c>
      <c r="BC31" s="473">
        <v>3842</v>
      </c>
      <c r="BD31" s="473">
        <v>1797</v>
      </c>
      <c r="BE31" s="473">
        <v>1884</v>
      </c>
      <c r="BF31" s="473">
        <v>3463</v>
      </c>
      <c r="BG31" s="473">
        <v>4470</v>
      </c>
      <c r="BH31" s="473">
        <v>1889</v>
      </c>
      <c r="BI31" s="473">
        <v>3414</v>
      </c>
      <c r="BJ31" s="473">
        <v>1546</v>
      </c>
      <c r="BK31" s="473">
        <v>1962</v>
      </c>
      <c r="BL31" s="473">
        <v>4383</v>
      </c>
      <c r="BM31" s="473">
        <v>1052</v>
      </c>
      <c r="BN31" s="473">
        <v>1799</v>
      </c>
      <c r="BO31" s="473">
        <v>2981</v>
      </c>
      <c r="BP31" s="473">
        <v>3304</v>
      </c>
      <c r="BQ31" s="473">
        <v>2671</v>
      </c>
      <c r="BR31" s="473">
        <v>3239</v>
      </c>
      <c r="BS31" s="473">
        <v>2321</v>
      </c>
      <c r="BT31" s="473">
        <v>1339</v>
      </c>
      <c r="BU31" s="473">
        <v>2317</v>
      </c>
      <c r="BV31" s="473">
        <v>4075</v>
      </c>
      <c r="BW31" s="473">
        <v>2484</v>
      </c>
      <c r="BX31" s="473">
        <v>2103</v>
      </c>
      <c r="BY31" s="473">
        <v>2851</v>
      </c>
      <c r="BZ31" s="473">
        <v>4218</v>
      </c>
      <c r="CA31" s="473">
        <v>5037</v>
      </c>
      <c r="CB31" s="473">
        <v>2558</v>
      </c>
      <c r="CC31" s="473">
        <v>4164</v>
      </c>
      <c r="CD31" s="473">
        <v>1112</v>
      </c>
      <c r="CE31" s="474"/>
      <c r="CF31" s="475" t="s">
        <v>1538</v>
      </c>
      <c r="CG31" s="475"/>
      <c r="CH31" s="475"/>
      <c r="CI31" s="475"/>
      <c r="CJ31" s="475"/>
    </row>
    <row r="32" spans="1:88" s="476" customFormat="1" ht="15" customHeight="1">
      <c r="A32" s="469" t="s">
        <v>1507</v>
      </c>
      <c r="B32" s="469" t="s">
        <v>1959</v>
      </c>
      <c r="C32" s="469" t="s">
        <v>1508</v>
      </c>
      <c r="D32" s="469" t="s">
        <v>1509</v>
      </c>
      <c r="E32" s="469"/>
      <c r="F32" s="470">
        <v>17</v>
      </c>
      <c r="G32" s="471"/>
      <c r="H32" s="471"/>
      <c r="I32" s="471"/>
      <c r="J32" s="471"/>
      <c r="K32" s="471"/>
      <c r="L32" s="471"/>
      <c r="M32" s="508"/>
      <c r="N32" s="723" t="s">
        <v>1963</v>
      </c>
      <c r="O32" s="697"/>
      <c r="P32" s="472"/>
      <c r="Q32" s="473">
        <v>65045</v>
      </c>
      <c r="R32" s="473">
        <v>73859</v>
      </c>
      <c r="S32" s="473">
        <v>60283</v>
      </c>
      <c r="T32" s="473">
        <v>56852</v>
      </c>
      <c r="U32" s="473">
        <v>61860</v>
      </c>
      <c r="V32" s="473">
        <v>46398</v>
      </c>
      <c r="W32" s="473">
        <v>71915</v>
      </c>
      <c r="X32" s="473">
        <v>72736</v>
      </c>
      <c r="Y32" s="473">
        <v>71528</v>
      </c>
      <c r="Z32" s="473">
        <v>67770</v>
      </c>
      <c r="AA32" s="473">
        <v>57429</v>
      </c>
      <c r="AB32" s="473">
        <v>43847</v>
      </c>
      <c r="AC32" s="473">
        <v>56323</v>
      </c>
      <c r="AD32" s="473">
        <v>30939</v>
      </c>
      <c r="AE32" s="473">
        <v>61510</v>
      </c>
      <c r="AF32" s="473">
        <v>48242</v>
      </c>
      <c r="AG32" s="473">
        <v>81297</v>
      </c>
      <c r="AH32" s="473">
        <v>48361</v>
      </c>
      <c r="AI32" s="473">
        <v>72334</v>
      </c>
      <c r="AJ32" s="473">
        <v>46897</v>
      </c>
      <c r="AK32" s="473">
        <v>80825</v>
      </c>
      <c r="AL32" s="473">
        <v>83796</v>
      </c>
      <c r="AM32" s="473">
        <v>74288</v>
      </c>
      <c r="AN32" s="473">
        <v>61165</v>
      </c>
      <c r="AO32" s="473">
        <v>79273</v>
      </c>
      <c r="AP32" s="473">
        <v>84839</v>
      </c>
      <c r="AQ32" s="473">
        <v>63435</v>
      </c>
      <c r="AR32" s="473">
        <v>53947</v>
      </c>
      <c r="AS32" s="473">
        <v>84806</v>
      </c>
      <c r="AT32" s="473">
        <v>55310</v>
      </c>
      <c r="AU32" s="473">
        <v>90422</v>
      </c>
      <c r="AV32" s="473">
        <v>60632</v>
      </c>
      <c r="AW32" s="473">
        <v>48989</v>
      </c>
      <c r="AX32" s="473">
        <v>40278</v>
      </c>
      <c r="AY32" s="473">
        <v>69956</v>
      </c>
      <c r="AZ32" s="473">
        <v>68064</v>
      </c>
      <c r="BA32" s="473">
        <v>81775</v>
      </c>
      <c r="BB32" s="473">
        <v>50055</v>
      </c>
      <c r="BC32" s="473">
        <v>76863</v>
      </c>
      <c r="BD32" s="473">
        <v>43413</v>
      </c>
      <c r="BE32" s="473">
        <v>44266</v>
      </c>
      <c r="BF32" s="473">
        <v>49918</v>
      </c>
      <c r="BG32" s="473">
        <v>70329</v>
      </c>
      <c r="BH32" s="473">
        <v>56273</v>
      </c>
      <c r="BI32" s="473">
        <v>45632</v>
      </c>
      <c r="BJ32" s="473">
        <v>82553</v>
      </c>
      <c r="BK32" s="473">
        <v>56879</v>
      </c>
      <c r="BL32" s="473">
        <v>72044</v>
      </c>
      <c r="BM32" s="473">
        <v>59828</v>
      </c>
      <c r="BN32" s="473">
        <v>47457</v>
      </c>
      <c r="BO32" s="473">
        <v>59745</v>
      </c>
      <c r="BP32" s="473">
        <v>55849</v>
      </c>
      <c r="BQ32" s="473">
        <v>57064</v>
      </c>
      <c r="BR32" s="473">
        <v>74049</v>
      </c>
      <c r="BS32" s="473">
        <v>75342</v>
      </c>
      <c r="BT32" s="473">
        <v>72986</v>
      </c>
      <c r="BU32" s="473">
        <v>64500</v>
      </c>
      <c r="BV32" s="473">
        <v>68198</v>
      </c>
      <c r="BW32" s="473">
        <v>57395</v>
      </c>
      <c r="BX32" s="473">
        <v>65028</v>
      </c>
      <c r="BY32" s="473">
        <v>33460</v>
      </c>
      <c r="BZ32" s="473">
        <v>101554</v>
      </c>
      <c r="CA32" s="473">
        <v>61849</v>
      </c>
      <c r="CB32" s="473">
        <v>70011</v>
      </c>
      <c r="CC32" s="473">
        <v>46456</v>
      </c>
      <c r="CD32" s="473">
        <v>57790</v>
      </c>
      <c r="CE32" s="474"/>
      <c r="CF32" s="475" t="s">
        <v>1539</v>
      </c>
      <c r="CG32" s="475"/>
      <c r="CH32" s="475"/>
      <c r="CI32" s="475"/>
      <c r="CJ32" s="475"/>
    </row>
    <row r="33" spans="1:88" s="468" customFormat="1" ht="27" customHeight="1">
      <c r="A33" s="461" t="s">
        <v>1507</v>
      </c>
      <c r="B33" s="461" t="s">
        <v>1959</v>
      </c>
      <c r="C33" s="461" t="s">
        <v>1508</v>
      </c>
      <c r="D33" s="461" t="s">
        <v>1509</v>
      </c>
      <c r="E33" s="461"/>
      <c r="F33" s="470">
        <v>18</v>
      </c>
      <c r="G33" s="471"/>
      <c r="H33" s="463"/>
      <c r="I33" s="463"/>
      <c r="J33" s="463"/>
      <c r="K33" s="463"/>
      <c r="L33" s="696" t="s">
        <v>1540</v>
      </c>
      <c r="M33" s="696"/>
      <c r="N33" s="696"/>
      <c r="O33" s="711"/>
      <c r="P33" s="464"/>
      <c r="Q33" s="465">
        <v>40721</v>
      </c>
      <c r="R33" s="465">
        <v>51170</v>
      </c>
      <c r="S33" s="465">
        <v>58986</v>
      </c>
      <c r="T33" s="465">
        <v>68939</v>
      </c>
      <c r="U33" s="465">
        <v>49031</v>
      </c>
      <c r="V33" s="465">
        <v>61022</v>
      </c>
      <c r="W33" s="465">
        <v>48654</v>
      </c>
      <c r="X33" s="465">
        <v>77978</v>
      </c>
      <c r="Y33" s="465">
        <v>57019</v>
      </c>
      <c r="Z33" s="465">
        <v>39325</v>
      </c>
      <c r="AA33" s="465">
        <v>52047</v>
      </c>
      <c r="AB33" s="465">
        <v>72197</v>
      </c>
      <c r="AC33" s="465">
        <v>55376</v>
      </c>
      <c r="AD33" s="465">
        <v>41228</v>
      </c>
      <c r="AE33" s="465">
        <v>53017</v>
      </c>
      <c r="AF33" s="465">
        <v>47016</v>
      </c>
      <c r="AG33" s="465">
        <v>75404</v>
      </c>
      <c r="AH33" s="465">
        <v>35604</v>
      </c>
      <c r="AI33" s="465">
        <v>62793</v>
      </c>
      <c r="AJ33" s="465">
        <v>73569</v>
      </c>
      <c r="AK33" s="465">
        <v>83531</v>
      </c>
      <c r="AL33" s="465">
        <v>62778</v>
      </c>
      <c r="AM33" s="465">
        <v>68270</v>
      </c>
      <c r="AN33" s="465">
        <v>45503</v>
      </c>
      <c r="AO33" s="465">
        <v>62657</v>
      </c>
      <c r="AP33" s="465">
        <v>35418</v>
      </c>
      <c r="AQ33" s="465">
        <v>52002</v>
      </c>
      <c r="AR33" s="465">
        <v>30636</v>
      </c>
      <c r="AS33" s="465">
        <v>68438</v>
      </c>
      <c r="AT33" s="465">
        <v>84382</v>
      </c>
      <c r="AU33" s="465">
        <v>70272</v>
      </c>
      <c r="AV33" s="465">
        <v>82321</v>
      </c>
      <c r="AW33" s="465">
        <v>50621</v>
      </c>
      <c r="AX33" s="465">
        <v>62752</v>
      </c>
      <c r="AY33" s="465">
        <v>70112</v>
      </c>
      <c r="AZ33" s="465">
        <v>60687</v>
      </c>
      <c r="BA33" s="465">
        <v>41615</v>
      </c>
      <c r="BB33" s="465">
        <v>70998</v>
      </c>
      <c r="BC33" s="465">
        <v>48252</v>
      </c>
      <c r="BD33" s="465">
        <v>41660</v>
      </c>
      <c r="BE33" s="465">
        <v>38608</v>
      </c>
      <c r="BF33" s="465">
        <v>14109</v>
      </c>
      <c r="BG33" s="465">
        <v>40741</v>
      </c>
      <c r="BH33" s="465">
        <v>25288</v>
      </c>
      <c r="BI33" s="465">
        <v>62724</v>
      </c>
      <c r="BJ33" s="465">
        <v>69292</v>
      </c>
      <c r="BK33" s="465">
        <v>35304</v>
      </c>
      <c r="BL33" s="465">
        <v>51245</v>
      </c>
      <c r="BM33" s="465">
        <v>40263</v>
      </c>
      <c r="BN33" s="465">
        <v>86087</v>
      </c>
      <c r="BO33" s="465">
        <v>90847</v>
      </c>
      <c r="BP33" s="465">
        <v>35722</v>
      </c>
      <c r="BQ33" s="465">
        <v>81998</v>
      </c>
      <c r="BR33" s="465">
        <v>25664</v>
      </c>
      <c r="BS33" s="465">
        <v>49169</v>
      </c>
      <c r="BT33" s="465">
        <v>38200</v>
      </c>
      <c r="BU33" s="465">
        <v>45037</v>
      </c>
      <c r="BV33" s="465">
        <v>61403</v>
      </c>
      <c r="BW33" s="465">
        <v>39137</v>
      </c>
      <c r="BX33" s="465">
        <v>65406</v>
      </c>
      <c r="BY33" s="465">
        <v>44794</v>
      </c>
      <c r="BZ33" s="465">
        <v>32936</v>
      </c>
      <c r="CA33" s="465">
        <v>32800</v>
      </c>
      <c r="CB33" s="465">
        <v>49862</v>
      </c>
      <c r="CC33" s="465">
        <v>35070</v>
      </c>
      <c r="CD33" s="465">
        <v>34732</v>
      </c>
      <c r="CE33" s="466"/>
      <c r="CF33" s="467" t="s">
        <v>1541</v>
      </c>
      <c r="CG33" s="467"/>
      <c r="CH33" s="467"/>
      <c r="CI33" s="467"/>
      <c r="CJ33" s="467"/>
    </row>
    <row r="34" spans="1:88" s="476" customFormat="1" ht="15" customHeight="1">
      <c r="A34" s="469" t="s">
        <v>1507</v>
      </c>
      <c r="B34" s="469" t="s">
        <v>1959</v>
      </c>
      <c r="C34" s="469" t="s">
        <v>1508</v>
      </c>
      <c r="D34" s="469" t="s">
        <v>1509</v>
      </c>
      <c r="E34" s="469"/>
      <c r="F34" s="470">
        <v>19</v>
      </c>
      <c r="G34" s="471"/>
      <c r="H34" s="471"/>
      <c r="I34" s="471"/>
      <c r="J34" s="471"/>
      <c r="K34" s="471"/>
      <c r="L34" s="471"/>
      <c r="M34" s="508"/>
      <c r="N34" s="697" t="s">
        <v>1542</v>
      </c>
      <c r="O34" s="722"/>
      <c r="P34" s="472"/>
      <c r="Q34" s="473">
        <v>40127</v>
      </c>
      <c r="R34" s="473">
        <v>50675</v>
      </c>
      <c r="S34" s="473">
        <v>58535</v>
      </c>
      <c r="T34" s="473">
        <v>68018</v>
      </c>
      <c r="U34" s="473">
        <v>48742</v>
      </c>
      <c r="V34" s="473">
        <v>59786</v>
      </c>
      <c r="W34" s="473">
        <v>48165</v>
      </c>
      <c r="X34" s="473">
        <v>76370</v>
      </c>
      <c r="Y34" s="473">
        <v>56660</v>
      </c>
      <c r="Z34" s="473">
        <v>39276</v>
      </c>
      <c r="AA34" s="473">
        <v>51990</v>
      </c>
      <c r="AB34" s="473">
        <v>67609</v>
      </c>
      <c r="AC34" s="473">
        <v>54897</v>
      </c>
      <c r="AD34" s="473">
        <v>40810</v>
      </c>
      <c r="AE34" s="473">
        <v>53017</v>
      </c>
      <c r="AF34" s="473">
        <v>47016</v>
      </c>
      <c r="AG34" s="473">
        <v>74171</v>
      </c>
      <c r="AH34" s="473">
        <v>33220</v>
      </c>
      <c r="AI34" s="473">
        <v>62793</v>
      </c>
      <c r="AJ34" s="473">
        <v>67926</v>
      </c>
      <c r="AK34" s="473">
        <v>80875</v>
      </c>
      <c r="AL34" s="473">
        <v>62480</v>
      </c>
      <c r="AM34" s="473">
        <v>68270</v>
      </c>
      <c r="AN34" s="473">
        <v>45173</v>
      </c>
      <c r="AO34" s="473">
        <v>62657</v>
      </c>
      <c r="AP34" s="473">
        <v>35418</v>
      </c>
      <c r="AQ34" s="473">
        <v>51713</v>
      </c>
      <c r="AR34" s="473">
        <v>30636</v>
      </c>
      <c r="AS34" s="473">
        <v>61829</v>
      </c>
      <c r="AT34" s="473">
        <v>82840</v>
      </c>
      <c r="AU34" s="473">
        <v>65564</v>
      </c>
      <c r="AV34" s="473">
        <v>80959</v>
      </c>
      <c r="AW34" s="473">
        <v>50621</v>
      </c>
      <c r="AX34" s="473">
        <v>60721</v>
      </c>
      <c r="AY34" s="473">
        <v>70112</v>
      </c>
      <c r="AZ34" s="473">
        <v>58387</v>
      </c>
      <c r="BA34" s="473">
        <v>41615</v>
      </c>
      <c r="BB34" s="473">
        <v>70998</v>
      </c>
      <c r="BC34" s="473">
        <v>47280</v>
      </c>
      <c r="BD34" s="473">
        <v>41660</v>
      </c>
      <c r="BE34" s="473">
        <v>38608</v>
      </c>
      <c r="BF34" s="473">
        <v>13700</v>
      </c>
      <c r="BG34" s="473">
        <v>40619</v>
      </c>
      <c r="BH34" s="473">
        <v>25253</v>
      </c>
      <c r="BI34" s="473">
        <v>62194</v>
      </c>
      <c r="BJ34" s="473">
        <v>69292</v>
      </c>
      <c r="BK34" s="473">
        <v>35304</v>
      </c>
      <c r="BL34" s="473">
        <v>51245</v>
      </c>
      <c r="BM34" s="473">
        <v>40263</v>
      </c>
      <c r="BN34" s="473">
        <v>84007</v>
      </c>
      <c r="BO34" s="473">
        <v>90847</v>
      </c>
      <c r="BP34" s="473">
        <v>34730</v>
      </c>
      <c r="BQ34" s="473">
        <v>77300</v>
      </c>
      <c r="BR34" s="473">
        <v>25653</v>
      </c>
      <c r="BS34" s="473">
        <v>48736</v>
      </c>
      <c r="BT34" s="473">
        <v>38200</v>
      </c>
      <c r="BU34" s="473">
        <v>45037</v>
      </c>
      <c r="BV34" s="473">
        <v>61403</v>
      </c>
      <c r="BW34" s="473">
        <v>39137</v>
      </c>
      <c r="BX34" s="473">
        <v>63630</v>
      </c>
      <c r="BY34" s="473">
        <v>42920</v>
      </c>
      <c r="BZ34" s="473">
        <v>29764</v>
      </c>
      <c r="CA34" s="473">
        <v>31963</v>
      </c>
      <c r="CB34" s="473">
        <v>48383</v>
      </c>
      <c r="CC34" s="473">
        <v>35070</v>
      </c>
      <c r="CD34" s="473">
        <v>34732</v>
      </c>
      <c r="CE34" s="474"/>
      <c r="CF34" s="475" t="s">
        <v>1543</v>
      </c>
      <c r="CG34" s="475"/>
      <c r="CH34" s="475"/>
      <c r="CI34" s="475"/>
      <c r="CJ34" s="475"/>
    </row>
    <row r="35" spans="1:88" s="468" customFormat="1" ht="27" customHeight="1">
      <c r="A35" s="461" t="s">
        <v>1507</v>
      </c>
      <c r="B35" s="461" t="s">
        <v>1959</v>
      </c>
      <c r="C35" s="461" t="s">
        <v>1508</v>
      </c>
      <c r="D35" s="461" t="s">
        <v>1509</v>
      </c>
      <c r="E35" s="461"/>
      <c r="F35" s="470">
        <v>20</v>
      </c>
      <c r="G35" s="471"/>
      <c r="H35" s="463"/>
      <c r="I35" s="463"/>
      <c r="J35" s="463"/>
      <c r="K35" s="463"/>
      <c r="L35" s="696" t="s">
        <v>1544</v>
      </c>
      <c r="M35" s="696"/>
      <c r="N35" s="696"/>
      <c r="O35" s="711"/>
      <c r="P35" s="464"/>
      <c r="Q35" s="465">
        <v>7145</v>
      </c>
      <c r="R35" s="465">
        <v>9634</v>
      </c>
      <c r="S35" s="465">
        <v>11247</v>
      </c>
      <c r="T35" s="465">
        <v>13184</v>
      </c>
      <c r="U35" s="465">
        <v>7408</v>
      </c>
      <c r="V35" s="465">
        <v>16284</v>
      </c>
      <c r="W35" s="465">
        <v>8426</v>
      </c>
      <c r="X35" s="465">
        <v>13957</v>
      </c>
      <c r="Y35" s="465">
        <v>12821</v>
      </c>
      <c r="Z35" s="465">
        <v>8142</v>
      </c>
      <c r="AA35" s="465">
        <v>9067</v>
      </c>
      <c r="AB35" s="465">
        <v>14874</v>
      </c>
      <c r="AC35" s="465">
        <v>7229</v>
      </c>
      <c r="AD35" s="465">
        <v>7569</v>
      </c>
      <c r="AE35" s="465">
        <v>7601</v>
      </c>
      <c r="AF35" s="465">
        <v>5273</v>
      </c>
      <c r="AG35" s="465">
        <v>5670</v>
      </c>
      <c r="AH35" s="465">
        <v>5779</v>
      </c>
      <c r="AI35" s="465">
        <v>10907</v>
      </c>
      <c r="AJ35" s="465">
        <v>15953</v>
      </c>
      <c r="AK35" s="465">
        <v>3700</v>
      </c>
      <c r="AL35" s="465">
        <v>3970</v>
      </c>
      <c r="AM35" s="465">
        <v>5384</v>
      </c>
      <c r="AN35" s="465">
        <v>5083</v>
      </c>
      <c r="AO35" s="465">
        <v>4880</v>
      </c>
      <c r="AP35" s="465">
        <v>5375</v>
      </c>
      <c r="AQ35" s="465">
        <v>7716</v>
      </c>
      <c r="AR35" s="465">
        <v>13039</v>
      </c>
      <c r="AS35" s="465">
        <v>6554</v>
      </c>
      <c r="AT35" s="465">
        <v>31753</v>
      </c>
      <c r="AU35" s="465">
        <v>20792</v>
      </c>
      <c r="AV35" s="465">
        <v>22895</v>
      </c>
      <c r="AW35" s="465">
        <v>4050</v>
      </c>
      <c r="AX35" s="465">
        <v>6607</v>
      </c>
      <c r="AY35" s="465">
        <v>18368</v>
      </c>
      <c r="AZ35" s="465">
        <v>11846</v>
      </c>
      <c r="BA35" s="465">
        <v>4409</v>
      </c>
      <c r="BB35" s="465">
        <v>9355</v>
      </c>
      <c r="BC35" s="465">
        <v>2376</v>
      </c>
      <c r="BD35" s="465">
        <v>8578</v>
      </c>
      <c r="BE35" s="465">
        <v>3891</v>
      </c>
      <c r="BF35" s="465">
        <v>12612</v>
      </c>
      <c r="BG35" s="465">
        <v>12169</v>
      </c>
      <c r="BH35" s="465">
        <v>3930</v>
      </c>
      <c r="BI35" s="465">
        <v>9864</v>
      </c>
      <c r="BJ35" s="465">
        <v>6083</v>
      </c>
      <c r="BK35" s="465">
        <v>5454</v>
      </c>
      <c r="BL35" s="465">
        <v>6904</v>
      </c>
      <c r="BM35" s="465">
        <v>4796</v>
      </c>
      <c r="BN35" s="465">
        <v>9271</v>
      </c>
      <c r="BO35" s="465">
        <v>22086</v>
      </c>
      <c r="BP35" s="465">
        <v>4999</v>
      </c>
      <c r="BQ35" s="465">
        <v>15294</v>
      </c>
      <c r="BR35" s="465">
        <v>5313</v>
      </c>
      <c r="BS35" s="465">
        <v>7058</v>
      </c>
      <c r="BT35" s="465">
        <v>2387</v>
      </c>
      <c r="BU35" s="465">
        <v>8402</v>
      </c>
      <c r="BV35" s="465">
        <v>2959</v>
      </c>
      <c r="BW35" s="465">
        <v>7520</v>
      </c>
      <c r="BX35" s="465">
        <v>12219</v>
      </c>
      <c r="BY35" s="465">
        <v>9298</v>
      </c>
      <c r="BZ35" s="465">
        <v>4534</v>
      </c>
      <c r="CA35" s="465">
        <v>20624</v>
      </c>
      <c r="CB35" s="465">
        <v>397</v>
      </c>
      <c r="CC35" s="465">
        <v>7888</v>
      </c>
      <c r="CD35" s="465">
        <v>7595</v>
      </c>
      <c r="CE35" s="466"/>
      <c r="CF35" s="467" t="s">
        <v>1545</v>
      </c>
      <c r="CG35" s="467"/>
      <c r="CH35" s="467"/>
      <c r="CI35" s="467"/>
      <c r="CJ35" s="467"/>
    </row>
    <row r="36" spans="1:88" s="468" customFormat="1" ht="27" customHeight="1">
      <c r="A36" s="461" t="s">
        <v>1507</v>
      </c>
      <c r="B36" s="461" t="s">
        <v>1959</v>
      </c>
      <c r="C36" s="461" t="s">
        <v>1508</v>
      </c>
      <c r="D36" s="461" t="s">
        <v>1509</v>
      </c>
      <c r="E36" s="461"/>
      <c r="F36" s="470">
        <v>21</v>
      </c>
      <c r="G36" s="471"/>
      <c r="H36" s="463"/>
      <c r="I36" s="463"/>
      <c r="J36" s="463"/>
      <c r="K36" s="696" t="s">
        <v>1546</v>
      </c>
      <c r="L36" s="696"/>
      <c r="M36" s="696"/>
      <c r="N36" s="696"/>
      <c r="O36" s="711"/>
      <c r="P36" s="464"/>
      <c r="Q36" s="465">
        <v>2808</v>
      </c>
      <c r="R36" s="465">
        <v>2516</v>
      </c>
      <c r="S36" s="465">
        <v>2344</v>
      </c>
      <c r="T36" s="465">
        <v>2907</v>
      </c>
      <c r="U36" s="465">
        <v>1835</v>
      </c>
      <c r="V36" s="465">
        <v>3826</v>
      </c>
      <c r="W36" s="465">
        <v>2918</v>
      </c>
      <c r="X36" s="465">
        <v>1340</v>
      </c>
      <c r="Y36" s="465">
        <v>3640</v>
      </c>
      <c r="Z36" s="465">
        <v>1381</v>
      </c>
      <c r="AA36" s="465">
        <v>4376</v>
      </c>
      <c r="AB36" s="465">
        <v>3083</v>
      </c>
      <c r="AC36" s="465">
        <v>1243</v>
      </c>
      <c r="AD36" s="465">
        <v>3096</v>
      </c>
      <c r="AE36" s="465">
        <v>2498</v>
      </c>
      <c r="AF36" s="465">
        <v>5033</v>
      </c>
      <c r="AG36" s="465">
        <v>142</v>
      </c>
      <c r="AH36" s="465">
        <v>3529</v>
      </c>
      <c r="AI36" s="465">
        <v>3462</v>
      </c>
      <c r="AJ36" s="465">
        <v>608</v>
      </c>
      <c r="AK36" s="465">
        <v>312</v>
      </c>
      <c r="AL36" s="465">
        <v>489</v>
      </c>
      <c r="AM36" s="465">
        <v>1223</v>
      </c>
      <c r="AN36" s="465">
        <v>958</v>
      </c>
      <c r="AO36" s="465">
        <v>2929</v>
      </c>
      <c r="AP36" s="465">
        <v>6063</v>
      </c>
      <c r="AQ36" s="465">
        <v>5131</v>
      </c>
      <c r="AR36" s="465">
        <v>816</v>
      </c>
      <c r="AS36" s="465">
        <v>1372</v>
      </c>
      <c r="AT36" s="465">
        <v>2933</v>
      </c>
      <c r="AU36" s="465">
        <v>1314</v>
      </c>
      <c r="AV36" s="465">
        <v>427</v>
      </c>
      <c r="AW36" s="465">
        <v>2226</v>
      </c>
      <c r="AX36" s="465">
        <v>4226</v>
      </c>
      <c r="AY36" s="465">
        <v>1886</v>
      </c>
      <c r="AZ36" s="465">
        <v>10218</v>
      </c>
      <c r="BA36" s="465">
        <v>3637</v>
      </c>
      <c r="BB36" s="465">
        <v>2347</v>
      </c>
      <c r="BC36" s="465">
        <v>1826</v>
      </c>
      <c r="BD36" s="465">
        <v>1554</v>
      </c>
      <c r="BE36" s="465">
        <v>1755</v>
      </c>
      <c r="BF36" s="465">
        <v>1561</v>
      </c>
      <c r="BG36" s="465">
        <v>1666</v>
      </c>
      <c r="BH36" s="465">
        <v>868</v>
      </c>
      <c r="BI36" s="465">
        <v>1672</v>
      </c>
      <c r="BJ36" s="465">
        <v>3789</v>
      </c>
      <c r="BK36" s="465">
        <v>3109</v>
      </c>
      <c r="BL36" s="465">
        <v>2183</v>
      </c>
      <c r="BM36" s="465">
        <v>2010</v>
      </c>
      <c r="BN36" s="465">
        <v>2566</v>
      </c>
      <c r="BO36" s="465">
        <v>4450</v>
      </c>
      <c r="BP36" s="465">
        <v>4</v>
      </c>
      <c r="BQ36" s="465">
        <v>3525</v>
      </c>
      <c r="BR36" s="465">
        <v>877</v>
      </c>
      <c r="BS36" s="465">
        <v>3165</v>
      </c>
      <c r="BT36" s="465">
        <v>980</v>
      </c>
      <c r="BU36" s="465">
        <v>201</v>
      </c>
      <c r="BV36" s="465">
        <v>7689</v>
      </c>
      <c r="BW36" s="465">
        <v>808</v>
      </c>
      <c r="BX36" s="465">
        <v>839</v>
      </c>
      <c r="BY36" s="465">
        <v>1144</v>
      </c>
      <c r="BZ36" s="465">
        <v>1466</v>
      </c>
      <c r="CA36" s="465">
        <v>739</v>
      </c>
      <c r="CB36" s="465">
        <v>2979</v>
      </c>
      <c r="CC36" s="465">
        <v>1428</v>
      </c>
      <c r="CD36" s="465">
        <v>72</v>
      </c>
      <c r="CE36" s="466"/>
      <c r="CF36" s="467" t="s">
        <v>1547</v>
      </c>
      <c r="CG36" s="467"/>
      <c r="CH36" s="467"/>
      <c r="CI36" s="467"/>
      <c r="CJ36" s="467"/>
    </row>
    <row r="37" spans="1:88" s="476" customFormat="1" ht="15" customHeight="1">
      <c r="A37" s="469" t="s">
        <v>1507</v>
      </c>
      <c r="B37" s="469" t="s">
        <v>1959</v>
      </c>
      <c r="C37" s="469" t="s">
        <v>1508</v>
      </c>
      <c r="D37" s="469" t="s">
        <v>1509</v>
      </c>
      <c r="E37" s="469"/>
      <c r="F37" s="470">
        <v>22</v>
      </c>
      <c r="G37" s="471"/>
      <c r="H37" s="471"/>
      <c r="I37" s="471"/>
      <c r="J37" s="471"/>
      <c r="K37" s="471"/>
      <c r="L37" s="697" t="s">
        <v>1548</v>
      </c>
      <c r="M37" s="697"/>
      <c r="N37" s="697"/>
      <c r="O37" s="722"/>
      <c r="P37" s="472"/>
      <c r="Q37" s="473">
        <v>1327</v>
      </c>
      <c r="R37" s="473">
        <v>827</v>
      </c>
      <c r="S37" s="473">
        <v>990</v>
      </c>
      <c r="T37" s="473">
        <v>661</v>
      </c>
      <c r="U37" s="473">
        <v>378</v>
      </c>
      <c r="V37" s="473">
        <v>1272</v>
      </c>
      <c r="W37" s="473">
        <v>1260</v>
      </c>
      <c r="X37" s="473">
        <v>148</v>
      </c>
      <c r="Y37" s="473">
        <v>897</v>
      </c>
      <c r="Z37" s="473">
        <v>783</v>
      </c>
      <c r="AA37" s="473">
        <v>1569</v>
      </c>
      <c r="AB37" s="473">
        <v>781</v>
      </c>
      <c r="AC37" s="473">
        <v>558</v>
      </c>
      <c r="AD37" s="473">
        <v>2834</v>
      </c>
      <c r="AE37" s="473">
        <v>583</v>
      </c>
      <c r="AF37" s="473">
        <v>66</v>
      </c>
      <c r="AG37" s="473">
        <v>0</v>
      </c>
      <c r="AH37" s="473">
        <v>1638</v>
      </c>
      <c r="AI37" s="473">
        <v>1613</v>
      </c>
      <c r="AJ37" s="473">
        <v>0</v>
      </c>
      <c r="AK37" s="473">
        <v>171</v>
      </c>
      <c r="AL37" s="473">
        <v>88</v>
      </c>
      <c r="AM37" s="473">
        <v>899</v>
      </c>
      <c r="AN37" s="473">
        <v>0</v>
      </c>
      <c r="AO37" s="473">
        <v>1152</v>
      </c>
      <c r="AP37" s="473">
        <v>0</v>
      </c>
      <c r="AQ37" s="473">
        <v>3367</v>
      </c>
      <c r="AR37" s="473">
        <v>467</v>
      </c>
      <c r="AS37" s="473">
        <v>0</v>
      </c>
      <c r="AT37" s="473">
        <v>0</v>
      </c>
      <c r="AU37" s="473">
        <v>724</v>
      </c>
      <c r="AV37" s="473">
        <v>43</v>
      </c>
      <c r="AW37" s="473">
        <v>0</v>
      </c>
      <c r="AX37" s="473">
        <v>2163</v>
      </c>
      <c r="AY37" s="473">
        <v>1101</v>
      </c>
      <c r="AZ37" s="473">
        <v>6640</v>
      </c>
      <c r="BA37" s="473">
        <v>760</v>
      </c>
      <c r="BB37" s="473">
        <v>1288</v>
      </c>
      <c r="BC37" s="473">
        <v>525</v>
      </c>
      <c r="BD37" s="473">
        <v>431</v>
      </c>
      <c r="BE37" s="473">
        <v>950</v>
      </c>
      <c r="BF37" s="473">
        <v>17</v>
      </c>
      <c r="BG37" s="473">
        <v>526</v>
      </c>
      <c r="BH37" s="473">
        <v>418</v>
      </c>
      <c r="BI37" s="473">
        <v>702</v>
      </c>
      <c r="BJ37" s="473">
        <v>64</v>
      </c>
      <c r="BK37" s="473">
        <v>1738</v>
      </c>
      <c r="BL37" s="473">
        <v>845</v>
      </c>
      <c r="BM37" s="473">
        <v>0</v>
      </c>
      <c r="BN37" s="473">
        <v>840</v>
      </c>
      <c r="BO37" s="473">
        <v>125</v>
      </c>
      <c r="BP37" s="473">
        <v>0</v>
      </c>
      <c r="BQ37" s="473">
        <v>1797</v>
      </c>
      <c r="BR37" s="473">
        <v>659</v>
      </c>
      <c r="BS37" s="473">
        <v>2370</v>
      </c>
      <c r="BT37" s="473">
        <v>828</v>
      </c>
      <c r="BU37" s="473">
        <v>0</v>
      </c>
      <c r="BV37" s="473">
        <v>7299</v>
      </c>
      <c r="BW37" s="473">
        <v>139</v>
      </c>
      <c r="BX37" s="473">
        <v>821</v>
      </c>
      <c r="BY37" s="473">
        <v>378</v>
      </c>
      <c r="BZ37" s="473">
        <v>464</v>
      </c>
      <c r="CA37" s="473">
        <v>630</v>
      </c>
      <c r="CB37" s="473">
        <v>996</v>
      </c>
      <c r="CC37" s="473">
        <v>0</v>
      </c>
      <c r="CD37" s="473">
        <v>0</v>
      </c>
      <c r="CE37" s="474"/>
      <c r="CF37" s="475" t="s">
        <v>1549</v>
      </c>
      <c r="CG37" s="475"/>
      <c r="CH37" s="475"/>
      <c r="CI37" s="475"/>
      <c r="CJ37" s="475"/>
    </row>
    <row r="38" spans="1:88" s="476" customFormat="1" ht="15" customHeight="1">
      <c r="A38" s="469" t="s">
        <v>1507</v>
      </c>
      <c r="B38" s="469" t="s">
        <v>1959</v>
      </c>
      <c r="C38" s="469" t="s">
        <v>1508</v>
      </c>
      <c r="D38" s="469" t="s">
        <v>1509</v>
      </c>
      <c r="E38" s="469"/>
      <c r="F38" s="470">
        <v>23</v>
      </c>
      <c r="G38" s="471"/>
      <c r="H38" s="471"/>
      <c r="I38" s="471"/>
      <c r="J38" s="471"/>
      <c r="K38" s="471"/>
      <c r="L38" s="697" t="s">
        <v>1550</v>
      </c>
      <c r="M38" s="697"/>
      <c r="N38" s="697"/>
      <c r="O38" s="722"/>
      <c r="P38" s="472"/>
      <c r="Q38" s="473">
        <v>1075</v>
      </c>
      <c r="R38" s="473">
        <v>1089</v>
      </c>
      <c r="S38" s="473">
        <v>1033</v>
      </c>
      <c r="T38" s="473">
        <v>1764</v>
      </c>
      <c r="U38" s="473">
        <v>1131</v>
      </c>
      <c r="V38" s="473">
        <v>1998</v>
      </c>
      <c r="W38" s="473">
        <v>1170</v>
      </c>
      <c r="X38" s="473">
        <v>643</v>
      </c>
      <c r="Y38" s="473">
        <v>1981</v>
      </c>
      <c r="Z38" s="473">
        <v>290</v>
      </c>
      <c r="AA38" s="473">
        <v>2481</v>
      </c>
      <c r="AB38" s="473">
        <v>1842</v>
      </c>
      <c r="AC38" s="473">
        <v>357</v>
      </c>
      <c r="AD38" s="473">
        <v>171</v>
      </c>
      <c r="AE38" s="473">
        <v>1340</v>
      </c>
      <c r="AF38" s="473">
        <v>4901</v>
      </c>
      <c r="AG38" s="473">
        <v>142</v>
      </c>
      <c r="AH38" s="473">
        <v>1784</v>
      </c>
      <c r="AI38" s="473">
        <v>1476</v>
      </c>
      <c r="AJ38" s="473">
        <v>17</v>
      </c>
      <c r="AK38" s="473">
        <v>0</v>
      </c>
      <c r="AL38" s="473">
        <v>0</v>
      </c>
      <c r="AM38" s="473">
        <v>83</v>
      </c>
      <c r="AN38" s="473">
        <v>0</v>
      </c>
      <c r="AO38" s="473">
        <v>1605</v>
      </c>
      <c r="AP38" s="473">
        <v>6063</v>
      </c>
      <c r="AQ38" s="473">
        <v>1100</v>
      </c>
      <c r="AR38" s="473">
        <v>197</v>
      </c>
      <c r="AS38" s="473">
        <v>1279</v>
      </c>
      <c r="AT38" s="473">
        <v>2253</v>
      </c>
      <c r="AU38" s="473">
        <v>486</v>
      </c>
      <c r="AV38" s="473">
        <v>39</v>
      </c>
      <c r="AW38" s="473">
        <v>2008</v>
      </c>
      <c r="AX38" s="473">
        <v>1838</v>
      </c>
      <c r="AY38" s="473">
        <v>0</v>
      </c>
      <c r="AZ38" s="473">
        <v>635</v>
      </c>
      <c r="BA38" s="473">
        <v>2750</v>
      </c>
      <c r="BB38" s="473">
        <v>564</v>
      </c>
      <c r="BC38" s="473">
        <v>2</v>
      </c>
      <c r="BD38" s="473">
        <v>221</v>
      </c>
      <c r="BE38" s="473">
        <v>654</v>
      </c>
      <c r="BF38" s="473">
        <v>974</v>
      </c>
      <c r="BG38" s="473">
        <v>841</v>
      </c>
      <c r="BH38" s="473">
        <v>28</v>
      </c>
      <c r="BI38" s="473">
        <v>535</v>
      </c>
      <c r="BJ38" s="473">
        <v>3622</v>
      </c>
      <c r="BK38" s="473">
        <v>0</v>
      </c>
      <c r="BL38" s="473">
        <v>879</v>
      </c>
      <c r="BM38" s="473">
        <v>1801</v>
      </c>
      <c r="BN38" s="473">
        <v>1411</v>
      </c>
      <c r="BO38" s="473">
        <v>2048</v>
      </c>
      <c r="BP38" s="473">
        <v>4</v>
      </c>
      <c r="BQ38" s="473">
        <v>1067</v>
      </c>
      <c r="BR38" s="473">
        <v>218</v>
      </c>
      <c r="BS38" s="473">
        <v>552</v>
      </c>
      <c r="BT38" s="473">
        <v>152</v>
      </c>
      <c r="BU38" s="473">
        <v>1</v>
      </c>
      <c r="BV38" s="473">
        <v>98</v>
      </c>
      <c r="BW38" s="473">
        <v>264</v>
      </c>
      <c r="BX38" s="473">
        <v>17</v>
      </c>
      <c r="BY38" s="473">
        <v>458</v>
      </c>
      <c r="BZ38" s="473">
        <v>886</v>
      </c>
      <c r="CA38" s="473">
        <v>0</v>
      </c>
      <c r="CB38" s="473">
        <v>1923</v>
      </c>
      <c r="CC38" s="473">
        <v>0</v>
      </c>
      <c r="CD38" s="473">
        <v>0</v>
      </c>
      <c r="CE38" s="474"/>
      <c r="CF38" s="475" t="s">
        <v>1551</v>
      </c>
      <c r="CG38" s="475"/>
      <c r="CH38" s="475"/>
      <c r="CI38" s="475"/>
      <c r="CJ38" s="475"/>
    </row>
    <row r="39" spans="1:88" s="476" customFormat="1" ht="15" customHeight="1">
      <c r="A39" s="469" t="s">
        <v>1507</v>
      </c>
      <c r="B39" s="469" t="s">
        <v>1959</v>
      </c>
      <c r="C39" s="469" t="s">
        <v>1508</v>
      </c>
      <c r="D39" s="469" t="s">
        <v>1509</v>
      </c>
      <c r="E39" s="469"/>
      <c r="F39" s="470">
        <v>24</v>
      </c>
      <c r="G39" s="471"/>
      <c r="H39" s="471"/>
      <c r="I39" s="471"/>
      <c r="J39" s="471"/>
      <c r="K39" s="471"/>
      <c r="L39" s="697" t="s">
        <v>1552</v>
      </c>
      <c r="M39" s="697"/>
      <c r="N39" s="697"/>
      <c r="O39" s="722"/>
      <c r="P39" s="472"/>
      <c r="Q39" s="473">
        <v>406</v>
      </c>
      <c r="R39" s="473">
        <v>600</v>
      </c>
      <c r="S39" s="473">
        <v>322</v>
      </c>
      <c r="T39" s="473">
        <v>481</v>
      </c>
      <c r="U39" s="473">
        <v>326</v>
      </c>
      <c r="V39" s="473">
        <v>556</v>
      </c>
      <c r="W39" s="473">
        <v>488</v>
      </c>
      <c r="X39" s="473">
        <v>550</v>
      </c>
      <c r="Y39" s="473">
        <v>762</v>
      </c>
      <c r="Z39" s="473">
        <v>308</v>
      </c>
      <c r="AA39" s="473">
        <v>326</v>
      </c>
      <c r="AB39" s="473">
        <v>460</v>
      </c>
      <c r="AC39" s="473">
        <v>327</v>
      </c>
      <c r="AD39" s="473">
        <v>92</v>
      </c>
      <c r="AE39" s="473">
        <v>574</v>
      </c>
      <c r="AF39" s="473">
        <v>66</v>
      </c>
      <c r="AG39" s="473">
        <v>0</v>
      </c>
      <c r="AH39" s="473">
        <v>107</v>
      </c>
      <c r="AI39" s="473">
        <v>373</v>
      </c>
      <c r="AJ39" s="473">
        <v>591</v>
      </c>
      <c r="AK39" s="473">
        <v>141</v>
      </c>
      <c r="AL39" s="473">
        <v>401</v>
      </c>
      <c r="AM39" s="473">
        <v>241</v>
      </c>
      <c r="AN39" s="473">
        <v>958</v>
      </c>
      <c r="AO39" s="473">
        <v>172</v>
      </c>
      <c r="AP39" s="473">
        <v>0</v>
      </c>
      <c r="AQ39" s="473">
        <v>664</v>
      </c>
      <c r="AR39" s="473">
        <v>152</v>
      </c>
      <c r="AS39" s="473">
        <v>93</v>
      </c>
      <c r="AT39" s="473">
        <v>680</v>
      </c>
      <c r="AU39" s="473">
        <v>105</v>
      </c>
      <c r="AV39" s="473">
        <v>345</v>
      </c>
      <c r="AW39" s="473">
        <v>218</v>
      </c>
      <c r="AX39" s="473">
        <v>224</v>
      </c>
      <c r="AY39" s="473">
        <v>784</v>
      </c>
      <c r="AZ39" s="473">
        <v>2943</v>
      </c>
      <c r="BA39" s="473">
        <v>127</v>
      </c>
      <c r="BB39" s="473">
        <v>495</v>
      </c>
      <c r="BC39" s="473">
        <v>1299</v>
      </c>
      <c r="BD39" s="473">
        <v>903</v>
      </c>
      <c r="BE39" s="473">
        <v>151</v>
      </c>
      <c r="BF39" s="473">
        <v>569</v>
      </c>
      <c r="BG39" s="473">
        <v>298</v>
      </c>
      <c r="BH39" s="473">
        <v>422</v>
      </c>
      <c r="BI39" s="473">
        <v>436</v>
      </c>
      <c r="BJ39" s="473">
        <v>103</v>
      </c>
      <c r="BK39" s="473">
        <v>1371</v>
      </c>
      <c r="BL39" s="473">
        <v>459</v>
      </c>
      <c r="BM39" s="473">
        <v>209</v>
      </c>
      <c r="BN39" s="473">
        <v>314</v>
      </c>
      <c r="BO39" s="473">
        <v>2277</v>
      </c>
      <c r="BP39" s="473">
        <v>0</v>
      </c>
      <c r="BQ39" s="473">
        <v>662</v>
      </c>
      <c r="BR39" s="473">
        <v>0</v>
      </c>
      <c r="BS39" s="473">
        <v>243</v>
      </c>
      <c r="BT39" s="473">
        <v>0</v>
      </c>
      <c r="BU39" s="473">
        <v>200</v>
      </c>
      <c r="BV39" s="473">
        <v>293</v>
      </c>
      <c r="BW39" s="473">
        <v>404</v>
      </c>
      <c r="BX39" s="473">
        <v>0</v>
      </c>
      <c r="BY39" s="473">
        <v>308</v>
      </c>
      <c r="BZ39" s="473">
        <v>115</v>
      </c>
      <c r="CA39" s="473">
        <v>108</v>
      </c>
      <c r="CB39" s="473">
        <v>59</v>
      </c>
      <c r="CC39" s="473">
        <v>1428</v>
      </c>
      <c r="CD39" s="473">
        <v>72</v>
      </c>
      <c r="CE39" s="474"/>
      <c r="CF39" s="475" t="s">
        <v>1553</v>
      </c>
      <c r="CG39" s="475"/>
      <c r="CH39" s="475"/>
      <c r="CI39" s="475"/>
      <c r="CJ39" s="475"/>
    </row>
    <row r="40" spans="1:88" s="468" customFormat="1" ht="27" customHeight="1">
      <c r="A40" s="461" t="s">
        <v>1507</v>
      </c>
      <c r="B40" s="461" t="s">
        <v>1959</v>
      </c>
      <c r="C40" s="461" t="s">
        <v>1508</v>
      </c>
      <c r="D40" s="461" t="s">
        <v>1509</v>
      </c>
      <c r="E40" s="461"/>
      <c r="F40" s="470">
        <v>25</v>
      </c>
      <c r="G40" s="471"/>
      <c r="H40" s="463"/>
      <c r="I40" s="463"/>
      <c r="J40" s="463"/>
      <c r="K40" s="696" t="s">
        <v>1554</v>
      </c>
      <c r="L40" s="696"/>
      <c r="M40" s="696"/>
      <c r="N40" s="696"/>
      <c r="O40" s="711"/>
      <c r="P40" s="464"/>
      <c r="Q40" s="465">
        <v>0</v>
      </c>
      <c r="R40" s="465">
        <v>1</v>
      </c>
      <c r="S40" s="465">
        <v>15</v>
      </c>
      <c r="T40" s="465">
        <v>299</v>
      </c>
      <c r="U40" s="465">
        <v>0</v>
      </c>
      <c r="V40" s="465">
        <v>0</v>
      </c>
      <c r="W40" s="465">
        <v>71</v>
      </c>
      <c r="X40" s="465">
        <v>63</v>
      </c>
      <c r="Y40" s="465">
        <v>69</v>
      </c>
      <c r="Z40" s="465">
        <v>0</v>
      </c>
      <c r="AA40" s="465">
        <v>0</v>
      </c>
      <c r="AB40" s="465">
        <v>9</v>
      </c>
      <c r="AC40" s="465">
        <v>36</v>
      </c>
      <c r="AD40" s="465">
        <v>0</v>
      </c>
      <c r="AE40" s="465">
        <v>0</v>
      </c>
      <c r="AF40" s="465">
        <v>0</v>
      </c>
      <c r="AG40" s="465">
        <v>0</v>
      </c>
      <c r="AH40" s="465">
        <v>0</v>
      </c>
      <c r="AI40" s="465">
        <v>0</v>
      </c>
      <c r="AJ40" s="465">
        <v>0</v>
      </c>
      <c r="AK40" s="465">
        <v>0</v>
      </c>
      <c r="AL40" s="465">
        <v>0</v>
      </c>
      <c r="AM40" s="465">
        <v>0</v>
      </c>
      <c r="AN40" s="465">
        <v>0</v>
      </c>
      <c r="AO40" s="465">
        <v>0</v>
      </c>
      <c r="AP40" s="465">
        <v>0</v>
      </c>
      <c r="AQ40" s="465">
        <v>0</v>
      </c>
      <c r="AR40" s="465">
        <v>0</v>
      </c>
      <c r="AS40" s="465">
        <v>0</v>
      </c>
      <c r="AT40" s="465">
        <v>0</v>
      </c>
      <c r="AU40" s="465">
        <v>0</v>
      </c>
      <c r="AV40" s="465">
        <v>0</v>
      </c>
      <c r="AW40" s="465">
        <v>0</v>
      </c>
      <c r="AX40" s="465">
        <v>0</v>
      </c>
      <c r="AY40" s="465">
        <v>0</v>
      </c>
      <c r="AZ40" s="465">
        <v>0</v>
      </c>
      <c r="BA40" s="465">
        <v>0</v>
      </c>
      <c r="BB40" s="465">
        <v>0</v>
      </c>
      <c r="BC40" s="465">
        <v>0</v>
      </c>
      <c r="BD40" s="465">
        <v>0</v>
      </c>
      <c r="BE40" s="465">
        <v>0</v>
      </c>
      <c r="BF40" s="465">
        <v>0</v>
      </c>
      <c r="BG40" s="465">
        <v>0</v>
      </c>
      <c r="BH40" s="465">
        <v>0</v>
      </c>
      <c r="BI40" s="465">
        <v>0</v>
      </c>
      <c r="BJ40" s="465">
        <v>0</v>
      </c>
      <c r="BK40" s="465">
        <v>0</v>
      </c>
      <c r="BL40" s="465">
        <v>0</v>
      </c>
      <c r="BM40" s="465">
        <v>0</v>
      </c>
      <c r="BN40" s="465">
        <v>226</v>
      </c>
      <c r="BO40" s="465">
        <v>0</v>
      </c>
      <c r="BP40" s="465">
        <v>0</v>
      </c>
      <c r="BQ40" s="465">
        <v>0</v>
      </c>
      <c r="BR40" s="465">
        <v>0</v>
      </c>
      <c r="BS40" s="465">
        <v>0</v>
      </c>
      <c r="BT40" s="465">
        <v>0</v>
      </c>
      <c r="BU40" s="465">
        <v>0</v>
      </c>
      <c r="BV40" s="465">
        <v>0</v>
      </c>
      <c r="BW40" s="465">
        <v>0</v>
      </c>
      <c r="BX40" s="465">
        <v>0</v>
      </c>
      <c r="BY40" s="465">
        <v>0</v>
      </c>
      <c r="BZ40" s="465">
        <v>0</v>
      </c>
      <c r="CA40" s="465">
        <v>0</v>
      </c>
      <c r="CB40" s="465">
        <v>0</v>
      </c>
      <c r="CC40" s="465">
        <v>0</v>
      </c>
      <c r="CD40" s="465">
        <v>0</v>
      </c>
      <c r="CE40" s="466"/>
      <c r="CF40" s="477" t="s">
        <v>1555</v>
      </c>
      <c r="CG40" s="477"/>
      <c r="CH40" s="477"/>
      <c r="CI40" s="477"/>
      <c r="CJ40" s="467"/>
    </row>
    <row r="41" spans="1:88" s="468" customFormat="1" ht="27" customHeight="1">
      <c r="A41" s="461" t="s">
        <v>1507</v>
      </c>
      <c r="B41" s="461" t="s">
        <v>1959</v>
      </c>
      <c r="C41" s="461" t="s">
        <v>1508</v>
      </c>
      <c r="D41" s="461" t="s">
        <v>1509</v>
      </c>
      <c r="E41" s="461"/>
      <c r="F41" s="470">
        <v>26</v>
      </c>
      <c r="G41" s="471"/>
      <c r="H41" s="463"/>
      <c r="I41" s="463"/>
      <c r="J41" s="463"/>
      <c r="K41" s="696" t="s">
        <v>1556</v>
      </c>
      <c r="L41" s="696"/>
      <c r="M41" s="696"/>
      <c r="N41" s="696"/>
      <c r="O41" s="711"/>
      <c r="P41" s="464"/>
      <c r="Q41" s="465">
        <v>21745</v>
      </c>
      <c r="R41" s="465">
        <v>28729</v>
      </c>
      <c r="S41" s="465">
        <v>31742</v>
      </c>
      <c r="T41" s="465">
        <v>29014</v>
      </c>
      <c r="U41" s="465">
        <v>29508</v>
      </c>
      <c r="V41" s="465">
        <v>29746</v>
      </c>
      <c r="W41" s="465">
        <v>25559</v>
      </c>
      <c r="X41" s="465">
        <v>38551</v>
      </c>
      <c r="Y41" s="465">
        <v>31352</v>
      </c>
      <c r="Z41" s="465">
        <v>26557</v>
      </c>
      <c r="AA41" s="465">
        <v>23879</v>
      </c>
      <c r="AB41" s="465">
        <v>26878</v>
      </c>
      <c r="AC41" s="465">
        <v>23850</v>
      </c>
      <c r="AD41" s="465">
        <v>22515</v>
      </c>
      <c r="AE41" s="465">
        <v>28566</v>
      </c>
      <c r="AF41" s="465">
        <v>30479</v>
      </c>
      <c r="AG41" s="465">
        <v>21359</v>
      </c>
      <c r="AH41" s="465">
        <v>23428</v>
      </c>
      <c r="AI41" s="465">
        <v>34285</v>
      </c>
      <c r="AJ41" s="465">
        <v>26669</v>
      </c>
      <c r="AK41" s="465">
        <v>39333</v>
      </c>
      <c r="AL41" s="465">
        <v>19860</v>
      </c>
      <c r="AM41" s="465">
        <v>36475</v>
      </c>
      <c r="AN41" s="465">
        <v>39399</v>
      </c>
      <c r="AO41" s="465">
        <v>24798</v>
      </c>
      <c r="AP41" s="465">
        <v>9358</v>
      </c>
      <c r="AQ41" s="465">
        <v>20048</v>
      </c>
      <c r="AR41" s="465">
        <v>24375</v>
      </c>
      <c r="AS41" s="465">
        <v>27957</v>
      </c>
      <c r="AT41" s="465">
        <v>63742</v>
      </c>
      <c r="AU41" s="465">
        <v>43527</v>
      </c>
      <c r="AV41" s="465">
        <v>48124</v>
      </c>
      <c r="AW41" s="465">
        <v>25297</v>
      </c>
      <c r="AX41" s="465">
        <v>34122</v>
      </c>
      <c r="AY41" s="465">
        <v>33993</v>
      </c>
      <c r="AZ41" s="465">
        <v>33391</v>
      </c>
      <c r="BA41" s="465">
        <v>28272</v>
      </c>
      <c r="BB41" s="465">
        <v>29700</v>
      </c>
      <c r="BC41" s="465">
        <v>34943</v>
      </c>
      <c r="BD41" s="465">
        <v>32853</v>
      </c>
      <c r="BE41" s="465">
        <v>19375</v>
      </c>
      <c r="BF41" s="465">
        <v>24978</v>
      </c>
      <c r="BG41" s="465">
        <v>27772</v>
      </c>
      <c r="BH41" s="465">
        <v>27082</v>
      </c>
      <c r="BI41" s="465">
        <v>43051</v>
      </c>
      <c r="BJ41" s="465">
        <v>28398</v>
      </c>
      <c r="BK41" s="465">
        <v>14372</v>
      </c>
      <c r="BL41" s="465">
        <v>27905</v>
      </c>
      <c r="BM41" s="465">
        <v>15572</v>
      </c>
      <c r="BN41" s="465">
        <v>19545</v>
      </c>
      <c r="BO41" s="465">
        <v>35302</v>
      </c>
      <c r="BP41" s="465">
        <v>25514</v>
      </c>
      <c r="BQ41" s="465">
        <v>29410</v>
      </c>
      <c r="BR41" s="465">
        <v>18676</v>
      </c>
      <c r="BS41" s="465">
        <v>24528</v>
      </c>
      <c r="BT41" s="465">
        <v>41046</v>
      </c>
      <c r="BU41" s="465">
        <v>25020</v>
      </c>
      <c r="BV41" s="465">
        <v>34224</v>
      </c>
      <c r="BW41" s="465">
        <v>24519</v>
      </c>
      <c r="BX41" s="465">
        <v>32144</v>
      </c>
      <c r="BY41" s="465">
        <v>24289</v>
      </c>
      <c r="BZ41" s="465">
        <v>11963</v>
      </c>
      <c r="CA41" s="465">
        <v>33468</v>
      </c>
      <c r="CB41" s="465">
        <v>26100</v>
      </c>
      <c r="CC41" s="465">
        <v>25080</v>
      </c>
      <c r="CD41" s="465">
        <v>22881</v>
      </c>
      <c r="CE41" s="466"/>
      <c r="CF41" s="467" t="s">
        <v>1557</v>
      </c>
      <c r="CG41" s="467"/>
      <c r="CH41" s="467"/>
      <c r="CI41" s="467"/>
      <c r="CJ41" s="467"/>
    </row>
    <row r="42" spans="1:88" s="476" customFormat="1" ht="15" customHeight="1">
      <c r="A42" s="469" t="s">
        <v>1507</v>
      </c>
      <c r="B42" s="469" t="s">
        <v>1959</v>
      </c>
      <c r="C42" s="469" t="s">
        <v>1508</v>
      </c>
      <c r="D42" s="469" t="s">
        <v>1509</v>
      </c>
      <c r="E42" s="469"/>
      <c r="F42" s="470">
        <v>27</v>
      </c>
      <c r="G42" s="471"/>
      <c r="H42" s="471"/>
      <c r="I42" s="471"/>
      <c r="J42" s="471"/>
      <c r="K42" s="471"/>
      <c r="L42" s="697" t="s">
        <v>1558</v>
      </c>
      <c r="M42" s="697"/>
      <c r="N42" s="697"/>
      <c r="O42" s="722"/>
      <c r="P42" s="472"/>
      <c r="Q42" s="473">
        <v>575</v>
      </c>
      <c r="R42" s="473">
        <v>367</v>
      </c>
      <c r="S42" s="473">
        <v>633</v>
      </c>
      <c r="T42" s="473">
        <v>476</v>
      </c>
      <c r="U42" s="473">
        <v>64</v>
      </c>
      <c r="V42" s="473">
        <v>845</v>
      </c>
      <c r="W42" s="473">
        <v>475</v>
      </c>
      <c r="X42" s="473">
        <v>316</v>
      </c>
      <c r="Y42" s="473">
        <v>592</v>
      </c>
      <c r="Z42" s="473">
        <v>555</v>
      </c>
      <c r="AA42" s="473">
        <v>408</v>
      </c>
      <c r="AB42" s="473">
        <v>1414</v>
      </c>
      <c r="AC42" s="473">
        <v>328</v>
      </c>
      <c r="AD42" s="473">
        <v>292</v>
      </c>
      <c r="AE42" s="473">
        <v>144</v>
      </c>
      <c r="AF42" s="473">
        <v>646</v>
      </c>
      <c r="AG42" s="473">
        <v>53</v>
      </c>
      <c r="AH42" s="473">
        <v>97</v>
      </c>
      <c r="AI42" s="473">
        <v>241</v>
      </c>
      <c r="AJ42" s="473">
        <v>50</v>
      </c>
      <c r="AK42" s="473">
        <v>1096</v>
      </c>
      <c r="AL42" s="473">
        <v>697</v>
      </c>
      <c r="AM42" s="473">
        <v>99</v>
      </c>
      <c r="AN42" s="473">
        <v>2854</v>
      </c>
      <c r="AO42" s="473">
        <v>731</v>
      </c>
      <c r="AP42" s="473">
        <v>181</v>
      </c>
      <c r="AQ42" s="473">
        <v>403</v>
      </c>
      <c r="AR42" s="473">
        <v>1269</v>
      </c>
      <c r="AS42" s="473">
        <v>385</v>
      </c>
      <c r="AT42" s="473">
        <v>406</v>
      </c>
      <c r="AU42" s="473">
        <v>788</v>
      </c>
      <c r="AV42" s="473">
        <v>36</v>
      </c>
      <c r="AW42" s="473">
        <v>1274</v>
      </c>
      <c r="AX42" s="473">
        <v>1296</v>
      </c>
      <c r="AY42" s="473">
        <v>185</v>
      </c>
      <c r="AZ42" s="473">
        <v>4428</v>
      </c>
      <c r="BA42" s="473">
        <v>124</v>
      </c>
      <c r="BB42" s="473">
        <v>350</v>
      </c>
      <c r="BC42" s="473">
        <v>791</v>
      </c>
      <c r="BD42" s="473">
        <v>44</v>
      </c>
      <c r="BE42" s="473">
        <v>728</v>
      </c>
      <c r="BF42" s="473">
        <v>1228</v>
      </c>
      <c r="BG42" s="473">
        <v>974</v>
      </c>
      <c r="BH42" s="473">
        <v>290</v>
      </c>
      <c r="BI42" s="473">
        <v>232</v>
      </c>
      <c r="BJ42" s="473">
        <v>218</v>
      </c>
      <c r="BK42" s="473">
        <v>1334</v>
      </c>
      <c r="BL42" s="473">
        <v>527</v>
      </c>
      <c r="BM42" s="473">
        <v>47</v>
      </c>
      <c r="BN42" s="473">
        <v>308</v>
      </c>
      <c r="BO42" s="473">
        <v>324</v>
      </c>
      <c r="BP42" s="473">
        <v>91</v>
      </c>
      <c r="BQ42" s="473">
        <v>48</v>
      </c>
      <c r="BR42" s="473">
        <v>143</v>
      </c>
      <c r="BS42" s="473">
        <v>666</v>
      </c>
      <c r="BT42" s="473">
        <v>85</v>
      </c>
      <c r="BU42" s="473">
        <v>393</v>
      </c>
      <c r="BV42" s="473">
        <v>680</v>
      </c>
      <c r="BW42" s="473">
        <v>81</v>
      </c>
      <c r="BX42" s="473">
        <v>23</v>
      </c>
      <c r="BY42" s="473">
        <v>730</v>
      </c>
      <c r="BZ42" s="473">
        <v>104</v>
      </c>
      <c r="CA42" s="473">
        <v>416</v>
      </c>
      <c r="CB42" s="473">
        <v>397</v>
      </c>
      <c r="CC42" s="473">
        <v>457</v>
      </c>
      <c r="CD42" s="473">
        <v>1802</v>
      </c>
      <c r="CE42" s="474"/>
      <c r="CF42" s="475" t="s">
        <v>1559</v>
      </c>
      <c r="CG42" s="475"/>
      <c r="CH42" s="475"/>
      <c r="CI42" s="475"/>
      <c r="CJ42" s="475"/>
    </row>
    <row r="43" spans="1:88" s="476" customFormat="1" ht="15" customHeight="1">
      <c r="A43" s="469" t="s">
        <v>1507</v>
      </c>
      <c r="B43" s="469" t="s">
        <v>1959</v>
      </c>
      <c r="C43" s="469" t="s">
        <v>1508</v>
      </c>
      <c r="D43" s="469" t="s">
        <v>1509</v>
      </c>
      <c r="E43" s="469"/>
      <c r="F43" s="470">
        <v>28</v>
      </c>
      <c r="G43" s="471"/>
      <c r="H43" s="471"/>
      <c r="I43" s="471"/>
      <c r="J43" s="471"/>
      <c r="K43" s="471"/>
      <c r="L43" s="697" t="s">
        <v>1560</v>
      </c>
      <c r="M43" s="697"/>
      <c r="N43" s="697"/>
      <c r="O43" s="722"/>
      <c r="P43" s="472"/>
      <c r="Q43" s="473">
        <v>20469</v>
      </c>
      <c r="R43" s="473">
        <v>27829</v>
      </c>
      <c r="S43" s="473">
        <v>30794</v>
      </c>
      <c r="T43" s="473">
        <v>28297</v>
      </c>
      <c r="U43" s="473">
        <v>29099</v>
      </c>
      <c r="V43" s="473">
        <v>28275</v>
      </c>
      <c r="W43" s="473">
        <v>24620</v>
      </c>
      <c r="X43" s="473">
        <v>37894</v>
      </c>
      <c r="Y43" s="473">
        <v>30222</v>
      </c>
      <c r="Z43" s="473">
        <v>25362</v>
      </c>
      <c r="AA43" s="473">
        <v>23066</v>
      </c>
      <c r="AB43" s="473">
        <v>25246</v>
      </c>
      <c r="AC43" s="473">
        <v>23030</v>
      </c>
      <c r="AD43" s="473">
        <v>20795</v>
      </c>
      <c r="AE43" s="473">
        <v>28237</v>
      </c>
      <c r="AF43" s="473">
        <v>29649</v>
      </c>
      <c r="AG43" s="473">
        <v>21296</v>
      </c>
      <c r="AH43" s="473">
        <v>23273</v>
      </c>
      <c r="AI43" s="473">
        <v>33659</v>
      </c>
      <c r="AJ43" s="473">
        <v>26295</v>
      </c>
      <c r="AK43" s="473">
        <v>37884</v>
      </c>
      <c r="AL43" s="473">
        <v>19159</v>
      </c>
      <c r="AM43" s="473">
        <v>35596</v>
      </c>
      <c r="AN43" s="473">
        <v>35810</v>
      </c>
      <c r="AO43" s="473">
        <v>23145</v>
      </c>
      <c r="AP43" s="473">
        <v>8970</v>
      </c>
      <c r="AQ43" s="473">
        <v>18844</v>
      </c>
      <c r="AR43" s="473">
        <v>21815</v>
      </c>
      <c r="AS43" s="473">
        <v>27006</v>
      </c>
      <c r="AT43" s="473">
        <v>63160</v>
      </c>
      <c r="AU43" s="473">
        <v>42342</v>
      </c>
      <c r="AV43" s="473">
        <v>47849</v>
      </c>
      <c r="AW43" s="473">
        <v>23331</v>
      </c>
      <c r="AX43" s="473">
        <v>31820</v>
      </c>
      <c r="AY43" s="473">
        <v>32107</v>
      </c>
      <c r="AZ43" s="473">
        <v>28098</v>
      </c>
      <c r="BA43" s="473">
        <v>27001</v>
      </c>
      <c r="BB43" s="473">
        <v>29339</v>
      </c>
      <c r="BC43" s="473">
        <v>33407</v>
      </c>
      <c r="BD43" s="473">
        <v>30999</v>
      </c>
      <c r="BE43" s="473">
        <v>17072</v>
      </c>
      <c r="BF43" s="473">
        <v>23603</v>
      </c>
      <c r="BG43" s="473">
        <v>24210</v>
      </c>
      <c r="BH43" s="473">
        <v>26793</v>
      </c>
      <c r="BI43" s="473">
        <v>42492</v>
      </c>
      <c r="BJ43" s="473">
        <v>28057</v>
      </c>
      <c r="BK43" s="473">
        <v>12737</v>
      </c>
      <c r="BL43" s="473">
        <v>27207</v>
      </c>
      <c r="BM43" s="473">
        <v>14573</v>
      </c>
      <c r="BN43" s="473">
        <v>18980</v>
      </c>
      <c r="BO43" s="473">
        <v>34222</v>
      </c>
      <c r="BP43" s="473">
        <v>25294</v>
      </c>
      <c r="BQ43" s="473">
        <v>28660</v>
      </c>
      <c r="BR43" s="473">
        <v>18419</v>
      </c>
      <c r="BS43" s="473">
        <v>23335</v>
      </c>
      <c r="BT43" s="473">
        <v>40931</v>
      </c>
      <c r="BU43" s="473">
        <v>23965</v>
      </c>
      <c r="BV43" s="473">
        <v>33462</v>
      </c>
      <c r="BW43" s="473">
        <v>24299</v>
      </c>
      <c r="BX43" s="473">
        <v>31983</v>
      </c>
      <c r="BY43" s="473">
        <v>21862</v>
      </c>
      <c r="BZ43" s="473">
        <v>11788</v>
      </c>
      <c r="CA43" s="473">
        <v>32836</v>
      </c>
      <c r="CB43" s="473">
        <v>25614</v>
      </c>
      <c r="CC43" s="473">
        <v>23036</v>
      </c>
      <c r="CD43" s="473">
        <v>21079</v>
      </c>
      <c r="CE43" s="474"/>
      <c r="CF43" s="475" t="s">
        <v>1561</v>
      </c>
      <c r="CG43" s="475"/>
      <c r="CH43" s="475"/>
      <c r="CI43" s="475"/>
      <c r="CJ43" s="475"/>
    </row>
    <row r="44" spans="1:88" s="476" customFormat="1" ht="15" customHeight="1">
      <c r="A44" s="469" t="s">
        <v>1507</v>
      </c>
      <c r="B44" s="469" t="s">
        <v>1959</v>
      </c>
      <c r="C44" s="469" t="s">
        <v>1508</v>
      </c>
      <c r="D44" s="469" t="s">
        <v>1509</v>
      </c>
      <c r="E44" s="469"/>
      <c r="F44" s="470">
        <v>29</v>
      </c>
      <c r="G44" s="471"/>
      <c r="H44" s="471"/>
      <c r="I44" s="471"/>
      <c r="J44" s="471"/>
      <c r="K44" s="471"/>
      <c r="L44" s="471"/>
      <c r="M44" s="697" t="s">
        <v>1562</v>
      </c>
      <c r="N44" s="697"/>
      <c r="O44" s="722"/>
      <c r="P44" s="472"/>
      <c r="Q44" s="473">
        <v>14658</v>
      </c>
      <c r="R44" s="473">
        <v>21477</v>
      </c>
      <c r="S44" s="473">
        <v>24466</v>
      </c>
      <c r="T44" s="473">
        <v>22210</v>
      </c>
      <c r="U44" s="473">
        <v>19052</v>
      </c>
      <c r="V44" s="473">
        <v>22789</v>
      </c>
      <c r="W44" s="473">
        <v>19044</v>
      </c>
      <c r="X44" s="473">
        <v>30043</v>
      </c>
      <c r="Y44" s="473">
        <v>22973</v>
      </c>
      <c r="Z44" s="473">
        <v>20192</v>
      </c>
      <c r="AA44" s="473">
        <v>18037</v>
      </c>
      <c r="AB44" s="473">
        <v>17463</v>
      </c>
      <c r="AC44" s="473">
        <v>16460</v>
      </c>
      <c r="AD44" s="473">
        <v>13119</v>
      </c>
      <c r="AE44" s="473">
        <v>18338</v>
      </c>
      <c r="AF44" s="473">
        <v>20765</v>
      </c>
      <c r="AG44" s="473">
        <v>16610</v>
      </c>
      <c r="AH44" s="473">
        <v>19241</v>
      </c>
      <c r="AI44" s="473">
        <v>23122</v>
      </c>
      <c r="AJ44" s="473">
        <v>21054</v>
      </c>
      <c r="AK44" s="473">
        <v>30813</v>
      </c>
      <c r="AL44" s="473">
        <v>11003</v>
      </c>
      <c r="AM44" s="473">
        <v>26371</v>
      </c>
      <c r="AN44" s="473">
        <v>30886</v>
      </c>
      <c r="AO44" s="473">
        <v>16329</v>
      </c>
      <c r="AP44" s="473">
        <v>5728</v>
      </c>
      <c r="AQ44" s="473">
        <v>12420</v>
      </c>
      <c r="AR44" s="473">
        <v>16342</v>
      </c>
      <c r="AS44" s="473">
        <v>18416</v>
      </c>
      <c r="AT44" s="473">
        <v>57347</v>
      </c>
      <c r="AU44" s="473">
        <v>28785</v>
      </c>
      <c r="AV44" s="473">
        <v>39376</v>
      </c>
      <c r="AW44" s="473">
        <v>19401</v>
      </c>
      <c r="AX44" s="473">
        <v>26191</v>
      </c>
      <c r="AY44" s="473">
        <v>25393</v>
      </c>
      <c r="AZ44" s="473">
        <v>21728</v>
      </c>
      <c r="BA44" s="473">
        <v>16414</v>
      </c>
      <c r="BB44" s="473">
        <v>24617</v>
      </c>
      <c r="BC44" s="473">
        <v>28342</v>
      </c>
      <c r="BD44" s="473">
        <v>26924</v>
      </c>
      <c r="BE44" s="473">
        <v>13711</v>
      </c>
      <c r="BF44" s="473">
        <v>19858</v>
      </c>
      <c r="BG44" s="473">
        <v>17491</v>
      </c>
      <c r="BH44" s="473">
        <v>21412</v>
      </c>
      <c r="BI44" s="473">
        <v>35981</v>
      </c>
      <c r="BJ44" s="473">
        <v>20085</v>
      </c>
      <c r="BK44" s="473">
        <v>7953</v>
      </c>
      <c r="BL44" s="473">
        <v>21850</v>
      </c>
      <c r="BM44" s="473">
        <v>9448</v>
      </c>
      <c r="BN44" s="473">
        <v>13279</v>
      </c>
      <c r="BO44" s="473">
        <v>22365</v>
      </c>
      <c r="BP44" s="473">
        <v>18231</v>
      </c>
      <c r="BQ44" s="473">
        <v>16939</v>
      </c>
      <c r="BR44" s="473">
        <v>14121</v>
      </c>
      <c r="BS44" s="473">
        <v>16376</v>
      </c>
      <c r="BT44" s="473">
        <v>35654</v>
      </c>
      <c r="BU44" s="473">
        <v>15910</v>
      </c>
      <c r="BV44" s="473">
        <v>27914</v>
      </c>
      <c r="BW44" s="473">
        <v>20182</v>
      </c>
      <c r="BX44" s="473">
        <v>20107</v>
      </c>
      <c r="BY44" s="473">
        <v>12897</v>
      </c>
      <c r="BZ44" s="473">
        <v>7046</v>
      </c>
      <c r="CA44" s="473">
        <v>28671</v>
      </c>
      <c r="CB44" s="473">
        <v>19937</v>
      </c>
      <c r="CC44" s="473">
        <v>19280</v>
      </c>
      <c r="CD44" s="473">
        <v>14189</v>
      </c>
      <c r="CE44" s="474"/>
      <c r="CF44" s="475" t="s">
        <v>1563</v>
      </c>
      <c r="CG44" s="475"/>
      <c r="CH44" s="475"/>
      <c r="CI44" s="475"/>
      <c r="CJ44" s="475"/>
    </row>
    <row r="45" spans="1:88" s="476" customFormat="1" ht="15" customHeight="1">
      <c r="A45" s="469" t="s">
        <v>1507</v>
      </c>
      <c r="B45" s="469" t="s">
        <v>1959</v>
      </c>
      <c r="C45" s="469" t="s">
        <v>1508</v>
      </c>
      <c r="D45" s="469" t="s">
        <v>1509</v>
      </c>
      <c r="E45" s="469"/>
      <c r="F45" s="470">
        <v>30</v>
      </c>
      <c r="G45" s="471"/>
      <c r="H45" s="471"/>
      <c r="I45" s="471"/>
      <c r="J45" s="471"/>
      <c r="K45" s="471"/>
      <c r="L45" s="471"/>
      <c r="M45" s="697" t="s">
        <v>1564</v>
      </c>
      <c r="N45" s="697"/>
      <c r="O45" s="722"/>
      <c r="P45" s="472"/>
      <c r="Q45" s="473">
        <v>5811</v>
      </c>
      <c r="R45" s="473">
        <v>6352</v>
      </c>
      <c r="S45" s="473">
        <v>6328</v>
      </c>
      <c r="T45" s="473">
        <v>6087</v>
      </c>
      <c r="U45" s="473">
        <v>10047</v>
      </c>
      <c r="V45" s="473">
        <v>5485</v>
      </c>
      <c r="W45" s="473">
        <v>5576</v>
      </c>
      <c r="X45" s="473">
        <v>7850</v>
      </c>
      <c r="Y45" s="473">
        <v>7249</v>
      </c>
      <c r="Z45" s="473">
        <v>5169</v>
      </c>
      <c r="AA45" s="473">
        <v>5030</v>
      </c>
      <c r="AB45" s="473">
        <v>7783</v>
      </c>
      <c r="AC45" s="473">
        <v>6570</v>
      </c>
      <c r="AD45" s="473">
        <v>7676</v>
      </c>
      <c r="AE45" s="473">
        <v>9899</v>
      </c>
      <c r="AF45" s="473">
        <v>8884</v>
      </c>
      <c r="AG45" s="473">
        <v>4686</v>
      </c>
      <c r="AH45" s="473">
        <v>4032</v>
      </c>
      <c r="AI45" s="473">
        <v>10537</v>
      </c>
      <c r="AJ45" s="473">
        <v>5242</v>
      </c>
      <c r="AK45" s="473">
        <v>7071</v>
      </c>
      <c r="AL45" s="473">
        <v>8156</v>
      </c>
      <c r="AM45" s="473">
        <v>9224</v>
      </c>
      <c r="AN45" s="473">
        <v>4924</v>
      </c>
      <c r="AO45" s="473">
        <v>6816</v>
      </c>
      <c r="AP45" s="473">
        <v>3241</v>
      </c>
      <c r="AQ45" s="473">
        <v>6424</v>
      </c>
      <c r="AR45" s="473">
        <v>5474</v>
      </c>
      <c r="AS45" s="473">
        <v>8590</v>
      </c>
      <c r="AT45" s="473">
        <v>5813</v>
      </c>
      <c r="AU45" s="473">
        <v>13557</v>
      </c>
      <c r="AV45" s="473">
        <v>8473</v>
      </c>
      <c r="AW45" s="473">
        <v>3929</v>
      </c>
      <c r="AX45" s="473">
        <v>5629</v>
      </c>
      <c r="AY45" s="473">
        <v>6714</v>
      </c>
      <c r="AZ45" s="473">
        <v>6370</v>
      </c>
      <c r="BA45" s="473">
        <v>10587</v>
      </c>
      <c r="BB45" s="473">
        <v>4722</v>
      </c>
      <c r="BC45" s="473">
        <v>5065</v>
      </c>
      <c r="BD45" s="473">
        <v>4075</v>
      </c>
      <c r="BE45" s="473">
        <v>3360</v>
      </c>
      <c r="BF45" s="473">
        <v>3745</v>
      </c>
      <c r="BG45" s="473">
        <v>6719</v>
      </c>
      <c r="BH45" s="473">
        <v>5381</v>
      </c>
      <c r="BI45" s="473">
        <v>6511</v>
      </c>
      <c r="BJ45" s="473">
        <v>7972</v>
      </c>
      <c r="BK45" s="473">
        <v>4784</v>
      </c>
      <c r="BL45" s="473">
        <v>5357</v>
      </c>
      <c r="BM45" s="473">
        <v>5125</v>
      </c>
      <c r="BN45" s="473">
        <v>5702</v>
      </c>
      <c r="BO45" s="473">
        <v>11857</v>
      </c>
      <c r="BP45" s="473">
        <v>7063</v>
      </c>
      <c r="BQ45" s="473">
        <v>11721</v>
      </c>
      <c r="BR45" s="473">
        <v>4298</v>
      </c>
      <c r="BS45" s="473">
        <v>6958</v>
      </c>
      <c r="BT45" s="473">
        <v>5277</v>
      </c>
      <c r="BU45" s="473">
        <v>8055</v>
      </c>
      <c r="BV45" s="473">
        <v>5548</v>
      </c>
      <c r="BW45" s="473">
        <v>4116</v>
      </c>
      <c r="BX45" s="473">
        <v>11876</v>
      </c>
      <c r="BY45" s="473">
        <v>8965</v>
      </c>
      <c r="BZ45" s="473">
        <v>4742</v>
      </c>
      <c r="CA45" s="473">
        <v>4164</v>
      </c>
      <c r="CB45" s="473">
        <v>5677</v>
      </c>
      <c r="CC45" s="473">
        <v>3755</v>
      </c>
      <c r="CD45" s="473">
        <v>6890</v>
      </c>
      <c r="CE45" s="474"/>
      <c r="CF45" s="475" t="s">
        <v>1565</v>
      </c>
      <c r="CG45" s="475"/>
      <c r="CH45" s="475"/>
      <c r="CI45" s="475"/>
      <c r="CJ45" s="475"/>
    </row>
    <row r="46" spans="1:88" s="476" customFormat="1" ht="15" customHeight="1">
      <c r="A46" s="469" t="s">
        <v>1507</v>
      </c>
      <c r="B46" s="469" t="s">
        <v>1959</v>
      </c>
      <c r="C46" s="469" t="s">
        <v>1508</v>
      </c>
      <c r="D46" s="469" t="s">
        <v>1509</v>
      </c>
      <c r="E46" s="469"/>
      <c r="F46" s="470">
        <v>31</v>
      </c>
      <c r="G46" s="471"/>
      <c r="H46" s="471"/>
      <c r="I46" s="471"/>
      <c r="J46" s="471"/>
      <c r="K46" s="471"/>
      <c r="L46" s="697" t="s">
        <v>1566</v>
      </c>
      <c r="M46" s="697"/>
      <c r="N46" s="697"/>
      <c r="O46" s="722"/>
      <c r="P46" s="472"/>
      <c r="Q46" s="473">
        <v>701</v>
      </c>
      <c r="R46" s="473">
        <v>533</v>
      </c>
      <c r="S46" s="473">
        <v>314</v>
      </c>
      <c r="T46" s="473">
        <v>241</v>
      </c>
      <c r="U46" s="473">
        <v>345</v>
      </c>
      <c r="V46" s="473">
        <v>627</v>
      </c>
      <c r="W46" s="473">
        <v>464</v>
      </c>
      <c r="X46" s="473">
        <v>341</v>
      </c>
      <c r="Y46" s="473">
        <v>539</v>
      </c>
      <c r="Z46" s="473">
        <v>640</v>
      </c>
      <c r="AA46" s="473">
        <v>404</v>
      </c>
      <c r="AB46" s="473">
        <v>218</v>
      </c>
      <c r="AC46" s="473">
        <v>492</v>
      </c>
      <c r="AD46" s="473">
        <v>1427</v>
      </c>
      <c r="AE46" s="473">
        <v>185</v>
      </c>
      <c r="AF46" s="473">
        <v>184</v>
      </c>
      <c r="AG46" s="473">
        <v>10</v>
      </c>
      <c r="AH46" s="473">
        <v>58</v>
      </c>
      <c r="AI46" s="473">
        <v>385</v>
      </c>
      <c r="AJ46" s="473">
        <v>324</v>
      </c>
      <c r="AK46" s="473">
        <v>354</v>
      </c>
      <c r="AL46" s="473">
        <v>5</v>
      </c>
      <c r="AM46" s="473">
        <v>780</v>
      </c>
      <c r="AN46" s="473">
        <v>735</v>
      </c>
      <c r="AO46" s="473">
        <v>922</v>
      </c>
      <c r="AP46" s="473">
        <v>208</v>
      </c>
      <c r="AQ46" s="473">
        <v>802</v>
      </c>
      <c r="AR46" s="473">
        <v>1291</v>
      </c>
      <c r="AS46" s="473">
        <v>566</v>
      </c>
      <c r="AT46" s="473">
        <v>176</v>
      </c>
      <c r="AU46" s="473">
        <v>397</v>
      </c>
      <c r="AV46" s="473">
        <v>238</v>
      </c>
      <c r="AW46" s="473">
        <v>693</v>
      </c>
      <c r="AX46" s="473">
        <v>1007</v>
      </c>
      <c r="AY46" s="473">
        <v>1701</v>
      </c>
      <c r="AZ46" s="473">
        <v>866</v>
      </c>
      <c r="BA46" s="473">
        <v>1148</v>
      </c>
      <c r="BB46" s="473">
        <v>11</v>
      </c>
      <c r="BC46" s="473">
        <v>745</v>
      </c>
      <c r="BD46" s="473">
        <v>1811</v>
      </c>
      <c r="BE46" s="473">
        <v>1575</v>
      </c>
      <c r="BF46" s="473">
        <v>147</v>
      </c>
      <c r="BG46" s="473">
        <v>2588</v>
      </c>
      <c r="BH46" s="473">
        <v>0</v>
      </c>
      <c r="BI46" s="473">
        <v>326</v>
      </c>
      <c r="BJ46" s="473">
        <v>122</v>
      </c>
      <c r="BK46" s="473">
        <v>302</v>
      </c>
      <c r="BL46" s="473">
        <v>171</v>
      </c>
      <c r="BM46" s="473">
        <v>952</v>
      </c>
      <c r="BN46" s="473">
        <v>257</v>
      </c>
      <c r="BO46" s="473">
        <v>756</v>
      </c>
      <c r="BP46" s="473">
        <v>129</v>
      </c>
      <c r="BQ46" s="473">
        <v>702</v>
      </c>
      <c r="BR46" s="473">
        <v>114</v>
      </c>
      <c r="BS46" s="473">
        <v>528</v>
      </c>
      <c r="BT46" s="473">
        <v>31</v>
      </c>
      <c r="BU46" s="473">
        <v>661</v>
      </c>
      <c r="BV46" s="473">
        <v>83</v>
      </c>
      <c r="BW46" s="473">
        <v>140</v>
      </c>
      <c r="BX46" s="473">
        <v>138</v>
      </c>
      <c r="BY46" s="473">
        <v>1697</v>
      </c>
      <c r="BZ46" s="473">
        <v>72</v>
      </c>
      <c r="CA46" s="473">
        <v>216</v>
      </c>
      <c r="CB46" s="473">
        <v>89</v>
      </c>
      <c r="CC46" s="473">
        <v>1587</v>
      </c>
      <c r="CD46" s="473">
        <v>0</v>
      </c>
      <c r="CE46" s="474"/>
      <c r="CF46" s="475" t="s">
        <v>1567</v>
      </c>
      <c r="CG46" s="475"/>
      <c r="CH46" s="475"/>
      <c r="CI46" s="475"/>
      <c r="CJ46" s="475"/>
    </row>
    <row r="47" spans="1:88" s="468" customFormat="1" ht="27" customHeight="1">
      <c r="A47" s="461" t="s">
        <v>1507</v>
      </c>
      <c r="B47" s="461" t="s">
        <v>1959</v>
      </c>
      <c r="C47" s="461" t="s">
        <v>1508</v>
      </c>
      <c r="D47" s="461" t="s">
        <v>1509</v>
      </c>
      <c r="E47" s="461"/>
      <c r="F47" s="470">
        <v>32</v>
      </c>
      <c r="G47" s="471"/>
      <c r="H47" s="463"/>
      <c r="I47" s="463"/>
      <c r="J47" s="696" t="s">
        <v>1568</v>
      </c>
      <c r="K47" s="696"/>
      <c r="L47" s="696"/>
      <c r="M47" s="696"/>
      <c r="N47" s="696"/>
      <c r="O47" s="711"/>
      <c r="P47" s="464"/>
      <c r="Q47" s="465">
        <v>6875</v>
      </c>
      <c r="R47" s="465">
        <v>7357</v>
      </c>
      <c r="S47" s="465">
        <v>8426</v>
      </c>
      <c r="T47" s="465">
        <v>7411</v>
      </c>
      <c r="U47" s="465">
        <v>5468</v>
      </c>
      <c r="V47" s="465">
        <v>5699</v>
      </c>
      <c r="W47" s="465">
        <v>6626</v>
      </c>
      <c r="X47" s="465">
        <v>12240</v>
      </c>
      <c r="Y47" s="465">
        <v>7938</v>
      </c>
      <c r="Z47" s="465">
        <v>8544</v>
      </c>
      <c r="AA47" s="465">
        <v>7092</v>
      </c>
      <c r="AB47" s="465">
        <v>8106</v>
      </c>
      <c r="AC47" s="465">
        <v>8770</v>
      </c>
      <c r="AD47" s="465">
        <v>3718</v>
      </c>
      <c r="AE47" s="465">
        <v>6242</v>
      </c>
      <c r="AF47" s="465">
        <v>4654</v>
      </c>
      <c r="AG47" s="465">
        <v>6682</v>
      </c>
      <c r="AH47" s="465">
        <v>6372</v>
      </c>
      <c r="AI47" s="465">
        <v>8639</v>
      </c>
      <c r="AJ47" s="465">
        <v>7251</v>
      </c>
      <c r="AK47" s="465">
        <v>6677</v>
      </c>
      <c r="AL47" s="465">
        <v>6775</v>
      </c>
      <c r="AM47" s="465">
        <v>6625</v>
      </c>
      <c r="AN47" s="465">
        <v>6733</v>
      </c>
      <c r="AO47" s="465">
        <v>7437</v>
      </c>
      <c r="AP47" s="465">
        <v>6290</v>
      </c>
      <c r="AQ47" s="465">
        <v>4280</v>
      </c>
      <c r="AR47" s="465">
        <v>6417</v>
      </c>
      <c r="AS47" s="465">
        <v>7136</v>
      </c>
      <c r="AT47" s="465">
        <v>6969</v>
      </c>
      <c r="AU47" s="465">
        <v>6012</v>
      </c>
      <c r="AV47" s="465">
        <v>4583</v>
      </c>
      <c r="AW47" s="465">
        <v>9122</v>
      </c>
      <c r="AX47" s="465">
        <v>4609</v>
      </c>
      <c r="AY47" s="465">
        <v>6570</v>
      </c>
      <c r="AZ47" s="465">
        <v>15226</v>
      </c>
      <c r="BA47" s="465">
        <v>7083</v>
      </c>
      <c r="BB47" s="465">
        <v>8586</v>
      </c>
      <c r="BC47" s="465">
        <v>6029</v>
      </c>
      <c r="BD47" s="465">
        <v>18683</v>
      </c>
      <c r="BE47" s="465">
        <v>5864</v>
      </c>
      <c r="BF47" s="465">
        <v>8307</v>
      </c>
      <c r="BG47" s="465">
        <v>9102</v>
      </c>
      <c r="BH47" s="465">
        <v>6025</v>
      </c>
      <c r="BI47" s="465">
        <v>8030</v>
      </c>
      <c r="BJ47" s="465">
        <v>8009</v>
      </c>
      <c r="BK47" s="465">
        <v>6752</v>
      </c>
      <c r="BL47" s="465">
        <v>5700</v>
      </c>
      <c r="BM47" s="465">
        <v>6002</v>
      </c>
      <c r="BN47" s="465">
        <v>9954</v>
      </c>
      <c r="BO47" s="465">
        <v>10543</v>
      </c>
      <c r="BP47" s="465">
        <v>8760</v>
      </c>
      <c r="BQ47" s="465">
        <v>4992</v>
      </c>
      <c r="BR47" s="465">
        <v>13390</v>
      </c>
      <c r="BS47" s="465">
        <v>8276</v>
      </c>
      <c r="BT47" s="465">
        <v>3700</v>
      </c>
      <c r="BU47" s="465">
        <v>5588</v>
      </c>
      <c r="BV47" s="465">
        <v>6270</v>
      </c>
      <c r="BW47" s="465">
        <v>5022</v>
      </c>
      <c r="BX47" s="465">
        <v>8492</v>
      </c>
      <c r="BY47" s="465">
        <v>4054</v>
      </c>
      <c r="BZ47" s="465">
        <v>4168</v>
      </c>
      <c r="CA47" s="465">
        <v>11944</v>
      </c>
      <c r="CB47" s="465">
        <v>6498</v>
      </c>
      <c r="CC47" s="465">
        <v>5701</v>
      </c>
      <c r="CD47" s="465">
        <v>8146</v>
      </c>
      <c r="CE47" s="466"/>
      <c r="CF47" s="467" t="s">
        <v>1569</v>
      </c>
      <c r="CG47" s="467"/>
      <c r="CH47" s="467"/>
      <c r="CI47" s="467"/>
      <c r="CJ47" s="467"/>
    </row>
    <row r="48" spans="1:88" s="476" customFormat="1" ht="15" customHeight="1">
      <c r="A48" s="469" t="s">
        <v>1507</v>
      </c>
      <c r="B48" s="469" t="s">
        <v>1959</v>
      </c>
      <c r="C48" s="469" t="s">
        <v>1508</v>
      </c>
      <c r="D48" s="469" t="s">
        <v>1509</v>
      </c>
      <c r="E48" s="469"/>
      <c r="F48" s="470">
        <v>33</v>
      </c>
      <c r="G48" s="471"/>
      <c r="H48" s="471"/>
      <c r="I48" s="471"/>
      <c r="J48" s="471"/>
      <c r="K48" s="697" t="s">
        <v>1570</v>
      </c>
      <c r="L48" s="697"/>
      <c r="M48" s="697"/>
      <c r="N48" s="697"/>
      <c r="O48" s="722"/>
      <c r="P48" s="472"/>
      <c r="Q48" s="473">
        <v>2407</v>
      </c>
      <c r="R48" s="473">
        <v>2916</v>
      </c>
      <c r="S48" s="473">
        <v>3422</v>
      </c>
      <c r="T48" s="473">
        <v>2321</v>
      </c>
      <c r="U48" s="473">
        <v>2080</v>
      </c>
      <c r="V48" s="473">
        <v>1822</v>
      </c>
      <c r="W48" s="473">
        <v>2330</v>
      </c>
      <c r="X48" s="473">
        <v>8043</v>
      </c>
      <c r="Y48" s="473">
        <v>2002</v>
      </c>
      <c r="Z48" s="473">
        <v>3775</v>
      </c>
      <c r="AA48" s="473">
        <v>2898</v>
      </c>
      <c r="AB48" s="473">
        <v>3745</v>
      </c>
      <c r="AC48" s="473">
        <v>2296</v>
      </c>
      <c r="AD48" s="473">
        <v>1232</v>
      </c>
      <c r="AE48" s="473">
        <v>2375</v>
      </c>
      <c r="AF48" s="473">
        <v>1050</v>
      </c>
      <c r="AG48" s="473">
        <v>3808</v>
      </c>
      <c r="AH48" s="473">
        <v>2178</v>
      </c>
      <c r="AI48" s="473">
        <v>1532</v>
      </c>
      <c r="AJ48" s="473">
        <v>2739</v>
      </c>
      <c r="AK48" s="473">
        <v>2012</v>
      </c>
      <c r="AL48" s="473">
        <v>2099</v>
      </c>
      <c r="AM48" s="473">
        <v>2035</v>
      </c>
      <c r="AN48" s="473">
        <v>1330</v>
      </c>
      <c r="AO48" s="473">
        <v>1908</v>
      </c>
      <c r="AP48" s="473">
        <v>1285</v>
      </c>
      <c r="AQ48" s="473">
        <v>1655</v>
      </c>
      <c r="AR48" s="473">
        <v>2474</v>
      </c>
      <c r="AS48" s="473">
        <v>2360</v>
      </c>
      <c r="AT48" s="473">
        <v>3050</v>
      </c>
      <c r="AU48" s="473">
        <v>1711</v>
      </c>
      <c r="AV48" s="473">
        <v>1078</v>
      </c>
      <c r="AW48" s="473">
        <v>5401</v>
      </c>
      <c r="AX48" s="473">
        <v>2002</v>
      </c>
      <c r="AY48" s="473">
        <v>1921</v>
      </c>
      <c r="AZ48" s="473">
        <v>12033</v>
      </c>
      <c r="BA48" s="473">
        <v>1166</v>
      </c>
      <c r="BB48" s="473">
        <v>1936</v>
      </c>
      <c r="BC48" s="473">
        <v>1699</v>
      </c>
      <c r="BD48" s="473">
        <v>12640</v>
      </c>
      <c r="BE48" s="473">
        <v>1429</v>
      </c>
      <c r="BF48" s="473">
        <v>4010</v>
      </c>
      <c r="BG48" s="473">
        <v>4847</v>
      </c>
      <c r="BH48" s="473">
        <v>1337</v>
      </c>
      <c r="BI48" s="473">
        <v>4174</v>
      </c>
      <c r="BJ48" s="473">
        <v>3295</v>
      </c>
      <c r="BK48" s="473">
        <v>3425</v>
      </c>
      <c r="BL48" s="473">
        <v>1155</v>
      </c>
      <c r="BM48" s="473">
        <v>1442</v>
      </c>
      <c r="BN48" s="473">
        <v>1715</v>
      </c>
      <c r="BO48" s="473">
        <v>5444</v>
      </c>
      <c r="BP48" s="473">
        <v>1986</v>
      </c>
      <c r="BQ48" s="473">
        <v>1885</v>
      </c>
      <c r="BR48" s="473">
        <v>1596</v>
      </c>
      <c r="BS48" s="473">
        <v>1228</v>
      </c>
      <c r="BT48" s="473">
        <v>1079</v>
      </c>
      <c r="BU48" s="473">
        <v>1538</v>
      </c>
      <c r="BV48" s="473">
        <v>3258</v>
      </c>
      <c r="BW48" s="473">
        <v>1262</v>
      </c>
      <c r="BX48" s="473">
        <v>2454</v>
      </c>
      <c r="BY48" s="473">
        <v>1301</v>
      </c>
      <c r="BZ48" s="473">
        <v>1101</v>
      </c>
      <c r="CA48" s="473">
        <v>5723</v>
      </c>
      <c r="CB48" s="473">
        <v>2261</v>
      </c>
      <c r="CC48" s="473">
        <v>2598</v>
      </c>
      <c r="CD48" s="473">
        <v>5211</v>
      </c>
      <c r="CE48" s="474"/>
      <c r="CF48" s="475" t="s">
        <v>1571</v>
      </c>
      <c r="CG48" s="475"/>
      <c r="CH48" s="475"/>
      <c r="CI48" s="475"/>
      <c r="CJ48" s="475"/>
    </row>
    <row r="49" spans="1:88" s="476" customFormat="1" ht="15" customHeight="1">
      <c r="A49" s="469" t="s">
        <v>1507</v>
      </c>
      <c r="B49" s="469" t="s">
        <v>1959</v>
      </c>
      <c r="C49" s="469" t="s">
        <v>1508</v>
      </c>
      <c r="D49" s="469" t="s">
        <v>1509</v>
      </c>
      <c r="E49" s="469"/>
      <c r="F49" s="470">
        <v>34</v>
      </c>
      <c r="G49" s="471"/>
      <c r="H49" s="471"/>
      <c r="I49" s="471"/>
      <c r="J49" s="471"/>
      <c r="K49" s="723" t="s">
        <v>1572</v>
      </c>
      <c r="L49" s="697"/>
      <c r="M49" s="697"/>
      <c r="N49" s="697"/>
      <c r="O49" s="722"/>
      <c r="P49" s="472"/>
      <c r="Q49" s="473">
        <v>4467</v>
      </c>
      <c r="R49" s="473">
        <v>4441</v>
      </c>
      <c r="S49" s="473">
        <v>5004</v>
      </c>
      <c r="T49" s="473">
        <v>5091</v>
      </c>
      <c r="U49" s="473">
        <v>3389</v>
      </c>
      <c r="V49" s="473">
        <v>3876</v>
      </c>
      <c r="W49" s="473">
        <v>4296</v>
      </c>
      <c r="X49" s="473">
        <v>4197</v>
      </c>
      <c r="Y49" s="473">
        <v>5936</v>
      </c>
      <c r="Z49" s="473">
        <v>4769</v>
      </c>
      <c r="AA49" s="473">
        <v>4194</v>
      </c>
      <c r="AB49" s="473">
        <v>4361</v>
      </c>
      <c r="AC49" s="473">
        <v>6474</v>
      </c>
      <c r="AD49" s="473">
        <v>2486</v>
      </c>
      <c r="AE49" s="473">
        <v>3867</v>
      </c>
      <c r="AF49" s="473">
        <v>3604</v>
      </c>
      <c r="AG49" s="473">
        <v>2874</v>
      </c>
      <c r="AH49" s="473">
        <v>4194</v>
      </c>
      <c r="AI49" s="473">
        <v>7107</v>
      </c>
      <c r="AJ49" s="473">
        <v>4512</v>
      </c>
      <c r="AK49" s="473">
        <v>4666</v>
      </c>
      <c r="AL49" s="473">
        <v>4676</v>
      </c>
      <c r="AM49" s="473">
        <v>4590</v>
      </c>
      <c r="AN49" s="473">
        <v>5403</v>
      </c>
      <c r="AO49" s="473">
        <v>5529</v>
      </c>
      <c r="AP49" s="473">
        <v>5005</v>
      </c>
      <c r="AQ49" s="473">
        <v>2625</v>
      </c>
      <c r="AR49" s="473">
        <v>3942</v>
      </c>
      <c r="AS49" s="473">
        <v>4777</v>
      </c>
      <c r="AT49" s="473">
        <v>3920</v>
      </c>
      <c r="AU49" s="473">
        <v>4301</v>
      </c>
      <c r="AV49" s="473">
        <v>3504</v>
      </c>
      <c r="AW49" s="473">
        <v>3721</v>
      </c>
      <c r="AX49" s="473">
        <v>2607</v>
      </c>
      <c r="AY49" s="473">
        <v>4649</v>
      </c>
      <c r="AZ49" s="473">
        <v>3193</v>
      </c>
      <c r="BA49" s="473">
        <v>5916</v>
      </c>
      <c r="BB49" s="473">
        <v>6650</v>
      </c>
      <c r="BC49" s="473">
        <v>4330</v>
      </c>
      <c r="BD49" s="473">
        <v>6043</v>
      </c>
      <c r="BE49" s="473">
        <v>4436</v>
      </c>
      <c r="BF49" s="473">
        <v>4296</v>
      </c>
      <c r="BG49" s="473">
        <v>4255</v>
      </c>
      <c r="BH49" s="473">
        <v>4687</v>
      </c>
      <c r="BI49" s="473">
        <v>3857</v>
      </c>
      <c r="BJ49" s="473">
        <v>4713</v>
      </c>
      <c r="BK49" s="473">
        <v>3327</v>
      </c>
      <c r="BL49" s="473">
        <v>4544</v>
      </c>
      <c r="BM49" s="473">
        <v>4560</v>
      </c>
      <c r="BN49" s="473">
        <v>8239</v>
      </c>
      <c r="BO49" s="473">
        <v>5099</v>
      </c>
      <c r="BP49" s="473">
        <v>6774</v>
      </c>
      <c r="BQ49" s="473">
        <v>3107</v>
      </c>
      <c r="BR49" s="473">
        <v>11794</v>
      </c>
      <c r="BS49" s="473">
        <v>7048</v>
      </c>
      <c r="BT49" s="473">
        <v>2621</v>
      </c>
      <c r="BU49" s="473">
        <v>4051</v>
      </c>
      <c r="BV49" s="473">
        <v>3012</v>
      </c>
      <c r="BW49" s="473">
        <v>3760</v>
      </c>
      <c r="BX49" s="473">
        <v>6039</v>
      </c>
      <c r="BY49" s="473">
        <v>2753</v>
      </c>
      <c r="BZ49" s="473">
        <v>3067</v>
      </c>
      <c r="CA49" s="473">
        <v>6222</v>
      </c>
      <c r="CB49" s="473">
        <v>4237</v>
      </c>
      <c r="CC49" s="473">
        <v>3103</v>
      </c>
      <c r="CD49" s="473">
        <v>2935</v>
      </c>
      <c r="CE49" s="474"/>
      <c r="CF49" s="467" t="s">
        <v>1573</v>
      </c>
      <c r="CG49" s="475"/>
      <c r="CH49" s="475"/>
      <c r="CI49" s="475"/>
      <c r="CJ49" s="475"/>
    </row>
    <row r="50" spans="1:88" s="468" customFormat="1" ht="27" customHeight="1">
      <c r="A50" s="461" t="s">
        <v>1507</v>
      </c>
      <c r="B50" s="461" t="s">
        <v>1959</v>
      </c>
      <c r="C50" s="461" t="s">
        <v>1508</v>
      </c>
      <c r="D50" s="461" t="s">
        <v>1509</v>
      </c>
      <c r="E50" s="461"/>
      <c r="F50" s="470">
        <v>35</v>
      </c>
      <c r="G50" s="471"/>
      <c r="H50" s="463"/>
      <c r="I50" s="696" t="s">
        <v>1574</v>
      </c>
      <c r="J50" s="696"/>
      <c r="K50" s="696"/>
      <c r="L50" s="696"/>
      <c r="M50" s="696"/>
      <c r="N50" s="696"/>
      <c r="O50" s="711"/>
      <c r="P50" s="464"/>
      <c r="Q50" s="465">
        <v>337199</v>
      </c>
      <c r="R50" s="465">
        <v>378086</v>
      </c>
      <c r="S50" s="465">
        <v>372965</v>
      </c>
      <c r="T50" s="465">
        <v>337337</v>
      </c>
      <c r="U50" s="465">
        <v>324621</v>
      </c>
      <c r="V50" s="465">
        <v>310240</v>
      </c>
      <c r="W50" s="465">
        <v>378055</v>
      </c>
      <c r="X50" s="465">
        <v>381086</v>
      </c>
      <c r="Y50" s="465">
        <v>389010</v>
      </c>
      <c r="Z50" s="465">
        <v>335650</v>
      </c>
      <c r="AA50" s="465">
        <v>336255</v>
      </c>
      <c r="AB50" s="465">
        <v>344605</v>
      </c>
      <c r="AC50" s="465">
        <v>343025</v>
      </c>
      <c r="AD50" s="465">
        <v>251484</v>
      </c>
      <c r="AE50" s="465">
        <v>364826</v>
      </c>
      <c r="AF50" s="465">
        <v>315796</v>
      </c>
      <c r="AG50" s="465">
        <v>395841</v>
      </c>
      <c r="AH50" s="465">
        <v>289136</v>
      </c>
      <c r="AI50" s="465">
        <v>426831</v>
      </c>
      <c r="AJ50" s="465">
        <v>326200</v>
      </c>
      <c r="AK50" s="465">
        <v>401049</v>
      </c>
      <c r="AL50" s="465">
        <v>363800</v>
      </c>
      <c r="AM50" s="465">
        <v>414289</v>
      </c>
      <c r="AN50" s="465">
        <v>363407</v>
      </c>
      <c r="AO50" s="465">
        <v>396517</v>
      </c>
      <c r="AP50" s="465">
        <v>357369</v>
      </c>
      <c r="AQ50" s="465">
        <v>365606</v>
      </c>
      <c r="AR50" s="465">
        <v>345443</v>
      </c>
      <c r="AS50" s="465">
        <v>391258</v>
      </c>
      <c r="AT50" s="465">
        <v>361951</v>
      </c>
      <c r="AU50" s="465">
        <v>393161</v>
      </c>
      <c r="AV50" s="465">
        <v>383792</v>
      </c>
      <c r="AW50" s="465">
        <v>303720</v>
      </c>
      <c r="AX50" s="465">
        <v>345838</v>
      </c>
      <c r="AY50" s="465">
        <v>445840</v>
      </c>
      <c r="AZ50" s="465">
        <v>371530</v>
      </c>
      <c r="BA50" s="465">
        <v>370687</v>
      </c>
      <c r="BB50" s="465">
        <v>339124</v>
      </c>
      <c r="BC50" s="465">
        <v>378268</v>
      </c>
      <c r="BD50" s="465">
        <v>380397</v>
      </c>
      <c r="BE50" s="465">
        <v>264665</v>
      </c>
      <c r="BF50" s="465">
        <v>283272</v>
      </c>
      <c r="BG50" s="465">
        <v>369878</v>
      </c>
      <c r="BH50" s="465">
        <v>261464</v>
      </c>
      <c r="BI50" s="465">
        <v>289045</v>
      </c>
      <c r="BJ50" s="465">
        <v>346253</v>
      </c>
      <c r="BK50" s="465">
        <v>372678</v>
      </c>
      <c r="BL50" s="465">
        <v>332742</v>
      </c>
      <c r="BM50" s="465">
        <v>288023</v>
      </c>
      <c r="BN50" s="465">
        <v>419884</v>
      </c>
      <c r="BO50" s="465">
        <v>455474</v>
      </c>
      <c r="BP50" s="465">
        <v>343623</v>
      </c>
      <c r="BQ50" s="465">
        <v>414401</v>
      </c>
      <c r="BR50" s="465">
        <v>332551</v>
      </c>
      <c r="BS50" s="465">
        <v>293815</v>
      </c>
      <c r="BT50" s="465">
        <v>342487</v>
      </c>
      <c r="BU50" s="465">
        <v>307243</v>
      </c>
      <c r="BV50" s="465">
        <v>402412</v>
      </c>
      <c r="BW50" s="465">
        <v>426959</v>
      </c>
      <c r="BX50" s="465">
        <v>391279</v>
      </c>
      <c r="BY50" s="465">
        <v>277265</v>
      </c>
      <c r="BZ50" s="465">
        <v>289200</v>
      </c>
      <c r="CA50" s="465">
        <v>352817</v>
      </c>
      <c r="CB50" s="465">
        <v>364495</v>
      </c>
      <c r="CC50" s="465">
        <v>298421</v>
      </c>
      <c r="CD50" s="465">
        <v>333348</v>
      </c>
      <c r="CE50" s="466"/>
      <c r="CF50" s="467" t="s">
        <v>1575</v>
      </c>
      <c r="CG50" s="467"/>
      <c r="CH50" s="467"/>
      <c r="CI50" s="467"/>
      <c r="CJ50" s="467"/>
    </row>
    <row r="51" spans="1:88" s="468" customFormat="1" ht="27" customHeight="1">
      <c r="A51" s="461" t="s">
        <v>1507</v>
      </c>
      <c r="B51" s="461" t="s">
        <v>1959</v>
      </c>
      <c r="C51" s="461" t="s">
        <v>1508</v>
      </c>
      <c r="D51" s="461" t="s">
        <v>1509</v>
      </c>
      <c r="E51" s="461"/>
      <c r="F51" s="470">
        <v>36</v>
      </c>
      <c r="G51" s="471"/>
      <c r="H51" s="463"/>
      <c r="I51" s="463"/>
      <c r="J51" s="696" t="s">
        <v>1576</v>
      </c>
      <c r="K51" s="696"/>
      <c r="L51" s="696"/>
      <c r="M51" s="696"/>
      <c r="N51" s="696"/>
      <c r="O51" s="711"/>
      <c r="P51" s="464"/>
      <c r="Q51" s="465">
        <v>274526</v>
      </c>
      <c r="R51" s="465">
        <v>310226</v>
      </c>
      <c r="S51" s="465">
        <v>311212</v>
      </c>
      <c r="T51" s="465">
        <v>289595</v>
      </c>
      <c r="U51" s="465">
        <v>277430</v>
      </c>
      <c r="V51" s="465">
        <v>263917</v>
      </c>
      <c r="W51" s="465">
        <v>306054</v>
      </c>
      <c r="X51" s="465">
        <v>316606</v>
      </c>
      <c r="Y51" s="465">
        <v>315381</v>
      </c>
      <c r="Z51" s="465">
        <v>279642</v>
      </c>
      <c r="AA51" s="465">
        <v>287418</v>
      </c>
      <c r="AB51" s="465">
        <v>291448</v>
      </c>
      <c r="AC51" s="465">
        <v>294058</v>
      </c>
      <c r="AD51" s="465">
        <v>221397</v>
      </c>
      <c r="AE51" s="465">
        <v>306954</v>
      </c>
      <c r="AF51" s="465">
        <v>281402</v>
      </c>
      <c r="AG51" s="465">
        <v>341449</v>
      </c>
      <c r="AH51" s="465">
        <v>239573</v>
      </c>
      <c r="AI51" s="465">
        <v>357187</v>
      </c>
      <c r="AJ51" s="465">
        <v>290049</v>
      </c>
      <c r="AK51" s="465">
        <v>352635</v>
      </c>
      <c r="AL51" s="465">
        <v>312597</v>
      </c>
      <c r="AM51" s="465">
        <v>343005</v>
      </c>
      <c r="AN51" s="465">
        <v>297988</v>
      </c>
      <c r="AO51" s="465">
        <v>320474</v>
      </c>
      <c r="AP51" s="465">
        <v>289548</v>
      </c>
      <c r="AQ51" s="465">
        <v>291211</v>
      </c>
      <c r="AR51" s="465">
        <v>277317</v>
      </c>
      <c r="AS51" s="465">
        <v>315813</v>
      </c>
      <c r="AT51" s="465">
        <v>307612</v>
      </c>
      <c r="AU51" s="465">
        <v>329375</v>
      </c>
      <c r="AV51" s="465">
        <v>330758</v>
      </c>
      <c r="AW51" s="465">
        <v>275946</v>
      </c>
      <c r="AX51" s="465">
        <v>287887</v>
      </c>
      <c r="AY51" s="465">
        <v>356518</v>
      </c>
      <c r="AZ51" s="465">
        <v>311223</v>
      </c>
      <c r="BA51" s="465">
        <v>290266</v>
      </c>
      <c r="BB51" s="465">
        <v>270463</v>
      </c>
      <c r="BC51" s="465">
        <v>311020</v>
      </c>
      <c r="BD51" s="465">
        <v>308325</v>
      </c>
      <c r="BE51" s="465">
        <v>217692</v>
      </c>
      <c r="BF51" s="465">
        <v>223955</v>
      </c>
      <c r="BG51" s="465">
        <v>302889</v>
      </c>
      <c r="BH51" s="465">
        <v>234244</v>
      </c>
      <c r="BI51" s="465">
        <v>250365</v>
      </c>
      <c r="BJ51" s="465">
        <v>294721</v>
      </c>
      <c r="BK51" s="465">
        <v>299737</v>
      </c>
      <c r="BL51" s="465">
        <v>285093</v>
      </c>
      <c r="BM51" s="465">
        <v>239008</v>
      </c>
      <c r="BN51" s="465">
        <v>330144</v>
      </c>
      <c r="BO51" s="465">
        <v>378315</v>
      </c>
      <c r="BP51" s="465">
        <v>302056</v>
      </c>
      <c r="BQ51" s="465">
        <v>320159</v>
      </c>
      <c r="BR51" s="465">
        <v>280648</v>
      </c>
      <c r="BS51" s="465">
        <v>257875</v>
      </c>
      <c r="BT51" s="465">
        <v>297886</v>
      </c>
      <c r="BU51" s="465">
        <v>275455</v>
      </c>
      <c r="BV51" s="465">
        <v>317981</v>
      </c>
      <c r="BW51" s="465">
        <v>298362</v>
      </c>
      <c r="BX51" s="465">
        <v>319455</v>
      </c>
      <c r="BY51" s="465">
        <v>225410</v>
      </c>
      <c r="BZ51" s="465">
        <v>244628</v>
      </c>
      <c r="CA51" s="465">
        <v>286714</v>
      </c>
      <c r="CB51" s="465">
        <v>288366</v>
      </c>
      <c r="CC51" s="465">
        <v>256784</v>
      </c>
      <c r="CD51" s="465">
        <v>276779</v>
      </c>
      <c r="CE51" s="466"/>
      <c r="CF51" s="467" t="s">
        <v>1577</v>
      </c>
      <c r="CG51" s="467"/>
      <c r="CH51" s="467"/>
      <c r="CI51" s="467"/>
      <c r="CJ51" s="467"/>
    </row>
    <row r="52" spans="1:88" s="468" customFormat="1" ht="27" customHeight="1">
      <c r="A52" s="461" t="s">
        <v>1507</v>
      </c>
      <c r="B52" s="461" t="s">
        <v>1959</v>
      </c>
      <c r="C52" s="461" t="s">
        <v>1508</v>
      </c>
      <c r="D52" s="461" t="s">
        <v>1509</v>
      </c>
      <c r="E52" s="461"/>
      <c r="F52" s="470">
        <v>37</v>
      </c>
      <c r="G52" s="471"/>
      <c r="H52" s="463"/>
      <c r="I52" s="463"/>
      <c r="J52" s="724" t="s">
        <v>1578</v>
      </c>
      <c r="K52" s="696"/>
      <c r="L52" s="696"/>
      <c r="M52" s="696"/>
      <c r="N52" s="696"/>
      <c r="O52" s="711"/>
      <c r="P52" s="464"/>
      <c r="Q52" s="465">
        <v>3349</v>
      </c>
      <c r="R52" s="465">
        <v>4386</v>
      </c>
      <c r="S52" s="465">
        <v>4403</v>
      </c>
      <c r="T52" s="465">
        <v>5476</v>
      </c>
      <c r="U52" s="465">
        <v>2412</v>
      </c>
      <c r="V52" s="465">
        <v>3585</v>
      </c>
      <c r="W52" s="465">
        <v>4444</v>
      </c>
      <c r="X52" s="465">
        <v>6328</v>
      </c>
      <c r="Y52" s="465">
        <v>5215</v>
      </c>
      <c r="Z52" s="465">
        <v>3904</v>
      </c>
      <c r="AA52" s="465">
        <v>4288</v>
      </c>
      <c r="AB52" s="465">
        <v>4923</v>
      </c>
      <c r="AC52" s="465">
        <v>2715</v>
      </c>
      <c r="AD52" s="465">
        <v>341</v>
      </c>
      <c r="AE52" s="465">
        <v>3219</v>
      </c>
      <c r="AF52" s="465">
        <v>1043</v>
      </c>
      <c r="AG52" s="465">
        <v>2251</v>
      </c>
      <c r="AH52" s="465">
        <v>1778</v>
      </c>
      <c r="AI52" s="465">
        <v>10467</v>
      </c>
      <c r="AJ52" s="465">
        <v>4569</v>
      </c>
      <c r="AK52" s="465">
        <v>2856</v>
      </c>
      <c r="AL52" s="465">
        <v>2562</v>
      </c>
      <c r="AM52" s="465">
        <v>3729</v>
      </c>
      <c r="AN52" s="465">
        <v>2320</v>
      </c>
      <c r="AO52" s="465">
        <v>2454</v>
      </c>
      <c r="AP52" s="465">
        <v>5037</v>
      </c>
      <c r="AQ52" s="465">
        <v>2633</v>
      </c>
      <c r="AR52" s="465">
        <v>7745</v>
      </c>
      <c r="AS52" s="465">
        <v>4008</v>
      </c>
      <c r="AT52" s="465">
        <v>4573</v>
      </c>
      <c r="AU52" s="465">
        <v>5159</v>
      </c>
      <c r="AV52" s="465">
        <v>1069</v>
      </c>
      <c r="AW52" s="465">
        <v>1266</v>
      </c>
      <c r="AX52" s="465">
        <v>3151</v>
      </c>
      <c r="AY52" s="465">
        <v>4442</v>
      </c>
      <c r="AZ52" s="465">
        <v>9049</v>
      </c>
      <c r="BA52" s="465">
        <v>2006</v>
      </c>
      <c r="BB52" s="465">
        <v>6095</v>
      </c>
      <c r="BC52" s="465">
        <v>13464</v>
      </c>
      <c r="BD52" s="465">
        <v>5886</v>
      </c>
      <c r="BE52" s="465">
        <v>2589</v>
      </c>
      <c r="BF52" s="465">
        <v>5397</v>
      </c>
      <c r="BG52" s="465">
        <v>1471</v>
      </c>
      <c r="BH52" s="465">
        <v>2643</v>
      </c>
      <c r="BI52" s="465">
        <v>6084</v>
      </c>
      <c r="BJ52" s="465">
        <v>2185</v>
      </c>
      <c r="BK52" s="465">
        <v>538</v>
      </c>
      <c r="BL52" s="465">
        <v>2596</v>
      </c>
      <c r="BM52" s="465">
        <v>2854</v>
      </c>
      <c r="BN52" s="465">
        <v>873</v>
      </c>
      <c r="BO52" s="465">
        <v>9668</v>
      </c>
      <c r="BP52" s="465">
        <v>5496</v>
      </c>
      <c r="BQ52" s="465">
        <v>2940</v>
      </c>
      <c r="BR52" s="465">
        <v>2538</v>
      </c>
      <c r="BS52" s="465">
        <v>985</v>
      </c>
      <c r="BT52" s="465">
        <v>4930</v>
      </c>
      <c r="BU52" s="465">
        <v>2171</v>
      </c>
      <c r="BV52" s="465">
        <v>3185</v>
      </c>
      <c r="BW52" s="465">
        <v>1714</v>
      </c>
      <c r="BX52" s="465">
        <v>1562</v>
      </c>
      <c r="BY52" s="465">
        <v>322</v>
      </c>
      <c r="BZ52" s="465">
        <v>801</v>
      </c>
      <c r="CA52" s="465">
        <v>8124</v>
      </c>
      <c r="CB52" s="465">
        <v>3148</v>
      </c>
      <c r="CC52" s="465">
        <v>3441</v>
      </c>
      <c r="CD52" s="465">
        <v>8770</v>
      </c>
      <c r="CE52" s="466"/>
      <c r="CF52" s="467" t="s">
        <v>1579</v>
      </c>
      <c r="CG52" s="467"/>
      <c r="CH52" s="467"/>
      <c r="CI52" s="467"/>
      <c r="CJ52" s="467"/>
    </row>
    <row r="53" spans="1:88" s="476" customFormat="1" ht="15" customHeight="1">
      <c r="A53" s="469" t="s">
        <v>1507</v>
      </c>
      <c r="B53" s="469" t="s">
        <v>1959</v>
      </c>
      <c r="C53" s="469" t="s">
        <v>1508</v>
      </c>
      <c r="D53" s="469" t="s">
        <v>1509</v>
      </c>
      <c r="E53" s="469"/>
      <c r="F53" s="470">
        <v>38</v>
      </c>
      <c r="G53" s="471"/>
      <c r="H53" s="471"/>
      <c r="I53" s="471"/>
      <c r="J53" s="471"/>
      <c r="K53" s="697" t="s">
        <v>1580</v>
      </c>
      <c r="L53" s="697"/>
      <c r="M53" s="697"/>
      <c r="N53" s="697"/>
      <c r="O53" s="722"/>
      <c r="P53" s="472"/>
      <c r="Q53" s="473">
        <v>2277</v>
      </c>
      <c r="R53" s="473">
        <v>3342</v>
      </c>
      <c r="S53" s="473">
        <v>2849</v>
      </c>
      <c r="T53" s="473">
        <v>2562</v>
      </c>
      <c r="U53" s="473">
        <v>1625</v>
      </c>
      <c r="V53" s="473">
        <v>2081</v>
      </c>
      <c r="W53" s="473">
        <v>2974</v>
      </c>
      <c r="X53" s="473">
        <v>4724</v>
      </c>
      <c r="Y53" s="473">
        <v>3204</v>
      </c>
      <c r="Z53" s="473">
        <v>2887</v>
      </c>
      <c r="AA53" s="473">
        <v>2394</v>
      </c>
      <c r="AB53" s="473">
        <v>3221</v>
      </c>
      <c r="AC53" s="473">
        <v>1655</v>
      </c>
      <c r="AD53" s="473">
        <v>135</v>
      </c>
      <c r="AE53" s="473">
        <v>2931</v>
      </c>
      <c r="AF53" s="473">
        <v>1043</v>
      </c>
      <c r="AG53" s="473">
        <v>1384</v>
      </c>
      <c r="AH53" s="473">
        <v>1185</v>
      </c>
      <c r="AI53" s="473">
        <v>1714</v>
      </c>
      <c r="AJ53" s="473">
        <v>2963</v>
      </c>
      <c r="AK53" s="473">
        <v>1339</v>
      </c>
      <c r="AL53" s="473">
        <v>1355</v>
      </c>
      <c r="AM53" s="473">
        <v>2124</v>
      </c>
      <c r="AN53" s="473">
        <v>1972</v>
      </c>
      <c r="AO53" s="473">
        <v>1516</v>
      </c>
      <c r="AP53" s="473">
        <v>2908</v>
      </c>
      <c r="AQ53" s="473">
        <v>2603</v>
      </c>
      <c r="AR53" s="473">
        <v>2257</v>
      </c>
      <c r="AS53" s="473">
        <v>3943</v>
      </c>
      <c r="AT53" s="473">
        <v>4550</v>
      </c>
      <c r="AU53" s="473">
        <v>3417</v>
      </c>
      <c r="AV53" s="473">
        <v>1069</v>
      </c>
      <c r="AW53" s="473">
        <v>797</v>
      </c>
      <c r="AX53" s="473">
        <v>2478</v>
      </c>
      <c r="AY53" s="473">
        <v>2964</v>
      </c>
      <c r="AZ53" s="473">
        <v>3332</v>
      </c>
      <c r="BA53" s="473">
        <v>1543</v>
      </c>
      <c r="BB53" s="473">
        <v>5175</v>
      </c>
      <c r="BC53" s="473">
        <v>4833</v>
      </c>
      <c r="BD53" s="473">
        <v>3656</v>
      </c>
      <c r="BE53" s="473">
        <v>929</v>
      </c>
      <c r="BF53" s="473">
        <v>3147</v>
      </c>
      <c r="BG53" s="473">
        <v>1471</v>
      </c>
      <c r="BH53" s="473">
        <v>2353</v>
      </c>
      <c r="BI53" s="473">
        <v>2816</v>
      </c>
      <c r="BJ53" s="473">
        <v>1828</v>
      </c>
      <c r="BK53" s="473">
        <v>427</v>
      </c>
      <c r="BL53" s="473">
        <v>1287</v>
      </c>
      <c r="BM53" s="473">
        <v>1953</v>
      </c>
      <c r="BN53" s="473">
        <v>873</v>
      </c>
      <c r="BO53" s="473">
        <v>5151</v>
      </c>
      <c r="BP53" s="473">
        <v>3006</v>
      </c>
      <c r="BQ53" s="473">
        <v>2940</v>
      </c>
      <c r="BR53" s="473">
        <v>1683</v>
      </c>
      <c r="BS53" s="473">
        <v>703</v>
      </c>
      <c r="BT53" s="473">
        <v>3679</v>
      </c>
      <c r="BU53" s="473">
        <v>1797</v>
      </c>
      <c r="BV53" s="473">
        <v>1666</v>
      </c>
      <c r="BW53" s="473">
        <v>1714</v>
      </c>
      <c r="BX53" s="473">
        <v>848</v>
      </c>
      <c r="BY53" s="473">
        <v>322</v>
      </c>
      <c r="BZ53" s="473">
        <v>801</v>
      </c>
      <c r="CA53" s="473">
        <v>6284</v>
      </c>
      <c r="CB53" s="473">
        <v>2213</v>
      </c>
      <c r="CC53" s="473">
        <v>2670</v>
      </c>
      <c r="CD53" s="473">
        <v>8770</v>
      </c>
      <c r="CE53" s="474"/>
      <c r="CF53" s="395" t="s">
        <v>1581</v>
      </c>
      <c r="CG53" s="475"/>
      <c r="CH53" s="475"/>
      <c r="CI53" s="475"/>
      <c r="CJ53" s="475"/>
    </row>
    <row r="54" spans="1:88" s="476" customFormat="1" ht="15" customHeight="1">
      <c r="A54" s="469" t="s">
        <v>1507</v>
      </c>
      <c r="B54" s="469" t="s">
        <v>1959</v>
      </c>
      <c r="C54" s="469" t="s">
        <v>1508</v>
      </c>
      <c r="D54" s="469" t="s">
        <v>1509</v>
      </c>
      <c r="E54" s="469"/>
      <c r="F54" s="470">
        <v>39</v>
      </c>
      <c r="G54" s="471"/>
      <c r="H54" s="471"/>
      <c r="I54" s="471"/>
      <c r="J54" s="471"/>
      <c r="K54" s="697" t="s">
        <v>1582</v>
      </c>
      <c r="L54" s="697"/>
      <c r="M54" s="697"/>
      <c r="N54" s="697"/>
      <c r="O54" s="722"/>
      <c r="P54" s="472"/>
      <c r="Q54" s="473">
        <v>1073</v>
      </c>
      <c r="R54" s="473">
        <v>1044</v>
      </c>
      <c r="S54" s="473">
        <v>1554</v>
      </c>
      <c r="T54" s="473">
        <v>2914</v>
      </c>
      <c r="U54" s="473">
        <v>786</v>
      </c>
      <c r="V54" s="473">
        <v>1504</v>
      </c>
      <c r="W54" s="473">
        <v>1470</v>
      </c>
      <c r="X54" s="473">
        <v>1603</v>
      </c>
      <c r="Y54" s="473">
        <v>2010</v>
      </c>
      <c r="Z54" s="473">
        <v>1017</v>
      </c>
      <c r="AA54" s="473">
        <v>1895</v>
      </c>
      <c r="AB54" s="473">
        <v>1702</v>
      </c>
      <c r="AC54" s="473">
        <v>1060</v>
      </c>
      <c r="AD54" s="473">
        <v>206</v>
      </c>
      <c r="AE54" s="473">
        <v>288</v>
      </c>
      <c r="AF54" s="473">
        <v>0</v>
      </c>
      <c r="AG54" s="473">
        <v>867</v>
      </c>
      <c r="AH54" s="473">
        <v>593</v>
      </c>
      <c r="AI54" s="473">
        <v>8753</v>
      </c>
      <c r="AJ54" s="473">
        <v>1606</v>
      </c>
      <c r="AK54" s="473">
        <v>1517</v>
      </c>
      <c r="AL54" s="473">
        <v>1206</v>
      </c>
      <c r="AM54" s="473">
        <v>1605</v>
      </c>
      <c r="AN54" s="473">
        <v>348</v>
      </c>
      <c r="AO54" s="473">
        <v>938</v>
      </c>
      <c r="AP54" s="473">
        <v>2128</v>
      </c>
      <c r="AQ54" s="473">
        <v>30</v>
      </c>
      <c r="AR54" s="473">
        <v>5488</v>
      </c>
      <c r="AS54" s="473">
        <v>65</v>
      </c>
      <c r="AT54" s="473">
        <v>23</v>
      </c>
      <c r="AU54" s="473">
        <v>1742</v>
      </c>
      <c r="AV54" s="473">
        <v>0</v>
      </c>
      <c r="AW54" s="473">
        <v>469</v>
      </c>
      <c r="AX54" s="473">
        <v>673</v>
      </c>
      <c r="AY54" s="473">
        <v>1478</v>
      </c>
      <c r="AZ54" s="473">
        <v>5717</v>
      </c>
      <c r="BA54" s="473">
        <v>463</v>
      </c>
      <c r="BB54" s="473">
        <v>920</v>
      </c>
      <c r="BC54" s="473">
        <v>8632</v>
      </c>
      <c r="BD54" s="473">
        <v>2230</v>
      </c>
      <c r="BE54" s="473">
        <v>1660</v>
      </c>
      <c r="BF54" s="473">
        <v>2250</v>
      </c>
      <c r="BG54" s="473">
        <v>0</v>
      </c>
      <c r="BH54" s="473">
        <v>290</v>
      </c>
      <c r="BI54" s="473">
        <v>3267</v>
      </c>
      <c r="BJ54" s="473">
        <v>357</v>
      </c>
      <c r="BK54" s="473">
        <v>112</v>
      </c>
      <c r="BL54" s="473">
        <v>1310</v>
      </c>
      <c r="BM54" s="473">
        <v>901</v>
      </c>
      <c r="BN54" s="473">
        <v>0</v>
      </c>
      <c r="BO54" s="473">
        <v>4518</v>
      </c>
      <c r="BP54" s="473">
        <v>2490</v>
      </c>
      <c r="BQ54" s="473">
        <v>0</v>
      </c>
      <c r="BR54" s="473">
        <v>855</v>
      </c>
      <c r="BS54" s="473">
        <v>282</v>
      </c>
      <c r="BT54" s="473">
        <v>1252</v>
      </c>
      <c r="BU54" s="473">
        <v>374</v>
      </c>
      <c r="BV54" s="473">
        <v>1519</v>
      </c>
      <c r="BW54" s="473">
        <v>0</v>
      </c>
      <c r="BX54" s="473">
        <v>714</v>
      </c>
      <c r="BY54" s="473">
        <v>0</v>
      </c>
      <c r="BZ54" s="473">
        <v>0</v>
      </c>
      <c r="CA54" s="473">
        <v>1840</v>
      </c>
      <c r="CB54" s="473">
        <v>935</v>
      </c>
      <c r="CC54" s="473">
        <v>770</v>
      </c>
      <c r="CD54" s="473">
        <v>0</v>
      </c>
      <c r="CE54" s="474"/>
      <c r="CF54" s="475" t="s">
        <v>1583</v>
      </c>
      <c r="CG54" s="475"/>
      <c r="CH54" s="475"/>
      <c r="CI54" s="475"/>
      <c r="CJ54" s="475"/>
    </row>
    <row r="55" spans="1:88" s="468" customFormat="1" ht="27" customHeight="1">
      <c r="A55" s="461" t="s">
        <v>1507</v>
      </c>
      <c r="B55" s="461" t="s">
        <v>1959</v>
      </c>
      <c r="C55" s="461" t="s">
        <v>1508</v>
      </c>
      <c r="D55" s="461" t="s">
        <v>1509</v>
      </c>
      <c r="E55" s="461"/>
      <c r="F55" s="470">
        <v>40</v>
      </c>
      <c r="G55" s="471"/>
      <c r="H55" s="463"/>
      <c r="I55" s="463"/>
      <c r="J55" s="696" t="s">
        <v>1584</v>
      </c>
      <c r="K55" s="696"/>
      <c r="L55" s="696"/>
      <c r="M55" s="696"/>
      <c r="N55" s="696"/>
      <c r="O55" s="711"/>
      <c r="P55" s="464"/>
      <c r="Q55" s="465">
        <v>70</v>
      </c>
      <c r="R55" s="465">
        <v>278</v>
      </c>
      <c r="S55" s="465">
        <v>43</v>
      </c>
      <c r="T55" s="465">
        <v>0</v>
      </c>
      <c r="U55" s="465">
        <v>0</v>
      </c>
      <c r="V55" s="465">
        <v>30</v>
      </c>
      <c r="W55" s="465">
        <v>234</v>
      </c>
      <c r="X55" s="465">
        <v>35</v>
      </c>
      <c r="Y55" s="465">
        <v>6</v>
      </c>
      <c r="Z55" s="465">
        <v>163</v>
      </c>
      <c r="AA55" s="465">
        <v>7</v>
      </c>
      <c r="AB55" s="465">
        <v>0</v>
      </c>
      <c r="AC55" s="465">
        <v>18</v>
      </c>
      <c r="AD55" s="465">
        <v>0</v>
      </c>
      <c r="AE55" s="465">
        <v>0</v>
      </c>
      <c r="AF55" s="465">
        <v>0</v>
      </c>
      <c r="AG55" s="465">
        <v>657</v>
      </c>
      <c r="AH55" s="465">
        <v>0</v>
      </c>
      <c r="AI55" s="465">
        <v>0</v>
      </c>
      <c r="AJ55" s="465">
        <v>0</v>
      </c>
      <c r="AK55" s="465">
        <v>669</v>
      </c>
      <c r="AL55" s="465">
        <v>0</v>
      </c>
      <c r="AM55" s="465">
        <v>0</v>
      </c>
      <c r="AN55" s="465">
        <v>0</v>
      </c>
      <c r="AO55" s="465">
        <v>0</v>
      </c>
      <c r="AP55" s="465">
        <v>0</v>
      </c>
      <c r="AQ55" s="465">
        <v>0</v>
      </c>
      <c r="AR55" s="465">
        <v>0</v>
      </c>
      <c r="AS55" s="465">
        <v>0</v>
      </c>
      <c r="AT55" s="465">
        <v>0</v>
      </c>
      <c r="AU55" s="465">
        <v>445</v>
      </c>
      <c r="AV55" s="465">
        <v>0</v>
      </c>
      <c r="AW55" s="465">
        <v>0</v>
      </c>
      <c r="AX55" s="465">
        <v>719</v>
      </c>
      <c r="AY55" s="465">
        <v>241</v>
      </c>
      <c r="AZ55" s="465">
        <v>0</v>
      </c>
      <c r="BA55" s="465">
        <v>0</v>
      </c>
      <c r="BB55" s="465">
        <v>0</v>
      </c>
      <c r="BC55" s="465">
        <v>0</v>
      </c>
      <c r="BD55" s="465">
        <v>0</v>
      </c>
      <c r="BE55" s="465">
        <v>1101</v>
      </c>
      <c r="BF55" s="465">
        <v>0</v>
      </c>
      <c r="BG55" s="465">
        <v>0</v>
      </c>
      <c r="BH55" s="465">
        <v>0</v>
      </c>
      <c r="BI55" s="465">
        <v>0</v>
      </c>
      <c r="BJ55" s="465">
        <v>168</v>
      </c>
      <c r="BK55" s="465">
        <v>0</v>
      </c>
      <c r="BL55" s="465">
        <v>0</v>
      </c>
      <c r="BM55" s="465">
        <v>0</v>
      </c>
      <c r="BN55" s="465">
        <v>0</v>
      </c>
      <c r="BO55" s="465">
        <v>0</v>
      </c>
      <c r="BP55" s="465">
        <v>0</v>
      </c>
      <c r="BQ55" s="465">
        <v>0</v>
      </c>
      <c r="BR55" s="465">
        <v>0</v>
      </c>
      <c r="BS55" s="465">
        <v>319</v>
      </c>
      <c r="BT55" s="465">
        <v>0</v>
      </c>
      <c r="BU55" s="465">
        <v>0</v>
      </c>
      <c r="BV55" s="465">
        <v>0</v>
      </c>
      <c r="BW55" s="465">
        <v>0</v>
      </c>
      <c r="BX55" s="465">
        <v>0</v>
      </c>
      <c r="BY55" s="465">
        <v>0</v>
      </c>
      <c r="BZ55" s="465">
        <v>0</v>
      </c>
      <c r="CA55" s="465">
        <v>0</v>
      </c>
      <c r="CB55" s="465">
        <v>0</v>
      </c>
      <c r="CC55" s="465">
        <v>0</v>
      </c>
      <c r="CD55" s="465">
        <v>156</v>
      </c>
      <c r="CE55" s="466"/>
      <c r="CF55" s="467" t="s">
        <v>1585</v>
      </c>
      <c r="CG55" s="467"/>
      <c r="CH55" s="467"/>
      <c r="CI55" s="467"/>
      <c r="CJ55" s="467"/>
    </row>
    <row r="56" spans="1:88" s="476" customFormat="1" ht="15" customHeight="1">
      <c r="A56" s="469" t="s">
        <v>1507</v>
      </c>
      <c r="B56" s="469" t="s">
        <v>1959</v>
      </c>
      <c r="C56" s="469" t="s">
        <v>1508</v>
      </c>
      <c r="D56" s="469" t="s">
        <v>1509</v>
      </c>
      <c r="E56" s="469"/>
      <c r="F56" s="470">
        <v>41</v>
      </c>
      <c r="G56" s="471"/>
      <c r="H56" s="471"/>
      <c r="I56" s="471"/>
      <c r="J56" s="697" t="s">
        <v>1586</v>
      </c>
      <c r="K56" s="697"/>
      <c r="L56" s="697"/>
      <c r="M56" s="697"/>
      <c r="N56" s="697"/>
      <c r="O56" s="722"/>
      <c r="P56" s="472"/>
      <c r="Q56" s="473">
        <v>483</v>
      </c>
      <c r="R56" s="473">
        <v>2327</v>
      </c>
      <c r="S56" s="473">
        <v>3495</v>
      </c>
      <c r="T56" s="473">
        <v>0</v>
      </c>
      <c r="U56" s="473">
        <v>0</v>
      </c>
      <c r="V56" s="473">
        <v>5778</v>
      </c>
      <c r="W56" s="473">
        <v>1137</v>
      </c>
      <c r="X56" s="473">
        <v>6116</v>
      </c>
      <c r="Y56" s="473">
        <v>0</v>
      </c>
      <c r="Z56" s="473">
        <v>0</v>
      </c>
      <c r="AA56" s="473">
        <v>2533</v>
      </c>
      <c r="AB56" s="473">
        <v>7623</v>
      </c>
      <c r="AC56" s="473">
        <v>2446</v>
      </c>
      <c r="AD56" s="473">
        <v>2682</v>
      </c>
      <c r="AE56" s="473">
        <v>0</v>
      </c>
      <c r="AF56" s="473">
        <v>0</v>
      </c>
      <c r="AG56" s="473">
        <v>0</v>
      </c>
      <c r="AH56" s="473">
        <v>0</v>
      </c>
      <c r="AI56" s="473">
        <v>0</v>
      </c>
      <c r="AJ56" s="473">
        <v>0</v>
      </c>
      <c r="AK56" s="473">
        <v>0</v>
      </c>
      <c r="AL56" s="473">
        <v>0</v>
      </c>
      <c r="AM56" s="473">
        <v>0</v>
      </c>
      <c r="AN56" s="473">
        <v>0</v>
      </c>
      <c r="AO56" s="473">
        <v>0</v>
      </c>
      <c r="AP56" s="473">
        <v>0</v>
      </c>
      <c r="AQ56" s="473">
        <v>0</v>
      </c>
      <c r="AR56" s="473">
        <v>0</v>
      </c>
      <c r="AS56" s="473">
        <v>0</v>
      </c>
      <c r="AT56" s="473">
        <v>0</v>
      </c>
      <c r="AU56" s="473">
        <v>0</v>
      </c>
      <c r="AV56" s="473">
        <v>15293</v>
      </c>
      <c r="AW56" s="473">
        <v>0</v>
      </c>
      <c r="AX56" s="473">
        <v>0</v>
      </c>
      <c r="AY56" s="473">
        <v>0</v>
      </c>
      <c r="AZ56" s="473">
        <v>0</v>
      </c>
      <c r="BA56" s="473">
        <v>0</v>
      </c>
      <c r="BB56" s="473">
        <v>0</v>
      </c>
      <c r="BC56" s="473">
        <v>0</v>
      </c>
      <c r="BD56" s="473">
        <v>0</v>
      </c>
      <c r="BE56" s="473">
        <v>0</v>
      </c>
      <c r="BF56" s="473">
        <v>0</v>
      </c>
      <c r="BG56" s="473">
        <v>0</v>
      </c>
      <c r="BH56" s="473">
        <v>0</v>
      </c>
      <c r="BI56" s="473">
        <v>0</v>
      </c>
      <c r="BJ56" s="473">
        <v>0</v>
      </c>
      <c r="BK56" s="473">
        <v>16507</v>
      </c>
      <c r="BL56" s="473">
        <v>0</v>
      </c>
      <c r="BM56" s="473">
        <v>0</v>
      </c>
      <c r="BN56" s="473">
        <v>43232</v>
      </c>
      <c r="BO56" s="473">
        <v>0</v>
      </c>
      <c r="BP56" s="473">
        <v>0</v>
      </c>
      <c r="BQ56" s="473">
        <v>44317</v>
      </c>
      <c r="BR56" s="473">
        <v>0</v>
      </c>
      <c r="BS56" s="473">
        <v>0</v>
      </c>
      <c r="BT56" s="473">
        <v>0</v>
      </c>
      <c r="BU56" s="473">
        <v>0</v>
      </c>
      <c r="BV56" s="473">
        <v>25125</v>
      </c>
      <c r="BW56" s="473">
        <v>0</v>
      </c>
      <c r="BX56" s="473">
        <v>33154</v>
      </c>
      <c r="BY56" s="473">
        <v>10240</v>
      </c>
      <c r="BZ56" s="473">
        <v>0</v>
      </c>
      <c r="CA56" s="473">
        <v>0</v>
      </c>
      <c r="CB56" s="473">
        <v>0</v>
      </c>
      <c r="CC56" s="473">
        <v>0</v>
      </c>
      <c r="CD56" s="473">
        <v>0</v>
      </c>
      <c r="CE56" s="474"/>
      <c r="CF56" s="475" t="s">
        <v>1587</v>
      </c>
      <c r="CG56" s="475"/>
      <c r="CH56" s="475"/>
      <c r="CI56" s="475"/>
      <c r="CJ56" s="475"/>
    </row>
    <row r="57" spans="1:88" s="476" customFormat="1" ht="15" customHeight="1">
      <c r="A57" s="469" t="s">
        <v>1507</v>
      </c>
      <c r="B57" s="469" t="s">
        <v>1959</v>
      </c>
      <c r="C57" s="469" t="s">
        <v>1508</v>
      </c>
      <c r="D57" s="469" t="s">
        <v>1509</v>
      </c>
      <c r="E57" s="469"/>
      <c r="F57" s="470">
        <v>42</v>
      </c>
      <c r="G57" s="471"/>
      <c r="H57" s="471"/>
      <c r="I57" s="471"/>
      <c r="J57" s="697" t="s">
        <v>1588</v>
      </c>
      <c r="K57" s="697"/>
      <c r="L57" s="697"/>
      <c r="M57" s="697"/>
      <c r="N57" s="697"/>
      <c r="O57" s="722"/>
      <c r="P57" s="472"/>
      <c r="Q57" s="473">
        <v>498</v>
      </c>
      <c r="R57" s="473">
        <v>615</v>
      </c>
      <c r="S57" s="473">
        <v>902</v>
      </c>
      <c r="T57" s="473">
        <v>985</v>
      </c>
      <c r="U57" s="473">
        <v>130</v>
      </c>
      <c r="V57" s="473">
        <v>657</v>
      </c>
      <c r="W57" s="473">
        <v>496</v>
      </c>
      <c r="X57" s="473">
        <v>1514</v>
      </c>
      <c r="Y57" s="473">
        <v>273</v>
      </c>
      <c r="Z57" s="473">
        <v>903</v>
      </c>
      <c r="AA57" s="473">
        <v>784</v>
      </c>
      <c r="AB57" s="473">
        <v>856</v>
      </c>
      <c r="AC57" s="473">
        <v>1460</v>
      </c>
      <c r="AD57" s="473">
        <v>168</v>
      </c>
      <c r="AE57" s="473">
        <v>69</v>
      </c>
      <c r="AF57" s="473">
        <v>0</v>
      </c>
      <c r="AG57" s="473">
        <v>0</v>
      </c>
      <c r="AH57" s="473">
        <v>0</v>
      </c>
      <c r="AI57" s="473">
        <v>0</v>
      </c>
      <c r="AJ57" s="473">
        <v>1483</v>
      </c>
      <c r="AK57" s="473">
        <v>379</v>
      </c>
      <c r="AL57" s="473">
        <v>1354</v>
      </c>
      <c r="AM57" s="473">
        <v>288</v>
      </c>
      <c r="AN57" s="473">
        <v>446</v>
      </c>
      <c r="AO57" s="473">
        <v>0</v>
      </c>
      <c r="AP57" s="473">
        <v>40</v>
      </c>
      <c r="AQ57" s="473">
        <v>395</v>
      </c>
      <c r="AR57" s="473">
        <v>184</v>
      </c>
      <c r="AS57" s="473">
        <v>0</v>
      </c>
      <c r="AT57" s="473">
        <v>65</v>
      </c>
      <c r="AU57" s="473">
        <v>145</v>
      </c>
      <c r="AV57" s="473">
        <v>0</v>
      </c>
      <c r="AW57" s="473">
        <v>0</v>
      </c>
      <c r="AX57" s="473">
        <v>984</v>
      </c>
      <c r="AY57" s="473">
        <v>4098</v>
      </c>
      <c r="AZ57" s="473">
        <v>0</v>
      </c>
      <c r="BA57" s="473">
        <v>363</v>
      </c>
      <c r="BB57" s="473">
        <v>5612</v>
      </c>
      <c r="BC57" s="473">
        <v>0</v>
      </c>
      <c r="BD57" s="473">
        <v>7487</v>
      </c>
      <c r="BE57" s="473">
        <v>92</v>
      </c>
      <c r="BF57" s="473">
        <v>472</v>
      </c>
      <c r="BG57" s="473">
        <v>3853</v>
      </c>
      <c r="BH57" s="473">
        <v>170</v>
      </c>
      <c r="BI57" s="473">
        <v>440</v>
      </c>
      <c r="BJ57" s="473">
        <v>0</v>
      </c>
      <c r="BK57" s="473">
        <v>411</v>
      </c>
      <c r="BL57" s="473">
        <v>0</v>
      </c>
      <c r="BM57" s="473">
        <v>0</v>
      </c>
      <c r="BN57" s="473">
        <v>780</v>
      </c>
      <c r="BO57" s="473">
        <v>1424</v>
      </c>
      <c r="BP57" s="473">
        <v>339</v>
      </c>
      <c r="BQ57" s="473">
        <v>1012</v>
      </c>
      <c r="BR57" s="473">
        <v>457</v>
      </c>
      <c r="BS57" s="473">
        <v>826</v>
      </c>
      <c r="BT57" s="473">
        <v>24</v>
      </c>
      <c r="BU57" s="473">
        <v>869</v>
      </c>
      <c r="BV57" s="473">
        <v>0</v>
      </c>
      <c r="BW57" s="473">
        <v>169</v>
      </c>
      <c r="BX57" s="473">
        <v>1314</v>
      </c>
      <c r="BY57" s="473">
        <v>442</v>
      </c>
      <c r="BZ57" s="473">
        <v>198</v>
      </c>
      <c r="CA57" s="473">
        <v>0</v>
      </c>
      <c r="CB57" s="473">
        <v>0</v>
      </c>
      <c r="CC57" s="473">
        <v>1307</v>
      </c>
      <c r="CD57" s="473">
        <v>945</v>
      </c>
      <c r="CE57" s="474"/>
      <c r="CF57" s="475" t="s">
        <v>1589</v>
      </c>
      <c r="CG57" s="475"/>
      <c r="CH57" s="475"/>
      <c r="CI57" s="475"/>
      <c r="CJ57" s="475"/>
    </row>
    <row r="58" spans="1:88" s="476" customFormat="1" ht="15" customHeight="1">
      <c r="A58" s="469" t="s">
        <v>1507</v>
      </c>
      <c r="B58" s="469" t="s">
        <v>1959</v>
      </c>
      <c r="C58" s="469" t="s">
        <v>1508</v>
      </c>
      <c r="D58" s="469" t="s">
        <v>1509</v>
      </c>
      <c r="E58" s="469"/>
      <c r="F58" s="470">
        <v>43</v>
      </c>
      <c r="G58" s="471"/>
      <c r="H58" s="471"/>
      <c r="I58" s="471"/>
      <c r="J58" s="697" t="s">
        <v>1590</v>
      </c>
      <c r="K58" s="697"/>
      <c r="L58" s="697"/>
      <c r="M58" s="697"/>
      <c r="N58" s="697"/>
      <c r="O58" s="722"/>
      <c r="P58" s="472"/>
      <c r="Q58" s="473">
        <v>4218</v>
      </c>
      <c r="R58" s="473">
        <v>5061</v>
      </c>
      <c r="S58" s="473">
        <v>5117</v>
      </c>
      <c r="T58" s="473">
        <v>4321</v>
      </c>
      <c r="U58" s="473">
        <v>3170</v>
      </c>
      <c r="V58" s="473">
        <v>4987</v>
      </c>
      <c r="W58" s="473">
        <v>2909</v>
      </c>
      <c r="X58" s="473">
        <v>9289</v>
      </c>
      <c r="Y58" s="473">
        <v>8241</v>
      </c>
      <c r="Z58" s="473">
        <v>2794</v>
      </c>
      <c r="AA58" s="473">
        <v>2875</v>
      </c>
      <c r="AB58" s="473">
        <v>9741</v>
      </c>
      <c r="AC58" s="473">
        <v>8794</v>
      </c>
      <c r="AD58" s="473">
        <v>778</v>
      </c>
      <c r="AE58" s="473">
        <v>2080</v>
      </c>
      <c r="AF58" s="473">
        <v>2655</v>
      </c>
      <c r="AG58" s="473">
        <v>10134</v>
      </c>
      <c r="AH58" s="473">
        <v>3522</v>
      </c>
      <c r="AI58" s="473">
        <v>8085</v>
      </c>
      <c r="AJ58" s="473">
        <v>1571</v>
      </c>
      <c r="AK58" s="473">
        <v>879</v>
      </c>
      <c r="AL58" s="473">
        <v>1339</v>
      </c>
      <c r="AM58" s="473">
        <v>9539</v>
      </c>
      <c r="AN58" s="473">
        <v>9352</v>
      </c>
      <c r="AO58" s="473">
        <v>5928</v>
      </c>
      <c r="AP58" s="473">
        <v>7019</v>
      </c>
      <c r="AQ58" s="473">
        <v>2905</v>
      </c>
      <c r="AR58" s="473">
        <v>937</v>
      </c>
      <c r="AS58" s="473">
        <v>21233</v>
      </c>
      <c r="AT58" s="473">
        <v>8287</v>
      </c>
      <c r="AU58" s="473">
        <v>11236</v>
      </c>
      <c r="AV58" s="473">
        <v>4214</v>
      </c>
      <c r="AW58" s="473">
        <v>860</v>
      </c>
      <c r="AX58" s="473">
        <v>8043</v>
      </c>
      <c r="AY58" s="473">
        <v>15866</v>
      </c>
      <c r="AZ58" s="473">
        <v>8463</v>
      </c>
      <c r="BA58" s="473">
        <v>17614</v>
      </c>
      <c r="BB58" s="473">
        <v>683</v>
      </c>
      <c r="BC58" s="473">
        <v>209</v>
      </c>
      <c r="BD58" s="473">
        <v>416</v>
      </c>
      <c r="BE58" s="473">
        <v>2844</v>
      </c>
      <c r="BF58" s="473">
        <v>2595</v>
      </c>
      <c r="BG58" s="473">
        <v>4448</v>
      </c>
      <c r="BH58" s="473">
        <v>706</v>
      </c>
      <c r="BI58" s="473">
        <v>895</v>
      </c>
      <c r="BJ58" s="473">
        <v>5585</v>
      </c>
      <c r="BK58" s="473">
        <v>2755</v>
      </c>
      <c r="BL58" s="473">
        <v>1574</v>
      </c>
      <c r="BM58" s="473">
        <v>3570</v>
      </c>
      <c r="BN58" s="473">
        <v>3624</v>
      </c>
      <c r="BO58" s="473">
        <v>16618</v>
      </c>
      <c r="BP58" s="473">
        <v>2119</v>
      </c>
      <c r="BQ58" s="473">
        <v>7469</v>
      </c>
      <c r="BR58" s="473">
        <v>4377</v>
      </c>
      <c r="BS58" s="473">
        <v>5230</v>
      </c>
      <c r="BT58" s="473">
        <v>1255</v>
      </c>
      <c r="BU58" s="473">
        <v>1625</v>
      </c>
      <c r="BV58" s="473">
        <v>3019</v>
      </c>
      <c r="BW58" s="473">
        <v>92448</v>
      </c>
      <c r="BX58" s="473">
        <v>2546</v>
      </c>
      <c r="BY58" s="473">
        <v>2409</v>
      </c>
      <c r="BZ58" s="473">
        <v>743</v>
      </c>
      <c r="CA58" s="473">
        <v>1846</v>
      </c>
      <c r="CB58" s="473">
        <v>8285</v>
      </c>
      <c r="CC58" s="473">
        <v>1471</v>
      </c>
      <c r="CD58" s="473">
        <v>4445</v>
      </c>
      <c r="CE58" s="474"/>
      <c r="CF58" s="475" t="s">
        <v>1591</v>
      </c>
      <c r="CG58" s="475"/>
      <c r="CH58" s="475"/>
      <c r="CI58" s="475"/>
      <c r="CJ58" s="475"/>
    </row>
    <row r="59" spans="1:88" s="476" customFormat="1" ht="15" customHeight="1">
      <c r="A59" s="469" t="s">
        <v>1507</v>
      </c>
      <c r="B59" s="469" t="s">
        <v>1959</v>
      </c>
      <c r="C59" s="469" t="s">
        <v>1508</v>
      </c>
      <c r="D59" s="469" t="s">
        <v>1509</v>
      </c>
      <c r="E59" s="469"/>
      <c r="F59" s="470">
        <v>44</v>
      </c>
      <c r="G59" s="471"/>
      <c r="H59" s="471"/>
      <c r="I59" s="471"/>
      <c r="J59" s="697" t="s">
        <v>1592</v>
      </c>
      <c r="K59" s="697"/>
      <c r="L59" s="697"/>
      <c r="M59" s="697"/>
      <c r="N59" s="697"/>
      <c r="O59" s="722"/>
      <c r="P59" s="472"/>
      <c r="Q59" s="473">
        <v>53296</v>
      </c>
      <c r="R59" s="473">
        <v>54634</v>
      </c>
      <c r="S59" s="473">
        <v>47393</v>
      </c>
      <c r="T59" s="473">
        <v>36649</v>
      </c>
      <c r="U59" s="473">
        <v>41278</v>
      </c>
      <c r="V59" s="473">
        <v>31094</v>
      </c>
      <c r="W59" s="473">
        <v>62295</v>
      </c>
      <c r="X59" s="473">
        <v>41078</v>
      </c>
      <c r="Y59" s="473">
        <v>59562</v>
      </c>
      <c r="Z59" s="473">
        <v>47726</v>
      </c>
      <c r="AA59" s="473">
        <v>36995</v>
      </c>
      <c r="AB59" s="473">
        <v>29706</v>
      </c>
      <c r="AC59" s="473">
        <v>32556</v>
      </c>
      <c r="AD59" s="473">
        <v>23496</v>
      </c>
      <c r="AE59" s="473">
        <v>52408</v>
      </c>
      <c r="AF59" s="473">
        <v>30679</v>
      </c>
      <c r="AG59" s="473">
        <v>41243</v>
      </c>
      <c r="AH59" s="473">
        <v>44018</v>
      </c>
      <c r="AI59" s="473">
        <v>50976</v>
      </c>
      <c r="AJ59" s="473">
        <v>28481</v>
      </c>
      <c r="AK59" s="473">
        <v>43186</v>
      </c>
      <c r="AL59" s="473">
        <v>45702</v>
      </c>
      <c r="AM59" s="473">
        <v>57346</v>
      </c>
      <c r="AN59" s="473">
        <v>53126</v>
      </c>
      <c r="AO59" s="473">
        <v>67507</v>
      </c>
      <c r="AP59" s="473">
        <v>52422</v>
      </c>
      <c r="AQ59" s="473">
        <v>68094</v>
      </c>
      <c r="AR59" s="473">
        <v>59245</v>
      </c>
      <c r="AS59" s="473">
        <v>49919</v>
      </c>
      <c r="AT59" s="473">
        <v>41310</v>
      </c>
      <c r="AU59" s="473">
        <v>46524</v>
      </c>
      <c r="AV59" s="473">
        <v>32352</v>
      </c>
      <c r="AW59" s="473">
        <v>25274</v>
      </c>
      <c r="AX59" s="473">
        <v>45002</v>
      </c>
      <c r="AY59" s="473">
        <v>64344</v>
      </c>
      <c r="AZ59" s="473">
        <v>41903</v>
      </c>
      <c r="BA59" s="473">
        <v>59758</v>
      </c>
      <c r="BB59" s="473">
        <v>56215</v>
      </c>
      <c r="BC59" s="473">
        <v>53443</v>
      </c>
      <c r="BD59" s="473">
        <v>56283</v>
      </c>
      <c r="BE59" s="473">
        <v>39861</v>
      </c>
      <c r="BF59" s="473">
        <v>50750</v>
      </c>
      <c r="BG59" s="473">
        <v>57104</v>
      </c>
      <c r="BH59" s="473">
        <v>23547</v>
      </c>
      <c r="BI59" s="473">
        <v>31204</v>
      </c>
      <c r="BJ59" s="473">
        <v>43479</v>
      </c>
      <c r="BK59" s="473">
        <v>46074</v>
      </c>
      <c r="BL59" s="473">
        <v>41947</v>
      </c>
      <c r="BM59" s="473">
        <v>42568</v>
      </c>
      <c r="BN59" s="473">
        <v>40815</v>
      </c>
      <c r="BO59" s="473">
        <v>49360</v>
      </c>
      <c r="BP59" s="473">
        <v>32939</v>
      </c>
      <c r="BQ59" s="473">
        <v>38433</v>
      </c>
      <c r="BR59" s="473">
        <v>44070</v>
      </c>
      <c r="BS59" s="473">
        <v>27921</v>
      </c>
      <c r="BT59" s="473">
        <v>38257</v>
      </c>
      <c r="BU59" s="473">
        <v>26946</v>
      </c>
      <c r="BV59" s="473">
        <v>35598</v>
      </c>
      <c r="BW59" s="473">
        <v>34023</v>
      </c>
      <c r="BX59" s="473">
        <v>33010</v>
      </c>
      <c r="BY59" s="473">
        <v>29274</v>
      </c>
      <c r="BZ59" s="473">
        <v>42060</v>
      </c>
      <c r="CA59" s="473">
        <v>55910</v>
      </c>
      <c r="CB59" s="473">
        <v>64460</v>
      </c>
      <c r="CC59" s="473">
        <v>35333</v>
      </c>
      <c r="CD59" s="473">
        <v>42013</v>
      </c>
      <c r="CE59" s="474"/>
      <c r="CF59" s="475" t="s">
        <v>1593</v>
      </c>
      <c r="CG59" s="475"/>
      <c r="CH59" s="475"/>
      <c r="CI59" s="475"/>
      <c r="CJ59" s="475"/>
    </row>
    <row r="60" spans="1:88" s="468" customFormat="1" ht="27" customHeight="1">
      <c r="A60" s="461" t="s">
        <v>1507</v>
      </c>
      <c r="B60" s="461" t="s">
        <v>1959</v>
      </c>
      <c r="C60" s="461" t="s">
        <v>1508</v>
      </c>
      <c r="D60" s="461" t="s">
        <v>1509</v>
      </c>
      <c r="E60" s="461"/>
      <c r="F60" s="470">
        <v>45</v>
      </c>
      <c r="G60" s="471"/>
      <c r="H60" s="463"/>
      <c r="I60" s="463"/>
      <c r="J60" s="696" t="s">
        <v>1594</v>
      </c>
      <c r="K60" s="696"/>
      <c r="L60" s="696"/>
      <c r="M60" s="696"/>
      <c r="N60" s="696"/>
      <c r="O60" s="711"/>
      <c r="P60" s="464"/>
      <c r="Q60" s="465">
        <v>0</v>
      </c>
      <c r="R60" s="465">
        <v>266</v>
      </c>
      <c r="S60" s="465">
        <v>0</v>
      </c>
      <c r="T60" s="465">
        <v>0</v>
      </c>
      <c r="U60" s="465">
        <v>0</v>
      </c>
      <c r="V60" s="465">
        <v>0</v>
      </c>
      <c r="W60" s="465">
        <v>0</v>
      </c>
      <c r="X60" s="465">
        <v>0</v>
      </c>
      <c r="Y60" s="465">
        <v>0</v>
      </c>
      <c r="Z60" s="465">
        <v>0</v>
      </c>
      <c r="AA60" s="465">
        <v>0</v>
      </c>
      <c r="AB60" s="465">
        <v>0</v>
      </c>
      <c r="AC60" s="465">
        <v>612</v>
      </c>
      <c r="AD60" s="465">
        <v>1818</v>
      </c>
      <c r="AE60" s="465">
        <v>0</v>
      </c>
      <c r="AF60" s="465">
        <v>0</v>
      </c>
      <c r="AG60" s="465">
        <v>0</v>
      </c>
      <c r="AH60" s="465">
        <v>0</v>
      </c>
      <c r="AI60" s="465">
        <v>0</v>
      </c>
      <c r="AJ60" s="465">
        <v>0</v>
      </c>
      <c r="AK60" s="465">
        <v>0</v>
      </c>
      <c r="AL60" s="465">
        <v>0</v>
      </c>
      <c r="AM60" s="465">
        <v>0</v>
      </c>
      <c r="AN60" s="465">
        <v>0</v>
      </c>
      <c r="AO60" s="465">
        <v>0</v>
      </c>
      <c r="AP60" s="465">
        <v>0</v>
      </c>
      <c r="AQ60" s="465">
        <v>0</v>
      </c>
      <c r="AR60" s="465">
        <v>0</v>
      </c>
      <c r="AS60" s="465">
        <v>0</v>
      </c>
      <c r="AT60" s="465">
        <v>0</v>
      </c>
      <c r="AU60" s="465">
        <v>0</v>
      </c>
      <c r="AV60" s="465">
        <v>0</v>
      </c>
      <c r="AW60" s="465">
        <v>0</v>
      </c>
      <c r="AX60" s="465">
        <v>0</v>
      </c>
      <c r="AY60" s="465">
        <v>0</v>
      </c>
      <c r="AZ60" s="465">
        <v>0</v>
      </c>
      <c r="BA60" s="465">
        <v>0</v>
      </c>
      <c r="BB60" s="465">
        <v>0</v>
      </c>
      <c r="BC60" s="465">
        <v>0</v>
      </c>
      <c r="BD60" s="465">
        <v>0</v>
      </c>
      <c r="BE60" s="465">
        <v>0</v>
      </c>
      <c r="BF60" s="465">
        <v>0</v>
      </c>
      <c r="BG60" s="465">
        <v>0</v>
      </c>
      <c r="BH60" s="465">
        <v>0</v>
      </c>
      <c r="BI60" s="465">
        <v>0</v>
      </c>
      <c r="BJ60" s="465">
        <v>0</v>
      </c>
      <c r="BK60" s="465">
        <v>0</v>
      </c>
      <c r="BL60" s="465">
        <v>0</v>
      </c>
      <c r="BM60" s="465">
        <v>0</v>
      </c>
      <c r="BN60" s="465">
        <v>0</v>
      </c>
      <c r="BO60" s="465">
        <v>0</v>
      </c>
      <c r="BP60" s="465">
        <v>0</v>
      </c>
      <c r="BQ60" s="465">
        <v>0</v>
      </c>
      <c r="BR60" s="465">
        <v>0</v>
      </c>
      <c r="BS60" s="465">
        <v>0</v>
      </c>
      <c r="BT60" s="465">
        <v>0</v>
      </c>
      <c r="BU60" s="465">
        <v>0</v>
      </c>
      <c r="BV60" s="465">
        <v>16623</v>
      </c>
      <c r="BW60" s="465">
        <v>0</v>
      </c>
      <c r="BX60" s="465">
        <v>0</v>
      </c>
      <c r="BY60" s="465">
        <v>8516</v>
      </c>
      <c r="BZ60" s="465">
        <v>0</v>
      </c>
      <c r="CA60" s="465">
        <v>0</v>
      </c>
      <c r="CB60" s="465">
        <v>0</v>
      </c>
      <c r="CC60" s="465">
        <v>0</v>
      </c>
      <c r="CD60" s="465">
        <v>0</v>
      </c>
      <c r="CE60" s="466"/>
      <c r="CF60" s="467" t="s">
        <v>1595</v>
      </c>
      <c r="CG60" s="467"/>
      <c r="CH60" s="467"/>
      <c r="CI60" s="467"/>
      <c r="CJ60" s="467"/>
    </row>
    <row r="61" spans="1:88" s="476" customFormat="1" ht="15" customHeight="1">
      <c r="A61" s="469" t="s">
        <v>1507</v>
      </c>
      <c r="B61" s="469" t="s">
        <v>1959</v>
      </c>
      <c r="C61" s="469" t="s">
        <v>1508</v>
      </c>
      <c r="D61" s="469" t="s">
        <v>1509</v>
      </c>
      <c r="E61" s="469"/>
      <c r="F61" s="470">
        <v>46</v>
      </c>
      <c r="G61" s="471"/>
      <c r="H61" s="471"/>
      <c r="I61" s="471"/>
      <c r="J61" s="723" t="s">
        <v>1596</v>
      </c>
      <c r="K61" s="697"/>
      <c r="L61" s="697"/>
      <c r="M61" s="697"/>
      <c r="N61" s="697"/>
      <c r="O61" s="722"/>
      <c r="P61" s="472"/>
      <c r="Q61" s="473">
        <v>758</v>
      </c>
      <c r="R61" s="473">
        <v>295</v>
      </c>
      <c r="S61" s="473">
        <v>400</v>
      </c>
      <c r="T61" s="473">
        <v>310</v>
      </c>
      <c r="U61" s="473">
        <v>201</v>
      </c>
      <c r="V61" s="473">
        <v>192</v>
      </c>
      <c r="W61" s="473">
        <v>486</v>
      </c>
      <c r="X61" s="473">
        <v>120</v>
      </c>
      <c r="Y61" s="473">
        <v>332</v>
      </c>
      <c r="Z61" s="473">
        <v>517</v>
      </c>
      <c r="AA61" s="473">
        <v>1354</v>
      </c>
      <c r="AB61" s="473">
        <v>308</v>
      </c>
      <c r="AC61" s="473">
        <v>365</v>
      </c>
      <c r="AD61" s="473">
        <v>804</v>
      </c>
      <c r="AE61" s="473">
        <v>95</v>
      </c>
      <c r="AF61" s="473">
        <v>17</v>
      </c>
      <c r="AG61" s="473">
        <v>107</v>
      </c>
      <c r="AH61" s="473">
        <v>246</v>
      </c>
      <c r="AI61" s="473">
        <v>116</v>
      </c>
      <c r="AJ61" s="473">
        <v>47</v>
      </c>
      <c r="AK61" s="473">
        <v>445</v>
      </c>
      <c r="AL61" s="473">
        <v>245</v>
      </c>
      <c r="AM61" s="473">
        <v>381</v>
      </c>
      <c r="AN61" s="473">
        <v>175</v>
      </c>
      <c r="AO61" s="473">
        <v>155</v>
      </c>
      <c r="AP61" s="473">
        <v>3303</v>
      </c>
      <c r="AQ61" s="473">
        <v>369</v>
      </c>
      <c r="AR61" s="473">
        <v>15</v>
      </c>
      <c r="AS61" s="473">
        <v>285</v>
      </c>
      <c r="AT61" s="473">
        <v>105</v>
      </c>
      <c r="AU61" s="473">
        <v>277</v>
      </c>
      <c r="AV61" s="473">
        <v>106</v>
      </c>
      <c r="AW61" s="473">
        <v>375</v>
      </c>
      <c r="AX61" s="473">
        <v>53</v>
      </c>
      <c r="AY61" s="473">
        <v>332</v>
      </c>
      <c r="AZ61" s="473">
        <v>893</v>
      </c>
      <c r="BA61" s="473">
        <v>680</v>
      </c>
      <c r="BB61" s="473">
        <v>55</v>
      </c>
      <c r="BC61" s="473">
        <v>132</v>
      </c>
      <c r="BD61" s="473">
        <v>2000</v>
      </c>
      <c r="BE61" s="473">
        <v>486</v>
      </c>
      <c r="BF61" s="473">
        <v>101</v>
      </c>
      <c r="BG61" s="473">
        <v>113</v>
      </c>
      <c r="BH61" s="473">
        <v>155</v>
      </c>
      <c r="BI61" s="473">
        <v>57</v>
      </c>
      <c r="BJ61" s="473">
        <v>114</v>
      </c>
      <c r="BK61" s="473">
        <v>6656</v>
      </c>
      <c r="BL61" s="473">
        <v>1532</v>
      </c>
      <c r="BM61" s="473">
        <v>23</v>
      </c>
      <c r="BN61" s="473">
        <v>416</v>
      </c>
      <c r="BO61" s="473">
        <v>89</v>
      </c>
      <c r="BP61" s="473">
        <v>673</v>
      </c>
      <c r="BQ61" s="473">
        <v>72</v>
      </c>
      <c r="BR61" s="473">
        <v>461</v>
      </c>
      <c r="BS61" s="473">
        <v>658</v>
      </c>
      <c r="BT61" s="473">
        <v>135</v>
      </c>
      <c r="BU61" s="473">
        <v>178</v>
      </c>
      <c r="BV61" s="473">
        <v>881</v>
      </c>
      <c r="BW61" s="473">
        <v>242</v>
      </c>
      <c r="BX61" s="473">
        <v>238</v>
      </c>
      <c r="BY61" s="473">
        <v>651</v>
      </c>
      <c r="BZ61" s="473">
        <v>771</v>
      </c>
      <c r="CA61" s="473">
        <v>222</v>
      </c>
      <c r="CB61" s="473">
        <v>236</v>
      </c>
      <c r="CC61" s="473">
        <v>85</v>
      </c>
      <c r="CD61" s="473">
        <v>241</v>
      </c>
      <c r="CE61" s="474"/>
      <c r="CF61" s="475" t="s">
        <v>1597</v>
      </c>
      <c r="CG61" s="475"/>
      <c r="CH61" s="475"/>
      <c r="CI61" s="475"/>
      <c r="CJ61" s="475"/>
    </row>
    <row r="62" spans="1:88" s="468" customFormat="1" ht="27" customHeight="1">
      <c r="A62" s="461" t="s">
        <v>1507</v>
      </c>
      <c r="B62" s="461" t="s">
        <v>1959</v>
      </c>
      <c r="C62" s="461" t="s">
        <v>1508</v>
      </c>
      <c r="D62" s="461" t="s">
        <v>1509</v>
      </c>
      <c r="E62" s="461"/>
      <c r="F62" s="470">
        <v>47</v>
      </c>
      <c r="G62" s="471"/>
      <c r="H62" s="463"/>
      <c r="I62" s="696" t="s">
        <v>1598</v>
      </c>
      <c r="J62" s="696"/>
      <c r="K62" s="696"/>
      <c r="L62" s="696"/>
      <c r="M62" s="696"/>
      <c r="N62" s="696"/>
      <c r="O62" s="711"/>
      <c r="P62" s="464"/>
      <c r="Q62" s="465">
        <v>68693</v>
      </c>
      <c r="R62" s="465">
        <v>60608</v>
      </c>
      <c r="S62" s="465">
        <v>59536</v>
      </c>
      <c r="T62" s="465">
        <v>60201</v>
      </c>
      <c r="U62" s="465">
        <v>52638</v>
      </c>
      <c r="V62" s="465">
        <v>54584</v>
      </c>
      <c r="W62" s="465">
        <v>70294</v>
      </c>
      <c r="X62" s="465">
        <v>51762</v>
      </c>
      <c r="Y62" s="465">
        <v>60009</v>
      </c>
      <c r="Z62" s="465">
        <v>69251</v>
      </c>
      <c r="AA62" s="465">
        <v>54188</v>
      </c>
      <c r="AB62" s="465">
        <v>57107</v>
      </c>
      <c r="AC62" s="465">
        <v>52328</v>
      </c>
      <c r="AD62" s="465">
        <v>40239</v>
      </c>
      <c r="AE62" s="465">
        <v>48657</v>
      </c>
      <c r="AF62" s="465">
        <v>47793</v>
      </c>
      <c r="AG62" s="465">
        <v>43841</v>
      </c>
      <c r="AH62" s="465">
        <v>64404</v>
      </c>
      <c r="AI62" s="465">
        <v>40815</v>
      </c>
      <c r="AJ62" s="465">
        <v>55357</v>
      </c>
      <c r="AK62" s="465">
        <v>45336</v>
      </c>
      <c r="AL62" s="465">
        <v>61841</v>
      </c>
      <c r="AM62" s="465">
        <v>56309</v>
      </c>
      <c r="AN62" s="465">
        <v>66160</v>
      </c>
      <c r="AO62" s="465">
        <v>140440</v>
      </c>
      <c r="AP62" s="465">
        <v>56697</v>
      </c>
      <c r="AQ62" s="465">
        <v>83113</v>
      </c>
      <c r="AR62" s="465">
        <v>67512</v>
      </c>
      <c r="AS62" s="465">
        <v>54112</v>
      </c>
      <c r="AT62" s="465">
        <v>57299</v>
      </c>
      <c r="AU62" s="465">
        <v>54826</v>
      </c>
      <c r="AV62" s="465">
        <v>42306</v>
      </c>
      <c r="AW62" s="465">
        <v>56047</v>
      </c>
      <c r="AX62" s="465">
        <v>46510</v>
      </c>
      <c r="AY62" s="465">
        <v>55503</v>
      </c>
      <c r="AZ62" s="465">
        <v>52310</v>
      </c>
      <c r="BA62" s="465">
        <v>53917</v>
      </c>
      <c r="BB62" s="465">
        <v>69096</v>
      </c>
      <c r="BC62" s="465">
        <v>67227</v>
      </c>
      <c r="BD62" s="465">
        <v>83140</v>
      </c>
      <c r="BE62" s="465">
        <v>69227</v>
      </c>
      <c r="BF62" s="465">
        <v>63091</v>
      </c>
      <c r="BG62" s="465">
        <v>60775</v>
      </c>
      <c r="BH62" s="465">
        <v>54348</v>
      </c>
      <c r="BI62" s="465">
        <v>51837</v>
      </c>
      <c r="BJ62" s="465">
        <v>64714</v>
      </c>
      <c r="BK62" s="465">
        <v>60111</v>
      </c>
      <c r="BL62" s="465">
        <v>51206</v>
      </c>
      <c r="BM62" s="465">
        <v>50538</v>
      </c>
      <c r="BN62" s="465">
        <v>58219</v>
      </c>
      <c r="BO62" s="465">
        <v>59046</v>
      </c>
      <c r="BP62" s="465">
        <v>58095</v>
      </c>
      <c r="BQ62" s="465">
        <v>42533</v>
      </c>
      <c r="BR62" s="465">
        <v>44246</v>
      </c>
      <c r="BS62" s="465">
        <v>58354</v>
      </c>
      <c r="BT62" s="465">
        <v>45583</v>
      </c>
      <c r="BU62" s="465">
        <v>51010</v>
      </c>
      <c r="BV62" s="465">
        <v>56253</v>
      </c>
      <c r="BW62" s="465">
        <v>39046</v>
      </c>
      <c r="BX62" s="465">
        <v>41835</v>
      </c>
      <c r="BY62" s="465">
        <v>57158</v>
      </c>
      <c r="BZ62" s="465">
        <v>87988</v>
      </c>
      <c r="CA62" s="465">
        <v>75003</v>
      </c>
      <c r="CB62" s="465">
        <v>48921</v>
      </c>
      <c r="CC62" s="465">
        <v>65036</v>
      </c>
      <c r="CD62" s="465">
        <v>54813</v>
      </c>
      <c r="CE62" s="466"/>
      <c r="CF62" s="467" t="s">
        <v>1599</v>
      </c>
      <c r="CG62" s="467"/>
      <c r="CH62" s="467"/>
      <c r="CI62" s="467"/>
      <c r="CJ62" s="467"/>
    </row>
    <row r="63" spans="1:88" s="468" customFormat="1" ht="27" customHeight="1">
      <c r="A63" s="461" t="s">
        <v>1507</v>
      </c>
      <c r="B63" s="461" t="s">
        <v>1959</v>
      </c>
      <c r="C63" s="461" t="s">
        <v>1508</v>
      </c>
      <c r="D63" s="461" t="s">
        <v>1509</v>
      </c>
      <c r="E63" s="461"/>
      <c r="F63" s="470">
        <v>48</v>
      </c>
      <c r="G63" s="471"/>
      <c r="H63" s="696" t="s">
        <v>1600</v>
      </c>
      <c r="I63" s="696"/>
      <c r="J63" s="696"/>
      <c r="K63" s="696"/>
      <c r="L63" s="696"/>
      <c r="M63" s="696"/>
      <c r="N63" s="696"/>
      <c r="O63" s="711"/>
      <c r="P63" s="464"/>
      <c r="Q63" s="465">
        <v>886915</v>
      </c>
      <c r="R63" s="465">
        <v>956298</v>
      </c>
      <c r="S63" s="465">
        <v>927400</v>
      </c>
      <c r="T63" s="465">
        <v>858936</v>
      </c>
      <c r="U63" s="465">
        <v>817186</v>
      </c>
      <c r="V63" s="465">
        <v>802431</v>
      </c>
      <c r="W63" s="465">
        <v>971857</v>
      </c>
      <c r="X63" s="465">
        <v>968565</v>
      </c>
      <c r="Y63" s="465">
        <v>967837</v>
      </c>
      <c r="Z63" s="465">
        <v>893045</v>
      </c>
      <c r="AA63" s="465">
        <v>828125</v>
      </c>
      <c r="AB63" s="465">
        <v>854133</v>
      </c>
      <c r="AC63" s="465">
        <v>848165</v>
      </c>
      <c r="AD63" s="465">
        <v>624786</v>
      </c>
      <c r="AE63" s="465">
        <v>888525</v>
      </c>
      <c r="AF63" s="465">
        <v>783739</v>
      </c>
      <c r="AG63" s="465">
        <v>939423</v>
      </c>
      <c r="AH63" s="465">
        <v>735187</v>
      </c>
      <c r="AI63" s="465">
        <v>1014288</v>
      </c>
      <c r="AJ63" s="465">
        <v>844011</v>
      </c>
      <c r="AK63" s="465">
        <v>1031486</v>
      </c>
      <c r="AL63" s="465">
        <v>967759</v>
      </c>
      <c r="AM63" s="465">
        <v>1017071</v>
      </c>
      <c r="AN63" s="465">
        <v>901938</v>
      </c>
      <c r="AO63" s="465">
        <v>1069811</v>
      </c>
      <c r="AP63" s="465">
        <v>897368</v>
      </c>
      <c r="AQ63" s="465">
        <v>983975</v>
      </c>
      <c r="AR63" s="465">
        <v>892370</v>
      </c>
      <c r="AS63" s="465">
        <v>967919</v>
      </c>
      <c r="AT63" s="465">
        <v>975224</v>
      </c>
      <c r="AU63" s="465">
        <v>1028350</v>
      </c>
      <c r="AV63" s="465">
        <v>966288</v>
      </c>
      <c r="AW63" s="465">
        <v>788318</v>
      </c>
      <c r="AX63" s="465">
        <v>837345</v>
      </c>
      <c r="AY63" s="465">
        <v>1054542</v>
      </c>
      <c r="AZ63" s="465">
        <v>956461</v>
      </c>
      <c r="BA63" s="465">
        <v>933066</v>
      </c>
      <c r="BB63" s="465">
        <v>882915</v>
      </c>
      <c r="BC63" s="465">
        <v>952944</v>
      </c>
      <c r="BD63" s="465">
        <v>934497</v>
      </c>
      <c r="BE63" s="465">
        <v>762332</v>
      </c>
      <c r="BF63" s="465">
        <v>748386</v>
      </c>
      <c r="BG63" s="465">
        <v>934059</v>
      </c>
      <c r="BH63" s="465">
        <v>777708</v>
      </c>
      <c r="BI63" s="465">
        <v>777175</v>
      </c>
      <c r="BJ63" s="465">
        <v>932772</v>
      </c>
      <c r="BK63" s="465">
        <v>875656</v>
      </c>
      <c r="BL63" s="465">
        <v>857581</v>
      </c>
      <c r="BM63" s="465">
        <v>788588</v>
      </c>
      <c r="BN63" s="465">
        <v>996842</v>
      </c>
      <c r="BO63" s="465">
        <v>1071772</v>
      </c>
      <c r="BP63" s="465">
        <v>849231</v>
      </c>
      <c r="BQ63" s="465">
        <v>958247</v>
      </c>
      <c r="BR63" s="465">
        <v>850283</v>
      </c>
      <c r="BS63" s="465">
        <v>835890</v>
      </c>
      <c r="BT63" s="465">
        <v>853569</v>
      </c>
      <c r="BU63" s="465">
        <v>805205</v>
      </c>
      <c r="BV63" s="465">
        <v>976446</v>
      </c>
      <c r="BW63" s="465">
        <v>874088</v>
      </c>
      <c r="BX63" s="465">
        <v>902736</v>
      </c>
      <c r="BY63" s="465">
        <v>694791</v>
      </c>
      <c r="BZ63" s="465">
        <v>889820</v>
      </c>
      <c r="CA63" s="465">
        <v>916907</v>
      </c>
      <c r="CB63" s="465">
        <v>904314</v>
      </c>
      <c r="CC63" s="465">
        <v>783180</v>
      </c>
      <c r="CD63" s="465">
        <v>785606</v>
      </c>
      <c r="CE63" s="466"/>
      <c r="CF63" s="467" t="s">
        <v>1601</v>
      </c>
      <c r="CG63" s="467"/>
      <c r="CH63" s="467"/>
      <c r="CI63" s="467"/>
      <c r="CJ63" s="467"/>
    </row>
    <row r="64" spans="1:88" s="468" customFormat="1" ht="27" customHeight="1">
      <c r="A64" s="461" t="s">
        <v>1507</v>
      </c>
      <c r="B64" s="461" t="s">
        <v>1959</v>
      </c>
      <c r="C64" s="461" t="s">
        <v>1508</v>
      </c>
      <c r="D64" s="461" t="s">
        <v>1509</v>
      </c>
      <c r="E64" s="461"/>
      <c r="F64" s="470">
        <v>49</v>
      </c>
      <c r="G64" s="471"/>
      <c r="H64" s="463"/>
      <c r="I64" s="696" t="s">
        <v>1602</v>
      </c>
      <c r="J64" s="696"/>
      <c r="K64" s="696"/>
      <c r="L64" s="696"/>
      <c r="M64" s="696"/>
      <c r="N64" s="696"/>
      <c r="O64" s="711"/>
      <c r="P64" s="464"/>
      <c r="Q64" s="465">
        <v>355659</v>
      </c>
      <c r="R64" s="465">
        <v>383028</v>
      </c>
      <c r="S64" s="465">
        <v>373867</v>
      </c>
      <c r="T64" s="465">
        <v>349969</v>
      </c>
      <c r="U64" s="465">
        <v>335099</v>
      </c>
      <c r="V64" s="465">
        <v>327135</v>
      </c>
      <c r="W64" s="465">
        <v>388669</v>
      </c>
      <c r="X64" s="465">
        <v>374778</v>
      </c>
      <c r="Y64" s="465">
        <v>385926</v>
      </c>
      <c r="Z64" s="465">
        <v>359165</v>
      </c>
      <c r="AA64" s="465">
        <v>339013</v>
      </c>
      <c r="AB64" s="465">
        <v>355433</v>
      </c>
      <c r="AC64" s="465">
        <v>347291</v>
      </c>
      <c r="AD64" s="465">
        <v>253978</v>
      </c>
      <c r="AE64" s="465">
        <v>348303</v>
      </c>
      <c r="AF64" s="465">
        <v>318584</v>
      </c>
      <c r="AG64" s="465">
        <v>408658</v>
      </c>
      <c r="AH64" s="465">
        <v>304524</v>
      </c>
      <c r="AI64" s="465">
        <v>400437</v>
      </c>
      <c r="AJ64" s="465">
        <v>339838</v>
      </c>
      <c r="AK64" s="465">
        <v>411627</v>
      </c>
      <c r="AL64" s="465">
        <v>381211</v>
      </c>
      <c r="AM64" s="465">
        <v>428213</v>
      </c>
      <c r="AN64" s="465">
        <v>370518</v>
      </c>
      <c r="AO64" s="465">
        <v>376424</v>
      </c>
      <c r="AP64" s="465">
        <v>349775</v>
      </c>
      <c r="AQ64" s="465">
        <v>399843</v>
      </c>
      <c r="AR64" s="465">
        <v>356240</v>
      </c>
      <c r="AS64" s="465">
        <v>387067</v>
      </c>
      <c r="AT64" s="465">
        <v>384558</v>
      </c>
      <c r="AU64" s="465">
        <v>409212</v>
      </c>
      <c r="AV64" s="465">
        <v>363432</v>
      </c>
      <c r="AW64" s="465">
        <v>328937</v>
      </c>
      <c r="AX64" s="465">
        <v>345115</v>
      </c>
      <c r="AY64" s="465">
        <v>436941</v>
      </c>
      <c r="AZ64" s="465">
        <v>388841</v>
      </c>
      <c r="BA64" s="465">
        <v>368831</v>
      </c>
      <c r="BB64" s="465">
        <v>355458</v>
      </c>
      <c r="BC64" s="465">
        <v>366743</v>
      </c>
      <c r="BD64" s="465">
        <v>366245</v>
      </c>
      <c r="BE64" s="465">
        <v>302558</v>
      </c>
      <c r="BF64" s="465">
        <v>324747</v>
      </c>
      <c r="BG64" s="465">
        <v>379459</v>
      </c>
      <c r="BH64" s="465">
        <v>292199</v>
      </c>
      <c r="BI64" s="465">
        <v>300862</v>
      </c>
      <c r="BJ64" s="465">
        <v>365259</v>
      </c>
      <c r="BK64" s="465">
        <v>341172</v>
      </c>
      <c r="BL64" s="465">
        <v>355852</v>
      </c>
      <c r="BM64" s="465">
        <v>331877</v>
      </c>
      <c r="BN64" s="465">
        <v>409306</v>
      </c>
      <c r="BO64" s="465">
        <v>450911</v>
      </c>
      <c r="BP64" s="465">
        <v>344467</v>
      </c>
      <c r="BQ64" s="465">
        <v>392908</v>
      </c>
      <c r="BR64" s="465">
        <v>350664</v>
      </c>
      <c r="BS64" s="465">
        <v>328543</v>
      </c>
      <c r="BT64" s="465">
        <v>355197</v>
      </c>
      <c r="BU64" s="465">
        <v>322869</v>
      </c>
      <c r="BV64" s="465">
        <v>378444</v>
      </c>
      <c r="BW64" s="465">
        <v>394545</v>
      </c>
      <c r="BX64" s="465">
        <v>354597</v>
      </c>
      <c r="BY64" s="465">
        <v>274506</v>
      </c>
      <c r="BZ64" s="465">
        <v>344883</v>
      </c>
      <c r="CA64" s="465">
        <v>369047</v>
      </c>
      <c r="CB64" s="465">
        <v>379680</v>
      </c>
      <c r="CC64" s="465">
        <v>332455</v>
      </c>
      <c r="CD64" s="465">
        <v>333812</v>
      </c>
      <c r="CE64" s="466"/>
      <c r="CF64" s="467" t="s">
        <v>1603</v>
      </c>
      <c r="CG64" s="467"/>
      <c r="CH64" s="467"/>
      <c r="CI64" s="467"/>
      <c r="CJ64" s="467"/>
    </row>
    <row r="65" spans="1:88" s="468" customFormat="1" ht="27" customHeight="1">
      <c r="A65" s="461" t="s">
        <v>1507</v>
      </c>
      <c r="B65" s="461" t="s">
        <v>1959</v>
      </c>
      <c r="C65" s="461" t="s">
        <v>1508</v>
      </c>
      <c r="D65" s="461" t="s">
        <v>1509</v>
      </c>
      <c r="E65" s="461"/>
      <c r="F65" s="470">
        <v>50</v>
      </c>
      <c r="G65" s="471"/>
      <c r="H65" s="463"/>
      <c r="I65" s="463"/>
      <c r="J65" s="696" t="s">
        <v>1604</v>
      </c>
      <c r="K65" s="696"/>
      <c r="L65" s="696"/>
      <c r="M65" s="696"/>
      <c r="N65" s="696"/>
      <c r="O65" s="711"/>
      <c r="P65" s="464"/>
      <c r="Q65" s="465">
        <v>265288</v>
      </c>
      <c r="R65" s="465">
        <v>285789</v>
      </c>
      <c r="S65" s="465">
        <v>282172</v>
      </c>
      <c r="T65" s="465">
        <v>267860</v>
      </c>
      <c r="U65" s="465">
        <v>260160</v>
      </c>
      <c r="V65" s="465">
        <v>252533</v>
      </c>
      <c r="W65" s="465">
        <v>286498</v>
      </c>
      <c r="X65" s="465">
        <v>272826</v>
      </c>
      <c r="Y65" s="465">
        <v>285966</v>
      </c>
      <c r="Z65" s="465">
        <v>273851</v>
      </c>
      <c r="AA65" s="465">
        <v>258864</v>
      </c>
      <c r="AB65" s="465">
        <v>275671</v>
      </c>
      <c r="AC65" s="465">
        <v>266926</v>
      </c>
      <c r="AD65" s="465">
        <v>212811</v>
      </c>
      <c r="AE65" s="465">
        <v>269521</v>
      </c>
      <c r="AF65" s="465">
        <v>249593</v>
      </c>
      <c r="AG65" s="465">
        <v>315496</v>
      </c>
      <c r="AH65" s="465">
        <v>240380</v>
      </c>
      <c r="AI65" s="465">
        <v>296141</v>
      </c>
      <c r="AJ65" s="465">
        <v>265624</v>
      </c>
      <c r="AK65" s="465">
        <v>302945</v>
      </c>
      <c r="AL65" s="465">
        <v>273104</v>
      </c>
      <c r="AM65" s="465">
        <v>322913</v>
      </c>
      <c r="AN65" s="465">
        <v>280465</v>
      </c>
      <c r="AO65" s="465">
        <v>277262</v>
      </c>
      <c r="AP65" s="465">
        <v>257771</v>
      </c>
      <c r="AQ65" s="465">
        <v>291734</v>
      </c>
      <c r="AR65" s="465">
        <v>267001</v>
      </c>
      <c r="AS65" s="465">
        <v>286466</v>
      </c>
      <c r="AT65" s="465">
        <v>299303</v>
      </c>
      <c r="AU65" s="465">
        <v>297693</v>
      </c>
      <c r="AV65" s="465">
        <v>284894</v>
      </c>
      <c r="AW65" s="465">
        <v>247910</v>
      </c>
      <c r="AX65" s="465">
        <v>268142</v>
      </c>
      <c r="AY65" s="465">
        <v>330124</v>
      </c>
      <c r="AZ65" s="465">
        <v>297407</v>
      </c>
      <c r="BA65" s="465">
        <v>272368</v>
      </c>
      <c r="BB65" s="465">
        <v>269834</v>
      </c>
      <c r="BC65" s="465">
        <v>269658</v>
      </c>
      <c r="BD65" s="465">
        <v>290005</v>
      </c>
      <c r="BE65" s="465">
        <v>233755</v>
      </c>
      <c r="BF65" s="465">
        <v>256793</v>
      </c>
      <c r="BG65" s="465">
        <v>277249</v>
      </c>
      <c r="BH65" s="465">
        <v>209575</v>
      </c>
      <c r="BI65" s="465">
        <v>224430</v>
      </c>
      <c r="BJ65" s="465">
        <v>266811</v>
      </c>
      <c r="BK65" s="465">
        <v>256961</v>
      </c>
      <c r="BL65" s="465">
        <v>266757</v>
      </c>
      <c r="BM65" s="465">
        <v>245471</v>
      </c>
      <c r="BN65" s="465">
        <v>305588</v>
      </c>
      <c r="BO65" s="465">
        <v>344805</v>
      </c>
      <c r="BP65" s="465">
        <v>278100</v>
      </c>
      <c r="BQ65" s="465">
        <v>294986</v>
      </c>
      <c r="BR65" s="465">
        <v>263527</v>
      </c>
      <c r="BS65" s="465">
        <v>237933</v>
      </c>
      <c r="BT65" s="465">
        <v>263773</v>
      </c>
      <c r="BU65" s="465">
        <v>241407</v>
      </c>
      <c r="BV65" s="465">
        <v>274383</v>
      </c>
      <c r="BW65" s="465">
        <v>325796</v>
      </c>
      <c r="BX65" s="465">
        <v>279847</v>
      </c>
      <c r="BY65" s="465">
        <v>229970</v>
      </c>
      <c r="BZ65" s="465">
        <v>243066</v>
      </c>
      <c r="CA65" s="465">
        <v>275031</v>
      </c>
      <c r="CB65" s="465">
        <v>275995</v>
      </c>
      <c r="CC65" s="465">
        <v>254428</v>
      </c>
      <c r="CD65" s="465">
        <v>262074</v>
      </c>
      <c r="CE65" s="466"/>
      <c r="CF65" s="467" t="s">
        <v>1605</v>
      </c>
      <c r="CG65" s="467"/>
      <c r="CH65" s="467"/>
      <c r="CI65" s="467"/>
      <c r="CJ65" s="467"/>
    </row>
    <row r="66" spans="1:88" s="468" customFormat="1" ht="27" customHeight="1">
      <c r="A66" s="461" t="s">
        <v>1507</v>
      </c>
      <c r="B66" s="461" t="s">
        <v>1959</v>
      </c>
      <c r="C66" s="461" t="s">
        <v>1508</v>
      </c>
      <c r="D66" s="461" t="s">
        <v>1509</v>
      </c>
      <c r="E66" s="461"/>
      <c r="F66" s="470">
        <v>51</v>
      </c>
      <c r="G66" s="471"/>
      <c r="H66" s="463"/>
      <c r="I66" s="463"/>
      <c r="J66" s="463"/>
      <c r="K66" s="696" t="s">
        <v>1606</v>
      </c>
      <c r="L66" s="696"/>
      <c r="M66" s="696"/>
      <c r="N66" s="696"/>
      <c r="O66" s="711"/>
      <c r="P66" s="464"/>
      <c r="Q66" s="465">
        <v>66384</v>
      </c>
      <c r="R66" s="465">
        <v>68523</v>
      </c>
      <c r="S66" s="465">
        <v>66944</v>
      </c>
      <c r="T66" s="465">
        <v>64948</v>
      </c>
      <c r="U66" s="465">
        <v>61299</v>
      </c>
      <c r="V66" s="465">
        <v>62010</v>
      </c>
      <c r="W66" s="465">
        <v>70537</v>
      </c>
      <c r="X66" s="465">
        <v>65263</v>
      </c>
      <c r="Y66" s="465">
        <v>68553</v>
      </c>
      <c r="Z66" s="465">
        <v>70434</v>
      </c>
      <c r="AA66" s="465">
        <v>60209</v>
      </c>
      <c r="AB66" s="465">
        <v>60827</v>
      </c>
      <c r="AC66" s="465">
        <v>59849</v>
      </c>
      <c r="AD66" s="465">
        <v>55750</v>
      </c>
      <c r="AE66" s="465">
        <v>65865</v>
      </c>
      <c r="AF66" s="465">
        <v>63694</v>
      </c>
      <c r="AG66" s="465">
        <v>68706</v>
      </c>
      <c r="AH66" s="465">
        <v>63236</v>
      </c>
      <c r="AI66" s="465">
        <v>66515</v>
      </c>
      <c r="AJ66" s="465">
        <v>56813</v>
      </c>
      <c r="AK66" s="465">
        <v>66569</v>
      </c>
      <c r="AL66" s="465">
        <v>66519</v>
      </c>
      <c r="AM66" s="465">
        <v>72894</v>
      </c>
      <c r="AN66" s="465">
        <v>69647</v>
      </c>
      <c r="AO66" s="465">
        <v>69235</v>
      </c>
      <c r="AP66" s="465">
        <v>65404</v>
      </c>
      <c r="AQ66" s="465">
        <v>72967</v>
      </c>
      <c r="AR66" s="465">
        <v>68701</v>
      </c>
      <c r="AS66" s="465">
        <v>60452</v>
      </c>
      <c r="AT66" s="465">
        <v>75155</v>
      </c>
      <c r="AU66" s="465">
        <v>65287</v>
      </c>
      <c r="AV66" s="465">
        <v>68269</v>
      </c>
      <c r="AW66" s="465">
        <v>64904</v>
      </c>
      <c r="AX66" s="465">
        <v>65378</v>
      </c>
      <c r="AY66" s="465">
        <v>71464</v>
      </c>
      <c r="AZ66" s="465">
        <v>68434</v>
      </c>
      <c r="BA66" s="465">
        <v>67860</v>
      </c>
      <c r="BB66" s="465">
        <v>68869</v>
      </c>
      <c r="BC66" s="465">
        <v>73095</v>
      </c>
      <c r="BD66" s="465">
        <v>70389</v>
      </c>
      <c r="BE66" s="465">
        <v>67862</v>
      </c>
      <c r="BF66" s="465">
        <v>70225</v>
      </c>
      <c r="BG66" s="465">
        <v>67852</v>
      </c>
      <c r="BH66" s="465">
        <v>60414</v>
      </c>
      <c r="BI66" s="465">
        <v>57107</v>
      </c>
      <c r="BJ66" s="465">
        <v>62304</v>
      </c>
      <c r="BK66" s="465">
        <v>56106</v>
      </c>
      <c r="BL66" s="465">
        <v>65368</v>
      </c>
      <c r="BM66" s="465">
        <v>44856</v>
      </c>
      <c r="BN66" s="465">
        <v>66335</v>
      </c>
      <c r="BO66" s="465">
        <v>69017</v>
      </c>
      <c r="BP66" s="465">
        <v>66192</v>
      </c>
      <c r="BQ66" s="465">
        <v>72359</v>
      </c>
      <c r="BR66" s="465">
        <v>61791</v>
      </c>
      <c r="BS66" s="465">
        <v>62053</v>
      </c>
      <c r="BT66" s="465">
        <v>65254</v>
      </c>
      <c r="BU66" s="465">
        <v>52170</v>
      </c>
      <c r="BV66" s="465">
        <v>61504</v>
      </c>
      <c r="BW66" s="465">
        <v>58585</v>
      </c>
      <c r="BX66" s="465">
        <v>59691</v>
      </c>
      <c r="BY66" s="465">
        <v>60602</v>
      </c>
      <c r="BZ66" s="465">
        <v>63097</v>
      </c>
      <c r="CA66" s="465">
        <v>67260</v>
      </c>
      <c r="CB66" s="465">
        <v>62735</v>
      </c>
      <c r="CC66" s="465">
        <v>61933</v>
      </c>
      <c r="CD66" s="465">
        <v>64147</v>
      </c>
      <c r="CE66" s="466"/>
      <c r="CF66" s="467" t="s">
        <v>1607</v>
      </c>
      <c r="CG66" s="467"/>
      <c r="CH66" s="467"/>
      <c r="CI66" s="467"/>
      <c r="CJ66" s="467"/>
    </row>
    <row r="67" spans="1:88" s="468" customFormat="1" ht="27" customHeight="1">
      <c r="A67" s="461" t="s">
        <v>1507</v>
      </c>
      <c r="B67" s="461" t="s">
        <v>1959</v>
      </c>
      <c r="C67" s="461" t="s">
        <v>1508</v>
      </c>
      <c r="D67" s="461" t="s">
        <v>1509</v>
      </c>
      <c r="E67" s="461"/>
      <c r="F67" s="470">
        <v>52</v>
      </c>
      <c r="G67" s="471"/>
      <c r="H67" s="463"/>
      <c r="I67" s="463"/>
      <c r="J67" s="463"/>
      <c r="K67" s="463"/>
      <c r="L67" s="696" t="s">
        <v>245</v>
      </c>
      <c r="M67" s="696"/>
      <c r="N67" s="696"/>
      <c r="O67" s="711"/>
      <c r="P67" s="464"/>
      <c r="Q67" s="465">
        <v>4998</v>
      </c>
      <c r="R67" s="465">
        <v>5404</v>
      </c>
      <c r="S67" s="465">
        <v>5509</v>
      </c>
      <c r="T67" s="465">
        <v>5453</v>
      </c>
      <c r="U67" s="465">
        <v>5504</v>
      </c>
      <c r="V67" s="465">
        <v>4808</v>
      </c>
      <c r="W67" s="465">
        <v>5275</v>
      </c>
      <c r="X67" s="465">
        <v>5343</v>
      </c>
      <c r="Y67" s="465">
        <v>5544</v>
      </c>
      <c r="Z67" s="465">
        <v>5869</v>
      </c>
      <c r="AA67" s="465">
        <v>5079</v>
      </c>
      <c r="AB67" s="465">
        <v>4900</v>
      </c>
      <c r="AC67" s="465">
        <v>4834</v>
      </c>
      <c r="AD67" s="465">
        <v>4797</v>
      </c>
      <c r="AE67" s="465">
        <v>5586</v>
      </c>
      <c r="AF67" s="465">
        <v>5627</v>
      </c>
      <c r="AG67" s="465">
        <v>5564</v>
      </c>
      <c r="AH67" s="465">
        <v>4996</v>
      </c>
      <c r="AI67" s="465">
        <v>4934</v>
      </c>
      <c r="AJ67" s="465">
        <v>4137</v>
      </c>
      <c r="AK67" s="465">
        <v>4622</v>
      </c>
      <c r="AL67" s="465">
        <v>4368</v>
      </c>
      <c r="AM67" s="465">
        <v>5424</v>
      </c>
      <c r="AN67" s="465">
        <v>5660</v>
      </c>
      <c r="AO67" s="465">
        <v>6049</v>
      </c>
      <c r="AP67" s="465">
        <v>4503</v>
      </c>
      <c r="AQ67" s="465">
        <v>5131</v>
      </c>
      <c r="AR67" s="465">
        <v>5389</v>
      </c>
      <c r="AS67" s="465">
        <v>4661</v>
      </c>
      <c r="AT67" s="465">
        <v>6216</v>
      </c>
      <c r="AU67" s="465">
        <v>5022</v>
      </c>
      <c r="AV67" s="465">
        <v>5901</v>
      </c>
      <c r="AW67" s="465">
        <v>5139</v>
      </c>
      <c r="AX67" s="465">
        <v>5402</v>
      </c>
      <c r="AY67" s="465">
        <v>6060</v>
      </c>
      <c r="AZ67" s="465">
        <v>6042</v>
      </c>
      <c r="BA67" s="465">
        <v>4898</v>
      </c>
      <c r="BB67" s="465">
        <v>5379</v>
      </c>
      <c r="BC67" s="465">
        <v>6564</v>
      </c>
      <c r="BD67" s="465">
        <v>5980</v>
      </c>
      <c r="BE67" s="465">
        <v>5946</v>
      </c>
      <c r="BF67" s="465">
        <v>5282</v>
      </c>
      <c r="BG67" s="465">
        <v>5779</v>
      </c>
      <c r="BH67" s="465">
        <v>5151</v>
      </c>
      <c r="BI67" s="465">
        <v>4805</v>
      </c>
      <c r="BJ67" s="465">
        <v>4574</v>
      </c>
      <c r="BK67" s="465">
        <v>4404</v>
      </c>
      <c r="BL67" s="465">
        <v>5355</v>
      </c>
      <c r="BM67" s="465">
        <v>3387</v>
      </c>
      <c r="BN67" s="465">
        <v>5550</v>
      </c>
      <c r="BO67" s="465">
        <v>5762</v>
      </c>
      <c r="BP67" s="465">
        <v>5815</v>
      </c>
      <c r="BQ67" s="465">
        <v>5499</v>
      </c>
      <c r="BR67" s="465">
        <v>3936</v>
      </c>
      <c r="BS67" s="465">
        <v>4665</v>
      </c>
      <c r="BT67" s="465">
        <v>5284</v>
      </c>
      <c r="BU67" s="465">
        <v>4232</v>
      </c>
      <c r="BV67" s="465">
        <v>4414</v>
      </c>
      <c r="BW67" s="465">
        <v>4367</v>
      </c>
      <c r="BX67" s="465">
        <v>5453</v>
      </c>
      <c r="BY67" s="465">
        <v>4882</v>
      </c>
      <c r="BZ67" s="465">
        <v>3880</v>
      </c>
      <c r="CA67" s="465">
        <v>5340</v>
      </c>
      <c r="CB67" s="465">
        <v>5250</v>
      </c>
      <c r="CC67" s="465">
        <v>5804</v>
      </c>
      <c r="CD67" s="465">
        <v>5619</v>
      </c>
      <c r="CE67" s="466"/>
      <c r="CF67" s="467" t="s">
        <v>1608</v>
      </c>
      <c r="CG67" s="467"/>
      <c r="CH67" s="467"/>
      <c r="CI67" s="467"/>
      <c r="CJ67" s="467"/>
    </row>
    <row r="68" spans="1:88" s="476" customFormat="1" ht="15" customHeight="1">
      <c r="A68" s="469" t="s">
        <v>1507</v>
      </c>
      <c r="B68" s="469" t="s">
        <v>1959</v>
      </c>
      <c r="C68" s="469" t="s">
        <v>1508</v>
      </c>
      <c r="D68" s="469" t="s">
        <v>1509</v>
      </c>
      <c r="E68" s="469"/>
      <c r="F68" s="470">
        <v>53</v>
      </c>
      <c r="G68" s="471"/>
      <c r="H68" s="471"/>
      <c r="I68" s="471"/>
      <c r="J68" s="471"/>
      <c r="K68" s="471"/>
      <c r="L68" s="471"/>
      <c r="M68" s="725" t="s">
        <v>1609</v>
      </c>
      <c r="N68" s="725"/>
      <c r="O68" s="726"/>
      <c r="P68" s="472"/>
      <c r="Q68" s="473">
        <v>1332</v>
      </c>
      <c r="R68" s="473">
        <v>1485</v>
      </c>
      <c r="S68" s="473">
        <v>1595</v>
      </c>
      <c r="T68" s="473">
        <v>1578</v>
      </c>
      <c r="U68" s="473">
        <v>1930</v>
      </c>
      <c r="V68" s="473">
        <v>1411</v>
      </c>
      <c r="W68" s="473">
        <v>1437</v>
      </c>
      <c r="X68" s="473">
        <v>1399</v>
      </c>
      <c r="Y68" s="473">
        <v>1470</v>
      </c>
      <c r="Z68" s="473">
        <v>1650</v>
      </c>
      <c r="AA68" s="473">
        <v>1251</v>
      </c>
      <c r="AB68" s="473">
        <v>1100</v>
      </c>
      <c r="AC68" s="473">
        <v>1444</v>
      </c>
      <c r="AD68" s="473">
        <v>1839</v>
      </c>
      <c r="AE68" s="473">
        <v>2058</v>
      </c>
      <c r="AF68" s="473">
        <v>1926</v>
      </c>
      <c r="AG68" s="473">
        <v>1737</v>
      </c>
      <c r="AH68" s="473">
        <v>1411</v>
      </c>
      <c r="AI68" s="473">
        <v>1155</v>
      </c>
      <c r="AJ68" s="473">
        <v>1106</v>
      </c>
      <c r="AK68" s="473">
        <v>1140</v>
      </c>
      <c r="AL68" s="473">
        <v>877</v>
      </c>
      <c r="AM68" s="473">
        <v>1464</v>
      </c>
      <c r="AN68" s="473">
        <v>1635</v>
      </c>
      <c r="AO68" s="473">
        <v>1675</v>
      </c>
      <c r="AP68" s="473">
        <v>1162</v>
      </c>
      <c r="AQ68" s="473">
        <v>1244</v>
      </c>
      <c r="AR68" s="473">
        <v>1396</v>
      </c>
      <c r="AS68" s="473">
        <v>1161</v>
      </c>
      <c r="AT68" s="473">
        <v>1937</v>
      </c>
      <c r="AU68" s="473">
        <v>1242</v>
      </c>
      <c r="AV68" s="473">
        <v>2050</v>
      </c>
      <c r="AW68" s="473">
        <v>1426</v>
      </c>
      <c r="AX68" s="473">
        <v>1478</v>
      </c>
      <c r="AY68" s="473">
        <v>1734</v>
      </c>
      <c r="AZ68" s="473">
        <v>2028</v>
      </c>
      <c r="BA68" s="473">
        <v>1413</v>
      </c>
      <c r="BB68" s="473">
        <v>1259</v>
      </c>
      <c r="BC68" s="473">
        <v>1838</v>
      </c>
      <c r="BD68" s="473">
        <v>1590</v>
      </c>
      <c r="BE68" s="473">
        <v>1891</v>
      </c>
      <c r="BF68" s="473">
        <v>1254</v>
      </c>
      <c r="BG68" s="473">
        <v>1553</v>
      </c>
      <c r="BH68" s="473">
        <v>1466</v>
      </c>
      <c r="BI68" s="473">
        <v>1153</v>
      </c>
      <c r="BJ68" s="473">
        <v>1034</v>
      </c>
      <c r="BK68" s="473">
        <v>887</v>
      </c>
      <c r="BL68" s="473">
        <v>1191</v>
      </c>
      <c r="BM68" s="473">
        <v>726</v>
      </c>
      <c r="BN68" s="473">
        <v>1426</v>
      </c>
      <c r="BO68" s="473">
        <v>1177</v>
      </c>
      <c r="BP68" s="473">
        <v>1503</v>
      </c>
      <c r="BQ68" s="473">
        <v>1702</v>
      </c>
      <c r="BR68" s="473">
        <v>983</v>
      </c>
      <c r="BS68" s="473">
        <v>1228</v>
      </c>
      <c r="BT68" s="473">
        <v>1765</v>
      </c>
      <c r="BU68" s="473">
        <v>1063</v>
      </c>
      <c r="BV68" s="473">
        <v>1032</v>
      </c>
      <c r="BW68" s="473">
        <v>1211</v>
      </c>
      <c r="BX68" s="473">
        <v>1788</v>
      </c>
      <c r="BY68" s="473">
        <v>1581</v>
      </c>
      <c r="BZ68" s="473">
        <v>878</v>
      </c>
      <c r="CA68" s="473">
        <v>1470</v>
      </c>
      <c r="CB68" s="473">
        <v>1423</v>
      </c>
      <c r="CC68" s="473">
        <v>1737</v>
      </c>
      <c r="CD68" s="473">
        <v>1840</v>
      </c>
      <c r="CE68" s="474"/>
      <c r="CF68" s="475" t="s">
        <v>1610</v>
      </c>
      <c r="CG68" s="475"/>
      <c r="CH68" s="475"/>
      <c r="CI68" s="475"/>
      <c r="CJ68" s="475"/>
    </row>
    <row r="69" spans="1:88" s="476" customFormat="1" ht="15" customHeight="1">
      <c r="A69" s="469" t="s">
        <v>1507</v>
      </c>
      <c r="B69" s="469" t="s">
        <v>1959</v>
      </c>
      <c r="C69" s="469" t="s">
        <v>1508</v>
      </c>
      <c r="D69" s="469" t="s">
        <v>1509</v>
      </c>
      <c r="E69" s="469"/>
      <c r="F69" s="470">
        <v>54</v>
      </c>
      <c r="G69" s="471"/>
      <c r="H69" s="471"/>
      <c r="I69" s="471"/>
      <c r="J69" s="471"/>
      <c r="K69" s="471"/>
      <c r="L69" s="471"/>
      <c r="M69" s="697" t="s">
        <v>1611</v>
      </c>
      <c r="N69" s="697"/>
      <c r="O69" s="722"/>
      <c r="P69" s="472"/>
      <c r="Q69" s="473">
        <v>2252</v>
      </c>
      <c r="R69" s="473">
        <v>2325</v>
      </c>
      <c r="S69" s="473">
        <v>2303</v>
      </c>
      <c r="T69" s="473">
        <v>2217</v>
      </c>
      <c r="U69" s="473">
        <v>1952</v>
      </c>
      <c r="V69" s="473">
        <v>1723</v>
      </c>
      <c r="W69" s="473">
        <v>2297</v>
      </c>
      <c r="X69" s="473">
        <v>2383</v>
      </c>
      <c r="Y69" s="473">
        <v>2448</v>
      </c>
      <c r="Z69" s="473">
        <v>2665</v>
      </c>
      <c r="AA69" s="473">
        <v>2221</v>
      </c>
      <c r="AB69" s="473">
        <v>2299</v>
      </c>
      <c r="AC69" s="473">
        <v>2026</v>
      </c>
      <c r="AD69" s="473">
        <v>1641</v>
      </c>
      <c r="AE69" s="473">
        <v>1940</v>
      </c>
      <c r="AF69" s="473">
        <v>1924</v>
      </c>
      <c r="AG69" s="473">
        <v>2093</v>
      </c>
      <c r="AH69" s="473">
        <v>1989</v>
      </c>
      <c r="AI69" s="473">
        <v>2097</v>
      </c>
      <c r="AJ69" s="473">
        <v>1671</v>
      </c>
      <c r="AK69" s="473">
        <v>1848</v>
      </c>
      <c r="AL69" s="473">
        <v>1912</v>
      </c>
      <c r="AM69" s="473">
        <v>2220</v>
      </c>
      <c r="AN69" s="473">
        <v>2424</v>
      </c>
      <c r="AO69" s="473">
        <v>2718</v>
      </c>
      <c r="AP69" s="473">
        <v>1996</v>
      </c>
      <c r="AQ69" s="473">
        <v>2411</v>
      </c>
      <c r="AR69" s="473">
        <v>2401</v>
      </c>
      <c r="AS69" s="473">
        <v>2117</v>
      </c>
      <c r="AT69" s="473">
        <v>2402</v>
      </c>
      <c r="AU69" s="473">
        <v>2272</v>
      </c>
      <c r="AV69" s="473">
        <v>2351</v>
      </c>
      <c r="AW69" s="473">
        <v>2128</v>
      </c>
      <c r="AX69" s="473">
        <v>2171</v>
      </c>
      <c r="AY69" s="473">
        <v>2645</v>
      </c>
      <c r="AZ69" s="473">
        <v>2433</v>
      </c>
      <c r="BA69" s="473">
        <v>2006</v>
      </c>
      <c r="BB69" s="473">
        <v>2475</v>
      </c>
      <c r="BC69" s="473">
        <v>2830</v>
      </c>
      <c r="BD69" s="473">
        <v>3046</v>
      </c>
      <c r="BE69" s="473">
        <v>2552</v>
      </c>
      <c r="BF69" s="473">
        <v>2517</v>
      </c>
      <c r="BG69" s="473">
        <v>2604</v>
      </c>
      <c r="BH69" s="473">
        <v>2321</v>
      </c>
      <c r="BI69" s="473">
        <v>2121</v>
      </c>
      <c r="BJ69" s="473">
        <v>1992</v>
      </c>
      <c r="BK69" s="473">
        <v>2210</v>
      </c>
      <c r="BL69" s="473">
        <v>2649</v>
      </c>
      <c r="BM69" s="473">
        <v>1584</v>
      </c>
      <c r="BN69" s="473">
        <v>2439</v>
      </c>
      <c r="BO69" s="473">
        <v>2693</v>
      </c>
      <c r="BP69" s="473">
        <v>2624</v>
      </c>
      <c r="BQ69" s="473">
        <v>2230</v>
      </c>
      <c r="BR69" s="473">
        <v>1780</v>
      </c>
      <c r="BS69" s="473">
        <v>2160</v>
      </c>
      <c r="BT69" s="473">
        <v>2175</v>
      </c>
      <c r="BU69" s="473">
        <v>1977</v>
      </c>
      <c r="BV69" s="473">
        <v>2019</v>
      </c>
      <c r="BW69" s="473">
        <v>1839</v>
      </c>
      <c r="BX69" s="473">
        <v>2073</v>
      </c>
      <c r="BY69" s="473">
        <v>1892</v>
      </c>
      <c r="BZ69" s="473">
        <v>2010</v>
      </c>
      <c r="CA69" s="473">
        <v>2219</v>
      </c>
      <c r="CB69" s="473">
        <v>2363</v>
      </c>
      <c r="CC69" s="473">
        <v>2499</v>
      </c>
      <c r="CD69" s="473">
        <v>2260</v>
      </c>
      <c r="CE69" s="474"/>
      <c r="CF69" s="475" t="s">
        <v>1612</v>
      </c>
      <c r="CG69" s="475"/>
      <c r="CH69" s="475"/>
      <c r="CI69" s="475"/>
      <c r="CJ69" s="475"/>
    </row>
    <row r="70" spans="1:88" s="476" customFormat="1" ht="15" customHeight="1">
      <c r="A70" s="469" t="s">
        <v>1507</v>
      </c>
      <c r="B70" s="469" t="s">
        <v>1959</v>
      </c>
      <c r="C70" s="469" t="s">
        <v>1508</v>
      </c>
      <c r="D70" s="469" t="s">
        <v>1509</v>
      </c>
      <c r="E70" s="469"/>
      <c r="F70" s="470">
        <v>55</v>
      </c>
      <c r="G70" s="471"/>
      <c r="H70" s="471"/>
      <c r="I70" s="471"/>
      <c r="J70" s="471"/>
      <c r="K70" s="471"/>
      <c r="L70" s="471"/>
      <c r="M70" s="723" t="s">
        <v>1613</v>
      </c>
      <c r="N70" s="697"/>
      <c r="O70" s="722"/>
      <c r="P70" s="472"/>
      <c r="Q70" s="473">
        <v>1082</v>
      </c>
      <c r="R70" s="473">
        <v>1238</v>
      </c>
      <c r="S70" s="473">
        <v>1288</v>
      </c>
      <c r="T70" s="473">
        <v>1310</v>
      </c>
      <c r="U70" s="473">
        <v>1281</v>
      </c>
      <c r="V70" s="473">
        <v>1407</v>
      </c>
      <c r="W70" s="473">
        <v>1200</v>
      </c>
      <c r="X70" s="473">
        <v>1272</v>
      </c>
      <c r="Y70" s="473">
        <v>1246</v>
      </c>
      <c r="Z70" s="473">
        <v>1187</v>
      </c>
      <c r="AA70" s="473">
        <v>1253</v>
      </c>
      <c r="AB70" s="473">
        <v>1175</v>
      </c>
      <c r="AC70" s="473">
        <v>1057</v>
      </c>
      <c r="AD70" s="473">
        <v>959</v>
      </c>
      <c r="AE70" s="473">
        <v>1217</v>
      </c>
      <c r="AF70" s="473">
        <v>1476</v>
      </c>
      <c r="AG70" s="473">
        <v>1416</v>
      </c>
      <c r="AH70" s="473">
        <v>1266</v>
      </c>
      <c r="AI70" s="473">
        <v>1399</v>
      </c>
      <c r="AJ70" s="473">
        <v>1152</v>
      </c>
      <c r="AK70" s="473">
        <v>1333</v>
      </c>
      <c r="AL70" s="473">
        <v>1194</v>
      </c>
      <c r="AM70" s="473">
        <v>1321</v>
      </c>
      <c r="AN70" s="473">
        <v>1251</v>
      </c>
      <c r="AO70" s="473">
        <v>1309</v>
      </c>
      <c r="AP70" s="473">
        <v>1045</v>
      </c>
      <c r="AQ70" s="473">
        <v>1133</v>
      </c>
      <c r="AR70" s="473">
        <v>1134</v>
      </c>
      <c r="AS70" s="473">
        <v>1122</v>
      </c>
      <c r="AT70" s="473">
        <v>1463</v>
      </c>
      <c r="AU70" s="473">
        <v>1227</v>
      </c>
      <c r="AV70" s="473">
        <v>1196</v>
      </c>
      <c r="AW70" s="473">
        <v>1344</v>
      </c>
      <c r="AX70" s="473">
        <v>1453</v>
      </c>
      <c r="AY70" s="473">
        <v>1202</v>
      </c>
      <c r="AZ70" s="473">
        <v>1243</v>
      </c>
      <c r="BA70" s="473">
        <v>1086</v>
      </c>
      <c r="BB70" s="473">
        <v>1254</v>
      </c>
      <c r="BC70" s="473">
        <v>1402</v>
      </c>
      <c r="BD70" s="473">
        <v>1010</v>
      </c>
      <c r="BE70" s="473">
        <v>1173</v>
      </c>
      <c r="BF70" s="473">
        <v>1092</v>
      </c>
      <c r="BG70" s="473">
        <v>1224</v>
      </c>
      <c r="BH70" s="473">
        <v>1115</v>
      </c>
      <c r="BI70" s="473">
        <v>1273</v>
      </c>
      <c r="BJ70" s="473">
        <v>1211</v>
      </c>
      <c r="BK70" s="473">
        <v>1027</v>
      </c>
      <c r="BL70" s="473">
        <v>1153</v>
      </c>
      <c r="BM70" s="473">
        <v>863</v>
      </c>
      <c r="BN70" s="473">
        <v>1224</v>
      </c>
      <c r="BO70" s="473">
        <v>1509</v>
      </c>
      <c r="BP70" s="473">
        <v>1320</v>
      </c>
      <c r="BQ70" s="473">
        <v>1201</v>
      </c>
      <c r="BR70" s="473">
        <v>937</v>
      </c>
      <c r="BS70" s="473">
        <v>1049</v>
      </c>
      <c r="BT70" s="473">
        <v>988</v>
      </c>
      <c r="BU70" s="473">
        <v>977</v>
      </c>
      <c r="BV70" s="473">
        <v>1044</v>
      </c>
      <c r="BW70" s="473">
        <v>1023</v>
      </c>
      <c r="BX70" s="473">
        <v>1215</v>
      </c>
      <c r="BY70" s="473">
        <v>933</v>
      </c>
      <c r="BZ70" s="473">
        <v>758</v>
      </c>
      <c r="CA70" s="473">
        <v>1227</v>
      </c>
      <c r="CB70" s="473">
        <v>1114</v>
      </c>
      <c r="CC70" s="473">
        <v>1220</v>
      </c>
      <c r="CD70" s="473">
        <v>1200</v>
      </c>
      <c r="CE70" s="474"/>
      <c r="CF70" s="475" t="s">
        <v>1614</v>
      </c>
      <c r="CG70" s="475"/>
      <c r="CH70" s="475"/>
      <c r="CI70" s="475"/>
      <c r="CJ70" s="475"/>
    </row>
    <row r="71" spans="1:88" s="476" customFormat="1" ht="15" customHeight="1">
      <c r="A71" s="469" t="s">
        <v>1507</v>
      </c>
      <c r="B71" s="469" t="s">
        <v>1959</v>
      </c>
      <c r="C71" s="469" t="s">
        <v>1508</v>
      </c>
      <c r="D71" s="469" t="s">
        <v>1509</v>
      </c>
      <c r="E71" s="469"/>
      <c r="F71" s="470">
        <v>56</v>
      </c>
      <c r="G71" s="471"/>
      <c r="H71" s="471"/>
      <c r="I71" s="471"/>
      <c r="J71" s="471"/>
      <c r="K71" s="471"/>
      <c r="L71" s="471"/>
      <c r="M71" s="697" t="s">
        <v>1615</v>
      </c>
      <c r="N71" s="697"/>
      <c r="O71" s="722"/>
      <c r="P71" s="472"/>
      <c r="Q71" s="473">
        <v>332</v>
      </c>
      <c r="R71" s="473">
        <v>356</v>
      </c>
      <c r="S71" s="473">
        <v>324</v>
      </c>
      <c r="T71" s="473">
        <v>349</v>
      </c>
      <c r="U71" s="473">
        <v>342</v>
      </c>
      <c r="V71" s="473">
        <v>267</v>
      </c>
      <c r="W71" s="473">
        <v>342</v>
      </c>
      <c r="X71" s="473">
        <v>290</v>
      </c>
      <c r="Y71" s="473">
        <v>380</v>
      </c>
      <c r="Z71" s="473">
        <v>367</v>
      </c>
      <c r="AA71" s="473">
        <v>354</v>
      </c>
      <c r="AB71" s="473">
        <v>326</v>
      </c>
      <c r="AC71" s="473">
        <v>307</v>
      </c>
      <c r="AD71" s="473">
        <v>358</v>
      </c>
      <c r="AE71" s="473">
        <v>370</v>
      </c>
      <c r="AF71" s="473">
        <v>302</v>
      </c>
      <c r="AG71" s="473">
        <v>318</v>
      </c>
      <c r="AH71" s="473">
        <v>331</v>
      </c>
      <c r="AI71" s="473">
        <v>284</v>
      </c>
      <c r="AJ71" s="473">
        <v>209</v>
      </c>
      <c r="AK71" s="473">
        <v>301</v>
      </c>
      <c r="AL71" s="473">
        <v>385</v>
      </c>
      <c r="AM71" s="473">
        <v>419</v>
      </c>
      <c r="AN71" s="473">
        <v>350</v>
      </c>
      <c r="AO71" s="473">
        <v>347</v>
      </c>
      <c r="AP71" s="473">
        <v>301</v>
      </c>
      <c r="AQ71" s="473">
        <v>344</v>
      </c>
      <c r="AR71" s="473">
        <v>458</v>
      </c>
      <c r="AS71" s="473">
        <v>261</v>
      </c>
      <c r="AT71" s="473">
        <v>414</v>
      </c>
      <c r="AU71" s="473">
        <v>281</v>
      </c>
      <c r="AV71" s="473">
        <v>304</v>
      </c>
      <c r="AW71" s="473">
        <v>241</v>
      </c>
      <c r="AX71" s="473">
        <v>299</v>
      </c>
      <c r="AY71" s="473">
        <v>479</v>
      </c>
      <c r="AZ71" s="473">
        <v>338</v>
      </c>
      <c r="BA71" s="473">
        <v>393</v>
      </c>
      <c r="BB71" s="473">
        <v>391</v>
      </c>
      <c r="BC71" s="473">
        <v>494</v>
      </c>
      <c r="BD71" s="473">
        <v>334</v>
      </c>
      <c r="BE71" s="473">
        <v>329</v>
      </c>
      <c r="BF71" s="473">
        <v>418</v>
      </c>
      <c r="BG71" s="473">
        <v>397</v>
      </c>
      <c r="BH71" s="473">
        <v>249</v>
      </c>
      <c r="BI71" s="473">
        <v>258</v>
      </c>
      <c r="BJ71" s="473">
        <v>337</v>
      </c>
      <c r="BK71" s="473">
        <v>281</v>
      </c>
      <c r="BL71" s="473">
        <v>362</v>
      </c>
      <c r="BM71" s="473">
        <v>215</v>
      </c>
      <c r="BN71" s="473">
        <v>461</v>
      </c>
      <c r="BO71" s="473">
        <v>383</v>
      </c>
      <c r="BP71" s="473">
        <v>367</v>
      </c>
      <c r="BQ71" s="473">
        <v>367</v>
      </c>
      <c r="BR71" s="473">
        <v>235</v>
      </c>
      <c r="BS71" s="473">
        <v>228</v>
      </c>
      <c r="BT71" s="473">
        <v>356</v>
      </c>
      <c r="BU71" s="473">
        <v>214</v>
      </c>
      <c r="BV71" s="473">
        <v>320</v>
      </c>
      <c r="BW71" s="473">
        <v>295</v>
      </c>
      <c r="BX71" s="473">
        <v>376</v>
      </c>
      <c r="BY71" s="473">
        <v>476</v>
      </c>
      <c r="BZ71" s="473">
        <v>235</v>
      </c>
      <c r="CA71" s="473">
        <v>423</v>
      </c>
      <c r="CB71" s="473">
        <v>349</v>
      </c>
      <c r="CC71" s="473">
        <v>349</v>
      </c>
      <c r="CD71" s="473">
        <v>319</v>
      </c>
      <c r="CE71" s="474"/>
      <c r="CF71" s="475" t="s">
        <v>1616</v>
      </c>
      <c r="CG71" s="475"/>
      <c r="CH71" s="475"/>
      <c r="CI71" s="475"/>
      <c r="CJ71" s="475"/>
    </row>
    <row r="72" spans="1:88" s="468" customFormat="1" ht="27" customHeight="1">
      <c r="A72" s="461" t="s">
        <v>1507</v>
      </c>
      <c r="B72" s="461" t="s">
        <v>1959</v>
      </c>
      <c r="C72" s="461" t="s">
        <v>1508</v>
      </c>
      <c r="D72" s="461" t="s">
        <v>1509</v>
      </c>
      <c r="E72" s="461"/>
      <c r="F72" s="470">
        <v>57</v>
      </c>
      <c r="G72" s="471"/>
      <c r="H72" s="463"/>
      <c r="I72" s="463"/>
      <c r="J72" s="463"/>
      <c r="K72" s="463"/>
      <c r="L72" s="696" t="s">
        <v>1617</v>
      </c>
      <c r="M72" s="696"/>
      <c r="N72" s="696"/>
      <c r="O72" s="711"/>
      <c r="P72" s="464"/>
      <c r="Q72" s="465">
        <v>3424</v>
      </c>
      <c r="R72" s="465">
        <v>3888</v>
      </c>
      <c r="S72" s="465">
        <v>3966</v>
      </c>
      <c r="T72" s="465">
        <v>4140</v>
      </c>
      <c r="U72" s="465">
        <v>3877</v>
      </c>
      <c r="V72" s="465">
        <v>4485</v>
      </c>
      <c r="W72" s="465">
        <v>3853</v>
      </c>
      <c r="X72" s="465">
        <v>3774</v>
      </c>
      <c r="Y72" s="465">
        <v>3686</v>
      </c>
      <c r="Z72" s="465">
        <v>3930</v>
      </c>
      <c r="AA72" s="465">
        <v>3645</v>
      </c>
      <c r="AB72" s="465">
        <v>3644</v>
      </c>
      <c r="AC72" s="465">
        <v>3288</v>
      </c>
      <c r="AD72" s="465">
        <v>2191</v>
      </c>
      <c r="AE72" s="465">
        <v>4342</v>
      </c>
      <c r="AF72" s="465">
        <v>4691</v>
      </c>
      <c r="AG72" s="465">
        <v>4229</v>
      </c>
      <c r="AH72" s="465">
        <v>4317</v>
      </c>
      <c r="AI72" s="465">
        <v>4488</v>
      </c>
      <c r="AJ72" s="465">
        <v>2943</v>
      </c>
      <c r="AK72" s="465">
        <v>4284</v>
      </c>
      <c r="AL72" s="465">
        <v>3115</v>
      </c>
      <c r="AM72" s="465">
        <v>4239</v>
      </c>
      <c r="AN72" s="465">
        <v>4022</v>
      </c>
      <c r="AO72" s="465">
        <v>3808</v>
      </c>
      <c r="AP72" s="465">
        <v>3680</v>
      </c>
      <c r="AQ72" s="465">
        <v>3432</v>
      </c>
      <c r="AR72" s="465">
        <v>4267</v>
      </c>
      <c r="AS72" s="465">
        <v>4231</v>
      </c>
      <c r="AT72" s="465">
        <v>5274</v>
      </c>
      <c r="AU72" s="465">
        <v>3739</v>
      </c>
      <c r="AV72" s="465">
        <v>4237</v>
      </c>
      <c r="AW72" s="465">
        <v>3525</v>
      </c>
      <c r="AX72" s="465">
        <v>4604</v>
      </c>
      <c r="AY72" s="465">
        <v>4423</v>
      </c>
      <c r="AZ72" s="465">
        <v>4567</v>
      </c>
      <c r="BA72" s="465">
        <v>3028</v>
      </c>
      <c r="BB72" s="465">
        <v>4322</v>
      </c>
      <c r="BC72" s="465">
        <v>5004</v>
      </c>
      <c r="BD72" s="465">
        <v>4395</v>
      </c>
      <c r="BE72" s="465">
        <v>3380</v>
      </c>
      <c r="BF72" s="465">
        <v>3433</v>
      </c>
      <c r="BG72" s="465">
        <v>4055</v>
      </c>
      <c r="BH72" s="465">
        <v>3359</v>
      </c>
      <c r="BI72" s="465">
        <v>3338</v>
      </c>
      <c r="BJ72" s="465">
        <v>3111</v>
      </c>
      <c r="BK72" s="465">
        <v>2751</v>
      </c>
      <c r="BL72" s="465">
        <v>3874</v>
      </c>
      <c r="BM72" s="465">
        <v>2268</v>
      </c>
      <c r="BN72" s="465">
        <v>3895</v>
      </c>
      <c r="BO72" s="465">
        <v>3672</v>
      </c>
      <c r="BP72" s="465">
        <v>4438</v>
      </c>
      <c r="BQ72" s="465">
        <v>4695</v>
      </c>
      <c r="BR72" s="465">
        <v>2750</v>
      </c>
      <c r="BS72" s="465">
        <v>3367</v>
      </c>
      <c r="BT72" s="465">
        <v>4255</v>
      </c>
      <c r="BU72" s="465">
        <v>2574</v>
      </c>
      <c r="BV72" s="465">
        <v>3284</v>
      </c>
      <c r="BW72" s="465">
        <v>3568</v>
      </c>
      <c r="BX72" s="465">
        <v>3417</v>
      </c>
      <c r="BY72" s="465">
        <v>2465</v>
      </c>
      <c r="BZ72" s="465">
        <v>2189</v>
      </c>
      <c r="CA72" s="465">
        <v>3812</v>
      </c>
      <c r="CB72" s="465">
        <v>3537</v>
      </c>
      <c r="CC72" s="465">
        <v>3449</v>
      </c>
      <c r="CD72" s="465">
        <v>4068</v>
      </c>
      <c r="CE72" s="466"/>
      <c r="CF72" s="467" t="s">
        <v>1618</v>
      </c>
      <c r="CG72" s="467"/>
      <c r="CH72" s="467"/>
      <c r="CI72" s="467"/>
      <c r="CJ72" s="467"/>
    </row>
    <row r="73" spans="1:88" s="476" customFormat="1" ht="15" customHeight="1">
      <c r="A73" s="469" t="s">
        <v>1507</v>
      </c>
      <c r="B73" s="469" t="s">
        <v>1959</v>
      </c>
      <c r="C73" s="469" t="s">
        <v>1508</v>
      </c>
      <c r="D73" s="469" t="s">
        <v>1509</v>
      </c>
      <c r="E73" s="469"/>
      <c r="F73" s="470">
        <v>58</v>
      </c>
      <c r="G73" s="471"/>
      <c r="H73" s="471"/>
      <c r="I73" s="471"/>
      <c r="J73" s="471"/>
      <c r="K73" s="471"/>
      <c r="L73" s="471"/>
      <c r="M73" s="697" t="s">
        <v>1619</v>
      </c>
      <c r="N73" s="697"/>
      <c r="O73" s="722"/>
      <c r="P73" s="472"/>
      <c r="Q73" s="473">
        <v>1977</v>
      </c>
      <c r="R73" s="473">
        <v>2214</v>
      </c>
      <c r="S73" s="473">
        <v>2203</v>
      </c>
      <c r="T73" s="473">
        <v>2294</v>
      </c>
      <c r="U73" s="473">
        <v>2024</v>
      </c>
      <c r="V73" s="473">
        <v>2369</v>
      </c>
      <c r="W73" s="473">
        <v>2176</v>
      </c>
      <c r="X73" s="473">
        <v>2120</v>
      </c>
      <c r="Y73" s="473">
        <v>2129</v>
      </c>
      <c r="Z73" s="473">
        <v>2250</v>
      </c>
      <c r="AA73" s="473">
        <v>2196</v>
      </c>
      <c r="AB73" s="473">
        <v>2104</v>
      </c>
      <c r="AC73" s="473">
        <v>1876</v>
      </c>
      <c r="AD73" s="473">
        <v>1339</v>
      </c>
      <c r="AE73" s="473">
        <v>2364</v>
      </c>
      <c r="AF73" s="473">
        <v>2572</v>
      </c>
      <c r="AG73" s="473">
        <v>2247</v>
      </c>
      <c r="AH73" s="473">
        <v>2504</v>
      </c>
      <c r="AI73" s="473">
        <v>2429</v>
      </c>
      <c r="AJ73" s="473">
        <v>1405</v>
      </c>
      <c r="AK73" s="473">
        <v>2042</v>
      </c>
      <c r="AL73" s="473">
        <v>1644</v>
      </c>
      <c r="AM73" s="473">
        <v>2277</v>
      </c>
      <c r="AN73" s="473">
        <v>2335</v>
      </c>
      <c r="AO73" s="473">
        <v>2150</v>
      </c>
      <c r="AP73" s="473">
        <v>2125</v>
      </c>
      <c r="AQ73" s="473">
        <v>2004</v>
      </c>
      <c r="AR73" s="473">
        <v>2559</v>
      </c>
      <c r="AS73" s="473">
        <v>2328</v>
      </c>
      <c r="AT73" s="473">
        <v>3086</v>
      </c>
      <c r="AU73" s="473">
        <v>2190</v>
      </c>
      <c r="AV73" s="473">
        <v>2614</v>
      </c>
      <c r="AW73" s="473">
        <v>1911</v>
      </c>
      <c r="AX73" s="473">
        <v>2424</v>
      </c>
      <c r="AY73" s="473">
        <v>2567</v>
      </c>
      <c r="AZ73" s="473">
        <v>2664</v>
      </c>
      <c r="BA73" s="473">
        <v>1769</v>
      </c>
      <c r="BB73" s="473">
        <v>2583</v>
      </c>
      <c r="BC73" s="473">
        <v>2915</v>
      </c>
      <c r="BD73" s="473">
        <v>2501</v>
      </c>
      <c r="BE73" s="473">
        <v>1891</v>
      </c>
      <c r="BF73" s="473">
        <v>2033</v>
      </c>
      <c r="BG73" s="473">
        <v>2292</v>
      </c>
      <c r="BH73" s="473">
        <v>2067</v>
      </c>
      <c r="BI73" s="473">
        <v>1877</v>
      </c>
      <c r="BJ73" s="473">
        <v>1709</v>
      </c>
      <c r="BK73" s="473">
        <v>1605</v>
      </c>
      <c r="BL73" s="473">
        <v>2421</v>
      </c>
      <c r="BM73" s="473">
        <v>1277</v>
      </c>
      <c r="BN73" s="473">
        <v>2210</v>
      </c>
      <c r="BO73" s="473">
        <v>2182</v>
      </c>
      <c r="BP73" s="473">
        <v>2748</v>
      </c>
      <c r="BQ73" s="473">
        <v>2712</v>
      </c>
      <c r="BR73" s="473">
        <v>1605</v>
      </c>
      <c r="BS73" s="473">
        <v>1931</v>
      </c>
      <c r="BT73" s="473">
        <v>2500</v>
      </c>
      <c r="BU73" s="473">
        <v>1429</v>
      </c>
      <c r="BV73" s="473">
        <v>1913</v>
      </c>
      <c r="BW73" s="473">
        <v>2125</v>
      </c>
      <c r="BX73" s="473">
        <v>2052</v>
      </c>
      <c r="BY73" s="473">
        <v>1475</v>
      </c>
      <c r="BZ73" s="473">
        <v>1238</v>
      </c>
      <c r="CA73" s="473">
        <v>2177</v>
      </c>
      <c r="CB73" s="473">
        <v>1911</v>
      </c>
      <c r="CC73" s="473">
        <v>2055</v>
      </c>
      <c r="CD73" s="473">
        <v>2464</v>
      </c>
      <c r="CE73" s="474"/>
      <c r="CF73" s="475" t="s">
        <v>1620</v>
      </c>
      <c r="CG73" s="475"/>
      <c r="CH73" s="475"/>
      <c r="CI73" s="475"/>
      <c r="CJ73" s="475"/>
    </row>
    <row r="74" spans="1:88" s="476" customFormat="1" ht="15" customHeight="1">
      <c r="A74" s="469" t="s">
        <v>1507</v>
      </c>
      <c r="B74" s="469" t="s">
        <v>1959</v>
      </c>
      <c r="C74" s="469" t="s">
        <v>1508</v>
      </c>
      <c r="D74" s="469" t="s">
        <v>1509</v>
      </c>
      <c r="E74" s="469"/>
      <c r="F74" s="470">
        <v>59</v>
      </c>
      <c r="G74" s="471"/>
      <c r="H74" s="471"/>
      <c r="I74" s="471"/>
      <c r="J74" s="471"/>
      <c r="K74" s="471"/>
      <c r="L74" s="471"/>
      <c r="M74" s="697" t="s">
        <v>1621</v>
      </c>
      <c r="N74" s="697"/>
      <c r="O74" s="722"/>
      <c r="P74" s="472"/>
      <c r="Q74" s="473">
        <v>576</v>
      </c>
      <c r="R74" s="473">
        <v>667</v>
      </c>
      <c r="S74" s="473">
        <v>693</v>
      </c>
      <c r="T74" s="473">
        <v>751</v>
      </c>
      <c r="U74" s="473">
        <v>708</v>
      </c>
      <c r="V74" s="473">
        <v>913</v>
      </c>
      <c r="W74" s="473">
        <v>671</v>
      </c>
      <c r="X74" s="473">
        <v>645</v>
      </c>
      <c r="Y74" s="473">
        <v>587</v>
      </c>
      <c r="Z74" s="473">
        <v>722</v>
      </c>
      <c r="AA74" s="473">
        <v>594</v>
      </c>
      <c r="AB74" s="473">
        <v>571</v>
      </c>
      <c r="AC74" s="473">
        <v>511</v>
      </c>
      <c r="AD74" s="473">
        <v>159</v>
      </c>
      <c r="AE74" s="473">
        <v>771</v>
      </c>
      <c r="AF74" s="473">
        <v>956</v>
      </c>
      <c r="AG74" s="473">
        <v>894</v>
      </c>
      <c r="AH74" s="473">
        <v>708</v>
      </c>
      <c r="AI74" s="473">
        <v>921</v>
      </c>
      <c r="AJ74" s="473">
        <v>719</v>
      </c>
      <c r="AK74" s="473">
        <v>849</v>
      </c>
      <c r="AL74" s="473">
        <v>611</v>
      </c>
      <c r="AM74" s="473">
        <v>853</v>
      </c>
      <c r="AN74" s="473">
        <v>655</v>
      </c>
      <c r="AO74" s="473">
        <v>676</v>
      </c>
      <c r="AP74" s="473">
        <v>572</v>
      </c>
      <c r="AQ74" s="473">
        <v>538</v>
      </c>
      <c r="AR74" s="473">
        <v>694</v>
      </c>
      <c r="AS74" s="473">
        <v>850</v>
      </c>
      <c r="AT74" s="473">
        <v>838</v>
      </c>
      <c r="AU74" s="473">
        <v>516</v>
      </c>
      <c r="AV74" s="473">
        <v>681</v>
      </c>
      <c r="AW74" s="473">
        <v>642</v>
      </c>
      <c r="AX74" s="473">
        <v>883</v>
      </c>
      <c r="AY74" s="473">
        <v>746</v>
      </c>
      <c r="AZ74" s="473">
        <v>910</v>
      </c>
      <c r="BA74" s="473">
        <v>504</v>
      </c>
      <c r="BB74" s="473">
        <v>722</v>
      </c>
      <c r="BC74" s="473">
        <v>930</v>
      </c>
      <c r="BD74" s="473">
        <v>855</v>
      </c>
      <c r="BE74" s="473">
        <v>609</v>
      </c>
      <c r="BF74" s="473">
        <v>547</v>
      </c>
      <c r="BG74" s="473">
        <v>826</v>
      </c>
      <c r="BH74" s="473">
        <v>610</v>
      </c>
      <c r="BI74" s="473">
        <v>625</v>
      </c>
      <c r="BJ74" s="473">
        <v>619</v>
      </c>
      <c r="BK74" s="473">
        <v>465</v>
      </c>
      <c r="BL74" s="473">
        <v>563</v>
      </c>
      <c r="BM74" s="473">
        <v>494</v>
      </c>
      <c r="BN74" s="473">
        <v>661</v>
      </c>
      <c r="BO74" s="473">
        <v>529</v>
      </c>
      <c r="BP74" s="473">
        <v>608</v>
      </c>
      <c r="BQ74" s="473">
        <v>774</v>
      </c>
      <c r="BR74" s="473">
        <v>432</v>
      </c>
      <c r="BS74" s="473">
        <v>432</v>
      </c>
      <c r="BT74" s="473">
        <v>589</v>
      </c>
      <c r="BU74" s="473">
        <v>444</v>
      </c>
      <c r="BV74" s="473">
        <v>544</v>
      </c>
      <c r="BW74" s="473">
        <v>508</v>
      </c>
      <c r="BX74" s="473">
        <v>489</v>
      </c>
      <c r="BY74" s="473">
        <v>219</v>
      </c>
      <c r="BZ74" s="473">
        <v>390</v>
      </c>
      <c r="CA74" s="473">
        <v>677</v>
      </c>
      <c r="CB74" s="473">
        <v>630</v>
      </c>
      <c r="CC74" s="473">
        <v>627</v>
      </c>
      <c r="CD74" s="473">
        <v>652</v>
      </c>
      <c r="CE74" s="474"/>
      <c r="CF74" s="475" t="s">
        <v>1622</v>
      </c>
      <c r="CG74" s="475"/>
      <c r="CH74" s="475"/>
      <c r="CI74" s="475"/>
      <c r="CJ74" s="475"/>
    </row>
    <row r="75" spans="1:88" s="476" customFormat="1" ht="15" customHeight="1">
      <c r="A75" s="469" t="s">
        <v>1507</v>
      </c>
      <c r="B75" s="469" t="s">
        <v>1959</v>
      </c>
      <c r="C75" s="469" t="s">
        <v>1508</v>
      </c>
      <c r="D75" s="469" t="s">
        <v>1509</v>
      </c>
      <c r="E75" s="469"/>
      <c r="F75" s="470">
        <v>60</v>
      </c>
      <c r="G75" s="471"/>
      <c r="H75" s="471"/>
      <c r="I75" s="471"/>
      <c r="J75" s="471"/>
      <c r="K75" s="471"/>
      <c r="L75" s="471"/>
      <c r="M75" s="697" t="s">
        <v>1623</v>
      </c>
      <c r="N75" s="697"/>
      <c r="O75" s="722"/>
      <c r="P75" s="472"/>
      <c r="Q75" s="473">
        <v>361</v>
      </c>
      <c r="R75" s="473">
        <v>443</v>
      </c>
      <c r="S75" s="473">
        <v>480</v>
      </c>
      <c r="T75" s="473">
        <v>493</v>
      </c>
      <c r="U75" s="473">
        <v>416</v>
      </c>
      <c r="V75" s="473">
        <v>470</v>
      </c>
      <c r="W75" s="473">
        <v>399</v>
      </c>
      <c r="X75" s="473">
        <v>453</v>
      </c>
      <c r="Y75" s="473">
        <v>451</v>
      </c>
      <c r="Z75" s="473">
        <v>463</v>
      </c>
      <c r="AA75" s="473">
        <v>431</v>
      </c>
      <c r="AB75" s="473">
        <v>533</v>
      </c>
      <c r="AC75" s="473">
        <v>458</v>
      </c>
      <c r="AD75" s="473">
        <v>226</v>
      </c>
      <c r="AE75" s="473">
        <v>447</v>
      </c>
      <c r="AF75" s="473">
        <v>388</v>
      </c>
      <c r="AG75" s="473">
        <v>411</v>
      </c>
      <c r="AH75" s="473">
        <v>501</v>
      </c>
      <c r="AI75" s="473">
        <v>421</v>
      </c>
      <c r="AJ75" s="473">
        <v>362</v>
      </c>
      <c r="AK75" s="473">
        <v>551</v>
      </c>
      <c r="AL75" s="473">
        <v>394</v>
      </c>
      <c r="AM75" s="473">
        <v>443</v>
      </c>
      <c r="AN75" s="473">
        <v>377</v>
      </c>
      <c r="AO75" s="473">
        <v>411</v>
      </c>
      <c r="AP75" s="473">
        <v>334</v>
      </c>
      <c r="AQ75" s="473">
        <v>363</v>
      </c>
      <c r="AR75" s="473">
        <v>407</v>
      </c>
      <c r="AS75" s="473">
        <v>389</v>
      </c>
      <c r="AT75" s="473">
        <v>576</v>
      </c>
      <c r="AU75" s="473">
        <v>507</v>
      </c>
      <c r="AV75" s="473">
        <v>423</v>
      </c>
      <c r="AW75" s="473">
        <v>401</v>
      </c>
      <c r="AX75" s="473">
        <v>479</v>
      </c>
      <c r="AY75" s="473">
        <v>464</v>
      </c>
      <c r="AZ75" s="473">
        <v>406</v>
      </c>
      <c r="BA75" s="473">
        <v>337</v>
      </c>
      <c r="BB75" s="473">
        <v>469</v>
      </c>
      <c r="BC75" s="473">
        <v>485</v>
      </c>
      <c r="BD75" s="473">
        <v>436</v>
      </c>
      <c r="BE75" s="473">
        <v>402</v>
      </c>
      <c r="BF75" s="473">
        <v>370</v>
      </c>
      <c r="BG75" s="473">
        <v>447</v>
      </c>
      <c r="BH75" s="473">
        <v>411</v>
      </c>
      <c r="BI75" s="473">
        <v>440</v>
      </c>
      <c r="BJ75" s="473">
        <v>339</v>
      </c>
      <c r="BK75" s="473">
        <v>266</v>
      </c>
      <c r="BL75" s="473">
        <v>401</v>
      </c>
      <c r="BM75" s="473">
        <v>259</v>
      </c>
      <c r="BN75" s="473">
        <v>515</v>
      </c>
      <c r="BO75" s="473">
        <v>457</v>
      </c>
      <c r="BP75" s="473">
        <v>592</v>
      </c>
      <c r="BQ75" s="473">
        <v>691</v>
      </c>
      <c r="BR75" s="473">
        <v>337</v>
      </c>
      <c r="BS75" s="473">
        <v>557</v>
      </c>
      <c r="BT75" s="473">
        <v>688</v>
      </c>
      <c r="BU75" s="473">
        <v>381</v>
      </c>
      <c r="BV75" s="473">
        <v>420</v>
      </c>
      <c r="BW75" s="473">
        <v>483</v>
      </c>
      <c r="BX75" s="473">
        <v>494</v>
      </c>
      <c r="BY75" s="473">
        <v>256</v>
      </c>
      <c r="BZ75" s="473">
        <v>214</v>
      </c>
      <c r="CA75" s="473">
        <v>388</v>
      </c>
      <c r="CB75" s="473">
        <v>446</v>
      </c>
      <c r="CC75" s="473">
        <v>345</v>
      </c>
      <c r="CD75" s="473">
        <v>481</v>
      </c>
      <c r="CE75" s="474"/>
      <c r="CF75" s="475" t="s">
        <v>1624</v>
      </c>
      <c r="CG75" s="475"/>
      <c r="CH75" s="475"/>
      <c r="CI75" s="475"/>
      <c r="CJ75" s="475"/>
    </row>
    <row r="76" spans="1:88" s="476" customFormat="1" ht="15" customHeight="1">
      <c r="A76" s="469" t="s">
        <v>1507</v>
      </c>
      <c r="B76" s="469" t="s">
        <v>1959</v>
      </c>
      <c r="C76" s="469" t="s">
        <v>1508</v>
      </c>
      <c r="D76" s="469" t="s">
        <v>1509</v>
      </c>
      <c r="E76" s="469"/>
      <c r="F76" s="470">
        <v>61</v>
      </c>
      <c r="G76" s="471"/>
      <c r="H76" s="471"/>
      <c r="I76" s="471"/>
      <c r="J76" s="471"/>
      <c r="K76" s="471"/>
      <c r="L76" s="471"/>
      <c r="M76" s="697" t="s">
        <v>1625</v>
      </c>
      <c r="N76" s="697"/>
      <c r="O76" s="722"/>
      <c r="P76" s="472"/>
      <c r="Q76" s="473">
        <v>510</v>
      </c>
      <c r="R76" s="473">
        <v>564</v>
      </c>
      <c r="S76" s="473">
        <v>591</v>
      </c>
      <c r="T76" s="473">
        <v>603</v>
      </c>
      <c r="U76" s="473">
        <v>729</v>
      </c>
      <c r="V76" s="473">
        <v>733</v>
      </c>
      <c r="W76" s="473">
        <v>608</v>
      </c>
      <c r="X76" s="473">
        <v>556</v>
      </c>
      <c r="Y76" s="473">
        <v>519</v>
      </c>
      <c r="Z76" s="473">
        <v>494</v>
      </c>
      <c r="AA76" s="473">
        <v>423</v>
      </c>
      <c r="AB76" s="473">
        <v>437</v>
      </c>
      <c r="AC76" s="473">
        <v>443</v>
      </c>
      <c r="AD76" s="473">
        <v>468</v>
      </c>
      <c r="AE76" s="473">
        <v>759</v>
      </c>
      <c r="AF76" s="473">
        <v>775</v>
      </c>
      <c r="AG76" s="473">
        <v>677</v>
      </c>
      <c r="AH76" s="473">
        <v>605</v>
      </c>
      <c r="AI76" s="473">
        <v>716</v>
      </c>
      <c r="AJ76" s="473">
        <v>456</v>
      </c>
      <c r="AK76" s="473">
        <v>842</v>
      </c>
      <c r="AL76" s="473">
        <v>466</v>
      </c>
      <c r="AM76" s="473">
        <v>666</v>
      </c>
      <c r="AN76" s="473">
        <v>654</v>
      </c>
      <c r="AO76" s="473">
        <v>571</v>
      </c>
      <c r="AP76" s="473">
        <v>649</v>
      </c>
      <c r="AQ76" s="473">
        <v>527</v>
      </c>
      <c r="AR76" s="473">
        <v>607</v>
      </c>
      <c r="AS76" s="473">
        <v>663</v>
      </c>
      <c r="AT76" s="473">
        <v>773</v>
      </c>
      <c r="AU76" s="473">
        <v>526</v>
      </c>
      <c r="AV76" s="473">
        <v>518</v>
      </c>
      <c r="AW76" s="473">
        <v>571</v>
      </c>
      <c r="AX76" s="473">
        <v>818</v>
      </c>
      <c r="AY76" s="473">
        <v>647</v>
      </c>
      <c r="AZ76" s="473">
        <v>587</v>
      </c>
      <c r="BA76" s="473">
        <v>418</v>
      </c>
      <c r="BB76" s="473">
        <v>548</v>
      </c>
      <c r="BC76" s="473">
        <v>674</v>
      </c>
      <c r="BD76" s="473">
        <v>603</v>
      </c>
      <c r="BE76" s="473">
        <v>478</v>
      </c>
      <c r="BF76" s="473">
        <v>484</v>
      </c>
      <c r="BG76" s="473">
        <v>489</v>
      </c>
      <c r="BH76" s="473">
        <v>270</v>
      </c>
      <c r="BI76" s="473">
        <v>396</v>
      </c>
      <c r="BJ76" s="473">
        <v>443</v>
      </c>
      <c r="BK76" s="473">
        <v>414</v>
      </c>
      <c r="BL76" s="473">
        <v>490</v>
      </c>
      <c r="BM76" s="473">
        <v>238</v>
      </c>
      <c r="BN76" s="473">
        <v>510</v>
      </c>
      <c r="BO76" s="473">
        <v>504</v>
      </c>
      <c r="BP76" s="473">
        <v>490</v>
      </c>
      <c r="BQ76" s="473">
        <v>517</v>
      </c>
      <c r="BR76" s="473">
        <v>375</v>
      </c>
      <c r="BS76" s="473">
        <v>447</v>
      </c>
      <c r="BT76" s="473">
        <v>479</v>
      </c>
      <c r="BU76" s="473">
        <v>319</v>
      </c>
      <c r="BV76" s="473">
        <v>407</v>
      </c>
      <c r="BW76" s="473">
        <v>452</v>
      </c>
      <c r="BX76" s="473">
        <v>383</v>
      </c>
      <c r="BY76" s="473">
        <v>515</v>
      </c>
      <c r="BZ76" s="473">
        <v>347</v>
      </c>
      <c r="CA76" s="473">
        <v>569</v>
      </c>
      <c r="CB76" s="473">
        <v>550</v>
      </c>
      <c r="CC76" s="473">
        <v>421</v>
      </c>
      <c r="CD76" s="473">
        <v>470</v>
      </c>
      <c r="CE76" s="474"/>
      <c r="CF76" s="475" t="s">
        <v>1626</v>
      </c>
      <c r="CG76" s="475"/>
      <c r="CH76" s="475"/>
      <c r="CI76" s="475"/>
      <c r="CJ76" s="475"/>
    </row>
    <row r="77" spans="1:88" s="468" customFormat="1" ht="27" customHeight="1">
      <c r="A77" s="461" t="s">
        <v>1507</v>
      </c>
      <c r="B77" s="461" t="s">
        <v>1959</v>
      </c>
      <c r="C77" s="461" t="s">
        <v>1508</v>
      </c>
      <c r="D77" s="461" t="s">
        <v>1509</v>
      </c>
      <c r="E77" s="461"/>
      <c r="F77" s="462">
        <v>62</v>
      </c>
      <c r="G77" s="463"/>
      <c r="H77" s="463"/>
      <c r="I77" s="463"/>
      <c r="J77" s="463"/>
      <c r="K77" s="463"/>
      <c r="L77" s="696" t="s">
        <v>1627</v>
      </c>
      <c r="M77" s="696"/>
      <c r="N77" s="696"/>
      <c r="O77" s="711"/>
      <c r="P77" s="464"/>
      <c r="Q77" s="465">
        <v>5422</v>
      </c>
      <c r="R77" s="465">
        <v>6162</v>
      </c>
      <c r="S77" s="465">
        <v>6418</v>
      </c>
      <c r="T77" s="465">
        <v>6250</v>
      </c>
      <c r="U77" s="465">
        <v>5444</v>
      </c>
      <c r="V77" s="465">
        <v>5305</v>
      </c>
      <c r="W77" s="465">
        <v>5700</v>
      </c>
      <c r="X77" s="465">
        <v>5262</v>
      </c>
      <c r="Y77" s="465">
        <v>6342</v>
      </c>
      <c r="Z77" s="465">
        <v>6985</v>
      </c>
      <c r="AA77" s="465">
        <v>6233</v>
      </c>
      <c r="AB77" s="465">
        <v>6296</v>
      </c>
      <c r="AC77" s="465">
        <v>6193</v>
      </c>
      <c r="AD77" s="465">
        <v>4493</v>
      </c>
      <c r="AE77" s="465">
        <v>6161</v>
      </c>
      <c r="AF77" s="465">
        <v>6410</v>
      </c>
      <c r="AG77" s="465">
        <v>5906</v>
      </c>
      <c r="AH77" s="465">
        <v>5596</v>
      </c>
      <c r="AI77" s="465">
        <v>6357</v>
      </c>
      <c r="AJ77" s="465">
        <v>4590</v>
      </c>
      <c r="AK77" s="465">
        <v>5327</v>
      </c>
      <c r="AL77" s="465">
        <v>4458</v>
      </c>
      <c r="AM77" s="465">
        <v>6133</v>
      </c>
      <c r="AN77" s="465">
        <v>4850</v>
      </c>
      <c r="AO77" s="465">
        <v>6011</v>
      </c>
      <c r="AP77" s="465">
        <v>4659</v>
      </c>
      <c r="AQ77" s="465">
        <v>5389</v>
      </c>
      <c r="AR77" s="465">
        <v>6702</v>
      </c>
      <c r="AS77" s="465">
        <v>4947</v>
      </c>
      <c r="AT77" s="465">
        <v>6403</v>
      </c>
      <c r="AU77" s="465">
        <v>5931</v>
      </c>
      <c r="AV77" s="465">
        <v>6845</v>
      </c>
      <c r="AW77" s="465">
        <v>5335</v>
      </c>
      <c r="AX77" s="465">
        <v>5351</v>
      </c>
      <c r="AY77" s="465">
        <v>6375</v>
      </c>
      <c r="AZ77" s="465">
        <v>5760</v>
      </c>
      <c r="BA77" s="465">
        <v>5445</v>
      </c>
      <c r="BB77" s="465">
        <v>6777</v>
      </c>
      <c r="BC77" s="465">
        <v>7792</v>
      </c>
      <c r="BD77" s="465">
        <v>6834</v>
      </c>
      <c r="BE77" s="465">
        <v>5670</v>
      </c>
      <c r="BF77" s="465">
        <v>6084</v>
      </c>
      <c r="BG77" s="465">
        <v>7614</v>
      </c>
      <c r="BH77" s="465">
        <v>6324</v>
      </c>
      <c r="BI77" s="465">
        <v>5383</v>
      </c>
      <c r="BJ77" s="465">
        <v>5603</v>
      </c>
      <c r="BK77" s="465">
        <v>4726</v>
      </c>
      <c r="BL77" s="465">
        <v>6638</v>
      </c>
      <c r="BM77" s="465">
        <v>3773</v>
      </c>
      <c r="BN77" s="465">
        <v>6828</v>
      </c>
      <c r="BO77" s="465">
        <v>7092</v>
      </c>
      <c r="BP77" s="465">
        <v>7712</v>
      </c>
      <c r="BQ77" s="465">
        <v>6530</v>
      </c>
      <c r="BR77" s="465">
        <v>5189</v>
      </c>
      <c r="BS77" s="465">
        <v>5130</v>
      </c>
      <c r="BT77" s="465">
        <v>6467</v>
      </c>
      <c r="BU77" s="465">
        <v>5076</v>
      </c>
      <c r="BV77" s="465">
        <v>6810</v>
      </c>
      <c r="BW77" s="465">
        <v>6206</v>
      </c>
      <c r="BX77" s="465">
        <v>6750</v>
      </c>
      <c r="BY77" s="465">
        <v>4427</v>
      </c>
      <c r="BZ77" s="465">
        <v>3828</v>
      </c>
      <c r="CA77" s="465">
        <v>5575</v>
      </c>
      <c r="CB77" s="465">
        <v>4918</v>
      </c>
      <c r="CC77" s="465">
        <v>7097</v>
      </c>
      <c r="CD77" s="465">
        <v>7023</v>
      </c>
      <c r="CE77" s="466"/>
      <c r="CF77" s="467" t="s">
        <v>1628</v>
      </c>
      <c r="CG77" s="467"/>
      <c r="CH77" s="467"/>
      <c r="CI77" s="467"/>
      <c r="CJ77" s="478"/>
    </row>
    <row r="78" spans="1:88" s="476" customFormat="1" ht="15" customHeight="1">
      <c r="A78" s="469" t="s">
        <v>1507</v>
      </c>
      <c r="B78" s="469" t="s">
        <v>1959</v>
      </c>
      <c r="C78" s="469" t="s">
        <v>1508</v>
      </c>
      <c r="D78" s="469" t="s">
        <v>1509</v>
      </c>
      <c r="E78" s="469"/>
      <c r="F78" s="470">
        <v>63</v>
      </c>
      <c r="G78" s="471"/>
      <c r="H78" s="471"/>
      <c r="I78" s="471"/>
      <c r="J78" s="471"/>
      <c r="K78" s="471"/>
      <c r="L78" s="471"/>
      <c r="M78" s="697" t="s">
        <v>1629</v>
      </c>
      <c r="N78" s="697"/>
      <c r="O78" s="722"/>
      <c r="P78" s="472"/>
      <c r="Q78" s="473">
        <v>4386</v>
      </c>
      <c r="R78" s="473">
        <v>4973</v>
      </c>
      <c r="S78" s="473">
        <v>5122</v>
      </c>
      <c r="T78" s="473">
        <v>4992</v>
      </c>
      <c r="U78" s="473">
        <v>4142</v>
      </c>
      <c r="V78" s="473">
        <v>4074</v>
      </c>
      <c r="W78" s="473">
        <v>4542</v>
      </c>
      <c r="X78" s="473">
        <v>4094</v>
      </c>
      <c r="Y78" s="473">
        <v>4986</v>
      </c>
      <c r="Z78" s="473">
        <v>5871</v>
      </c>
      <c r="AA78" s="473">
        <v>5119</v>
      </c>
      <c r="AB78" s="473">
        <v>5176</v>
      </c>
      <c r="AC78" s="473">
        <v>5120</v>
      </c>
      <c r="AD78" s="473">
        <v>3372</v>
      </c>
      <c r="AE78" s="473">
        <v>4801</v>
      </c>
      <c r="AF78" s="473">
        <v>4947</v>
      </c>
      <c r="AG78" s="473">
        <v>4573</v>
      </c>
      <c r="AH78" s="473">
        <v>4313</v>
      </c>
      <c r="AI78" s="473">
        <v>4935</v>
      </c>
      <c r="AJ78" s="473">
        <v>3628</v>
      </c>
      <c r="AK78" s="473">
        <v>4062</v>
      </c>
      <c r="AL78" s="473">
        <v>3469</v>
      </c>
      <c r="AM78" s="473">
        <v>4865</v>
      </c>
      <c r="AN78" s="473">
        <v>3646</v>
      </c>
      <c r="AO78" s="473">
        <v>4906</v>
      </c>
      <c r="AP78" s="473">
        <v>3723</v>
      </c>
      <c r="AQ78" s="473">
        <v>4332</v>
      </c>
      <c r="AR78" s="473">
        <v>5503</v>
      </c>
      <c r="AS78" s="473">
        <v>3941</v>
      </c>
      <c r="AT78" s="473">
        <v>5045</v>
      </c>
      <c r="AU78" s="473">
        <v>4698</v>
      </c>
      <c r="AV78" s="473">
        <v>5389</v>
      </c>
      <c r="AW78" s="473">
        <v>4299</v>
      </c>
      <c r="AX78" s="473">
        <v>4096</v>
      </c>
      <c r="AY78" s="473">
        <v>5065</v>
      </c>
      <c r="AZ78" s="473">
        <v>4584</v>
      </c>
      <c r="BA78" s="473">
        <v>4295</v>
      </c>
      <c r="BB78" s="473">
        <v>5516</v>
      </c>
      <c r="BC78" s="473">
        <v>6579</v>
      </c>
      <c r="BD78" s="473">
        <v>5659</v>
      </c>
      <c r="BE78" s="473">
        <v>4744</v>
      </c>
      <c r="BF78" s="473">
        <v>5068</v>
      </c>
      <c r="BG78" s="473">
        <v>6445</v>
      </c>
      <c r="BH78" s="473">
        <v>5299</v>
      </c>
      <c r="BI78" s="473">
        <v>4429</v>
      </c>
      <c r="BJ78" s="473">
        <v>4576</v>
      </c>
      <c r="BK78" s="473">
        <v>3759</v>
      </c>
      <c r="BL78" s="473">
        <v>5578</v>
      </c>
      <c r="BM78" s="473">
        <v>3009</v>
      </c>
      <c r="BN78" s="473">
        <v>5781</v>
      </c>
      <c r="BO78" s="473">
        <v>5849</v>
      </c>
      <c r="BP78" s="473">
        <v>6332</v>
      </c>
      <c r="BQ78" s="473">
        <v>5510</v>
      </c>
      <c r="BR78" s="473">
        <v>4381</v>
      </c>
      <c r="BS78" s="473">
        <v>4200</v>
      </c>
      <c r="BT78" s="473">
        <v>5243</v>
      </c>
      <c r="BU78" s="473">
        <v>4146</v>
      </c>
      <c r="BV78" s="473">
        <v>5689</v>
      </c>
      <c r="BW78" s="473">
        <v>5125</v>
      </c>
      <c r="BX78" s="473">
        <v>5694</v>
      </c>
      <c r="BY78" s="473">
        <v>3433</v>
      </c>
      <c r="BZ78" s="473">
        <v>3001</v>
      </c>
      <c r="CA78" s="473">
        <v>4374</v>
      </c>
      <c r="CB78" s="473">
        <v>3764</v>
      </c>
      <c r="CC78" s="473">
        <v>5999</v>
      </c>
      <c r="CD78" s="473">
        <v>5810</v>
      </c>
      <c r="CE78" s="474"/>
      <c r="CF78" s="475" t="s">
        <v>1630</v>
      </c>
      <c r="CG78" s="475"/>
      <c r="CH78" s="475"/>
      <c r="CI78" s="475"/>
      <c r="CJ78"/>
    </row>
    <row r="79" spans="1:88" s="476" customFormat="1" ht="15" customHeight="1">
      <c r="A79" s="469" t="s">
        <v>1507</v>
      </c>
      <c r="B79" s="469" t="s">
        <v>1959</v>
      </c>
      <c r="C79" s="469" t="s">
        <v>1508</v>
      </c>
      <c r="D79" s="469" t="s">
        <v>1509</v>
      </c>
      <c r="E79" s="469"/>
      <c r="F79" s="462">
        <v>64</v>
      </c>
      <c r="G79" s="463"/>
      <c r="H79" s="471"/>
      <c r="I79" s="471"/>
      <c r="J79" s="471"/>
      <c r="K79" s="471"/>
      <c r="L79" s="471"/>
      <c r="M79" s="697" t="s">
        <v>1631</v>
      </c>
      <c r="N79" s="697"/>
      <c r="O79" s="722"/>
      <c r="P79" s="472"/>
      <c r="Q79" s="473">
        <v>1036</v>
      </c>
      <c r="R79" s="473">
        <v>1190</v>
      </c>
      <c r="S79" s="473">
        <v>1296</v>
      </c>
      <c r="T79" s="473">
        <v>1258</v>
      </c>
      <c r="U79" s="473">
        <v>1302</v>
      </c>
      <c r="V79" s="473">
        <v>1231</v>
      </c>
      <c r="W79" s="473">
        <v>1158</v>
      </c>
      <c r="X79" s="473">
        <v>1167</v>
      </c>
      <c r="Y79" s="473">
        <v>1355</v>
      </c>
      <c r="Z79" s="473">
        <v>1114</v>
      </c>
      <c r="AA79" s="473">
        <v>1114</v>
      </c>
      <c r="AB79" s="473">
        <v>1120</v>
      </c>
      <c r="AC79" s="473">
        <v>1073</v>
      </c>
      <c r="AD79" s="473">
        <v>1120</v>
      </c>
      <c r="AE79" s="473">
        <v>1360</v>
      </c>
      <c r="AF79" s="473">
        <v>1464</v>
      </c>
      <c r="AG79" s="473">
        <v>1333</v>
      </c>
      <c r="AH79" s="473">
        <v>1284</v>
      </c>
      <c r="AI79" s="473">
        <v>1423</v>
      </c>
      <c r="AJ79" s="473">
        <v>962</v>
      </c>
      <c r="AK79" s="473">
        <v>1264</v>
      </c>
      <c r="AL79" s="473">
        <v>989</v>
      </c>
      <c r="AM79" s="473">
        <v>1268</v>
      </c>
      <c r="AN79" s="473">
        <v>1204</v>
      </c>
      <c r="AO79" s="473">
        <v>1105</v>
      </c>
      <c r="AP79" s="473">
        <v>935</v>
      </c>
      <c r="AQ79" s="473">
        <v>1057</v>
      </c>
      <c r="AR79" s="473">
        <v>1200</v>
      </c>
      <c r="AS79" s="473">
        <v>1006</v>
      </c>
      <c r="AT79" s="473">
        <v>1358</v>
      </c>
      <c r="AU79" s="473">
        <v>1233</v>
      </c>
      <c r="AV79" s="473">
        <v>1456</v>
      </c>
      <c r="AW79" s="473">
        <v>1036</v>
      </c>
      <c r="AX79" s="473">
        <v>1255</v>
      </c>
      <c r="AY79" s="473">
        <v>1310</v>
      </c>
      <c r="AZ79" s="473">
        <v>1176</v>
      </c>
      <c r="BA79" s="473">
        <v>1150</v>
      </c>
      <c r="BB79" s="473">
        <v>1262</v>
      </c>
      <c r="BC79" s="473">
        <v>1213</v>
      </c>
      <c r="BD79" s="473">
        <v>1175</v>
      </c>
      <c r="BE79" s="473">
        <v>925</v>
      </c>
      <c r="BF79" s="473">
        <v>1016</v>
      </c>
      <c r="BG79" s="473">
        <v>1168</v>
      </c>
      <c r="BH79" s="473">
        <v>1024</v>
      </c>
      <c r="BI79" s="473">
        <v>954</v>
      </c>
      <c r="BJ79" s="473">
        <v>1027</v>
      </c>
      <c r="BK79" s="473">
        <v>967</v>
      </c>
      <c r="BL79" s="473">
        <v>1060</v>
      </c>
      <c r="BM79" s="473">
        <v>764</v>
      </c>
      <c r="BN79" s="473">
        <v>1047</v>
      </c>
      <c r="BO79" s="473">
        <v>1243</v>
      </c>
      <c r="BP79" s="473">
        <v>1380</v>
      </c>
      <c r="BQ79" s="473">
        <v>1020</v>
      </c>
      <c r="BR79" s="473">
        <v>808</v>
      </c>
      <c r="BS79" s="473">
        <v>930</v>
      </c>
      <c r="BT79" s="473">
        <v>1224</v>
      </c>
      <c r="BU79" s="473">
        <v>929</v>
      </c>
      <c r="BV79" s="473">
        <v>1122</v>
      </c>
      <c r="BW79" s="473">
        <v>1081</v>
      </c>
      <c r="BX79" s="473">
        <v>1056</v>
      </c>
      <c r="BY79" s="473">
        <v>994</v>
      </c>
      <c r="BZ79" s="473">
        <v>828</v>
      </c>
      <c r="CA79" s="473">
        <v>1201</v>
      </c>
      <c r="CB79" s="473">
        <v>1154</v>
      </c>
      <c r="CC79" s="473">
        <v>1098</v>
      </c>
      <c r="CD79" s="473">
        <v>1212</v>
      </c>
      <c r="CE79" s="474"/>
      <c r="CF79" s="475" t="s">
        <v>1632</v>
      </c>
      <c r="CG79" s="475"/>
      <c r="CH79" s="475"/>
      <c r="CI79" s="475"/>
      <c r="CJ79" s="431"/>
    </row>
    <row r="80" spans="1:88" s="468" customFormat="1" ht="27" customHeight="1">
      <c r="A80" s="461" t="s">
        <v>1507</v>
      </c>
      <c r="B80" s="461" t="s">
        <v>1959</v>
      </c>
      <c r="C80" s="461" t="s">
        <v>1508</v>
      </c>
      <c r="D80" s="461" t="s">
        <v>1509</v>
      </c>
      <c r="E80" s="461"/>
      <c r="F80" s="470">
        <v>65</v>
      </c>
      <c r="G80" s="471"/>
      <c r="H80" s="463"/>
      <c r="I80" s="463"/>
      <c r="J80" s="463"/>
      <c r="K80" s="463"/>
      <c r="L80" s="696" t="s">
        <v>1633</v>
      </c>
      <c r="M80" s="696"/>
      <c r="N80" s="696"/>
      <c r="O80" s="711"/>
      <c r="P80" s="464"/>
      <c r="Q80" s="465">
        <v>2799</v>
      </c>
      <c r="R80" s="465">
        <v>3126</v>
      </c>
      <c r="S80" s="465">
        <v>3116</v>
      </c>
      <c r="T80" s="465">
        <v>2932</v>
      </c>
      <c r="U80" s="465">
        <v>2731</v>
      </c>
      <c r="V80" s="465">
        <v>2830</v>
      </c>
      <c r="W80" s="465">
        <v>3134</v>
      </c>
      <c r="X80" s="465">
        <v>2672</v>
      </c>
      <c r="Y80" s="465">
        <v>3137</v>
      </c>
      <c r="Z80" s="465">
        <v>3203</v>
      </c>
      <c r="AA80" s="465">
        <v>2846</v>
      </c>
      <c r="AB80" s="465">
        <v>2790</v>
      </c>
      <c r="AC80" s="465">
        <v>2543</v>
      </c>
      <c r="AD80" s="465">
        <v>2511</v>
      </c>
      <c r="AE80" s="465">
        <v>2736</v>
      </c>
      <c r="AF80" s="465">
        <v>2752</v>
      </c>
      <c r="AG80" s="465">
        <v>3637</v>
      </c>
      <c r="AH80" s="465">
        <v>2886</v>
      </c>
      <c r="AI80" s="465">
        <v>3087</v>
      </c>
      <c r="AJ80" s="465">
        <v>2657</v>
      </c>
      <c r="AK80" s="465">
        <v>3091</v>
      </c>
      <c r="AL80" s="465">
        <v>3215</v>
      </c>
      <c r="AM80" s="465">
        <v>3472</v>
      </c>
      <c r="AN80" s="465">
        <v>3124</v>
      </c>
      <c r="AO80" s="465">
        <v>3092</v>
      </c>
      <c r="AP80" s="465">
        <v>2885</v>
      </c>
      <c r="AQ80" s="465">
        <v>2962</v>
      </c>
      <c r="AR80" s="465">
        <v>3122</v>
      </c>
      <c r="AS80" s="465">
        <v>2808</v>
      </c>
      <c r="AT80" s="465">
        <v>3326</v>
      </c>
      <c r="AU80" s="465">
        <v>2948</v>
      </c>
      <c r="AV80" s="465">
        <v>2698</v>
      </c>
      <c r="AW80" s="465">
        <v>2860</v>
      </c>
      <c r="AX80" s="465">
        <v>3302</v>
      </c>
      <c r="AY80" s="465">
        <v>3443</v>
      </c>
      <c r="AZ80" s="465">
        <v>2683</v>
      </c>
      <c r="BA80" s="465">
        <v>3032</v>
      </c>
      <c r="BB80" s="465">
        <v>3274</v>
      </c>
      <c r="BC80" s="465">
        <v>3356</v>
      </c>
      <c r="BD80" s="465">
        <v>3355</v>
      </c>
      <c r="BE80" s="465">
        <v>2644</v>
      </c>
      <c r="BF80" s="465">
        <v>3278</v>
      </c>
      <c r="BG80" s="465">
        <v>3635</v>
      </c>
      <c r="BH80" s="465">
        <v>2562</v>
      </c>
      <c r="BI80" s="465">
        <v>3034</v>
      </c>
      <c r="BJ80" s="465">
        <v>3164</v>
      </c>
      <c r="BK80" s="465">
        <v>2355</v>
      </c>
      <c r="BL80" s="465">
        <v>3015</v>
      </c>
      <c r="BM80" s="465">
        <v>1855</v>
      </c>
      <c r="BN80" s="465">
        <v>3163</v>
      </c>
      <c r="BO80" s="465">
        <v>3571</v>
      </c>
      <c r="BP80" s="465">
        <v>2964</v>
      </c>
      <c r="BQ80" s="465">
        <v>3183</v>
      </c>
      <c r="BR80" s="465">
        <v>2228</v>
      </c>
      <c r="BS80" s="465">
        <v>2582</v>
      </c>
      <c r="BT80" s="465">
        <v>2877</v>
      </c>
      <c r="BU80" s="465">
        <v>2373</v>
      </c>
      <c r="BV80" s="465">
        <v>2792</v>
      </c>
      <c r="BW80" s="465">
        <v>2163</v>
      </c>
      <c r="BX80" s="465">
        <v>2819</v>
      </c>
      <c r="BY80" s="465">
        <v>2791</v>
      </c>
      <c r="BZ80" s="465">
        <v>2468</v>
      </c>
      <c r="CA80" s="465">
        <v>3062</v>
      </c>
      <c r="CB80" s="465">
        <v>2852</v>
      </c>
      <c r="CC80" s="465">
        <v>2718</v>
      </c>
      <c r="CD80" s="465">
        <v>2876</v>
      </c>
      <c r="CE80" s="466"/>
      <c r="CF80" s="467" t="s">
        <v>1634</v>
      </c>
      <c r="CG80" s="467"/>
      <c r="CH80" s="467"/>
      <c r="CI80" s="467"/>
      <c r="CJ80" s="433"/>
    </row>
    <row r="81" spans="1:88" s="476" customFormat="1" ht="15" customHeight="1">
      <c r="A81" s="469" t="s">
        <v>1507</v>
      </c>
      <c r="B81" s="469" t="s">
        <v>1959</v>
      </c>
      <c r="C81" s="469" t="s">
        <v>1508</v>
      </c>
      <c r="D81" s="469" t="s">
        <v>1509</v>
      </c>
      <c r="E81" s="469"/>
      <c r="F81" s="462">
        <v>66</v>
      </c>
      <c r="G81" s="463"/>
      <c r="H81" s="471"/>
      <c r="I81" s="471"/>
      <c r="J81" s="471"/>
      <c r="K81" s="471"/>
      <c r="L81" s="471"/>
      <c r="M81" s="697" t="s">
        <v>1635</v>
      </c>
      <c r="N81" s="697"/>
      <c r="O81" s="722"/>
      <c r="P81" s="472"/>
      <c r="Q81" s="473">
        <v>843</v>
      </c>
      <c r="R81" s="473">
        <v>947</v>
      </c>
      <c r="S81" s="473">
        <v>1000</v>
      </c>
      <c r="T81" s="473">
        <v>907</v>
      </c>
      <c r="U81" s="473">
        <v>809</v>
      </c>
      <c r="V81" s="473">
        <v>829</v>
      </c>
      <c r="W81" s="473">
        <v>950</v>
      </c>
      <c r="X81" s="473">
        <v>771</v>
      </c>
      <c r="Y81" s="473">
        <v>969</v>
      </c>
      <c r="Z81" s="473">
        <v>1026</v>
      </c>
      <c r="AA81" s="473">
        <v>968</v>
      </c>
      <c r="AB81" s="473">
        <v>833</v>
      </c>
      <c r="AC81" s="473">
        <v>786</v>
      </c>
      <c r="AD81" s="473">
        <v>708</v>
      </c>
      <c r="AE81" s="473">
        <v>765</v>
      </c>
      <c r="AF81" s="473">
        <v>714</v>
      </c>
      <c r="AG81" s="473">
        <v>1125</v>
      </c>
      <c r="AH81" s="473">
        <v>928</v>
      </c>
      <c r="AI81" s="473">
        <v>815</v>
      </c>
      <c r="AJ81" s="473">
        <v>707</v>
      </c>
      <c r="AK81" s="473">
        <v>804</v>
      </c>
      <c r="AL81" s="473">
        <v>1057</v>
      </c>
      <c r="AM81" s="473">
        <v>1081</v>
      </c>
      <c r="AN81" s="473">
        <v>763</v>
      </c>
      <c r="AO81" s="473">
        <v>869</v>
      </c>
      <c r="AP81" s="473">
        <v>845</v>
      </c>
      <c r="AQ81" s="473">
        <v>854</v>
      </c>
      <c r="AR81" s="473">
        <v>965</v>
      </c>
      <c r="AS81" s="473">
        <v>725</v>
      </c>
      <c r="AT81" s="473">
        <v>1123</v>
      </c>
      <c r="AU81" s="473">
        <v>984</v>
      </c>
      <c r="AV81" s="473">
        <v>793</v>
      </c>
      <c r="AW81" s="473">
        <v>866</v>
      </c>
      <c r="AX81" s="473">
        <v>979</v>
      </c>
      <c r="AY81" s="473">
        <v>1097</v>
      </c>
      <c r="AZ81" s="473">
        <v>805</v>
      </c>
      <c r="BA81" s="473">
        <v>908</v>
      </c>
      <c r="BB81" s="473">
        <v>1071</v>
      </c>
      <c r="BC81" s="473">
        <v>931</v>
      </c>
      <c r="BD81" s="473">
        <v>1068</v>
      </c>
      <c r="BE81" s="473">
        <v>904</v>
      </c>
      <c r="BF81" s="473">
        <v>1181</v>
      </c>
      <c r="BG81" s="473">
        <v>1063</v>
      </c>
      <c r="BH81" s="473">
        <v>925</v>
      </c>
      <c r="BI81" s="473">
        <v>1269</v>
      </c>
      <c r="BJ81" s="473">
        <v>1094</v>
      </c>
      <c r="BK81" s="473">
        <v>863</v>
      </c>
      <c r="BL81" s="473">
        <v>1046</v>
      </c>
      <c r="BM81" s="473">
        <v>588</v>
      </c>
      <c r="BN81" s="473">
        <v>1025</v>
      </c>
      <c r="BO81" s="473">
        <v>1240</v>
      </c>
      <c r="BP81" s="473">
        <v>900</v>
      </c>
      <c r="BQ81" s="473">
        <v>770</v>
      </c>
      <c r="BR81" s="473">
        <v>609</v>
      </c>
      <c r="BS81" s="473">
        <v>838</v>
      </c>
      <c r="BT81" s="473">
        <v>776</v>
      </c>
      <c r="BU81" s="473">
        <v>793</v>
      </c>
      <c r="BV81" s="473">
        <v>916</v>
      </c>
      <c r="BW81" s="473">
        <v>605</v>
      </c>
      <c r="BX81" s="473">
        <v>909</v>
      </c>
      <c r="BY81" s="473">
        <v>682</v>
      </c>
      <c r="BZ81" s="473">
        <v>691</v>
      </c>
      <c r="CA81" s="473">
        <v>898</v>
      </c>
      <c r="CB81" s="473">
        <v>859</v>
      </c>
      <c r="CC81" s="473">
        <v>765</v>
      </c>
      <c r="CD81" s="473">
        <v>866</v>
      </c>
      <c r="CE81" s="474"/>
      <c r="CF81" s="475" t="s">
        <v>1636</v>
      </c>
      <c r="CG81" s="475"/>
      <c r="CH81" s="475"/>
      <c r="CI81" s="475"/>
      <c r="CJ81" s="503"/>
    </row>
    <row r="82" spans="1:88" s="476" customFormat="1" ht="15" customHeight="1">
      <c r="A82" s="469" t="s">
        <v>1507</v>
      </c>
      <c r="B82" s="469" t="s">
        <v>1959</v>
      </c>
      <c r="C82" s="469" t="s">
        <v>1508</v>
      </c>
      <c r="D82" s="469" t="s">
        <v>1509</v>
      </c>
      <c r="E82" s="469"/>
      <c r="F82" s="470">
        <v>67</v>
      </c>
      <c r="G82" s="471"/>
      <c r="H82" s="471"/>
      <c r="I82" s="471"/>
      <c r="J82" s="471"/>
      <c r="K82" s="471"/>
      <c r="L82" s="471"/>
      <c r="M82" s="697" t="s">
        <v>361</v>
      </c>
      <c r="N82" s="697"/>
      <c r="O82" s="722"/>
      <c r="P82" s="472"/>
      <c r="Q82" s="473">
        <v>1413</v>
      </c>
      <c r="R82" s="473">
        <v>1552</v>
      </c>
      <c r="S82" s="473">
        <v>1476</v>
      </c>
      <c r="T82" s="473">
        <v>1385</v>
      </c>
      <c r="U82" s="473">
        <v>1379</v>
      </c>
      <c r="V82" s="473">
        <v>1444</v>
      </c>
      <c r="W82" s="473">
        <v>1605</v>
      </c>
      <c r="X82" s="473">
        <v>1336</v>
      </c>
      <c r="Y82" s="473">
        <v>1532</v>
      </c>
      <c r="Z82" s="473">
        <v>1480</v>
      </c>
      <c r="AA82" s="473">
        <v>1255</v>
      </c>
      <c r="AB82" s="473">
        <v>1338</v>
      </c>
      <c r="AC82" s="473">
        <v>1160</v>
      </c>
      <c r="AD82" s="473">
        <v>1236</v>
      </c>
      <c r="AE82" s="473">
        <v>1408</v>
      </c>
      <c r="AF82" s="473">
        <v>1456</v>
      </c>
      <c r="AG82" s="473">
        <v>1896</v>
      </c>
      <c r="AH82" s="473">
        <v>1367</v>
      </c>
      <c r="AI82" s="473">
        <v>1640</v>
      </c>
      <c r="AJ82" s="473">
        <v>1441</v>
      </c>
      <c r="AK82" s="473">
        <v>1660</v>
      </c>
      <c r="AL82" s="473">
        <v>1608</v>
      </c>
      <c r="AM82" s="473">
        <v>1790</v>
      </c>
      <c r="AN82" s="473">
        <v>1788</v>
      </c>
      <c r="AO82" s="473">
        <v>1655</v>
      </c>
      <c r="AP82" s="473">
        <v>1582</v>
      </c>
      <c r="AQ82" s="473">
        <v>1578</v>
      </c>
      <c r="AR82" s="473">
        <v>1551</v>
      </c>
      <c r="AS82" s="473">
        <v>1571</v>
      </c>
      <c r="AT82" s="473">
        <v>1578</v>
      </c>
      <c r="AU82" s="473">
        <v>1429</v>
      </c>
      <c r="AV82" s="473">
        <v>1231</v>
      </c>
      <c r="AW82" s="473">
        <v>1495</v>
      </c>
      <c r="AX82" s="473">
        <v>1685</v>
      </c>
      <c r="AY82" s="473">
        <v>1592</v>
      </c>
      <c r="AZ82" s="473">
        <v>1316</v>
      </c>
      <c r="BA82" s="473">
        <v>1597</v>
      </c>
      <c r="BB82" s="473">
        <v>1550</v>
      </c>
      <c r="BC82" s="473">
        <v>1676</v>
      </c>
      <c r="BD82" s="473">
        <v>1656</v>
      </c>
      <c r="BE82" s="473">
        <v>1166</v>
      </c>
      <c r="BF82" s="473">
        <v>1396</v>
      </c>
      <c r="BG82" s="473">
        <v>1816</v>
      </c>
      <c r="BH82" s="473">
        <v>1039</v>
      </c>
      <c r="BI82" s="473">
        <v>1137</v>
      </c>
      <c r="BJ82" s="473">
        <v>1488</v>
      </c>
      <c r="BK82" s="473">
        <v>1001</v>
      </c>
      <c r="BL82" s="473">
        <v>1367</v>
      </c>
      <c r="BM82" s="473">
        <v>891</v>
      </c>
      <c r="BN82" s="473">
        <v>1502</v>
      </c>
      <c r="BO82" s="473">
        <v>1681</v>
      </c>
      <c r="BP82" s="473">
        <v>1315</v>
      </c>
      <c r="BQ82" s="473">
        <v>1588</v>
      </c>
      <c r="BR82" s="473">
        <v>1094</v>
      </c>
      <c r="BS82" s="473">
        <v>1210</v>
      </c>
      <c r="BT82" s="473">
        <v>1457</v>
      </c>
      <c r="BU82" s="473">
        <v>1054</v>
      </c>
      <c r="BV82" s="473">
        <v>1242</v>
      </c>
      <c r="BW82" s="473">
        <v>1021</v>
      </c>
      <c r="BX82" s="473">
        <v>1295</v>
      </c>
      <c r="BY82" s="473">
        <v>1581</v>
      </c>
      <c r="BZ82" s="473">
        <v>1315</v>
      </c>
      <c r="CA82" s="473">
        <v>1508</v>
      </c>
      <c r="CB82" s="473">
        <v>1474</v>
      </c>
      <c r="CC82" s="473">
        <v>1310</v>
      </c>
      <c r="CD82" s="473">
        <v>1291</v>
      </c>
      <c r="CE82" s="474"/>
      <c r="CF82" s="475" t="s">
        <v>1637</v>
      </c>
      <c r="CG82" s="475"/>
      <c r="CH82" s="475"/>
      <c r="CI82" s="475"/>
      <c r="CJ82" s="503"/>
    </row>
    <row r="83" spans="1:88" s="476" customFormat="1" ht="15" customHeight="1">
      <c r="A83" s="469" t="s">
        <v>1507</v>
      </c>
      <c r="B83" s="469" t="s">
        <v>1959</v>
      </c>
      <c r="C83" s="469" t="s">
        <v>1508</v>
      </c>
      <c r="D83" s="469" t="s">
        <v>1509</v>
      </c>
      <c r="E83" s="469"/>
      <c r="F83" s="462">
        <v>68</v>
      </c>
      <c r="G83" s="463"/>
      <c r="H83" s="471"/>
      <c r="I83" s="471"/>
      <c r="J83" s="471"/>
      <c r="K83" s="471"/>
      <c r="L83" s="471"/>
      <c r="M83" s="725" t="s">
        <v>1638</v>
      </c>
      <c r="N83" s="725"/>
      <c r="O83" s="726"/>
      <c r="P83" s="472"/>
      <c r="Q83" s="473">
        <v>543</v>
      </c>
      <c r="R83" s="473">
        <v>627</v>
      </c>
      <c r="S83" s="473">
        <v>640</v>
      </c>
      <c r="T83" s="473">
        <v>640</v>
      </c>
      <c r="U83" s="473">
        <v>543</v>
      </c>
      <c r="V83" s="473">
        <v>557</v>
      </c>
      <c r="W83" s="473">
        <v>579</v>
      </c>
      <c r="X83" s="473">
        <v>565</v>
      </c>
      <c r="Y83" s="473">
        <v>636</v>
      </c>
      <c r="Z83" s="473">
        <v>696</v>
      </c>
      <c r="AA83" s="473">
        <v>623</v>
      </c>
      <c r="AB83" s="473">
        <v>618</v>
      </c>
      <c r="AC83" s="473">
        <v>597</v>
      </c>
      <c r="AD83" s="473">
        <v>566</v>
      </c>
      <c r="AE83" s="473">
        <v>564</v>
      </c>
      <c r="AF83" s="473">
        <v>581</v>
      </c>
      <c r="AG83" s="473">
        <v>617</v>
      </c>
      <c r="AH83" s="473">
        <v>590</v>
      </c>
      <c r="AI83" s="473">
        <v>632</v>
      </c>
      <c r="AJ83" s="473">
        <v>509</v>
      </c>
      <c r="AK83" s="473">
        <v>627</v>
      </c>
      <c r="AL83" s="473">
        <v>550</v>
      </c>
      <c r="AM83" s="473">
        <v>602</v>
      </c>
      <c r="AN83" s="473">
        <v>573</v>
      </c>
      <c r="AO83" s="473">
        <v>568</v>
      </c>
      <c r="AP83" s="473">
        <v>459</v>
      </c>
      <c r="AQ83" s="473">
        <v>530</v>
      </c>
      <c r="AR83" s="473">
        <v>606</v>
      </c>
      <c r="AS83" s="473">
        <v>512</v>
      </c>
      <c r="AT83" s="473">
        <v>625</v>
      </c>
      <c r="AU83" s="473">
        <v>536</v>
      </c>
      <c r="AV83" s="473">
        <v>674</v>
      </c>
      <c r="AW83" s="473">
        <v>499</v>
      </c>
      <c r="AX83" s="473">
        <v>637</v>
      </c>
      <c r="AY83" s="473">
        <v>753</v>
      </c>
      <c r="AZ83" s="473">
        <v>561</v>
      </c>
      <c r="BA83" s="473">
        <v>526</v>
      </c>
      <c r="BB83" s="473">
        <v>653</v>
      </c>
      <c r="BC83" s="473">
        <v>749</v>
      </c>
      <c r="BD83" s="473">
        <v>631</v>
      </c>
      <c r="BE83" s="473">
        <v>573</v>
      </c>
      <c r="BF83" s="473">
        <v>701</v>
      </c>
      <c r="BG83" s="473">
        <v>756</v>
      </c>
      <c r="BH83" s="473">
        <v>598</v>
      </c>
      <c r="BI83" s="473">
        <v>628</v>
      </c>
      <c r="BJ83" s="473">
        <v>581</v>
      </c>
      <c r="BK83" s="473">
        <v>491</v>
      </c>
      <c r="BL83" s="473">
        <v>602</v>
      </c>
      <c r="BM83" s="473">
        <v>376</v>
      </c>
      <c r="BN83" s="473">
        <v>636</v>
      </c>
      <c r="BO83" s="473">
        <v>650</v>
      </c>
      <c r="BP83" s="473">
        <v>749</v>
      </c>
      <c r="BQ83" s="473">
        <v>825</v>
      </c>
      <c r="BR83" s="473">
        <v>525</v>
      </c>
      <c r="BS83" s="473">
        <v>534</v>
      </c>
      <c r="BT83" s="473">
        <v>643</v>
      </c>
      <c r="BU83" s="473">
        <v>525</v>
      </c>
      <c r="BV83" s="473">
        <v>635</v>
      </c>
      <c r="BW83" s="473">
        <v>537</v>
      </c>
      <c r="BX83" s="473">
        <v>615</v>
      </c>
      <c r="BY83" s="473">
        <v>528</v>
      </c>
      <c r="BZ83" s="473">
        <v>461</v>
      </c>
      <c r="CA83" s="473">
        <v>656</v>
      </c>
      <c r="CB83" s="473">
        <v>519</v>
      </c>
      <c r="CC83" s="473">
        <v>643</v>
      </c>
      <c r="CD83" s="473">
        <v>719</v>
      </c>
      <c r="CE83" s="474"/>
      <c r="CF83" s="475" t="s">
        <v>1639</v>
      </c>
      <c r="CG83" s="475"/>
      <c r="CH83" s="475"/>
      <c r="CI83" s="475"/>
      <c r="CJ83" s="503"/>
    </row>
    <row r="84" spans="1:88" s="468" customFormat="1" ht="27" customHeight="1">
      <c r="A84" s="461" t="s">
        <v>1507</v>
      </c>
      <c r="B84" s="461" t="s">
        <v>1959</v>
      </c>
      <c r="C84" s="461" t="s">
        <v>1508</v>
      </c>
      <c r="D84" s="461" t="s">
        <v>1509</v>
      </c>
      <c r="E84" s="461"/>
      <c r="F84" s="470">
        <v>69</v>
      </c>
      <c r="G84" s="471"/>
      <c r="H84" s="463"/>
      <c r="I84" s="463"/>
      <c r="J84" s="463"/>
      <c r="K84" s="463"/>
      <c r="L84" s="696" t="s">
        <v>1640</v>
      </c>
      <c r="M84" s="696"/>
      <c r="N84" s="696"/>
      <c r="O84" s="711"/>
      <c r="P84" s="464"/>
      <c r="Q84" s="465">
        <v>6052</v>
      </c>
      <c r="R84" s="465">
        <v>6611</v>
      </c>
      <c r="S84" s="465">
        <v>6418</v>
      </c>
      <c r="T84" s="465">
        <v>6241</v>
      </c>
      <c r="U84" s="465">
        <v>5679</v>
      </c>
      <c r="V84" s="465">
        <v>6695</v>
      </c>
      <c r="W84" s="465">
        <v>6729</v>
      </c>
      <c r="X84" s="465">
        <v>6394</v>
      </c>
      <c r="Y84" s="465">
        <v>6139</v>
      </c>
      <c r="Z84" s="465">
        <v>6617</v>
      </c>
      <c r="AA84" s="465">
        <v>5728</v>
      </c>
      <c r="AB84" s="465">
        <v>5352</v>
      </c>
      <c r="AC84" s="465">
        <v>5434</v>
      </c>
      <c r="AD84" s="465">
        <v>4994</v>
      </c>
      <c r="AE84" s="465">
        <v>6068</v>
      </c>
      <c r="AF84" s="465">
        <v>7280</v>
      </c>
      <c r="AG84" s="465">
        <v>7529</v>
      </c>
      <c r="AH84" s="465">
        <v>6909</v>
      </c>
      <c r="AI84" s="465">
        <v>7449</v>
      </c>
      <c r="AJ84" s="465">
        <v>5402</v>
      </c>
      <c r="AK84" s="465">
        <v>6892</v>
      </c>
      <c r="AL84" s="465">
        <v>5452</v>
      </c>
      <c r="AM84" s="465">
        <v>7421</v>
      </c>
      <c r="AN84" s="465">
        <v>6898</v>
      </c>
      <c r="AO84" s="465">
        <v>7108</v>
      </c>
      <c r="AP84" s="465">
        <v>5571</v>
      </c>
      <c r="AQ84" s="465">
        <v>6409</v>
      </c>
      <c r="AR84" s="465">
        <v>7994</v>
      </c>
      <c r="AS84" s="465">
        <v>6629</v>
      </c>
      <c r="AT84" s="465">
        <v>7941</v>
      </c>
      <c r="AU84" s="465">
        <v>6343</v>
      </c>
      <c r="AV84" s="465">
        <v>7113</v>
      </c>
      <c r="AW84" s="465">
        <v>6095</v>
      </c>
      <c r="AX84" s="465">
        <v>6988</v>
      </c>
      <c r="AY84" s="465">
        <v>7156</v>
      </c>
      <c r="AZ84" s="465">
        <v>6969</v>
      </c>
      <c r="BA84" s="465">
        <v>5601</v>
      </c>
      <c r="BB84" s="465">
        <v>6859</v>
      </c>
      <c r="BC84" s="465">
        <v>8189</v>
      </c>
      <c r="BD84" s="465">
        <v>8052</v>
      </c>
      <c r="BE84" s="465">
        <v>5489</v>
      </c>
      <c r="BF84" s="465">
        <v>6318</v>
      </c>
      <c r="BG84" s="465">
        <v>7428</v>
      </c>
      <c r="BH84" s="465">
        <v>4846</v>
      </c>
      <c r="BI84" s="465">
        <v>5420</v>
      </c>
      <c r="BJ84" s="465">
        <v>5893</v>
      </c>
      <c r="BK84" s="465">
        <v>5071</v>
      </c>
      <c r="BL84" s="465">
        <v>6086</v>
      </c>
      <c r="BM84" s="465">
        <v>3167</v>
      </c>
      <c r="BN84" s="465">
        <v>6083</v>
      </c>
      <c r="BO84" s="465">
        <v>5917</v>
      </c>
      <c r="BP84" s="465">
        <v>6651</v>
      </c>
      <c r="BQ84" s="465">
        <v>6141</v>
      </c>
      <c r="BR84" s="465">
        <v>4962</v>
      </c>
      <c r="BS84" s="465">
        <v>5465</v>
      </c>
      <c r="BT84" s="465">
        <v>6119</v>
      </c>
      <c r="BU84" s="465">
        <v>4513</v>
      </c>
      <c r="BV84" s="465">
        <v>5733</v>
      </c>
      <c r="BW84" s="465">
        <v>5395</v>
      </c>
      <c r="BX84" s="465">
        <v>5762</v>
      </c>
      <c r="BY84" s="465">
        <v>5184</v>
      </c>
      <c r="BZ84" s="465">
        <v>4470</v>
      </c>
      <c r="CA84" s="465">
        <v>7136</v>
      </c>
      <c r="CB84" s="465">
        <v>5855</v>
      </c>
      <c r="CC84" s="465">
        <v>5997</v>
      </c>
      <c r="CD84" s="465">
        <v>6680</v>
      </c>
      <c r="CE84" s="466"/>
      <c r="CF84" s="467" t="s">
        <v>1641</v>
      </c>
      <c r="CG84" s="467"/>
      <c r="CH84" s="467"/>
      <c r="CI84" s="467"/>
      <c r="CJ84" s="503"/>
    </row>
    <row r="85" spans="1:88" s="476" customFormat="1" ht="15" customHeight="1">
      <c r="A85" s="469" t="s">
        <v>1507</v>
      </c>
      <c r="B85" s="469" t="s">
        <v>1959</v>
      </c>
      <c r="C85" s="469" t="s">
        <v>1508</v>
      </c>
      <c r="D85" s="469" t="s">
        <v>1509</v>
      </c>
      <c r="E85" s="469"/>
      <c r="F85" s="462">
        <v>70</v>
      </c>
      <c r="G85" s="463"/>
      <c r="H85" s="471"/>
      <c r="I85" s="471"/>
      <c r="J85" s="471"/>
      <c r="K85" s="471"/>
      <c r="L85" s="471"/>
      <c r="M85" s="697" t="s">
        <v>1642</v>
      </c>
      <c r="N85" s="697"/>
      <c r="O85" s="722"/>
      <c r="P85" s="472"/>
      <c r="Q85" s="473">
        <v>4222</v>
      </c>
      <c r="R85" s="473">
        <v>4552</v>
      </c>
      <c r="S85" s="473">
        <v>4320</v>
      </c>
      <c r="T85" s="473">
        <v>4091</v>
      </c>
      <c r="U85" s="473">
        <v>3853</v>
      </c>
      <c r="V85" s="473">
        <v>4298</v>
      </c>
      <c r="W85" s="473">
        <v>4629</v>
      </c>
      <c r="X85" s="473">
        <v>4226</v>
      </c>
      <c r="Y85" s="473">
        <v>4188</v>
      </c>
      <c r="Z85" s="473">
        <v>4628</v>
      </c>
      <c r="AA85" s="473">
        <v>3902</v>
      </c>
      <c r="AB85" s="473">
        <v>3584</v>
      </c>
      <c r="AC85" s="473">
        <v>3712</v>
      </c>
      <c r="AD85" s="473">
        <v>3566</v>
      </c>
      <c r="AE85" s="473">
        <v>4149</v>
      </c>
      <c r="AF85" s="473">
        <v>4817</v>
      </c>
      <c r="AG85" s="473">
        <v>4962</v>
      </c>
      <c r="AH85" s="473">
        <v>4610</v>
      </c>
      <c r="AI85" s="473">
        <v>5223</v>
      </c>
      <c r="AJ85" s="473">
        <v>3556</v>
      </c>
      <c r="AK85" s="473">
        <v>4677</v>
      </c>
      <c r="AL85" s="473">
        <v>3475</v>
      </c>
      <c r="AM85" s="473">
        <v>5058</v>
      </c>
      <c r="AN85" s="473">
        <v>4563</v>
      </c>
      <c r="AO85" s="473">
        <v>4893</v>
      </c>
      <c r="AP85" s="473">
        <v>3808</v>
      </c>
      <c r="AQ85" s="473">
        <v>4503</v>
      </c>
      <c r="AR85" s="473">
        <v>5642</v>
      </c>
      <c r="AS85" s="473">
        <v>4459</v>
      </c>
      <c r="AT85" s="473">
        <v>5460</v>
      </c>
      <c r="AU85" s="473">
        <v>4312</v>
      </c>
      <c r="AV85" s="473">
        <v>4868</v>
      </c>
      <c r="AW85" s="473">
        <v>4196</v>
      </c>
      <c r="AX85" s="473">
        <v>4730</v>
      </c>
      <c r="AY85" s="473">
        <v>4857</v>
      </c>
      <c r="AZ85" s="473">
        <v>4832</v>
      </c>
      <c r="BA85" s="473">
        <v>3879</v>
      </c>
      <c r="BB85" s="473">
        <v>4654</v>
      </c>
      <c r="BC85" s="473">
        <v>5710</v>
      </c>
      <c r="BD85" s="473">
        <v>5685</v>
      </c>
      <c r="BE85" s="473">
        <v>3850</v>
      </c>
      <c r="BF85" s="473">
        <v>4505</v>
      </c>
      <c r="BG85" s="473">
        <v>5149</v>
      </c>
      <c r="BH85" s="473">
        <v>3496</v>
      </c>
      <c r="BI85" s="473">
        <v>3709</v>
      </c>
      <c r="BJ85" s="473">
        <v>4021</v>
      </c>
      <c r="BK85" s="473">
        <v>3587</v>
      </c>
      <c r="BL85" s="473">
        <v>4309</v>
      </c>
      <c r="BM85" s="473">
        <v>2231</v>
      </c>
      <c r="BN85" s="473">
        <v>4113</v>
      </c>
      <c r="BO85" s="473">
        <v>3968</v>
      </c>
      <c r="BP85" s="473">
        <v>4673</v>
      </c>
      <c r="BQ85" s="473">
        <v>4186</v>
      </c>
      <c r="BR85" s="473">
        <v>3480</v>
      </c>
      <c r="BS85" s="473">
        <v>3620</v>
      </c>
      <c r="BT85" s="473">
        <v>4354</v>
      </c>
      <c r="BU85" s="473">
        <v>3012</v>
      </c>
      <c r="BV85" s="473">
        <v>3910</v>
      </c>
      <c r="BW85" s="473">
        <v>3705</v>
      </c>
      <c r="BX85" s="473">
        <v>3880</v>
      </c>
      <c r="BY85" s="473">
        <v>3661</v>
      </c>
      <c r="BZ85" s="473">
        <v>3102</v>
      </c>
      <c r="CA85" s="473">
        <v>4995</v>
      </c>
      <c r="CB85" s="473">
        <v>4004</v>
      </c>
      <c r="CC85" s="473">
        <v>4315</v>
      </c>
      <c r="CD85" s="473">
        <v>4591</v>
      </c>
      <c r="CE85" s="474"/>
      <c r="CF85" s="475" t="s">
        <v>1643</v>
      </c>
      <c r="CG85" s="475"/>
      <c r="CH85" s="475"/>
      <c r="CI85" s="475"/>
      <c r="CJ85" s="503"/>
    </row>
    <row r="86" spans="1:88" s="476" customFormat="1" ht="15" customHeight="1">
      <c r="A86" s="469" t="s">
        <v>1507</v>
      </c>
      <c r="B86" s="469" t="s">
        <v>1959</v>
      </c>
      <c r="C86" s="469" t="s">
        <v>1508</v>
      </c>
      <c r="D86" s="469" t="s">
        <v>1509</v>
      </c>
      <c r="E86" s="469"/>
      <c r="F86" s="470">
        <v>71</v>
      </c>
      <c r="G86" s="471"/>
      <c r="H86" s="471"/>
      <c r="I86" s="471"/>
      <c r="J86" s="471"/>
      <c r="K86" s="471"/>
      <c r="L86" s="471"/>
      <c r="M86" s="697" t="s">
        <v>1644</v>
      </c>
      <c r="N86" s="697"/>
      <c r="O86" s="722"/>
      <c r="P86" s="472"/>
      <c r="Q86" s="473">
        <v>444</v>
      </c>
      <c r="R86" s="473">
        <v>488</v>
      </c>
      <c r="S86" s="473">
        <v>519</v>
      </c>
      <c r="T86" s="473">
        <v>497</v>
      </c>
      <c r="U86" s="473">
        <v>397</v>
      </c>
      <c r="V86" s="473">
        <v>544</v>
      </c>
      <c r="W86" s="473">
        <v>505</v>
      </c>
      <c r="X86" s="473">
        <v>494</v>
      </c>
      <c r="Y86" s="473">
        <v>495</v>
      </c>
      <c r="Z86" s="473">
        <v>477</v>
      </c>
      <c r="AA86" s="473">
        <v>469</v>
      </c>
      <c r="AB86" s="473">
        <v>417</v>
      </c>
      <c r="AC86" s="473">
        <v>420</v>
      </c>
      <c r="AD86" s="473">
        <v>353</v>
      </c>
      <c r="AE86" s="473">
        <v>454</v>
      </c>
      <c r="AF86" s="473">
        <v>595</v>
      </c>
      <c r="AG86" s="473">
        <v>626</v>
      </c>
      <c r="AH86" s="473">
        <v>553</v>
      </c>
      <c r="AI86" s="473">
        <v>534</v>
      </c>
      <c r="AJ86" s="473">
        <v>451</v>
      </c>
      <c r="AK86" s="473">
        <v>419</v>
      </c>
      <c r="AL86" s="473">
        <v>446</v>
      </c>
      <c r="AM86" s="473">
        <v>544</v>
      </c>
      <c r="AN86" s="473">
        <v>536</v>
      </c>
      <c r="AO86" s="473">
        <v>525</v>
      </c>
      <c r="AP86" s="473">
        <v>469</v>
      </c>
      <c r="AQ86" s="473">
        <v>471</v>
      </c>
      <c r="AR86" s="473">
        <v>597</v>
      </c>
      <c r="AS86" s="473">
        <v>503</v>
      </c>
      <c r="AT86" s="473">
        <v>558</v>
      </c>
      <c r="AU86" s="473">
        <v>489</v>
      </c>
      <c r="AV86" s="473">
        <v>466</v>
      </c>
      <c r="AW86" s="473">
        <v>482</v>
      </c>
      <c r="AX86" s="473">
        <v>617</v>
      </c>
      <c r="AY86" s="473">
        <v>629</v>
      </c>
      <c r="AZ86" s="473">
        <v>491</v>
      </c>
      <c r="BA86" s="473">
        <v>411</v>
      </c>
      <c r="BB86" s="473">
        <v>523</v>
      </c>
      <c r="BC86" s="473">
        <v>601</v>
      </c>
      <c r="BD86" s="473">
        <v>632</v>
      </c>
      <c r="BE86" s="473">
        <v>383</v>
      </c>
      <c r="BF86" s="473">
        <v>376</v>
      </c>
      <c r="BG86" s="473">
        <v>582</v>
      </c>
      <c r="BH86" s="473">
        <v>317</v>
      </c>
      <c r="BI86" s="473">
        <v>348</v>
      </c>
      <c r="BJ86" s="473">
        <v>457</v>
      </c>
      <c r="BK86" s="473">
        <v>344</v>
      </c>
      <c r="BL86" s="473">
        <v>455</v>
      </c>
      <c r="BM86" s="473">
        <v>246</v>
      </c>
      <c r="BN86" s="473">
        <v>510</v>
      </c>
      <c r="BO86" s="473">
        <v>463</v>
      </c>
      <c r="BP86" s="473">
        <v>500</v>
      </c>
      <c r="BQ86" s="473">
        <v>475</v>
      </c>
      <c r="BR86" s="473">
        <v>386</v>
      </c>
      <c r="BS86" s="473">
        <v>420</v>
      </c>
      <c r="BT86" s="473">
        <v>436</v>
      </c>
      <c r="BU86" s="473">
        <v>310</v>
      </c>
      <c r="BV86" s="473">
        <v>454</v>
      </c>
      <c r="BW86" s="473">
        <v>370</v>
      </c>
      <c r="BX86" s="473">
        <v>478</v>
      </c>
      <c r="BY86" s="473">
        <v>404</v>
      </c>
      <c r="BZ86" s="473">
        <v>303</v>
      </c>
      <c r="CA86" s="473">
        <v>563</v>
      </c>
      <c r="CB86" s="473">
        <v>422</v>
      </c>
      <c r="CC86" s="473">
        <v>373</v>
      </c>
      <c r="CD86" s="473">
        <v>506</v>
      </c>
      <c r="CE86" s="474"/>
      <c r="CF86" s="475" t="s">
        <v>1645</v>
      </c>
      <c r="CG86" s="475"/>
      <c r="CH86" s="475"/>
      <c r="CI86" s="475"/>
      <c r="CJ86" s="503"/>
    </row>
    <row r="87" spans="1:88" s="476" customFormat="1" ht="15" customHeight="1">
      <c r="A87" s="469" t="s">
        <v>1507</v>
      </c>
      <c r="B87" s="469" t="s">
        <v>1959</v>
      </c>
      <c r="C87" s="469" t="s">
        <v>1508</v>
      </c>
      <c r="D87" s="469" t="s">
        <v>1509</v>
      </c>
      <c r="E87" s="469"/>
      <c r="F87" s="462">
        <v>72</v>
      </c>
      <c r="G87" s="463"/>
      <c r="H87" s="471"/>
      <c r="I87" s="471"/>
      <c r="J87" s="471"/>
      <c r="K87" s="471"/>
      <c r="L87" s="471"/>
      <c r="M87" s="697" t="s">
        <v>1646</v>
      </c>
      <c r="N87" s="697"/>
      <c r="O87" s="722"/>
      <c r="P87" s="472"/>
      <c r="Q87" s="473">
        <v>716</v>
      </c>
      <c r="R87" s="473">
        <v>809</v>
      </c>
      <c r="S87" s="473">
        <v>813</v>
      </c>
      <c r="T87" s="473">
        <v>882</v>
      </c>
      <c r="U87" s="473">
        <v>690</v>
      </c>
      <c r="V87" s="473">
        <v>979</v>
      </c>
      <c r="W87" s="473">
        <v>809</v>
      </c>
      <c r="X87" s="473">
        <v>888</v>
      </c>
      <c r="Y87" s="473">
        <v>764</v>
      </c>
      <c r="Z87" s="473">
        <v>785</v>
      </c>
      <c r="AA87" s="473">
        <v>724</v>
      </c>
      <c r="AB87" s="473">
        <v>763</v>
      </c>
      <c r="AC87" s="473">
        <v>697</v>
      </c>
      <c r="AD87" s="473">
        <v>597</v>
      </c>
      <c r="AE87" s="473">
        <v>721</v>
      </c>
      <c r="AF87" s="473">
        <v>990</v>
      </c>
      <c r="AG87" s="473">
        <v>1107</v>
      </c>
      <c r="AH87" s="473">
        <v>911</v>
      </c>
      <c r="AI87" s="473">
        <v>868</v>
      </c>
      <c r="AJ87" s="473">
        <v>768</v>
      </c>
      <c r="AK87" s="473">
        <v>984</v>
      </c>
      <c r="AL87" s="473">
        <v>847</v>
      </c>
      <c r="AM87" s="473">
        <v>978</v>
      </c>
      <c r="AN87" s="473">
        <v>1024</v>
      </c>
      <c r="AO87" s="473">
        <v>798</v>
      </c>
      <c r="AP87" s="473">
        <v>692</v>
      </c>
      <c r="AQ87" s="473">
        <v>740</v>
      </c>
      <c r="AR87" s="473">
        <v>910</v>
      </c>
      <c r="AS87" s="473">
        <v>922</v>
      </c>
      <c r="AT87" s="473">
        <v>989</v>
      </c>
      <c r="AU87" s="473">
        <v>851</v>
      </c>
      <c r="AV87" s="473">
        <v>952</v>
      </c>
      <c r="AW87" s="473">
        <v>705</v>
      </c>
      <c r="AX87" s="473">
        <v>880</v>
      </c>
      <c r="AY87" s="473">
        <v>894</v>
      </c>
      <c r="AZ87" s="473">
        <v>828</v>
      </c>
      <c r="BA87" s="473">
        <v>720</v>
      </c>
      <c r="BB87" s="473">
        <v>821</v>
      </c>
      <c r="BC87" s="473">
        <v>985</v>
      </c>
      <c r="BD87" s="473">
        <v>915</v>
      </c>
      <c r="BE87" s="473">
        <v>625</v>
      </c>
      <c r="BF87" s="473">
        <v>712</v>
      </c>
      <c r="BG87" s="473">
        <v>915</v>
      </c>
      <c r="BH87" s="473">
        <v>534</v>
      </c>
      <c r="BI87" s="473">
        <v>754</v>
      </c>
      <c r="BJ87" s="473">
        <v>818</v>
      </c>
      <c r="BK87" s="473">
        <v>652</v>
      </c>
      <c r="BL87" s="473">
        <v>681</v>
      </c>
      <c r="BM87" s="473">
        <v>359</v>
      </c>
      <c r="BN87" s="473">
        <v>882</v>
      </c>
      <c r="BO87" s="473">
        <v>778</v>
      </c>
      <c r="BP87" s="473">
        <v>865</v>
      </c>
      <c r="BQ87" s="473">
        <v>740</v>
      </c>
      <c r="BR87" s="473">
        <v>578</v>
      </c>
      <c r="BS87" s="473">
        <v>675</v>
      </c>
      <c r="BT87" s="473">
        <v>711</v>
      </c>
      <c r="BU87" s="473">
        <v>664</v>
      </c>
      <c r="BV87" s="473">
        <v>751</v>
      </c>
      <c r="BW87" s="473">
        <v>717</v>
      </c>
      <c r="BX87" s="473">
        <v>840</v>
      </c>
      <c r="BY87" s="473">
        <v>631</v>
      </c>
      <c r="BZ87" s="473">
        <v>553</v>
      </c>
      <c r="CA87" s="473">
        <v>756</v>
      </c>
      <c r="CB87" s="473">
        <v>754</v>
      </c>
      <c r="CC87" s="473">
        <v>685</v>
      </c>
      <c r="CD87" s="473">
        <v>810</v>
      </c>
      <c r="CE87" s="474"/>
      <c r="CF87" s="475" t="s">
        <v>1647</v>
      </c>
      <c r="CG87" s="475"/>
      <c r="CH87" s="475"/>
      <c r="CI87" s="475"/>
      <c r="CJ87" s="475"/>
    </row>
    <row r="88" spans="1:88" s="476" customFormat="1" ht="15" customHeight="1">
      <c r="A88" s="469" t="s">
        <v>1507</v>
      </c>
      <c r="B88" s="469" t="s">
        <v>1959</v>
      </c>
      <c r="C88" s="469" t="s">
        <v>1508</v>
      </c>
      <c r="D88" s="469" t="s">
        <v>1509</v>
      </c>
      <c r="E88" s="469"/>
      <c r="F88" s="470">
        <v>73</v>
      </c>
      <c r="G88" s="471"/>
      <c r="H88" s="471"/>
      <c r="I88" s="471"/>
      <c r="J88" s="471"/>
      <c r="K88" s="471"/>
      <c r="L88" s="471"/>
      <c r="M88" s="697" t="s">
        <v>1648</v>
      </c>
      <c r="N88" s="697"/>
      <c r="O88" s="722"/>
      <c r="P88" s="472"/>
      <c r="Q88" s="473">
        <v>670</v>
      </c>
      <c r="R88" s="473">
        <v>763</v>
      </c>
      <c r="S88" s="473">
        <v>766</v>
      </c>
      <c r="T88" s="473">
        <v>771</v>
      </c>
      <c r="U88" s="473">
        <v>740</v>
      </c>
      <c r="V88" s="473">
        <v>874</v>
      </c>
      <c r="W88" s="473">
        <v>785</v>
      </c>
      <c r="X88" s="473">
        <v>786</v>
      </c>
      <c r="Y88" s="473">
        <v>692</v>
      </c>
      <c r="Z88" s="473">
        <v>728</v>
      </c>
      <c r="AA88" s="473">
        <v>633</v>
      </c>
      <c r="AB88" s="473">
        <v>587</v>
      </c>
      <c r="AC88" s="473">
        <v>606</v>
      </c>
      <c r="AD88" s="473">
        <v>478</v>
      </c>
      <c r="AE88" s="473">
        <v>744</v>
      </c>
      <c r="AF88" s="473">
        <v>879</v>
      </c>
      <c r="AG88" s="473">
        <v>834</v>
      </c>
      <c r="AH88" s="473">
        <v>835</v>
      </c>
      <c r="AI88" s="473">
        <v>824</v>
      </c>
      <c r="AJ88" s="473">
        <v>627</v>
      </c>
      <c r="AK88" s="473">
        <v>812</v>
      </c>
      <c r="AL88" s="473">
        <v>684</v>
      </c>
      <c r="AM88" s="473">
        <v>841</v>
      </c>
      <c r="AN88" s="473">
        <v>776</v>
      </c>
      <c r="AO88" s="473">
        <v>891</v>
      </c>
      <c r="AP88" s="473">
        <v>602</v>
      </c>
      <c r="AQ88" s="473">
        <v>695</v>
      </c>
      <c r="AR88" s="473">
        <v>844</v>
      </c>
      <c r="AS88" s="473">
        <v>745</v>
      </c>
      <c r="AT88" s="473">
        <v>934</v>
      </c>
      <c r="AU88" s="473">
        <v>691</v>
      </c>
      <c r="AV88" s="473">
        <v>827</v>
      </c>
      <c r="AW88" s="473">
        <v>712</v>
      </c>
      <c r="AX88" s="473">
        <v>762</v>
      </c>
      <c r="AY88" s="473">
        <v>777</v>
      </c>
      <c r="AZ88" s="473">
        <v>817</v>
      </c>
      <c r="BA88" s="473">
        <v>592</v>
      </c>
      <c r="BB88" s="473">
        <v>862</v>
      </c>
      <c r="BC88" s="473">
        <v>893</v>
      </c>
      <c r="BD88" s="473">
        <v>821</v>
      </c>
      <c r="BE88" s="473">
        <v>632</v>
      </c>
      <c r="BF88" s="473">
        <v>725</v>
      </c>
      <c r="BG88" s="473">
        <v>783</v>
      </c>
      <c r="BH88" s="473">
        <v>498</v>
      </c>
      <c r="BI88" s="473">
        <v>609</v>
      </c>
      <c r="BJ88" s="473">
        <v>597</v>
      </c>
      <c r="BK88" s="473">
        <v>487</v>
      </c>
      <c r="BL88" s="473">
        <v>641</v>
      </c>
      <c r="BM88" s="473">
        <v>330</v>
      </c>
      <c r="BN88" s="473">
        <v>577</v>
      </c>
      <c r="BO88" s="473">
        <v>708</v>
      </c>
      <c r="BP88" s="473">
        <v>612</v>
      </c>
      <c r="BQ88" s="473">
        <v>739</v>
      </c>
      <c r="BR88" s="473">
        <v>518</v>
      </c>
      <c r="BS88" s="473">
        <v>750</v>
      </c>
      <c r="BT88" s="473">
        <v>617</v>
      </c>
      <c r="BU88" s="473">
        <v>527</v>
      </c>
      <c r="BV88" s="473">
        <v>617</v>
      </c>
      <c r="BW88" s="473">
        <v>603</v>
      </c>
      <c r="BX88" s="473">
        <v>563</v>
      </c>
      <c r="BY88" s="473">
        <v>488</v>
      </c>
      <c r="BZ88" s="473">
        <v>512</v>
      </c>
      <c r="CA88" s="473">
        <v>822</v>
      </c>
      <c r="CB88" s="473">
        <v>675</v>
      </c>
      <c r="CC88" s="473">
        <v>624</v>
      </c>
      <c r="CD88" s="473">
        <v>772</v>
      </c>
      <c r="CE88" s="474"/>
      <c r="CF88" s="475" t="s">
        <v>1649</v>
      </c>
      <c r="CG88" s="475"/>
      <c r="CH88" s="475"/>
      <c r="CI88" s="475"/>
      <c r="CJ88" s="475"/>
    </row>
    <row r="89" spans="1:88" s="468" customFormat="1" ht="27" customHeight="1">
      <c r="A89" s="461" t="s">
        <v>1507</v>
      </c>
      <c r="B89" s="461" t="s">
        <v>1959</v>
      </c>
      <c r="C89" s="461" t="s">
        <v>1508</v>
      </c>
      <c r="D89" s="461" t="s">
        <v>1509</v>
      </c>
      <c r="E89" s="461"/>
      <c r="F89" s="462">
        <v>74</v>
      </c>
      <c r="G89" s="463"/>
      <c r="H89" s="463"/>
      <c r="I89" s="463"/>
      <c r="J89" s="463"/>
      <c r="K89" s="463"/>
      <c r="L89" s="696" t="s">
        <v>1650</v>
      </c>
      <c r="M89" s="696"/>
      <c r="N89" s="696"/>
      <c r="O89" s="711"/>
      <c r="P89" s="464"/>
      <c r="Q89" s="465">
        <v>1747</v>
      </c>
      <c r="R89" s="465">
        <v>1903</v>
      </c>
      <c r="S89" s="465">
        <v>1872</v>
      </c>
      <c r="T89" s="465">
        <v>1630</v>
      </c>
      <c r="U89" s="465">
        <v>1708</v>
      </c>
      <c r="V89" s="465">
        <v>1874</v>
      </c>
      <c r="W89" s="465">
        <v>2023</v>
      </c>
      <c r="X89" s="465">
        <v>1902</v>
      </c>
      <c r="Y89" s="465">
        <v>1810</v>
      </c>
      <c r="Z89" s="465">
        <v>1688</v>
      </c>
      <c r="AA89" s="465">
        <v>1605</v>
      </c>
      <c r="AB89" s="465">
        <v>1481</v>
      </c>
      <c r="AC89" s="465">
        <v>1374</v>
      </c>
      <c r="AD89" s="465">
        <v>1351</v>
      </c>
      <c r="AE89" s="465">
        <v>1623</v>
      </c>
      <c r="AF89" s="465">
        <v>1930</v>
      </c>
      <c r="AG89" s="465">
        <v>2288</v>
      </c>
      <c r="AH89" s="465">
        <v>2155</v>
      </c>
      <c r="AI89" s="465">
        <v>2025</v>
      </c>
      <c r="AJ89" s="465">
        <v>1448</v>
      </c>
      <c r="AK89" s="465">
        <v>2051</v>
      </c>
      <c r="AL89" s="465">
        <v>1606</v>
      </c>
      <c r="AM89" s="465">
        <v>2136</v>
      </c>
      <c r="AN89" s="465">
        <v>2212</v>
      </c>
      <c r="AO89" s="465">
        <v>2240</v>
      </c>
      <c r="AP89" s="465">
        <v>1774</v>
      </c>
      <c r="AQ89" s="465">
        <v>1947</v>
      </c>
      <c r="AR89" s="465">
        <v>2180</v>
      </c>
      <c r="AS89" s="465">
        <v>1836</v>
      </c>
      <c r="AT89" s="465">
        <v>2311</v>
      </c>
      <c r="AU89" s="465">
        <v>1754</v>
      </c>
      <c r="AV89" s="465">
        <v>2013</v>
      </c>
      <c r="AW89" s="465">
        <v>1432</v>
      </c>
      <c r="AX89" s="465">
        <v>1831</v>
      </c>
      <c r="AY89" s="465">
        <v>2110</v>
      </c>
      <c r="AZ89" s="465">
        <v>2111</v>
      </c>
      <c r="BA89" s="465">
        <v>1610</v>
      </c>
      <c r="BB89" s="465">
        <v>2171</v>
      </c>
      <c r="BC89" s="465">
        <v>2123</v>
      </c>
      <c r="BD89" s="465">
        <v>1726</v>
      </c>
      <c r="BE89" s="465">
        <v>1572</v>
      </c>
      <c r="BF89" s="465">
        <v>1849</v>
      </c>
      <c r="BG89" s="465">
        <v>1944</v>
      </c>
      <c r="BH89" s="465">
        <v>1102</v>
      </c>
      <c r="BI89" s="465">
        <v>1397</v>
      </c>
      <c r="BJ89" s="465">
        <v>1649</v>
      </c>
      <c r="BK89" s="465">
        <v>1319</v>
      </c>
      <c r="BL89" s="465">
        <v>2084</v>
      </c>
      <c r="BM89" s="465">
        <v>914</v>
      </c>
      <c r="BN89" s="465">
        <v>1814</v>
      </c>
      <c r="BO89" s="465">
        <v>1617</v>
      </c>
      <c r="BP89" s="465">
        <v>1802</v>
      </c>
      <c r="BQ89" s="465">
        <v>1761</v>
      </c>
      <c r="BR89" s="465">
        <v>1283</v>
      </c>
      <c r="BS89" s="465">
        <v>1342</v>
      </c>
      <c r="BT89" s="465">
        <v>1962</v>
      </c>
      <c r="BU89" s="465">
        <v>1104</v>
      </c>
      <c r="BV89" s="465">
        <v>1859</v>
      </c>
      <c r="BW89" s="465">
        <v>1492</v>
      </c>
      <c r="BX89" s="465">
        <v>1566</v>
      </c>
      <c r="BY89" s="465">
        <v>1338</v>
      </c>
      <c r="BZ89" s="465">
        <v>1190</v>
      </c>
      <c r="CA89" s="465">
        <v>2093</v>
      </c>
      <c r="CB89" s="465">
        <v>2013</v>
      </c>
      <c r="CC89" s="465">
        <v>1561</v>
      </c>
      <c r="CD89" s="465">
        <v>1862</v>
      </c>
      <c r="CE89" s="466"/>
      <c r="CF89" s="467" t="s">
        <v>1651</v>
      </c>
      <c r="CG89" s="467"/>
      <c r="CH89" s="467"/>
      <c r="CI89" s="467"/>
      <c r="CJ89" s="467"/>
    </row>
    <row r="90" spans="1:88" s="476" customFormat="1" ht="15" customHeight="1">
      <c r="A90" s="469" t="s">
        <v>1507</v>
      </c>
      <c r="B90" s="469" t="s">
        <v>1959</v>
      </c>
      <c r="C90" s="469" t="s">
        <v>1508</v>
      </c>
      <c r="D90" s="469" t="s">
        <v>1509</v>
      </c>
      <c r="E90" s="469"/>
      <c r="F90" s="470">
        <v>75</v>
      </c>
      <c r="G90" s="471"/>
      <c r="H90" s="471"/>
      <c r="I90" s="471"/>
      <c r="J90" s="471"/>
      <c r="K90" s="471"/>
      <c r="L90" s="471"/>
      <c r="M90" s="697" t="s">
        <v>1652</v>
      </c>
      <c r="N90" s="697"/>
      <c r="O90" s="722"/>
      <c r="P90" s="472"/>
      <c r="Q90" s="473">
        <v>1552</v>
      </c>
      <c r="R90" s="473">
        <v>1680</v>
      </c>
      <c r="S90" s="473">
        <v>1691</v>
      </c>
      <c r="T90" s="473">
        <v>1465</v>
      </c>
      <c r="U90" s="473">
        <v>1472</v>
      </c>
      <c r="V90" s="473">
        <v>1680</v>
      </c>
      <c r="W90" s="473">
        <v>1794</v>
      </c>
      <c r="X90" s="473">
        <v>1728</v>
      </c>
      <c r="Y90" s="473">
        <v>1623</v>
      </c>
      <c r="Z90" s="473">
        <v>1508</v>
      </c>
      <c r="AA90" s="473">
        <v>1448</v>
      </c>
      <c r="AB90" s="473">
        <v>1328</v>
      </c>
      <c r="AC90" s="473">
        <v>1229</v>
      </c>
      <c r="AD90" s="473">
        <v>1191</v>
      </c>
      <c r="AE90" s="473">
        <v>1456</v>
      </c>
      <c r="AF90" s="473">
        <v>1734</v>
      </c>
      <c r="AG90" s="473">
        <v>2093</v>
      </c>
      <c r="AH90" s="473">
        <v>1916</v>
      </c>
      <c r="AI90" s="473">
        <v>1853</v>
      </c>
      <c r="AJ90" s="473">
        <v>1325</v>
      </c>
      <c r="AK90" s="473">
        <v>1778</v>
      </c>
      <c r="AL90" s="473">
        <v>1407</v>
      </c>
      <c r="AM90" s="473">
        <v>1901</v>
      </c>
      <c r="AN90" s="473">
        <v>1984</v>
      </c>
      <c r="AO90" s="473">
        <v>2028</v>
      </c>
      <c r="AP90" s="473">
        <v>1525</v>
      </c>
      <c r="AQ90" s="473">
        <v>1715</v>
      </c>
      <c r="AR90" s="473">
        <v>1958</v>
      </c>
      <c r="AS90" s="473">
        <v>1597</v>
      </c>
      <c r="AT90" s="473">
        <v>2118</v>
      </c>
      <c r="AU90" s="473">
        <v>1515</v>
      </c>
      <c r="AV90" s="473">
        <v>1848</v>
      </c>
      <c r="AW90" s="473">
        <v>1275</v>
      </c>
      <c r="AX90" s="473">
        <v>1600</v>
      </c>
      <c r="AY90" s="473">
        <v>1920</v>
      </c>
      <c r="AZ90" s="473">
        <v>1880</v>
      </c>
      <c r="BA90" s="473">
        <v>1435</v>
      </c>
      <c r="BB90" s="473">
        <v>2013</v>
      </c>
      <c r="BC90" s="473">
        <v>1873</v>
      </c>
      <c r="BD90" s="473">
        <v>1542</v>
      </c>
      <c r="BE90" s="473">
        <v>1421</v>
      </c>
      <c r="BF90" s="473">
        <v>1684</v>
      </c>
      <c r="BG90" s="473">
        <v>1695</v>
      </c>
      <c r="BH90" s="473">
        <v>1028</v>
      </c>
      <c r="BI90" s="473">
        <v>1276</v>
      </c>
      <c r="BJ90" s="473">
        <v>1473</v>
      </c>
      <c r="BK90" s="473">
        <v>1169</v>
      </c>
      <c r="BL90" s="473">
        <v>1855</v>
      </c>
      <c r="BM90" s="473">
        <v>804</v>
      </c>
      <c r="BN90" s="473">
        <v>1614</v>
      </c>
      <c r="BO90" s="473">
        <v>1397</v>
      </c>
      <c r="BP90" s="473">
        <v>1662</v>
      </c>
      <c r="BQ90" s="473">
        <v>1610</v>
      </c>
      <c r="BR90" s="473">
        <v>1140</v>
      </c>
      <c r="BS90" s="473">
        <v>1188</v>
      </c>
      <c r="BT90" s="473">
        <v>1772</v>
      </c>
      <c r="BU90" s="473">
        <v>999</v>
      </c>
      <c r="BV90" s="473">
        <v>1657</v>
      </c>
      <c r="BW90" s="473">
        <v>1325</v>
      </c>
      <c r="BX90" s="473">
        <v>1370</v>
      </c>
      <c r="BY90" s="473">
        <v>1172</v>
      </c>
      <c r="BZ90" s="473">
        <v>1045</v>
      </c>
      <c r="CA90" s="473">
        <v>1792</v>
      </c>
      <c r="CB90" s="473">
        <v>1772</v>
      </c>
      <c r="CC90" s="473">
        <v>1401</v>
      </c>
      <c r="CD90" s="473">
        <v>1745</v>
      </c>
      <c r="CE90" s="474"/>
      <c r="CF90" s="475" t="s">
        <v>1653</v>
      </c>
      <c r="CG90" s="475"/>
      <c r="CH90" s="475"/>
      <c r="CI90" s="475"/>
      <c r="CJ90" s="475"/>
    </row>
    <row r="91" spans="1:88" s="476" customFormat="1" ht="15" customHeight="1">
      <c r="A91" s="469" t="s">
        <v>1507</v>
      </c>
      <c r="B91" s="469" t="s">
        <v>1959</v>
      </c>
      <c r="C91" s="469" t="s">
        <v>1508</v>
      </c>
      <c r="D91" s="469" t="s">
        <v>1509</v>
      </c>
      <c r="E91" s="469"/>
      <c r="F91" s="462">
        <v>76</v>
      </c>
      <c r="G91" s="463"/>
      <c r="H91" s="471"/>
      <c r="I91" s="471"/>
      <c r="J91" s="471"/>
      <c r="K91" s="471"/>
      <c r="L91" s="471"/>
      <c r="M91" s="697" t="s">
        <v>1654</v>
      </c>
      <c r="N91" s="697"/>
      <c r="O91" s="722"/>
      <c r="P91" s="472"/>
      <c r="Q91" s="473">
        <v>195</v>
      </c>
      <c r="R91" s="473">
        <v>223</v>
      </c>
      <c r="S91" s="473">
        <v>181</v>
      </c>
      <c r="T91" s="473">
        <v>165</v>
      </c>
      <c r="U91" s="473">
        <v>235</v>
      </c>
      <c r="V91" s="473">
        <v>194</v>
      </c>
      <c r="W91" s="473">
        <v>229</v>
      </c>
      <c r="X91" s="473">
        <v>174</v>
      </c>
      <c r="Y91" s="473">
        <v>187</v>
      </c>
      <c r="Z91" s="473">
        <v>180</v>
      </c>
      <c r="AA91" s="473">
        <v>157</v>
      </c>
      <c r="AB91" s="473">
        <v>153</v>
      </c>
      <c r="AC91" s="473">
        <v>146</v>
      </c>
      <c r="AD91" s="473">
        <v>160</v>
      </c>
      <c r="AE91" s="473">
        <v>166</v>
      </c>
      <c r="AF91" s="473">
        <v>196</v>
      </c>
      <c r="AG91" s="473">
        <v>194</v>
      </c>
      <c r="AH91" s="473">
        <v>238</v>
      </c>
      <c r="AI91" s="473">
        <v>173</v>
      </c>
      <c r="AJ91" s="473">
        <v>122</v>
      </c>
      <c r="AK91" s="473">
        <v>272</v>
      </c>
      <c r="AL91" s="473">
        <v>198</v>
      </c>
      <c r="AM91" s="473">
        <v>235</v>
      </c>
      <c r="AN91" s="473">
        <v>228</v>
      </c>
      <c r="AO91" s="473">
        <v>212</v>
      </c>
      <c r="AP91" s="473">
        <v>249</v>
      </c>
      <c r="AQ91" s="473">
        <v>232</v>
      </c>
      <c r="AR91" s="473">
        <v>222</v>
      </c>
      <c r="AS91" s="473">
        <v>239</v>
      </c>
      <c r="AT91" s="473">
        <v>193</v>
      </c>
      <c r="AU91" s="473">
        <v>240</v>
      </c>
      <c r="AV91" s="473">
        <v>164</v>
      </c>
      <c r="AW91" s="473">
        <v>157</v>
      </c>
      <c r="AX91" s="473">
        <v>231</v>
      </c>
      <c r="AY91" s="473">
        <v>190</v>
      </c>
      <c r="AZ91" s="473">
        <v>231</v>
      </c>
      <c r="BA91" s="473">
        <v>175</v>
      </c>
      <c r="BB91" s="473">
        <v>158</v>
      </c>
      <c r="BC91" s="473">
        <v>251</v>
      </c>
      <c r="BD91" s="473">
        <v>184</v>
      </c>
      <c r="BE91" s="473">
        <v>151</v>
      </c>
      <c r="BF91" s="473">
        <v>165</v>
      </c>
      <c r="BG91" s="473">
        <v>249</v>
      </c>
      <c r="BH91" s="473">
        <v>74</v>
      </c>
      <c r="BI91" s="473">
        <v>121</v>
      </c>
      <c r="BJ91" s="473">
        <v>176</v>
      </c>
      <c r="BK91" s="473">
        <v>150</v>
      </c>
      <c r="BL91" s="473">
        <v>229</v>
      </c>
      <c r="BM91" s="473">
        <v>111</v>
      </c>
      <c r="BN91" s="473">
        <v>200</v>
      </c>
      <c r="BO91" s="473">
        <v>220</v>
      </c>
      <c r="BP91" s="473">
        <v>140</v>
      </c>
      <c r="BQ91" s="473">
        <v>151</v>
      </c>
      <c r="BR91" s="473">
        <v>143</v>
      </c>
      <c r="BS91" s="473">
        <v>154</v>
      </c>
      <c r="BT91" s="473">
        <v>190</v>
      </c>
      <c r="BU91" s="473">
        <v>105</v>
      </c>
      <c r="BV91" s="473">
        <v>202</v>
      </c>
      <c r="BW91" s="473">
        <v>167</v>
      </c>
      <c r="BX91" s="473">
        <v>196</v>
      </c>
      <c r="BY91" s="473">
        <v>166</v>
      </c>
      <c r="BZ91" s="473">
        <v>146</v>
      </c>
      <c r="CA91" s="473">
        <v>301</v>
      </c>
      <c r="CB91" s="473">
        <v>241</v>
      </c>
      <c r="CC91" s="473">
        <v>160</v>
      </c>
      <c r="CD91" s="473">
        <v>117</v>
      </c>
      <c r="CE91" s="474"/>
      <c r="CF91" s="475" t="s">
        <v>1655</v>
      </c>
      <c r="CG91" s="475"/>
      <c r="CH91" s="475"/>
      <c r="CI91" s="475"/>
      <c r="CJ91" s="475"/>
    </row>
    <row r="92" spans="1:88" s="468" customFormat="1" ht="27" customHeight="1">
      <c r="A92" s="461" t="s">
        <v>1507</v>
      </c>
      <c r="B92" s="461" t="s">
        <v>1959</v>
      </c>
      <c r="C92" s="461" t="s">
        <v>1508</v>
      </c>
      <c r="D92" s="461" t="s">
        <v>1509</v>
      </c>
      <c r="E92" s="461"/>
      <c r="F92" s="470">
        <v>77</v>
      </c>
      <c r="G92" s="471"/>
      <c r="H92" s="463"/>
      <c r="I92" s="463"/>
      <c r="J92" s="463"/>
      <c r="K92" s="463"/>
      <c r="L92" s="696" t="s">
        <v>1656</v>
      </c>
      <c r="M92" s="696"/>
      <c r="N92" s="696"/>
      <c r="O92" s="711"/>
      <c r="P92" s="464"/>
      <c r="Q92" s="465">
        <v>2478</v>
      </c>
      <c r="R92" s="465">
        <v>2862</v>
      </c>
      <c r="S92" s="465">
        <v>2941</v>
      </c>
      <c r="T92" s="465">
        <v>2946</v>
      </c>
      <c r="U92" s="465">
        <v>2470</v>
      </c>
      <c r="V92" s="465">
        <v>2721</v>
      </c>
      <c r="W92" s="465">
        <v>2795</v>
      </c>
      <c r="X92" s="465">
        <v>2749</v>
      </c>
      <c r="Y92" s="465">
        <v>2898</v>
      </c>
      <c r="Z92" s="465">
        <v>2822</v>
      </c>
      <c r="AA92" s="465">
        <v>2806</v>
      </c>
      <c r="AB92" s="465">
        <v>2608</v>
      </c>
      <c r="AC92" s="465">
        <v>2656</v>
      </c>
      <c r="AD92" s="465">
        <v>2288</v>
      </c>
      <c r="AE92" s="465">
        <v>2551</v>
      </c>
      <c r="AF92" s="465">
        <v>2911</v>
      </c>
      <c r="AG92" s="465">
        <v>3326</v>
      </c>
      <c r="AH92" s="465">
        <v>2588</v>
      </c>
      <c r="AI92" s="465">
        <v>3183</v>
      </c>
      <c r="AJ92" s="465">
        <v>2103</v>
      </c>
      <c r="AK92" s="465">
        <v>2936</v>
      </c>
      <c r="AL92" s="465">
        <v>2426</v>
      </c>
      <c r="AM92" s="465">
        <v>2935</v>
      </c>
      <c r="AN92" s="465">
        <v>2930</v>
      </c>
      <c r="AO92" s="465">
        <v>2879</v>
      </c>
      <c r="AP92" s="465">
        <v>2439</v>
      </c>
      <c r="AQ92" s="465">
        <v>2516</v>
      </c>
      <c r="AR92" s="465">
        <v>2950</v>
      </c>
      <c r="AS92" s="465">
        <v>2647</v>
      </c>
      <c r="AT92" s="465">
        <v>3224</v>
      </c>
      <c r="AU92" s="465">
        <v>2736</v>
      </c>
      <c r="AV92" s="465">
        <v>2633</v>
      </c>
      <c r="AW92" s="465">
        <v>2622</v>
      </c>
      <c r="AX92" s="465">
        <v>3259</v>
      </c>
      <c r="AY92" s="465">
        <v>3442</v>
      </c>
      <c r="AZ92" s="465">
        <v>2968</v>
      </c>
      <c r="BA92" s="465">
        <v>2426</v>
      </c>
      <c r="BB92" s="465">
        <v>2900</v>
      </c>
      <c r="BC92" s="465">
        <v>3477</v>
      </c>
      <c r="BD92" s="465">
        <v>2962</v>
      </c>
      <c r="BE92" s="465">
        <v>2346</v>
      </c>
      <c r="BF92" s="465">
        <v>2439</v>
      </c>
      <c r="BG92" s="465">
        <v>3364</v>
      </c>
      <c r="BH92" s="465">
        <v>2450</v>
      </c>
      <c r="BI92" s="465">
        <v>2493</v>
      </c>
      <c r="BJ92" s="465">
        <v>2754</v>
      </c>
      <c r="BK92" s="465">
        <v>2382</v>
      </c>
      <c r="BL92" s="465">
        <v>2857</v>
      </c>
      <c r="BM92" s="465">
        <v>1913</v>
      </c>
      <c r="BN92" s="465">
        <v>3033</v>
      </c>
      <c r="BO92" s="465">
        <v>3165</v>
      </c>
      <c r="BP92" s="465">
        <v>3140</v>
      </c>
      <c r="BQ92" s="465">
        <v>2934</v>
      </c>
      <c r="BR92" s="465">
        <v>2212</v>
      </c>
      <c r="BS92" s="465">
        <v>2407</v>
      </c>
      <c r="BT92" s="465">
        <v>3020</v>
      </c>
      <c r="BU92" s="465">
        <v>2274</v>
      </c>
      <c r="BV92" s="465">
        <v>2669</v>
      </c>
      <c r="BW92" s="465">
        <v>2638</v>
      </c>
      <c r="BX92" s="465">
        <v>3088</v>
      </c>
      <c r="BY92" s="465">
        <v>2286</v>
      </c>
      <c r="BZ92" s="465">
        <v>1871</v>
      </c>
      <c r="CA92" s="465">
        <v>3082</v>
      </c>
      <c r="CB92" s="465">
        <v>2678</v>
      </c>
      <c r="CC92" s="465">
        <v>2689</v>
      </c>
      <c r="CD92" s="465">
        <v>2820</v>
      </c>
      <c r="CE92" s="466"/>
      <c r="CF92" s="467" t="s">
        <v>1657</v>
      </c>
      <c r="CG92" s="467"/>
      <c r="CH92" s="467"/>
      <c r="CI92" s="467"/>
      <c r="CJ92" s="467"/>
    </row>
    <row r="93" spans="1:88" s="476" customFormat="1" ht="15" customHeight="1">
      <c r="A93" s="469" t="s">
        <v>1507</v>
      </c>
      <c r="B93" s="469" t="s">
        <v>1959</v>
      </c>
      <c r="C93" s="469" t="s">
        <v>1508</v>
      </c>
      <c r="D93" s="469" t="s">
        <v>1509</v>
      </c>
      <c r="E93" s="469"/>
      <c r="F93" s="462">
        <v>78</v>
      </c>
      <c r="G93" s="463"/>
      <c r="H93" s="471"/>
      <c r="I93" s="471"/>
      <c r="J93" s="471"/>
      <c r="K93" s="471"/>
      <c r="L93" s="471"/>
      <c r="M93" s="697" t="s">
        <v>1658</v>
      </c>
      <c r="N93" s="697"/>
      <c r="O93" s="722"/>
      <c r="P93" s="472"/>
      <c r="Q93" s="473">
        <v>247</v>
      </c>
      <c r="R93" s="473">
        <v>277</v>
      </c>
      <c r="S93" s="473">
        <v>286</v>
      </c>
      <c r="T93" s="473">
        <v>261</v>
      </c>
      <c r="U93" s="473">
        <v>248</v>
      </c>
      <c r="V93" s="473">
        <v>251</v>
      </c>
      <c r="W93" s="473">
        <v>268</v>
      </c>
      <c r="X93" s="473">
        <v>249</v>
      </c>
      <c r="Y93" s="473">
        <v>290</v>
      </c>
      <c r="Z93" s="473">
        <v>274</v>
      </c>
      <c r="AA93" s="473">
        <v>285</v>
      </c>
      <c r="AB93" s="473">
        <v>225</v>
      </c>
      <c r="AC93" s="473">
        <v>249</v>
      </c>
      <c r="AD93" s="473">
        <v>300</v>
      </c>
      <c r="AE93" s="473">
        <v>246</v>
      </c>
      <c r="AF93" s="473">
        <v>314</v>
      </c>
      <c r="AG93" s="473">
        <v>330</v>
      </c>
      <c r="AH93" s="473">
        <v>222</v>
      </c>
      <c r="AI93" s="473">
        <v>304</v>
      </c>
      <c r="AJ93" s="473">
        <v>173</v>
      </c>
      <c r="AK93" s="473">
        <v>233</v>
      </c>
      <c r="AL93" s="473">
        <v>225</v>
      </c>
      <c r="AM93" s="473">
        <v>312</v>
      </c>
      <c r="AN93" s="473">
        <v>309</v>
      </c>
      <c r="AO93" s="473">
        <v>367</v>
      </c>
      <c r="AP93" s="473">
        <v>217</v>
      </c>
      <c r="AQ93" s="473">
        <v>224</v>
      </c>
      <c r="AR93" s="473">
        <v>369</v>
      </c>
      <c r="AS93" s="473">
        <v>283</v>
      </c>
      <c r="AT93" s="473">
        <v>321</v>
      </c>
      <c r="AU93" s="473">
        <v>226</v>
      </c>
      <c r="AV93" s="473">
        <v>199</v>
      </c>
      <c r="AW93" s="473">
        <v>201</v>
      </c>
      <c r="AX93" s="473">
        <v>316</v>
      </c>
      <c r="AY93" s="473">
        <v>336</v>
      </c>
      <c r="AZ93" s="473">
        <v>273</v>
      </c>
      <c r="BA93" s="473">
        <v>241</v>
      </c>
      <c r="BB93" s="473">
        <v>276</v>
      </c>
      <c r="BC93" s="473">
        <v>363</v>
      </c>
      <c r="BD93" s="473">
        <v>316</v>
      </c>
      <c r="BE93" s="473">
        <v>217</v>
      </c>
      <c r="BF93" s="473">
        <v>236</v>
      </c>
      <c r="BG93" s="473">
        <v>348</v>
      </c>
      <c r="BH93" s="473">
        <v>253</v>
      </c>
      <c r="BI93" s="473">
        <v>216</v>
      </c>
      <c r="BJ93" s="473">
        <v>254</v>
      </c>
      <c r="BK93" s="473">
        <v>243</v>
      </c>
      <c r="BL93" s="473">
        <v>305</v>
      </c>
      <c r="BM93" s="473">
        <v>160</v>
      </c>
      <c r="BN93" s="473">
        <v>255</v>
      </c>
      <c r="BO93" s="473">
        <v>306</v>
      </c>
      <c r="BP93" s="473">
        <v>297</v>
      </c>
      <c r="BQ93" s="473">
        <v>267</v>
      </c>
      <c r="BR93" s="473">
        <v>226</v>
      </c>
      <c r="BS93" s="473">
        <v>189</v>
      </c>
      <c r="BT93" s="473">
        <v>326</v>
      </c>
      <c r="BU93" s="473">
        <v>196</v>
      </c>
      <c r="BV93" s="473">
        <v>277</v>
      </c>
      <c r="BW93" s="473">
        <v>274</v>
      </c>
      <c r="BX93" s="473">
        <v>285</v>
      </c>
      <c r="BY93" s="473">
        <v>258</v>
      </c>
      <c r="BZ93" s="473">
        <v>182</v>
      </c>
      <c r="CA93" s="473">
        <v>352</v>
      </c>
      <c r="CB93" s="473">
        <v>243</v>
      </c>
      <c r="CC93" s="473">
        <v>259</v>
      </c>
      <c r="CD93" s="473">
        <v>300</v>
      </c>
      <c r="CE93" s="474"/>
      <c r="CF93" s="475" t="s">
        <v>1659</v>
      </c>
      <c r="CG93" s="475"/>
      <c r="CH93" s="475"/>
      <c r="CI93" s="475"/>
      <c r="CJ93" s="475"/>
    </row>
    <row r="94" spans="1:88" s="476" customFormat="1" ht="15" customHeight="1">
      <c r="A94" s="469" t="s">
        <v>1507</v>
      </c>
      <c r="B94" s="469" t="s">
        <v>1959</v>
      </c>
      <c r="C94" s="469" t="s">
        <v>1508</v>
      </c>
      <c r="D94" s="469" t="s">
        <v>1509</v>
      </c>
      <c r="E94" s="469"/>
      <c r="F94" s="470">
        <v>79</v>
      </c>
      <c r="G94" s="471"/>
      <c r="H94" s="471"/>
      <c r="I94" s="471"/>
      <c r="J94" s="471"/>
      <c r="K94" s="471"/>
      <c r="L94" s="471"/>
      <c r="M94" s="697" t="s">
        <v>393</v>
      </c>
      <c r="N94" s="697"/>
      <c r="O94" s="722"/>
      <c r="P94" s="472"/>
      <c r="Q94" s="473">
        <v>2231</v>
      </c>
      <c r="R94" s="473">
        <v>2586</v>
      </c>
      <c r="S94" s="473">
        <v>2655</v>
      </c>
      <c r="T94" s="473">
        <v>2685</v>
      </c>
      <c r="U94" s="473">
        <v>2222</v>
      </c>
      <c r="V94" s="473">
        <v>2470</v>
      </c>
      <c r="W94" s="473">
        <v>2527</v>
      </c>
      <c r="X94" s="473">
        <v>2500</v>
      </c>
      <c r="Y94" s="473">
        <v>2608</v>
      </c>
      <c r="Z94" s="473">
        <v>2548</v>
      </c>
      <c r="AA94" s="473">
        <v>2521</v>
      </c>
      <c r="AB94" s="473">
        <v>2382</v>
      </c>
      <c r="AC94" s="473">
        <v>2407</v>
      </c>
      <c r="AD94" s="473">
        <v>1988</v>
      </c>
      <c r="AE94" s="473">
        <v>2305</v>
      </c>
      <c r="AF94" s="473">
        <v>2597</v>
      </c>
      <c r="AG94" s="473">
        <v>2996</v>
      </c>
      <c r="AH94" s="473">
        <v>2366</v>
      </c>
      <c r="AI94" s="473">
        <v>2878</v>
      </c>
      <c r="AJ94" s="473">
        <v>1929</v>
      </c>
      <c r="AK94" s="473">
        <v>2703</v>
      </c>
      <c r="AL94" s="473">
        <v>2200</v>
      </c>
      <c r="AM94" s="473">
        <v>2623</v>
      </c>
      <c r="AN94" s="473">
        <v>2622</v>
      </c>
      <c r="AO94" s="473">
        <v>2513</v>
      </c>
      <c r="AP94" s="473">
        <v>2221</v>
      </c>
      <c r="AQ94" s="473">
        <v>2293</v>
      </c>
      <c r="AR94" s="473">
        <v>2581</v>
      </c>
      <c r="AS94" s="473">
        <v>2364</v>
      </c>
      <c r="AT94" s="473">
        <v>2903</v>
      </c>
      <c r="AU94" s="473">
        <v>2510</v>
      </c>
      <c r="AV94" s="473">
        <v>2434</v>
      </c>
      <c r="AW94" s="473">
        <v>2422</v>
      </c>
      <c r="AX94" s="473">
        <v>2943</v>
      </c>
      <c r="AY94" s="473">
        <v>3106</v>
      </c>
      <c r="AZ94" s="473">
        <v>2695</v>
      </c>
      <c r="BA94" s="473">
        <v>2185</v>
      </c>
      <c r="BB94" s="473">
        <v>2623</v>
      </c>
      <c r="BC94" s="473">
        <v>3114</v>
      </c>
      <c r="BD94" s="473">
        <v>2646</v>
      </c>
      <c r="BE94" s="473">
        <v>2129</v>
      </c>
      <c r="BF94" s="473">
        <v>2204</v>
      </c>
      <c r="BG94" s="473">
        <v>3016</v>
      </c>
      <c r="BH94" s="473">
        <v>2197</v>
      </c>
      <c r="BI94" s="473">
        <v>2277</v>
      </c>
      <c r="BJ94" s="473">
        <v>2500</v>
      </c>
      <c r="BK94" s="473">
        <v>2140</v>
      </c>
      <c r="BL94" s="473">
        <v>2552</v>
      </c>
      <c r="BM94" s="473">
        <v>1752</v>
      </c>
      <c r="BN94" s="473">
        <v>2777</v>
      </c>
      <c r="BO94" s="473">
        <v>2859</v>
      </c>
      <c r="BP94" s="473">
        <v>2843</v>
      </c>
      <c r="BQ94" s="473">
        <v>2667</v>
      </c>
      <c r="BR94" s="473">
        <v>1986</v>
      </c>
      <c r="BS94" s="473">
        <v>2219</v>
      </c>
      <c r="BT94" s="473">
        <v>2694</v>
      </c>
      <c r="BU94" s="473">
        <v>2078</v>
      </c>
      <c r="BV94" s="473">
        <v>2392</v>
      </c>
      <c r="BW94" s="473">
        <v>2364</v>
      </c>
      <c r="BX94" s="473">
        <v>2803</v>
      </c>
      <c r="BY94" s="473">
        <v>2027</v>
      </c>
      <c r="BZ94" s="473">
        <v>1689</v>
      </c>
      <c r="CA94" s="473">
        <v>2731</v>
      </c>
      <c r="CB94" s="473">
        <v>2436</v>
      </c>
      <c r="CC94" s="473">
        <v>2430</v>
      </c>
      <c r="CD94" s="473">
        <v>2520</v>
      </c>
      <c r="CE94" s="474"/>
      <c r="CF94" s="475" t="s">
        <v>1660</v>
      </c>
      <c r="CG94" s="475"/>
      <c r="CH94" s="475"/>
      <c r="CI94" s="475"/>
      <c r="CJ94" s="475"/>
    </row>
    <row r="95" spans="1:88" s="468" customFormat="1" ht="27" customHeight="1">
      <c r="A95" s="461" t="s">
        <v>1507</v>
      </c>
      <c r="B95" s="461" t="s">
        <v>1959</v>
      </c>
      <c r="C95" s="461" t="s">
        <v>1508</v>
      </c>
      <c r="D95" s="461" t="s">
        <v>1509</v>
      </c>
      <c r="E95" s="461"/>
      <c r="F95" s="462">
        <v>80</v>
      </c>
      <c r="G95" s="463"/>
      <c r="H95" s="463"/>
      <c r="I95" s="463"/>
      <c r="J95" s="463"/>
      <c r="K95" s="463"/>
      <c r="L95" s="696" t="s">
        <v>378</v>
      </c>
      <c r="M95" s="696"/>
      <c r="N95" s="696"/>
      <c r="O95" s="711"/>
      <c r="P95" s="464"/>
      <c r="Q95" s="465">
        <v>4905</v>
      </c>
      <c r="R95" s="465">
        <v>5350</v>
      </c>
      <c r="S95" s="465">
        <v>5478</v>
      </c>
      <c r="T95" s="465">
        <v>5150</v>
      </c>
      <c r="U95" s="465">
        <v>5042</v>
      </c>
      <c r="V95" s="465">
        <v>5092</v>
      </c>
      <c r="W95" s="465">
        <v>5233</v>
      </c>
      <c r="X95" s="465">
        <v>5353</v>
      </c>
      <c r="Y95" s="465">
        <v>5818</v>
      </c>
      <c r="Z95" s="465">
        <v>5212</v>
      </c>
      <c r="AA95" s="465">
        <v>4949</v>
      </c>
      <c r="AB95" s="465">
        <v>4655</v>
      </c>
      <c r="AC95" s="465">
        <v>4866</v>
      </c>
      <c r="AD95" s="465">
        <v>4515</v>
      </c>
      <c r="AE95" s="465">
        <v>5007</v>
      </c>
      <c r="AF95" s="465">
        <v>5397</v>
      </c>
      <c r="AG95" s="465">
        <v>5911</v>
      </c>
      <c r="AH95" s="465">
        <v>5386</v>
      </c>
      <c r="AI95" s="465">
        <v>5839</v>
      </c>
      <c r="AJ95" s="465">
        <v>4539</v>
      </c>
      <c r="AK95" s="465">
        <v>5853</v>
      </c>
      <c r="AL95" s="465">
        <v>5189</v>
      </c>
      <c r="AM95" s="465">
        <v>5717</v>
      </c>
      <c r="AN95" s="465">
        <v>5781</v>
      </c>
      <c r="AO95" s="465">
        <v>6411</v>
      </c>
      <c r="AP95" s="465">
        <v>5224</v>
      </c>
      <c r="AQ95" s="465">
        <v>5074</v>
      </c>
      <c r="AR95" s="465">
        <v>5226</v>
      </c>
      <c r="AS95" s="465">
        <v>4514</v>
      </c>
      <c r="AT95" s="465">
        <v>5702</v>
      </c>
      <c r="AU95" s="465">
        <v>5392</v>
      </c>
      <c r="AV95" s="465">
        <v>4950</v>
      </c>
      <c r="AW95" s="465">
        <v>4959</v>
      </c>
      <c r="AX95" s="465">
        <v>5554</v>
      </c>
      <c r="AY95" s="465">
        <v>6124</v>
      </c>
      <c r="AZ95" s="465">
        <v>5257</v>
      </c>
      <c r="BA95" s="465">
        <v>5295</v>
      </c>
      <c r="BB95" s="465">
        <v>6135</v>
      </c>
      <c r="BC95" s="465">
        <v>6225</v>
      </c>
      <c r="BD95" s="465">
        <v>4659</v>
      </c>
      <c r="BE95" s="465">
        <v>5116</v>
      </c>
      <c r="BF95" s="465">
        <v>4733</v>
      </c>
      <c r="BG95" s="465">
        <v>5812</v>
      </c>
      <c r="BH95" s="465">
        <v>3685</v>
      </c>
      <c r="BI95" s="465">
        <v>4290</v>
      </c>
      <c r="BJ95" s="465">
        <v>4443</v>
      </c>
      <c r="BK95" s="465">
        <v>4094</v>
      </c>
      <c r="BL95" s="465">
        <v>5285</v>
      </c>
      <c r="BM95" s="465">
        <v>4726</v>
      </c>
      <c r="BN95" s="465">
        <v>5448</v>
      </c>
      <c r="BO95" s="465">
        <v>5340</v>
      </c>
      <c r="BP95" s="465">
        <v>5894</v>
      </c>
      <c r="BQ95" s="465">
        <v>5365</v>
      </c>
      <c r="BR95" s="465">
        <v>4003</v>
      </c>
      <c r="BS95" s="465">
        <v>4922</v>
      </c>
      <c r="BT95" s="465">
        <v>5177</v>
      </c>
      <c r="BU95" s="465">
        <v>4481</v>
      </c>
      <c r="BV95" s="465">
        <v>5287</v>
      </c>
      <c r="BW95" s="465">
        <v>4239</v>
      </c>
      <c r="BX95" s="465">
        <v>5064</v>
      </c>
      <c r="BY95" s="465">
        <v>4239</v>
      </c>
      <c r="BZ95" s="465">
        <v>4309</v>
      </c>
      <c r="CA95" s="465">
        <v>4380</v>
      </c>
      <c r="CB95" s="465">
        <v>5804</v>
      </c>
      <c r="CC95" s="465">
        <v>4885</v>
      </c>
      <c r="CD95" s="465">
        <v>5038</v>
      </c>
      <c r="CE95" s="466"/>
      <c r="CF95" s="467" t="s">
        <v>1661</v>
      </c>
      <c r="CG95" s="467"/>
      <c r="CH95" s="467"/>
      <c r="CI95" s="467"/>
      <c r="CJ95" s="467"/>
    </row>
    <row r="96" spans="1:88" s="468" customFormat="1" ht="27" customHeight="1">
      <c r="A96" s="461" t="s">
        <v>1507</v>
      </c>
      <c r="B96" s="461" t="s">
        <v>1959</v>
      </c>
      <c r="C96" s="461" t="s">
        <v>1508</v>
      </c>
      <c r="D96" s="461" t="s">
        <v>1509</v>
      </c>
      <c r="E96" s="461"/>
      <c r="F96" s="470">
        <v>81</v>
      </c>
      <c r="G96" s="471"/>
      <c r="H96" s="463"/>
      <c r="I96" s="463"/>
      <c r="J96" s="463"/>
      <c r="K96" s="463"/>
      <c r="L96" s="696" t="s">
        <v>1662</v>
      </c>
      <c r="M96" s="696"/>
      <c r="N96" s="696"/>
      <c r="O96" s="711"/>
      <c r="P96" s="464"/>
      <c r="Q96" s="465">
        <v>9818</v>
      </c>
      <c r="R96" s="465">
        <v>9720</v>
      </c>
      <c r="S96" s="465">
        <v>9612</v>
      </c>
      <c r="T96" s="465">
        <v>9125</v>
      </c>
      <c r="U96" s="465">
        <v>7716</v>
      </c>
      <c r="V96" s="465">
        <v>9431</v>
      </c>
      <c r="W96" s="465">
        <v>10196</v>
      </c>
      <c r="X96" s="465">
        <v>10962</v>
      </c>
      <c r="Y96" s="465">
        <v>9419</v>
      </c>
      <c r="Z96" s="465">
        <v>9654</v>
      </c>
      <c r="AA96" s="465">
        <v>8876</v>
      </c>
      <c r="AB96" s="465">
        <v>9107</v>
      </c>
      <c r="AC96" s="465">
        <v>8703</v>
      </c>
      <c r="AD96" s="465">
        <v>9834</v>
      </c>
      <c r="AE96" s="465">
        <v>7912</v>
      </c>
      <c r="AF96" s="465">
        <v>8964</v>
      </c>
      <c r="AG96" s="465">
        <v>8621</v>
      </c>
      <c r="AH96" s="465">
        <v>9430</v>
      </c>
      <c r="AI96" s="465">
        <v>8888</v>
      </c>
      <c r="AJ96" s="465">
        <v>7980</v>
      </c>
      <c r="AK96" s="465">
        <v>10321</v>
      </c>
      <c r="AL96" s="465">
        <v>10894</v>
      </c>
      <c r="AM96" s="465">
        <v>10340</v>
      </c>
      <c r="AN96" s="465">
        <v>10256</v>
      </c>
      <c r="AO96" s="465">
        <v>11121</v>
      </c>
      <c r="AP96" s="465">
        <v>9814</v>
      </c>
      <c r="AQ96" s="465">
        <v>10609</v>
      </c>
      <c r="AR96" s="465">
        <v>8920</v>
      </c>
      <c r="AS96" s="465">
        <v>9080</v>
      </c>
      <c r="AT96" s="465">
        <v>11666</v>
      </c>
      <c r="AU96" s="465">
        <v>10043</v>
      </c>
      <c r="AV96" s="465">
        <v>10512</v>
      </c>
      <c r="AW96" s="465">
        <v>9234</v>
      </c>
      <c r="AX96" s="465">
        <v>9366</v>
      </c>
      <c r="AY96" s="465">
        <v>8833</v>
      </c>
      <c r="AZ96" s="465">
        <v>9725</v>
      </c>
      <c r="BA96" s="465">
        <v>8643</v>
      </c>
      <c r="BB96" s="465">
        <v>8375</v>
      </c>
      <c r="BC96" s="465">
        <v>9912</v>
      </c>
      <c r="BD96" s="465">
        <v>13749</v>
      </c>
      <c r="BE96" s="465">
        <v>10589</v>
      </c>
      <c r="BF96" s="465">
        <v>9201</v>
      </c>
      <c r="BG96" s="465">
        <v>7861</v>
      </c>
      <c r="BH96" s="465">
        <v>6973</v>
      </c>
      <c r="BI96" s="465">
        <v>9628</v>
      </c>
      <c r="BJ96" s="465">
        <v>8745</v>
      </c>
      <c r="BK96" s="465">
        <v>8139</v>
      </c>
      <c r="BL96" s="465">
        <v>10299</v>
      </c>
      <c r="BM96" s="465">
        <v>6720</v>
      </c>
      <c r="BN96" s="465">
        <v>9465</v>
      </c>
      <c r="BO96" s="465">
        <v>10610</v>
      </c>
      <c r="BP96" s="465">
        <v>10264</v>
      </c>
      <c r="BQ96" s="465">
        <v>11304</v>
      </c>
      <c r="BR96" s="465">
        <v>8437</v>
      </c>
      <c r="BS96" s="465">
        <v>12484</v>
      </c>
      <c r="BT96" s="465">
        <v>9770</v>
      </c>
      <c r="BU96" s="465">
        <v>8497</v>
      </c>
      <c r="BV96" s="465">
        <v>8386</v>
      </c>
      <c r="BW96" s="465">
        <v>8520</v>
      </c>
      <c r="BX96" s="465">
        <v>7297</v>
      </c>
      <c r="BY96" s="465">
        <v>9815</v>
      </c>
      <c r="BZ96" s="465">
        <v>11077</v>
      </c>
      <c r="CA96" s="465">
        <v>10453</v>
      </c>
      <c r="CB96" s="465">
        <v>9173</v>
      </c>
      <c r="CC96" s="465">
        <v>8977</v>
      </c>
      <c r="CD96" s="465">
        <v>7687</v>
      </c>
      <c r="CE96" s="466"/>
      <c r="CF96" s="467" t="s">
        <v>1663</v>
      </c>
      <c r="CG96" s="467"/>
      <c r="CH96" s="467"/>
      <c r="CI96" s="467"/>
      <c r="CJ96" s="467"/>
    </row>
    <row r="97" spans="1:88" s="476" customFormat="1" ht="15" customHeight="1">
      <c r="A97" s="469" t="s">
        <v>1507</v>
      </c>
      <c r="B97" s="469" t="s">
        <v>1959</v>
      </c>
      <c r="C97" s="469" t="s">
        <v>1508</v>
      </c>
      <c r="D97" s="469" t="s">
        <v>1509</v>
      </c>
      <c r="E97" s="469"/>
      <c r="F97" s="462">
        <v>82</v>
      </c>
      <c r="G97" s="463"/>
      <c r="H97" s="471"/>
      <c r="I97" s="471"/>
      <c r="J97" s="471"/>
      <c r="K97" s="471"/>
      <c r="L97" s="471"/>
      <c r="M97" s="697" t="s">
        <v>1664</v>
      </c>
      <c r="N97" s="697"/>
      <c r="O97" s="722"/>
      <c r="P97" s="472"/>
      <c r="Q97" s="473">
        <v>4606</v>
      </c>
      <c r="R97" s="473">
        <v>4532</v>
      </c>
      <c r="S97" s="473">
        <v>4392</v>
      </c>
      <c r="T97" s="473">
        <v>3759</v>
      </c>
      <c r="U97" s="473">
        <v>3786</v>
      </c>
      <c r="V97" s="473">
        <v>4113</v>
      </c>
      <c r="W97" s="473">
        <v>4862</v>
      </c>
      <c r="X97" s="473">
        <v>4479</v>
      </c>
      <c r="Y97" s="473">
        <v>4194</v>
      </c>
      <c r="Z97" s="473">
        <v>4065</v>
      </c>
      <c r="AA97" s="473">
        <v>4101</v>
      </c>
      <c r="AB97" s="473">
        <v>4235</v>
      </c>
      <c r="AC97" s="473">
        <v>4129</v>
      </c>
      <c r="AD97" s="473">
        <v>4608</v>
      </c>
      <c r="AE97" s="473">
        <v>3854</v>
      </c>
      <c r="AF97" s="473">
        <v>3630</v>
      </c>
      <c r="AG97" s="473">
        <v>3821</v>
      </c>
      <c r="AH97" s="473">
        <v>4322</v>
      </c>
      <c r="AI97" s="473">
        <v>3312</v>
      </c>
      <c r="AJ97" s="473">
        <v>3703</v>
      </c>
      <c r="AK97" s="473">
        <v>4507</v>
      </c>
      <c r="AL97" s="473">
        <v>5333</v>
      </c>
      <c r="AM97" s="473">
        <v>4984</v>
      </c>
      <c r="AN97" s="473">
        <v>4741</v>
      </c>
      <c r="AO97" s="473">
        <v>4473</v>
      </c>
      <c r="AP97" s="473">
        <v>4085</v>
      </c>
      <c r="AQ97" s="473">
        <v>5123</v>
      </c>
      <c r="AR97" s="473">
        <v>3986</v>
      </c>
      <c r="AS97" s="473">
        <v>3556</v>
      </c>
      <c r="AT97" s="473">
        <v>3887</v>
      </c>
      <c r="AU97" s="473">
        <v>4412</v>
      </c>
      <c r="AV97" s="473">
        <v>4227</v>
      </c>
      <c r="AW97" s="473">
        <v>4196</v>
      </c>
      <c r="AX97" s="473">
        <v>4032</v>
      </c>
      <c r="AY97" s="473">
        <v>3635</v>
      </c>
      <c r="AZ97" s="473">
        <v>4619</v>
      </c>
      <c r="BA97" s="473">
        <v>4231</v>
      </c>
      <c r="BB97" s="473">
        <v>3401</v>
      </c>
      <c r="BC97" s="473">
        <v>4067</v>
      </c>
      <c r="BD97" s="473">
        <v>3636</v>
      </c>
      <c r="BE97" s="473">
        <v>4861</v>
      </c>
      <c r="BF97" s="473">
        <v>4151</v>
      </c>
      <c r="BG97" s="473">
        <v>3038</v>
      </c>
      <c r="BH97" s="473">
        <v>3060</v>
      </c>
      <c r="BI97" s="473">
        <v>4776</v>
      </c>
      <c r="BJ97" s="473">
        <v>3989</v>
      </c>
      <c r="BK97" s="473">
        <v>4241</v>
      </c>
      <c r="BL97" s="473">
        <v>4838</v>
      </c>
      <c r="BM97" s="473">
        <v>3752</v>
      </c>
      <c r="BN97" s="473">
        <v>4037</v>
      </c>
      <c r="BO97" s="473">
        <v>5208</v>
      </c>
      <c r="BP97" s="473">
        <v>4283</v>
      </c>
      <c r="BQ97" s="473">
        <v>5554</v>
      </c>
      <c r="BR97" s="473">
        <v>4278</v>
      </c>
      <c r="BS97" s="473">
        <v>6394</v>
      </c>
      <c r="BT97" s="473">
        <v>4798</v>
      </c>
      <c r="BU97" s="473">
        <v>4475</v>
      </c>
      <c r="BV97" s="473">
        <v>4137</v>
      </c>
      <c r="BW97" s="473">
        <v>3820</v>
      </c>
      <c r="BX97" s="473">
        <v>3299</v>
      </c>
      <c r="BY97" s="473">
        <v>5107</v>
      </c>
      <c r="BZ97" s="473">
        <v>6684</v>
      </c>
      <c r="CA97" s="473">
        <v>5044</v>
      </c>
      <c r="CB97" s="473">
        <v>3694</v>
      </c>
      <c r="CC97" s="473">
        <v>3503</v>
      </c>
      <c r="CD97" s="473">
        <v>3506</v>
      </c>
      <c r="CE97" s="474"/>
      <c r="CF97" s="475" t="s">
        <v>1665</v>
      </c>
      <c r="CG97" s="475"/>
      <c r="CH97" s="475"/>
      <c r="CI97" s="475"/>
      <c r="CJ97" s="475"/>
    </row>
    <row r="98" spans="1:88" s="476" customFormat="1" ht="15" customHeight="1">
      <c r="A98" s="469" t="s">
        <v>1507</v>
      </c>
      <c r="B98" s="469" t="s">
        <v>1959</v>
      </c>
      <c r="C98" s="469" t="s">
        <v>1508</v>
      </c>
      <c r="D98" s="469" t="s">
        <v>1509</v>
      </c>
      <c r="E98" s="469"/>
      <c r="F98" s="470">
        <v>83</v>
      </c>
      <c r="G98" s="471"/>
      <c r="H98" s="471"/>
      <c r="I98" s="471"/>
      <c r="J98" s="471"/>
      <c r="K98" s="471"/>
      <c r="L98" s="471"/>
      <c r="M98" s="697" t="s">
        <v>1666</v>
      </c>
      <c r="N98" s="697"/>
      <c r="O98" s="722"/>
      <c r="P98" s="472"/>
      <c r="Q98" s="473">
        <v>5211</v>
      </c>
      <c r="R98" s="473">
        <v>5188</v>
      </c>
      <c r="S98" s="473">
        <v>5220</v>
      </c>
      <c r="T98" s="473">
        <v>5366</v>
      </c>
      <c r="U98" s="473">
        <v>3931</v>
      </c>
      <c r="V98" s="473">
        <v>5318</v>
      </c>
      <c r="W98" s="473">
        <v>5333</v>
      </c>
      <c r="X98" s="473">
        <v>6484</v>
      </c>
      <c r="Y98" s="473">
        <v>5226</v>
      </c>
      <c r="Z98" s="473">
        <v>5588</v>
      </c>
      <c r="AA98" s="473">
        <v>4776</v>
      </c>
      <c r="AB98" s="473">
        <v>4872</v>
      </c>
      <c r="AC98" s="473">
        <v>4574</v>
      </c>
      <c r="AD98" s="473">
        <v>5226</v>
      </c>
      <c r="AE98" s="473">
        <v>4058</v>
      </c>
      <c r="AF98" s="473">
        <v>5335</v>
      </c>
      <c r="AG98" s="473">
        <v>4800</v>
      </c>
      <c r="AH98" s="473">
        <v>5108</v>
      </c>
      <c r="AI98" s="473">
        <v>5576</v>
      </c>
      <c r="AJ98" s="473">
        <v>4276</v>
      </c>
      <c r="AK98" s="473">
        <v>5815</v>
      </c>
      <c r="AL98" s="473">
        <v>5562</v>
      </c>
      <c r="AM98" s="473">
        <v>5356</v>
      </c>
      <c r="AN98" s="473">
        <v>5515</v>
      </c>
      <c r="AO98" s="473">
        <v>6649</v>
      </c>
      <c r="AP98" s="473">
        <v>5729</v>
      </c>
      <c r="AQ98" s="473">
        <v>5486</v>
      </c>
      <c r="AR98" s="473">
        <v>4934</v>
      </c>
      <c r="AS98" s="473">
        <v>5524</v>
      </c>
      <c r="AT98" s="473">
        <v>7779</v>
      </c>
      <c r="AU98" s="473">
        <v>5631</v>
      </c>
      <c r="AV98" s="473">
        <v>6285</v>
      </c>
      <c r="AW98" s="473">
        <v>5038</v>
      </c>
      <c r="AX98" s="473">
        <v>5334</v>
      </c>
      <c r="AY98" s="473">
        <v>5198</v>
      </c>
      <c r="AZ98" s="473">
        <v>5106</v>
      </c>
      <c r="BA98" s="473">
        <v>4413</v>
      </c>
      <c r="BB98" s="473">
        <v>4974</v>
      </c>
      <c r="BC98" s="473">
        <v>5845</v>
      </c>
      <c r="BD98" s="473">
        <v>10113</v>
      </c>
      <c r="BE98" s="473">
        <v>5727</v>
      </c>
      <c r="BF98" s="473">
        <v>5050</v>
      </c>
      <c r="BG98" s="473">
        <v>4823</v>
      </c>
      <c r="BH98" s="473">
        <v>3913</v>
      </c>
      <c r="BI98" s="473">
        <v>4852</v>
      </c>
      <c r="BJ98" s="473">
        <v>4756</v>
      </c>
      <c r="BK98" s="473">
        <v>3899</v>
      </c>
      <c r="BL98" s="473">
        <v>5461</v>
      </c>
      <c r="BM98" s="473">
        <v>2968</v>
      </c>
      <c r="BN98" s="473">
        <v>5428</v>
      </c>
      <c r="BO98" s="473">
        <v>5403</v>
      </c>
      <c r="BP98" s="473">
        <v>5981</v>
      </c>
      <c r="BQ98" s="473">
        <v>5749</v>
      </c>
      <c r="BR98" s="473">
        <v>4159</v>
      </c>
      <c r="BS98" s="473">
        <v>6090</v>
      </c>
      <c r="BT98" s="473">
        <v>4972</v>
      </c>
      <c r="BU98" s="473">
        <v>4022</v>
      </c>
      <c r="BV98" s="473">
        <v>4249</v>
      </c>
      <c r="BW98" s="473">
        <v>4700</v>
      </c>
      <c r="BX98" s="473">
        <v>3998</v>
      </c>
      <c r="BY98" s="473">
        <v>4708</v>
      </c>
      <c r="BZ98" s="473">
        <v>4393</v>
      </c>
      <c r="CA98" s="473">
        <v>5408</v>
      </c>
      <c r="CB98" s="473">
        <v>5480</v>
      </c>
      <c r="CC98" s="473">
        <v>5474</v>
      </c>
      <c r="CD98" s="473">
        <v>4181</v>
      </c>
      <c r="CE98" s="474"/>
      <c r="CF98" s="475" t="s">
        <v>1667</v>
      </c>
      <c r="CG98" s="475"/>
      <c r="CH98" s="475"/>
      <c r="CI98" s="475"/>
      <c r="CJ98" s="475"/>
    </row>
    <row r="99" spans="1:88" s="468" customFormat="1" ht="27" customHeight="1">
      <c r="A99" s="461" t="s">
        <v>1507</v>
      </c>
      <c r="B99" s="461" t="s">
        <v>1959</v>
      </c>
      <c r="C99" s="461" t="s">
        <v>1508</v>
      </c>
      <c r="D99" s="461" t="s">
        <v>1509</v>
      </c>
      <c r="E99" s="461"/>
      <c r="F99" s="462">
        <v>84</v>
      </c>
      <c r="G99" s="463"/>
      <c r="H99" s="463"/>
      <c r="I99" s="463"/>
      <c r="J99" s="463"/>
      <c r="K99" s="463"/>
      <c r="L99" s="696" t="s">
        <v>7</v>
      </c>
      <c r="M99" s="696"/>
      <c r="N99" s="696"/>
      <c r="O99" s="711"/>
      <c r="P99" s="464"/>
      <c r="Q99" s="465">
        <v>4338</v>
      </c>
      <c r="R99" s="465">
        <v>4584</v>
      </c>
      <c r="S99" s="465">
        <v>4683</v>
      </c>
      <c r="T99" s="465">
        <v>4337</v>
      </c>
      <c r="U99" s="465">
        <v>4357</v>
      </c>
      <c r="V99" s="465">
        <v>4387</v>
      </c>
      <c r="W99" s="465">
        <v>4770</v>
      </c>
      <c r="X99" s="465">
        <v>4652</v>
      </c>
      <c r="Y99" s="465">
        <v>4482</v>
      </c>
      <c r="Z99" s="465">
        <v>4296</v>
      </c>
      <c r="AA99" s="465">
        <v>4161</v>
      </c>
      <c r="AB99" s="465">
        <v>4627</v>
      </c>
      <c r="AC99" s="465">
        <v>3940</v>
      </c>
      <c r="AD99" s="465">
        <v>4391</v>
      </c>
      <c r="AE99" s="465">
        <v>4273</v>
      </c>
      <c r="AF99" s="465">
        <v>4236</v>
      </c>
      <c r="AG99" s="465">
        <v>4681</v>
      </c>
      <c r="AH99" s="465">
        <v>4092</v>
      </c>
      <c r="AI99" s="465">
        <v>4344</v>
      </c>
      <c r="AJ99" s="465">
        <v>3807</v>
      </c>
      <c r="AK99" s="465">
        <v>4795</v>
      </c>
      <c r="AL99" s="465">
        <v>6095</v>
      </c>
      <c r="AM99" s="465">
        <v>4747</v>
      </c>
      <c r="AN99" s="465">
        <v>5057</v>
      </c>
      <c r="AO99" s="465">
        <v>4301</v>
      </c>
      <c r="AP99" s="465">
        <v>4840</v>
      </c>
      <c r="AQ99" s="465">
        <v>4651</v>
      </c>
      <c r="AR99" s="465">
        <v>3818</v>
      </c>
      <c r="AS99" s="465">
        <v>3467</v>
      </c>
      <c r="AT99" s="465">
        <v>4658</v>
      </c>
      <c r="AU99" s="465">
        <v>4084</v>
      </c>
      <c r="AV99" s="465">
        <v>4283</v>
      </c>
      <c r="AW99" s="465">
        <v>4410</v>
      </c>
      <c r="AX99" s="465">
        <v>3970</v>
      </c>
      <c r="AY99" s="465">
        <v>4204</v>
      </c>
      <c r="AZ99" s="465">
        <v>3506</v>
      </c>
      <c r="BA99" s="465">
        <v>4249</v>
      </c>
      <c r="BB99" s="465">
        <v>4135</v>
      </c>
      <c r="BC99" s="465">
        <v>4128</v>
      </c>
      <c r="BD99" s="465">
        <v>3826</v>
      </c>
      <c r="BE99" s="465">
        <v>4830</v>
      </c>
      <c r="BF99" s="465">
        <v>3587</v>
      </c>
      <c r="BG99" s="465">
        <v>4123</v>
      </c>
      <c r="BH99" s="465">
        <v>3977</v>
      </c>
      <c r="BI99" s="465">
        <v>3784</v>
      </c>
      <c r="BJ99" s="465">
        <v>3670</v>
      </c>
      <c r="BK99" s="465">
        <v>3833</v>
      </c>
      <c r="BL99" s="465">
        <v>4237</v>
      </c>
      <c r="BM99" s="465">
        <v>4806</v>
      </c>
      <c r="BN99" s="465">
        <v>4914</v>
      </c>
      <c r="BO99" s="465">
        <v>5392</v>
      </c>
      <c r="BP99" s="465">
        <v>4411</v>
      </c>
      <c r="BQ99" s="465">
        <v>4661</v>
      </c>
      <c r="BR99" s="465">
        <v>3861</v>
      </c>
      <c r="BS99" s="465">
        <v>4069</v>
      </c>
      <c r="BT99" s="465">
        <v>4091</v>
      </c>
      <c r="BU99" s="465">
        <v>3765</v>
      </c>
      <c r="BV99" s="465">
        <v>3980</v>
      </c>
      <c r="BW99" s="465">
        <v>4031</v>
      </c>
      <c r="BX99" s="465">
        <v>4312</v>
      </c>
      <c r="BY99" s="465">
        <v>4890</v>
      </c>
      <c r="BZ99" s="465">
        <v>4941</v>
      </c>
      <c r="CA99" s="465">
        <v>5734</v>
      </c>
      <c r="CB99" s="465">
        <v>4373</v>
      </c>
      <c r="CC99" s="465">
        <v>3805</v>
      </c>
      <c r="CD99" s="465">
        <v>4575</v>
      </c>
      <c r="CE99" s="466"/>
      <c r="CF99" s="467" t="s">
        <v>1668</v>
      </c>
      <c r="CG99" s="467"/>
      <c r="CH99" s="467"/>
      <c r="CI99" s="467"/>
      <c r="CJ99" s="467"/>
    </row>
    <row r="100" spans="1:88" s="476" customFormat="1" ht="15" customHeight="1">
      <c r="A100" s="469" t="s">
        <v>1507</v>
      </c>
      <c r="B100" s="469" t="s">
        <v>1959</v>
      </c>
      <c r="C100" s="469" t="s">
        <v>1508</v>
      </c>
      <c r="D100" s="469" t="s">
        <v>1509</v>
      </c>
      <c r="E100" s="469"/>
      <c r="F100" s="470">
        <v>85</v>
      </c>
      <c r="G100" s="471"/>
      <c r="H100" s="471"/>
      <c r="I100" s="471"/>
      <c r="J100" s="471"/>
      <c r="K100" s="471"/>
      <c r="L100" s="471"/>
      <c r="M100" s="697" t="s">
        <v>1669</v>
      </c>
      <c r="N100" s="697"/>
      <c r="O100" s="722"/>
      <c r="P100" s="472"/>
      <c r="Q100" s="473">
        <v>974</v>
      </c>
      <c r="R100" s="473">
        <v>1061</v>
      </c>
      <c r="S100" s="473">
        <v>1080</v>
      </c>
      <c r="T100" s="473">
        <v>978</v>
      </c>
      <c r="U100" s="473">
        <v>907</v>
      </c>
      <c r="V100" s="473">
        <v>971</v>
      </c>
      <c r="W100" s="473">
        <v>1207</v>
      </c>
      <c r="X100" s="473">
        <v>1096</v>
      </c>
      <c r="Y100" s="473">
        <v>989</v>
      </c>
      <c r="Z100" s="473">
        <v>834</v>
      </c>
      <c r="AA100" s="473">
        <v>813</v>
      </c>
      <c r="AB100" s="473">
        <v>871</v>
      </c>
      <c r="AC100" s="473">
        <v>882</v>
      </c>
      <c r="AD100" s="473">
        <v>974</v>
      </c>
      <c r="AE100" s="473">
        <v>999</v>
      </c>
      <c r="AF100" s="473">
        <v>742</v>
      </c>
      <c r="AG100" s="473">
        <v>1049</v>
      </c>
      <c r="AH100" s="473">
        <v>847</v>
      </c>
      <c r="AI100" s="473">
        <v>843</v>
      </c>
      <c r="AJ100" s="473">
        <v>789</v>
      </c>
      <c r="AK100" s="473">
        <v>1032</v>
      </c>
      <c r="AL100" s="473">
        <v>1660</v>
      </c>
      <c r="AM100" s="473">
        <v>1065</v>
      </c>
      <c r="AN100" s="473">
        <v>1251</v>
      </c>
      <c r="AO100" s="473">
        <v>1089</v>
      </c>
      <c r="AP100" s="473">
        <v>1204</v>
      </c>
      <c r="AQ100" s="473">
        <v>1147</v>
      </c>
      <c r="AR100" s="473">
        <v>846</v>
      </c>
      <c r="AS100" s="473">
        <v>697</v>
      </c>
      <c r="AT100" s="473">
        <v>1075</v>
      </c>
      <c r="AU100" s="473">
        <v>857</v>
      </c>
      <c r="AV100" s="473">
        <v>894</v>
      </c>
      <c r="AW100" s="473">
        <v>1430</v>
      </c>
      <c r="AX100" s="473">
        <v>993</v>
      </c>
      <c r="AY100" s="473">
        <v>895</v>
      </c>
      <c r="AZ100" s="473">
        <v>866</v>
      </c>
      <c r="BA100" s="473">
        <v>1072</v>
      </c>
      <c r="BB100" s="473">
        <v>965</v>
      </c>
      <c r="BC100" s="473">
        <v>812</v>
      </c>
      <c r="BD100" s="473">
        <v>607</v>
      </c>
      <c r="BE100" s="473">
        <v>1043</v>
      </c>
      <c r="BF100" s="473">
        <v>661</v>
      </c>
      <c r="BG100" s="473">
        <v>744</v>
      </c>
      <c r="BH100" s="473">
        <v>698</v>
      </c>
      <c r="BI100" s="473">
        <v>585</v>
      </c>
      <c r="BJ100" s="473">
        <v>645</v>
      </c>
      <c r="BK100" s="473">
        <v>718</v>
      </c>
      <c r="BL100" s="473">
        <v>824</v>
      </c>
      <c r="BM100" s="473">
        <v>1397</v>
      </c>
      <c r="BN100" s="473">
        <v>800</v>
      </c>
      <c r="BO100" s="473">
        <v>1279</v>
      </c>
      <c r="BP100" s="473">
        <v>826</v>
      </c>
      <c r="BQ100" s="473">
        <v>1041</v>
      </c>
      <c r="BR100" s="473">
        <v>1053</v>
      </c>
      <c r="BS100" s="473">
        <v>798</v>
      </c>
      <c r="BT100" s="473">
        <v>1012</v>
      </c>
      <c r="BU100" s="473">
        <v>864</v>
      </c>
      <c r="BV100" s="473">
        <v>934</v>
      </c>
      <c r="BW100" s="473">
        <v>772</v>
      </c>
      <c r="BX100" s="473">
        <v>752</v>
      </c>
      <c r="BY100" s="473">
        <v>1201</v>
      </c>
      <c r="BZ100" s="473">
        <v>994</v>
      </c>
      <c r="CA100" s="473">
        <v>1066</v>
      </c>
      <c r="CB100" s="473">
        <v>1102</v>
      </c>
      <c r="CC100" s="473">
        <v>778</v>
      </c>
      <c r="CD100" s="473">
        <v>801</v>
      </c>
      <c r="CE100" s="474"/>
      <c r="CF100" s="475" t="s">
        <v>1670</v>
      </c>
      <c r="CG100" s="475"/>
      <c r="CH100" s="475"/>
      <c r="CI100" s="475"/>
      <c r="CJ100" s="475"/>
    </row>
    <row r="101" spans="1:88" s="476" customFormat="1" ht="15" customHeight="1">
      <c r="A101" s="469" t="s">
        <v>1507</v>
      </c>
      <c r="B101" s="469" t="s">
        <v>1959</v>
      </c>
      <c r="C101" s="469" t="s">
        <v>1508</v>
      </c>
      <c r="D101" s="469" t="s">
        <v>1509</v>
      </c>
      <c r="E101" s="469"/>
      <c r="F101" s="462">
        <v>86</v>
      </c>
      <c r="G101" s="463"/>
      <c r="H101" s="471"/>
      <c r="I101" s="471"/>
      <c r="J101" s="471"/>
      <c r="K101" s="471"/>
      <c r="L101" s="471"/>
      <c r="M101" s="697" t="s">
        <v>1671</v>
      </c>
      <c r="N101" s="697"/>
      <c r="O101" s="722"/>
      <c r="P101" s="472"/>
      <c r="Q101" s="473">
        <v>945</v>
      </c>
      <c r="R101" s="473">
        <v>1015</v>
      </c>
      <c r="S101" s="473">
        <v>1059</v>
      </c>
      <c r="T101" s="473">
        <v>879</v>
      </c>
      <c r="U101" s="473">
        <v>926</v>
      </c>
      <c r="V101" s="473">
        <v>845</v>
      </c>
      <c r="W101" s="473">
        <v>988</v>
      </c>
      <c r="X101" s="473">
        <v>1116</v>
      </c>
      <c r="Y101" s="473">
        <v>1026</v>
      </c>
      <c r="Z101" s="473">
        <v>1032</v>
      </c>
      <c r="AA101" s="473">
        <v>952</v>
      </c>
      <c r="AB101" s="473">
        <v>1163</v>
      </c>
      <c r="AC101" s="473">
        <v>877</v>
      </c>
      <c r="AD101" s="473">
        <v>932</v>
      </c>
      <c r="AE101" s="473">
        <v>904</v>
      </c>
      <c r="AF101" s="473">
        <v>956</v>
      </c>
      <c r="AG101" s="473">
        <v>829</v>
      </c>
      <c r="AH101" s="473">
        <v>806</v>
      </c>
      <c r="AI101" s="473">
        <v>834</v>
      </c>
      <c r="AJ101" s="473">
        <v>644</v>
      </c>
      <c r="AK101" s="473">
        <v>866</v>
      </c>
      <c r="AL101" s="473">
        <v>1349</v>
      </c>
      <c r="AM101" s="473">
        <v>933</v>
      </c>
      <c r="AN101" s="473">
        <v>1028</v>
      </c>
      <c r="AO101" s="473">
        <v>970</v>
      </c>
      <c r="AP101" s="473">
        <v>673</v>
      </c>
      <c r="AQ101" s="473">
        <v>1051</v>
      </c>
      <c r="AR101" s="473">
        <v>740</v>
      </c>
      <c r="AS101" s="473">
        <v>673</v>
      </c>
      <c r="AT101" s="473">
        <v>1111</v>
      </c>
      <c r="AU101" s="473">
        <v>941</v>
      </c>
      <c r="AV101" s="473">
        <v>1060</v>
      </c>
      <c r="AW101" s="473">
        <v>769</v>
      </c>
      <c r="AX101" s="473">
        <v>927</v>
      </c>
      <c r="AY101" s="473">
        <v>933</v>
      </c>
      <c r="AZ101" s="473">
        <v>697</v>
      </c>
      <c r="BA101" s="473">
        <v>856</v>
      </c>
      <c r="BB101" s="473">
        <v>900</v>
      </c>
      <c r="BC101" s="473">
        <v>1044</v>
      </c>
      <c r="BD101" s="473">
        <v>916</v>
      </c>
      <c r="BE101" s="473">
        <v>914</v>
      </c>
      <c r="BF101" s="473">
        <v>757</v>
      </c>
      <c r="BG101" s="473">
        <v>1013</v>
      </c>
      <c r="BH101" s="473">
        <v>1162</v>
      </c>
      <c r="BI101" s="473">
        <v>1281</v>
      </c>
      <c r="BJ101" s="473">
        <v>817</v>
      </c>
      <c r="BK101" s="473">
        <v>951</v>
      </c>
      <c r="BL101" s="473">
        <v>822</v>
      </c>
      <c r="BM101" s="473">
        <v>667</v>
      </c>
      <c r="BN101" s="473">
        <v>1131</v>
      </c>
      <c r="BO101" s="473">
        <v>1020</v>
      </c>
      <c r="BP101" s="473">
        <v>823</v>
      </c>
      <c r="BQ101" s="473">
        <v>1022</v>
      </c>
      <c r="BR101" s="473">
        <v>806</v>
      </c>
      <c r="BS101" s="473">
        <v>1281</v>
      </c>
      <c r="BT101" s="473">
        <v>669</v>
      </c>
      <c r="BU101" s="473">
        <v>791</v>
      </c>
      <c r="BV101" s="473">
        <v>936</v>
      </c>
      <c r="BW101" s="473">
        <v>912</v>
      </c>
      <c r="BX101" s="473">
        <v>767</v>
      </c>
      <c r="BY101" s="473">
        <v>641</v>
      </c>
      <c r="BZ101" s="473">
        <v>1194</v>
      </c>
      <c r="CA101" s="473">
        <v>1584</v>
      </c>
      <c r="CB101" s="473">
        <v>1070</v>
      </c>
      <c r="CC101" s="473">
        <v>848</v>
      </c>
      <c r="CD101" s="473">
        <v>941</v>
      </c>
      <c r="CE101" s="474"/>
      <c r="CF101" s="475" t="s">
        <v>1672</v>
      </c>
      <c r="CG101" s="475"/>
      <c r="CH101" s="475"/>
      <c r="CI101" s="475"/>
      <c r="CJ101" s="475"/>
    </row>
    <row r="102" spans="1:88" s="476" customFormat="1" ht="15" customHeight="1">
      <c r="A102" s="469" t="s">
        <v>1507</v>
      </c>
      <c r="B102" s="469" t="s">
        <v>1959</v>
      </c>
      <c r="C102" s="469" t="s">
        <v>1508</v>
      </c>
      <c r="D102" s="469" t="s">
        <v>1509</v>
      </c>
      <c r="E102" s="469"/>
      <c r="F102" s="470">
        <v>87</v>
      </c>
      <c r="G102" s="471"/>
      <c r="H102" s="471"/>
      <c r="I102" s="471"/>
      <c r="J102" s="471"/>
      <c r="K102" s="471"/>
      <c r="L102" s="471"/>
      <c r="M102" s="697" t="s">
        <v>1673</v>
      </c>
      <c r="N102" s="697"/>
      <c r="O102" s="722"/>
      <c r="P102" s="472"/>
      <c r="Q102" s="473">
        <v>2419</v>
      </c>
      <c r="R102" s="473">
        <v>2508</v>
      </c>
      <c r="S102" s="473">
        <v>2544</v>
      </c>
      <c r="T102" s="473">
        <v>2479</v>
      </c>
      <c r="U102" s="473">
        <v>2523</v>
      </c>
      <c r="V102" s="473">
        <v>2570</v>
      </c>
      <c r="W102" s="473">
        <v>2575</v>
      </c>
      <c r="X102" s="473">
        <v>2441</v>
      </c>
      <c r="Y102" s="473">
        <v>2467</v>
      </c>
      <c r="Z102" s="473">
        <v>2429</v>
      </c>
      <c r="AA102" s="473">
        <v>2396</v>
      </c>
      <c r="AB102" s="473">
        <v>2592</v>
      </c>
      <c r="AC102" s="473">
        <v>2182</v>
      </c>
      <c r="AD102" s="473">
        <v>2485</v>
      </c>
      <c r="AE102" s="473">
        <v>2370</v>
      </c>
      <c r="AF102" s="473">
        <v>2538</v>
      </c>
      <c r="AG102" s="473">
        <v>2804</v>
      </c>
      <c r="AH102" s="473">
        <v>2439</v>
      </c>
      <c r="AI102" s="473">
        <v>2668</v>
      </c>
      <c r="AJ102" s="473">
        <v>2375</v>
      </c>
      <c r="AK102" s="473">
        <v>2897</v>
      </c>
      <c r="AL102" s="473">
        <v>3085</v>
      </c>
      <c r="AM102" s="473">
        <v>2749</v>
      </c>
      <c r="AN102" s="473">
        <v>2778</v>
      </c>
      <c r="AO102" s="473">
        <v>2242</v>
      </c>
      <c r="AP102" s="473">
        <v>2963</v>
      </c>
      <c r="AQ102" s="473">
        <v>2453</v>
      </c>
      <c r="AR102" s="473">
        <v>2232</v>
      </c>
      <c r="AS102" s="473">
        <v>2098</v>
      </c>
      <c r="AT102" s="473">
        <v>2472</v>
      </c>
      <c r="AU102" s="473">
        <v>2285</v>
      </c>
      <c r="AV102" s="473">
        <v>2330</v>
      </c>
      <c r="AW102" s="473">
        <v>2212</v>
      </c>
      <c r="AX102" s="473">
        <v>2050</v>
      </c>
      <c r="AY102" s="473">
        <v>2375</v>
      </c>
      <c r="AZ102" s="473">
        <v>1944</v>
      </c>
      <c r="BA102" s="473">
        <v>2321</v>
      </c>
      <c r="BB102" s="473">
        <v>2270</v>
      </c>
      <c r="BC102" s="473">
        <v>2272</v>
      </c>
      <c r="BD102" s="473">
        <v>2303</v>
      </c>
      <c r="BE102" s="473">
        <v>2873</v>
      </c>
      <c r="BF102" s="473">
        <v>2169</v>
      </c>
      <c r="BG102" s="473">
        <v>2366</v>
      </c>
      <c r="BH102" s="473">
        <v>2118</v>
      </c>
      <c r="BI102" s="473">
        <v>1918</v>
      </c>
      <c r="BJ102" s="473">
        <v>2208</v>
      </c>
      <c r="BK102" s="473">
        <v>2164</v>
      </c>
      <c r="BL102" s="473">
        <v>2592</v>
      </c>
      <c r="BM102" s="473">
        <v>2741</v>
      </c>
      <c r="BN102" s="473">
        <v>2983</v>
      </c>
      <c r="BO102" s="473">
        <v>3092</v>
      </c>
      <c r="BP102" s="473">
        <v>2762</v>
      </c>
      <c r="BQ102" s="473">
        <v>2598</v>
      </c>
      <c r="BR102" s="473">
        <v>2003</v>
      </c>
      <c r="BS102" s="473">
        <v>1990</v>
      </c>
      <c r="BT102" s="473">
        <v>2409</v>
      </c>
      <c r="BU102" s="473">
        <v>2110</v>
      </c>
      <c r="BV102" s="473">
        <v>2110</v>
      </c>
      <c r="BW102" s="473">
        <v>2347</v>
      </c>
      <c r="BX102" s="473">
        <v>2792</v>
      </c>
      <c r="BY102" s="473">
        <v>3047</v>
      </c>
      <c r="BZ102" s="473">
        <v>2752</v>
      </c>
      <c r="CA102" s="473">
        <v>3085</v>
      </c>
      <c r="CB102" s="473">
        <v>2201</v>
      </c>
      <c r="CC102" s="473">
        <v>2180</v>
      </c>
      <c r="CD102" s="473">
        <v>2833</v>
      </c>
      <c r="CE102" s="474"/>
      <c r="CF102" s="475" t="s">
        <v>1674</v>
      </c>
      <c r="CG102" s="475"/>
      <c r="CH102" s="475"/>
      <c r="CI102" s="475"/>
      <c r="CJ102" s="475"/>
    </row>
    <row r="103" spans="1:88" s="468" customFormat="1" ht="27" customHeight="1">
      <c r="A103" s="461" t="s">
        <v>1507</v>
      </c>
      <c r="B103" s="461" t="s">
        <v>1959</v>
      </c>
      <c r="C103" s="461" t="s">
        <v>1508</v>
      </c>
      <c r="D103" s="461" t="s">
        <v>1509</v>
      </c>
      <c r="E103" s="461"/>
      <c r="F103" s="462">
        <v>88</v>
      </c>
      <c r="G103" s="463"/>
      <c r="H103" s="463"/>
      <c r="I103" s="463"/>
      <c r="J103" s="463"/>
      <c r="K103" s="463"/>
      <c r="L103" s="696" t="s">
        <v>1285</v>
      </c>
      <c r="M103" s="696"/>
      <c r="N103" s="696"/>
      <c r="O103" s="711"/>
      <c r="P103" s="464"/>
      <c r="Q103" s="465">
        <v>2606</v>
      </c>
      <c r="R103" s="465">
        <v>2833</v>
      </c>
      <c r="S103" s="465">
        <v>2596</v>
      </c>
      <c r="T103" s="465">
        <v>3311</v>
      </c>
      <c r="U103" s="465">
        <v>3270</v>
      </c>
      <c r="V103" s="465">
        <v>3453</v>
      </c>
      <c r="W103" s="465">
        <v>2802</v>
      </c>
      <c r="X103" s="465">
        <v>3119</v>
      </c>
      <c r="Y103" s="465">
        <v>2238</v>
      </c>
      <c r="Z103" s="465">
        <v>2592</v>
      </c>
      <c r="AA103" s="465">
        <v>2683</v>
      </c>
      <c r="AB103" s="465">
        <v>2802</v>
      </c>
      <c r="AC103" s="465">
        <v>2818</v>
      </c>
      <c r="AD103" s="465">
        <v>2223</v>
      </c>
      <c r="AE103" s="465">
        <v>3966</v>
      </c>
      <c r="AF103" s="465">
        <v>3548</v>
      </c>
      <c r="AG103" s="465">
        <v>3779</v>
      </c>
      <c r="AH103" s="465">
        <v>2460</v>
      </c>
      <c r="AI103" s="465">
        <v>4117</v>
      </c>
      <c r="AJ103" s="465">
        <v>2799</v>
      </c>
      <c r="AK103" s="465">
        <v>2876</v>
      </c>
      <c r="AL103" s="465">
        <v>2679</v>
      </c>
      <c r="AM103" s="465">
        <v>3947</v>
      </c>
      <c r="AN103" s="465">
        <v>2845</v>
      </c>
      <c r="AO103" s="465">
        <v>2665</v>
      </c>
      <c r="AP103" s="465">
        <v>2375</v>
      </c>
      <c r="AQ103" s="465">
        <v>3284</v>
      </c>
      <c r="AR103" s="465">
        <v>2744</v>
      </c>
      <c r="AS103" s="465">
        <v>4664</v>
      </c>
      <c r="AT103" s="465">
        <v>3924</v>
      </c>
      <c r="AU103" s="465">
        <v>2484</v>
      </c>
      <c r="AV103" s="465">
        <v>2456</v>
      </c>
      <c r="AW103" s="465">
        <v>4145</v>
      </c>
      <c r="AX103" s="465">
        <v>2851</v>
      </c>
      <c r="AY103" s="465">
        <v>2294</v>
      </c>
      <c r="AZ103" s="465">
        <v>2354</v>
      </c>
      <c r="BA103" s="465">
        <v>1705</v>
      </c>
      <c r="BB103" s="465">
        <v>2613</v>
      </c>
      <c r="BC103" s="465">
        <v>2973</v>
      </c>
      <c r="BD103" s="465">
        <v>2438</v>
      </c>
      <c r="BE103" s="465">
        <v>2025</v>
      </c>
      <c r="BF103" s="465">
        <v>2586</v>
      </c>
      <c r="BG103" s="465">
        <v>2573</v>
      </c>
      <c r="BH103" s="465">
        <v>2090</v>
      </c>
      <c r="BI103" s="465">
        <v>2418</v>
      </c>
      <c r="BJ103" s="465">
        <v>2446</v>
      </c>
      <c r="BK103" s="465">
        <v>2058</v>
      </c>
      <c r="BL103" s="465">
        <v>2407</v>
      </c>
      <c r="BM103" s="465">
        <v>2057</v>
      </c>
      <c r="BN103" s="465">
        <v>2510</v>
      </c>
      <c r="BO103" s="465">
        <v>2609</v>
      </c>
      <c r="BP103" s="465">
        <v>2606</v>
      </c>
      <c r="BQ103" s="465">
        <v>3331</v>
      </c>
      <c r="BR103" s="465">
        <v>2426</v>
      </c>
      <c r="BS103" s="465">
        <v>2990</v>
      </c>
      <c r="BT103" s="465">
        <v>2730</v>
      </c>
      <c r="BU103" s="465">
        <v>1928</v>
      </c>
      <c r="BV103" s="465">
        <v>2450</v>
      </c>
      <c r="BW103" s="465">
        <v>3579</v>
      </c>
      <c r="BX103" s="465">
        <v>2491</v>
      </c>
      <c r="BY103" s="465">
        <v>2865</v>
      </c>
      <c r="BZ103" s="465">
        <v>1797</v>
      </c>
      <c r="CA103" s="465">
        <v>2411</v>
      </c>
      <c r="CB103" s="465">
        <v>1926</v>
      </c>
      <c r="CC103" s="465">
        <v>2052</v>
      </c>
      <c r="CD103" s="465">
        <v>3599</v>
      </c>
      <c r="CE103" s="466"/>
      <c r="CF103" s="467" t="s">
        <v>1675</v>
      </c>
      <c r="CG103" s="467"/>
      <c r="CH103" s="467"/>
      <c r="CI103" s="467"/>
      <c r="CJ103" s="467"/>
    </row>
    <row r="104" spans="1:88" s="468" customFormat="1" ht="27" customHeight="1">
      <c r="A104" s="461" t="s">
        <v>1507</v>
      </c>
      <c r="B104" s="461" t="s">
        <v>1959</v>
      </c>
      <c r="C104" s="461" t="s">
        <v>1508</v>
      </c>
      <c r="D104" s="461" t="s">
        <v>1509</v>
      </c>
      <c r="E104" s="461"/>
      <c r="F104" s="470">
        <v>89</v>
      </c>
      <c r="G104" s="471"/>
      <c r="H104" s="463"/>
      <c r="I104" s="463"/>
      <c r="J104" s="463"/>
      <c r="K104" s="463"/>
      <c r="L104" s="696" t="s">
        <v>1676</v>
      </c>
      <c r="M104" s="696"/>
      <c r="N104" s="696"/>
      <c r="O104" s="711"/>
      <c r="P104" s="464"/>
      <c r="Q104" s="465">
        <v>17674</v>
      </c>
      <c r="R104" s="465">
        <v>16073</v>
      </c>
      <c r="S104" s="465">
        <v>14335</v>
      </c>
      <c r="T104" s="465">
        <v>13433</v>
      </c>
      <c r="U104" s="465">
        <v>13448</v>
      </c>
      <c r="V104" s="465">
        <v>10919</v>
      </c>
      <c r="W104" s="465">
        <v>17996</v>
      </c>
      <c r="X104" s="465">
        <v>13081</v>
      </c>
      <c r="Y104" s="465">
        <v>17037</v>
      </c>
      <c r="Z104" s="465">
        <v>17476</v>
      </c>
      <c r="AA104" s="465">
        <v>11538</v>
      </c>
      <c r="AB104" s="465">
        <v>12565</v>
      </c>
      <c r="AC104" s="465">
        <v>13105</v>
      </c>
      <c r="AD104" s="465">
        <v>12163</v>
      </c>
      <c r="AE104" s="465">
        <v>15506</v>
      </c>
      <c r="AF104" s="465">
        <v>9947</v>
      </c>
      <c r="AG104" s="465">
        <v>13236</v>
      </c>
      <c r="AH104" s="465">
        <v>12331</v>
      </c>
      <c r="AI104" s="465">
        <v>11804</v>
      </c>
      <c r="AJ104" s="465">
        <v>14408</v>
      </c>
      <c r="AK104" s="465">
        <v>13521</v>
      </c>
      <c r="AL104" s="465">
        <v>17024</v>
      </c>
      <c r="AM104" s="465">
        <v>16383</v>
      </c>
      <c r="AN104" s="465">
        <v>16012</v>
      </c>
      <c r="AO104" s="465">
        <v>13549</v>
      </c>
      <c r="AP104" s="465">
        <v>17479</v>
      </c>
      <c r="AQ104" s="465">
        <v>21560</v>
      </c>
      <c r="AR104" s="465">
        <v>15388</v>
      </c>
      <c r="AS104" s="465">
        <v>10968</v>
      </c>
      <c r="AT104" s="465">
        <v>14511</v>
      </c>
      <c r="AU104" s="465">
        <v>14810</v>
      </c>
      <c r="AV104" s="465">
        <v>14629</v>
      </c>
      <c r="AW104" s="465">
        <v>15148</v>
      </c>
      <c r="AX104" s="465">
        <v>12900</v>
      </c>
      <c r="AY104" s="465">
        <v>16998</v>
      </c>
      <c r="AZ104" s="465">
        <v>16491</v>
      </c>
      <c r="BA104" s="465">
        <v>21898</v>
      </c>
      <c r="BB104" s="465">
        <v>15930</v>
      </c>
      <c r="BC104" s="465">
        <v>13353</v>
      </c>
      <c r="BD104" s="465">
        <v>12414</v>
      </c>
      <c r="BE104" s="465">
        <v>18068</v>
      </c>
      <c r="BF104" s="465">
        <v>20853</v>
      </c>
      <c r="BG104" s="465">
        <v>13665</v>
      </c>
      <c r="BH104" s="465">
        <v>17896</v>
      </c>
      <c r="BI104" s="465">
        <v>11118</v>
      </c>
      <c r="BJ104" s="465">
        <v>16252</v>
      </c>
      <c r="BK104" s="465">
        <v>14974</v>
      </c>
      <c r="BL104" s="465">
        <v>13031</v>
      </c>
      <c r="BM104" s="465">
        <v>8751</v>
      </c>
      <c r="BN104" s="465">
        <v>13633</v>
      </c>
      <c r="BO104" s="465">
        <v>14270</v>
      </c>
      <c r="BP104" s="465">
        <v>10496</v>
      </c>
      <c r="BQ104" s="465">
        <v>16955</v>
      </c>
      <c r="BR104" s="465">
        <v>19908</v>
      </c>
      <c r="BS104" s="465">
        <v>12628</v>
      </c>
      <c r="BT104" s="465">
        <v>13503</v>
      </c>
      <c r="BU104" s="465">
        <v>11353</v>
      </c>
      <c r="BV104" s="465">
        <v>13840</v>
      </c>
      <c r="BW104" s="465">
        <v>12387</v>
      </c>
      <c r="BX104" s="465">
        <v>11673</v>
      </c>
      <c r="BY104" s="465">
        <v>15420</v>
      </c>
      <c r="BZ104" s="465">
        <v>20679</v>
      </c>
      <c r="CA104" s="465">
        <v>14182</v>
      </c>
      <c r="CB104" s="465">
        <v>14354</v>
      </c>
      <c r="CC104" s="465">
        <v>12898</v>
      </c>
      <c r="CD104" s="465">
        <v>12301</v>
      </c>
      <c r="CE104" s="466"/>
      <c r="CF104" s="467" t="s">
        <v>1677</v>
      </c>
      <c r="CG104" s="467"/>
      <c r="CH104" s="467"/>
      <c r="CI104" s="467"/>
      <c r="CJ104" s="467"/>
    </row>
    <row r="105" spans="1:88" s="476" customFormat="1" ht="15" customHeight="1">
      <c r="A105" s="469" t="s">
        <v>1507</v>
      </c>
      <c r="B105" s="469" t="s">
        <v>1959</v>
      </c>
      <c r="C105" s="469" t="s">
        <v>1508</v>
      </c>
      <c r="D105" s="469" t="s">
        <v>1509</v>
      </c>
      <c r="E105" s="469"/>
      <c r="F105" s="462">
        <v>90</v>
      </c>
      <c r="G105" s="463"/>
      <c r="H105" s="471"/>
      <c r="I105" s="471"/>
      <c r="J105" s="471"/>
      <c r="K105" s="471"/>
      <c r="L105" s="471"/>
      <c r="M105" s="697" t="s">
        <v>1678</v>
      </c>
      <c r="N105" s="697"/>
      <c r="O105" s="722"/>
      <c r="P105" s="472"/>
      <c r="Q105" s="473">
        <v>16901</v>
      </c>
      <c r="R105" s="473">
        <v>14984</v>
      </c>
      <c r="S105" s="473">
        <v>13317</v>
      </c>
      <c r="T105" s="473">
        <v>12249</v>
      </c>
      <c r="U105" s="473">
        <v>12093</v>
      </c>
      <c r="V105" s="473">
        <v>9945</v>
      </c>
      <c r="W105" s="473">
        <v>17107</v>
      </c>
      <c r="X105" s="473">
        <v>11876</v>
      </c>
      <c r="Y105" s="473">
        <v>15909</v>
      </c>
      <c r="Z105" s="473">
        <v>16605</v>
      </c>
      <c r="AA105" s="473">
        <v>10613</v>
      </c>
      <c r="AB105" s="473">
        <v>11459</v>
      </c>
      <c r="AC105" s="473">
        <v>12019</v>
      </c>
      <c r="AD105" s="473">
        <v>11123</v>
      </c>
      <c r="AE105" s="473">
        <v>13958</v>
      </c>
      <c r="AF105" s="473">
        <v>8340</v>
      </c>
      <c r="AG105" s="473">
        <v>12327</v>
      </c>
      <c r="AH105" s="473">
        <v>11535</v>
      </c>
      <c r="AI105" s="473">
        <v>10008</v>
      </c>
      <c r="AJ105" s="473">
        <v>13671</v>
      </c>
      <c r="AK105" s="473">
        <v>12201</v>
      </c>
      <c r="AL105" s="473">
        <v>15402</v>
      </c>
      <c r="AM105" s="473">
        <v>14781</v>
      </c>
      <c r="AN105" s="473">
        <v>15174</v>
      </c>
      <c r="AO105" s="473">
        <v>12630</v>
      </c>
      <c r="AP105" s="473">
        <v>16597</v>
      </c>
      <c r="AQ105" s="473">
        <v>20724</v>
      </c>
      <c r="AR105" s="473">
        <v>14923</v>
      </c>
      <c r="AS105" s="473">
        <v>10003</v>
      </c>
      <c r="AT105" s="473">
        <v>13040</v>
      </c>
      <c r="AU105" s="473">
        <v>13484</v>
      </c>
      <c r="AV105" s="473">
        <v>13043</v>
      </c>
      <c r="AW105" s="473">
        <v>14018</v>
      </c>
      <c r="AX105" s="473">
        <v>11939</v>
      </c>
      <c r="AY105" s="473">
        <v>15594</v>
      </c>
      <c r="AZ105" s="473">
        <v>15331</v>
      </c>
      <c r="BA105" s="473">
        <v>21122</v>
      </c>
      <c r="BB105" s="473">
        <v>15208</v>
      </c>
      <c r="BC105" s="473">
        <v>12426</v>
      </c>
      <c r="BD105" s="473">
        <v>11634</v>
      </c>
      <c r="BE105" s="473">
        <v>17319</v>
      </c>
      <c r="BF105" s="473">
        <v>20477</v>
      </c>
      <c r="BG105" s="473">
        <v>12516</v>
      </c>
      <c r="BH105" s="473">
        <v>17337</v>
      </c>
      <c r="BI105" s="473">
        <v>9957</v>
      </c>
      <c r="BJ105" s="473">
        <v>15162</v>
      </c>
      <c r="BK105" s="473">
        <v>14345</v>
      </c>
      <c r="BL105" s="473">
        <v>12216</v>
      </c>
      <c r="BM105" s="473">
        <v>8103</v>
      </c>
      <c r="BN105" s="473">
        <v>12486</v>
      </c>
      <c r="BO105" s="473">
        <v>12157</v>
      </c>
      <c r="BP105" s="473">
        <v>9373</v>
      </c>
      <c r="BQ105" s="473">
        <v>16043</v>
      </c>
      <c r="BR105" s="473">
        <v>19206</v>
      </c>
      <c r="BS105" s="473">
        <v>11963</v>
      </c>
      <c r="BT105" s="473">
        <v>12779</v>
      </c>
      <c r="BU105" s="473">
        <v>10252</v>
      </c>
      <c r="BV105" s="473">
        <v>12607</v>
      </c>
      <c r="BW105" s="473">
        <v>11534</v>
      </c>
      <c r="BX105" s="473">
        <v>10199</v>
      </c>
      <c r="BY105" s="473">
        <v>14555</v>
      </c>
      <c r="BZ105" s="473">
        <v>20116</v>
      </c>
      <c r="CA105" s="473">
        <v>13396</v>
      </c>
      <c r="CB105" s="473">
        <v>13315</v>
      </c>
      <c r="CC105" s="473">
        <v>12372</v>
      </c>
      <c r="CD105" s="473">
        <v>11291</v>
      </c>
      <c r="CE105" s="474"/>
      <c r="CF105" s="475" t="s">
        <v>1679</v>
      </c>
      <c r="CG105" s="475"/>
      <c r="CH105" s="475"/>
      <c r="CI105" s="475"/>
      <c r="CJ105" s="475"/>
    </row>
    <row r="106" spans="1:88" s="476" customFormat="1" ht="15" customHeight="1">
      <c r="A106" s="469" t="s">
        <v>1507</v>
      </c>
      <c r="B106" s="469" t="s">
        <v>1959</v>
      </c>
      <c r="C106" s="469" t="s">
        <v>1508</v>
      </c>
      <c r="D106" s="469" t="s">
        <v>1509</v>
      </c>
      <c r="E106" s="469"/>
      <c r="F106" s="470">
        <v>91</v>
      </c>
      <c r="G106" s="471"/>
      <c r="H106" s="471"/>
      <c r="I106" s="471"/>
      <c r="J106" s="471"/>
      <c r="K106" s="471"/>
      <c r="L106" s="471"/>
      <c r="M106" s="697" t="s">
        <v>1680</v>
      </c>
      <c r="N106" s="697"/>
      <c r="O106" s="722"/>
      <c r="P106" s="472"/>
      <c r="Q106" s="473">
        <v>773</v>
      </c>
      <c r="R106" s="473">
        <v>1088</v>
      </c>
      <c r="S106" s="473">
        <v>1018</v>
      </c>
      <c r="T106" s="473">
        <v>1184</v>
      </c>
      <c r="U106" s="473">
        <v>1355</v>
      </c>
      <c r="V106" s="473">
        <v>974</v>
      </c>
      <c r="W106" s="473">
        <v>889</v>
      </c>
      <c r="X106" s="473">
        <v>1205</v>
      </c>
      <c r="Y106" s="473">
        <v>1128</v>
      </c>
      <c r="Z106" s="473">
        <v>872</v>
      </c>
      <c r="AA106" s="473">
        <v>925</v>
      </c>
      <c r="AB106" s="473">
        <v>1107</v>
      </c>
      <c r="AC106" s="473">
        <v>1086</v>
      </c>
      <c r="AD106" s="473">
        <v>1040</v>
      </c>
      <c r="AE106" s="473">
        <v>1548</v>
      </c>
      <c r="AF106" s="473">
        <v>1607</v>
      </c>
      <c r="AG106" s="473">
        <v>909</v>
      </c>
      <c r="AH106" s="473">
        <v>795</v>
      </c>
      <c r="AI106" s="473">
        <v>1796</v>
      </c>
      <c r="AJ106" s="473">
        <v>737</v>
      </c>
      <c r="AK106" s="473">
        <v>1320</v>
      </c>
      <c r="AL106" s="473">
        <v>1622</v>
      </c>
      <c r="AM106" s="473">
        <v>1601</v>
      </c>
      <c r="AN106" s="473">
        <v>838</v>
      </c>
      <c r="AO106" s="473">
        <v>920</v>
      </c>
      <c r="AP106" s="473">
        <v>882</v>
      </c>
      <c r="AQ106" s="473">
        <v>836</v>
      </c>
      <c r="AR106" s="473">
        <v>465</v>
      </c>
      <c r="AS106" s="473">
        <v>965</v>
      </c>
      <c r="AT106" s="473">
        <v>1470</v>
      </c>
      <c r="AU106" s="473">
        <v>1326</v>
      </c>
      <c r="AV106" s="473">
        <v>1586</v>
      </c>
      <c r="AW106" s="473">
        <v>1130</v>
      </c>
      <c r="AX106" s="473">
        <v>961</v>
      </c>
      <c r="AY106" s="473">
        <v>1404</v>
      </c>
      <c r="AZ106" s="473">
        <v>1160</v>
      </c>
      <c r="BA106" s="473">
        <v>776</v>
      </c>
      <c r="BB106" s="473">
        <v>721</v>
      </c>
      <c r="BC106" s="473">
        <v>928</v>
      </c>
      <c r="BD106" s="473">
        <v>780</v>
      </c>
      <c r="BE106" s="473">
        <v>749</v>
      </c>
      <c r="BF106" s="473">
        <v>376</v>
      </c>
      <c r="BG106" s="473">
        <v>1149</v>
      </c>
      <c r="BH106" s="473">
        <v>559</v>
      </c>
      <c r="BI106" s="473">
        <v>1160</v>
      </c>
      <c r="BJ106" s="473">
        <v>1089</v>
      </c>
      <c r="BK106" s="473">
        <v>628</v>
      </c>
      <c r="BL106" s="473">
        <v>815</v>
      </c>
      <c r="BM106" s="473">
        <v>648</v>
      </c>
      <c r="BN106" s="473">
        <v>1147</v>
      </c>
      <c r="BO106" s="473">
        <v>2113</v>
      </c>
      <c r="BP106" s="473">
        <v>1123</v>
      </c>
      <c r="BQ106" s="473">
        <v>912</v>
      </c>
      <c r="BR106" s="473">
        <v>702</v>
      </c>
      <c r="BS106" s="473">
        <v>665</v>
      </c>
      <c r="BT106" s="473">
        <v>724</v>
      </c>
      <c r="BU106" s="473">
        <v>1102</v>
      </c>
      <c r="BV106" s="473">
        <v>1233</v>
      </c>
      <c r="BW106" s="473">
        <v>853</v>
      </c>
      <c r="BX106" s="473">
        <v>1474</v>
      </c>
      <c r="BY106" s="473">
        <v>866</v>
      </c>
      <c r="BZ106" s="473">
        <v>563</v>
      </c>
      <c r="CA106" s="473">
        <v>786</v>
      </c>
      <c r="CB106" s="473">
        <v>1039</v>
      </c>
      <c r="CC106" s="473">
        <v>527</v>
      </c>
      <c r="CD106" s="473">
        <v>1009</v>
      </c>
      <c r="CE106" s="474"/>
      <c r="CF106" s="475" t="s">
        <v>1681</v>
      </c>
      <c r="CG106" s="475"/>
      <c r="CH106" s="475"/>
      <c r="CI106" s="475"/>
      <c r="CJ106" s="475"/>
    </row>
    <row r="107" spans="1:88" s="476" customFormat="1" ht="15" customHeight="1">
      <c r="A107" s="469" t="s">
        <v>1507</v>
      </c>
      <c r="B107" s="469" t="s">
        <v>1959</v>
      </c>
      <c r="C107" s="469" t="s">
        <v>1508</v>
      </c>
      <c r="D107" s="469" t="s">
        <v>1509</v>
      </c>
      <c r="E107" s="469"/>
      <c r="F107" s="462">
        <v>92</v>
      </c>
      <c r="G107" s="463"/>
      <c r="H107" s="471"/>
      <c r="I107" s="471"/>
      <c r="J107" s="471"/>
      <c r="K107" s="471"/>
      <c r="L107" s="727" t="s">
        <v>1682</v>
      </c>
      <c r="M107" s="727"/>
      <c r="N107" s="727"/>
      <c r="O107" s="727"/>
      <c r="P107" s="472"/>
      <c r="Q107" s="473">
        <v>124</v>
      </c>
      <c r="R107" s="473">
        <v>6</v>
      </c>
      <c r="S107" s="473">
        <v>0</v>
      </c>
      <c r="T107" s="473">
        <v>0</v>
      </c>
      <c r="U107" s="473">
        <v>53</v>
      </c>
      <c r="V107" s="473">
        <v>11</v>
      </c>
      <c r="W107" s="473">
        <v>32</v>
      </c>
      <c r="X107" s="473">
        <v>0</v>
      </c>
      <c r="Y107" s="473">
        <v>5</v>
      </c>
      <c r="Z107" s="473">
        <v>91</v>
      </c>
      <c r="AA107" s="473">
        <v>61</v>
      </c>
      <c r="AB107" s="473">
        <v>0</v>
      </c>
      <c r="AC107" s="473">
        <v>93</v>
      </c>
      <c r="AD107" s="473">
        <v>0</v>
      </c>
      <c r="AE107" s="473">
        <v>135</v>
      </c>
      <c r="AF107" s="473">
        <v>0</v>
      </c>
      <c r="AG107" s="473">
        <v>0</v>
      </c>
      <c r="AH107" s="473">
        <v>90</v>
      </c>
      <c r="AI107" s="473">
        <v>0</v>
      </c>
      <c r="AJ107" s="473">
        <v>0</v>
      </c>
      <c r="AK107" s="473">
        <v>0</v>
      </c>
      <c r="AL107" s="473">
        <v>0</v>
      </c>
      <c r="AM107" s="473">
        <v>0</v>
      </c>
      <c r="AN107" s="473">
        <v>0</v>
      </c>
      <c r="AO107" s="473">
        <v>0</v>
      </c>
      <c r="AP107" s="473">
        <v>161</v>
      </c>
      <c r="AQ107" s="473">
        <v>3</v>
      </c>
      <c r="AR107" s="473">
        <v>0</v>
      </c>
      <c r="AS107" s="473">
        <v>0</v>
      </c>
      <c r="AT107" s="473">
        <v>0</v>
      </c>
      <c r="AU107" s="473">
        <v>0</v>
      </c>
      <c r="AV107" s="473">
        <v>0</v>
      </c>
      <c r="AW107" s="473">
        <v>0</v>
      </c>
      <c r="AX107" s="473">
        <v>0</v>
      </c>
      <c r="AY107" s="473">
        <v>0</v>
      </c>
      <c r="AZ107" s="473">
        <v>0</v>
      </c>
      <c r="BA107" s="473">
        <v>29</v>
      </c>
      <c r="BB107" s="473">
        <v>0</v>
      </c>
      <c r="BC107" s="473">
        <v>0</v>
      </c>
      <c r="BD107" s="473">
        <v>0</v>
      </c>
      <c r="BE107" s="473">
        <v>189</v>
      </c>
      <c r="BF107" s="473">
        <v>580</v>
      </c>
      <c r="BG107" s="473">
        <v>0</v>
      </c>
      <c r="BH107" s="473">
        <v>0</v>
      </c>
      <c r="BI107" s="473">
        <v>0</v>
      </c>
      <c r="BJ107" s="473">
        <v>0</v>
      </c>
      <c r="BK107" s="473">
        <v>0</v>
      </c>
      <c r="BL107" s="473">
        <v>201</v>
      </c>
      <c r="BM107" s="473">
        <v>519</v>
      </c>
      <c r="BN107" s="473">
        <v>0</v>
      </c>
      <c r="BO107" s="473">
        <v>0</v>
      </c>
      <c r="BP107" s="473">
        <v>0</v>
      </c>
      <c r="BQ107" s="473">
        <v>0</v>
      </c>
      <c r="BR107" s="473">
        <v>596</v>
      </c>
      <c r="BS107" s="473">
        <v>0</v>
      </c>
      <c r="BT107" s="473">
        <v>0</v>
      </c>
      <c r="BU107" s="473">
        <v>0</v>
      </c>
      <c r="BV107" s="473">
        <v>0</v>
      </c>
      <c r="BW107" s="473">
        <v>0</v>
      </c>
      <c r="BX107" s="473">
        <v>0</v>
      </c>
      <c r="BY107" s="473">
        <v>0</v>
      </c>
      <c r="BZ107" s="473">
        <v>397</v>
      </c>
      <c r="CA107" s="473">
        <v>0</v>
      </c>
      <c r="CB107" s="473">
        <v>0</v>
      </c>
      <c r="CC107" s="473">
        <v>0</v>
      </c>
      <c r="CD107" s="473">
        <v>0</v>
      </c>
      <c r="CE107" s="474"/>
      <c r="CF107" s="475" t="s">
        <v>1683</v>
      </c>
      <c r="CG107" s="475"/>
      <c r="CH107" s="475"/>
      <c r="CI107" s="475"/>
      <c r="CJ107" s="475"/>
    </row>
    <row r="108" spans="1:88" s="468" customFormat="1" ht="27" customHeight="1">
      <c r="A108" s="461" t="s">
        <v>1507</v>
      </c>
      <c r="B108" s="461" t="s">
        <v>1959</v>
      </c>
      <c r="C108" s="461" t="s">
        <v>1508</v>
      </c>
      <c r="D108" s="461" t="s">
        <v>1509</v>
      </c>
      <c r="E108" s="461"/>
      <c r="F108" s="470">
        <v>93</v>
      </c>
      <c r="G108" s="471"/>
      <c r="H108" s="463"/>
      <c r="I108" s="463"/>
      <c r="J108" s="463"/>
      <c r="K108" s="696" t="s">
        <v>1684</v>
      </c>
      <c r="L108" s="696"/>
      <c r="M108" s="696"/>
      <c r="N108" s="696"/>
      <c r="O108" s="711"/>
      <c r="P108" s="464"/>
      <c r="Q108" s="465">
        <v>25073</v>
      </c>
      <c r="R108" s="465">
        <v>20282</v>
      </c>
      <c r="S108" s="465">
        <v>18576</v>
      </c>
      <c r="T108" s="465">
        <v>15458</v>
      </c>
      <c r="U108" s="465">
        <v>24031</v>
      </c>
      <c r="V108" s="465">
        <v>17798</v>
      </c>
      <c r="W108" s="465">
        <v>24019</v>
      </c>
      <c r="X108" s="465">
        <v>17881</v>
      </c>
      <c r="Y108" s="465">
        <v>15081</v>
      </c>
      <c r="Z108" s="465">
        <v>17485</v>
      </c>
      <c r="AA108" s="465">
        <v>19536</v>
      </c>
      <c r="AB108" s="465">
        <v>24172</v>
      </c>
      <c r="AC108" s="465">
        <v>21537</v>
      </c>
      <c r="AD108" s="465">
        <v>26804</v>
      </c>
      <c r="AE108" s="465">
        <v>24412</v>
      </c>
      <c r="AF108" s="465">
        <v>17974</v>
      </c>
      <c r="AG108" s="465">
        <v>26644</v>
      </c>
      <c r="AH108" s="465">
        <v>20272</v>
      </c>
      <c r="AI108" s="465">
        <v>12852</v>
      </c>
      <c r="AJ108" s="465">
        <v>28097</v>
      </c>
      <c r="AK108" s="465">
        <v>26934</v>
      </c>
      <c r="AL108" s="465">
        <v>21314</v>
      </c>
      <c r="AM108" s="465">
        <v>22668</v>
      </c>
      <c r="AN108" s="465">
        <v>16128</v>
      </c>
      <c r="AO108" s="465">
        <v>17073</v>
      </c>
      <c r="AP108" s="465">
        <v>11272</v>
      </c>
      <c r="AQ108" s="465">
        <v>34474</v>
      </c>
      <c r="AR108" s="465">
        <v>24374</v>
      </c>
      <c r="AS108" s="465">
        <v>17903</v>
      </c>
      <c r="AT108" s="465">
        <v>15559</v>
      </c>
      <c r="AU108" s="465">
        <v>22037</v>
      </c>
      <c r="AV108" s="465">
        <v>18132</v>
      </c>
      <c r="AW108" s="465">
        <v>10257</v>
      </c>
      <c r="AX108" s="465">
        <v>15030</v>
      </c>
      <c r="AY108" s="465">
        <v>19298</v>
      </c>
      <c r="AZ108" s="465">
        <v>19173</v>
      </c>
      <c r="BA108" s="465">
        <v>14122</v>
      </c>
      <c r="BB108" s="465">
        <v>14875</v>
      </c>
      <c r="BC108" s="465">
        <v>15597</v>
      </c>
      <c r="BD108" s="465">
        <v>12901</v>
      </c>
      <c r="BE108" s="465">
        <v>18892</v>
      </c>
      <c r="BF108" s="465">
        <v>22865</v>
      </c>
      <c r="BG108" s="465">
        <v>10538</v>
      </c>
      <c r="BH108" s="465">
        <v>12262</v>
      </c>
      <c r="BI108" s="465">
        <v>18447</v>
      </c>
      <c r="BJ108" s="465">
        <v>19696</v>
      </c>
      <c r="BK108" s="465">
        <v>25949</v>
      </c>
      <c r="BL108" s="465">
        <v>16537</v>
      </c>
      <c r="BM108" s="465">
        <v>25003</v>
      </c>
      <c r="BN108" s="465">
        <v>26218</v>
      </c>
      <c r="BO108" s="465">
        <v>22825</v>
      </c>
      <c r="BP108" s="465">
        <v>17005</v>
      </c>
      <c r="BQ108" s="465">
        <v>23575</v>
      </c>
      <c r="BR108" s="465">
        <v>26157</v>
      </c>
      <c r="BS108" s="465">
        <v>23251</v>
      </c>
      <c r="BT108" s="465">
        <v>27551</v>
      </c>
      <c r="BU108" s="465">
        <v>23510</v>
      </c>
      <c r="BV108" s="465">
        <v>18480</v>
      </c>
      <c r="BW108" s="465">
        <v>23271</v>
      </c>
      <c r="BX108" s="465">
        <v>28062</v>
      </c>
      <c r="BY108" s="465">
        <v>26503</v>
      </c>
      <c r="BZ108" s="465">
        <v>39873</v>
      </c>
      <c r="CA108" s="465">
        <v>20366</v>
      </c>
      <c r="CB108" s="465">
        <v>24077</v>
      </c>
      <c r="CC108" s="465">
        <v>15616</v>
      </c>
      <c r="CD108" s="465">
        <v>14689</v>
      </c>
      <c r="CE108" s="466"/>
      <c r="CF108" s="467" t="s">
        <v>1685</v>
      </c>
      <c r="CG108" s="467"/>
      <c r="CH108" s="467"/>
      <c r="CI108" s="467"/>
      <c r="CJ108" s="467"/>
    </row>
    <row r="109" spans="1:88" s="468" customFormat="1" ht="27" customHeight="1">
      <c r="A109" s="461" t="s">
        <v>1507</v>
      </c>
      <c r="B109" s="461" t="s">
        <v>1959</v>
      </c>
      <c r="C109" s="461" t="s">
        <v>1508</v>
      </c>
      <c r="D109" s="461" t="s">
        <v>1509</v>
      </c>
      <c r="E109" s="461"/>
      <c r="F109" s="462">
        <v>94</v>
      </c>
      <c r="G109" s="463"/>
      <c r="H109" s="463"/>
      <c r="I109" s="463"/>
      <c r="J109" s="463"/>
      <c r="K109" s="463"/>
      <c r="L109" s="696" t="s">
        <v>1686</v>
      </c>
      <c r="M109" s="696"/>
      <c r="N109" s="696"/>
      <c r="O109" s="696"/>
      <c r="P109" s="464"/>
      <c r="Q109" s="465">
        <v>20642</v>
      </c>
      <c r="R109" s="465">
        <v>15404</v>
      </c>
      <c r="S109" s="465">
        <v>13934</v>
      </c>
      <c r="T109" s="465">
        <v>10209</v>
      </c>
      <c r="U109" s="465">
        <v>20599</v>
      </c>
      <c r="V109" s="465">
        <v>13713</v>
      </c>
      <c r="W109" s="465">
        <v>18729</v>
      </c>
      <c r="X109" s="465">
        <v>11543</v>
      </c>
      <c r="Y109" s="465">
        <v>10868</v>
      </c>
      <c r="Z109" s="465">
        <v>13543</v>
      </c>
      <c r="AA109" s="465">
        <v>15204</v>
      </c>
      <c r="AB109" s="465">
        <v>15904</v>
      </c>
      <c r="AC109" s="465">
        <v>17416</v>
      </c>
      <c r="AD109" s="465">
        <v>25062</v>
      </c>
      <c r="AE109" s="465">
        <v>22999</v>
      </c>
      <c r="AF109" s="465">
        <v>13950</v>
      </c>
      <c r="AG109" s="465">
        <v>15234</v>
      </c>
      <c r="AH109" s="465">
        <v>15116</v>
      </c>
      <c r="AI109" s="465">
        <v>9266</v>
      </c>
      <c r="AJ109" s="465">
        <v>26846</v>
      </c>
      <c r="AK109" s="465">
        <v>10405</v>
      </c>
      <c r="AL109" s="465">
        <v>17906</v>
      </c>
      <c r="AM109" s="465">
        <v>9594</v>
      </c>
      <c r="AN109" s="465">
        <v>10252</v>
      </c>
      <c r="AO109" s="465">
        <v>11547</v>
      </c>
      <c r="AP109" s="465">
        <v>5348</v>
      </c>
      <c r="AQ109" s="465">
        <v>29377</v>
      </c>
      <c r="AR109" s="465">
        <v>20957</v>
      </c>
      <c r="AS109" s="465">
        <v>10065</v>
      </c>
      <c r="AT109" s="465">
        <v>11442</v>
      </c>
      <c r="AU109" s="465">
        <v>15494</v>
      </c>
      <c r="AV109" s="465">
        <v>12416</v>
      </c>
      <c r="AW109" s="465">
        <v>8040</v>
      </c>
      <c r="AX109" s="465">
        <v>10768</v>
      </c>
      <c r="AY109" s="465">
        <v>12424</v>
      </c>
      <c r="AZ109" s="465">
        <v>15933</v>
      </c>
      <c r="BA109" s="465">
        <v>12187</v>
      </c>
      <c r="BB109" s="465">
        <v>7043</v>
      </c>
      <c r="BC109" s="465">
        <v>10821</v>
      </c>
      <c r="BD109" s="465">
        <v>6709</v>
      </c>
      <c r="BE109" s="465">
        <v>17043</v>
      </c>
      <c r="BF109" s="465">
        <v>12920</v>
      </c>
      <c r="BG109" s="465">
        <v>6953</v>
      </c>
      <c r="BH109" s="465">
        <v>10789</v>
      </c>
      <c r="BI109" s="465">
        <v>15799</v>
      </c>
      <c r="BJ109" s="465">
        <v>17180</v>
      </c>
      <c r="BK109" s="465">
        <v>23938</v>
      </c>
      <c r="BL109" s="465">
        <v>15023</v>
      </c>
      <c r="BM109" s="465">
        <v>22725</v>
      </c>
      <c r="BN109" s="465">
        <v>17873</v>
      </c>
      <c r="BO109" s="465">
        <v>12753</v>
      </c>
      <c r="BP109" s="465">
        <v>14281</v>
      </c>
      <c r="BQ109" s="465">
        <v>19733</v>
      </c>
      <c r="BR109" s="465">
        <v>24116</v>
      </c>
      <c r="BS109" s="465">
        <v>21475</v>
      </c>
      <c r="BT109" s="465">
        <v>18947</v>
      </c>
      <c r="BU109" s="465">
        <v>22011</v>
      </c>
      <c r="BV109" s="465">
        <v>17103</v>
      </c>
      <c r="BW109" s="465">
        <v>18582</v>
      </c>
      <c r="BX109" s="465">
        <v>23555</v>
      </c>
      <c r="BY109" s="465">
        <v>24332</v>
      </c>
      <c r="BZ109" s="465">
        <v>37311</v>
      </c>
      <c r="CA109" s="465">
        <v>14105</v>
      </c>
      <c r="CB109" s="465">
        <v>9561</v>
      </c>
      <c r="CC109" s="465">
        <v>6300</v>
      </c>
      <c r="CD109" s="465">
        <v>6152</v>
      </c>
      <c r="CE109" s="466"/>
      <c r="CF109" s="467" t="s">
        <v>1687</v>
      </c>
      <c r="CG109" s="467"/>
      <c r="CH109" s="467"/>
      <c r="CI109" s="467"/>
      <c r="CJ109" s="467"/>
    </row>
    <row r="110" spans="1:88" s="476" customFormat="1" ht="15" customHeight="1">
      <c r="A110" s="469" t="s">
        <v>1507</v>
      </c>
      <c r="B110" s="469" t="s">
        <v>1959</v>
      </c>
      <c r="C110" s="469" t="s">
        <v>1508</v>
      </c>
      <c r="D110" s="469" t="s">
        <v>1509</v>
      </c>
      <c r="E110" s="469"/>
      <c r="F110" s="470">
        <v>95</v>
      </c>
      <c r="G110" s="471"/>
      <c r="H110" s="471"/>
      <c r="I110" s="471"/>
      <c r="J110" s="471"/>
      <c r="K110" s="471"/>
      <c r="L110" s="697" t="s">
        <v>1688</v>
      </c>
      <c r="M110" s="697"/>
      <c r="N110" s="697"/>
      <c r="O110" s="697"/>
      <c r="P110" s="472"/>
      <c r="Q110" s="473">
        <v>4430</v>
      </c>
      <c r="R110" s="473">
        <v>4879</v>
      </c>
      <c r="S110" s="473">
        <v>4641</v>
      </c>
      <c r="T110" s="473">
        <v>5249</v>
      </c>
      <c r="U110" s="473">
        <v>3432</v>
      </c>
      <c r="V110" s="473">
        <v>4085</v>
      </c>
      <c r="W110" s="473">
        <v>5291</v>
      </c>
      <c r="X110" s="473">
        <v>6338</v>
      </c>
      <c r="Y110" s="473">
        <v>4213</v>
      </c>
      <c r="Z110" s="473">
        <v>3941</v>
      </c>
      <c r="AA110" s="473">
        <v>4332</v>
      </c>
      <c r="AB110" s="473">
        <v>8268</v>
      </c>
      <c r="AC110" s="473">
        <v>4121</v>
      </c>
      <c r="AD110" s="473">
        <v>1741</v>
      </c>
      <c r="AE110" s="473">
        <v>1412</v>
      </c>
      <c r="AF110" s="473">
        <v>4023</v>
      </c>
      <c r="AG110" s="473">
        <v>11410</v>
      </c>
      <c r="AH110" s="473">
        <v>5155</v>
      </c>
      <c r="AI110" s="473">
        <v>3586</v>
      </c>
      <c r="AJ110" s="473">
        <v>1251</v>
      </c>
      <c r="AK110" s="473">
        <v>16529</v>
      </c>
      <c r="AL110" s="473">
        <v>3409</v>
      </c>
      <c r="AM110" s="473">
        <v>13075</v>
      </c>
      <c r="AN110" s="473">
        <v>5876</v>
      </c>
      <c r="AO110" s="473">
        <v>5527</v>
      </c>
      <c r="AP110" s="473">
        <v>5924</v>
      </c>
      <c r="AQ110" s="473">
        <v>5097</v>
      </c>
      <c r="AR110" s="473">
        <v>3417</v>
      </c>
      <c r="AS110" s="473">
        <v>7838</v>
      </c>
      <c r="AT110" s="473">
        <v>4117</v>
      </c>
      <c r="AU110" s="473">
        <v>6543</v>
      </c>
      <c r="AV110" s="473">
        <v>5716</v>
      </c>
      <c r="AW110" s="473">
        <v>2217</v>
      </c>
      <c r="AX110" s="473">
        <v>4262</v>
      </c>
      <c r="AY110" s="473">
        <v>6874</v>
      </c>
      <c r="AZ110" s="473">
        <v>3240</v>
      </c>
      <c r="BA110" s="473">
        <v>1935</v>
      </c>
      <c r="BB110" s="473">
        <v>7833</v>
      </c>
      <c r="BC110" s="473">
        <v>4776</v>
      </c>
      <c r="BD110" s="473">
        <v>6192</v>
      </c>
      <c r="BE110" s="473">
        <v>1849</v>
      </c>
      <c r="BF110" s="473">
        <v>9944</v>
      </c>
      <c r="BG110" s="473">
        <v>3585</v>
      </c>
      <c r="BH110" s="473">
        <v>1473</v>
      </c>
      <c r="BI110" s="473">
        <v>2648</v>
      </c>
      <c r="BJ110" s="473">
        <v>2516</v>
      </c>
      <c r="BK110" s="473">
        <v>2011</v>
      </c>
      <c r="BL110" s="473">
        <v>1514</v>
      </c>
      <c r="BM110" s="473">
        <v>2278</v>
      </c>
      <c r="BN110" s="473">
        <v>8345</v>
      </c>
      <c r="BO110" s="473">
        <v>10072</v>
      </c>
      <c r="BP110" s="473">
        <v>2724</v>
      </c>
      <c r="BQ110" s="473">
        <v>3842</v>
      </c>
      <c r="BR110" s="473">
        <v>2041</v>
      </c>
      <c r="BS110" s="473">
        <v>1776</v>
      </c>
      <c r="BT110" s="473">
        <v>8604</v>
      </c>
      <c r="BU110" s="473">
        <v>1499</v>
      </c>
      <c r="BV110" s="473">
        <v>1377</v>
      </c>
      <c r="BW110" s="473">
        <v>4689</v>
      </c>
      <c r="BX110" s="473">
        <v>4507</v>
      </c>
      <c r="BY110" s="473">
        <v>2171</v>
      </c>
      <c r="BZ110" s="473">
        <v>2562</v>
      </c>
      <c r="CA110" s="473">
        <v>6261</v>
      </c>
      <c r="CB110" s="473">
        <v>14516</v>
      </c>
      <c r="CC110" s="473">
        <v>9316</v>
      </c>
      <c r="CD110" s="473">
        <v>8537</v>
      </c>
      <c r="CE110" s="474"/>
      <c r="CF110" s="475" t="s">
        <v>1689</v>
      </c>
      <c r="CG110" s="475"/>
      <c r="CH110" s="475"/>
      <c r="CI110" s="475"/>
      <c r="CJ110" s="475"/>
    </row>
    <row r="111" spans="1:88" s="476" customFormat="1" ht="15" customHeight="1">
      <c r="A111" s="469" t="s">
        <v>1507</v>
      </c>
      <c r="B111" s="469" t="s">
        <v>1959</v>
      </c>
      <c r="C111" s="469" t="s">
        <v>1508</v>
      </c>
      <c r="D111" s="469" t="s">
        <v>1509</v>
      </c>
      <c r="E111" s="469"/>
      <c r="F111" s="462">
        <v>96</v>
      </c>
      <c r="G111" s="463"/>
      <c r="H111" s="471"/>
      <c r="I111" s="471"/>
      <c r="J111" s="471"/>
      <c r="K111" s="471"/>
      <c r="L111" s="471"/>
      <c r="M111" s="697" t="s">
        <v>1690</v>
      </c>
      <c r="N111" s="697"/>
      <c r="O111" s="697"/>
      <c r="P111" s="472"/>
      <c r="Q111" s="473">
        <v>1362</v>
      </c>
      <c r="R111" s="473">
        <v>1615</v>
      </c>
      <c r="S111" s="473">
        <v>1880</v>
      </c>
      <c r="T111" s="473">
        <v>1148</v>
      </c>
      <c r="U111" s="473">
        <v>1163</v>
      </c>
      <c r="V111" s="473">
        <v>1953</v>
      </c>
      <c r="W111" s="473">
        <v>1583</v>
      </c>
      <c r="X111" s="473">
        <v>1299</v>
      </c>
      <c r="Y111" s="473">
        <v>1469</v>
      </c>
      <c r="Z111" s="473">
        <v>999</v>
      </c>
      <c r="AA111" s="473">
        <v>1691</v>
      </c>
      <c r="AB111" s="473">
        <v>3104</v>
      </c>
      <c r="AC111" s="473">
        <v>1632</v>
      </c>
      <c r="AD111" s="473">
        <v>470</v>
      </c>
      <c r="AE111" s="473">
        <v>768</v>
      </c>
      <c r="AF111" s="473">
        <v>1786</v>
      </c>
      <c r="AG111" s="473">
        <v>908</v>
      </c>
      <c r="AH111" s="473">
        <v>3458</v>
      </c>
      <c r="AI111" s="473">
        <v>1281</v>
      </c>
      <c r="AJ111" s="473">
        <v>419</v>
      </c>
      <c r="AK111" s="473">
        <v>1565</v>
      </c>
      <c r="AL111" s="473">
        <v>1080</v>
      </c>
      <c r="AM111" s="473">
        <v>7098</v>
      </c>
      <c r="AN111" s="473">
        <v>920</v>
      </c>
      <c r="AO111" s="473">
        <v>517</v>
      </c>
      <c r="AP111" s="473">
        <v>3069</v>
      </c>
      <c r="AQ111" s="473">
        <v>1301</v>
      </c>
      <c r="AR111" s="473">
        <v>537</v>
      </c>
      <c r="AS111" s="473">
        <v>2076</v>
      </c>
      <c r="AT111" s="473">
        <v>1434</v>
      </c>
      <c r="AU111" s="473">
        <v>2266</v>
      </c>
      <c r="AV111" s="473">
        <v>290</v>
      </c>
      <c r="AW111" s="473">
        <v>276</v>
      </c>
      <c r="AX111" s="473">
        <v>470</v>
      </c>
      <c r="AY111" s="473">
        <v>3094</v>
      </c>
      <c r="AZ111" s="473">
        <v>541</v>
      </c>
      <c r="BA111" s="473">
        <v>965</v>
      </c>
      <c r="BB111" s="473">
        <v>888</v>
      </c>
      <c r="BC111" s="473">
        <v>629</v>
      </c>
      <c r="BD111" s="473">
        <v>1175</v>
      </c>
      <c r="BE111" s="473">
        <v>352</v>
      </c>
      <c r="BF111" s="473">
        <v>2166</v>
      </c>
      <c r="BG111" s="473">
        <v>1385</v>
      </c>
      <c r="BH111" s="473">
        <v>532</v>
      </c>
      <c r="BI111" s="473">
        <v>1193</v>
      </c>
      <c r="BJ111" s="473">
        <v>295</v>
      </c>
      <c r="BK111" s="473">
        <v>1082</v>
      </c>
      <c r="BL111" s="473">
        <v>886</v>
      </c>
      <c r="BM111" s="473">
        <v>1243</v>
      </c>
      <c r="BN111" s="473">
        <v>752</v>
      </c>
      <c r="BO111" s="473">
        <v>8490</v>
      </c>
      <c r="BP111" s="473">
        <v>444</v>
      </c>
      <c r="BQ111" s="473">
        <v>751</v>
      </c>
      <c r="BR111" s="473">
        <v>696</v>
      </c>
      <c r="BS111" s="473">
        <v>493</v>
      </c>
      <c r="BT111" s="473">
        <v>180</v>
      </c>
      <c r="BU111" s="473">
        <v>400</v>
      </c>
      <c r="BV111" s="473">
        <v>676</v>
      </c>
      <c r="BW111" s="473">
        <v>3683</v>
      </c>
      <c r="BX111" s="473">
        <v>923</v>
      </c>
      <c r="BY111" s="473">
        <v>608</v>
      </c>
      <c r="BZ111" s="473">
        <v>1740</v>
      </c>
      <c r="CA111" s="473">
        <v>1933</v>
      </c>
      <c r="CB111" s="473">
        <v>5292</v>
      </c>
      <c r="CC111" s="473">
        <v>1457</v>
      </c>
      <c r="CD111" s="473">
        <v>2549</v>
      </c>
      <c r="CE111" s="474"/>
      <c r="CF111" s="475" t="s">
        <v>1691</v>
      </c>
      <c r="CG111" s="475"/>
      <c r="CH111" s="475"/>
      <c r="CI111" s="475"/>
      <c r="CJ111" s="475"/>
    </row>
    <row r="112" spans="1:88" s="476" customFormat="1" ht="15" customHeight="1">
      <c r="A112" s="469" t="s">
        <v>1507</v>
      </c>
      <c r="B112" s="469" t="s">
        <v>1959</v>
      </c>
      <c r="C112" s="469" t="s">
        <v>1508</v>
      </c>
      <c r="D112" s="469" t="s">
        <v>1509</v>
      </c>
      <c r="E112" s="469"/>
      <c r="F112" s="470">
        <v>97</v>
      </c>
      <c r="G112" s="471"/>
      <c r="H112" s="471"/>
      <c r="I112" s="471"/>
      <c r="J112" s="471"/>
      <c r="K112" s="471"/>
      <c r="L112" s="471"/>
      <c r="M112" s="697" t="s">
        <v>1692</v>
      </c>
      <c r="N112" s="697"/>
      <c r="O112" s="697"/>
      <c r="P112" s="472"/>
      <c r="Q112" s="473">
        <v>3068</v>
      </c>
      <c r="R112" s="473">
        <v>3263</v>
      </c>
      <c r="S112" s="473">
        <v>2761</v>
      </c>
      <c r="T112" s="473">
        <v>4101</v>
      </c>
      <c r="U112" s="473">
        <v>2268</v>
      </c>
      <c r="V112" s="473">
        <v>2132</v>
      </c>
      <c r="W112" s="473">
        <v>3708</v>
      </c>
      <c r="X112" s="473">
        <v>5039</v>
      </c>
      <c r="Y112" s="473">
        <v>2744</v>
      </c>
      <c r="Z112" s="473">
        <v>2943</v>
      </c>
      <c r="AA112" s="473">
        <v>2641</v>
      </c>
      <c r="AB112" s="473">
        <v>5164</v>
      </c>
      <c r="AC112" s="473">
        <v>2489</v>
      </c>
      <c r="AD112" s="473">
        <v>1271</v>
      </c>
      <c r="AE112" s="473">
        <v>644</v>
      </c>
      <c r="AF112" s="473">
        <v>2237</v>
      </c>
      <c r="AG112" s="473">
        <v>10502</v>
      </c>
      <c r="AH112" s="473">
        <v>1697</v>
      </c>
      <c r="AI112" s="473">
        <v>2304</v>
      </c>
      <c r="AJ112" s="473">
        <v>833</v>
      </c>
      <c r="AK112" s="473">
        <v>14963</v>
      </c>
      <c r="AL112" s="473">
        <v>2329</v>
      </c>
      <c r="AM112" s="473">
        <v>5977</v>
      </c>
      <c r="AN112" s="473">
        <v>4956</v>
      </c>
      <c r="AO112" s="473">
        <v>5010</v>
      </c>
      <c r="AP112" s="473">
        <v>2855</v>
      </c>
      <c r="AQ112" s="473">
        <v>3796</v>
      </c>
      <c r="AR112" s="473">
        <v>2880</v>
      </c>
      <c r="AS112" s="473">
        <v>5762</v>
      </c>
      <c r="AT112" s="473">
        <v>2683</v>
      </c>
      <c r="AU112" s="473">
        <v>4276</v>
      </c>
      <c r="AV112" s="473">
        <v>5426</v>
      </c>
      <c r="AW112" s="473">
        <v>1940</v>
      </c>
      <c r="AX112" s="473">
        <v>3792</v>
      </c>
      <c r="AY112" s="473">
        <v>3780</v>
      </c>
      <c r="AZ112" s="473">
        <v>2699</v>
      </c>
      <c r="BA112" s="473">
        <v>969</v>
      </c>
      <c r="BB112" s="473">
        <v>6944</v>
      </c>
      <c r="BC112" s="473">
        <v>4147</v>
      </c>
      <c r="BD112" s="473">
        <v>5016</v>
      </c>
      <c r="BE112" s="473">
        <v>1498</v>
      </c>
      <c r="BF112" s="473">
        <v>7778</v>
      </c>
      <c r="BG112" s="473">
        <v>2200</v>
      </c>
      <c r="BH112" s="473">
        <v>941</v>
      </c>
      <c r="BI112" s="473">
        <v>1455</v>
      </c>
      <c r="BJ112" s="473">
        <v>2221</v>
      </c>
      <c r="BK112" s="473">
        <v>929</v>
      </c>
      <c r="BL112" s="473">
        <v>628</v>
      </c>
      <c r="BM112" s="473">
        <v>1035</v>
      </c>
      <c r="BN112" s="473">
        <v>7592</v>
      </c>
      <c r="BO112" s="473">
        <v>1582</v>
      </c>
      <c r="BP112" s="473">
        <v>2280</v>
      </c>
      <c r="BQ112" s="473">
        <v>3092</v>
      </c>
      <c r="BR112" s="473">
        <v>1345</v>
      </c>
      <c r="BS112" s="473">
        <v>1283</v>
      </c>
      <c r="BT112" s="473">
        <v>8424</v>
      </c>
      <c r="BU112" s="473">
        <v>1098</v>
      </c>
      <c r="BV112" s="473">
        <v>701</v>
      </c>
      <c r="BW112" s="473">
        <v>1006</v>
      </c>
      <c r="BX112" s="473">
        <v>3584</v>
      </c>
      <c r="BY112" s="473">
        <v>1564</v>
      </c>
      <c r="BZ112" s="473">
        <v>821</v>
      </c>
      <c r="CA112" s="473">
        <v>4328</v>
      </c>
      <c r="CB112" s="473">
        <v>9224</v>
      </c>
      <c r="CC112" s="473">
        <v>7859</v>
      </c>
      <c r="CD112" s="473">
        <v>5988</v>
      </c>
      <c r="CE112" s="474"/>
      <c r="CF112" s="475" t="s">
        <v>1693</v>
      </c>
      <c r="CG112" s="475"/>
      <c r="CH112" s="475"/>
      <c r="CI112" s="475"/>
      <c r="CJ112" s="475"/>
    </row>
    <row r="113" spans="1:88" s="468" customFormat="1" ht="27" customHeight="1">
      <c r="A113" s="461" t="s">
        <v>1507</v>
      </c>
      <c r="B113" s="461" t="s">
        <v>1959</v>
      </c>
      <c r="C113" s="461" t="s">
        <v>1508</v>
      </c>
      <c r="D113" s="461" t="s">
        <v>1509</v>
      </c>
      <c r="E113" s="461"/>
      <c r="F113" s="462">
        <v>98</v>
      </c>
      <c r="G113" s="463"/>
      <c r="H113" s="463"/>
      <c r="I113" s="463"/>
      <c r="J113" s="463"/>
      <c r="K113" s="696" t="s">
        <v>1694</v>
      </c>
      <c r="L113" s="696"/>
      <c r="M113" s="696"/>
      <c r="N113" s="696"/>
      <c r="O113" s="696"/>
      <c r="P113" s="464"/>
      <c r="Q113" s="465">
        <v>16388</v>
      </c>
      <c r="R113" s="465">
        <v>19037</v>
      </c>
      <c r="S113" s="465">
        <v>19408</v>
      </c>
      <c r="T113" s="465">
        <v>20703</v>
      </c>
      <c r="U113" s="465">
        <v>23602</v>
      </c>
      <c r="V113" s="465">
        <v>22284</v>
      </c>
      <c r="W113" s="465">
        <v>17590</v>
      </c>
      <c r="X113" s="465">
        <v>22694</v>
      </c>
      <c r="Y113" s="465">
        <v>18122</v>
      </c>
      <c r="Z113" s="465">
        <v>17916</v>
      </c>
      <c r="AA113" s="465">
        <v>17590</v>
      </c>
      <c r="AB113" s="465">
        <v>19726</v>
      </c>
      <c r="AC113" s="465">
        <v>17063</v>
      </c>
      <c r="AD113" s="465">
        <v>17483</v>
      </c>
      <c r="AE113" s="465">
        <v>23800</v>
      </c>
      <c r="AF113" s="465">
        <v>25398</v>
      </c>
      <c r="AG113" s="465">
        <v>23090</v>
      </c>
      <c r="AH113" s="465">
        <v>18502</v>
      </c>
      <c r="AI113" s="465">
        <v>24061</v>
      </c>
      <c r="AJ113" s="465">
        <v>21778</v>
      </c>
      <c r="AK113" s="465">
        <v>21559</v>
      </c>
      <c r="AL113" s="465">
        <v>18514</v>
      </c>
      <c r="AM113" s="465">
        <v>20396</v>
      </c>
      <c r="AN113" s="465">
        <v>17100</v>
      </c>
      <c r="AO113" s="465">
        <v>20249</v>
      </c>
      <c r="AP113" s="465">
        <v>16615</v>
      </c>
      <c r="AQ113" s="465">
        <v>16090</v>
      </c>
      <c r="AR113" s="465">
        <v>15348</v>
      </c>
      <c r="AS113" s="465">
        <v>21614</v>
      </c>
      <c r="AT113" s="465">
        <v>23814</v>
      </c>
      <c r="AU113" s="465">
        <v>20541</v>
      </c>
      <c r="AV113" s="465">
        <v>23262</v>
      </c>
      <c r="AW113" s="465">
        <v>19588</v>
      </c>
      <c r="AX113" s="465">
        <v>20820</v>
      </c>
      <c r="AY113" s="465">
        <v>21529</v>
      </c>
      <c r="AZ113" s="465">
        <v>20095</v>
      </c>
      <c r="BA113" s="465">
        <v>15077</v>
      </c>
      <c r="BB113" s="465">
        <v>16668</v>
      </c>
      <c r="BC113" s="465">
        <v>19464</v>
      </c>
      <c r="BD113" s="465">
        <v>18583</v>
      </c>
      <c r="BE113" s="465">
        <v>17039</v>
      </c>
      <c r="BF113" s="465">
        <v>11962</v>
      </c>
      <c r="BG113" s="465">
        <v>20797</v>
      </c>
      <c r="BH113" s="465">
        <v>16406</v>
      </c>
      <c r="BI113" s="465">
        <v>16729</v>
      </c>
      <c r="BJ113" s="465">
        <v>19608</v>
      </c>
      <c r="BK113" s="465">
        <v>16142</v>
      </c>
      <c r="BL113" s="465">
        <v>16918</v>
      </c>
      <c r="BM113" s="465">
        <v>15663</v>
      </c>
      <c r="BN113" s="465">
        <v>19826</v>
      </c>
      <c r="BO113" s="465">
        <v>20638</v>
      </c>
      <c r="BP113" s="465">
        <v>20319</v>
      </c>
      <c r="BQ113" s="465">
        <v>20485</v>
      </c>
      <c r="BR113" s="465">
        <v>13852</v>
      </c>
      <c r="BS113" s="465">
        <v>16960</v>
      </c>
      <c r="BT113" s="465">
        <v>19582</v>
      </c>
      <c r="BU113" s="465">
        <v>17954</v>
      </c>
      <c r="BV113" s="465">
        <v>17091</v>
      </c>
      <c r="BW113" s="465">
        <v>15186</v>
      </c>
      <c r="BX113" s="465">
        <v>17787</v>
      </c>
      <c r="BY113" s="465">
        <v>15586</v>
      </c>
      <c r="BZ113" s="465">
        <v>12236</v>
      </c>
      <c r="CA113" s="465">
        <v>16826</v>
      </c>
      <c r="CB113" s="465">
        <v>16792</v>
      </c>
      <c r="CC113" s="465">
        <v>22897</v>
      </c>
      <c r="CD113" s="465">
        <v>17417</v>
      </c>
      <c r="CE113" s="466"/>
      <c r="CF113" s="467" t="s">
        <v>1695</v>
      </c>
      <c r="CG113" s="467"/>
      <c r="CH113" s="467"/>
      <c r="CI113" s="467"/>
      <c r="CJ113" s="467"/>
    </row>
    <row r="114" spans="1:88" s="468" customFormat="1" ht="27" customHeight="1">
      <c r="A114" s="461" t="s">
        <v>1507</v>
      </c>
      <c r="B114" s="461" t="s">
        <v>1959</v>
      </c>
      <c r="C114" s="461" t="s">
        <v>1508</v>
      </c>
      <c r="D114" s="461" t="s">
        <v>1509</v>
      </c>
      <c r="E114" s="461"/>
      <c r="F114" s="470">
        <v>99</v>
      </c>
      <c r="G114" s="471"/>
      <c r="H114" s="463"/>
      <c r="I114" s="463"/>
      <c r="J114" s="463"/>
      <c r="K114" s="463"/>
      <c r="L114" s="696" t="s">
        <v>1696</v>
      </c>
      <c r="M114" s="696"/>
      <c r="N114" s="696"/>
      <c r="O114" s="696"/>
      <c r="P114" s="464"/>
      <c r="Q114" s="465">
        <v>7591</v>
      </c>
      <c r="R114" s="465">
        <v>9227</v>
      </c>
      <c r="S114" s="465">
        <v>9635</v>
      </c>
      <c r="T114" s="465">
        <v>10200</v>
      </c>
      <c r="U114" s="465">
        <v>9330</v>
      </c>
      <c r="V114" s="465">
        <v>9707</v>
      </c>
      <c r="W114" s="465">
        <v>8338</v>
      </c>
      <c r="X114" s="465">
        <v>12047</v>
      </c>
      <c r="Y114" s="465">
        <v>8930</v>
      </c>
      <c r="Z114" s="465">
        <v>8825</v>
      </c>
      <c r="AA114" s="465">
        <v>9379</v>
      </c>
      <c r="AB114" s="465">
        <v>10763</v>
      </c>
      <c r="AC114" s="465">
        <v>8390</v>
      </c>
      <c r="AD114" s="465">
        <v>8719</v>
      </c>
      <c r="AE114" s="465">
        <v>9409</v>
      </c>
      <c r="AF114" s="465">
        <v>10787</v>
      </c>
      <c r="AG114" s="465">
        <v>10402</v>
      </c>
      <c r="AH114" s="465">
        <v>8674</v>
      </c>
      <c r="AI114" s="465">
        <v>11589</v>
      </c>
      <c r="AJ114" s="465">
        <v>8979</v>
      </c>
      <c r="AK114" s="465">
        <v>11390</v>
      </c>
      <c r="AL114" s="465">
        <v>9126</v>
      </c>
      <c r="AM114" s="465">
        <v>9507</v>
      </c>
      <c r="AN114" s="465">
        <v>8041</v>
      </c>
      <c r="AO114" s="465">
        <v>9183</v>
      </c>
      <c r="AP114" s="465">
        <v>7081</v>
      </c>
      <c r="AQ114" s="465">
        <v>7547</v>
      </c>
      <c r="AR114" s="465">
        <v>7010</v>
      </c>
      <c r="AS114" s="465">
        <v>10960</v>
      </c>
      <c r="AT114" s="465">
        <v>12481</v>
      </c>
      <c r="AU114" s="465">
        <v>11117</v>
      </c>
      <c r="AV114" s="465">
        <v>13941</v>
      </c>
      <c r="AW114" s="465">
        <v>9246</v>
      </c>
      <c r="AX114" s="465">
        <v>8336</v>
      </c>
      <c r="AY114" s="465">
        <v>10310</v>
      </c>
      <c r="AZ114" s="465">
        <v>9137</v>
      </c>
      <c r="BA114" s="465">
        <v>7202</v>
      </c>
      <c r="BB114" s="465">
        <v>8200</v>
      </c>
      <c r="BC114" s="465">
        <v>9055</v>
      </c>
      <c r="BD114" s="465">
        <v>8381</v>
      </c>
      <c r="BE114" s="465">
        <v>8426</v>
      </c>
      <c r="BF114" s="465">
        <v>5482</v>
      </c>
      <c r="BG114" s="465">
        <v>8770</v>
      </c>
      <c r="BH114" s="465">
        <v>8851</v>
      </c>
      <c r="BI114" s="465">
        <v>8605</v>
      </c>
      <c r="BJ114" s="465">
        <v>9519</v>
      </c>
      <c r="BK114" s="465">
        <v>7322</v>
      </c>
      <c r="BL114" s="465">
        <v>8544</v>
      </c>
      <c r="BM114" s="465">
        <v>8659</v>
      </c>
      <c r="BN114" s="465">
        <v>11721</v>
      </c>
      <c r="BO114" s="465">
        <v>11878</v>
      </c>
      <c r="BP114" s="465">
        <v>11385</v>
      </c>
      <c r="BQ114" s="465">
        <v>10239</v>
      </c>
      <c r="BR114" s="465">
        <v>6034</v>
      </c>
      <c r="BS114" s="465">
        <v>8440</v>
      </c>
      <c r="BT114" s="465">
        <v>8213</v>
      </c>
      <c r="BU114" s="465">
        <v>8005</v>
      </c>
      <c r="BV114" s="465">
        <v>9188</v>
      </c>
      <c r="BW114" s="465">
        <v>7249</v>
      </c>
      <c r="BX114" s="465">
        <v>9055</v>
      </c>
      <c r="BY114" s="465">
        <v>7667</v>
      </c>
      <c r="BZ114" s="465">
        <v>5757</v>
      </c>
      <c r="CA114" s="465">
        <v>7945</v>
      </c>
      <c r="CB114" s="465">
        <v>8853</v>
      </c>
      <c r="CC114" s="465">
        <v>11610</v>
      </c>
      <c r="CD114" s="465">
        <v>8823</v>
      </c>
      <c r="CE114" s="466"/>
      <c r="CF114" s="467" t="s">
        <v>1697</v>
      </c>
      <c r="CG114" s="467"/>
      <c r="CH114" s="467"/>
      <c r="CI114" s="467"/>
      <c r="CJ114" s="467"/>
    </row>
    <row r="115" spans="1:88" s="476" customFormat="1" ht="15" customHeight="1">
      <c r="A115" s="469" t="s">
        <v>1507</v>
      </c>
      <c r="B115" s="469" t="s">
        <v>1959</v>
      </c>
      <c r="C115" s="469" t="s">
        <v>1508</v>
      </c>
      <c r="D115" s="469" t="s">
        <v>1509</v>
      </c>
      <c r="E115" s="469"/>
      <c r="F115" s="462">
        <v>100</v>
      </c>
      <c r="G115" s="463"/>
      <c r="H115" s="471"/>
      <c r="I115" s="471"/>
      <c r="J115" s="471"/>
      <c r="K115" s="471"/>
      <c r="L115" s="697" t="s">
        <v>1698</v>
      </c>
      <c r="M115" s="697"/>
      <c r="N115" s="697"/>
      <c r="O115" s="697"/>
      <c r="P115" s="472"/>
      <c r="Q115" s="473">
        <v>4381</v>
      </c>
      <c r="R115" s="473">
        <v>4599</v>
      </c>
      <c r="S115" s="473">
        <v>4195</v>
      </c>
      <c r="T115" s="473">
        <v>4031</v>
      </c>
      <c r="U115" s="473">
        <v>4469</v>
      </c>
      <c r="V115" s="473">
        <v>4573</v>
      </c>
      <c r="W115" s="473">
        <v>4502</v>
      </c>
      <c r="X115" s="473">
        <v>3810</v>
      </c>
      <c r="Y115" s="473">
        <v>4713</v>
      </c>
      <c r="Z115" s="473">
        <v>4511</v>
      </c>
      <c r="AA115" s="473">
        <v>3490</v>
      </c>
      <c r="AB115" s="473">
        <v>4154</v>
      </c>
      <c r="AC115" s="473">
        <v>3816</v>
      </c>
      <c r="AD115" s="473">
        <v>4343</v>
      </c>
      <c r="AE115" s="473">
        <v>5028</v>
      </c>
      <c r="AF115" s="473">
        <v>4056</v>
      </c>
      <c r="AG115" s="473">
        <v>5154</v>
      </c>
      <c r="AH115" s="473">
        <v>4292</v>
      </c>
      <c r="AI115" s="473">
        <v>3598</v>
      </c>
      <c r="AJ115" s="473">
        <v>5377</v>
      </c>
      <c r="AK115" s="473">
        <v>3736</v>
      </c>
      <c r="AL115" s="473">
        <v>4781</v>
      </c>
      <c r="AM115" s="473">
        <v>4477</v>
      </c>
      <c r="AN115" s="473">
        <v>4328</v>
      </c>
      <c r="AO115" s="473">
        <v>5367</v>
      </c>
      <c r="AP115" s="473">
        <v>4083</v>
      </c>
      <c r="AQ115" s="473">
        <v>4432</v>
      </c>
      <c r="AR115" s="473">
        <v>4456</v>
      </c>
      <c r="AS115" s="473">
        <v>4464</v>
      </c>
      <c r="AT115" s="473">
        <v>4046</v>
      </c>
      <c r="AU115" s="473">
        <v>3387</v>
      </c>
      <c r="AV115" s="473">
        <v>3600</v>
      </c>
      <c r="AW115" s="473">
        <v>4164</v>
      </c>
      <c r="AX115" s="473">
        <v>4440</v>
      </c>
      <c r="AY115" s="473">
        <v>5268</v>
      </c>
      <c r="AZ115" s="473">
        <v>5957</v>
      </c>
      <c r="BA115" s="473">
        <v>4148</v>
      </c>
      <c r="BB115" s="473">
        <v>3931</v>
      </c>
      <c r="BC115" s="473">
        <v>4136</v>
      </c>
      <c r="BD115" s="473">
        <v>5313</v>
      </c>
      <c r="BE115" s="473">
        <v>4924</v>
      </c>
      <c r="BF115" s="473">
        <v>3649</v>
      </c>
      <c r="BG115" s="473">
        <v>5939</v>
      </c>
      <c r="BH115" s="473">
        <v>3649</v>
      </c>
      <c r="BI115" s="473">
        <v>3544</v>
      </c>
      <c r="BJ115" s="473">
        <v>4463</v>
      </c>
      <c r="BK115" s="473">
        <v>4297</v>
      </c>
      <c r="BL115" s="473">
        <v>4164</v>
      </c>
      <c r="BM115" s="473">
        <v>3064</v>
      </c>
      <c r="BN115" s="473">
        <v>4550</v>
      </c>
      <c r="BO115" s="473">
        <v>3714</v>
      </c>
      <c r="BP115" s="473">
        <v>4365</v>
      </c>
      <c r="BQ115" s="473">
        <v>5323</v>
      </c>
      <c r="BR115" s="473">
        <v>4114</v>
      </c>
      <c r="BS115" s="473">
        <v>3333</v>
      </c>
      <c r="BT115" s="473">
        <v>4959</v>
      </c>
      <c r="BU115" s="473">
        <v>5240</v>
      </c>
      <c r="BV115" s="473">
        <v>3149</v>
      </c>
      <c r="BW115" s="473">
        <v>3308</v>
      </c>
      <c r="BX115" s="473">
        <v>4639</v>
      </c>
      <c r="BY115" s="473">
        <v>4200</v>
      </c>
      <c r="BZ115" s="473">
        <v>3645</v>
      </c>
      <c r="CA115" s="473">
        <v>4647</v>
      </c>
      <c r="CB115" s="473">
        <v>3308</v>
      </c>
      <c r="CC115" s="473">
        <v>5322</v>
      </c>
      <c r="CD115" s="473">
        <v>3949</v>
      </c>
      <c r="CE115" s="474"/>
      <c r="CF115" s="475" t="s">
        <v>1699</v>
      </c>
      <c r="CG115" s="475"/>
      <c r="CH115" s="475"/>
      <c r="CI115" s="475"/>
      <c r="CJ115" s="475"/>
    </row>
    <row r="116" spans="1:88" s="476" customFormat="1" ht="15" customHeight="1">
      <c r="A116" s="469" t="s">
        <v>1507</v>
      </c>
      <c r="B116" s="469" t="s">
        <v>1959</v>
      </c>
      <c r="C116" s="469" t="s">
        <v>1508</v>
      </c>
      <c r="D116" s="469" t="s">
        <v>1509</v>
      </c>
      <c r="E116" s="469"/>
      <c r="F116" s="470">
        <v>101</v>
      </c>
      <c r="G116" s="471"/>
      <c r="H116" s="471"/>
      <c r="I116" s="471"/>
      <c r="J116" s="471"/>
      <c r="K116" s="471"/>
      <c r="L116" s="697" t="s">
        <v>1700</v>
      </c>
      <c r="M116" s="697"/>
      <c r="N116" s="697"/>
      <c r="O116" s="697"/>
      <c r="P116" s="472"/>
      <c r="Q116" s="473">
        <v>543</v>
      </c>
      <c r="R116" s="473">
        <v>759</v>
      </c>
      <c r="S116" s="473">
        <v>1147</v>
      </c>
      <c r="T116" s="473">
        <v>1678</v>
      </c>
      <c r="U116" s="473">
        <v>5466</v>
      </c>
      <c r="V116" s="473">
        <v>2860</v>
      </c>
      <c r="W116" s="473">
        <v>518</v>
      </c>
      <c r="X116" s="473">
        <v>1865</v>
      </c>
      <c r="Y116" s="473">
        <v>587</v>
      </c>
      <c r="Z116" s="473">
        <v>293</v>
      </c>
      <c r="AA116" s="473">
        <v>606</v>
      </c>
      <c r="AB116" s="473">
        <v>767</v>
      </c>
      <c r="AC116" s="473">
        <v>427</v>
      </c>
      <c r="AD116" s="473">
        <v>402</v>
      </c>
      <c r="AE116" s="473">
        <v>5594</v>
      </c>
      <c r="AF116" s="473">
        <v>5130</v>
      </c>
      <c r="AG116" s="473">
        <v>2454</v>
      </c>
      <c r="AH116" s="473">
        <v>1313</v>
      </c>
      <c r="AI116" s="473">
        <v>3817</v>
      </c>
      <c r="AJ116" s="473">
        <v>2226</v>
      </c>
      <c r="AK116" s="473">
        <v>1760</v>
      </c>
      <c r="AL116" s="473">
        <v>570</v>
      </c>
      <c r="AM116" s="473">
        <v>637</v>
      </c>
      <c r="AN116" s="473">
        <v>786</v>
      </c>
      <c r="AO116" s="473">
        <v>254</v>
      </c>
      <c r="AP116" s="473">
        <v>206</v>
      </c>
      <c r="AQ116" s="473">
        <v>131</v>
      </c>
      <c r="AR116" s="473">
        <v>170</v>
      </c>
      <c r="AS116" s="473">
        <v>1587</v>
      </c>
      <c r="AT116" s="473">
        <v>1750</v>
      </c>
      <c r="AU116" s="473">
        <v>1215</v>
      </c>
      <c r="AV116" s="473">
        <v>1232</v>
      </c>
      <c r="AW116" s="473">
        <v>1088</v>
      </c>
      <c r="AX116" s="473">
        <v>1871</v>
      </c>
      <c r="AY116" s="473">
        <v>766</v>
      </c>
      <c r="AZ116" s="473">
        <v>471</v>
      </c>
      <c r="BA116" s="473">
        <v>193</v>
      </c>
      <c r="BB116" s="473">
        <v>500</v>
      </c>
      <c r="BC116" s="473">
        <v>559</v>
      </c>
      <c r="BD116" s="473">
        <v>160</v>
      </c>
      <c r="BE116" s="473">
        <v>69</v>
      </c>
      <c r="BF116" s="473">
        <v>118</v>
      </c>
      <c r="BG116" s="473">
        <v>529</v>
      </c>
      <c r="BH116" s="473">
        <v>337</v>
      </c>
      <c r="BI116" s="473">
        <v>941</v>
      </c>
      <c r="BJ116" s="473">
        <v>471</v>
      </c>
      <c r="BK116" s="473">
        <v>346</v>
      </c>
      <c r="BL116" s="473">
        <v>413</v>
      </c>
      <c r="BM116" s="473">
        <v>426</v>
      </c>
      <c r="BN116" s="473">
        <v>339</v>
      </c>
      <c r="BO116" s="473">
        <v>510</v>
      </c>
      <c r="BP116" s="473">
        <v>619</v>
      </c>
      <c r="BQ116" s="473">
        <v>572</v>
      </c>
      <c r="BR116" s="473">
        <v>161</v>
      </c>
      <c r="BS116" s="473">
        <v>462</v>
      </c>
      <c r="BT116" s="473">
        <v>686</v>
      </c>
      <c r="BU116" s="473">
        <v>370</v>
      </c>
      <c r="BV116" s="473">
        <v>295</v>
      </c>
      <c r="BW116" s="473">
        <v>324</v>
      </c>
      <c r="BX116" s="473">
        <v>231</v>
      </c>
      <c r="BY116" s="473">
        <v>137</v>
      </c>
      <c r="BZ116" s="473">
        <v>180</v>
      </c>
      <c r="CA116" s="473">
        <v>411</v>
      </c>
      <c r="CB116" s="473">
        <v>585</v>
      </c>
      <c r="CC116" s="473">
        <v>115</v>
      </c>
      <c r="CD116" s="473">
        <v>440</v>
      </c>
      <c r="CE116" s="474"/>
      <c r="CF116" s="475" t="s">
        <v>1701</v>
      </c>
      <c r="CG116" s="475"/>
      <c r="CH116" s="475"/>
      <c r="CI116" s="475"/>
      <c r="CJ116" s="475"/>
    </row>
    <row r="117" spans="1:88" s="476" customFormat="1" ht="15" customHeight="1">
      <c r="A117" s="469" t="s">
        <v>1507</v>
      </c>
      <c r="B117" s="469" t="s">
        <v>1959</v>
      </c>
      <c r="C117" s="469" t="s">
        <v>1508</v>
      </c>
      <c r="D117" s="469" t="s">
        <v>1509</v>
      </c>
      <c r="E117" s="469"/>
      <c r="F117" s="462">
        <v>102</v>
      </c>
      <c r="G117" s="463"/>
      <c r="H117" s="471"/>
      <c r="I117" s="471"/>
      <c r="J117" s="471"/>
      <c r="K117" s="471"/>
      <c r="L117" s="697" t="s">
        <v>1702</v>
      </c>
      <c r="M117" s="697"/>
      <c r="N117" s="697"/>
      <c r="O117" s="697"/>
      <c r="P117" s="472"/>
      <c r="Q117" s="473">
        <v>3873</v>
      </c>
      <c r="R117" s="473">
        <v>4452</v>
      </c>
      <c r="S117" s="473">
        <v>4431</v>
      </c>
      <c r="T117" s="473">
        <v>4795</v>
      </c>
      <c r="U117" s="473">
        <v>4337</v>
      </c>
      <c r="V117" s="473">
        <v>5143</v>
      </c>
      <c r="W117" s="473">
        <v>4232</v>
      </c>
      <c r="X117" s="473">
        <v>4973</v>
      </c>
      <c r="Y117" s="473">
        <v>3893</v>
      </c>
      <c r="Z117" s="473">
        <v>4287</v>
      </c>
      <c r="AA117" s="473">
        <v>4114</v>
      </c>
      <c r="AB117" s="473">
        <v>4042</v>
      </c>
      <c r="AC117" s="473">
        <v>4431</v>
      </c>
      <c r="AD117" s="473">
        <v>4018</v>
      </c>
      <c r="AE117" s="473">
        <v>3770</v>
      </c>
      <c r="AF117" s="473">
        <v>5426</v>
      </c>
      <c r="AG117" s="473">
        <v>5079</v>
      </c>
      <c r="AH117" s="473">
        <v>4222</v>
      </c>
      <c r="AI117" s="473">
        <v>5057</v>
      </c>
      <c r="AJ117" s="473">
        <v>5196</v>
      </c>
      <c r="AK117" s="473">
        <v>4673</v>
      </c>
      <c r="AL117" s="473">
        <v>4038</v>
      </c>
      <c r="AM117" s="473">
        <v>5775</v>
      </c>
      <c r="AN117" s="473">
        <v>3945</v>
      </c>
      <c r="AO117" s="473">
        <v>5446</v>
      </c>
      <c r="AP117" s="473">
        <v>5245</v>
      </c>
      <c r="AQ117" s="473">
        <v>3980</v>
      </c>
      <c r="AR117" s="473">
        <v>3711</v>
      </c>
      <c r="AS117" s="473">
        <v>4602</v>
      </c>
      <c r="AT117" s="473">
        <v>5537</v>
      </c>
      <c r="AU117" s="473">
        <v>4823</v>
      </c>
      <c r="AV117" s="473">
        <v>4490</v>
      </c>
      <c r="AW117" s="473">
        <v>5091</v>
      </c>
      <c r="AX117" s="473">
        <v>6172</v>
      </c>
      <c r="AY117" s="473">
        <v>5186</v>
      </c>
      <c r="AZ117" s="473">
        <v>4530</v>
      </c>
      <c r="BA117" s="473">
        <v>3534</v>
      </c>
      <c r="BB117" s="473">
        <v>4037</v>
      </c>
      <c r="BC117" s="473">
        <v>5713</v>
      </c>
      <c r="BD117" s="473">
        <v>4729</v>
      </c>
      <c r="BE117" s="473">
        <v>3619</v>
      </c>
      <c r="BF117" s="473">
        <v>2712</v>
      </c>
      <c r="BG117" s="473">
        <v>5559</v>
      </c>
      <c r="BH117" s="473">
        <v>3568</v>
      </c>
      <c r="BI117" s="473">
        <v>3639</v>
      </c>
      <c r="BJ117" s="473">
        <v>5155</v>
      </c>
      <c r="BK117" s="473">
        <v>4178</v>
      </c>
      <c r="BL117" s="473">
        <v>3797</v>
      </c>
      <c r="BM117" s="473">
        <v>3514</v>
      </c>
      <c r="BN117" s="473">
        <v>3217</v>
      </c>
      <c r="BO117" s="473">
        <v>4536</v>
      </c>
      <c r="BP117" s="473">
        <v>3949</v>
      </c>
      <c r="BQ117" s="473">
        <v>4351</v>
      </c>
      <c r="BR117" s="473">
        <v>3542</v>
      </c>
      <c r="BS117" s="473">
        <v>4725</v>
      </c>
      <c r="BT117" s="473">
        <v>5724</v>
      </c>
      <c r="BU117" s="473">
        <v>4339</v>
      </c>
      <c r="BV117" s="473">
        <v>4459</v>
      </c>
      <c r="BW117" s="473">
        <v>4304</v>
      </c>
      <c r="BX117" s="473">
        <v>3863</v>
      </c>
      <c r="BY117" s="473">
        <v>3582</v>
      </c>
      <c r="BZ117" s="473">
        <v>2654</v>
      </c>
      <c r="CA117" s="473">
        <v>3823</v>
      </c>
      <c r="CB117" s="473">
        <v>4046</v>
      </c>
      <c r="CC117" s="473">
        <v>5850</v>
      </c>
      <c r="CD117" s="473">
        <v>4204</v>
      </c>
      <c r="CE117" s="474"/>
      <c r="CF117" s="475" t="s">
        <v>1703</v>
      </c>
      <c r="CG117" s="475"/>
      <c r="CH117" s="475"/>
      <c r="CI117" s="475"/>
      <c r="CJ117" s="475"/>
    </row>
    <row r="118" spans="1:88" s="468" customFormat="1" ht="27" customHeight="1">
      <c r="A118" s="461" t="s">
        <v>1507</v>
      </c>
      <c r="B118" s="461" t="s">
        <v>1959</v>
      </c>
      <c r="C118" s="461" t="s">
        <v>1508</v>
      </c>
      <c r="D118" s="461" t="s">
        <v>1509</v>
      </c>
      <c r="E118" s="461"/>
      <c r="F118" s="470">
        <v>103</v>
      </c>
      <c r="G118" s="471"/>
      <c r="H118" s="463"/>
      <c r="I118" s="463"/>
      <c r="J118" s="463"/>
      <c r="K118" s="696" t="s">
        <v>1704</v>
      </c>
      <c r="L118" s="696"/>
      <c r="M118" s="696"/>
      <c r="N118" s="696"/>
      <c r="O118" s="696"/>
      <c r="P118" s="464"/>
      <c r="Q118" s="465">
        <v>8088</v>
      </c>
      <c r="R118" s="465">
        <v>9848</v>
      </c>
      <c r="S118" s="465">
        <v>10261</v>
      </c>
      <c r="T118" s="465">
        <v>9863</v>
      </c>
      <c r="U118" s="465">
        <v>8091</v>
      </c>
      <c r="V118" s="465">
        <v>9090</v>
      </c>
      <c r="W118" s="465">
        <v>9377</v>
      </c>
      <c r="X118" s="465">
        <v>8990</v>
      </c>
      <c r="Y118" s="465">
        <v>10761</v>
      </c>
      <c r="Z118" s="465">
        <v>8786</v>
      </c>
      <c r="AA118" s="465">
        <v>10037</v>
      </c>
      <c r="AB118" s="465">
        <v>8803</v>
      </c>
      <c r="AC118" s="465">
        <v>9623</v>
      </c>
      <c r="AD118" s="465">
        <v>7093</v>
      </c>
      <c r="AE118" s="465">
        <v>8157</v>
      </c>
      <c r="AF118" s="465">
        <v>7459</v>
      </c>
      <c r="AG118" s="465">
        <v>9017</v>
      </c>
      <c r="AH118" s="465">
        <v>7790</v>
      </c>
      <c r="AI118" s="465">
        <v>10402</v>
      </c>
      <c r="AJ118" s="465">
        <v>8571</v>
      </c>
      <c r="AK118" s="465">
        <v>8726</v>
      </c>
      <c r="AL118" s="465">
        <v>8515</v>
      </c>
      <c r="AM118" s="465">
        <v>11155</v>
      </c>
      <c r="AN118" s="465">
        <v>11118</v>
      </c>
      <c r="AO118" s="465">
        <v>8548</v>
      </c>
      <c r="AP118" s="465">
        <v>7732</v>
      </c>
      <c r="AQ118" s="465">
        <v>8658</v>
      </c>
      <c r="AR118" s="465">
        <v>7014</v>
      </c>
      <c r="AS118" s="465">
        <v>7511</v>
      </c>
      <c r="AT118" s="465">
        <v>8984</v>
      </c>
      <c r="AU118" s="465">
        <v>8894</v>
      </c>
      <c r="AV118" s="465">
        <v>8069</v>
      </c>
      <c r="AW118" s="465">
        <v>8166</v>
      </c>
      <c r="AX118" s="465">
        <v>8867</v>
      </c>
      <c r="AY118" s="465">
        <v>11705</v>
      </c>
      <c r="AZ118" s="465">
        <v>9517</v>
      </c>
      <c r="BA118" s="465">
        <v>9170</v>
      </c>
      <c r="BB118" s="465">
        <v>11084</v>
      </c>
      <c r="BC118" s="465">
        <v>9804</v>
      </c>
      <c r="BD118" s="465">
        <v>8950</v>
      </c>
      <c r="BE118" s="465">
        <v>7275</v>
      </c>
      <c r="BF118" s="465">
        <v>7960</v>
      </c>
      <c r="BG118" s="465">
        <v>10153</v>
      </c>
      <c r="BH118" s="465">
        <v>5434</v>
      </c>
      <c r="BI118" s="465">
        <v>7436</v>
      </c>
      <c r="BJ118" s="465">
        <v>8363</v>
      </c>
      <c r="BK118" s="465">
        <v>8794</v>
      </c>
      <c r="BL118" s="465">
        <v>9444</v>
      </c>
      <c r="BM118" s="465">
        <v>11530</v>
      </c>
      <c r="BN118" s="465">
        <v>10245</v>
      </c>
      <c r="BO118" s="465">
        <v>13105</v>
      </c>
      <c r="BP118" s="465">
        <v>12038</v>
      </c>
      <c r="BQ118" s="465">
        <v>10742</v>
      </c>
      <c r="BR118" s="465">
        <v>7594</v>
      </c>
      <c r="BS118" s="465">
        <v>6614</v>
      </c>
      <c r="BT118" s="465">
        <v>8173</v>
      </c>
      <c r="BU118" s="465">
        <v>8968</v>
      </c>
      <c r="BV118" s="465">
        <v>8778</v>
      </c>
      <c r="BW118" s="465">
        <v>9432</v>
      </c>
      <c r="BX118" s="465">
        <v>9126</v>
      </c>
      <c r="BY118" s="465">
        <v>7652</v>
      </c>
      <c r="BZ118" s="465">
        <v>5417</v>
      </c>
      <c r="CA118" s="465">
        <v>8847</v>
      </c>
      <c r="CB118" s="465">
        <v>10855</v>
      </c>
      <c r="CC118" s="465">
        <v>9149</v>
      </c>
      <c r="CD118" s="465">
        <v>10887</v>
      </c>
      <c r="CE118" s="466"/>
      <c r="CF118" s="467" t="s">
        <v>1705</v>
      </c>
      <c r="CG118" s="467"/>
      <c r="CH118" s="467"/>
      <c r="CI118" s="467"/>
      <c r="CJ118" s="467"/>
    </row>
    <row r="119" spans="1:88" s="468" customFormat="1" ht="27" customHeight="1">
      <c r="A119" s="461" t="s">
        <v>1507</v>
      </c>
      <c r="B119" s="461" t="s">
        <v>1959</v>
      </c>
      <c r="C119" s="461" t="s">
        <v>1508</v>
      </c>
      <c r="D119" s="461" t="s">
        <v>1509</v>
      </c>
      <c r="E119" s="461"/>
      <c r="F119" s="462">
        <v>104</v>
      </c>
      <c r="G119" s="463"/>
      <c r="H119" s="463"/>
      <c r="I119" s="463"/>
      <c r="J119" s="463"/>
      <c r="K119" s="463"/>
      <c r="L119" s="696" t="s">
        <v>1706</v>
      </c>
      <c r="M119" s="696"/>
      <c r="N119" s="696"/>
      <c r="O119" s="696"/>
      <c r="P119" s="464"/>
      <c r="Q119" s="465">
        <v>2328</v>
      </c>
      <c r="R119" s="465">
        <v>3386</v>
      </c>
      <c r="S119" s="465">
        <v>3349</v>
      </c>
      <c r="T119" s="465">
        <v>3292</v>
      </c>
      <c r="U119" s="465">
        <v>2470</v>
      </c>
      <c r="V119" s="465">
        <v>3281</v>
      </c>
      <c r="W119" s="465">
        <v>2813</v>
      </c>
      <c r="X119" s="465">
        <v>2992</v>
      </c>
      <c r="Y119" s="465">
        <v>3852</v>
      </c>
      <c r="Z119" s="465">
        <v>2805</v>
      </c>
      <c r="AA119" s="465">
        <v>3392</v>
      </c>
      <c r="AB119" s="465">
        <v>2605</v>
      </c>
      <c r="AC119" s="465">
        <v>3434</v>
      </c>
      <c r="AD119" s="465">
        <v>1864</v>
      </c>
      <c r="AE119" s="465">
        <v>2556</v>
      </c>
      <c r="AF119" s="465">
        <v>1939</v>
      </c>
      <c r="AG119" s="465">
        <v>2191</v>
      </c>
      <c r="AH119" s="465">
        <v>2409</v>
      </c>
      <c r="AI119" s="465">
        <v>3242</v>
      </c>
      <c r="AJ119" s="465">
        <v>3552</v>
      </c>
      <c r="AK119" s="465">
        <v>2499</v>
      </c>
      <c r="AL119" s="465">
        <v>3062</v>
      </c>
      <c r="AM119" s="465">
        <v>4187</v>
      </c>
      <c r="AN119" s="465">
        <v>4664</v>
      </c>
      <c r="AO119" s="465">
        <v>1942</v>
      </c>
      <c r="AP119" s="465">
        <v>1835</v>
      </c>
      <c r="AQ119" s="465">
        <v>2105</v>
      </c>
      <c r="AR119" s="465">
        <v>1639</v>
      </c>
      <c r="AS119" s="465">
        <v>1888</v>
      </c>
      <c r="AT119" s="465">
        <v>2866</v>
      </c>
      <c r="AU119" s="465">
        <v>2848</v>
      </c>
      <c r="AV119" s="465">
        <v>2244</v>
      </c>
      <c r="AW119" s="465">
        <v>2669</v>
      </c>
      <c r="AX119" s="465">
        <v>2509</v>
      </c>
      <c r="AY119" s="465">
        <v>4057</v>
      </c>
      <c r="AZ119" s="465">
        <v>2558</v>
      </c>
      <c r="BA119" s="465">
        <v>3250</v>
      </c>
      <c r="BB119" s="465">
        <v>3467</v>
      </c>
      <c r="BC119" s="465">
        <v>3420</v>
      </c>
      <c r="BD119" s="465">
        <v>2612</v>
      </c>
      <c r="BE119" s="465">
        <v>2510</v>
      </c>
      <c r="BF119" s="465">
        <v>2168</v>
      </c>
      <c r="BG119" s="465">
        <v>3489</v>
      </c>
      <c r="BH119" s="465">
        <v>830</v>
      </c>
      <c r="BI119" s="465">
        <v>2152</v>
      </c>
      <c r="BJ119" s="465">
        <v>2674</v>
      </c>
      <c r="BK119" s="465">
        <v>3288</v>
      </c>
      <c r="BL119" s="465">
        <v>2815</v>
      </c>
      <c r="BM119" s="465">
        <v>3473</v>
      </c>
      <c r="BN119" s="465">
        <v>3120</v>
      </c>
      <c r="BO119" s="465">
        <v>4822</v>
      </c>
      <c r="BP119" s="465">
        <v>4075</v>
      </c>
      <c r="BQ119" s="465">
        <v>3314</v>
      </c>
      <c r="BR119" s="465">
        <v>2319</v>
      </c>
      <c r="BS119" s="465">
        <v>2147</v>
      </c>
      <c r="BT119" s="465">
        <v>1199</v>
      </c>
      <c r="BU119" s="465">
        <v>3388</v>
      </c>
      <c r="BV119" s="465">
        <v>2750</v>
      </c>
      <c r="BW119" s="465">
        <v>4083</v>
      </c>
      <c r="BX119" s="465">
        <v>2659</v>
      </c>
      <c r="BY119" s="465">
        <v>2172</v>
      </c>
      <c r="BZ119" s="465">
        <v>1191</v>
      </c>
      <c r="CA119" s="465">
        <v>3191</v>
      </c>
      <c r="CB119" s="465">
        <v>4077</v>
      </c>
      <c r="CC119" s="465">
        <v>3125</v>
      </c>
      <c r="CD119" s="465">
        <v>4361</v>
      </c>
      <c r="CE119" s="466"/>
      <c r="CF119" s="467" t="s">
        <v>1707</v>
      </c>
      <c r="CG119" s="467"/>
      <c r="CH119" s="467"/>
      <c r="CI119" s="467"/>
      <c r="CJ119" s="467"/>
    </row>
    <row r="120" spans="1:88" s="476" customFormat="1" ht="15" customHeight="1">
      <c r="A120" s="469" t="s">
        <v>1507</v>
      </c>
      <c r="B120" s="469" t="s">
        <v>1959</v>
      </c>
      <c r="C120" s="469" t="s">
        <v>1508</v>
      </c>
      <c r="D120" s="469" t="s">
        <v>1509</v>
      </c>
      <c r="E120" s="469"/>
      <c r="F120" s="470">
        <v>105</v>
      </c>
      <c r="G120" s="471"/>
      <c r="H120" s="471"/>
      <c r="I120" s="471"/>
      <c r="J120" s="471"/>
      <c r="K120" s="471"/>
      <c r="L120" s="471"/>
      <c r="M120" s="697" t="s">
        <v>1708</v>
      </c>
      <c r="N120" s="697"/>
      <c r="O120" s="697"/>
      <c r="P120" s="472"/>
      <c r="Q120" s="473">
        <v>1147</v>
      </c>
      <c r="R120" s="473">
        <v>2032</v>
      </c>
      <c r="S120" s="473">
        <v>1414</v>
      </c>
      <c r="T120" s="473">
        <v>1725</v>
      </c>
      <c r="U120" s="473">
        <v>1389</v>
      </c>
      <c r="V120" s="473">
        <v>1552</v>
      </c>
      <c r="W120" s="473">
        <v>1688</v>
      </c>
      <c r="X120" s="473">
        <v>1124</v>
      </c>
      <c r="Y120" s="473">
        <v>1955</v>
      </c>
      <c r="Z120" s="473">
        <v>1170</v>
      </c>
      <c r="AA120" s="473">
        <v>1415</v>
      </c>
      <c r="AB120" s="473">
        <v>1493</v>
      </c>
      <c r="AC120" s="473">
        <v>1773</v>
      </c>
      <c r="AD120" s="473">
        <v>861</v>
      </c>
      <c r="AE120" s="473">
        <v>1460</v>
      </c>
      <c r="AF120" s="473">
        <v>1115</v>
      </c>
      <c r="AG120" s="473">
        <v>1272</v>
      </c>
      <c r="AH120" s="473">
        <v>1190</v>
      </c>
      <c r="AI120" s="473">
        <v>1743</v>
      </c>
      <c r="AJ120" s="473">
        <v>1615</v>
      </c>
      <c r="AK120" s="473">
        <v>1221</v>
      </c>
      <c r="AL120" s="473">
        <v>1728</v>
      </c>
      <c r="AM120" s="473">
        <v>2366</v>
      </c>
      <c r="AN120" s="473">
        <v>2926</v>
      </c>
      <c r="AO120" s="473">
        <v>1294</v>
      </c>
      <c r="AP120" s="473">
        <v>666</v>
      </c>
      <c r="AQ120" s="473">
        <v>1233</v>
      </c>
      <c r="AR120" s="473">
        <v>1243</v>
      </c>
      <c r="AS120" s="473">
        <v>762</v>
      </c>
      <c r="AT120" s="473">
        <v>1207</v>
      </c>
      <c r="AU120" s="473">
        <v>1221</v>
      </c>
      <c r="AV120" s="473">
        <v>531</v>
      </c>
      <c r="AW120" s="473">
        <v>1670</v>
      </c>
      <c r="AX120" s="473">
        <v>1836</v>
      </c>
      <c r="AY120" s="473">
        <v>1810</v>
      </c>
      <c r="AZ120" s="473">
        <v>1625</v>
      </c>
      <c r="BA120" s="473">
        <v>1608</v>
      </c>
      <c r="BB120" s="473">
        <v>1621</v>
      </c>
      <c r="BC120" s="473">
        <v>2041</v>
      </c>
      <c r="BD120" s="473">
        <v>1245</v>
      </c>
      <c r="BE120" s="473">
        <v>755</v>
      </c>
      <c r="BF120" s="473">
        <v>717</v>
      </c>
      <c r="BG120" s="473">
        <v>2617</v>
      </c>
      <c r="BH120" s="473">
        <v>514</v>
      </c>
      <c r="BI120" s="473">
        <v>1193</v>
      </c>
      <c r="BJ120" s="473">
        <v>1277</v>
      </c>
      <c r="BK120" s="473">
        <v>832</v>
      </c>
      <c r="BL120" s="473">
        <v>1274</v>
      </c>
      <c r="BM120" s="473">
        <v>2895</v>
      </c>
      <c r="BN120" s="473">
        <v>1148</v>
      </c>
      <c r="BO120" s="473">
        <v>3691</v>
      </c>
      <c r="BP120" s="473">
        <v>1657</v>
      </c>
      <c r="BQ120" s="473">
        <v>1641</v>
      </c>
      <c r="BR120" s="473">
        <v>727</v>
      </c>
      <c r="BS120" s="473">
        <v>1253</v>
      </c>
      <c r="BT120" s="473">
        <v>629</v>
      </c>
      <c r="BU120" s="473">
        <v>2183</v>
      </c>
      <c r="BV120" s="473">
        <v>2090</v>
      </c>
      <c r="BW120" s="473">
        <v>1676</v>
      </c>
      <c r="BX120" s="473">
        <v>1460</v>
      </c>
      <c r="BY120" s="473">
        <v>985</v>
      </c>
      <c r="BZ120" s="473">
        <v>596</v>
      </c>
      <c r="CA120" s="473">
        <v>1220</v>
      </c>
      <c r="CB120" s="473">
        <v>1744</v>
      </c>
      <c r="CC120" s="473">
        <v>542</v>
      </c>
      <c r="CD120" s="473">
        <v>2001</v>
      </c>
      <c r="CE120" s="474"/>
      <c r="CF120" s="475" t="s">
        <v>1709</v>
      </c>
      <c r="CG120" s="475"/>
      <c r="CH120" s="475"/>
      <c r="CI120" s="475"/>
      <c r="CJ120" s="475"/>
    </row>
    <row r="121" spans="1:88" s="476" customFormat="1" ht="15" customHeight="1">
      <c r="A121" s="469" t="s">
        <v>1507</v>
      </c>
      <c r="B121" s="469" t="s">
        <v>1959</v>
      </c>
      <c r="C121" s="469" t="s">
        <v>1508</v>
      </c>
      <c r="D121" s="469" t="s">
        <v>1509</v>
      </c>
      <c r="E121" s="469"/>
      <c r="F121" s="462">
        <v>106</v>
      </c>
      <c r="G121" s="463"/>
      <c r="H121" s="471"/>
      <c r="I121" s="471"/>
      <c r="J121" s="471"/>
      <c r="K121" s="471"/>
      <c r="L121" s="471"/>
      <c r="M121" s="697" t="s">
        <v>1710</v>
      </c>
      <c r="N121" s="697"/>
      <c r="O121" s="697"/>
      <c r="P121" s="472"/>
      <c r="Q121" s="473">
        <v>785</v>
      </c>
      <c r="R121" s="473">
        <v>913</v>
      </c>
      <c r="S121" s="473">
        <v>1555</v>
      </c>
      <c r="T121" s="473">
        <v>1044</v>
      </c>
      <c r="U121" s="473">
        <v>781</v>
      </c>
      <c r="V121" s="473">
        <v>1158</v>
      </c>
      <c r="W121" s="473">
        <v>701</v>
      </c>
      <c r="X121" s="473">
        <v>1513</v>
      </c>
      <c r="Y121" s="473">
        <v>1462</v>
      </c>
      <c r="Z121" s="473">
        <v>1295</v>
      </c>
      <c r="AA121" s="473">
        <v>1298</v>
      </c>
      <c r="AB121" s="473">
        <v>761</v>
      </c>
      <c r="AC121" s="473">
        <v>1268</v>
      </c>
      <c r="AD121" s="473">
        <v>713</v>
      </c>
      <c r="AE121" s="473">
        <v>934</v>
      </c>
      <c r="AF121" s="473">
        <v>724</v>
      </c>
      <c r="AG121" s="473">
        <v>540</v>
      </c>
      <c r="AH121" s="473">
        <v>187</v>
      </c>
      <c r="AI121" s="473">
        <v>705</v>
      </c>
      <c r="AJ121" s="473">
        <v>1141</v>
      </c>
      <c r="AK121" s="473">
        <v>1228</v>
      </c>
      <c r="AL121" s="473">
        <v>610</v>
      </c>
      <c r="AM121" s="473">
        <v>1518</v>
      </c>
      <c r="AN121" s="473">
        <v>1077</v>
      </c>
      <c r="AO121" s="473">
        <v>366</v>
      </c>
      <c r="AP121" s="473">
        <v>769</v>
      </c>
      <c r="AQ121" s="473">
        <v>494</v>
      </c>
      <c r="AR121" s="473">
        <v>244</v>
      </c>
      <c r="AS121" s="473">
        <v>839</v>
      </c>
      <c r="AT121" s="473">
        <v>1235</v>
      </c>
      <c r="AU121" s="473">
        <v>1157</v>
      </c>
      <c r="AV121" s="473">
        <v>1085</v>
      </c>
      <c r="AW121" s="473">
        <v>605</v>
      </c>
      <c r="AX121" s="473">
        <v>538</v>
      </c>
      <c r="AY121" s="473">
        <v>1022</v>
      </c>
      <c r="AZ121" s="473">
        <v>888</v>
      </c>
      <c r="BA121" s="473">
        <v>1153</v>
      </c>
      <c r="BB121" s="473">
        <v>1281</v>
      </c>
      <c r="BC121" s="473">
        <v>1017</v>
      </c>
      <c r="BD121" s="473">
        <v>1172</v>
      </c>
      <c r="BE121" s="473">
        <v>1432</v>
      </c>
      <c r="BF121" s="473">
        <v>688</v>
      </c>
      <c r="BG121" s="473">
        <v>552</v>
      </c>
      <c r="BH121" s="473">
        <v>125</v>
      </c>
      <c r="BI121" s="473">
        <v>732</v>
      </c>
      <c r="BJ121" s="473">
        <v>745</v>
      </c>
      <c r="BK121" s="473">
        <v>716</v>
      </c>
      <c r="BL121" s="473">
        <v>912</v>
      </c>
      <c r="BM121" s="473">
        <v>373</v>
      </c>
      <c r="BN121" s="473">
        <v>1116</v>
      </c>
      <c r="BO121" s="473">
        <v>736</v>
      </c>
      <c r="BP121" s="473">
        <v>1776</v>
      </c>
      <c r="BQ121" s="473">
        <v>778</v>
      </c>
      <c r="BR121" s="473">
        <v>1342</v>
      </c>
      <c r="BS121" s="473">
        <v>303</v>
      </c>
      <c r="BT121" s="473">
        <v>334</v>
      </c>
      <c r="BU121" s="473">
        <v>712</v>
      </c>
      <c r="BV121" s="473">
        <v>250</v>
      </c>
      <c r="BW121" s="473">
        <v>2116</v>
      </c>
      <c r="BX121" s="473">
        <v>1024</v>
      </c>
      <c r="BY121" s="473">
        <v>377</v>
      </c>
      <c r="BZ121" s="473">
        <v>484</v>
      </c>
      <c r="CA121" s="473">
        <v>902</v>
      </c>
      <c r="CB121" s="473">
        <v>1467</v>
      </c>
      <c r="CC121" s="473">
        <v>2459</v>
      </c>
      <c r="CD121" s="473">
        <v>1921</v>
      </c>
      <c r="CE121" s="474"/>
      <c r="CF121" s="475" t="s">
        <v>1711</v>
      </c>
      <c r="CG121" s="475"/>
      <c r="CH121" s="475"/>
      <c r="CI121" s="475"/>
      <c r="CJ121" s="475"/>
    </row>
    <row r="122" spans="1:88" s="476" customFormat="1" ht="15" customHeight="1">
      <c r="A122" s="469" t="s">
        <v>1507</v>
      </c>
      <c r="B122" s="469" t="s">
        <v>1959</v>
      </c>
      <c r="C122" s="469" t="s">
        <v>1508</v>
      </c>
      <c r="D122" s="469" t="s">
        <v>1509</v>
      </c>
      <c r="E122" s="469"/>
      <c r="F122" s="470">
        <v>107</v>
      </c>
      <c r="G122" s="471"/>
      <c r="H122" s="471"/>
      <c r="I122" s="471"/>
      <c r="J122" s="471"/>
      <c r="K122" s="471"/>
      <c r="L122" s="471"/>
      <c r="M122" s="697" t="s">
        <v>1712</v>
      </c>
      <c r="N122" s="697"/>
      <c r="O122" s="697"/>
      <c r="P122" s="472"/>
      <c r="Q122" s="473">
        <v>396</v>
      </c>
      <c r="R122" s="473">
        <v>441</v>
      </c>
      <c r="S122" s="473">
        <v>380</v>
      </c>
      <c r="T122" s="473">
        <v>523</v>
      </c>
      <c r="U122" s="473">
        <v>300</v>
      </c>
      <c r="V122" s="473">
        <v>571</v>
      </c>
      <c r="W122" s="473">
        <v>424</v>
      </c>
      <c r="X122" s="473">
        <v>354</v>
      </c>
      <c r="Y122" s="473">
        <v>435</v>
      </c>
      <c r="Z122" s="473">
        <v>340</v>
      </c>
      <c r="AA122" s="473">
        <v>680</v>
      </c>
      <c r="AB122" s="473">
        <v>352</v>
      </c>
      <c r="AC122" s="473">
        <v>393</v>
      </c>
      <c r="AD122" s="473">
        <v>290</v>
      </c>
      <c r="AE122" s="473">
        <v>162</v>
      </c>
      <c r="AF122" s="473">
        <v>100</v>
      </c>
      <c r="AG122" s="473">
        <v>379</v>
      </c>
      <c r="AH122" s="473">
        <v>1032</v>
      </c>
      <c r="AI122" s="473">
        <v>793</v>
      </c>
      <c r="AJ122" s="473">
        <v>796</v>
      </c>
      <c r="AK122" s="473">
        <v>50</v>
      </c>
      <c r="AL122" s="473">
        <v>723</v>
      </c>
      <c r="AM122" s="473">
        <v>303</v>
      </c>
      <c r="AN122" s="473">
        <v>660</v>
      </c>
      <c r="AO122" s="473">
        <v>282</v>
      </c>
      <c r="AP122" s="473">
        <v>400</v>
      </c>
      <c r="AQ122" s="473">
        <v>377</v>
      </c>
      <c r="AR122" s="473">
        <v>152</v>
      </c>
      <c r="AS122" s="473">
        <v>287</v>
      </c>
      <c r="AT122" s="473">
        <v>423</v>
      </c>
      <c r="AU122" s="473">
        <v>471</v>
      </c>
      <c r="AV122" s="473">
        <v>629</v>
      </c>
      <c r="AW122" s="473">
        <v>394</v>
      </c>
      <c r="AX122" s="473">
        <v>134</v>
      </c>
      <c r="AY122" s="473">
        <v>1224</v>
      </c>
      <c r="AZ122" s="473">
        <v>45</v>
      </c>
      <c r="BA122" s="473">
        <v>489</v>
      </c>
      <c r="BB122" s="473">
        <v>565</v>
      </c>
      <c r="BC122" s="473">
        <v>362</v>
      </c>
      <c r="BD122" s="473">
        <v>194</v>
      </c>
      <c r="BE122" s="473">
        <v>322</v>
      </c>
      <c r="BF122" s="473">
        <v>763</v>
      </c>
      <c r="BG122" s="473">
        <v>320</v>
      </c>
      <c r="BH122" s="473">
        <v>191</v>
      </c>
      <c r="BI122" s="473">
        <v>228</v>
      </c>
      <c r="BJ122" s="473">
        <v>652</v>
      </c>
      <c r="BK122" s="473">
        <v>1740</v>
      </c>
      <c r="BL122" s="473">
        <v>630</v>
      </c>
      <c r="BM122" s="473">
        <v>206</v>
      </c>
      <c r="BN122" s="473">
        <v>856</v>
      </c>
      <c r="BO122" s="473">
        <v>394</v>
      </c>
      <c r="BP122" s="473">
        <v>642</v>
      </c>
      <c r="BQ122" s="473">
        <v>895</v>
      </c>
      <c r="BR122" s="473">
        <v>250</v>
      </c>
      <c r="BS122" s="473">
        <v>592</v>
      </c>
      <c r="BT122" s="473">
        <v>236</v>
      </c>
      <c r="BU122" s="473">
        <v>493</v>
      </c>
      <c r="BV122" s="473">
        <v>411</v>
      </c>
      <c r="BW122" s="473">
        <v>290</v>
      </c>
      <c r="BX122" s="473">
        <v>175</v>
      </c>
      <c r="BY122" s="473">
        <v>810</v>
      </c>
      <c r="BZ122" s="473">
        <v>111</v>
      </c>
      <c r="CA122" s="473">
        <v>1070</v>
      </c>
      <c r="CB122" s="473">
        <v>865</v>
      </c>
      <c r="CC122" s="473">
        <v>124</v>
      </c>
      <c r="CD122" s="473">
        <v>438</v>
      </c>
      <c r="CE122" s="474"/>
      <c r="CF122" s="475" t="s">
        <v>1713</v>
      </c>
      <c r="CG122" s="475"/>
      <c r="CH122" s="475"/>
      <c r="CI122" s="475"/>
      <c r="CJ122" s="475"/>
    </row>
    <row r="123" spans="1:88" s="468" customFormat="1" ht="27" customHeight="1">
      <c r="A123" s="461" t="s">
        <v>1507</v>
      </c>
      <c r="B123" s="461" t="s">
        <v>1959</v>
      </c>
      <c r="C123" s="461" t="s">
        <v>1508</v>
      </c>
      <c r="D123" s="461" t="s">
        <v>1509</v>
      </c>
      <c r="E123" s="461"/>
      <c r="F123" s="462">
        <v>108</v>
      </c>
      <c r="G123" s="463"/>
      <c r="H123" s="463"/>
      <c r="I123" s="463"/>
      <c r="J123" s="463"/>
      <c r="K123" s="463"/>
      <c r="L123" s="696" t="s">
        <v>1714</v>
      </c>
      <c r="M123" s="696"/>
      <c r="N123" s="696"/>
      <c r="O123" s="696"/>
      <c r="P123" s="464"/>
      <c r="Q123" s="465">
        <v>449</v>
      </c>
      <c r="R123" s="465">
        <v>541</v>
      </c>
      <c r="S123" s="465">
        <v>506</v>
      </c>
      <c r="T123" s="465">
        <v>544</v>
      </c>
      <c r="U123" s="465">
        <v>483</v>
      </c>
      <c r="V123" s="465">
        <v>480</v>
      </c>
      <c r="W123" s="465">
        <v>510</v>
      </c>
      <c r="X123" s="465">
        <v>397</v>
      </c>
      <c r="Y123" s="465">
        <v>524</v>
      </c>
      <c r="Z123" s="465">
        <v>482</v>
      </c>
      <c r="AA123" s="465">
        <v>468</v>
      </c>
      <c r="AB123" s="465">
        <v>551</v>
      </c>
      <c r="AC123" s="465">
        <v>588</v>
      </c>
      <c r="AD123" s="465">
        <v>229</v>
      </c>
      <c r="AE123" s="465">
        <v>484</v>
      </c>
      <c r="AF123" s="465">
        <v>559</v>
      </c>
      <c r="AG123" s="465">
        <v>443</v>
      </c>
      <c r="AH123" s="465">
        <v>520</v>
      </c>
      <c r="AI123" s="465">
        <v>563</v>
      </c>
      <c r="AJ123" s="465">
        <v>469</v>
      </c>
      <c r="AK123" s="465">
        <v>486</v>
      </c>
      <c r="AL123" s="465">
        <v>465</v>
      </c>
      <c r="AM123" s="465">
        <v>766</v>
      </c>
      <c r="AN123" s="465">
        <v>407</v>
      </c>
      <c r="AO123" s="465">
        <v>621</v>
      </c>
      <c r="AP123" s="465">
        <v>347</v>
      </c>
      <c r="AQ123" s="465">
        <v>464</v>
      </c>
      <c r="AR123" s="465">
        <v>378</v>
      </c>
      <c r="AS123" s="465">
        <v>361</v>
      </c>
      <c r="AT123" s="465">
        <v>429</v>
      </c>
      <c r="AU123" s="465">
        <v>687</v>
      </c>
      <c r="AV123" s="465">
        <v>635</v>
      </c>
      <c r="AW123" s="465">
        <v>429</v>
      </c>
      <c r="AX123" s="465">
        <v>653</v>
      </c>
      <c r="AY123" s="465">
        <v>552</v>
      </c>
      <c r="AZ123" s="465">
        <v>468</v>
      </c>
      <c r="BA123" s="465">
        <v>476</v>
      </c>
      <c r="BB123" s="465">
        <v>405</v>
      </c>
      <c r="BC123" s="465">
        <v>458</v>
      </c>
      <c r="BD123" s="465">
        <v>666</v>
      </c>
      <c r="BE123" s="465">
        <v>294</v>
      </c>
      <c r="BF123" s="465">
        <v>798</v>
      </c>
      <c r="BG123" s="465">
        <v>656</v>
      </c>
      <c r="BH123" s="465">
        <v>257</v>
      </c>
      <c r="BI123" s="465">
        <v>476</v>
      </c>
      <c r="BJ123" s="465">
        <v>415</v>
      </c>
      <c r="BK123" s="465">
        <v>267</v>
      </c>
      <c r="BL123" s="465">
        <v>503</v>
      </c>
      <c r="BM123" s="465">
        <v>1551</v>
      </c>
      <c r="BN123" s="465">
        <v>584</v>
      </c>
      <c r="BO123" s="465">
        <v>538</v>
      </c>
      <c r="BP123" s="465">
        <v>633</v>
      </c>
      <c r="BQ123" s="465">
        <v>845</v>
      </c>
      <c r="BR123" s="465">
        <v>512</v>
      </c>
      <c r="BS123" s="465">
        <v>302</v>
      </c>
      <c r="BT123" s="465">
        <v>442</v>
      </c>
      <c r="BU123" s="465">
        <v>493</v>
      </c>
      <c r="BV123" s="465">
        <v>569</v>
      </c>
      <c r="BW123" s="465">
        <v>427</v>
      </c>
      <c r="BX123" s="465">
        <v>785</v>
      </c>
      <c r="BY123" s="465">
        <v>240</v>
      </c>
      <c r="BZ123" s="465">
        <v>356</v>
      </c>
      <c r="CA123" s="465">
        <v>470</v>
      </c>
      <c r="CB123" s="465">
        <v>553</v>
      </c>
      <c r="CC123" s="465">
        <v>346</v>
      </c>
      <c r="CD123" s="465">
        <v>567</v>
      </c>
      <c r="CE123" s="466"/>
      <c r="CF123" s="467" t="s">
        <v>1715</v>
      </c>
      <c r="CG123" s="467"/>
      <c r="CH123" s="467"/>
      <c r="CI123" s="467"/>
      <c r="CJ123" s="467"/>
    </row>
    <row r="124" spans="1:88" s="476" customFormat="1" ht="15" customHeight="1">
      <c r="A124" s="469" t="s">
        <v>1507</v>
      </c>
      <c r="B124" s="469" t="s">
        <v>1959</v>
      </c>
      <c r="C124" s="469" t="s">
        <v>1508</v>
      </c>
      <c r="D124" s="469" t="s">
        <v>1509</v>
      </c>
      <c r="E124" s="469"/>
      <c r="F124" s="470">
        <v>109</v>
      </c>
      <c r="G124" s="471"/>
      <c r="H124" s="471"/>
      <c r="I124" s="471"/>
      <c r="J124" s="471"/>
      <c r="K124" s="471"/>
      <c r="L124" s="697" t="s">
        <v>1716</v>
      </c>
      <c r="M124" s="697"/>
      <c r="N124" s="697"/>
      <c r="O124" s="697"/>
      <c r="P124" s="472"/>
      <c r="Q124" s="473">
        <v>799</v>
      </c>
      <c r="R124" s="473">
        <v>763</v>
      </c>
      <c r="S124" s="473">
        <v>760</v>
      </c>
      <c r="T124" s="473">
        <v>553</v>
      </c>
      <c r="U124" s="473">
        <v>538</v>
      </c>
      <c r="V124" s="473">
        <v>576</v>
      </c>
      <c r="W124" s="473">
        <v>845</v>
      </c>
      <c r="X124" s="473">
        <v>540</v>
      </c>
      <c r="Y124" s="473">
        <v>859</v>
      </c>
      <c r="Z124" s="473">
        <v>687</v>
      </c>
      <c r="AA124" s="473">
        <v>614</v>
      </c>
      <c r="AB124" s="473">
        <v>610</v>
      </c>
      <c r="AC124" s="473">
        <v>720</v>
      </c>
      <c r="AD124" s="473">
        <v>378</v>
      </c>
      <c r="AE124" s="473">
        <v>577</v>
      </c>
      <c r="AF124" s="473">
        <v>484</v>
      </c>
      <c r="AG124" s="473">
        <v>793</v>
      </c>
      <c r="AH124" s="473">
        <v>456</v>
      </c>
      <c r="AI124" s="473">
        <v>603</v>
      </c>
      <c r="AJ124" s="473">
        <v>434</v>
      </c>
      <c r="AK124" s="473">
        <v>445</v>
      </c>
      <c r="AL124" s="473">
        <v>568</v>
      </c>
      <c r="AM124" s="473">
        <v>594</v>
      </c>
      <c r="AN124" s="473">
        <v>591</v>
      </c>
      <c r="AO124" s="473">
        <v>668</v>
      </c>
      <c r="AP124" s="473">
        <v>482</v>
      </c>
      <c r="AQ124" s="473">
        <v>1439</v>
      </c>
      <c r="AR124" s="473">
        <v>404</v>
      </c>
      <c r="AS124" s="473">
        <v>773</v>
      </c>
      <c r="AT124" s="473">
        <v>487</v>
      </c>
      <c r="AU124" s="473">
        <v>673</v>
      </c>
      <c r="AV124" s="473">
        <v>658</v>
      </c>
      <c r="AW124" s="473">
        <v>445</v>
      </c>
      <c r="AX124" s="473">
        <v>595</v>
      </c>
      <c r="AY124" s="473">
        <v>1168</v>
      </c>
      <c r="AZ124" s="473">
        <v>900</v>
      </c>
      <c r="BA124" s="473">
        <v>686</v>
      </c>
      <c r="BB124" s="473">
        <v>424</v>
      </c>
      <c r="BC124" s="473">
        <v>647</v>
      </c>
      <c r="BD124" s="473">
        <v>565</v>
      </c>
      <c r="BE124" s="473">
        <v>496</v>
      </c>
      <c r="BF124" s="473">
        <v>612</v>
      </c>
      <c r="BG124" s="473">
        <v>819</v>
      </c>
      <c r="BH124" s="473">
        <v>235</v>
      </c>
      <c r="BI124" s="473">
        <v>369</v>
      </c>
      <c r="BJ124" s="473">
        <v>732</v>
      </c>
      <c r="BK124" s="473">
        <v>537</v>
      </c>
      <c r="BL124" s="473">
        <v>1003</v>
      </c>
      <c r="BM124" s="473">
        <v>488</v>
      </c>
      <c r="BN124" s="473">
        <v>912</v>
      </c>
      <c r="BO124" s="473">
        <v>672</v>
      </c>
      <c r="BP124" s="473">
        <v>572</v>
      </c>
      <c r="BQ124" s="473">
        <v>951</v>
      </c>
      <c r="BR124" s="473">
        <v>722</v>
      </c>
      <c r="BS124" s="473">
        <v>436</v>
      </c>
      <c r="BT124" s="473">
        <v>1438</v>
      </c>
      <c r="BU124" s="473">
        <v>557</v>
      </c>
      <c r="BV124" s="473">
        <v>949</v>
      </c>
      <c r="BW124" s="473">
        <v>682</v>
      </c>
      <c r="BX124" s="473">
        <v>599</v>
      </c>
      <c r="BY124" s="473">
        <v>389</v>
      </c>
      <c r="BZ124" s="473">
        <v>470</v>
      </c>
      <c r="CA124" s="473">
        <v>377</v>
      </c>
      <c r="CB124" s="473">
        <v>758</v>
      </c>
      <c r="CC124" s="473">
        <v>408</v>
      </c>
      <c r="CD124" s="473">
        <v>724</v>
      </c>
      <c r="CE124" s="474"/>
      <c r="CF124" s="475" t="s">
        <v>1717</v>
      </c>
      <c r="CG124" s="475"/>
      <c r="CH124" s="475"/>
      <c r="CI124" s="475"/>
      <c r="CJ124" s="475"/>
    </row>
    <row r="125" spans="1:88" s="476" customFormat="1" ht="15" customHeight="1">
      <c r="A125" s="469" t="s">
        <v>1507</v>
      </c>
      <c r="B125" s="469" t="s">
        <v>1959</v>
      </c>
      <c r="C125" s="469" t="s">
        <v>1508</v>
      </c>
      <c r="D125" s="469" t="s">
        <v>1509</v>
      </c>
      <c r="E125" s="469"/>
      <c r="F125" s="462">
        <v>110</v>
      </c>
      <c r="G125" s="463"/>
      <c r="H125" s="471"/>
      <c r="I125" s="471"/>
      <c r="J125" s="471"/>
      <c r="K125" s="471"/>
      <c r="L125" s="697" t="s">
        <v>1718</v>
      </c>
      <c r="M125" s="697"/>
      <c r="N125" s="697"/>
      <c r="O125" s="697"/>
      <c r="P125" s="472"/>
      <c r="Q125" s="473">
        <v>1913</v>
      </c>
      <c r="R125" s="473">
        <v>2046</v>
      </c>
      <c r="S125" s="473">
        <v>2124</v>
      </c>
      <c r="T125" s="473">
        <v>2065</v>
      </c>
      <c r="U125" s="473">
        <v>1769</v>
      </c>
      <c r="V125" s="473">
        <v>1638</v>
      </c>
      <c r="W125" s="473">
        <v>2089</v>
      </c>
      <c r="X125" s="473">
        <v>1933</v>
      </c>
      <c r="Y125" s="473">
        <v>2244</v>
      </c>
      <c r="Z125" s="473">
        <v>2000</v>
      </c>
      <c r="AA125" s="473">
        <v>2167</v>
      </c>
      <c r="AB125" s="473">
        <v>1818</v>
      </c>
      <c r="AC125" s="473">
        <v>1968</v>
      </c>
      <c r="AD125" s="473">
        <v>1706</v>
      </c>
      <c r="AE125" s="473">
        <v>1794</v>
      </c>
      <c r="AF125" s="473">
        <v>1413</v>
      </c>
      <c r="AG125" s="473">
        <v>2327</v>
      </c>
      <c r="AH125" s="473">
        <v>1728</v>
      </c>
      <c r="AI125" s="473">
        <v>1972</v>
      </c>
      <c r="AJ125" s="473">
        <v>1616</v>
      </c>
      <c r="AK125" s="473">
        <v>1853</v>
      </c>
      <c r="AL125" s="473">
        <v>1631</v>
      </c>
      <c r="AM125" s="473">
        <v>2371</v>
      </c>
      <c r="AN125" s="473">
        <v>2172</v>
      </c>
      <c r="AO125" s="473">
        <v>2374</v>
      </c>
      <c r="AP125" s="473">
        <v>2201</v>
      </c>
      <c r="AQ125" s="473">
        <v>1947</v>
      </c>
      <c r="AR125" s="473">
        <v>1755</v>
      </c>
      <c r="AS125" s="473">
        <v>2003</v>
      </c>
      <c r="AT125" s="473">
        <v>2147</v>
      </c>
      <c r="AU125" s="473">
        <v>1833</v>
      </c>
      <c r="AV125" s="473">
        <v>1627</v>
      </c>
      <c r="AW125" s="473">
        <v>1746</v>
      </c>
      <c r="AX125" s="473">
        <v>2019</v>
      </c>
      <c r="AY125" s="473">
        <v>2349</v>
      </c>
      <c r="AZ125" s="473">
        <v>2161</v>
      </c>
      <c r="BA125" s="473">
        <v>2129</v>
      </c>
      <c r="BB125" s="473">
        <v>2785</v>
      </c>
      <c r="BC125" s="473">
        <v>2238</v>
      </c>
      <c r="BD125" s="473">
        <v>2352</v>
      </c>
      <c r="BE125" s="473">
        <v>1682</v>
      </c>
      <c r="BF125" s="473">
        <v>2112</v>
      </c>
      <c r="BG125" s="473">
        <v>2117</v>
      </c>
      <c r="BH125" s="473">
        <v>1248</v>
      </c>
      <c r="BI125" s="473">
        <v>1498</v>
      </c>
      <c r="BJ125" s="473">
        <v>1833</v>
      </c>
      <c r="BK125" s="473">
        <v>1988</v>
      </c>
      <c r="BL125" s="473">
        <v>2189</v>
      </c>
      <c r="BM125" s="473">
        <v>2785</v>
      </c>
      <c r="BN125" s="473">
        <v>1978</v>
      </c>
      <c r="BO125" s="473">
        <v>2862</v>
      </c>
      <c r="BP125" s="473">
        <v>2415</v>
      </c>
      <c r="BQ125" s="473">
        <v>2305</v>
      </c>
      <c r="BR125" s="473">
        <v>1629</v>
      </c>
      <c r="BS125" s="473">
        <v>1403</v>
      </c>
      <c r="BT125" s="473">
        <v>2227</v>
      </c>
      <c r="BU125" s="473">
        <v>1667</v>
      </c>
      <c r="BV125" s="473">
        <v>1847</v>
      </c>
      <c r="BW125" s="473">
        <v>1632</v>
      </c>
      <c r="BX125" s="473">
        <v>2167</v>
      </c>
      <c r="BY125" s="473">
        <v>1649</v>
      </c>
      <c r="BZ125" s="473">
        <v>1317</v>
      </c>
      <c r="CA125" s="473">
        <v>2176</v>
      </c>
      <c r="CB125" s="473">
        <v>2522</v>
      </c>
      <c r="CC125" s="473">
        <v>2258</v>
      </c>
      <c r="CD125" s="473">
        <v>1869</v>
      </c>
      <c r="CE125" s="474"/>
      <c r="CF125" s="475" t="s">
        <v>1719</v>
      </c>
      <c r="CG125" s="475"/>
      <c r="CH125" s="475"/>
      <c r="CI125" s="475"/>
      <c r="CJ125" s="475"/>
    </row>
    <row r="126" spans="1:88" s="476" customFormat="1" ht="15" customHeight="1">
      <c r="A126" s="469" t="s">
        <v>1507</v>
      </c>
      <c r="B126" s="469" t="s">
        <v>1959</v>
      </c>
      <c r="C126" s="469" t="s">
        <v>1508</v>
      </c>
      <c r="D126" s="469" t="s">
        <v>1509</v>
      </c>
      <c r="E126" s="469"/>
      <c r="F126" s="470">
        <v>111</v>
      </c>
      <c r="G126" s="471"/>
      <c r="H126" s="471"/>
      <c r="I126" s="471"/>
      <c r="J126" s="471"/>
      <c r="K126" s="471"/>
      <c r="L126" s="697" t="s">
        <v>1720</v>
      </c>
      <c r="M126" s="697"/>
      <c r="N126" s="697"/>
      <c r="O126" s="697"/>
      <c r="P126" s="472"/>
      <c r="Q126" s="473">
        <v>2184</v>
      </c>
      <c r="R126" s="473">
        <v>2533</v>
      </c>
      <c r="S126" s="473">
        <v>2691</v>
      </c>
      <c r="T126" s="473">
        <v>2637</v>
      </c>
      <c r="U126" s="473">
        <v>2459</v>
      </c>
      <c r="V126" s="473">
        <v>2451</v>
      </c>
      <c r="W126" s="473">
        <v>2450</v>
      </c>
      <c r="X126" s="473">
        <v>2413</v>
      </c>
      <c r="Y126" s="473">
        <v>2640</v>
      </c>
      <c r="Z126" s="473">
        <v>2452</v>
      </c>
      <c r="AA126" s="473">
        <v>2595</v>
      </c>
      <c r="AB126" s="473">
        <v>2482</v>
      </c>
      <c r="AC126" s="473">
        <v>2330</v>
      </c>
      <c r="AD126" s="473">
        <v>2477</v>
      </c>
      <c r="AE126" s="473">
        <v>2404</v>
      </c>
      <c r="AF126" s="473">
        <v>2655</v>
      </c>
      <c r="AG126" s="473">
        <v>2887</v>
      </c>
      <c r="AH126" s="473">
        <v>2116</v>
      </c>
      <c r="AI126" s="473">
        <v>2906</v>
      </c>
      <c r="AJ126" s="473">
        <v>2199</v>
      </c>
      <c r="AK126" s="473">
        <v>2512</v>
      </c>
      <c r="AL126" s="473">
        <v>2384</v>
      </c>
      <c r="AM126" s="473">
        <v>2777</v>
      </c>
      <c r="AN126" s="473">
        <v>2769</v>
      </c>
      <c r="AO126" s="473">
        <v>2519</v>
      </c>
      <c r="AP126" s="473">
        <v>2300</v>
      </c>
      <c r="AQ126" s="473">
        <v>2098</v>
      </c>
      <c r="AR126" s="473">
        <v>2318</v>
      </c>
      <c r="AS126" s="473">
        <v>2170</v>
      </c>
      <c r="AT126" s="473">
        <v>2812</v>
      </c>
      <c r="AU126" s="473">
        <v>2291</v>
      </c>
      <c r="AV126" s="473">
        <v>2412</v>
      </c>
      <c r="AW126" s="473">
        <v>2494</v>
      </c>
      <c r="AX126" s="473">
        <v>2606</v>
      </c>
      <c r="AY126" s="473">
        <v>2944</v>
      </c>
      <c r="AZ126" s="473">
        <v>2589</v>
      </c>
      <c r="BA126" s="473">
        <v>2405</v>
      </c>
      <c r="BB126" s="473">
        <v>2853</v>
      </c>
      <c r="BC126" s="473">
        <v>2610</v>
      </c>
      <c r="BD126" s="473">
        <v>2385</v>
      </c>
      <c r="BE126" s="473">
        <v>2119</v>
      </c>
      <c r="BF126" s="473">
        <v>2125</v>
      </c>
      <c r="BG126" s="473">
        <v>2769</v>
      </c>
      <c r="BH126" s="473">
        <v>2135</v>
      </c>
      <c r="BI126" s="473">
        <v>2160</v>
      </c>
      <c r="BJ126" s="473">
        <v>2269</v>
      </c>
      <c r="BK126" s="473">
        <v>2438</v>
      </c>
      <c r="BL126" s="473">
        <v>2680</v>
      </c>
      <c r="BM126" s="473">
        <v>2330</v>
      </c>
      <c r="BN126" s="473">
        <v>2669</v>
      </c>
      <c r="BO126" s="473">
        <v>2948</v>
      </c>
      <c r="BP126" s="473">
        <v>2932</v>
      </c>
      <c r="BQ126" s="473">
        <v>2511</v>
      </c>
      <c r="BR126" s="473">
        <v>1944</v>
      </c>
      <c r="BS126" s="473">
        <v>1908</v>
      </c>
      <c r="BT126" s="473">
        <v>2488</v>
      </c>
      <c r="BU126" s="473">
        <v>2371</v>
      </c>
      <c r="BV126" s="473">
        <v>2282</v>
      </c>
      <c r="BW126" s="473">
        <v>2301</v>
      </c>
      <c r="BX126" s="473">
        <v>2420</v>
      </c>
      <c r="BY126" s="473">
        <v>2375</v>
      </c>
      <c r="BZ126" s="473">
        <v>1791</v>
      </c>
      <c r="CA126" s="473">
        <v>2363</v>
      </c>
      <c r="CB126" s="473">
        <v>2489</v>
      </c>
      <c r="CC126" s="473">
        <v>2627</v>
      </c>
      <c r="CD126" s="473">
        <v>2802</v>
      </c>
      <c r="CE126" s="474"/>
      <c r="CF126" s="475" t="s">
        <v>1721</v>
      </c>
      <c r="CG126" s="475"/>
      <c r="CH126" s="475"/>
      <c r="CI126" s="475"/>
      <c r="CJ126" s="475"/>
    </row>
    <row r="127" spans="1:88" s="476" customFormat="1" ht="15" customHeight="1">
      <c r="A127" s="469" t="s">
        <v>1507</v>
      </c>
      <c r="B127" s="469" t="s">
        <v>1959</v>
      </c>
      <c r="C127" s="469" t="s">
        <v>1508</v>
      </c>
      <c r="D127" s="469" t="s">
        <v>1509</v>
      </c>
      <c r="E127" s="469"/>
      <c r="F127" s="462">
        <v>112</v>
      </c>
      <c r="G127" s="463"/>
      <c r="H127" s="471"/>
      <c r="I127" s="471"/>
      <c r="J127" s="471"/>
      <c r="K127" s="471"/>
      <c r="L127" s="697" t="s">
        <v>1722</v>
      </c>
      <c r="M127" s="697"/>
      <c r="N127" s="697"/>
      <c r="O127" s="697"/>
      <c r="P127" s="472"/>
      <c r="Q127" s="473">
        <v>416</v>
      </c>
      <c r="R127" s="473">
        <v>577</v>
      </c>
      <c r="S127" s="473">
        <v>831</v>
      </c>
      <c r="T127" s="473">
        <v>771</v>
      </c>
      <c r="U127" s="473">
        <v>373</v>
      </c>
      <c r="V127" s="473">
        <v>665</v>
      </c>
      <c r="W127" s="473">
        <v>670</v>
      </c>
      <c r="X127" s="473">
        <v>716</v>
      </c>
      <c r="Y127" s="473">
        <v>642</v>
      </c>
      <c r="Z127" s="473">
        <v>360</v>
      </c>
      <c r="AA127" s="473">
        <v>800</v>
      </c>
      <c r="AB127" s="473">
        <v>737</v>
      </c>
      <c r="AC127" s="473">
        <v>583</v>
      </c>
      <c r="AD127" s="473">
        <v>440</v>
      </c>
      <c r="AE127" s="473">
        <v>343</v>
      </c>
      <c r="AF127" s="473">
        <v>410</v>
      </c>
      <c r="AG127" s="473">
        <v>376</v>
      </c>
      <c r="AH127" s="473">
        <v>561</v>
      </c>
      <c r="AI127" s="473">
        <v>1117</v>
      </c>
      <c r="AJ127" s="473">
        <v>299</v>
      </c>
      <c r="AK127" s="473">
        <v>930</v>
      </c>
      <c r="AL127" s="473">
        <v>405</v>
      </c>
      <c r="AM127" s="473">
        <v>461</v>
      </c>
      <c r="AN127" s="473">
        <v>515</v>
      </c>
      <c r="AO127" s="473">
        <v>424</v>
      </c>
      <c r="AP127" s="473">
        <v>568</v>
      </c>
      <c r="AQ127" s="473">
        <v>604</v>
      </c>
      <c r="AR127" s="473">
        <v>520</v>
      </c>
      <c r="AS127" s="473">
        <v>316</v>
      </c>
      <c r="AT127" s="473">
        <v>243</v>
      </c>
      <c r="AU127" s="473">
        <v>563</v>
      </c>
      <c r="AV127" s="473">
        <v>493</v>
      </c>
      <c r="AW127" s="473">
        <v>382</v>
      </c>
      <c r="AX127" s="473">
        <v>486</v>
      </c>
      <c r="AY127" s="473">
        <v>636</v>
      </c>
      <c r="AZ127" s="473">
        <v>841</v>
      </c>
      <c r="BA127" s="473">
        <v>224</v>
      </c>
      <c r="BB127" s="473">
        <v>1149</v>
      </c>
      <c r="BC127" s="473">
        <v>432</v>
      </c>
      <c r="BD127" s="473">
        <v>370</v>
      </c>
      <c r="BE127" s="473">
        <v>174</v>
      </c>
      <c r="BF127" s="473">
        <v>145</v>
      </c>
      <c r="BG127" s="473">
        <v>304</v>
      </c>
      <c r="BH127" s="473">
        <v>730</v>
      </c>
      <c r="BI127" s="473">
        <v>780</v>
      </c>
      <c r="BJ127" s="473">
        <v>440</v>
      </c>
      <c r="BK127" s="473">
        <v>275</v>
      </c>
      <c r="BL127" s="473">
        <v>253</v>
      </c>
      <c r="BM127" s="473">
        <v>903</v>
      </c>
      <c r="BN127" s="473">
        <v>981</v>
      </c>
      <c r="BO127" s="473">
        <v>1264</v>
      </c>
      <c r="BP127" s="473">
        <v>1412</v>
      </c>
      <c r="BQ127" s="473">
        <v>816</v>
      </c>
      <c r="BR127" s="473">
        <v>468</v>
      </c>
      <c r="BS127" s="473">
        <v>418</v>
      </c>
      <c r="BT127" s="473">
        <v>379</v>
      </c>
      <c r="BU127" s="473">
        <v>493</v>
      </c>
      <c r="BV127" s="473">
        <v>382</v>
      </c>
      <c r="BW127" s="473">
        <v>306</v>
      </c>
      <c r="BX127" s="473">
        <v>496</v>
      </c>
      <c r="BY127" s="473">
        <v>827</v>
      </c>
      <c r="BZ127" s="473">
        <v>292</v>
      </c>
      <c r="CA127" s="473">
        <v>270</v>
      </c>
      <c r="CB127" s="473">
        <v>456</v>
      </c>
      <c r="CC127" s="473">
        <v>386</v>
      </c>
      <c r="CD127" s="473">
        <v>564</v>
      </c>
      <c r="CE127" s="474"/>
      <c r="CF127" s="475" t="s">
        <v>1723</v>
      </c>
      <c r="CG127" s="475"/>
      <c r="CH127" s="475"/>
      <c r="CI127" s="475"/>
      <c r="CJ127" s="475"/>
    </row>
    <row r="128" spans="1:88" s="468" customFormat="1" ht="27" customHeight="1">
      <c r="A128" s="461" t="s">
        <v>1507</v>
      </c>
      <c r="B128" s="461" t="s">
        <v>1959</v>
      </c>
      <c r="C128" s="461" t="s">
        <v>1508</v>
      </c>
      <c r="D128" s="461" t="s">
        <v>1509</v>
      </c>
      <c r="E128" s="461"/>
      <c r="F128" s="470">
        <v>113</v>
      </c>
      <c r="G128" s="471"/>
      <c r="H128" s="463"/>
      <c r="I128" s="463"/>
      <c r="J128" s="463"/>
      <c r="K128" s="696" t="s">
        <v>1724</v>
      </c>
      <c r="L128" s="696"/>
      <c r="M128" s="696"/>
      <c r="N128" s="696"/>
      <c r="O128" s="696"/>
      <c r="P128" s="464"/>
      <c r="Q128" s="465">
        <v>11744</v>
      </c>
      <c r="R128" s="465">
        <v>10908</v>
      </c>
      <c r="S128" s="465">
        <v>12260</v>
      </c>
      <c r="T128" s="465">
        <v>9503</v>
      </c>
      <c r="U128" s="465">
        <v>9644</v>
      </c>
      <c r="V128" s="465">
        <v>10289</v>
      </c>
      <c r="W128" s="465">
        <v>12496</v>
      </c>
      <c r="X128" s="465">
        <v>9984</v>
      </c>
      <c r="Y128" s="465">
        <v>11444</v>
      </c>
      <c r="Z128" s="465">
        <v>11061</v>
      </c>
      <c r="AA128" s="465">
        <v>10146</v>
      </c>
      <c r="AB128" s="465">
        <v>8677</v>
      </c>
      <c r="AC128" s="465">
        <v>10606</v>
      </c>
      <c r="AD128" s="465">
        <v>7132</v>
      </c>
      <c r="AE128" s="465">
        <v>11429</v>
      </c>
      <c r="AF128" s="465">
        <v>9223</v>
      </c>
      <c r="AG128" s="465">
        <v>13345</v>
      </c>
      <c r="AH128" s="465">
        <v>9320</v>
      </c>
      <c r="AI128" s="465">
        <v>11247</v>
      </c>
      <c r="AJ128" s="465">
        <v>9771</v>
      </c>
      <c r="AK128" s="465">
        <v>10661</v>
      </c>
      <c r="AL128" s="465">
        <v>9494</v>
      </c>
      <c r="AM128" s="465">
        <v>12504</v>
      </c>
      <c r="AN128" s="465">
        <v>12881</v>
      </c>
      <c r="AO128" s="465">
        <v>11480</v>
      </c>
      <c r="AP128" s="465">
        <v>10260</v>
      </c>
      <c r="AQ128" s="465">
        <v>12754</v>
      </c>
      <c r="AR128" s="465">
        <v>13648</v>
      </c>
      <c r="AS128" s="465">
        <v>9555</v>
      </c>
      <c r="AT128" s="465">
        <v>10371</v>
      </c>
      <c r="AU128" s="465">
        <v>12131</v>
      </c>
      <c r="AV128" s="465">
        <v>8945</v>
      </c>
      <c r="AW128" s="465">
        <v>8738</v>
      </c>
      <c r="AX128" s="465">
        <v>9939</v>
      </c>
      <c r="AY128" s="465">
        <v>13005</v>
      </c>
      <c r="AZ128" s="465">
        <v>11410</v>
      </c>
      <c r="BA128" s="465">
        <v>12502</v>
      </c>
      <c r="BB128" s="465">
        <v>11729</v>
      </c>
      <c r="BC128" s="465">
        <v>11473</v>
      </c>
      <c r="BD128" s="465">
        <v>10929</v>
      </c>
      <c r="BE128" s="465">
        <v>9996</v>
      </c>
      <c r="BF128" s="465">
        <v>10355</v>
      </c>
      <c r="BG128" s="465">
        <v>13138</v>
      </c>
      <c r="BH128" s="465">
        <v>7336</v>
      </c>
      <c r="BI128" s="465">
        <v>7821</v>
      </c>
      <c r="BJ128" s="465">
        <v>9789</v>
      </c>
      <c r="BK128" s="465">
        <v>14658</v>
      </c>
      <c r="BL128" s="465">
        <v>12974</v>
      </c>
      <c r="BM128" s="465">
        <v>6773</v>
      </c>
      <c r="BN128" s="465">
        <v>11005</v>
      </c>
      <c r="BO128" s="465">
        <v>10836</v>
      </c>
      <c r="BP128" s="465">
        <v>12612</v>
      </c>
      <c r="BQ128" s="465">
        <v>10998</v>
      </c>
      <c r="BR128" s="465">
        <v>13350</v>
      </c>
      <c r="BS128" s="465">
        <v>10681</v>
      </c>
      <c r="BT128" s="465">
        <v>12547</v>
      </c>
      <c r="BU128" s="465">
        <v>13585</v>
      </c>
      <c r="BV128" s="465">
        <v>9945</v>
      </c>
      <c r="BW128" s="465">
        <v>7178</v>
      </c>
      <c r="BX128" s="465">
        <v>10495</v>
      </c>
      <c r="BY128" s="465">
        <v>7313</v>
      </c>
      <c r="BZ128" s="465">
        <v>9642</v>
      </c>
      <c r="CA128" s="465">
        <v>13321</v>
      </c>
      <c r="CB128" s="465">
        <v>11433</v>
      </c>
      <c r="CC128" s="465">
        <v>11487</v>
      </c>
      <c r="CD128" s="465">
        <v>10507</v>
      </c>
      <c r="CE128" s="466"/>
      <c r="CF128" s="467" t="s">
        <v>1725</v>
      </c>
      <c r="CG128" s="467"/>
      <c r="CH128" s="467"/>
      <c r="CI128" s="467"/>
      <c r="CJ128" s="467"/>
    </row>
    <row r="129" spans="1:88" s="468" customFormat="1" ht="27" customHeight="1">
      <c r="A129" s="461" t="s">
        <v>1507</v>
      </c>
      <c r="B129" s="461" t="s">
        <v>1959</v>
      </c>
      <c r="C129" s="461" t="s">
        <v>1508</v>
      </c>
      <c r="D129" s="461" t="s">
        <v>1509</v>
      </c>
      <c r="E129" s="461"/>
      <c r="F129" s="462">
        <v>114</v>
      </c>
      <c r="G129" s="463"/>
      <c r="H129" s="463"/>
      <c r="I129" s="463"/>
      <c r="J129" s="463"/>
      <c r="K129" s="463"/>
      <c r="L129" s="696" t="s">
        <v>1726</v>
      </c>
      <c r="M129" s="696"/>
      <c r="N129" s="696"/>
      <c r="O129" s="696"/>
      <c r="P129" s="464"/>
      <c r="Q129" s="465">
        <v>101</v>
      </c>
      <c r="R129" s="465">
        <v>44</v>
      </c>
      <c r="S129" s="465">
        <v>242</v>
      </c>
      <c r="T129" s="465">
        <v>55</v>
      </c>
      <c r="U129" s="465">
        <v>66</v>
      </c>
      <c r="V129" s="465">
        <v>232</v>
      </c>
      <c r="W129" s="465">
        <v>144</v>
      </c>
      <c r="X129" s="465">
        <v>90</v>
      </c>
      <c r="Y129" s="465">
        <v>116</v>
      </c>
      <c r="Z129" s="465">
        <v>63</v>
      </c>
      <c r="AA129" s="465">
        <v>41</v>
      </c>
      <c r="AB129" s="465">
        <v>55</v>
      </c>
      <c r="AC129" s="465">
        <v>57</v>
      </c>
      <c r="AD129" s="465">
        <v>46</v>
      </c>
      <c r="AE129" s="465">
        <v>109</v>
      </c>
      <c r="AF129" s="465">
        <v>14</v>
      </c>
      <c r="AG129" s="465">
        <v>541</v>
      </c>
      <c r="AH129" s="465">
        <v>5</v>
      </c>
      <c r="AI129" s="465">
        <v>23</v>
      </c>
      <c r="AJ129" s="465">
        <v>49</v>
      </c>
      <c r="AK129" s="465">
        <v>26</v>
      </c>
      <c r="AL129" s="465">
        <v>107</v>
      </c>
      <c r="AM129" s="465">
        <v>92</v>
      </c>
      <c r="AN129" s="465">
        <v>220</v>
      </c>
      <c r="AO129" s="465">
        <v>134</v>
      </c>
      <c r="AP129" s="465">
        <v>47</v>
      </c>
      <c r="AQ129" s="465">
        <v>58</v>
      </c>
      <c r="AR129" s="465">
        <v>18</v>
      </c>
      <c r="AS129" s="465">
        <v>3</v>
      </c>
      <c r="AT129" s="465">
        <v>401</v>
      </c>
      <c r="AU129" s="465">
        <v>555</v>
      </c>
      <c r="AV129" s="465">
        <v>4</v>
      </c>
      <c r="AW129" s="465">
        <v>17</v>
      </c>
      <c r="AX129" s="465">
        <v>16</v>
      </c>
      <c r="AY129" s="465">
        <v>19</v>
      </c>
      <c r="AZ129" s="465">
        <v>52</v>
      </c>
      <c r="BA129" s="465">
        <v>321</v>
      </c>
      <c r="BB129" s="465">
        <v>46</v>
      </c>
      <c r="BC129" s="465">
        <v>6</v>
      </c>
      <c r="BD129" s="465">
        <v>109</v>
      </c>
      <c r="BE129" s="465">
        <v>84</v>
      </c>
      <c r="BF129" s="465">
        <v>124</v>
      </c>
      <c r="BG129" s="465">
        <v>55</v>
      </c>
      <c r="BH129" s="465">
        <v>9</v>
      </c>
      <c r="BI129" s="465">
        <v>5</v>
      </c>
      <c r="BJ129" s="465">
        <v>27</v>
      </c>
      <c r="BK129" s="465">
        <v>29</v>
      </c>
      <c r="BL129" s="465">
        <v>149</v>
      </c>
      <c r="BM129" s="465">
        <v>21</v>
      </c>
      <c r="BN129" s="465">
        <v>27</v>
      </c>
      <c r="BO129" s="465">
        <v>400</v>
      </c>
      <c r="BP129" s="465">
        <v>94</v>
      </c>
      <c r="BQ129" s="465">
        <v>17</v>
      </c>
      <c r="BR129" s="465">
        <v>158</v>
      </c>
      <c r="BS129" s="465">
        <v>21</v>
      </c>
      <c r="BT129" s="465">
        <v>88</v>
      </c>
      <c r="BU129" s="465">
        <v>63</v>
      </c>
      <c r="BV129" s="465">
        <v>8</v>
      </c>
      <c r="BW129" s="465">
        <v>16</v>
      </c>
      <c r="BX129" s="465">
        <v>40</v>
      </c>
      <c r="BY129" s="465">
        <v>109</v>
      </c>
      <c r="BZ129" s="465">
        <v>152</v>
      </c>
      <c r="CA129" s="465">
        <v>46</v>
      </c>
      <c r="CB129" s="465">
        <v>33</v>
      </c>
      <c r="CC129" s="465">
        <v>579</v>
      </c>
      <c r="CD129" s="465">
        <v>9</v>
      </c>
      <c r="CE129" s="466"/>
      <c r="CF129" s="467" t="s">
        <v>1727</v>
      </c>
      <c r="CG129" s="467"/>
      <c r="CH129" s="467"/>
      <c r="CI129" s="467"/>
      <c r="CJ129" s="467"/>
    </row>
    <row r="130" spans="1:88" s="476" customFormat="1" ht="15" customHeight="1">
      <c r="A130" s="469" t="s">
        <v>1507</v>
      </c>
      <c r="B130" s="469" t="s">
        <v>1959</v>
      </c>
      <c r="C130" s="469" t="s">
        <v>1508</v>
      </c>
      <c r="D130" s="469" t="s">
        <v>1509</v>
      </c>
      <c r="E130" s="469"/>
      <c r="F130" s="470">
        <v>115</v>
      </c>
      <c r="G130" s="471"/>
      <c r="H130" s="471"/>
      <c r="I130" s="471"/>
      <c r="J130" s="471"/>
      <c r="K130" s="471"/>
      <c r="L130" s="697" t="s">
        <v>1728</v>
      </c>
      <c r="M130" s="697"/>
      <c r="N130" s="697"/>
      <c r="O130" s="697"/>
      <c r="P130" s="472"/>
      <c r="Q130" s="473">
        <v>5291</v>
      </c>
      <c r="R130" s="473">
        <v>4640</v>
      </c>
      <c r="S130" s="473">
        <v>5164</v>
      </c>
      <c r="T130" s="473">
        <v>3872</v>
      </c>
      <c r="U130" s="473">
        <v>3940</v>
      </c>
      <c r="V130" s="473">
        <v>4568</v>
      </c>
      <c r="W130" s="473">
        <v>5433</v>
      </c>
      <c r="X130" s="473">
        <v>4253</v>
      </c>
      <c r="Y130" s="473">
        <v>4773</v>
      </c>
      <c r="Z130" s="473">
        <v>4683</v>
      </c>
      <c r="AA130" s="473">
        <v>4213</v>
      </c>
      <c r="AB130" s="473">
        <v>3344</v>
      </c>
      <c r="AC130" s="473">
        <v>4874</v>
      </c>
      <c r="AD130" s="473">
        <v>3181</v>
      </c>
      <c r="AE130" s="473">
        <v>5022</v>
      </c>
      <c r="AF130" s="473">
        <v>3616</v>
      </c>
      <c r="AG130" s="473">
        <v>5987</v>
      </c>
      <c r="AH130" s="473">
        <v>4172</v>
      </c>
      <c r="AI130" s="473">
        <v>4831</v>
      </c>
      <c r="AJ130" s="473">
        <v>2953</v>
      </c>
      <c r="AK130" s="473">
        <v>4261</v>
      </c>
      <c r="AL130" s="473">
        <v>3556</v>
      </c>
      <c r="AM130" s="473">
        <v>5194</v>
      </c>
      <c r="AN130" s="473">
        <v>5840</v>
      </c>
      <c r="AO130" s="473">
        <v>5400</v>
      </c>
      <c r="AP130" s="473">
        <v>3874</v>
      </c>
      <c r="AQ130" s="473">
        <v>6117</v>
      </c>
      <c r="AR130" s="473">
        <v>5995</v>
      </c>
      <c r="AS130" s="473">
        <v>3833</v>
      </c>
      <c r="AT130" s="473">
        <v>4662</v>
      </c>
      <c r="AU130" s="473">
        <v>5280</v>
      </c>
      <c r="AV130" s="473">
        <v>3398</v>
      </c>
      <c r="AW130" s="473">
        <v>3826</v>
      </c>
      <c r="AX130" s="473">
        <v>4126</v>
      </c>
      <c r="AY130" s="473">
        <v>5030</v>
      </c>
      <c r="AZ130" s="473">
        <v>5032</v>
      </c>
      <c r="BA130" s="473">
        <v>5100</v>
      </c>
      <c r="BB130" s="473">
        <v>5787</v>
      </c>
      <c r="BC130" s="473">
        <v>4741</v>
      </c>
      <c r="BD130" s="473">
        <v>5439</v>
      </c>
      <c r="BE130" s="473">
        <v>4498</v>
      </c>
      <c r="BF130" s="473">
        <v>3890</v>
      </c>
      <c r="BG130" s="473">
        <v>5821</v>
      </c>
      <c r="BH130" s="473">
        <v>2977</v>
      </c>
      <c r="BI130" s="473">
        <v>3701</v>
      </c>
      <c r="BJ130" s="473">
        <v>4197</v>
      </c>
      <c r="BK130" s="473">
        <v>6820</v>
      </c>
      <c r="BL130" s="473">
        <v>5707</v>
      </c>
      <c r="BM130" s="473">
        <v>2438</v>
      </c>
      <c r="BN130" s="473">
        <v>4648</v>
      </c>
      <c r="BO130" s="473">
        <v>3335</v>
      </c>
      <c r="BP130" s="473">
        <v>5326</v>
      </c>
      <c r="BQ130" s="473">
        <v>4252</v>
      </c>
      <c r="BR130" s="473">
        <v>6751</v>
      </c>
      <c r="BS130" s="473">
        <v>4060</v>
      </c>
      <c r="BT130" s="473">
        <v>5959</v>
      </c>
      <c r="BU130" s="473">
        <v>7697</v>
      </c>
      <c r="BV130" s="473">
        <v>3737</v>
      </c>
      <c r="BW130" s="473">
        <v>3240</v>
      </c>
      <c r="BX130" s="473">
        <v>4475</v>
      </c>
      <c r="BY130" s="473">
        <v>3549</v>
      </c>
      <c r="BZ130" s="473">
        <v>4322</v>
      </c>
      <c r="CA130" s="473">
        <v>4878</v>
      </c>
      <c r="CB130" s="473">
        <v>4975</v>
      </c>
      <c r="CC130" s="473">
        <v>5402</v>
      </c>
      <c r="CD130" s="473">
        <v>4123</v>
      </c>
      <c r="CE130" s="474"/>
      <c r="CF130" s="475" t="s">
        <v>1729</v>
      </c>
      <c r="CG130" s="475"/>
      <c r="CH130" s="475"/>
      <c r="CI130" s="475"/>
      <c r="CJ130" s="475"/>
    </row>
    <row r="131" spans="1:88" s="476" customFormat="1" ht="15" customHeight="1">
      <c r="A131" s="469" t="s">
        <v>1507</v>
      </c>
      <c r="B131" s="469" t="s">
        <v>1959</v>
      </c>
      <c r="C131" s="469" t="s">
        <v>1508</v>
      </c>
      <c r="D131" s="469" t="s">
        <v>1509</v>
      </c>
      <c r="E131" s="469"/>
      <c r="F131" s="462">
        <v>116</v>
      </c>
      <c r="G131" s="463"/>
      <c r="H131" s="471"/>
      <c r="I131" s="471"/>
      <c r="J131" s="471"/>
      <c r="K131" s="471"/>
      <c r="L131" s="697" t="s">
        <v>1730</v>
      </c>
      <c r="M131" s="697"/>
      <c r="N131" s="697"/>
      <c r="O131" s="697"/>
      <c r="P131" s="472"/>
      <c r="Q131" s="473">
        <v>2143</v>
      </c>
      <c r="R131" s="473">
        <v>2076</v>
      </c>
      <c r="S131" s="473">
        <v>2476</v>
      </c>
      <c r="T131" s="473">
        <v>1911</v>
      </c>
      <c r="U131" s="473">
        <v>1859</v>
      </c>
      <c r="V131" s="473">
        <v>1929</v>
      </c>
      <c r="W131" s="473">
        <v>2420</v>
      </c>
      <c r="X131" s="473">
        <v>1854</v>
      </c>
      <c r="Y131" s="473">
        <v>2213</v>
      </c>
      <c r="Z131" s="473">
        <v>2151</v>
      </c>
      <c r="AA131" s="473">
        <v>1772</v>
      </c>
      <c r="AB131" s="473">
        <v>1896</v>
      </c>
      <c r="AC131" s="473">
        <v>1976</v>
      </c>
      <c r="AD131" s="473">
        <v>1395</v>
      </c>
      <c r="AE131" s="473">
        <v>2083</v>
      </c>
      <c r="AF131" s="473">
        <v>1760</v>
      </c>
      <c r="AG131" s="473">
        <v>2162</v>
      </c>
      <c r="AH131" s="473">
        <v>1893</v>
      </c>
      <c r="AI131" s="473">
        <v>2192</v>
      </c>
      <c r="AJ131" s="473">
        <v>2248</v>
      </c>
      <c r="AK131" s="473">
        <v>2350</v>
      </c>
      <c r="AL131" s="473">
        <v>2154</v>
      </c>
      <c r="AM131" s="473">
        <v>2329</v>
      </c>
      <c r="AN131" s="473">
        <v>2310</v>
      </c>
      <c r="AO131" s="473">
        <v>1952</v>
      </c>
      <c r="AP131" s="473">
        <v>2000</v>
      </c>
      <c r="AQ131" s="473">
        <v>2317</v>
      </c>
      <c r="AR131" s="473">
        <v>2513</v>
      </c>
      <c r="AS131" s="473">
        <v>1997</v>
      </c>
      <c r="AT131" s="473">
        <v>1615</v>
      </c>
      <c r="AU131" s="473">
        <v>2199</v>
      </c>
      <c r="AV131" s="473">
        <v>1759</v>
      </c>
      <c r="AW131" s="473">
        <v>2001</v>
      </c>
      <c r="AX131" s="473">
        <v>2253</v>
      </c>
      <c r="AY131" s="473">
        <v>2965</v>
      </c>
      <c r="AZ131" s="473">
        <v>2412</v>
      </c>
      <c r="BA131" s="473">
        <v>2518</v>
      </c>
      <c r="BB131" s="473">
        <v>1855</v>
      </c>
      <c r="BC131" s="473">
        <v>1928</v>
      </c>
      <c r="BD131" s="473">
        <v>2021</v>
      </c>
      <c r="BE131" s="473">
        <v>1547</v>
      </c>
      <c r="BF131" s="473">
        <v>1837</v>
      </c>
      <c r="BG131" s="473">
        <v>2388</v>
      </c>
      <c r="BH131" s="473">
        <v>1365</v>
      </c>
      <c r="BI131" s="473">
        <v>1295</v>
      </c>
      <c r="BJ131" s="473">
        <v>1921</v>
      </c>
      <c r="BK131" s="473">
        <v>2304</v>
      </c>
      <c r="BL131" s="473">
        <v>2461</v>
      </c>
      <c r="BM131" s="473">
        <v>1180</v>
      </c>
      <c r="BN131" s="473">
        <v>2341</v>
      </c>
      <c r="BO131" s="473">
        <v>2570</v>
      </c>
      <c r="BP131" s="473">
        <v>2336</v>
      </c>
      <c r="BQ131" s="473">
        <v>2667</v>
      </c>
      <c r="BR131" s="473">
        <v>2449</v>
      </c>
      <c r="BS131" s="473">
        <v>2712</v>
      </c>
      <c r="BT131" s="473">
        <v>2413</v>
      </c>
      <c r="BU131" s="473">
        <v>1912</v>
      </c>
      <c r="BV131" s="473">
        <v>2252</v>
      </c>
      <c r="BW131" s="473">
        <v>1342</v>
      </c>
      <c r="BX131" s="473">
        <v>1750</v>
      </c>
      <c r="BY131" s="473">
        <v>1346</v>
      </c>
      <c r="BZ131" s="473">
        <v>1728</v>
      </c>
      <c r="CA131" s="473">
        <v>3215</v>
      </c>
      <c r="CB131" s="473">
        <v>1924</v>
      </c>
      <c r="CC131" s="473">
        <v>1950</v>
      </c>
      <c r="CD131" s="473">
        <v>2323</v>
      </c>
      <c r="CE131" s="474"/>
      <c r="CF131" s="475" t="s">
        <v>1731</v>
      </c>
      <c r="CG131" s="475"/>
      <c r="CH131" s="475"/>
      <c r="CI131" s="475"/>
      <c r="CJ131" s="475"/>
    </row>
    <row r="132" spans="1:88" s="476" customFormat="1" ht="15" customHeight="1">
      <c r="A132" s="469" t="s">
        <v>1507</v>
      </c>
      <c r="B132" s="469" t="s">
        <v>1959</v>
      </c>
      <c r="C132" s="469" t="s">
        <v>1508</v>
      </c>
      <c r="D132" s="469" t="s">
        <v>1509</v>
      </c>
      <c r="E132" s="469"/>
      <c r="F132" s="470">
        <v>117</v>
      </c>
      <c r="G132" s="471"/>
      <c r="H132" s="471"/>
      <c r="I132" s="471"/>
      <c r="J132" s="471"/>
      <c r="K132" s="471"/>
      <c r="L132" s="697" t="s">
        <v>1732</v>
      </c>
      <c r="M132" s="697"/>
      <c r="N132" s="697"/>
      <c r="O132" s="697"/>
      <c r="P132" s="472"/>
      <c r="Q132" s="473">
        <v>857</v>
      </c>
      <c r="R132" s="473">
        <v>911</v>
      </c>
      <c r="S132" s="473">
        <v>964</v>
      </c>
      <c r="T132" s="473">
        <v>825</v>
      </c>
      <c r="U132" s="473">
        <v>717</v>
      </c>
      <c r="V132" s="473">
        <v>826</v>
      </c>
      <c r="W132" s="473">
        <v>899</v>
      </c>
      <c r="X132" s="473">
        <v>811</v>
      </c>
      <c r="Y132" s="473">
        <v>1070</v>
      </c>
      <c r="Z132" s="473">
        <v>918</v>
      </c>
      <c r="AA132" s="473">
        <v>945</v>
      </c>
      <c r="AB132" s="473">
        <v>816</v>
      </c>
      <c r="AC132" s="473">
        <v>827</v>
      </c>
      <c r="AD132" s="473">
        <v>652</v>
      </c>
      <c r="AE132" s="473">
        <v>759</v>
      </c>
      <c r="AF132" s="473">
        <v>710</v>
      </c>
      <c r="AG132" s="473">
        <v>883</v>
      </c>
      <c r="AH132" s="473">
        <v>831</v>
      </c>
      <c r="AI132" s="473">
        <v>990</v>
      </c>
      <c r="AJ132" s="473">
        <v>1081</v>
      </c>
      <c r="AK132" s="473">
        <v>1000</v>
      </c>
      <c r="AL132" s="473">
        <v>898</v>
      </c>
      <c r="AM132" s="473">
        <v>879</v>
      </c>
      <c r="AN132" s="473">
        <v>1029</v>
      </c>
      <c r="AO132" s="473">
        <v>848</v>
      </c>
      <c r="AP132" s="473">
        <v>779</v>
      </c>
      <c r="AQ132" s="473">
        <v>855</v>
      </c>
      <c r="AR132" s="473">
        <v>1017</v>
      </c>
      <c r="AS132" s="473">
        <v>910</v>
      </c>
      <c r="AT132" s="473">
        <v>857</v>
      </c>
      <c r="AU132" s="473">
        <v>875</v>
      </c>
      <c r="AV132" s="473">
        <v>1037</v>
      </c>
      <c r="AW132" s="473">
        <v>644</v>
      </c>
      <c r="AX132" s="473">
        <v>1014</v>
      </c>
      <c r="AY132" s="473">
        <v>1159</v>
      </c>
      <c r="AZ132" s="473">
        <v>862</v>
      </c>
      <c r="BA132" s="473">
        <v>1039</v>
      </c>
      <c r="BB132" s="473">
        <v>898</v>
      </c>
      <c r="BC132" s="473">
        <v>1173</v>
      </c>
      <c r="BD132" s="473">
        <v>807</v>
      </c>
      <c r="BE132" s="473">
        <v>692</v>
      </c>
      <c r="BF132" s="473">
        <v>701</v>
      </c>
      <c r="BG132" s="473">
        <v>908</v>
      </c>
      <c r="BH132" s="473">
        <v>682</v>
      </c>
      <c r="BI132" s="473">
        <v>820</v>
      </c>
      <c r="BJ132" s="473">
        <v>821</v>
      </c>
      <c r="BK132" s="473">
        <v>920</v>
      </c>
      <c r="BL132" s="473">
        <v>1448</v>
      </c>
      <c r="BM132" s="473">
        <v>624</v>
      </c>
      <c r="BN132" s="473">
        <v>956</v>
      </c>
      <c r="BO132" s="473">
        <v>1077</v>
      </c>
      <c r="BP132" s="473">
        <v>946</v>
      </c>
      <c r="BQ132" s="473">
        <v>839</v>
      </c>
      <c r="BR132" s="473">
        <v>817</v>
      </c>
      <c r="BS132" s="473">
        <v>744</v>
      </c>
      <c r="BT132" s="473">
        <v>953</v>
      </c>
      <c r="BU132" s="473">
        <v>815</v>
      </c>
      <c r="BV132" s="473">
        <v>894</v>
      </c>
      <c r="BW132" s="473">
        <v>639</v>
      </c>
      <c r="BX132" s="473">
        <v>866</v>
      </c>
      <c r="BY132" s="473">
        <v>515</v>
      </c>
      <c r="BZ132" s="473">
        <v>751</v>
      </c>
      <c r="CA132" s="473">
        <v>973</v>
      </c>
      <c r="CB132" s="473">
        <v>983</v>
      </c>
      <c r="CC132" s="473">
        <v>748</v>
      </c>
      <c r="CD132" s="473">
        <v>1075</v>
      </c>
      <c r="CE132" s="474"/>
      <c r="CF132" s="475" t="s">
        <v>1733</v>
      </c>
      <c r="CG132" s="475"/>
      <c r="CH132" s="475"/>
      <c r="CI132" s="475"/>
      <c r="CJ132" s="475"/>
    </row>
    <row r="133" spans="1:88" s="468" customFormat="1" ht="27" customHeight="1">
      <c r="A133" s="461" t="s">
        <v>1507</v>
      </c>
      <c r="B133" s="461" t="s">
        <v>1959</v>
      </c>
      <c r="C133" s="461" t="s">
        <v>1508</v>
      </c>
      <c r="D133" s="461" t="s">
        <v>1509</v>
      </c>
      <c r="E133" s="461"/>
      <c r="F133" s="462">
        <v>118</v>
      </c>
      <c r="G133" s="463"/>
      <c r="H133" s="463"/>
      <c r="I133" s="463"/>
      <c r="J133" s="463"/>
      <c r="K133" s="463"/>
      <c r="L133" s="696" t="s">
        <v>1734</v>
      </c>
      <c r="M133" s="696"/>
      <c r="N133" s="696"/>
      <c r="O133" s="696"/>
      <c r="P133" s="464"/>
      <c r="Q133" s="465">
        <v>91</v>
      </c>
      <c r="R133" s="465">
        <v>75</v>
      </c>
      <c r="S133" s="465">
        <v>79</v>
      </c>
      <c r="T133" s="465">
        <v>73</v>
      </c>
      <c r="U133" s="465">
        <v>80</v>
      </c>
      <c r="V133" s="465">
        <v>78</v>
      </c>
      <c r="W133" s="465">
        <v>88</v>
      </c>
      <c r="X133" s="465">
        <v>71</v>
      </c>
      <c r="Y133" s="465">
        <v>80</v>
      </c>
      <c r="Z133" s="465">
        <v>78</v>
      </c>
      <c r="AA133" s="465">
        <v>73</v>
      </c>
      <c r="AB133" s="465">
        <v>57</v>
      </c>
      <c r="AC133" s="465">
        <v>76</v>
      </c>
      <c r="AD133" s="465">
        <v>61</v>
      </c>
      <c r="AE133" s="465">
        <v>83</v>
      </c>
      <c r="AF133" s="465">
        <v>55</v>
      </c>
      <c r="AG133" s="465">
        <v>142</v>
      </c>
      <c r="AH133" s="465">
        <v>72</v>
      </c>
      <c r="AI133" s="465">
        <v>101</v>
      </c>
      <c r="AJ133" s="465">
        <v>51</v>
      </c>
      <c r="AK133" s="465">
        <v>40</v>
      </c>
      <c r="AL133" s="465">
        <v>64</v>
      </c>
      <c r="AM133" s="465">
        <v>109</v>
      </c>
      <c r="AN133" s="465">
        <v>88</v>
      </c>
      <c r="AO133" s="465">
        <v>95</v>
      </c>
      <c r="AP133" s="465">
        <v>88</v>
      </c>
      <c r="AQ133" s="465">
        <v>98</v>
      </c>
      <c r="AR133" s="465">
        <v>127</v>
      </c>
      <c r="AS133" s="465">
        <v>30</v>
      </c>
      <c r="AT133" s="465">
        <v>110</v>
      </c>
      <c r="AU133" s="465">
        <v>93</v>
      </c>
      <c r="AV133" s="465">
        <v>61</v>
      </c>
      <c r="AW133" s="465">
        <v>35</v>
      </c>
      <c r="AX133" s="465">
        <v>73</v>
      </c>
      <c r="AY133" s="465">
        <v>73</v>
      </c>
      <c r="AZ133" s="465">
        <v>167</v>
      </c>
      <c r="BA133" s="465">
        <v>94</v>
      </c>
      <c r="BB133" s="465">
        <v>60</v>
      </c>
      <c r="BC133" s="465">
        <v>59</v>
      </c>
      <c r="BD133" s="465">
        <v>42</v>
      </c>
      <c r="BE133" s="465">
        <v>132</v>
      </c>
      <c r="BF133" s="465">
        <v>80</v>
      </c>
      <c r="BG133" s="465">
        <v>181</v>
      </c>
      <c r="BH133" s="465">
        <v>39</v>
      </c>
      <c r="BI133" s="465">
        <v>31</v>
      </c>
      <c r="BJ133" s="465">
        <v>54</v>
      </c>
      <c r="BK133" s="465">
        <v>127</v>
      </c>
      <c r="BL133" s="465">
        <v>96</v>
      </c>
      <c r="BM133" s="465">
        <v>34</v>
      </c>
      <c r="BN133" s="465">
        <v>77</v>
      </c>
      <c r="BO133" s="465">
        <v>56</v>
      </c>
      <c r="BP133" s="465">
        <v>94</v>
      </c>
      <c r="BQ133" s="465">
        <v>70</v>
      </c>
      <c r="BR133" s="465">
        <v>107</v>
      </c>
      <c r="BS133" s="465">
        <v>67</v>
      </c>
      <c r="BT133" s="465">
        <v>137</v>
      </c>
      <c r="BU133" s="465">
        <v>58</v>
      </c>
      <c r="BV133" s="465">
        <v>60</v>
      </c>
      <c r="BW133" s="465">
        <v>81</v>
      </c>
      <c r="BX133" s="465">
        <v>62</v>
      </c>
      <c r="BY133" s="465">
        <v>69</v>
      </c>
      <c r="BZ133" s="465">
        <v>44</v>
      </c>
      <c r="CA133" s="465">
        <v>62</v>
      </c>
      <c r="CB133" s="465">
        <v>64</v>
      </c>
      <c r="CC133" s="465">
        <v>99</v>
      </c>
      <c r="CD133" s="465">
        <v>95</v>
      </c>
      <c r="CE133" s="466"/>
      <c r="CF133" s="467" t="s">
        <v>1735</v>
      </c>
      <c r="CG133" s="467"/>
      <c r="CH133" s="467"/>
      <c r="CI133" s="467"/>
      <c r="CJ133" s="467"/>
    </row>
    <row r="134" spans="1:88" s="476" customFormat="1" ht="15" customHeight="1">
      <c r="A134" s="469" t="s">
        <v>1507</v>
      </c>
      <c r="B134" s="469" t="s">
        <v>1959</v>
      </c>
      <c r="C134" s="469" t="s">
        <v>1508</v>
      </c>
      <c r="D134" s="469" t="s">
        <v>1509</v>
      </c>
      <c r="E134" s="469"/>
      <c r="F134" s="470">
        <v>119</v>
      </c>
      <c r="G134" s="471"/>
      <c r="H134" s="471"/>
      <c r="I134" s="471"/>
      <c r="J134" s="471"/>
      <c r="K134" s="471"/>
      <c r="L134" s="697" t="s">
        <v>1736</v>
      </c>
      <c r="M134" s="697"/>
      <c r="N134" s="697"/>
      <c r="O134" s="697"/>
      <c r="P134" s="472"/>
      <c r="Q134" s="473">
        <v>858</v>
      </c>
      <c r="R134" s="473">
        <v>865</v>
      </c>
      <c r="S134" s="473">
        <v>922</v>
      </c>
      <c r="T134" s="473">
        <v>825</v>
      </c>
      <c r="U134" s="473">
        <v>870</v>
      </c>
      <c r="V134" s="473">
        <v>862</v>
      </c>
      <c r="W134" s="473">
        <v>904</v>
      </c>
      <c r="X134" s="473">
        <v>739</v>
      </c>
      <c r="Y134" s="473">
        <v>939</v>
      </c>
      <c r="Z134" s="473">
        <v>914</v>
      </c>
      <c r="AA134" s="473">
        <v>779</v>
      </c>
      <c r="AB134" s="473">
        <v>712</v>
      </c>
      <c r="AC134" s="473">
        <v>790</v>
      </c>
      <c r="AD134" s="473">
        <v>505</v>
      </c>
      <c r="AE134" s="473">
        <v>930</v>
      </c>
      <c r="AF134" s="473">
        <v>772</v>
      </c>
      <c r="AG134" s="473">
        <v>883</v>
      </c>
      <c r="AH134" s="473">
        <v>736</v>
      </c>
      <c r="AI134" s="473">
        <v>949</v>
      </c>
      <c r="AJ134" s="473">
        <v>939</v>
      </c>
      <c r="AK134" s="473">
        <v>931</v>
      </c>
      <c r="AL134" s="473">
        <v>861</v>
      </c>
      <c r="AM134" s="473">
        <v>1085</v>
      </c>
      <c r="AN134" s="473">
        <v>1005</v>
      </c>
      <c r="AO134" s="473">
        <v>984</v>
      </c>
      <c r="AP134" s="473">
        <v>919</v>
      </c>
      <c r="AQ134" s="473">
        <v>760</v>
      </c>
      <c r="AR134" s="473">
        <v>947</v>
      </c>
      <c r="AS134" s="473">
        <v>713</v>
      </c>
      <c r="AT134" s="473">
        <v>729</v>
      </c>
      <c r="AU134" s="473">
        <v>842</v>
      </c>
      <c r="AV134" s="473">
        <v>449</v>
      </c>
      <c r="AW134" s="473">
        <v>762</v>
      </c>
      <c r="AX134" s="473">
        <v>868</v>
      </c>
      <c r="AY134" s="473">
        <v>1021</v>
      </c>
      <c r="AZ134" s="473">
        <v>784</v>
      </c>
      <c r="BA134" s="473">
        <v>1065</v>
      </c>
      <c r="BB134" s="473">
        <v>725</v>
      </c>
      <c r="BC134" s="473">
        <v>1004</v>
      </c>
      <c r="BD134" s="473">
        <v>804</v>
      </c>
      <c r="BE134" s="473">
        <v>831</v>
      </c>
      <c r="BF134" s="473">
        <v>906</v>
      </c>
      <c r="BG134" s="473">
        <v>1191</v>
      </c>
      <c r="BH134" s="473">
        <v>581</v>
      </c>
      <c r="BI134" s="473">
        <v>690</v>
      </c>
      <c r="BJ134" s="473">
        <v>739</v>
      </c>
      <c r="BK134" s="473">
        <v>729</v>
      </c>
      <c r="BL134" s="473">
        <v>977</v>
      </c>
      <c r="BM134" s="473">
        <v>763</v>
      </c>
      <c r="BN134" s="473">
        <v>877</v>
      </c>
      <c r="BO134" s="473">
        <v>925</v>
      </c>
      <c r="BP134" s="473">
        <v>1046</v>
      </c>
      <c r="BQ134" s="473">
        <v>871</v>
      </c>
      <c r="BR134" s="473">
        <v>928</v>
      </c>
      <c r="BS134" s="473">
        <v>812</v>
      </c>
      <c r="BT134" s="473">
        <v>783</v>
      </c>
      <c r="BU134" s="473">
        <v>846</v>
      </c>
      <c r="BV134" s="473">
        <v>768</v>
      </c>
      <c r="BW134" s="473">
        <v>550</v>
      </c>
      <c r="BX134" s="473">
        <v>891</v>
      </c>
      <c r="BY134" s="473">
        <v>462</v>
      </c>
      <c r="BZ134" s="473">
        <v>777</v>
      </c>
      <c r="CA134" s="473">
        <v>966</v>
      </c>
      <c r="CB134" s="473">
        <v>1059</v>
      </c>
      <c r="CC134" s="473">
        <v>1001</v>
      </c>
      <c r="CD134" s="473">
        <v>729</v>
      </c>
      <c r="CE134" s="474"/>
      <c r="CF134" s="475" t="s">
        <v>1737</v>
      </c>
      <c r="CG134" s="475"/>
      <c r="CH134" s="475"/>
      <c r="CI134" s="475"/>
      <c r="CJ134" s="475"/>
    </row>
    <row r="135" spans="1:88" s="476" customFormat="1" ht="15" customHeight="1">
      <c r="A135" s="469" t="s">
        <v>1507</v>
      </c>
      <c r="B135" s="469" t="s">
        <v>1959</v>
      </c>
      <c r="C135" s="469" t="s">
        <v>1508</v>
      </c>
      <c r="D135" s="469" t="s">
        <v>1509</v>
      </c>
      <c r="E135" s="469"/>
      <c r="F135" s="462">
        <v>120</v>
      </c>
      <c r="G135" s="463"/>
      <c r="H135" s="471"/>
      <c r="I135" s="471"/>
      <c r="J135" s="471"/>
      <c r="K135" s="471"/>
      <c r="L135" s="697" t="s">
        <v>1738</v>
      </c>
      <c r="M135" s="697"/>
      <c r="N135" s="697"/>
      <c r="O135" s="697"/>
      <c r="P135" s="472"/>
      <c r="Q135" s="473">
        <v>1677</v>
      </c>
      <c r="R135" s="473">
        <v>1618</v>
      </c>
      <c r="S135" s="473">
        <v>1679</v>
      </c>
      <c r="T135" s="473">
        <v>1457</v>
      </c>
      <c r="U135" s="473">
        <v>1625</v>
      </c>
      <c r="V135" s="473">
        <v>1283</v>
      </c>
      <c r="W135" s="473">
        <v>1810</v>
      </c>
      <c r="X135" s="473">
        <v>1454</v>
      </c>
      <c r="Y135" s="473">
        <v>1715</v>
      </c>
      <c r="Z135" s="473">
        <v>1587</v>
      </c>
      <c r="AA135" s="473">
        <v>1517</v>
      </c>
      <c r="AB135" s="473">
        <v>1348</v>
      </c>
      <c r="AC135" s="473">
        <v>1415</v>
      </c>
      <c r="AD135" s="473">
        <v>994</v>
      </c>
      <c r="AE135" s="473">
        <v>1856</v>
      </c>
      <c r="AF135" s="473">
        <v>1599</v>
      </c>
      <c r="AG135" s="473">
        <v>1845</v>
      </c>
      <c r="AH135" s="473">
        <v>1149</v>
      </c>
      <c r="AI135" s="473">
        <v>1548</v>
      </c>
      <c r="AJ135" s="473">
        <v>1674</v>
      </c>
      <c r="AK135" s="473">
        <v>1242</v>
      </c>
      <c r="AL135" s="473">
        <v>1283</v>
      </c>
      <c r="AM135" s="473">
        <v>2022</v>
      </c>
      <c r="AN135" s="473">
        <v>1933</v>
      </c>
      <c r="AO135" s="473">
        <v>1516</v>
      </c>
      <c r="AP135" s="473">
        <v>1705</v>
      </c>
      <c r="AQ135" s="473">
        <v>1820</v>
      </c>
      <c r="AR135" s="473">
        <v>1970</v>
      </c>
      <c r="AS135" s="473">
        <v>1597</v>
      </c>
      <c r="AT135" s="473">
        <v>1402</v>
      </c>
      <c r="AU135" s="473">
        <v>1750</v>
      </c>
      <c r="AV135" s="473">
        <v>1517</v>
      </c>
      <c r="AW135" s="473">
        <v>983</v>
      </c>
      <c r="AX135" s="473">
        <v>1239</v>
      </c>
      <c r="AY135" s="473">
        <v>1580</v>
      </c>
      <c r="AZ135" s="473">
        <v>1380</v>
      </c>
      <c r="BA135" s="473">
        <v>1818</v>
      </c>
      <c r="BB135" s="473">
        <v>1217</v>
      </c>
      <c r="BC135" s="473">
        <v>1931</v>
      </c>
      <c r="BD135" s="473">
        <v>1098</v>
      </c>
      <c r="BE135" s="473">
        <v>1252</v>
      </c>
      <c r="BF135" s="473">
        <v>2082</v>
      </c>
      <c r="BG135" s="473">
        <v>1872</v>
      </c>
      <c r="BH135" s="473">
        <v>1110</v>
      </c>
      <c r="BI135" s="473">
        <v>879</v>
      </c>
      <c r="BJ135" s="473">
        <v>1471</v>
      </c>
      <c r="BK135" s="473">
        <v>1908</v>
      </c>
      <c r="BL135" s="473">
        <v>1606</v>
      </c>
      <c r="BM135" s="473">
        <v>1140</v>
      </c>
      <c r="BN135" s="473">
        <v>1574</v>
      </c>
      <c r="BO135" s="473">
        <v>1978</v>
      </c>
      <c r="BP135" s="473">
        <v>1683</v>
      </c>
      <c r="BQ135" s="473">
        <v>1755</v>
      </c>
      <c r="BR135" s="473">
        <v>1531</v>
      </c>
      <c r="BS135" s="473">
        <v>1426</v>
      </c>
      <c r="BT135" s="473">
        <v>1467</v>
      </c>
      <c r="BU135" s="473">
        <v>1268</v>
      </c>
      <c r="BV135" s="473">
        <v>1522</v>
      </c>
      <c r="BW135" s="473">
        <v>974</v>
      </c>
      <c r="BX135" s="473">
        <v>1423</v>
      </c>
      <c r="BY135" s="473">
        <v>1066</v>
      </c>
      <c r="BZ135" s="473">
        <v>1341</v>
      </c>
      <c r="CA135" s="473">
        <v>2679</v>
      </c>
      <c r="CB135" s="473">
        <v>1588</v>
      </c>
      <c r="CC135" s="473">
        <v>1272</v>
      </c>
      <c r="CD135" s="473">
        <v>1746</v>
      </c>
      <c r="CE135" s="474"/>
      <c r="CF135" s="475" t="s">
        <v>1739</v>
      </c>
      <c r="CG135" s="475"/>
      <c r="CH135" s="475"/>
      <c r="CI135" s="475"/>
      <c r="CJ135" s="475"/>
    </row>
    <row r="136" spans="1:88" s="476" customFormat="1" ht="15" customHeight="1">
      <c r="A136" s="469" t="s">
        <v>1507</v>
      </c>
      <c r="B136" s="469" t="s">
        <v>1959</v>
      </c>
      <c r="C136" s="469" t="s">
        <v>1508</v>
      </c>
      <c r="D136" s="469" t="s">
        <v>1509</v>
      </c>
      <c r="E136" s="469"/>
      <c r="F136" s="470">
        <v>121</v>
      </c>
      <c r="G136" s="471"/>
      <c r="H136" s="471"/>
      <c r="I136" s="471"/>
      <c r="J136" s="471"/>
      <c r="K136" s="471"/>
      <c r="L136" s="697" t="s">
        <v>1740</v>
      </c>
      <c r="M136" s="697"/>
      <c r="N136" s="697"/>
      <c r="O136" s="697"/>
      <c r="P136" s="472"/>
      <c r="Q136" s="473">
        <v>725</v>
      </c>
      <c r="R136" s="473">
        <v>679</v>
      </c>
      <c r="S136" s="473">
        <v>732</v>
      </c>
      <c r="T136" s="473">
        <v>485</v>
      </c>
      <c r="U136" s="473">
        <v>488</v>
      </c>
      <c r="V136" s="473">
        <v>512</v>
      </c>
      <c r="W136" s="473">
        <v>799</v>
      </c>
      <c r="X136" s="473">
        <v>713</v>
      </c>
      <c r="Y136" s="473">
        <v>538</v>
      </c>
      <c r="Z136" s="473">
        <v>666</v>
      </c>
      <c r="AA136" s="473">
        <v>806</v>
      </c>
      <c r="AB136" s="473">
        <v>449</v>
      </c>
      <c r="AC136" s="473">
        <v>592</v>
      </c>
      <c r="AD136" s="473">
        <v>297</v>
      </c>
      <c r="AE136" s="473">
        <v>586</v>
      </c>
      <c r="AF136" s="473">
        <v>698</v>
      </c>
      <c r="AG136" s="473">
        <v>902</v>
      </c>
      <c r="AH136" s="473">
        <v>461</v>
      </c>
      <c r="AI136" s="473">
        <v>613</v>
      </c>
      <c r="AJ136" s="473">
        <v>775</v>
      </c>
      <c r="AK136" s="473">
        <v>810</v>
      </c>
      <c r="AL136" s="473">
        <v>571</v>
      </c>
      <c r="AM136" s="473">
        <v>793</v>
      </c>
      <c r="AN136" s="473">
        <v>456</v>
      </c>
      <c r="AO136" s="473">
        <v>551</v>
      </c>
      <c r="AP136" s="473">
        <v>849</v>
      </c>
      <c r="AQ136" s="473">
        <v>727</v>
      </c>
      <c r="AR136" s="473">
        <v>1062</v>
      </c>
      <c r="AS136" s="473">
        <v>472</v>
      </c>
      <c r="AT136" s="473">
        <v>596</v>
      </c>
      <c r="AU136" s="473">
        <v>537</v>
      </c>
      <c r="AV136" s="473">
        <v>721</v>
      </c>
      <c r="AW136" s="473">
        <v>469</v>
      </c>
      <c r="AX136" s="473">
        <v>350</v>
      </c>
      <c r="AY136" s="473">
        <v>1159</v>
      </c>
      <c r="AZ136" s="473">
        <v>721</v>
      </c>
      <c r="BA136" s="473">
        <v>547</v>
      </c>
      <c r="BB136" s="473">
        <v>1140</v>
      </c>
      <c r="BC136" s="473">
        <v>632</v>
      </c>
      <c r="BD136" s="473">
        <v>609</v>
      </c>
      <c r="BE136" s="473">
        <v>959</v>
      </c>
      <c r="BF136" s="473">
        <v>735</v>
      </c>
      <c r="BG136" s="473">
        <v>723</v>
      </c>
      <c r="BH136" s="473">
        <v>574</v>
      </c>
      <c r="BI136" s="473">
        <v>399</v>
      </c>
      <c r="BJ136" s="473">
        <v>558</v>
      </c>
      <c r="BK136" s="473">
        <v>1820</v>
      </c>
      <c r="BL136" s="473">
        <v>531</v>
      </c>
      <c r="BM136" s="473">
        <v>573</v>
      </c>
      <c r="BN136" s="473">
        <v>505</v>
      </c>
      <c r="BO136" s="473">
        <v>496</v>
      </c>
      <c r="BP136" s="473">
        <v>1087</v>
      </c>
      <c r="BQ136" s="473">
        <v>527</v>
      </c>
      <c r="BR136" s="473">
        <v>609</v>
      </c>
      <c r="BS136" s="473">
        <v>839</v>
      </c>
      <c r="BT136" s="473">
        <v>746</v>
      </c>
      <c r="BU136" s="473">
        <v>928</v>
      </c>
      <c r="BV136" s="473">
        <v>703</v>
      </c>
      <c r="BW136" s="473">
        <v>335</v>
      </c>
      <c r="BX136" s="473">
        <v>988</v>
      </c>
      <c r="BY136" s="473">
        <v>197</v>
      </c>
      <c r="BZ136" s="473">
        <v>528</v>
      </c>
      <c r="CA136" s="473">
        <v>502</v>
      </c>
      <c r="CB136" s="473">
        <v>807</v>
      </c>
      <c r="CC136" s="473">
        <v>436</v>
      </c>
      <c r="CD136" s="473">
        <v>407</v>
      </c>
      <c r="CE136" s="474"/>
      <c r="CF136" s="475" t="s">
        <v>1741</v>
      </c>
      <c r="CG136" s="475"/>
      <c r="CH136" s="475"/>
      <c r="CI136" s="475"/>
      <c r="CJ136" s="475"/>
    </row>
    <row r="137" spans="1:88" s="468" customFormat="1" ht="27" customHeight="1">
      <c r="A137" s="461" t="s">
        <v>1507</v>
      </c>
      <c r="B137" s="461" t="s">
        <v>1959</v>
      </c>
      <c r="C137" s="461" t="s">
        <v>1508</v>
      </c>
      <c r="D137" s="461" t="s">
        <v>1509</v>
      </c>
      <c r="E137" s="461"/>
      <c r="F137" s="462">
        <v>122</v>
      </c>
      <c r="G137" s="463"/>
      <c r="H137" s="463"/>
      <c r="I137" s="463"/>
      <c r="J137" s="463"/>
      <c r="K137" s="696" t="s">
        <v>1742</v>
      </c>
      <c r="L137" s="696"/>
      <c r="M137" s="696"/>
      <c r="N137" s="696"/>
      <c r="O137" s="696"/>
      <c r="P137" s="464"/>
      <c r="Q137" s="465">
        <v>9986</v>
      </c>
      <c r="R137" s="465">
        <v>10048</v>
      </c>
      <c r="S137" s="465">
        <v>11212</v>
      </c>
      <c r="T137" s="465">
        <v>9941</v>
      </c>
      <c r="U137" s="465">
        <v>9025</v>
      </c>
      <c r="V137" s="465">
        <v>9430</v>
      </c>
      <c r="W137" s="465">
        <v>11040</v>
      </c>
      <c r="X137" s="465">
        <v>8391</v>
      </c>
      <c r="Y137" s="465">
        <v>10063</v>
      </c>
      <c r="Z137" s="465">
        <v>9978</v>
      </c>
      <c r="AA137" s="465">
        <v>10234</v>
      </c>
      <c r="AB137" s="465">
        <v>9337</v>
      </c>
      <c r="AC137" s="465">
        <v>10530</v>
      </c>
      <c r="AD137" s="465">
        <v>7077</v>
      </c>
      <c r="AE137" s="465">
        <v>9641</v>
      </c>
      <c r="AF137" s="465">
        <v>9975</v>
      </c>
      <c r="AG137" s="465">
        <v>10131</v>
      </c>
      <c r="AH137" s="465">
        <v>8511</v>
      </c>
      <c r="AI137" s="465">
        <v>9676</v>
      </c>
      <c r="AJ137" s="465">
        <v>8821</v>
      </c>
      <c r="AK137" s="465">
        <v>8950</v>
      </c>
      <c r="AL137" s="465">
        <v>10397</v>
      </c>
      <c r="AM137" s="465">
        <v>11676</v>
      </c>
      <c r="AN137" s="465">
        <v>11417</v>
      </c>
      <c r="AO137" s="465">
        <v>11384</v>
      </c>
      <c r="AP137" s="465">
        <v>9093</v>
      </c>
      <c r="AQ137" s="465">
        <v>10908</v>
      </c>
      <c r="AR137" s="465">
        <v>11347</v>
      </c>
      <c r="AS137" s="465">
        <v>8978</v>
      </c>
      <c r="AT137" s="465">
        <v>10773</v>
      </c>
      <c r="AU137" s="465">
        <v>8991</v>
      </c>
      <c r="AV137" s="465">
        <v>8118</v>
      </c>
      <c r="AW137" s="465">
        <v>8761</v>
      </c>
      <c r="AX137" s="465">
        <v>9001</v>
      </c>
      <c r="AY137" s="465">
        <v>11790</v>
      </c>
      <c r="AZ137" s="465">
        <v>10492</v>
      </c>
      <c r="BA137" s="465">
        <v>10109</v>
      </c>
      <c r="BB137" s="465">
        <v>9061</v>
      </c>
      <c r="BC137" s="465">
        <v>11487</v>
      </c>
      <c r="BD137" s="465">
        <v>12715</v>
      </c>
      <c r="BE137" s="465">
        <v>8882</v>
      </c>
      <c r="BF137" s="465">
        <v>8670</v>
      </c>
      <c r="BG137" s="465">
        <v>9939</v>
      </c>
      <c r="BH137" s="465">
        <v>9153</v>
      </c>
      <c r="BI137" s="465">
        <v>8979</v>
      </c>
      <c r="BJ137" s="465">
        <v>9305</v>
      </c>
      <c r="BK137" s="465">
        <v>9844</v>
      </c>
      <c r="BL137" s="465">
        <v>13844</v>
      </c>
      <c r="BM137" s="465">
        <v>13664</v>
      </c>
      <c r="BN137" s="465">
        <v>8618</v>
      </c>
      <c r="BO137" s="465">
        <v>9581</v>
      </c>
      <c r="BP137" s="465">
        <v>9684</v>
      </c>
      <c r="BQ137" s="465">
        <v>9661</v>
      </c>
      <c r="BR137" s="465">
        <v>8161</v>
      </c>
      <c r="BS137" s="465">
        <v>7880</v>
      </c>
      <c r="BT137" s="465">
        <v>11777</v>
      </c>
      <c r="BU137" s="465">
        <v>9130</v>
      </c>
      <c r="BV137" s="465">
        <v>8634</v>
      </c>
      <c r="BW137" s="465">
        <v>7239</v>
      </c>
      <c r="BX137" s="465">
        <v>11181</v>
      </c>
      <c r="BY137" s="465">
        <v>7677</v>
      </c>
      <c r="BZ137" s="465">
        <v>8441</v>
      </c>
      <c r="CA137" s="465">
        <v>13750</v>
      </c>
      <c r="CB137" s="465">
        <v>8887</v>
      </c>
      <c r="CC137" s="465">
        <v>8530</v>
      </c>
      <c r="CD137" s="465">
        <v>11249</v>
      </c>
      <c r="CE137" s="466"/>
      <c r="CF137" s="467" t="s">
        <v>1743</v>
      </c>
      <c r="CG137" s="467"/>
      <c r="CH137" s="467"/>
      <c r="CI137" s="467"/>
      <c r="CJ137" s="467"/>
    </row>
    <row r="138" spans="1:88" s="468" customFormat="1" ht="27" customHeight="1">
      <c r="A138" s="461" t="s">
        <v>1507</v>
      </c>
      <c r="B138" s="461" t="s">
        <v>1959</v>
      </c>
      <c r="C138" s="461" t="s">
        <v>1508</v>
      </c>
      <c r="D138" s="461" t="s">
        <v>1509</v>
      </c>
      <c r="E138" s="461"/>
      <c r="F138" s="462">
        <v>123</v>
      </c>
      <c r="G138" s="463"/>
      <c r="H138" s="463"/>
      <c r="I138" s="463"/>
      <c r="J138" s="463"/>
      <c r="K138" s="463"/>
      <c r="L138" s="696" t="s">
        <v>135</v>
      </c>
      <c r="M138" s="696"/>
      <c r="N138" s="696"/>
      <c r="O138" s="696"/>
      <c r="P138" s="464"/>
      <c r="Q138" s="465">
        <v>1740</v>
      </c>
      <c r="R138" s="465">
        <v>1800</v>
      </c>
      <c r="S138" s="465">
        <v>1786</v>
      </c>
      <c r="T138" s="465">
        <v>1853</v>
      </c>
      <c r="U138" s="465">
        <v>2123</v>
      </c>
      <c r="V138" s="465">
        <v>1882</v>
      </c>
      <c r="W138" s="465">
        <v>1800</v>
      </c>
      <c r="X138" s="465">
        <v>1641</v>
      </c>
      <c r="Y138" s="465">
        <v>1711</v>
      </c>
      <c r="Z138" s="465">
        <v>1774</v>
      </c>
      <c r="AA138" s="465">
        <v>1868</v>
      </c>
      <c r="AB138" s="465">
        <v>1738</v>
      </c>
      <c r="AC138" s="465">
        <v>1729</v>
      </c>
      <c r="AD138" s="465">
        <v>1130</v>
      </c>
      <c r="AE138" s="465">
        <v>2187</v>
      </c>
      <c r="AF138" s="465">
        <v>1674</v>
      </c>
      <c r="AG138" s="465">
        <v>2297</v>
      </c>
      <c r="AH138" s="465">
        <v>2150</v>
      </c>
      <c r="AI138" s="465">
        <v>1910</v>
      </c>
      <c r="AJ138" s="465">
        <v>1545</v>
      </c>
      <c r="AK138" s="465">
        <v>2029</v>
      </c>
      <c r="AL138" s="465">
        <v>1631</v>
      </c>
      <c r="AM138" s="465">
        <v>1761</v>
      </c>
      <c r="AN138" s="465">
        <v>1737</v>
      </c>
      <c r="AO138" s="465">
        <v>1605</v>
      </c>
      <c r="AP138" s="465">
        <v>1552</v>
      </c>
      <c r="AQ138" s="465">
        <v>1906</v>
      </c>
      <c r="AR138" s="465">
        <v>2210</v>
      </c>
      <c r="AS138" s="465">
        <v>1628</v>
      </c>
      <c r="AT138" s="465">
        <v>1519</v>
      </c>
      <c r="AU138" s="465">
        <v>1434</v>
      </c>
      <c r="AV138" s="465">
        <v>1079</v>
      </c>
      <c r="AW138" s="465">
        <v>1402</v>
      </c>
      <c r="AX138" s="465">
        <v>2082</v>
      </c>
      <c r="AY138" s="465">
        <v>1708</v>
      </c>
      <c r="AZ138" s="465">
        <v>1737</v>
      </c>
      <c r="BA138" s="465">
        <v>1541</v>
      </c>
      <c r="BB138" s="465">
        <v>1423</v>
      </c>
      <c r="BC138" s="465">
        <v>1860</v>
      </c>
      <c r="BD138" s="465">
        <v>2741</v>
      </c>
      <c r="BE138" s="465">
        <v>1467</v>
      </c>
      <c r="BF138" s="465">
        <v>1720</v>
      </c>
      <c r="BG138" s="465">
        <v>2076</v>
      </c>
      <c r="BH138" s="465">
        <v>1719</v>
      </c>
      <c r="BI138" s="465">
        <v>2668</v>
      </c>
      <c r="BJ138" s="465">
        <v>1852</v>
      </c>
      <c r="BK138" s="465">
        <v>1429</v>
      </c>
      <c r="BL138" s="465">
        <v>1699</v>
      </c>
      <c r="BM138" s="465">
        <v>3493</v>
      </c>
      <c r="BN138" s="465">
        <v>1161</v>
      </c>
      <c r="BO138" s="465">
        <v>1740</v>
      </c>
      <c r="BP138" s="465">
        <v>1787</v>
      </c>
      <c r="BQ138" s="465">
        <v>1677</v>
      </c>
      <c r="BR138" s="465">
        <v>1344</v>
      </c>
      <c r="BS138" s="465">
        <v>1128</v>
      </c>
      <c r="BT138" s="465">
        <v>1717</v>
      </c>
      <c r="BU138" s="465">
        <v>1656</v>
      </c>
      <c r="BV138" s="465">
        <v>1765</v>
      </c>
      <c r="BW138" s="465">
        <v>1419</v>
      </c>
      <c r="BX138" s="465">
        <v>1940</v>
      </c>
      <c r="BY138" s="465">
        <v>1363</v>
      </c>
      <c r="BZ138" s="465">
        <v>1228</v>
      </c>
      <c r="CA138" s="465">
        <v>1901</v>
      </c>
      <c r="CB138" s="465">
        <v>1386</v>
      </c>
      <c r="CC138" s="465">
        <v>1737</v>
      </c>
      <c r="CD138" s="465">
        <v>2170</v>
      </c>
      <c r="CE138" s="466"/>
      <c r="CF138" s="467" t="s">
        <v>1744</v>
      </c>
      <c r="CG138" s="467"/>
      <c r="CH138" s="467"/>
      <c r="CI138" s="467"/>
      <c r="CJ138" s="467"/>
    </row>
    <row r="139" spans="1:88" s="476" customFormat="1" ht="15" customHeight="1">
      <c r="A139" s="469" t="s">
        <v>1507</v>
      </c>
      <c r="B139" s="469" t="s">
        <v>1959</v>
      </c>
      <c r="C139" s="469" t="s">
        <v>1508</v>
      </c>
      <c r="D139" s="469" t="s">
        <v>1509</v>
      </c>
      <c r="E139" s="469"/>
      <c r="F139" s="462">
        <v>124</v>
      </c>
      <c r="G139" s="463"/>
      <c r="H139" s="471"/>
      <c r="I139" s="471"/>
      <c r="J139" s="471"/>
      <c r="K139" s="471"/>
      <c r="L139" s="697" t="s">
        <v>1745</v>
      </c>
      <c r="M139" s="697"/>
      <c r="N139" s="697"/>
      <c r="O139" s="697"/>
      <c r="P139" s="472"/>
      <c r="Q139" s="473">
        <v>786</v>
      </c>
      <c r="R139" s="473">
        <v>926</v>
      </c>
      <c r="S139" s="473">
        <v>1014</v>
      </c>
      <c r="T139" s="473">
        <v>758</v>
      </c>
      <c r="U139" s="473">
        <v>572</v>
      </c>
      <c r="V139" s="473">
        <v>695</v>
      </c>
      <c r="W139" s="473">
        <v>855</v>
      </c>
      <c r="X139" s="473">
        <v>739</v>
      </c>
      <c r="Y139" s="473">
        <v>940</v>
      </c>
      <c r="Z139" s="473">
        <v>997</v>
      </c>
      <c r="AA139" s="473">
        <v>1526</v>
      </c>
      <c r="AB139" s="473">
        <v>524</v>
      </c>
      <c r="AC139" s="473">
        <v>758</v>
      </c>
      <c r="AD139" s="473">
        <v>693</v>
      </c>
      <c r="AE139" s="473">
        <v>564</v>
      </c>
      <c r="AF139" s="473">
        <v>1019</v>
      </c>
      <c r="AG139" s="473">
        <v>592</v>
      </c>
      <c r="AH139" s="473">
        <v>509</v>
      </c>
      <c r="AI139" s="473">
        <v>631</v>
      </c>
      <c r="AJ139" s="473">
        <v>794</v>
      </c>
      <c r="AK139" s="473">
        <v>891</v>
      </c>
      <c r="AL139" s="473">
        <v>975</v>
      </c>
      <c r="AM139" s="473">
        <v>572</v>
      </c>
      <c r="AN139" s="473">
        <v>657</v>
      </c>
      <c r="AO139" s="473">
        <v>700</v>
      </c>
      <c r="AP139" s="473">
        <v>1034</v>
      </c>
      <c r="AQ139" s="473">
        <v>846</v>
      </c>
      <c r="AR139" s="473">
        <v>833</v>
      </c>
      <c r="AS139" s="473">
        <v>999</v>
      </c>
      <c r="AT139" s="473">
        <v>674</v>
      </c>
      <c r="AU139" s="473">
        <v>550</v>
      </c>
      <c r="AV139" s="473">
        <v>771</v>
      </c>
      <c r="AW139" s="473">
        <v>733</v>
      </c>
      <c r="AX139" s="473">
        <v>1026</v>
      </c>
      <c r="AY139" s="473">
        <v>951</v>
      </c>
      <c r="AZ139" s="473">
        <v>903</v>
      </c>
      <c r="BA139" s="473">
        <v>765</v>
      </c>
      <c r="BB139" s="473">
        <v>803</v>
      </c>
      <c r="BC139" s="473">
        <v>916</v>
      </c>
      <c r="BD139" s="473">
        <v>545</v>
      </c>
      <c r="BE139" s="473">
        <v>607</v>
      </c>
      <c r="BF139" s="473">
        <v>343</v>
      </c>
      <c r="BG139" s="473">
        <v>847</v>
      </c>
      <c r="BH139" s="473">
        <v>607</v>
      </c>
      <c r="BI139" s="473">
        <v>956</v>
      </c>
      <c r="BJ139" s="473">
        <v>1196</v>
      </c>
      <c r="BK139" s="473">
        <v>946</v>
      </c>
      <c r="BL139" s="473">
        <v>3284</v>
      </c>
      <c r="BM139" s="473">
        <v>3887</v>
      </c>
      <c r="BN139" s="473">
        <v>823</v>
      </c>
      <c r="BO139" s="473">
        <v>937</v>
      </c>
      <c r="BP139" s="473">
        <v>719</v>
      </c>
      <c r="BQ139" s="473">
        <v>698</v>
      </c>
      <c r="BR139" s="473">
        <v>652</v>
      </c>
      <c r="BS139" s="473">
        <v>880</v>
      </c>
      <c r="BT139" s="473">
        <v>884</v>
      </c>
      <c r="BU139" s="473">
        <v>668</v>
      </c>
      <c r="BV139" s="473">
        <v>998</v>
      </c>
      <c r="BW139" s="473">
        <v>753</v>
      </c>
      <c r="BX139" s="473">
        <v>754</v>
      </c>
      <c r="BY139" s="473">
        <v>615</v>
      </c>
      <c r="BZ139" s="473">
        <v>323</v>
      </c>
      <c r="CA139" s="473">
        <v>1636</v>
      </c>
      <c r="CB139" s="473">
        <v>1037</v>
      </c>
      <c r="CC139" s="473">
        <v>998</v>
      </c>
      <c r="CD139" s="473">
        <v>618</v>
      </c>
      <c r="CE139" s="474"/>
      <c r="CF139" s="475" t="s">
        <v>1746</v>
      </c>
      <c r="CG139" s="475"/>
      <c r="CH139" s="475"/>
      <c r="CI139" s="475"/>
      <c r="CJ139" s="475"/>
    </row>
    <row r="140" spans="1:88" s="476" customFormat="1" ht="15" customHeight="1">
      <c r="A140" s="469" t="s">
        <v>1507</v>
      </c>
      <c r="B140" s="469" t="s">
        <v>1959</v>
      </c>
      <c r="C140" s="469" t="s">
        <v>1508</v>
      </c>
      <c r="D140" s="469" t="s">
        <v>1509</v>
      </c>
      <c r="E140" s="469"/>
      <c r="F140" s="462">
        <v>125</v>
      </c>
      <c r="G140" s="463"/>
      <c r="H140" s="471"/>
      <c r="I140" s="471"/>
      <c r="J140" s="471"/>
      <c r="K140" s="471"/>
      <c r="L140" s="697" t="s">
        <v>1747</v>
      </c>
      <c r="M140" s="697"/>
      <c r="N140" s="697"/>
      <c r="O140" s="697"/>
      <c r="P140" s="472"/>
      <c r="Q140" s="473">
        <v>2032</v>
      </c>
      <c r="R140" s="473">
        <v>2253</v>
      </c>
      <c r="S140" s="473">
        <v>2183</v>
      </c>
      <c r="T140" s="473">
        <v>2042</v>
      </c>
      <c r="U140" s="473">
        <v>1797</v>
      </c>
      <c r="V140" s="473">
        <v>1861</v>
      </c>
      <c r="W140" s="473">
        <v>2330</v>
      </c>
      <c r="X140" s="473">
        <v>2004</v>
      </c>
      <c r="Y140" s="473">
        <v>2121</v>
      </c>
      <c r="Z140" s="473">
        <v>2106</v>
      </c>
      <c r="AA140" s="473">
        <v>2035</v>
      </c>
      <c r="AB140" s="473">
        <v>2036</v>
      </c>
      <c r="AC140" s="473">
        <v>1913</v>
      </c>
      <c r="AD140" s="473">
        <v>1676</v>
      </c>
      <c r="AE140" s="473">
        <v>1995</v>
      </c>
      <c r="AF140" s="473">
        <v>1684</v>
      </c>
      <c r="AG140" s="473">
        <v>2260</v>
      </c>
      <c r="AH140" s="473">
        <v>1513</v>
      </c>
      <c r="AI140" s="473">
        <v>1988</v>
      </c>
      <c r="AJ140" s="473">
        <v>1799</v>
      </c>
      <c r="AK140" s="473">
        <v>1656</v>
      </c>
      <c r="AL140" s="473">
        <v>1785</v>
      </c>
      <c r="AM140" s="473">
        <v>3676</v>
      </c>
      <c r="AN140" s="473">
        <v>2983</v>
      </c>
      <c r="AO140" s="473">
        <v>2191</v>
      </c>
      <c r="AP140" s="473">
        <v>2136</v>
      </c>
      <c r="AQ140" s="473">
        <v>2034</v>
      </c>
      <c r="AR140" s="473">
        <v>2656</v>
      </c>
      <c r="AS140" s="473">
        <v>1709</v>
      </c>
      <c r="AT140" s="473">
        <v>2265</v>
      </c>
      <c r="AU140" s="473">
        <v>2002</v>
      </c>
      <c r="AV140" s="473">
        <v>1731</v>
      </c>
      <c r="AW140" s="473">
        <v>1651</v>
      </c>
      <c r="AX140" s="473">
        <v>2076</v>
      </c>
      <c r="AY140" s="473">
        <v>2262</v>
      </c>
      <c r="AZ140" s="473">
        <v>2253</v>
      </c>
      <c r="BA140" s="473">
        <v>2300</v>
      </c>
      <c r="BB140" s="473">
        <v>2183</v>
      </c>
      <c r="BC140" s="473">
        <v>2694</v>
      </c>
      <c r="BD140" s="473">
        <v>2249</v>
      </c>
      <c r="BE140" s="473">
        <v>2004</v>
      </c>
      <c r="BF140" s="473">
        <v>1664</v>
      </c>
      <c r="BG140" s="473">
        <v>2143</v>
      </c>
      <c r="BH140" s="473">
        <v>1058</v>
      </c>
      <c r="BI140" s="473">
        <v>1713</v>
      </c>
      <c r="BJ140" s="473">
        <v>2074</v>
      </c>
      <c r="BK140" s="473">
        <v>2072</v>
      </c>
      <c r="BL140" s="473">
        <v>2494</v>
      </c>
      <c r="BM140" s="473">
        <v>2353</v>
      </c>
      <c r="BN140" s="473">
        <v>2702</v>
      </c>
      <c r="BO140" s="473">
        <v>2253</v>
      </c>
      <c r="BP140" s="473">
        <v>2484</v>
      </c>
      <c r="BQ140" s="473">
        <v>2637</v>
      </c>
      <c r="BR140" s="473">
        <v>2021</v>
      </c>
      <c r="BS140" s="473">
        <v>2052</v>
      </c>
      <c r="BT140" s="473">
        <v>1888</v>
      </c>
      <c r="BU140" s="473">
        <v>1741</v>
      </c>
      <c r="BV140" s="473">
        <v>1826</v>
      </c>
      <c r="BW140" s="473">
        <v>1577</v>
      </c>
      <c r="BX140" s="473">
        <v>2156</v>
      </c>
      <c r="BY140" s="473">
        <v>1718</v>
      </c>
      <c r="BZ140" s="473">
        <v>1568</v>
      </c>
      <c r="CA140" s="473">
        <v>2436</v>
      </c>
      <c r="CB140" s="473">
        <v>2908</v>
      </c>
      <c r="CC140" s="473">
        <v>1920</v>
      </c>
      <c r="CD140" s="473">
        <v>1579</v>
      </c>
      <c r="CE140" s="474"/>
      <c r="CF140" s="475" t="s">
        <v>1748</v>
      </c>
      <c r="CG140" s="475"/>
      <c r="CH140" s="475"/>
      <c r="CI140" s="475"/>
      <c r="CJ140" s="475"/>
    </row>
    <row r="141" spans="1:88" s="476" customFormat="1" ht="15" customHeight="1">
      <c r="A141" s="469" t="s">
        <v>1507</v>
      </c>
      <c r="B141" s="469" t="s">
        <v>1959</v>
      </c>
      <c r="C141" s="469" t="s">
        <v>1508</v>
      </c>
      <c r="D141" s="469" t="s">
        <v>1509</v>
      </c>
      <c r="E141" s="469"/>
      <c r="F141" s="462">
        <v>126</v>
      </c>
      <c r="G141" s="463"/>
      <c r="H141" s="471"/>
      <c r="I141" s="471"/>
      <c r="J141" s="471"/>
      <c r="K141" s="471"/>
      <c r="L141" s="697" t="s">
        <v>1749</v>
      </c>
      <c r="M141" s="697"/>
      <c r="N141" s="697"/>
      <c r="O141" s="697"/>
      <c r="P141" s="472"/>
      <c r="Q141" s="473">
        <v>5428</v>
      </c>
      <c r="R141" s="473">
        <v>5069</v>
      </c>
      <c r="S141" s="473">
        <v>6229</v>
      </c>
      <c r="T141" s="473">
        <v>5287</v>
      </c>
      <c r="U141" s="473">
        <v>4533</v>
      </c>
      <c r="V141" s="473">
        <v>4992</v>
      </c>
      <c r="W141" s="473">
        <v>6055</v>
      </c>
      <c r="X141" s="473">
        <v>4006</v>
      </c>
      <c r="Y141" s="473">
        <v>5291</v>
      </c>
      <c r="Z141" s="473">
        <v>5101</v>
      </c>
      <c r="AA141" s="473">
        <v>4805</v>
      </c>
      <c r="AB141" s="473">
        <v>5038</v>
      </c>
      <c r="AC141" s="473">
        <v>6129</v>
      </c>
      <c r="AD141" s="473">
        <v>3578</v>
      </c>
      <c r="AE141" s="473">
        <v>4895</v>
      </c>
      <c r="AF141" s="473">
        <v>5598</v>
      </c>
      <c r="AG141" s="473">
        <v>4982</v>
      </c>
      <c r="AH141" s="473">
        <v>4338</v>
      </c>
      <c r="AI141" s="473">
        <v>5148</v>
      </c>
      <c r="AJ141" s="473">
        <v>4682</v>
      </c>
      <c r="AK141" s="473">
        <v>4374</v>
      </c>
      <c r="AL141" s="473">
        <v>6006</v>
      </c>
      <c r="AM141" s="473">
        <v>5667</v>
      </c>
      <c r="AN141" s="473">
        <v>6039</v>
      </c>
      <c r="AO141" s="473">
        <v>6889</v>
      </c>
      <c r="AP141" s="473">
        <v>4372</v>
      </c>
      <c r="AQ141" s="473">
        <v>6123</v>
      </c>
      <c r="AR141" s="473">
        <v>5647</v>
      </c>
      <c r="AS141" s="473">
        <v>4642</v>
      </c>
      <c r="AT141" s="473">
        <v>6316</v>
      </c>
      <c r="AU141" s="473">
        <v>5005</v>
      </c>
      <c r="AV141" s="473">
        <v>4537</v>
      </c>
      <c r="AW141" s="473">
        <v>4976</v>
      </c>
      <c r="AX141" s="473">
        <v>3818</v>
      </c>
      <c r="AY141" s="473">
        <v>6869</v>
      </c>
      <c r="AZ141" s="473">
        <v>5600</v>
      </c>
      <c r="BA141" s="473">
        <v>5503</v>
      </c>
      <c r="BB141" s="473">
        <v>4651</v>
      </c>
      <c r="BC141" s="473">
        <v>6016</v>
      </c>
      <c r="BD141" s="473">
        <v>7180</v>
      </c>
      <c r="BE141" s="473">
        <v>4803</v>
      </c>
      <c r="BF141" s="473">
        <v>4942</v>
      </c>
      <c r="BG141" s="473">
        <v>4873</v>
      </c>
      <c r="BH141" s="473">
        <v>5769</v>
      </c>
      <c r="BI141" s="473">
        <v>3642</v>
      </c>
      <c r="BJ141" s="473">
        <v>4182</v>
      </c>
      <c r="BK141" s="473">
        <v>5397</v>
      </c>
      <c r="BL141" s="473">
        <v>6367</v>
      </c>
      <c r="BM141" s="473">
        <v>3931</v>
      </c>
      <c r="BN141" s="473">
        <v>3932</v>
      </c>
      <c r="BO141" s="473">
        <v>4651</v>
      </c>
      <c r="BP141" s="473">
        <v>4694</v>
      </c>
      <c r="BQ141" s="473">
        <v>4649</v>
      </c>
      <c r="BR141" s="473">
        <v>4143</v>
      </c>
      <c r="BS141" s="473">
        <v>3820</v>
      </c>
      <c r="BT141" s="473">
        <v>7289</v>
      </c>
      <c r="BU141" s="473">
        <v>5064</v>
      </c>
      <c r="BV141" s="473">
        <v>4044</v>
      </c>
      <c r="BW141" s="473">
        <v>3491</v>
      </c>
      <c r="BX141" s="473">
        <v>6332</v>
      </c>
      <c r="BY141" s="473">
        <v>3980</v>
      </c>
      <c r="BZ141" s="473">
        <v>5322</v>
      </c>
      <c r="CA141" s="473">
        <v>7776</v>
      </c>
      <c r="CB141" s="473">
        <v>3556</v>
      </c>
      <c r="CC141" s="473">
        <v>3875</v>
      </c>
      <c r="CD141" s="473">
        <v>6883</v>
      </c>
      <c r="CE141" s="474"/>
      <c r="CF141" s="475" t="s">
        <v>1750</v>
      </c>
      <c r="CG141" s="475"/>
      <c r="CH141" s="475"/>
      <c r="CI141" s="475"/>
      <c r="CJ141" s="475"/>
    </row>
    <row r="142" spans="1:88" s="468" customFormat="1" ht="27" customHeight="1">
      <c r="A142" s="461" t="s">
        <v>1507</v>
      </c>
      <c r="B142" s="461" t="s">
        <v>1959</v>
      </c>
      <c r="C142" s="461" t="s">
        <v>1508</v>
      </c>
      <c r="D142" s="461" t="s">
        <v>1509</v>
      </c>
      <c r="E142" s="461"/>
      <c r="F142" s="462">
        <v>127</v>
      </c>
      <c r="G142" s="463"/>
      <c r="H142" s="463"/>
      <c r="I142" s="463"/>
      <c r="J142" s="463"/>
      <c r="K142" s="696" t="s">
        <v>1751</v>
      </c>
      <c r="L142" s="696"/>
      <c r="M142" s="696"/>
      <c r="N142" s="696"/>
      <c r="O142" s="696"/>
      <c r="P142" s="464"/>
      <c r="Q142" s="465">
        <v>37955</v>
      </c>
      <c r="R142" s="465">
        <v>47972</v>
      </c>
      <c r="S142" s="465">
        <v>48632</v>
      </c>
      <c r="T142" s="465">
        <v>49224</v>
      </c>
      <c r="U142" s="465">
        <v>42630</v>
      </c>
      <c r="V142" s="465">
        <v>45767</v>
      </c>
      <c r="W142" s="465">
        <v>41941</v>
      </c>
      <c r="X142" s="465">
        <v>51739</v>
      </c>
      <c r="Y142" s="465">
        <v>55052</v>
      </c>
      <c r="Z142" s="465">
        <v>43202</v>
      </c>
      <c r="AA142" s="465">
        <v>40229</v>
      </c>
      <c r="AB142" s="465">
        <v>48121</v>
      </c>
      <c r="AC142" s="465">
        <v>49063</v>
      </c>
      <c r="AD142" s="465">
        <v>29239</v>
      </c>
      <c r="AE142" s="465">
        <v>38796</v>
      </c>
      <c r="AF142" s="465">
        <v>40534</v>
      </c>
      <c r="AG142" s="465">
        <v>61001</v>
      </c>
      <c r="AH142" s="465">
        <v>33395</v>
      </c>
      <c r="AI142" s="465">
        <v>63482</v>
      </c>
      <c r="AJ142" s="465">
        <v>39865</v>
      </c>
      <c r="AK142" s="465">
        <v>49494</v>
      </c>
      <c r="AL142" s="465">
        <v>44548</v>
      </c>
      <c r="AM142" s="465">
        <v>52412</v>
      </c>
      <c r="AN142" s="465">
        <v>55892</v>
      </c>
      <c r="AO142" s="465">
        <v>43289</v>
      </c>
      <c r="AP142" s="465">
        <v>37641</v>
      </c>
      <c r="AQ142" s="465">
        <v>34597</v>
      </c>
      <c r="AR142" s="465">
        <v>32826</v>
      </c>
      <c r="AS142" s="465">
        <v>67528</v>
      </c>
      <c r="AT142" s="465">
        <v>58802</v>
      </c>
      <c r="AU142" s="465">
        <v>60257</v>
      </c>
      <c r="AV142" s="465">
        <v>55007</v>
      </c>
      <c r="AW142" s="465">
        <v>37005</v>
      </c>
      <c r="AX142" s="465">
        <v>47632</v>
      </c>
      <c r="AY142" s="465">
        <v>64335</v>
      </c>
      <c r="AZ142" s="465">
        <v>55056</v>
      </c>
      <c r="BA142" s="465">
        <v>54811</v>
      </c>
      <c r="BB142" s="465">
        <v>43577</v>
      </c>
      <c r="BC142" s="465">
        <v>36029</v>
      </c>
      <c r="BD142" s="465">
        <v>48791</v>
      </c>
      <c r="BE142" s="465">
        <v>30345</v>
      </c>
      <c r="BF142" s="465">
        <v>35244</v>
      </c>
      <c r="BG142" s="465">
        <v>46296</v>
      </c>
      <c r="BH142" s="465">
        <v>28724</v>
      </c>
      <c r="BI142" s="465">
        <v>34733</v>
      </c>
      <c r="BJ142" s="465">
        <v>42971</v>
      </c>
      <c r="BK142" s="465">
        <v>39675</v>
      </c>
      <c r="BL142" s="465">
        <v>43715</v>
      </c>
      <c r="BM142" s="465">
        <v>41039</v>
      </c>
      <c r="BN142" s="465">
        <v>50718</v>
      </c>
      <c r="BO142" s="465">
        <v>70895</v>
      </c>
      <c r="BP142" s="465">
        <v>37399</v>
      </c>
      <c r="BQ142" s="465">
        <v>47167</v>
      </c>
      <c r="BR142" s="465">
        <v>36923</v>
      </c>
      <c r="BS142" s="465">
        <v>35754</v>
      </c>
      <c r="BT142" s="465">
        <v>34133</v>
      </c>
      <c r="BU142" s="465">
        <v>34393</v>
      </c>
      <c r="BV142" s="465">
        <v>43812</v>
      </c>
      <c r="BW142" s="465">
        <v>124159</v>
      </c>
      <c r="BX142" s="465">
        <v>46610</v>
      </c>
      <c r="BY142" s="465">
        <v>34263</v>
      </c>
      <c r="BZ142" s="465">
        <v>27871</v>
      </c>
      <c r="CA142" s="465">
        <v>46921</v>
      </c>
      <c r="CB142" s="465">
        <v>47049</v>
      </c>
      <c r="CC142" s="465">
        <v>37873</v>
      </c>
      <c r="CD142" s="465">
        <v>47352</v>
      </c>
      <c r="CE142" s="466"/>
      <c r="CF142" s="467" t="s">
        <v>1752</v>
      </c>
      <c r="CG142" s="467"/>
      <c r="CH142" s="467"/>
      <c r="CI142" s="467"/>
      <c r="CJ142" s="467"/>
    </row>
    <row r="143" spans="1:88" s="468" customFormat="1" ht="27" customHeight="1">
      <c r="A143" s="461" t="s">
        <v>1507</v>
      </c>
      <c r="B143" s="461" t="s">
        <v>1959</v>
      </c>
      <c r="C143" s="461" t="s">
        <v>1508</v>
      </c>
      <c r="D143" s="461" t="s">
        <v>1509</v>
      </c>
      <c r="E143" s="461"/>
      <c r="F143" s="462">
        <v>128</v>
      </c>
      <c r="G143" s="463"/>
      <c r="H143" s="463"/>
      <c r="I143" s="463"/>
      <c r="J143" s="463"/>
      <c r="K143" s="463"/>
      <c r="L143" s="696" t="s">
        <v>1753</v>
      </c>
      <c r="M143" s="696"/>
      <c r="N143" s="696"/>
      <c r="O143" s="696"/>
      <c r="P143" s="464"/>
      <c r="Q143" s="465">
        <v>8730</v>
      </c>
      <c r="R143" s="465">
        <v>7751</v>
      </c>
      <c r="S143" s="465">
        <v>5764</v>
      </c>
      <c r="T143" s="465">
        <v>3803</v>
      </c>
      <c r="U143" s="465">
        <v>4758</v>
      </c>
      <c r="V143" s="465">
        <v>3884</v>
      </c>
      <c r="W143" s="465">
        <v>9792</v>
      </c>
      <c r="X143" s="465">
        <v>3731</v>
      </c>
      <c r="Y143" s="465">
        <v>6187</v>
      </c>
      <c r="Z143" s="465">
        <v>7643</v>
      </c>
      <c r="AA143" s="465">
        <v>4192</v>
      </c>
      <c r="AB143" s="465">
        <v>3116</v>
      </c>
      <c r="AC143" s="465">
        <v>4958</v>
      </c>
      <c r="AD143" s="465">
        <v>2318</v>
      </c>
      <c r="AE143" s="465">
        <v>5782</v>
      </c>
      <c r="AF143" s="465">
        <v>4107</v>
      </c>
      <c r="AG143" s="465">
        <v>6912</v>
      </c>
      <c r="AH143" s="465">
        <v>6994</v>
      </c>
      <c r="AI143" s="465">
        <v>3912</v>
      </c>
      <c r="AJ143" s="465">
        <v>3954</v>
      </c>
      <c r="AK143" s="465">
        <v>7727</v>
      </c>
      <c r="AL143" s="465">
        <v>4518</v>
      </c>
      <c r="AM143" s="465">
        <v>5902</v>
      </c>
      <c r="AN143" s="465">
        <v>4429</v>
      </c>
      <c r="AO143" s="465">
        <v>8724</v>
      </c>
      <c r="AP143" s="465">
        <v>8096</v>
      </c>
      <c r="AQ143" s="465">
        <v>12145</v>
      </c>
      <c r="AR143" s="465">
        <v>8421</v>
      </c>
      <c r="AS143" s="465">
        <v>5465</v>
      </c>
      <c r="AT143" s="465">
        <v>3156</v>
      </c>
      <c r="AU143" s="465">
        <v>4802</v>
      </c>
      <c r="AV143" s="465">
        <v>3222</v>
      </c>
      <c r="AW143" s="465">
        <v>2630</v>
      </c>
      <c r="AX143" s="465">
        <v>4264</v>
      </c>
      <c r="AY143" s="465">
        <v>7107</v>
      </c>
      <c r="AZ143" s="465">
        <v>7957</v>
      </c>
      <c r="BA143" s="465">
        <v>7831</v>
      </c>
      <c r="BB143" s="465">
        <v>5127</v>
      </c>
      <c r="BC143" s="465">
        <v>7617</v>
      </c>
      <c r="BD143" s="465">
        <v>7935</v>
      </c>
      <c r="BE143" s="465">
        <v>7081</v>
      </c>
      <c r="BF143" s="465">
        <v>13402</v>
      </c>
      <c r="BG143" s="465">
        <v>6513</v>
      </c>
      <c r="BH143" s="465">
        <v>2702</v>
      </c>
      <c r="BI143" s="465">
        <v>2149</v>
      </c>
      <c r="BJ143" s="465">
        <v>3624</v>
      </c>
      <c r="BK143" s="465">
        <v>4923</v>
      </c>
      <c r="BL143" s="465">
        <v>6546</v>
      </c>
      <c r="BM143" s="465">
        <v>3613</v>
      </c>
      <c r="BN143" s="465">
        <v>5686</v>
      </c>
      <c r="BO143" s="465">
        <v>5128</v>
      </c>
      <c r="BP143" s="465">
        <v>4507</v>
      </c>
      <c r="BQ143" s="465">
        <v>3906</v>
      </c>
      <c r="BR143" s="465">
        <v>9545</v>
      </c>
      <c r="BS143" s="465">
        <v>2825</v>
      </c>
      <c r="BT143" s="465">
        <v>5501</v>
      </c>
      <c r="BU143" s="465">
        <v>2793</v>
      </c>
      <c r="BV143" s="465">
        <v>5246</v>
      </c>
      <c r="BW143" s="465">
        <v>3943</v>
      </c>
      <c r="BX143" s="465">
        <v>5211</v>
      </c>
      <c r="BY143" s="465">
        <v>5129</v>
      </c>
      <c r="BZ143" s="465">
        <v>8489</v>
      </c>
      <c r="CA143" s="465">
        <v>8986</v>
      </c>
      <c r="CB143" s="465">
        <v>5284</v>
      </c>
      <c r="CC143" s="465">
        <v>6897</v>
      </c>
      <c r="CD143" s="465">
        <v>5827</v>
      </c>
      <c r="CE143" s="466"/>
      <c r="CF143" s="467" t="s">
        <v>1754</v>
      </c>
      <c r="CG143" s="467"/>
      <c r="CH143" s="467"/>
      <c r="CI143" s="467"/>
      <c r="CJ143" s="467"/>
    </row>
    <row r="144" spans="1:88" s="476" customFormat="1" ht="15" customHeight="1">
      <c r="A144" s="469" t="s">
        <v>1507</v>
      </c>
      <c r="B144" s="469" t="s">
        <v>1959</v>
      </c>
      <c r="C144" s="469" t="s">
        <v>1508</v>
      </c>
      <c r="D144" s="469" t="s">
        <v>1509</v>
      </c>
      <c r="E144" s="469"/>
      <c r="F144" s="462">
        <v>129</v>
      </c>
      <c r="G144" s="463"/>
      <c r="H144" s="471"/>
      <c r="I144" s="471"/>
      <c r="J144" s="471"/>
      <c r="K144" s="471"/>
      <c r="L144" s="697" t="s">
        <v>1755</v>
      </c>
      <c r="M144" s="697"/>
      <c r="N144" s="697"/>
      <c r="O144" s="697"/>
      <c r="P144" s="472"/>
      <c r="Q144" s="473">
        <v>16951</v>
      </c>
      <c r="R144" s="473">
        <v>25602</v>
      </c>
      <c r="S144" s="473">
        <v>27888</v>
      </c>
      <c r="T144" s="473">
        <v>29446</v>
      </c>
      <c r="U144" s="473">
        <v>23262</v>
      </c>
      <c r="V144" s="473">
        <v>27115</v>
      </c>
      <c r="W144" s="473">
        <v>18539</v>
      </c>
      <c r="X144" s="473">
        <v>32410</v>
      </c>
      <c r="Y144" s="473">
        <v>34060</v>
      </c>
      <c r="Z144" s="473">
        <v>21863</v>
      </c>
      <c r="AA144" s="473">
        <v>22230</v>
      </c>
      <c r="AB144" s="473">
        <v>28977</v>
      </c>
      <c r="AC144" s="473">
        <v>29639</v>
      </c>
      <c r="AD144" s="473">
        <v>14017</v>
      </c>
      <c r="AE144" s="473">
        <v>18283</v>
      </c>
      <c r="AF144" s="473">
        <v>20745</v>
      </c>
      <c r="AG144" s="473">
        <v>38501</v>
      </c>
      <c r="AH144" s="473">
        <v>14295</v>
      </c>
      <c r="AI144" s="473">
        <v>42423</v>
      </c>
      <c r="AJ144" s="473">
        <v>20904</v>
      </c>
      <c r="AK144" s="473">
        <v>24868</v>
      </c>
      <c r="AL144" s="473">
        <v>24065</v>
      </c>
      <c r="AM144" s="473">
        <v>32209</v>
      </c>
      <c r="AN144" s="473">
        <v>37506</v>
      </c>
      <c r="AO144" s="473">
        <v>21693</v>
      </c>
      <c r="AP144" s="473">
        <v>18200</v>
      </c>
      <c r="AQ144" s="473">
        <v>10209</v>
      </c>
      <c r="AR144" s="473">
        <v>13171</v>
      </c>
      <c r="AS144" s="473">
        <v>45963</v>
      </c>
      <c r="AT144" s="473">
        <v>40226</v>
      </c>
      <c r="AU144" s="473">
        <v>38287</v>
      </c>
      <c r="AV144" s="473">
        <v>37667</v>
      </c>
      <c r="AW144" s="473">
        <v>21755</v>
      </c>
      <c r="AX144" s="473">
        <v>30337</v>
      </c>
      <c r="AY144" s="473">
        <v>42701</v>
      </c>
      <c r="AZ144" s="473">
        <v>30638</v>
      </c>
      <c r="BA144" s="473">
        <v>34101</v>
      </c>
      <c r="BB144" s="473">
        <v>26074</v>
      </c>
      <c r="BC144" s="473">
        <v>14243</v>
      </c>
      <c r="BD144" s="473">
        <v>28531</v>
      </c>
      <c r="BE144" s="473">
        <v>9474</v>
      </c>
      <c r="BF144" s="473">
        <v>11903</v>
      </c>
      <c r="BG144" s="473">
        <v>25720</v>
      </c>
      <c r="BH144" s="473">
        <v>14843</v>
      </c>
      <c r="BI144" s="473">
        <v>20166</v>
      </c>
      <c r="BJ144" s="473">
        <v>24060</v>
      </c>
      <c r="BK144" s="473">
        <v>21525</v>
      </c>
      <c r="BL144" s="473">
        <v>24118</v>
      </c>
      <c r="BM144" s="473">
        <v>25400</v>
      </c>
      <c r="BN144" s="473">
        <v>29884</v>
      </c>
      <c r="BO144" s="473">
        <v>46461</v>
      </c>
      <c r="BP144" s="473">
        <v>16292</v>
      </c>
      <c r="BQ144" s="473">
        <v>26263</v>
      </c>
      <c r="BR144" s="473">
        <v>16718</v>
      </c>
      <c r="BS144" s="473">
        <v>19270</v>
      </c>
      <c r="BT144" s="473">
        <v>16000</v>
      </c>
      <c r="BU144" s="473">
        <v>16123</v>
      </c>
      <c r="BV144" s="473">
        <v>22000</v>
      </c>
      <c r="BW144" s="473">
        <v>105585</v>
      </c>
      <c r="BX144" s="473">
        <v>24997</v>
      </c>
      <c r="BY144" s="473">
        <v>15595</v>
      </c>
      <c r="BZ144" s="473">
        <v>9350</v>
      </c>
      <c r="CA144" s="473">
        <v>25119</v>
      </c>
      <c r="CB144" s="473">
        <v>29518</v>
      </c>
      <c r="CC144" s="473">
        <v>15876</v>
      </c>
      <c r="CD144" s="473">
        <v>28852</v>
      </c>
      <c r="CE144" s="474"/>
      <c r="CF144" s="475" t="s">
        <v>1756</v>
      </c>
      <c r="CG144" s="475"/>
      <c r="CH144" s="475"/>
      <c r="CI144" s="475"/>
      <c r="CJ144" s="479"/>
    </row>
    <row r="145" spans="1:88" s="476" customFormat="1" ht="15" customHeight="1">
      <c r="A145" s="469" t="s">
        <v>1507</v>
      </c>
      <c r="B145" s="469" t="s">
        <v>1959</v>
      </c>
      <c r="C145" s="469" t="s">
        <v>1508</v>
      </c>
      <c r="D145" s="469" t="s">
        <v>1509</v>
      </c>
      <c r="E145" s="469"/>
      <c r="F145" s="462">
        <v>130</v>
      </c>
      <c r="G145" s="463"/>
      <c r="H145" s="471"/>
      <c r="I145" s="471"/>
      <c r="J145" s="471"/>
      <c r="K145" s="471"/>
      <c r="L145" s="471"/>
      <c r="M145" s="697" t="s">
        <v>1757</v>
      </c>
      <c r="N145" s="697"/>
      <c r="O145" s="697"/>
      <c r="P145" s="472"/>
      <c r="Q145" s="473">
        <v>4635</v>
      </c>
      <c r="R145" s="473">
        <v>6962</v>
      </c>
      <c r="S145" s="473">
        <v>7839</v>
      </c>
      <c r="T145" s="473">
        <v>7434</v>
      </c>
      <c r="U145" s="473">
        <v>3969</v>
      </c>
      <c r="V145" s="473">
        <v>6800</v>
      </c>
      <c r="W145" s="473">
        <v>3629</v>
      </c>
      <c r="X145" s="473">
        <v>10603</v>
      </c>
      <c r="Y145" s="473">
        <v>12214</v>
      </c>
      <c r="Z145" s="473">
        <v>6989</v>
      </c>
      <c r="AA145" s="473">
        <v>3438</v>
      </c>
      <c r="AB145" s="473">
        <v>10244</v>
      </c>
      <c r="AC145" s="473">
        <v>10188</v>
      </c>
      <c r="AD145" s="473">
        <v>1077</v>
      </c>
      <c r="AE145" s="473">
        <v>1007</v>
      </c>
      <c r="AF145" s="473">
        <v>4900</v>
      </c>
      <c r="AG145" s="473">
        <v>14377</v>
      </c>
      <c r="AH145" s="473">
        <v>0</v>
      </c>
      <c r="AI145" s="473">
        <v>18925</v>
      </c>
      <c r="AJ145" s="473">
        <v>1281</v>
      </c>
      <c r="AK145" s="473">
        <v>2965</v>
      </c>
      <c r="AL145" s="473">
        <v>5886</v>
      </c>
      <c r="AM145" s="473">
        <v>11275</v>
      </c>
      <c r="AN145" s="473">
        <v>13742</v>
      </c>
      <c r="AO145" s="473">
        <v>9062</v>
      </c>
      <c r="AP145" s="473">
        <v>6582</v>
      </c>
      <c r="AQ145" s="473">
        <v>2195</v>
      </c>
      <c r="AR145" s="473">
        <v>2835</v>
      </c>
      <c r="AS145" s="473">
        <v>21198</v>
      </c>
      <c r="AT145" s="473">
        <v>16946</v>
      </c>
      <c r="AU145" s="473">
        <v>15629</v>
      </c>
      <c r="AV145" s="473">
        <v>19439</v>
      </c>
      <c r="AW145" s="473">
        <v>3987</v>
      </c>
      <c r="AX145" s="473">
        <v>9215</v>
      </c>
      <c r="AY145" s="473">
        <v>19033</v>
      </c>
      <c r="AZ145" s="473">
        <v>12804</v>
      </c>
      <c r="BA145" s="473">
        <v>17560</v>
      </c>
      <c r="BB145" s="473">
        <v>4657</v>
      </c>
      <c r="BC145" s="473">
        <v>259</v>
      </c>
      <c r="BD145" s="473">
        <v>15218</v>
      </c>
      <c r="BE145" s="473">
        <v>1663</v>
      </c>
      <c r="BF145" s="473">
        <v>1818</v>
      </c>
      <c r="BG145" s="473">
        <v>8315</v>
      </c>
      <c r="BH145" s="473">
        <v>0</v>
      </c>
      <c r="BI145" s="473">
        <v>1391</v>
      </c>
      <c r="BJ145" s="473">
        <v>4874</v>
      </c>
      <c r="BK145" s="473">
        <v>2794</v>
      </c>
      <c r="BL145" s="473">
        <v>4487</v>
      </c>
      <c r="BM145" s="473">
        <v>3302</v>
      </c>
      <c r="BN145" s="473">
        <v>10637</v>
      </c>
      <c r="BO145" s="473">
        <v>21616</v>
      </c>
      <c r="BP145" s="473">
        <v>922</v>
      </c>
      <c r="BQ145" s="473">
        <v>7917</v>
      </c>
      <c r="BR145" s="473">
        <v>3413</v>
      </c>
      <c r="BS145" s="473">
        <v>4221</v>
      </c>
      <c r="BT145" s="473">
        <v>695</v>
      </c>
      <c r="BU145" s="473">
        <v>123</v>
      </c>
      <c r="BV145" s="473">
        <v>2199</v>
      </c>
      <c r="BW145" s="473">
        <v>64382</v>
      </c>
      <c r="BX145" s="473">
        <v>4845</v>
      </c>
      <c r="BY145" s="473">
        <v>2234</v>
      </c>
      <c r="BZ145" s="473">
        <v>156</v>
      </c>
      <c r="CA145" s="473">
        <v>7074</v>
      </c>
      <c r="CB145" s="473">
        <v>8353</v>
      </c>
      <c r="CC145" s="473">
        <v>3724</v>
      </c>
      <c r="CD145" s="473">
        <v>9559</v>
      </c>
      <c r="CE145" s="474"/>
      <c r="CF145" s="475" t="s">
        <v>1758</v>
      </c>
      <c r="CG145" s="475"/>
      <c r="CH145" s="475"/>
      <c r="CI145" s="475"/>
    </row>
    <row r="146" spans="1:88" s="476" customFormat="1" ht="15" customHeight="1">
      <c r="A146" s="469" t="s">
        <v>1507</v>
      </c>
      <c r="B146" s="469" t="s">
        <v>1959</v>
      </c>
      <c r="C146" s="469" t="s">
        <v>1508</v>
      </c>
      <c r="D146" s="469" t="s">
        <v>1509</v>
      </c>
      <c r="E146" s="469"/>
      <c r="F146" s="462">
        <v>131</v>
      </c>
      <c r="G146" s="463"/>
      <c r="H146" s="471"/>
      <c r="I146" s="471"/>
      <c r="J146" s="471"/>
      <c r="K146" s="471"/>
      <c r="L146" s="471"/>
      <c r="M146" s="697" t="s">
        <v>1759</v>
      </c>
      <c r="N146" s="697"/>
      <c r="O146" s="697"/>
      <c r="P146" s="472"/>
      <c r="Q146" s="473">
        <v>317</v>
      </c>
      <c r="R146" s="473">
        <v>900</v>
      </c>
      <c r="S146" s="473">
        <v>214</v>
      </c>
      <c r="T146" s="473">
        <v>183</v>
      </c>
      <c r="U146" s="473">
        <v>146</v>
      </c>
      <c r="V146" s="473">
        <v>101</v>
      </c>
      <c r="W146" s="473">
        <v>746</v>
      </c>
      <c r="X146" s="473">
        <v>281</v>
      </c>
      <c r="Y146" s="473">
        <v>292</v>
      </c>
      <c r="Z146" s="473">
        <v>402</v>
      </c>
      <c r="AA146" s="473">
        <v>314</v>
      </c>
      <c r="AB146" s="473">
        <v>260</v>
      </c>
      <c r="AC146" s="473">
        <v>205</v>
      </c>
      <c r="AD146" s="473">
        <v>59</v>
      </c>
      <c r="AE146" s="473">
        <v>79</v>
      </c>
      <c r="AF146" s="473">
        <v>280</v>
      </c>
      <c r="AG146" s="473">
        <v>251</v>
      </c>
      <c r="AH146" s="473">
        <v>246</v>
      </c>
      <c r="AI146" s="473">
        <v>239</v>
      </c>
      <c r="AJ146" s="473">
        <v>180</v>
      </c>
      <c r="AK146" s="473">
        <v>141</v>
      </c>
      <c r="AL146" s="473">
        <v>197</v>
      </c>
      <c r="AM146" s="473">
        <v>484</v>
      </c>
      <c r="AN146" s="473">
        <v>264</v>
      </c>
      <c r="AO146" s="473">
        <v>444</v>
      </c>
      <c r="AP146" s="473">
        <v>145</v>
      </c>
      <c r="AQ146" s="473">
        <v>496</v>
      </c>
      <c r="AR146" s="473">
        <v>22</v>
      </c>
      <c r="AS146" s="473">
        <v>927</v>
      </c>
      <c r="AT146" s="473">
        <v>308</v>
      </c>
      <c r="AU146" s="473">
        <v>142</v>
      </c>
      <c r="AV146" s="473">
        <v>47</v>
      </c>
      <c r="AW146" s="473">
        <v>265</v>
      </c>
      <c r="AX146" s="473">
        <v>132</v>
      </c>
      <c r="AY146" s="473">
        <v>261</v>
      </c>
      <c r="AZ146" s="473">
        <v>234</v>
      </c>
      <c r="BA146" s="473">
        <v>367</v>
      </c>
      <c r="BB146" s="473">
        <v>153</v>
      </c>
      <c r="BC146" s="473">
        <v>309</v>
      </c>
      <c r="BD146" s="473">
        <v>179</v>
      </c>
      <c r="BE146" s="473">
        <v>456</v>
      </c>
      <c r="BF146" s="473">
        <v>32</v>
      </c>
      <c r="BG146" s="473">
        <v>575</v>
      </c>
      <c r="BH146" s="473">
        <v>34</v>
      </c>
      <c r="BI146" s="473">
        <v>106</v>
      </c>
      <c r="BJ146" s="473">
        <v>248</v>
      </c>
      <c r="BK146" s="473">
        <v>193</v>
      </c>
      <c r="BL146" s="473">
        <v>530</v>
      </c>
      <c r="BM146" s="473">
        <v>2222</v>
      </c>
      <c r="BN146" s="473">
        <v>350</v>
      </c>
      <c r="BO146" s="473">
        <v>340</v>
      </c>
      <c r="BP146" s="473">
        <v>358</v>
      </c>
      <c r="BQ146" s="473">
        <v>552</v>
      </c>
      <c r="BR146" s="473">
        <v>187</v>
      </c>
      <c r="BS146" s="473">
        <v>222</v>
      </c>
      <c r="BT146" s="473">
        <v>0</v>
      </c>
      <c r="BU146" s="473">
        <v>316</v>
      </c>
      <c r="BV146" s="473">
        <v>144</v>
      </c>
      <c r="BW146" s="473">
        <v>115</v>
      </c>
      <c r="BX146" s="473">
        <v>125</v>
      </c>
      <c r="BY146" s="473">
        <v>156</v>
      </c>
      <c r="BZ146" s="473">
        <v>135</v>
      </c>
      <c r="CA146" s="473">
        <v>1148</v>
      </c>
      <c r="CB146" s="473">
        <v>542</v>
      </c>
      <c r="CC146" s="473">
        <v>255</v>
      </c>
      <c r="CD146" s="473">
        <v>146</v>
      </c>
      <c r="CE146" s="474"/>
      <c r="CF146" s="475" t="s">
        <v>1760</v>
      </c>
      <c r="CG146" s="475"/>
      <c r="CH146" s="475"/>
      <c r="CI146" s="475"/>
    </row>
    <row r="147" spans="1:88" s="476" customFormat="1" ht="15" customHeight="1">
      <c r="A147" s="469" t="s">
        <v>1507</v>
      </c>
      <c r="B147" s="469" t="s">
        <v>1959</v>
      </c>
      <c r="C147" s="469" t="s">
        <v>1508</v>
      </c>
      <c r="D147" s="469" t="s">
        <v>1509</v>
      </c>
      <c r="E147" s="469"/>
      <c r="F147" s="462">
        <v>132</v>
      </c>
      <c r="G147" s="463"/>
      <c r="H147" s="471"/>
      <c r="I147" s="471"/>
      <c r="J147" s="471"/>
      <c r="K147" s="471"/>
      <c r="L147" s="471"/>
      <c r="M147" s="697" t="s">
        <v>1761</v>
      </c>
      <c r="N147" s="697"/>
      <c r="O147" s="697"/>
      <c r="P147" s="472"/>
      <c r="Q147" s="473">
        <v>11998</v>
      </c>
      <c r="R147" s="473">
        <v>17739</v>
      </c>
      <c r="S147" s="473">
        <v>19835</v>
      </c>
      <c r="T147" s="473">
        <v>21829</v>
      </c>
      <c r="U147" s="473">
        <v>19147</v>
      </c>
      <c r="V147" s="473">
        <v>20214</v>
      </c>
      <c r="W147" s="473">
        <v>14164</v>
      </c>
      <c r="X147" s="473">
        <v>21526</v>
      </c>
      <c r="Y147" s="473">
        <v>21554</v>
      </c>
      <c r="Z147" s="473">
        <v>14471</v>
      </c>
      <c r="AA147" s="473">
        <v>18479</v>
      </c>
      <c r="AB147" s="473">
        <v>18473</v>
      </c>
      <c r="AC147" s="473">
        <v>19247</v>
      </c>
      <c r="AD147" s="473">
        <v>12882</v>
      </c>
      <c r="AE147" s="473">
        <v>17197</v>
      </c>
      <c r="AF147" s="473">
        <v>15566</v>
      </c>
      <c r="AG147" s="473">
        <v>23873</v>
      </c>
      <c r="AH147" s="473">
        <v>14049</v>
      </c>
      <c r="AI147" s="473">
        <v>23258</v>
      </c>
      <c r="AJ147" s="473">
        <v>19443</v>
      </c>
      <c r="AK147" s="473">
        <v>21763</v>
      </c>
      <c r="AL147" s="473">
        <v>17982</v>
      </c>
      <c r="AM147" s="473">
        <v>20451</v>
      </c>
      <c r="AN147" s="473">
        <v>23500</v>
      </c>
      <c r="AO147" s="473">
        <v>12187</v>
      </c>
      <c r="AP147" s="473">
        <v>11473</v>
      </c>
      <c r="AQ147" s="473">
        <v>7518</v>
      </c>
      <c r="AR147" s="473">
        <v>10315</v>
      </c>
      <c r="AS147" s="473">
        <v>23839</v>
      </c>
      <c r="AT147" s="473">
        <v>22972</v>
      </c>
      <c r="AU147" s="473">
        <v>22516</v>
      </c>
      <c r="AV147" s="473">
        <v>18181</v>
      </c>
      <c r="AW147" s="473">
        <v>17503</v>
      </c>
      <c r="AX147" s="473">
        <v>20991</v>
      </c>
      <c r="AY147" s="473">
        <v>23407</v>
      </c>
      <c r="AZ147" s="473">
        <v>17600</v>
      </c>
      <c r="BA147" s="473">
        <v>16174</v>
      </c>
      <c r="BB147" s="473">
        <v>21263</v>
      </c>
      <c r="BC147" s="473">
        <v>13675</v>
      </c>
      <c r="BD147" s="473">
        <v>13134</v>
      </c>
      <c r="BE147" s="473">
        <v>7354</v>
      </c>
      <c r="BF147" s="473">
        <v>10054</v>
      </c>
      <c r="BG147" s="473">
        <v>16831</v>
      </c>
      <c r="BH147" s="473">
        <v>14808</v>
      </c>
      <c r="BI147" s="473">
        <v>18669</v>
      </c>
      <c r="BJ147" s="473">
        <v>18938</v>
      </c>
      <c r="BK147" s="473">
        <v>18537</v>
      </c>
      <c r="BL147" s="473">
        <v>19100</v>
      </c>
      <c r="BM147" s="473">
        <v>19876</v>
      </c>
      <c r="BN147" s="473">
        <v>18897</v>
      </c>
      <c r="BO147" s="473">
        <v>24505</v>
      </c>
      <c r="BP147" s="473">
        <v>15012</v>
      </c>
      <c r="BQ147" s="473">
        <v>17794</v>
      </c>
      <c r="BR147" s="473">
        <v>13118</v>
      </c>
      <c r="BS147" s="473">
        <v>14827</v>
      </c>
      <c r="BT147" s="473">
        <v>15305</v>
      </c>
      <c r="BU147" s="473">
        <v>15684</v>
      </c>
      <c r="BV147" s="473">
        <v>19657</v>
      </c>
      <c r="BW147" s="473">
        <v>41087</v>
      </c>
      <c r="BX147" s="473">
        <v>20027</v>
      </c>
      <c r="BY147" s="473">
        <v>13205</v>
      </c>
      <c r="BZ147" s="473">
        <v>9059</v>
      </c>
      <c r="CA147" s="473">
        <v>16898</v>
      </c>
      <c r="CB147" s="473">
        <v>20623</v>
      </c>
      <c r="CC147" s="473">
        <v>11897</v>
      </c>
      <c r="CD147" s="473">
        <v>19147</v>
      </c>
      <c r="CE147" s="474"/>
      <c r="CF147" s="475" t="s">
        <v>1762</v>
      </c>
      <c r="CG147" s="475"/>
      <c r="CH147" s="475"/>
      <c r="CI147" s="475"/>
      <c r="CJ147"/>
    </row>
    <row r="148" spans="1:88" s="468" customFormat="1" ht="27" customHeight="1">
      <c r="A148" s="461" t="s">
        <v>1507</v>
      </c>
      <c r="B148" s="461" t="s">
        <v>1959</v>
      </c>
      <c r="C148" s="461" t="s">
        <v>1508</v>
      </c>
      <c r="D148" s="461" t="s">
        <v>1509</v>
      </c>
      <c r="E148" s="461"/>
      <c r="F148" s="462">
        <v>133</v>
      </c>
      <c r="G148" s="463"/>
      <c r="H148" s="463"/>
      <c r="I148" s="463"/>
      <c r="J148" s="463"/>
      <c r="K148" s="463"/>
      <c r="L148" s="696" t="s">
        <v>1239</v>
      </c>
      <c r="M148" s="696"/>
      <c r="N148" s="696"/>
      <c r="O148" s="696"/>
      <c r="P148" s="464"/>
      <c r="Q148" s="465">
        <v>12274</v>
      </c>
      <c r="R148" s="465">
        <v>14619</v>
      </c>
      <c r="S148" s="465">
        <v>14979</v>
      </c>
      <c r="T148" s="465">
        <v>15975</v>
      </c>
      <c r="U148" s="465">
        <v>14611</v>
      </c>
      <c r="V148" s="465">
        <v>14768</v>
      </c>
      <c r="W148" s="465">
        <v>13610</v>
      </c>
      <c r="X148" s="465">
        <v>15598</v>
      </c>
      <c r="Y148" s="465">
        <v>14805</v>
      </c>
      <c r="Z148" s="465">
        <v>13697</v>
      </c>
      <c r="AA148" s="465">
        <v>13807</v>
      </c>
      <c r="AB148" s="465">
        <v>16028</v>
      </c>
      <c r="AC148" s="465">
        <v>14466</v>
      </c>
      <c r="AD148" s="465">
        <v>12904</v>
      </c>
      <c r="AE148" s="465">
        <v>14731</v>
      </c>
      <c r="AF148" s="465">
        <v>15681</v>
      </c>
      <c r="AG148" s="465">
        <v>15588</v>
      </c>
      <c r="AH148" s="465">
        <v>12106</v>
      </c>
      <c r="AI148" s="465">
        <v>17147</v>
      </c>
      <c r="AJ148" s="465">
        <v>15007</v>
      </c>
      <c r="AK148" s="465">
        <v>16898</v>
      </c>
      <c r="AL148" s="465">
        <v>15965</v>
      </c>
      <c r="AM148" s="465">
        <v>14301</v>
      </c>
      <c r="AN148" s="465">
        <v>13958</v>
      </c>
      <c r="AO148" s="465">
        <v>12871</v>
      </c>
      <c r="AP148" s="465">
        <v>11345</v>
      </c>
      <c r="AQ148" s="465">
        <v>12243</v>
      </c>
      <c r="AR148" s="465">
        <v>11233</v>
      </c>
      <c r="AS148" s="465">
        <v>16100</v>
      </c>
      <c r="AT148" s="465">
        <v>15419</v>
      </c>
      <c r="AU148" s="465">
        <v>17168</v>
      </c>
      <c r="AV148" s="465">
        <v>14119</v>
      </c>
      <c r="AW148" s="465">
        <v>12621</v>
      </c>
      <c r="AX148" s="465">
        <v>13031</v>
      </c>
      <c r="AY148" s="465">
        <v>14527</v>
      </c>
      <c r="AZ148" s="465">
        <v>16462</v>
      </c>
      <c r="BA148" s="465">
        <v>12879</v>
      </c>
      <c r="BB148" s="465">
        <v>12377</v>
      </c>
      <c r="BC148" s="465">
        <v>14170</v>
      </c>
      <c r="BD148" s="465">
        <v>12325</v>
      </c>
      <c r="BE148" s="465">
        <v>13790</v>
      </c>
      <c r="BF148" s="465">
        <v>9939</v>
      </c>
      <c r="BG148" s="465">
        <v>14062</v>
      </c>
      <c r="BH148" s="465">
        <v>11179</v>
      </c>
      <c r="BI148" s="465">
        <v>12418</v>
      </c>
      <c r="BJ148" s="465">
        <v>15287</v>
      </c>
      <c r="BK148" s="465">
        <v>13228</v>
      </c>
      <c r="BL148" s="465">
        <v>13051</v>
      </c>
      <c r="BM148" s="465">
        <v>12026</v>
      </c>
      <c r="BN148" s="465">
        <v>15148</v>
      </c>
      <c r="BO148" s="465">
        <v>19306</v>
      </c>
      <c r="BP148" s="465">
        <v>16600</v>
      </c>
      <c r="BQ148" s="465">
        <v>16997</v>
      </c>
      <c r="BR148" s="465">
        <v>10660</v>
      </c>
      <c r="BS148" s="465">
        <v>13658</v>
      </c>
      <c r="BT148" s="465">
        <v>12632</v>
      </c>
      <c r="BU148" s="465">
        <v>15477</v>
      </c>
      <c r="BV148" s="465">
        <v>16566</v>
      </c>
      <c r="BW148" s="465">
        <v>14631</v>
      </c>
      <c r="BX148" s="465">
        <v>16402</v>
      </c>
      <c r="BY148" s="465">
        <v>13538</v>
      </c>
      <c r="BZ148" s="465">
        <v>10032</v>
      </c>
      <c r="CA148" s="465">
        <v>12815</v>
      </c>
      <c r="CB148" s="465">
        <v>12247</v>
      </c>
      <c r="CC148" s="465">
        <v>15100</v>
      </c>
      <c r="CD148" s="465">
        <v>12673</v>
      </c>
      <c r="CE148" s="466"/>
      <c r="CF148" s="467" t="s">
        <v>1763</v>
      </c>
      <c r="CG148" s="467"/>
      <c r="CH148" s="467"/>
      <c r="CI148" s="467"/>
      <c r="CJ148" s="410"/>
    </row>
    <row r="149" spans="1:88" s="468" customFormat="1" ht="27" customHeight="1">
      <c r="A149" s="461" t="s">
        <v>1507</v>
      </c>
      <c r="B149" s="461" t="s">
        <v>1959</v>
      </c>
      <c r="C149" s="461" t="s">
        <v>1508</v>
      </c>
      <c r="D149" s="461" t="s">
        <v>1509</v>
      </c>
      <c r="E149" s="461"/>
      <c r="F149" s="462">
        <v>134</v>
      </c>
      <c r="G149" s="463"/>
      <c r="H149" s="463"/>
      <c r="I149" s="463"/>
      <c r="J149" s="463"/>
      <c r="K149" s="696" t="s">
        <v>19</v>
      </c>
      <c r="L149" s="696"/>
      <c r="M149" s="696"/>
      <c r="N149" s="696"/>
      <c r="O149" s="696"/>
      <c r="P149" s="464"/>
      <c r="Q149" s="465">
        <v>14912</v>
      </c>
      <c r="R149" s="465">
        <v>14700</v>
      </c>
      <c r="S149" s="465">
        <v>13537</v>
      </c>
      <c r="T149" s="465">
        <v>8054</v>
      </c>
      <c r="U149" s="465">
        <v>8173</v>
      </c>
      <c r="V149" s="465">
        <v>8054</v>
      </c>
      <c r="W149" s="465">
        <v>16683</v>
      </c>
      <c r="X149" s="465">
        <v>10759</v>
      </c>
      <c r="Y149" s="465">
        <v>14338</v>
      </c>
      <c r="Z149" s="465">
        <v>14188</v>
      </c>
      <c r="AA149" s="465">
        <v>10299</v>
      </c>
      <c r="AB149" s="465">
        <v>9810</v>
      </c>
      <c r="AC149" s="465">
        <v>10843</v>
      </c>
      <c r="AD149" s="465">
        <v>7431</v>
      </c>
      <c r="AE149" s="465">
        <v>11108</v>
      </c>
      <c r="AF149" s="465">
        <v>6586</v>
      </c>
      <c r="AG149" s="465">
        <v>10068</v>
      </c>
      <c r="AH149" s="465">
        <v>11751</v>
      </c>
      <c r="AI149" s="465">
        <v>11258</v>
      </c>
      <c r="AJ149" s="465">
        <v>10123</v>
      </c>
      <c r="AK149" s="465">
        <v>16900</v>
      </c>
      <c r="AL149" s="465">
        <v>7695</v>
      </c>
      <c r="AM149" s="465">
        <v>17886</v>
      </c>
      <c r="AN149" s="465">
        <v>7218</v>
      </c>
      <c r="AO149" s="465">
        <v>22979</v>
      </c>
      <c r="AP149" s="465">
        <v>15696</v>
      </c>
      <c r="AQ149" s="465">
        <v>22871</v>
      </c>
      <c r="AR149" s="465">
        <v>19532</v>
      </c>
      <c r="AS149" s="465">
        <v>8646</v>
      </c>
      <c r="AT149" s="465">
        <v>13558</v>
      </c>
      <c r="AU149" s="465">
        <v>19364</v>
      </c>
      <c r="AV149" s="465">
        <v>11946</v>
      </c>
      <c r="AW149" s="465">
        <v>12002</v>
      </c>
      <c r="AX149" s="465">
        <v>9598</v>
      </c>
      <c r="AY149" s="465">
        <v>21819</v>
      </c>
      <c r="AZ149" s="465">
        <v>11831</v>
      </c>
      <c r="BA149" s="465">
        <v>11173</v>
      </c>
      <c r="BB149" s="465">
        <v>10812</v>
      </c>
      <c r="BC149" s="465">
        <v>16703</v>
      </c>
      <c r="BD149" s="465">
        <v>13842</v>
      </c>
      <c r="BE149" s="465">
        <v>13020</v>
      </c>
      <c r="BF149" s="465">
        <v>7518</v>
      </c>
      <c r="BG149" s="465">
        <v>21164</v>
      </c>
      <c r="BH149" s="465">
        <v>6347</v>
      </c>
      <c r="BI149" s="465">
        <v>6289</v>
      </c>
      <c r="BJ149" s="465">
        <v>12484</v>
      </c>
      <c r="BK149" s="465">
        <v>14280</v>
      </c>
      <c r="BL149" s="465">
        <v>11766</v>
      </c>
      <c r="BM149" s="465">
        <v>5736</v>
      </c>
      <c r="BN149" s="465">
        <v>15852</v>
      </c>
      <c r="BO149" s="465">
        <v>19245</v>
      </c>
      <c r="BP149" s="465">
        <v>16026</v>
      </c>
      <c r="BQ149" s="465">
        <v>14708</v>
      </c>
      <c r="BR149" s="465">
        <v>12121</v>
      </c>
      <c r="BS149" s="465">
        <v>7128</v>
      </c>
      <c r="BT149" s="465">
        <v>6765</v>
      </c>
      <c r="BU149" s="465">
        <v>9548</v>
      </c>
      <c r="BV149" s="465">
        <v>10107</v>
      </c>
      <c r="BW149" s="465">
        <v>8004</v>
      </c>
      <c r="BX149" s="465">
        <v>13063</v>
      </c>
      <c r="BY149" s="465">
        <v>6557</v>
      </c>
      <c r="BZ149" s="465">
        <v>10324</v>
      </c>
      <c r="CA149" s="465">
        <v>13619</v>
      </c>
      <c r="CB149" s="465">
        <v>12579</v>
      </c>
      <c r="CC149" s="465">
        <v>16974</v>
      </c>
      <c r="CD149" s="465">
        <v>11500</v>
      </c>
      <c r="CE149" s="466"/>
      <c r="CF149" s="467" t="s">
        <v>1764</v>
      </c>
      <c r="CG149" s="467"/>
      <c r="CH149" s="467"/>
      <c r="CI149" s="467"/>
      <c r="CJ149" s="410"/>
    </row>
    <row r="150" spans="1:88" s="468" customFormat="1" ht="27" customHeight="1">
      <c r="A150" s="461" t="s">
        <v>1507</v>
      </c>
      <c r="B150" s="461" t="s">
        <v>1959</v>
      </c>
      <c r="C150" s="461" t="s">
        <v>1508</v>
      </c>
      <c r="D150" s="461" t="s">
        <v>1509</v>
      </c>
      <c r="E150" s="461"/>
      <c r="F150" s="462">
        <v>135</v>
      </c>
      <c r="G150" s="463"/>
      <c r="H150" s="463"/>
      <c r="I150" s="463"/>
      <c r="J150" s="463"/>
      <c r="K150" s="696" t="s">
        <v>1765</v>
      </c>
      <c r="L150" s="696"/>
      <c r="M150" s="696"/>
      <c r="N150" s="696"/>
      <c r="O150" s="696"/>
      <c r="P150" s="464"/>
      <c r="Q150" s="465">
        <v>27955</v>
      </c>
      <c r="R150" s="465">
        <v>29023</v>
      </c>
      <c r="S150" s="465">
        <v>25448</v>
      </c>
      <c r="T150" s="465">
        <v>24031</v>
      </c>
      <c r="U150" s="465">
        <v>24893</v>
      </c>
      <c r="V150" s="465">
        <v>19810</v>
      </c>
      <c r="W150" s="465">
        <v>31006</v>
      </c>
      <c r="X150" s="465">
        <v>24633</v>
      </c>
      <c r="Y150" s="465">
        <v>28910</v>
      </c>
      <c r="Z150" s="465">
        <v>26891</v>
      </c>
      <c r="AA150" s="465">
        <v>23524</v>
      </c>
      <c r="AB150" s="465">
        <v>21604</v>
      </c>
      <c r="AC150" s="465">
        <v>22984</v>
      </c>
      <c r="AD150" s="465">
        <v>14502</v>
      </c>
      <c r="AE150" s="465">
        <v>26015</v>
      </c>
      <c r="AF150" s="465">
        <v>20559</v>
      </c>
      <c r="AG150" s="465">
        <v>26407</v>
      </c>
      <c r="AH150" s="465">
        <v>23137</v>
      </c>
      <c r="AI150" s="465">
        <v>29576</v>
      </c>
      <c r="AJ150" s="465">
        <v>21250</v>
      </c>
      <c r="AK150" s="465">
        <v>28125</v>
      </c>
      <c r="AL150" s="465">
        <v>26979</v>
      </c>
      <c r="AM150" s="465">
        <v>30684</v>
      </c>
      <c r="AN150" s="465">
        <v>26747</v>
      </c>
      <c r="AO150" s="465">
        <v>30713</v>
      </c>
      <c r="AP150" s="465">
        <v>33111</v>
      </c>
      <c r="AQ150" s="465">
        <v>30666</v>
      </c>
      <c r="AR150" s="465">
        <v>30220</v>
      </c>
      <c r="AS150" s="465">
        <v>22467</v>
      </c>
      <c r="AT150" s="465">
        <v>27668</v>
      </c>
      <c r="AU150" s="465">
        <v>26685</v>
      </c>
      <c r="AV150" s="465">
        <v>26556</v>
      </c>
      <c r="AW150" s="465">
        <v>21901</v>
      </c>
      <c r="AX150" s="465">
        <v>24045</v>
      </c>
      <c r="AY150" s="465">
        <v>32804</v>
      </c>
      <c r="AZ150" s="465">
        <v>27283</v>
      </c>
      <c r="BA150" s="465">
        <v>29581</v>
      </c>
      <c r="BB150" s="465">
        <v>28608</v>
      </c>
      <c r="BC150" s="465">
        <v>29322</v>
      </c>
      <c r="BD150" s="465">
        <v>32267</v>
      </c>
      <c r="BE150" s="465">
        <v>21416</v>
      </c>
      <c r="BF150" s="465">
        <v>26166</v>
      </c>
      <c r="BG150" s="465">
        <v>28136</v>
      </c>
      <c r="BH150" s="465">
        <v>19149</v>
      </c>
      <c r="BI150" s="465">
        <v>20775</v>
      </c>
      <c r="BJ150" s="465">
        <v>25471</v>
      </c>
      <c r="BK150" s="465">
        <v>19949</v>
      </c>
      <c r="BL150" s="465">
        <v>26036</v>
      </c>
      <c r="BM150" s="465">
        <v>22614</v>
      </c>
      <c r="BN150" s="465">
        <v>32184</v>
      </c>
      <c r="BO150" s="465">
        <v>31250</v>
      </c>
      <c r="BP150" s="465">
        <v>24319</v>
      </c>
      <c r="BQ150" s="465">
        <v>23302</v>
      </c>
      <c r="BR150" s="465">
        <v>28051</v>
      </c>
      <c r="BS150" s="465">
        <v>18988</v>
      </c>
      <c r="BT150" s="465">
        <v>22335</v>
      </c>
      <c r="BU150" s="465">
        <v>21457</v>
      </c>
      <c r="BV150" s="465">
        <v>25229</v>
      </c>
      <c r="BW150" s="465">
        <v>21983</v>
      </c>
      <c r="BX150" s="465">
        <v>21617</v>
      </c>
      <c r="BY150" s="465">
        <v>17042</v>
      </c>
      <c r="BZ150" s="465">
        <v>29774</v>
      </c>
      <c r="CA150" s="465">
        <v>30705</v>
      </c>
      <c r="CB150" s="465">
        <v>30943</v>
      </c>
      <c r="CC150" s="465">
        <v>27553</v>
      </c>
      <c r="CD150" s="465">
        <v>22804</v>
      </c>
      <c r="CE150" s="466"/>
      <c r="CF150" s="467" t="s">
        <v>1766</v>
      </c>
      <c r="CG150" s="467"/>
      <c r="CH150" s="467"/>
      <c r="CI150" s="467"/>
      <c r="CJ150" s="410"/>
    </row>
    <row r="151" spans="1:88" s="468" customFormat="1" ht="27" customHeight="1">
      <c r="A151" s="461" t="s">
        <v>1507</v>
      </c>
      <c r="B151" s="461" t="s">
        <v>1959</v>
      </c>
      <c r="C151" s="461" t="s">
        <v>1508</v>
      </c>
      <c r="D151" s="461" t="s">
        <v>1509</v>
      </c>
      <c r="E151" s="461"/>
      <c r="F151" s="462">
        <v>136</v>
      </c>
      <c r="G151" s="463"/>
      <c r="H151" s="463"/>
      <c r="I151" s="463"/>
      <c r="J151" s="463"/>
      <c r="K151" s="463"/>
      <c r="L151" s="696" t="s">
        <v>1767</v>
      </c>
      <c r="M151" s="696"/>
      <c r="N151" s="696"/>
      <c r="O151" s="696"/>
      <c r="P151" s="464"/>
      <c r="Q151" s="465">
        <v>2059</v>
      </c>
      <c r="R151" s="465">
        <v>1818</v>
      </c>
      <c r="S151" s="465">
        <v>1839</v>
      </c>
      <c r="T151" s="465">
        <v>1436</v>
      </c>
      <c r="U151" s="465">
        <v>1772</v>
      </c>
      <c r="V151" s="465">
        <v>1041</v>
      </c>
      <c r="W151" s="465">
        <v>2202</v>
      </c>
      <c r="X151" s="465">
        <v>1542</v>
      </c>
      <c r="Y151" s="465">
        <v>2077</v>
      </c>
      <c r="Z151" s="465">
        <v>1719</v>
      </c>
      <c r="AA151" s="465">
        <v>1727</v>
      </c>
      <c r="AB151" s="465">
        <v>1349</v>
      </c>
      <c r="AC151" s="465">
        <v>1482</v>
      </c>
      <c r="AD151" s="465">
        <v>998</v>
      </c>
      <c r="AE151" s="465">
        <v>1409</v>
      </c>
      <c r="AF151" s="465">
        <v>631</v>
      </c>
      <c r="AG151" s="465">
        <v>1508</v>
      </c>
      <c r="AH151" s="465">
        <v>906</v>
      </c>
      <c r="AI151" s="465">
        <v>4517</v>
      </c>
      <c r="AJ151" s="465">
        <v>1564</v>
      </c>
      <c r="AK151" s="465">
        <v>1245</v>
      </c>
      <c r="AL151" s="465">
        <v>1223</v>
      </c>
      <c r="AM151" s="465">
        <v>2795</v>
      </c>
      <c r="AN151" s="465">
        <v>2927</v>
      </c>
      <c r="AO151" s="465">
        <v>3783</v>
      </c>
      <c r="AP151" s="465">
        <v>2246</v>
      </c>
      <c r="AQ151" s="465">
        <v>1938</v>
      </c>
      <c r="AR151" s="465">
        <v>4586</v>
      </c>
      <c r="AS151" s="465">
        <v>1505</v>
      </c>
      <c r="AT151" s="465">
        <v>1021</v>
      </c>
      <c r="AU151" s="465">
        <v>1672</v>
      </c>
      <c r="AV151" s="465">
        <v>2103</v>
      </c>
      <c r="AW151" s="465">
        <v>854</v>
      </c>
      <c r="AX151" s="465">
        <v>856</v>
      </c>
      <c r="AY151" s="465">
        <v>2537</v>
      </c>
      <c r="AZ151" s="465">
        <v>1094</v>
      </c>
      <c r="BA151" s="465">
        <v>2740</v>
      </c>
      <c r="BB151" s="465">
        <v>1534</v>
      </c>
      <c r="BC151" s="465">
        <v>4190</v>
      </c>
      <c r="BD151" s="465">
        <v>1086</v>
      </c>
      <c r="BE151" s="465">
        <v>1070</v>
      </c>
      <c r="BF151" s="465">
        <v>2849</v>
      </c>
      <c r="BG151" s="465">
        <v>3099</v>
      </c>
      <c r="BH151" s="465">
        <v>488</v>
      </c>
      <c r="BI151" s="465">
        <v>550</v>
      </c>
      <c r="BJ151" s="465">
        <v>3153</v>
      </c>
      <c r="BK151" s="465">
        <v>939</v>
      </c>
      <c r="BL151" s="465">
        <v>1498</v>
      </c>
      <c r="BM151" s="465">
        <v>891</v>
      </c>
      <c r="BN151" s="465">
        <v>2162</v>
      </c>
      <c r="BO151" s="465">
        <v>3985</v>
      </c>
      <c r="BP151" s="465">
        <v>2514</v>
      </c>
      <c r="BQ151" s="465">
        <v>1533</v>
      </c>
      <c r="BR151" s="465">
        <v>993</v>
      </c>
      <c r="BS151" s="465">
        <v>709</v>
      </c>
      <c r="BT151" s="465">
        <v>1928</v>
      </c>
      <c r="BU151" s="465">
        <v>1757</v>
      </c>
      <c r="BV151" s="465">
        <v>1479</v>
      </c>
      <c r="BW151" s="465">
        <v>1009</v>
      </c>
      <c r="BX151" s="465">
        <v>1037</v>
      </c>
      <c r="BY151" s="465">
        <v>1770</v>
      </c>
      <c r="BZ151" s="465">
        <v>1979</v>
      </c>
      <c r="CA151" s="465">
        <v>1265</v>
      </c>
      <c r="CB151" s="465">
        <v>1301</v>
      </c>
      <c r="CC151" s="465">
        <v>1502</v>
      </c>
      <c r="CD151" s="465">
        <v>1594</v>
      </c>
      <c r="CE151" s="466"/>
      <c r="CF151" s="467" t="s">
        <v>1768</v>
      </c>
      <c r="CG151" s="467"/>
      <c r="CH151" s="467"/>
      <c r="CI151" s="467"/>
      <c r="CJ151" s="410"/>
    </row>
    <row r="152" spans="1:88" s="476" customFormat="1" ht="15" customHeight="1">
      <c r="A152" s="469" t="s">
        <v>1507</v>
      </c>
      <c r="B152" s="469" t="s">
        <v>1959</v>
      </c>
      <c r="C152" s="469" t="s">
        <v>1508</v>
      </c>
      <c r="D152" s="469" t="s">
        <v>1509</v>
      </c>
      <c r="E152" s="469"/>
      <c r="F152" s="462">
        <v>137</v>
      </c>
      <c r="G152" s="463"/>
      <c r="H152" s="471"/>
      <c r="I152" s="471"/>
      <c r="J152" s="471"/>
      <c r="K152" s="471"/>
      <c r="L152" s="697" t="s">
        <v>1769</v>
      </c>
      <c r="M152" s="697"/>
      <c r="N152" s="697"/>
      <c r="O152" s="697"/>
      <c r="P152" s="472"/>
      <c r="Q152" s="473">
        <v>5925</v>
      </c>
      <c r="R152" s="473">
        <v>6985</v>
      </c>
      <c r="S152" s="473">
        <v>6303</v>
      </c>
      <c r="T152" s="473">
        <v>6869</v>
      </c>
      <c r="U152" s="473">
        <v>7571</v>
      </c>
      <c r="V152" s="473">
        <v>5509</v>
      </c>
      <c r="W152" s="473">
        <v>6825</v>
      </c>
      <c r="X152" s="473">
        <v>5505</v>
      </c>
      <c r="Y152" s="473">
        <v>7254</v>
      </c>
      <c r="Z152" s="473">
        <v>6399</v>
      </c>
      <c r="AA152" s="473">
        <v>5998</v>
      </c>
      <c r="AB152" s="473">
        <v>5956</v>
      </c>
      <c r="AC152" s="473">
        <v>5565</v>
      </c>
      <c r="AD152" s="473">
        <v>3887</v>
      </c>
      <c r="AE152" s="473">
        <v>7146</v>
      </c>
      <c r="AF152" s="473">
        <v>6369</v>
      </c>
      <c r="AG152" s="473">
        <v>7582</v>
      </c>
      <c r="AH152" s="473">
        <v>4940</v>
      </c>
      <c r="AI152" s="473">
        <v>5845</v>
      </c>
      <c r="AJ152" s="473">
        <v>4792</v>
      </c>
      <c r="AK152" s="473">
        <v>7576</v>
      </c>
      <c r="AL152" s="473">
        <v>6977</v>
      </c>
      <c r="AM152" s="473">
        <v>6269</v>
      </c>
      <c r="AN152" s="473">
        <v>5925</v>
      </c>
      <c r="AO152" s="473">
        <v>7403</v>
      </c>
      <c r="AP152" s="473">
        <v>6645</v>
      </c>
      <c r="AQ152" s="473">
        <v>5365</v>
      </c>
      <c r="AR152" s="473">
        <v>5581</v>
      </c>
      <c r="AS152" s="473">
        <v>5922</v>
      </c>
      <c r="AT152" s="473">
        <v>6969</v>
      </c>
      <c r="AU152" s="473">
        <v>5079</v>
      </c>
      <c r="AV152" s="473">
        <v>4261</v>
      </c>
      <c r="AW152" s="473">
        <v>4933</v>
      </c>
      <c r="AX152" s="473">
        <v>6388</v>
      </c>
      <c r="AY152" s="473">
        <v>6929</v>
      </c>
      <c r="AZ152" s="473">
        <v>6659</v>
      </c>
      <c r="BA152" s="473">
        <v>6169</v>
      </c>
      <c r="BB152" s="473">
        <v>6892</v>
      </c>
      <c r="BC152" s="473">
        <v>5899</v>
      </c>
      <c r="BD152" s="473">
        <v>6065</v>
      </c>
      <c r="BE152" s="473">
        <v>5158</v>
      </c>
      <c r="BF152" s="473">
        <v>6658</v>
      </c>
      <c r="BG152" s="473">
        <v>6487</v>
      </c>
      <c r="BH152" s="473">
        <v>4574</v>
      </c>
      <c r="BI152" s="473">
        <v>5092</v>
      </c>
      <c r="BJ152" s="473">
        <v>4862</v>
      </c>
      <c r="BK152" s="473">
        <v>4387</v>
      </c>
      <c r="BL152" s="473">
        <v>6746</v>
      </c>
      <c r="BM152" s="473">
        <v>8242</v>
      </c>
      <c r="BN152" s="473">
        <v>6837</v>
      </c>
      <c r="BO152" s="473">
        <v>7881</v>
      </c>
      <c r="BP152" s="473">
        <v>5627</v>
      </c>
      <c r="BQ152" s="473">
        <v>6271</v>
      </c>
      <c r="BR152" s="473">
        <v>5994</v>
      </c>
      <c r="BS152" s="473">
        <v>3843</v>
      </c>
      <c r="BT152" s="473">
        <v>4780</v>
      </c>
      <c r="BU152" s="473">
        <v>4815</v>
      </c>
      <c r="BV152" s="473">
        <v>5922</v>
      </c>
      <c r="BW152" s="473">
        <v>4868</v>
      </c>
      <c r="BX152" s="473">
        <v>5968</v>
      </c>
      <c r="BY152" s="473">
        <v>4146</v>
      </c>
      <c r="BZ152" s="473">
        <v>5736</v>
      </c>
      <c r="CA152" s="473">
        <v>6333</v>
      </c>
      <c r="CB152" s="473">
        <v>9113</v>
      </c>
      <c r="CC152" s="473">
        <v>8423</v>
      </c>
      <c r="CD152" s="473">
        <v>5796</v>
      </c>
      <c r="CE152" s="474"/>
      <c r="CF152" s="475" t="s">
        <v>1770</v>
      </c>
      <c r="CG152" s="475"/>
      <c r="CH152" s="475"/>
      <c r="CI152" s="475"/>
      <c r="CJ152"/>
    </row>
    <row r="153" spans="1:88" s="476" customFormat="1" ht="15" customHeight="1">
      <c r="A153" s="469" t="s">
        <v>1507</v>
      </c>
      <c r="B153" s="469" t="s">
        <v>1959</v>
      </c>
      <c r="C153" s="469" t="s">
        <v>1508</v>
      </c>
      <c r="D153" s="469" t="s">
        <v>1509</v>
      </c>
      <c r="E153" s="469"/>
      <c r="F153" s="462">
        <v>138</v>
      </c>
      <c r="G153" s="463"/>
      <c r="H153" s="471"/>
      <c r="I153" s="471"/>
      <c r="J153" s="471"/>
      <c r="K153" s="471"/>
      <c r="L153" s="697" t="s">
        <v>1771</v>
      </c>
      <c r="M153" s="697"/>
      <c r="N153" s="697"/>
      <c r="O153" s="697"/>
      <c r="P153" s="472"/>
      <c r="Q153" s="473">
        <v>2735</v>
      </c>
      <c r="R153" s="473">
        <v>2789</v>
      </c>
      <c r="S153" s="473">
        <v>2722</v>
      </c>
      <c r="T153" s="473">
        <v>2735</v>
      </c>
      <c r="U153" s="473">
        <v>2873</v>
      </c>
      <c r="V153" s="473">
        <v>2429</v>
      </c>
      <c r="W153" s="473">
        <v>2974</v>
      </c>
      <c r="X153" s="473">
        <v>2858</v>
      </c>
      <c r="Y153" s="473">
        <v>2738</v>
      </c>
      <c r="Z153" s="473">
        <v>2788</v>
      </c>
      <c r="AA153" s="473">
        <v>2457</v>
      </c>
      <c r="AB153" s="473">
        <v>2594</v>
      </c>
      <c r="AC153" s="473">
        <v>2276</v>
      </c>
      <c r="AD153" s="473">
        <v>1853</v>
      </c>
      <c r="AE153" s="473">
        <v>2623</v>
      </c>
      <c r="AF153" s="473">
        <v>2663</v>
      </c>
      <c r="AG153" s="473">
        <v>3120</v>
      </c>
      <c r="AH153" s="473">
        <v>2128</v>
      </c>
      <c r="AI153" s="473">
        <v>3360</v>
      </c>
      <c r="AJ153" s="473">
        <v>2436</v>
      </c>
      <c r="AK153" s="473">
        <v>2751</v>
      </c>
      <c r="AL153" s="473">
        <v>3154</v>
      </c>
      <c r="AM153" s="473">
        <v>2923</v>
      </c>
      <c r="AN153" s="473">
        <v>2662</v>
      </c>
      <c r="AO153" s="473">
        <v>2886</v>
      </c>
      <c r="AP153" s="473">
        <v>2903</v>
      </c>
      <c r="AQ153" s="473">
        <v>3026</v>
      </c>
      <c r="AR153" s="473">
        <v>2679</v>
      </c>
      <c r="AS153" s="473">
        <v>2297</v>
      </c>
      <c r="AT153" s="473">
        <v>2716</v>
      </c>
      <c r="AU153" s="473">
        <v>2931</v>
      </c>
      <c r="AV153" s="473">
        <v>4042</v>
      </c>
      <c r="AW153" s="473">
        <v>2617</v>
      </c>
      <c r="AX153" s="473">
        <v>3144</v>
      </c>
      <c r="AY153" s="473">
        <v>2961</v>
      </c>
      <c r="AZ153" s="473">
        <v>3853</v>
      </c>
      <c r="BA153" s="473">
        <v>2239</v>
      </c>
      <c r="BB153" s="473">
        <v>2339</v>
      </c>
      <c r="BC153" s="473">
        <v>3277</v>
      </c>
      <c r="BD153" s="473">
        <v>3800</v>
      </c>
      <c r="BE153" s="473">
        <v>1977</v>
      </c>
      <c r="BF153" s="473">
        <v>2456</v>
      </c>
      <c r="BG153" s="473">
        <v>3073</v>
      </c>
      <c r="BH153" s="473">
        <v>2322</v>
      </c>
      <c r="BI153" s="473">
        <v>2343</v>
      </c>
      <c r="BJ153" s="473">
        <v>3115</v>
      </c>
      <c r="BK153" s="473">
        <v>2608</v>
      </c>
      <c r="BL153" s="473">
        <v>2843</v>
      </c>
      <c r="BM153" s="473">
        <v>1728</v>
      </c>
      <c r="BN153" s="473">
        <v>2643</v>
      </c>
      <c r="BO153" s="473">
        <v>3285</v>
      </c>
      <c r="BP153" s="473">
        <v>2687</v>
      </c>
      <c r="BQ153" s="473">
        <v>3108</v>
      </c>
      <c r="BR153" s="473">
        <v>2457</v>
      </c>
      <c r="BS153" s="473">
        <v>2426</v>
      </c>
      <c r="BT153" s="473">
        <v>2334</v>
      </c>
      <c r="BU153" s="473">
        <v>2483</v>
      </c>
      <c r="BV153" s="473">
        <v>2946</v>
      </c>
      <c r="BW153" s="473">
        <v>1714</v>
      </c>
      <c r="BX153" s="473">
        <v>2193</v>
      </c>
      <c r="BY153" s="473">
        <v>2288</v>
      </c>
      <c r="BZ153" s="473">
        <v>2800</v>
      </c>
      <c r="CA153" s="473">
        <v>3176</v>
      </c>
      <c r="CB153" s="473">
        <v>3556</v>
      </c>
      <c r="CC153" s="473">
        <v>3198</v>
      </c>
      <c r="CD153" s="473">
        <v>2179</v>
      </c>
      <c r="CE153" s="474"/>
      <c r="CF153" s="475" t="s">
        <v>1772</v>
      </c>
      <c r="CG153" s="475"/>
      <c r="CH153" s="475"/>
      <c r="CI153" s="475"/>
      <c r="CJ153"/>
    </row>
    <row r="154" spans="1:88" s="468" customFormat="1" ht="27" customHeight="1">
      <c r="A154" s="461" t="s">
        <v>1507</v>
      </c>
      <c r="B154" s="461" t="s">
        <v>1959</v>
      </c>
      <c r="C154" s="461" t="s">
        <v>1508</v>
      </c>
      <c r="D154" s="461" t="s">
        <v>1509</v>
      </c>
      <c r="E154" s="461"/>
      <c r="F154" s="462">
        <v>139</v>
      </c>
      <c r="G154" s="463"/>
      <c r="H154" s="463"/>
      <c r="I154" s="463"/>
      <c r="J154" s="463"/>
      <c r="K154" s="463"/>
      <c r="L154" s="696" t="s">
        <v>1773</v>
      </c>
      <c r="M154" s="696"/>
      <c r="N154" s="696"/>
      <c r="O154" s="696"/>
      <c r="P154" s="464"/>
      <c r="Q154" s="465">
        <v>17237</v>
      </c>
      <c r="R154" s="465">
        <v>17431</v>
      </c>
      <c r="S154" s="465">
        <v>14584</v>
      </c>
      <c r="T154" s="465">
        <v>12990</v>
      </c>
      <c r="U154" s="465">
        <v>12677</v>
      </c>
      <c r="V154" s="465">
        <v>10831</v>
      </c>
      <c r="W154" s="465">
        <v>19006</v>
      </c>
      <c r="X154" s="465">
        <v>14728</v>
      </c>
      <c r="Y154" s="465">
        <v>16841</v>
      </c>
      <c r="Z154" s="465">
        <v>15985</v>
      </c>
      <c r="AA154" s="465">
        <v>13342</v>
      </c>
      <c r="AB154" s="465">
        <v>11705</v>
      </c>
      <c r="AC154" s="465">
        <v>13661</v>
      </c>
      <c r="AD154" s="465">
        <v>7765</v>
      </c>
      <c r="AE154" s="465">
        <v>14837</v>
      </c>
      <c r="AF154" s="465">
        <v>10896</v>
      </c>
      <c r="AG154" s="465">
        <v>14197</v>
      </c>
      <c r="AH154" s="465">
        <v>15163</v>
      </c>
      <c r="AI154" s="465">
        <v>15854</v>
      </c>
      <c r="AJ154" s="465">
        <v>12459</v>
      </c>
      <c r="AK154" s="465">
        <v>16553</v>
      </c>
      <c r="AL154" s="465">
        <v>15625</v>
      </c>
      <c r="AM154" s="465">
        <v>18697</v>
      </c>
      <c r="AN154" s="465">
        <v>15233</v>
      </c>
      <c r="AO154" s="465">
        <v>16641</v>
      </c>
      <c r="AP154" s="465">
        <v>21317</v>
      </c>
      <c r="AQ154" s="465">
        <v>20337</v>
      </c>
      <c r="AR154" s="465">
        <v>17375</v>
      </c>
      <c r="AS154" s="465">
        <v>12743</v>
      </c>
      <c r="AT154" s="465">
        <v>16962</v>
      </c>
      <c r="AU154" s="465">
        <v>17003</v>
      </c>
      <c r="AV154" s="465">
        <v>16150</v>
      </c>
      <c r="AW154" s="465">
        <v>13497</v>
      </c>
      <c r="AX154" s="465">
        <v>13657</v>
      </c>
      <c r="AY154" s="465">
        <v>20377</v>
      </c>
      <c r="AZ154" s="465">
        <v>15677</v>
      </c>
      <c r="BA154" s="465">
        <v>18433</v>
      </c>
      <c r="BB154" s="465">
        <v>17842</v>
      </c>
      <c r="BC154" s="465">
        <v>15956</v>
      </c>
      <c r="BD154" s="465">
        <v>21316</v>
      </c>
      <c r="BE154" s="465">
        <v>13211</v>
      </c>
      <c r="BF154" s="465">
        <v>14203</v>
      </c>
      <c r="BG154" s="465">
        <v>15477</v>
      </c>
      <c r="BH154" s="465">
        <v>11766</v>
      </c>
      <c r="BI154" s="465">
        <v>12791</v>
      </c>
      <c r="BJ154" s="465">
        <v>14341</v>
      </c>
      <c r="BK154" s="465">
        <v>12014</v>
      </c>
      <c r="BL154" s="465">
        <v>14948</v>
      </c>
      <c r="BM154" s="465">
        <v>11754</v>
      </c>
      <c r="BN154" s="465">
        <v>20542</v>
      </c>
      <c r="BO154" s="465">
        <v>16100</v>
      </c>
      <c r="BP154" s="465">
        <v>13491</v>
      </c>
      <c r="BQ154" s="465">
        <v>12389</v>
      </c>
      <c r="BR154" s="465">
        <v>18608</v>
      </c>
      <c r="BS154" s="465">
        <v>12009</v>
      </c>
      <c r="BT154" s="465">
        <v>13294</v>
      </c>
      <c r="BU154" s="465">
        <v>12401</v>
      </c>
      <c r="BV154" s="465">
        <v>14882</v>
      </c>
      <c r="BW154" s="465">
        <v>14393</v>
      </c>
      <c r="BX154" s="465">
        <v>12419</v>
      </c>
      <c r="BY154" s="465">
        <v>8836</v>
      </c>
      <c r="BZ154" s="465">
        <v>19259</v>
      </c>
      <c r="CA154" s="465">
        <v>19930</v>
      </c>
      <c r="CB154" s="465">
        <v>16974</v>
      </c>
      <c r="CC154" s="465">
        <v>14430</v>
      </c>
      <c r="CD154" s="465">
        <v>13234</v>
      </c>
      <c r="CE154" s="466"/>
      <c r="CF154" s="467" t="s">
        <v>1774</v>
      </c>
      <c r="CG154" s="467"/>
      <c r="CH154" s="467"/>
      <c r="CI154" s="467"/>
      <c r="CJ154" s="410"/>
    </row>
    <row r="155" spans="1:88" s="476" customFormat="1" ht="15" customHeight="1">
      <c r="A155" s="469" t="s">
        <v>1507</v>
      </c>
      <c r="B155" s="469" t="s">
        <v>1959</v>
      </c>
      <c r="C155" s="469" t="s">
        <v>1508</v>
      </c>
      <c r="D155" s="469" t="s">
        <v>1509</v>
      </c>
      <c r="E155" s="469"/>
      <c r="F155" s="462">
        <v>140</v>
      </c>
      <c r="G155" s="463"/>
      <c r="H155" s="471"/>
      <c r="I155" s="471"/>
      <c r="J155" s="471"/>
      <c r="K155" s="471"/>
      <c r="L155" s="471"/>
      <c r="M155" s="697" t="s">
        <v>1775</v>
      </c>
      <c r="N155" s="697"/>
      <c r="O155" s="697"/>
      <c r="P155" s="472"/>
      <c r="Q155" s="473">
        <v>1874</v>
      </c>
      <c r="R155" s="473">
        <v>2063</v>
      </c>
      <c r="S155" s="473">
        <v>1270</v>
      </c>
      <c r="T155" s="473">
        <v>1268</v>
      </c>
      <c r="U155" s="473">
        <v>1469</v>
      </c>
      <c r="V155" s="473">
        <v>1430</v>
      </c>
      <c r="W155" s="473">
        <v>2123</v>
      </c>
      <c r="X155" s="473">
        <v>1632</v>
      </c>
      <c r="Y155" s="473">
        <v>1915</v>
      </c>
      <c r="Z155" s="473">
        <v>1380</v>
      </c>
      <c r="AA155" s="473">
        <v>1376</v>
      </c>
      <c r="AB155" s="473">
        <v>744</v>
      </c>
      <c r="AC155" s="473">
        <v>1281</v>
      </c>
      <c r="AD155" s="473">
        <v>524</v>
      </c>
      <c r="AE155" s="473">
        <v>1611</v>
      </c>
      <c r="AF155" s="473">
        <v>1004</v>
      </c>
      <c r="AG155" s="473">
        <v>1696</v>
      </c>
      <c r="AH155" s="473">
        <v>3633</v>
      </c>
      <c r="AI155" s="473">
        <v>1398</v>
      </c>
      <c r="AJ155" s="473">
        <v>1364</v>
      </c>
      <c r="AK155" s="473">
        <v>1485</v>
      </c>
      <c r="AL155" s="473">
        <v>1464</v>
      </c>
      <c r="AM155" s="473">
        <v>2742</v>
      </c>
      <c r="AN155" s="473">
        <v>1698</v>
      </c>
      <c r="AO155" s="473">
        <v>1726</v>
      </c>
      <c r="AP155" s="473">
        <v>1612</v>
      </c>
      <c r="AQ155" s="473">
        <v>2408</v>
      </c>
      <c r="AR155" s="473">
        <v>2197</v>
      </c>
      <c r="AS155" s="473">
        <v>1670</v>
      </c>
      <c r="AT155" s="473">
        <v>1251</v>
      </c>
      <c r="AU155" s="473">
        <v>1609</v>
      </c>
      <c r="AV155" s="473">
        <v>1751</v>
      </c>
      <c r="AW155" s="473">
        <v>1053</v>
      </c>
      <c r="AX155" s="473">
        <v>1566</v>
      </c>
      <c r="AY155" s="473">
        <v>2829</v>
      </c>
      <c r="AZ155" s="473">
        <v>2107</v>
      </c>
      <c r="BA155" s="473">
        <v>2645</v>
      </c>
      <c r="BB155" s="473">
        <v>3255</v>
      </c>
      <c r="BC155" s="473">
        <v>1288</v>
      </c>
      <c r="BD155" s="473">
        <v>1941</v>
      </c>
      <c r="BE155" s="473">
        <v>906</v>
      </c>
      <c r="BF155" s="473">
        <v>2266</v>
      </c>
      <c r="BG155" s="473">
        <v>1449</v>
      </c>
      <c r="BH155" s="473">
        <v>942</v>
      </c>
      <c r="BI155" s="473">
        <v>861</v>
      </c>
      <c r="BJ155" s="473">
        <v>1884</v>
      </c>
      <c r="BK155" s="473">
        <v>836</v>
      </c>
      <c r="BL155" s="473">
        <v>980</v>
      </c>
      <c r="BM155" s="473">
        <v>2917</v>
      </c>
      <c r="BN155" s="473">
        <v>1149</v>
      </c>
      <c r="BO155" s="473">
        <v>1547</v>
      </c>
      <c r="BP155" s="473">
        <v>856</v>
      </c>
      <c r="BQ155" s="473">
        <v>1616</v>
      </c>
      <c r="BR155" s="473">
        <v>1975</v>
      </c>
      <c r="BS155" s="473">
        <v>537</v>
      </c>
      <c r="BT155" s="473">
        <v>1748</v>
      </c>
      <c r="BU155" s="473">
        <v>893</v>
      </c>
      <c r="BV155" s="473">
        <v>1444</v>
      </c>
      <c r="BW155" s="473">
        <v>1507</v>
      </c>
      <c r="BX155" s="473">
        <v>1242</v>
      </c>
      <c r="BY155" s="473">
        <v>490</v>
      </c>
      <c r="BZ155" s="473">
        <v>1391</v>
      </c>
      <c r="CA155" s="473">
        <v>844</v>
      </c>
      <c r="CB155" s="473">
        <v>1518</v>
      </c>
      <c r="CC155" s="473">
        <v>1895</v>
      </c>
      <c r="CD155" s="473">
        <v>1272</v>
      </c>
      <c r="CE155" s="474"/>
      <c r="CF155" s="475" t="s">
        <v>1776</v>
      </c>
      <c r="CG155" s="475"/>
      <c r="CH155" s="475"/>
      <c r="CI155" s="475"/>
      <c r="CJ155"/>
    </row>
    <row r="156" spans="1:88" s="476" customFormat="1" ht="15" customHeight="1">
      <c r="A156" s="469" t="s">
        <v>1507</v>
      </c>
      <c r="B156" s="469" t="s">
        <v>1959</v>
      </c>
      <c r="C156" s="469" t="s">
        <v>1508</v>
      </c>
      <c r="D156" s="469" t="s">
        <v>1509</v>
      </c>
      <c r="E156" s="469"/>
      <c r="F156" s="462">
        <v>141</v>
      </c>
      <c r="G156" s="463"/>
      <c r="H156" s="471"/>
      <c r="I156" s="471"/>
      <c r="J156" s="471"/>
      <c r="K156" s="471"/>
      <c r="L156" s="471"/>
      <c r="M156" s="697" t="s">
        <v>1777</v>
      </c>
      <c r="N156" s="697"/>
      <c r="O156" s="697"/>
      <c r="P156" s="472"/>
      <c r="Q156" s="473">
        <v>2409</v>
      </c>
      <c r="R156" s="473">
        <v>2452</v>
      </c>
      <c r="S156" s="473">
        <v>2240</v>
      </c>
      <c r="T156" s="473">
        <v>1653</v>
      </c>
      <c r="U156" s="473">
        <v>1004</v>
      </c>
      <c r="V156" s="473">
        <v>1325</v>
      </c>
      <c r="W156" s="473">
        <v>2852</v>
      </c>
      <c r="X156" s="473">
        <v>2003</v>
      </c>
      <c r="Y156" s="473">
        <v>2567</v>
      </c>
      <c r="Z156" s="473">
        <v>2312</v>
      </c>
      <c r="AA156" s="473">
        <v>1539</v>
      </c>
      <c r="AB156" s="473">
        <v>1632</v>
      </c>
      <c r="AC156" s="473">
        <v>1780</v>
      </c>
      <c r="AD156" s="473">
        <v>1161</v>
      </c>
      <c r="AE156" s="473">
        <v>1598</v>
      </c>
      <c r="AF156" s="473">
        <v>811</v>
      </c>
      <c r="AG156" s="473">
        <v>1917</v>
      </c>
      <c r="AH156" s="473">
        <v>1571</v>
      </c>
      <c r="AI156" s="473">
        <v>1617</v>
      </c>
      <c r="AJ156" s="473">
        <v>1487</v>
      </c>
      <c r="AK156" s="473">
        <v>1817</v>
      </c>
      <c r="AL156" s="473">
        <v>2384</v>
      </c>
      <c r="AM156" s="473">
        <v>2627</v>
      </c>
      <c r="AN156" s="473">
        <v>1404</v>
      </c>
      <c r="AO156" s="473">
        <v>2639</v>
      </c>
      <c r="AP156" s="473">
        <v>4948</v>
      </c>
      <c r="AQ156" s="473">
        <v>3217</v>
      </c>
      <c r="AR156" s="473">
        <v>2771</v>
      </c>
      <c r="AS156" s="473">
        <v>2137</v>
      </c>
      <c r="AT156" s="473">
        <v>2086</v>
      </c>
      <c r="AU156" s="473">
        <v>4170</v>
      </c>
      <c r="AV156" s="473">
        <v>3621</v>
      </c>
      <c r="AW156" s="473">
        <v>1571</v>
      </c>
      <c r="AX156" s="473">
        <v>2910</v>
      </c>
      <c r="AY156" s="473">
        <v>4829</v>
      </c>
      <c r="AZ156" s="473">
        <v>2384</v>
      </c>
      <c r="BA156" s="473">
        <v>1914</v>
      </c>
      <c r="BB156" s="473">
        <v>2522</v>
      </c>
      <c r="BC156" s="473">
        <v>2427</v>
      </c>
      <c r="BD156" s="473">
        <v>1739</v>
      </c>
      <c r="BE156" s="473">
        <v>610</v>
      </c>
      <c r="BF156" s="473">
        <v>1594</v>
      </c>
      <c r="BG156" s="473">
        <v>1814</v>
      </c>
      <c r="BH156" s="473">
        <v>894</v>
      </c>
      <c r="BI156" s="473">
        <v>1805</v>
      </c>
      <c r="BJ156" s="473">
        <v>1680</v>
      </c>
      <c r="BK156" s="473">
        <v>1336</v>
      </c>
      <c r="BL156" s="473">
        <v>3308</v>
      </c>
      <c r="BM156" s="473">
        <v>725</v>
      </c>
      <c r="BN156" s="473">
        <v>7075</v>
      </c>
      <c r="BO156" s="473">
        <v>1668</v>
      </c>
      <c r="BP156" s="473">
        <v>1851</v>
      </c>
      <c r="BQ156" s="473">
        <v>1019</v>
      </c>
      <c r="BR156" s="473">
        <v>4208</v>
      </c>
      <c r="BS156" s="473">
        <v>2220</v>
      </c>
      <c r="BT156" s="473">
        <v>1180</v>
      </c>
      <c r="BU156" s="473">
        <v>1401</v>
      </c>
      <c r="BV156" s="473">
        <v>2298</v>
      </c>
      <c r="BW156" s="473">
        <v>1460</v>
      </c>
      <c r="BX156" s="473">
        <v>2302</v>
      </c>
      <c r="BY156" s="473">
        <v>1481</v>
      </c>
      <c r="BZ156" s="473">
        <v>2019</v>
      </c>
      <c r="CA156" s="473">
        <v>2712</v>
      </c>
      <c r="CB156" s="473">
        <v>1812</v>
      </c>
      <c r="CC156" s="473">
        <v>1753</v>
      </c>
      <c r="CD156" s="473">
        <v>1991</v>
      </c>
      <c r="CE156" s="474"/>
      <c r="CF156" s="475" t="s">
        <v>1778</v>
      </c>
      <c r="CG156" s="475"/>
      <c r="CH156" s="475"/>
      <c r="CI156" s="475"/>
      <c r="CJ156"/>
    </row>
    <row r="157" spans="1:88" s="476" customFormat="1" ht="15" customHeight="1">
      <c r="A157" s="469" t="s">
        <v>1507</v>
      </c>
      <c r="B157" s="469" t="s">
        <v>1959</v>
      </c>
      <c r="C157" s="469" t="s">
        <v>1508</v>
      </c>
      <c r="D157" s="469" t="s">
        <v>1509</v>
      </c>
      <c r="E157" s="469"/>
      <c r="F157" s="462">
        <v>142</v>
      </c>
      <c r="G157" s="463"/>
      <c r="H157" s="471"/>
      <c r="I157" s="471"/>
      <c r="J157" s="471"/>
      <c r="K157" s="471"/>
      <c r="L157" s="471"/>
      <c r="M157" s="697" t="s">
        <v>1779</v>
      </c>
      <c r="N157" s="697"/>
      <c r="O157" s="697"/>
      <c r="P157" s="472"/>
      <c r="Q157" s="473">
        <v>3225</v>
      </c>
      <c r="R157" s="473">
        <v>3197</v>
      </c>
      <c r="S157" s="473">
        <v>2867</v>
      </c>
      <c r="T157" s="473">
        <v>2656</v>
      </c>
      <c r="U157" s="473">
        <v>2034</v>
      </c>
      <c r="V157" s="473">
        <v>1953</v>
      </c>
      <c r="W157" s="473">
        <v>3579</v>
      </c>
      <c r="X157" s="473">
        <v>2236</v>
      </c>
      <c r="Y157" s="473">
        <v>3229</v>
      </c>
      <c r="Z157" s="473">
        <v>2881</v>
      </c>
      <c r="AA157" s="473">
        <v>2774</v>
      </c>
      <c r="AB157" s="473">
        <v>2908</v>
      </c>
      <c r="AC157" s="473">
        <v>2928</v>
      </c>
      <c r="AD157" s="473">
        <v>1705</v>
      </c>
      <c r="AE157" s="473">
        <v>2694</v>
      </c>
      <c r="AF157" s="473">
        <v>2597</v>
      </c>
      <c r="AG157" s="473">
        <v>2759</v>
      </c>
      <c r="AH157" s="473">
        <v>3392</v>
      </c>
      <c r="AI157" s="473">
        <v>3486</v>
      </c>
      <c r="AJ157" s="473">
        <v>1661</v>
      </c>
      <c r="AK157" s="473">
        <v>4016</v>
      </c>
      <c r="AL157" s="473">
        <v>3426</v>
      </c>
      <c r="AM157" s="473">
        <v>4624</v>
      </c>
      <c r="AN157" s="473">
        <v>2540</v>
      </c>
      <c r="AO157" s="473">
        <v>3386</v>
      </c>
      <c r="AP157" s="473">
        <v>3205</v>
      </c>
      <c r="AQ157" s="473">
        <v>4253</v>
      </c>
      <c r="AR157" s="473">
        <v>3283</v>
      </c>
      <c r="AS157" s="473">
        <v>2103</v>
      </c>
      <c r="AT157" s="473">
        <v>5006</v>
      </c>
      <c r="AU157" s="473">
        <v>3143</v>
      </c>
      <c r="AV157" s="473">
        <v>2438</v>
      </c>
      <c r="AW157" s="473">
        <v>2600</v>
      </c>
      <c r="AX157" s="473">
        <v>2145</v>
      </c>
      <c r="AY157" s="473">
        <v>3414</v>
      </c>
      <c r="AZ157" s="473">
        <v>3147</v>
      </c>
      <c r="BA157" s="473">
        <v>3033</v>
      </c>
      <c r="BB157" s="473">
        <v>2738</v>
      </c>
      <c r="BC157" s="473">
        <v>3939</v>
      </c>
      <c r="BD157" s="473">
        <v>3724</v>
      </c>
      <c r="BE157" s="473">
        <v>2500</v>
      </c>
      <c r="BF157" s="473">
        <v>1523</v>
      </c>
      <c r="BG157" s="473">
        <v>3804</v>
      </c>
      <c r="BH157" s="473">
        <v>1625</v>
      </c>
      <c r="BI157" s="473">
        <v>1357</v>
      </c>
      <c r="BJ157" s="473">
        <v>3007</v>
      </c>
      <c r="BK157" s="473">
        <v>1889</v>
      </c>
      <c r="BL157" s="473">
        <v>2223</v>
      </c>
      <c r="BM157" s="473">
        <v>1073</v>
      </c>
      <c r="BN157" s="473">
        <v>2264</v>
      </c>
      <c r="BO157" s="473">
        <v>4096</v>
      </c>
      <c r="BP157" s="473">
        <v>2947</v>
      </c>
      <c r="BQ157" s="473">
        <v>1669</v>
      </c>
      <c r="BR157" s="473">
        <v>3448</v>
      </c>
      <c r="BS157" s="473">
        <v>2495</v>
      </c>
      <c r="BT157" s="473">
        <v>3538</v>
      </c>
      <c r="BU157" s="473">
        <v>2180</v>
      </c>
      <c r="BV157" s="473">
        <v>2567</v>
      </c>
      <c r="BW157" s="473">
        <v>2629</v>
      </c>
      <c r="BX157" s="473">
        <v>1789</v>
      </c>
      <c r="BY157" s="473">
        <v>1902</v>
      </c>
      <c r="BZ157" s="473">
        <v>3724</v>
      </c>
      <c r="CA157" s="473">
        <v>5658</v>
      </c>
      <c r="CB157" s="473">
        <v>3547</v>
      </c>
      <c r="CC157" s="473">
        <v>2908</v>
      </c>
      <c r="CD157" s="473">
        <v>2093</v>
      </c>
      <c r="CE157" s="474"/>
      <c r="CF157" s="475" t="s">
        <v>1780</v>
      </c>
      <c r="CG157" s="475"/>
      <c r="CH157" s="475"/>
      <c r="CI157" s="475"/>
      <c r="CJ157"/>
    </row>
    <row r="158" spans="1:88" s="476" customFormat="1" ht="15" customHeight="1">
      <c r="A158" s="469" t="s">
        <v>1507</v>
      </c>
      <c r="B158" s="469" t="s">
        <v>1959</v>
      </c>
      <c r="C158" s="469" t="s">
        <v>1508</v>
      </c>
      <c r="D158" s="469" t="s">
        <v>1509</v>
      </c>
      <c r="E158" s="469"/>
      <c r="F158" s="462">
        <v>143</v>
      </c>
      <c r="G158" s="463"/>
      <c r="H158" s="471"/>
      <c r="I158" s="471"/>
      <c r="J158" s="471"/>
      <c r="K158" s="471"/>
      <c r="L158" s="471"/>
      <c r="M158" s="697" t="s">
        <v>1781</v>
      </c>
      <c r="N158" s="697"/>
      <c r="O158" s="697"/>
      <c r="P158" s="472"/>
      <c r="Q158" s="473">
        <v>9728</v>
      </c>
      <c r="R158" s="473">
        <v>9719</v>
      </c>
      <c r="S158" s="473">
        <v>8207</v>
      </c>
      <c r="T158" s="473">
        <v>7413</v>
      </c>
      <c r="U158" s="473">
        <v>8170</v>
      </c>
      <c r="V158" s="473">
        <v>6124</v>
      </c>
      <c r="W158" s="473">
        <v>10451</v>
      </c>
      <c r="X158" s="473">
        <v>8858</v>
      </c>
      <c r="Y158" s="473">
        <v>9131</v>
      </c>
      <c r="Z158" s="473">
        <v>9412</v>
      </c>
      <c r="AA158" s="473">
        <v>7654</v>
      </c>
      <c r="AB158" s="473">
        <v>6422</v>
      </c>
      <c r="AC158" s="473">
        <v>7672</v>
      </c>
      <c r="AD158" s="473">
        <v>4375</v>
      </c>
      <c r="AE158" s="473">
        <v>8933</v>
      </c>
      <c r="AF158" s="473">
        <v>6484</v>
      </c>
      <c r="AG158" s="473">
        <v>7824</v>
      </c>
      <c r="AH158" s="473">
        <v>6568</v>
      </c>
      <c r="AI158" s="473">
        <v>9352</v>
      </c>
      <c r="AJ158" s="473">
        <v>7947</v>
      </c>
      <c r="AK158" s="473">
        <v>9235</v>
      </c>
      <c r="AL158" s="473">
        <v>8352</v>
      </c>
      <c r="AM158" s="473">
        <v>8704</v>
      </c>
      <c r="AN158" s="473">
        <v>9592</v>
      </c>
      <c r="AO158" s="473">
        <v>8890</v>
      </c>
      <c r="AP158" s="473">
        <v>11552</v>
      </c>
      <c r="AQ158" s="473">
        <v>10460</v>
      </c>
      <c r="AR158" s="473">
        <v>9124</v>
      </c>
      <c r="AS158" s="473">
        <v>6833</v>
      </c>
      <c r="AT158" s="473">
        <v>8619</v>
      </c>
      <c r="AU158" s="473">
        <v>8081</v>
      </c>
      <c r="AV158" s="473">
        <v>8342</v>
      </c>
      <c r="AW158" s="473">
        <v>8273</v>
      </c>
      <c r="AX158" s="473">
        <v>7036</v>
      </c>
      <c r="AY158" s="473">
        <v>9305</v>
      </c>
      <c r="AZ158" s="473">
        <v>8039</v>
      </c>
      <c r="BA158" s="473">
        <v>10841</v>
      </c>
      <c r="BB158" s="473">
        <v>9327</v>
      </c>
      <c r="BC158" s="473">
        <v>8303</v>
      </c>
      <c r="BD158" s="473">
        <v>13912</v>
      </c>
      <c r="BE158" s="473">
        <v>9194</v>
      </c>
      <c r="BF158" s="473">
        <v>8820</v>
      </c>
      <c r="BG158" s="473">
        <v>8411</v>
      </c>
      <c r="BH158" s="473">
        <v>8305</v>
      </c>
      <c r="BI158" s="473">
        <v>8768</v>
      </c>
      <c r="BJ158" s="473">
        <v>7770</v>
      </c>
      <c r="BK158" s="473">
        <v>7953</v>
      </c>
      <c r="BL158" s="473">
        <v>8438</v>
      </c>
      <c r="BM158" s="473">
        <v>7039</v>
      </c>
      <c r="BN158" s="473">
        <v>10054</v>
      </c>
      <c r="BO158" s="473">
        <v>8789</v>
      </c>
      <c r="BP158" s="473">
        <v>7837</v>
      </c>
      <c r="BQ158" s="473">
        <v>8085</v>
      </c>
      <c r="BR158" s="473">
        <v>8977</v>
      </c>
      <c r="BS158" s="473">
        <v>6757</v>
      </c>
      <c r="BT158" s="473">
        <v>6828</v>
      </c>
      <c r="BU158" s="473">
        <v>7927</v>
      </c>
      <c r="BV158" s="473">
        <v>8573</v>
      </c>
      <c r="BW158" s="473">
        <v>8797</v>
      </c>
      <c r="BX158" s="473">
        <v>7086</v>
      </c>
      <c r="BY158" s="473">
        <v>4963</v>
      </c>
      <c r="BZ158" s="473">
        <v>12125</v>
      </c>
      <c r="CA158" s="473">
        <v>10716</v>
      </c>
      <c r="CB158" s="473">
        <v>10097</v>
      </c>
      <c r="CC158" s="473">
        <v>7874</v>
      </c>
      <c r="CD158" s="473">
        <v>7878</v>
      </c>
      <c r="CE158" s="474"/>
      <c r="CF158" s="475" t="s">
        <v>1782</v>
      </c>
      <c r="CG158" s="475"/>
      <c r="CH158" s="475"/>
      <c r="CI158" s="475"/>
      <c r="CJ158"/>
    </row>
    <row r="159" spans="1:88" s="468" customFormat="1" ht="27" customHeight="1">
      <c r="A159" s="461" t="s">
        <v>1507</v>
      </c>
      <c r="B159" s="461" t="s">
        <v>1959</v>
      </c>
      <c r="C159" s="461" t="s">
        <v>1508</v>
      </c>
      <c r="D159" s="461" t="s">
        <v>1509</v>
      </c>
      <c r="E159" s="461"/>
      <c r="F159" s="462">
        <v>144</v>
      </c>
      <c r="G159" s="463"/>
      <c r="H159" s="463"/>
      <c r="I159" s="463"/>
      <c r="J159" s="463"/>
      <c r="K159" s="696" t="s">
        <v>1783</v>
      </c>
      <c r="L159" s="696"/>
      <c r="M159" s="696"/>
      <c r="N159" s="696"/>
      <c r="O159" s="696"/>
      <c r="P159" s="464"/>
      <c r="Q159" s="465">
        <v>46805</v>
      </c>
      <c r="R159" s="465">
        <v>55447</v>
      </c>
      <c r="S159" s="465">
        <v>55893</v>
      </c>
      <c r="T159" s="465">
        <v>56135</v>
      </c>
      <c r="U159" s="465">
        <v>48774</v>
      </c>
      <c r="V159" s="465">
        <v>48002</v>
      </c>
      <c r="W159" s="465">
        <v>51808</v>
      </c>
      <c r="X159" s="465">
        <v>52490</v>
      </c>
      <c r="Y159" s="465">
        <v>53642</v>
      </c>
      <c r="Z159" s="465">
        <v>53911</v>
      </c>
      <c r="AA159" s="465">
        <v>57059</v>
      </c>
      <c r="AB159" s="465">
        <v>64596</v>
      </c>
      <c r="AC159" s="465">
        <v>54829</v>
      </c>
      <c r="AD159" s="465">
        <v>40299</v>
      </c>
      <c r="AE159" s="465">
        <v>50298</v>
      </c>
      <c r="AF159" s="465">
        <v>48192</v>
      </c>
      <c r="AG159" s="465">
        <v>67088</v>
      </c>
      <c r="AH159" s="465">
        <v>44466</v>
      </c>
      <c r="AI159" s="465">
        <v>57071</v>
      </c>
      <c r="AJ159" s="465">
        <v>60535</v>
      </c>
      <c r="AK159" s="465">
        <v>65028</v>
      </c>
      <c r="AL159" s="465">
        <v>59128</v>
      </c>
      <c r="AM159" s="465">
        <v>70637</v>
      </c>
      <c r="AN159" s="465">
        <v>52316</v>
      </c>
      <c r="AO159" s="465">
        <v>42312</v>
      </c>
      <c r="AP159" s="465">
        <v>50948</v>
      </c>
      <c r="AQ159" s="465">
        <v>47749</v>
      </c>
      <c r="AR159" s="465">
        <v>43990</v>
      </c>
      <c r="AS159" s="465">
        <v>61812</v>
      </c>
      <c r="AT159" s="465">
        <v>54618</v>
      </c>
      <c r="AU159" s="465">
        <v>53506</v>
      </c>
      <c r="AV159" s="465">
        <v>56590</v>
      </c>
      <c r="AW159" s="465">
        <v>56587</v>
      </c>
      <c r="AX159" s="465">
        <v>57830</v>
      </c>
      <c r="AY159" s="465">
        <v>62373</v>
      </c>
      <c r="AZ159" s="465">
        <v>64117</v>
      </c>
      <c r="BA159" s="465">
        <v>47962</v>
      </c>
      <c r="BB159" s="465">
        <v>54550</v>
      </c>
      <c r="BC159" s="465">
        <v>46684</v>
      </c>
      <c r="BD159" s="465">
        <v>60638</v>
      </c>
      <c r="BE159" s="465">
        <v>39028</v>
      </c>
      <c r="BF159" s="465">
        <v>55829</v>
      </c>
      <c r="BG159" s="465">
        <v>49236</v>
      </c>
      <c r="BH159" s="465">
        <v>44351</v>
      </c>
      <c r="BI159" s="465">
        <v>46113</v>
      </c>
      <c r="BJ159" s="465">
        <v>56821</v>
      </c>
      <c r="BK159" s="465">
        <v>51564</v>
      </c>
      <c r="BL159" s="465">
        <v>50155</v>
      </c>
      <c r="BM159" s="465">
        <v>58593</v>
      </c>
      <c r="BN159" s="465">
        <v>64586</v>
      </c>
      <c r="BO159" s="465">
        <v>77412</v>
      </c>
      <c r="BP159" s="465">
        <v>62507</v>
      </c>
      <c r="BQ159" s="465">
        <v>61988</v>
      </c>
      <c r="BR159" s="465">
        <v>55528</v>
      </c>
      <c r="BS159" s="465">
        <v>48624</v>
      </c>
      <c r="BT159" s="465">
        <v>55656</v>
      </c>
      <c r="BU159" s="465">
        <v>50692</v>
      </c>
      <c r="BV159" s="465">
        <v>70803</v>
      </c>
      <c r="BW159" s="465">
        <v>50759</v>
      </c>
      <c r="BX159" s="465">
        <v>62214</v>
      </c>
      <c r="BY159" s="465">
        <v>46776</v>
      </c>
      <c r="BZ159" s="465">
        <v>36392</v>
      </c>
      <c r="CA159" s="465">
        <v>43418</v>
      </c>
      <c r="CB159" s="465">
        <v>50645</v>
      </c>
      <c r="CC159" s="465">
        <v>42415</v>
      </c>
      <c r="CD159" s="465">
        <v>51522</v>
      </c>
      <c r="CE159" s="466"/>
      <c r="CF159" s="467" t="s">
        <v>1784</v>
      </c>
      <c r="CG159" s="467"/>
      <c r="CH159" s="467"/>
      <c r="CI159" s="467"/>
      <c r="CJ159" s="410"/>
    </row>
    <row r="160" spans="1:88" s="468" customFormat="1" ht="27" customHeight="1">
      <c r="A160" s="461" t="s">
        <v>1507</v>
      </c>
      <c r="B160" s="461" t="s">
        <v>1959</v>
      </c>
      <c r="C160" s="461" t="s">
        <v>1508</v>
      </c>
      <c r="D160" s="461" t="s">
        <v>1509</v>
      </c>
      <c r="E160" s="461"/>
      <c r="F160" s="462">
        <v>145</v>
      </c>
      <c r="G160" s="463"/>
      <c r="H160" s="463"/>
      <c r="I160" s="463"/>
      <c r="J160" s="463"/>
      <c r="K160" s="463"/>
      <c r="L160" s="696" t="s">
        <v>1785</v>
      </c>
      <c r="M160" s="696"/>
      <c r="N160" s="696"/>
      <c r="O160" s="696"/>
      <c r="P160" s="464"/>
      <c r="Q160" s="465">
        <v>19476</v>
      </c>
      <c r="R160" s="465">
        <v>22062</v>
      </c>
      <c r="S160" s="465">
        <v>21609</v>
      </c>
      <c r="T160" s="465">
        <v>21198</v>
      </c>
      <c r="U160" s="465">
        <v>20485</v>
      </c>
      <c r="V160" s="465">
        <v>19463</v>
      </c>
      <c r="W160" s="465">
        <v>20758</v>
      </c>
      <c r="X160" s="465">
        <v>21250</v>
      </c>
      <c r="Y160" s="465">
        <v>21703</v>
      </c>
      <c r="Z160" s="465">
        <v>21169</v>
      </c>
      <c r="AA160" s="465">
        <v>22400</v>
      </c>
      <c r="AB160" s="465">
        <v>20642</v>
      </c>
      <c r="AC160" s="465">
        <v>21738</v>
      </c>
      <c r="AD160" s="465">
        <v>15118</v>
      </c>
      <c r="AE160" s="465">
        <v>21721</v>
      </c>
      <c r="AF160" s="465">
        <v>19012</v>
      </c>
      <c r="AG160" s="465">
        <v>27893</v>
      </c>
      <c r="AH160" s="465">
        <v>17665</v>
      </c>
      <c r="AI160" s="465">
        <v>21653</v>
      </c>
      <c r="AJ160" s="465">
        <v>24980</v>
      </c>
      <c r="AK160" s="465">
        <v>22031</v>
      </c>
      <c r="AL160" s="465">
        <v>21093</v>
      </c>
      <c r="AM160" s="465">
        <v>21434</v>
      </c>
      <c r="AN160" s="465">
        <v>23235</v>
      </c>
      <c r="AO160" s="465">
        <v>20515</v>
      </c>
      <c r="AP160" s="465">
        <v>17817</v>
      </c>
      <c r="AQ160" s="465">
        <v>20683</v>
      </c>
      <c r="AR160" s="465">
        <v>18649</v>
      </c>
      <c r="AS160" s="465">
        <v>23067</v>
      </c>
      <c r="AT160" s="465">
        <v>21081</v>
      </c>
      <c r="AU160" s="465">
        <v>21128</v>
      </c>
      <c r="AV160" s="465">
        <v>26692</v>
      </c>
      <c r="AW160" s="465">
        <v>26435</v>
      </c>
      <c r="AX160" s="465">
        <v>20237</v>
      </c>
      <c r="AY160" s="465">
        <v>25056</v>
      </c>
      <c r="AZ160" s="465">
        <v>21642</v>
      </c>
      <c r="BA160" s="465">
        <v>20749</v>
      </c>
      <c r="BB160" s="465">
        <v>22302</v>
      </c>
      <c r="BC160" s="465">
        <v>18867</v>
      </c>
      <c r="BD160" s="465">
        <v>20910</v>
      </c>
      <c r="BE160" s="465">
        <v>17189</v>
      </c>
      <c r="BF160" s="465">
        <v>16587</v>
      </c>
      <c r="BG160" s="465">
        <v>19747</v>
      </c>
      <c r="BH160" s="465">
        <v>19198</v>
      </c>
      <c r="BI160" s="465">
        <v>20804</v>
      </c>
      <c r="BJ160" s="465">
        <v>19980</v>
      </c>
      <c r="BK160" s="465">
        <v>21530</v>
      </c>
      <c r="BL160" s="465">
        <v>21603</v>
      </c>
      <c r="BM160" s="465">
        <v>21653</v>
      </c>
      <c r="BN160" s="465">
        <v>24138</v>
      </c>
      <c r="BO160" s="465">
        <v>27185</v>
      </c>
      <c r="BP160" s="465">
        <v>23014</v>
      </c>
      <c r="BQ160" s="465">
        <v>25043</v>
      </c>
      <c r="BR160" s="465">
        <v>22097</v>
      </c>
      <c r="BS160" s="465">
        <v>21244</v>
      </c>
      <c r="BT160" s="465">
        <v>20568</v>
      </c>
      <c r="BU160" s="465">
        <v>20641</v>
      </c>
      <c r="BV160" s="465">
        <v>21531</v>
      </c>
      <c r="BW160" s="465">
        <v>17887</v>
      </c>
      <c r="BX160" s="465">
        <v>21570</v>
      </c>
      <c r="BY160" s="465">
        <v>13894</v>
      </c>
      <c r="BZ160" s="465">
        <v>16521</v>
      </c>
      <c r="CA160" s="465">
        <v>20333</v>
      </c>
      <c r="CB160" s="465">
        <v>21736</v>
      </c>
      <c r="CC160" s="465">
        <v>21281</v>
      </c>
      <c r="CD160" s="465">
        <v>20432</v>
      </c>
      <c r="CE160" s="466"/>
      <c r="CF160" s="467" t="s">
        <v>1786</v>
      </c>
      <c r="CG160" s="467"/>
      <c r="CH160" s="467"/>
      <c r="CI160" s="467"/>
      <c r="CJ160" s="410"/>
    </row>
    <row r="161" spans="1:88" s="476" customFormat="1" ht="15" customHeight="1">
      <c r="A161" s="469" t="s">
        <v>1507</v>
      </c>
      <c r="B161" s="469" t="s">
        <v>1959</v>
      </c>
      <c r="C161" s="469" t="s">
        <v>1508</v>
      </c>
      <c r="D161" s="469" t="s">
        <v>1509</v>
      </c>
      <c r="E161" s="469"/>
      <c r="F161" s="462">
        <v>146</v>
      </c>
      <c r="G161" s="463"/>
      <c r="H161" s="471"/>
      <c r="I161" s="471"/>
      <c r="J161" s="471"/>
      <c r="K161" s="471"/>
      <c r="L161" s="471"/>
      <c r="M161" s="697" t="s">
        <v>1787</v>
      </c>
      <c r="N161" s="697"/>
      <c r="O161" s="697"/>
      <c r="P161" s="472"/>
      <c r="Q161" s="473">
        <v>2946</v>
      </c>
      <c r="R161" s="473">
        <v>2705</v>
      </c>
      <c r="S161" s="473">
        <v>2619</v>
      </c>
      <c r="T161" s="473">
        <v>2555</v>
      </c>
      <c r="U161" s="473">
        <v>2202</v>
      </c>
      <c r="V161" s="473">
        <v>2489</v>
      </c>
      <c r="W161" s="473">
        <v>2969</v>
      </c>
      <c r="X161" s="473">
        <v>2800</v>
      </c>
      <c r="Y161" s="473">
        <v>3022</v>
      </c>
      <c r="Z161" s="473">
        <v>2778</v>
      </c>
      <c r="AA161" s="473">
        <v>2407</v>
      </c>
      <c r="AB161" s="473">
        <v>2431</v>
      </c>
      <c r="AC161" s="473">
        <v>2306</v>
      </c>
      <c r="AD161" s="473">
        <v>1396</v>
      </c>
      <c r="AE161" s="473">
        <v>2558</v>
      </c>
      <c r="AF161" s="473">
        <v>2481</v>
      </c>
      <c r="AG161" s="473">
        <v>4052</v>
      </c>
      <c r="AH161" s="473">
        <v>2209</v>
      </c>
      <c r="AI161" s="473">
        <v>2817</v>
      </c>
      <c r="AJ161" s="473">
        <v>2529</v>
      </c>
      <c r="AK161" s="473">
        <v>3208</v>
      </c>
      <c r="AL161" s="473">
        <v>2377</v>
      </c>
      <c r="AM161" s="473">
        <v>2574</v>
      </c>
      <c r="AN161" s="473">
        <v>2841</v>
      </c>
      <c r="AO161" s="473">
        <v>2851</v>
      </c>
      <c r="AP161" s="473">
        <v>2792</v>
      </c>
      <c r="AQ161" s="473">
        <v>3356</v>
      </c>
      <c r="AR161" s="473">
        <v>2526</v>
      </c>
      <c r="AS161" s="473">
        <v>3690</v>
      </c>
      <c r="AT161" s="473">
        <v>2623</v>
      </c>
      <c r="AU161" s="473">
        <v>2785</v>
      </c>
      <c r="AV161" s="473">
        <v>2135</v>
      </c>
      <c r="AW161" s="473">
        <v>2545</v>
      </c>
      <c r="AX161" s="473">
        <v>3209</v>
      </c>
      <c r="AY161" s="473">
        <v>3698</v>
      </c>
      <c r="AZ161" s="473">
        <v>2414</v>
      </c>
      <c r="BA161" s="473">
        <v>3732</v>
      </c>
      <c r="BB161" s="473">
        <v>4385</v>
      </c>
      <c r="BC161" s="473">
        <v>2262</v>
      </c>
      <c r="BD161" s="473">
        <v>3163</v>
      </c>
      <c r="BE161" s="473">
        <v>2509</v>
      </c>
      <c r="BF161" s="473">
        <v>2584</v>
      </c>
      <c r="BG161" s="473">
        <v>2648</v>
      </c>
      <c r="BH161" s="473">
        <v>2453</v>
      </c>
      <c r="BI161" s="473">
        <v>2176</v>
      </c>
      <c r="BJ161" s="473">
        <v>2834</v>
      </c>
      <c r="BK161" s="473">
        <v>3116</v>
      </c>
      <c r="BL161" s="473">
        <v>2805</v>
      </c>
      <c r="BM161" s="473">
        <v>2190</v>
      </c>
      <c r="BN161" s="473">
        <v>2728</v>
      </c>
      <c r="BO161" s="473">
        <v>2866</v>
      </c>
      <c r="BP161" s="473">
        <v>2308</v>
      </c>
      <c r="BQ161" s="473">
        <v>2770</v>
      </c>
      <c r="BR161" s="473">
        <v>3514</v>
      </c>
      <c r="BS161" s="473">
        <v>2299</v>
      </c>
      <c r="BT161" s="473">
        <v>2108</v>
      </c>
      <c r="BU161" s="473">
        <v>2716</v>
      </c>
      <c r="BV161" s="473">
        <v>2784</v>
      </c>
      <c r="BW161" s="473">
        <v>1873</v>
      </c>
      <c r="BX161" s="473">
        <v>2080</v>
      </c>
      <c r="BY161" s="473">
        <v>1017</v>
      </c>
      <c r="BZ161" s="473">
        <v>2872</v>
      </c>
      <c r="CA161" s="473">
        <v>2687</v>
      </c>
      <c r="CB161" s="473">
        <v>2532</v>
      </c>
      <c r="CC161" s="473">
        <v>2871</v>
      </c>
      <c r="CD161" s="473">
        <v>2269</v>
      </c>
      <c r="CE161" s="474"/>
      <c r="CF161" s="475" t="s">
        <v>1788</v>
      </c>
      <c r="CG161" s="475"/>
      <c r="CH161" s="475"/>
      <c r="CI161" s="475"/>
      <c r="CJ161"/>
    </row>
    <row r="162" spans="1:88" s="476" customFormat="1" ht="15" customHeight="1">
      <c r="A162" s="469" t="s">
        <v>1507</v>
      </c>
      <c r="B162" s="469" t="s">
        <v>1959</v>
      </c>
      <c r="C162" s="469" t="s">
        <v>1508</v>
      </c>
      <c r="D162" s="469" t="s">
        <v>1509</v>
      </c>
      <c r="E162" s="469"/>
      <c r="F162" s="462">
        <v>147</v>
      </c>
      <c r="G162" s="463"/>
      <c r="H162" s="471"/>
      <c r="I162" s="471"/>
      <c r="J162" s="471"/>
      <c r="K162" s="471"/>
      <c r="L162" s="471"/>
      <c r="M162" s="697" t="s">
        <v>1789</v>
      </c>
      <c r="N162" s="697"/>
      <c r="O162" s="697"/>
      <c r="P162" s="472"/>
      <c r="Q162" s="473">
        <v>4158</v>
      </c>
      <c r="R162" s="473">
        <v>4288</v>
      </c>
      <c r="S162" s="473">
        <v>4352</v>
      </c>
      <c r="T162" s="473">
        <v>4154</v>
      </c>
      <c r="U162" s="473">
        <v>4025</v>
      </c>
      <c r="V162" s="473">
        <v>3835</v>
      </c>
      <c r="W162" s="473">
        <v>4365</v>
      </c>
      <c r="X162" s="473">
        <v>3861</v>
      </c>
      <c r="Y162" s="473">
        <v>4648</v>
      </c>
      <c r="Z162" s="473">
        <v>4044</v>
      </c>
      <c r="AA162" s="473">
        <v>4514</v>
      </c>
      <c r="AB162" s="473">
        <v>4054</v>
      </c>
      <c r="AC162" s="473">
        <v>4076</v>
      </c>
      <c r="AD162" s="473">
        <v>3127</v>
      </c>
      <c r="AE162" s="473">
        <v>4501</v>
      </c>
      <c r="AF162" s="473">
        <v>4414</v>
      </c>
      <c r="AG162" s="473">
        <v>4970</v>
      </c>
      <c r="AH162" s="473">
        <v>3369</v>
      </c>
      <c r="AI162" s="473">
        <v>4147</v>
      </c>
      <c r="AJ162" s="473">
        <v>4459</v>
      </c>
      <c r="AK162" s="473">
        <v>4175</v>
      </c>
      <c r="AL162" s="473">
        <v>3720</v>
      </c>
      <c r="AM162" s="473">
        <v>4476</v>
      </c>
      <c r="AN162" s="473">
        <v>5574</v>
      </c>
      <c r="AO162" s="473">
        <v>4711</v>
      </c>
      <c r="AP162" s="473">
        <v>4595</v>
      </c>
      <c r="AQ162" s="473">
        <v>4375</v>
      </c>
      <c r="AR162" s="473">
        <v>4166</v>
      </c>
      <c r="AS162" s="473">
        <v>4857</v>
      </c>
      <c r="AT162" s="473">
        <v>3758</v>
      </c>
      <c r="AU162" s="473">
        <v>4829</v>
      </c>
      <c r="AV162" s="473">
        <v>3751</v>
      </c>
      <c r="AW162" s="473">
        <v>4149</v>
      </c>
      <c r="AX162" s="473">
        <v>4325</v>
      </c>
      <c r="AY162" s="473">
        <v>5336</v>
      </c>
      <c r="AZ162" s="473">
        <v>4473</v>
      </c>
      <c r="BA162" s="473">
        <v>4950</v>
      </c>
      <c r="BB162" s="473">
        <v>5947</v>
      </c>
      <c r="BC162" s="473">
        <v>4538</v>
      </c>
      <c r="BD162" s="473">
        <v>3709</v>
      </c>
      <c r="BE162" s="473">
        <v>3551</v>
      </c>
      <c r="BF162" s="473">
        <v>3302</v>
      </c>
      <c r="BG162" s="473">
        <v>4778</v>
      </c>
      <c r="BH162" s="473">
        <v>3499</v>
      </c>
      <c r="BI162" s="473">
        <v>3511</v>
      </c>
      <c r="BJ162" s="473">
        <v>4059</v>
      </c>
      <c r="BK162" s="473">
        <v>3892</v>
      </c>
      <c r="BL162" s="473">
        <v>4438</v>
      </c>
      <c r="BM162" s="473">
        <v>7047</v>
      </c>
      <c r="BN162" s="473">
        <v>5397</v>
      </c>
      <c r="BO162" s="473">
        <v>4726</v>
      </c>
      <c r="BP162" s="473">
        <v>4390</v>
      </c>
      <c r="BQ162" s="473">
        <v>4495</v>
      </c>
      <c r="BR162" s="473">
        <v>4063</v>
      </c>
      <c r="BS162" s="473">
        <v>5912</v>
      </c>
      <c r="BT162" s="473">
        <v>5095</v>
      </c>
      <c r="BU162" s="473">
        <v>3952</v>
      </c>
      <c r="BV162" s="473">
        <v>4255</v>
      </c>
      <c r="BW162" s="473">
        <v>3674</v>
      </c>
      <c r="BX162" s="473">
        <v>3413</v>
      </c>
      <c r="BY162" s="473">
        <v>3304</v>
      </c>
      <c r="BZ162" s="473">
        <v>3673</v>
      </c>
      <c r="CA162" s="473">
        <v>4265</v>
      </c>
      <c r="CB162" s="473">
        <v>4812</v>
      </c>
      <c r="CC162" s="473">
        <v>4684</v>
      </c>
      <c r="CD162" s="473">
        <v>4182</v>
      </c>
      <c r="CE162" s="474"/>
      <c r="CF162" s="475" t="s">
        <v>1790</v>
      </c>
      <c r="CG162" s="475"/>
      <c r="CH162" s="475"/>
      <c r="CI162" s="475"/>
      <c r="CJ162"/>
    </row>
    <row r="163" spans="1:88" s="476" customFormat="1" ht="15" customHeight="1">
      <c r="A163" s="469" t="s">
        <v>1507</v>
      </c>
      <c r="B163" s="469" t="s">
        <v>1959</v>
      </c>
      <c r="C163" s="469" t="s">
        <v>1508</v>
      </c>
      <c r="D163" s="469" t="s">
        <v>1509</v>
      </c>
      <c r="E163" s="469"/>
      <c r="F163" s="462">
        <v>148</v>
      </c>
      <c r="G163" s="463"/>
      <c r="H163" s="471"/>
      <c r="I163" s="471"/>
      <c r="J163" s="471"/>
      <c r="K163" s="471"/>
      <c r="L163" s="471"/>
      <c r="M163" s="697" t="s">
        <v>1791</v>
      </c>
      <c r="N163" s="697"/>
      <c r="O163" s="697"/>
      <c r="P163" s="472"/>
      <c r="Q163" s="473">
        <v>1983</v>
      </c>
      <c r="R163" s="473">
        <v>1688</v>
      </c>
      <c r="S163" s="473">
        <v>1726</v>
      </c>
      <c r="T163" s="473">
        <v>1197</v>
      </c>
      <c r="U163" s="473">
        <v>1335</v>
      </c>
      <c r="V163" s="473">
        <v>1170</v>
      </c>
      <c r="W163" s="473">
        <v>2011</v>
      </c>
      <c r="X163" s="473">
        <v>1144</v>
      </c>
      <c r="Y163" s="473">
        <v>1862</v>
      </c>
      <c r="Z163" s="473">
        <v>1610</v>
      </c>
      <c r="AA163" s="473">
        <v>1473</v>
      </c>
      <c r="AB163" s="473">
        <v>1539</v>
      </c>
      <c r="AC163" s="473">
        <v>1659</v>
      </c>
      <c r="AD163" s="473">
        <v>1321</v>
      </c>
      <c r="AE163" s="473">
        <v>1690</v>
      </c>
      <c r="AF163" s="473">
        <v>1125</v>
      </c>
      <c r="AG163" s="473">
        <v>1974</v>
      </c>
      <c r="AH163" s="473">
        <v>1659</v>
      </c>
      <c r="AI163" s="473">
        <v>1392</v>
      </c>
      <c r="AJ163" s="473">
        <v>1032</v>
      </c>
      <c r="AK163" s="473">
        <v>2116</v>
      </c>
      <c r="AL163" s="473">
        <v>1511</v>
      </c>
      <c r="AM163" s="473">
        <v>2087</v>
      </c>
      <c r="AN163" s="473">
        <v>1473</v>
      </c>
      <c r="AO163" s="473">
        <v>2208</v>
      </c>
      <c r="AP163" s="473">
        <v>1520</v>
      </c>
      <c r="AQ163" s="473">
        <v>2755</v>
      </c>
      <c r="AR163" s="473">
        <v>1560</v>
      </c>
      <c r="AS163" s="473">
        <v>1307</v>
      </c>
      <c r="AT163" s="473">
        <v>1511</v>
      </c>
      <c r="AU163" s="473">
        <v>1484</v>
      </c>
      <c r="AV163" s="473">
        <v>1128</v>
      </c>
      <c r="AW163" s="473">
        <v>857</v>
      </c>
      <c r="AX163" s="473">
        <v>1041</v>
      </c>
      <c r="AY163" s="473">
        <v>2003</v>
      </c>
      <c r="AZ163" s="473">
        <v>1883</v>
      </c>
      <c r="BA163" s="473">
        <v>2668</v>
      </c>
      <c r="BB163" s="473">
        <v>1656</v>
      </c>
      <c r="BC163" s="473">
        <v>1373</v>
      </c>
      <c r="BD163" s="473">
        <v>1708</v>
      </c>
      <c r="BE163" s="473">
        <v>1500</v>
      </c>
      <c r="BF163" s="473">
        <v>1752</v>
      </c>
      <c r="BG163" s="473">
        <v>1601</v>
      </c>
      <c r="BH163" s="473">
        <v>757</v>
      </c>
      <c r="BI163" s="473">
        <v>847</v>
      </c>
      <c r="BJ163" s="473">
        <v>1226</v>
      </c>
      <c r="BK163" s="473">
        <v>1887</v>
      </c>
      <c r="BL163" s="473">
        <v>1553</v>
      </c>
      <c r="BM163" s="473">
        <v>1229</v>
      </c>
      <c r="BN163" s="473">
        <v>1729</v>
      </c>
      <c r="BO163" s="473">
        <v>1787</v>
      </c>
      <c r="BP163" s="473">
        <v>2396</v>
      </c>
      <c r="BQ163" s="473">
        <v>2444</v>
      </c>
      <c r="BR163" s="473">
        <v>1773</v>
      </c>
      <c r="BS163" s="473">
        <v>1830</v>
      </c>
      <c r="BT163" s="473">
        <v>1865</v>
      </c>
      <c r="BU163" s="473">
        <v>1789</v>
      </c>
      <c r="BV163" s="473">
        <v>1541</v>
      </c>
      <c r="BW163" s="473">
        <v>1411</v>
      </c>
      <c r="BX163" s="473">
        <v>1892</v>
      </c>
      <c r="BY163" s="473">
        <v>795</v>
      </c>
      <c r="BZ163" s="473">
        <v>2248</v>
      </c>
      <c r="CA163" s="473">
        <v>2731</v>
      </c>
      <c r="CB163" s="473">
        <v>1327</v>
      </c>
      <c r="CC163" s="473">
        <v>1316</v>
      </c>
      <c r="CD163" s="473">
        <v>1813</v>
      </c>
      <c r="CE163" s="474"/>
      <c r="CF163" s="475" t="s">
        <v>1792</v>
      </c>
      <c r="CG163" s="475"/>
      <c r="CH163" s="475"/>
      <c r="CI163" s="475"/>
      <c r="CJ163"/>
    </row>
    <row r="164" spans="1:88" s="476" customFormat="1" ht="15" customHeight="1">
      <c r="A164" s="469" t="s">
        <v>1507</v>
      </c>
      <c r="B164" s="469" t="s">
        <v>1959</v>
      </c>
      <c r="C164" s="469" t="s">
        <v>1508</v>
      </c>
      <c r="D164" s="469" t="s">
        <v>1509</v>
      </c>
      <c r="E164" s="469"/>
      <c r="F164" s="462">
        <v>149</v>
      </c>
      <c r="G164" s="463"/>
      <c r="H164" s="471"/>
      <c r="I164" s="471"/>
      <c r="J164" s="471"/>
      <c r="K164" s="471"/>
      <c r="L164" s="471"/>
      <c r="M164" s="697" t="s">
        <v>125</v>
      </c>
      <c r="N164" s="697"/>
      <c r="O164" s="697"/>
      <c r="P164" s="472"/>
      <c r="Q164" s="473">
        <v>1288</v>
      </c>
      <c r="R164" s="473">
        <v>1239</v>
      </c>
      <c r="S164" s="473">
        <v>1630</v>
      </c>
      <c r="T164" s="473">
        <v>1287</v>
      </c>
      <c r="U164" s="473">
        <v>2129</v>
      </c>
      <c r="V164" s="473">
        <v>1661</v>
      </c>
      <c r="W164" s="473">
        <v>1221</v>
      </c>
      <c r="X164" s="473">
        <v>1798</v>
      </c>
      <c r="Y164" s="473">
        <v>1240</v>
      </c>
      <c r="Z164" s="473">
        <v>1361</v>
      </c>
      <c r="AA164" s="473">
        <v>1044</v>
      </c>
      <c r="AB164" s="473">
        <v>2134</v>
      </c>
      <c r="AC164" s="473">
        <v>1241</v>
      </c>
      <c r="AD164" s="473">
        <v>842</v>
      </c>
      <c r="AE164" s="473">
        <v>2610</v>
      </c>
      <c r="AF164" s="473">
        <v>611</v>
      </c>
      <c r="AG164" s="473">
        <v>661</v>
      </c>
      <c r="AH164" s="473">
        <v>1154</v>
      </c>
      <c r="AI164" s="473">
        <v>584</v>
      </c>
      <c r="AJ164" s="473">
        <v>1353</v>
      </c>
      <c r="AK164" s="473">
        <v>1740</v>
      </c>
      <c r="AL164" s="473">
        <v>1852</v>
      </c>
      <c r="AM164" s="473">
        <v>780</v>
      </c>
      <c r="AN164" s="473">
        <v>2025</v>
      </c>
      <c r="AO164" s="473">
        <v>1902</v>
      </c>
      <c r="AP164" s="473">
        <v>801</v>
      </c>
      <c r="AQ164" s="473">
        <v>1006</v>
      </c>
      <c r="AR164" s="473">
        <v>841</v>
      </c>
      <c r="AS164" s="473">
        <v>2472</v>
      </c>
      <c r="AT164" s="473">
        <v>1076</v>
      </c>
      <c r="AU164" s="473">
        <v>1181</v>
      </c>
      <c r="AV164" s="473">
        <v>1241</v>
      </c>
      <c r="AW164" s="473">
        <v>3206</v>
      </c>
      <c r="AX164" s="473">
        <v>1198</v>
      </c>
      <c r="AY164" s="473">
        <v>691</v>
      </c>
      <c r="AZ164" s="473">
        <v>989</v>
      </c>
      <c r="BA164" s="473">
        <v>1526</v>
      </c>
      <c r="BB164" s="473">
        <v>914</v>
      </c>
      <c r="BC164" s="473">
        <v>536</v>
      </c>
      <c r="BD164" s="473">
        <v>1145</v>
      </c>
      <c r="BE164" s="473">
        <v>1495</v>
      </c>
      <c r="BF164" s="473">
        <v>1067</v>
      </c>
      <c r="BG164" s="473">
        <v>697</v>
      </c>
      <c r="BH164" s="473">
        <v>2321</v>
      </c>
      <c r="BI164" s="473">
        <v>1504</v>
      </c>
      <c r="BJ164" s="473">
        <v>605</v>
      </c>
      <c r="BK164" s="473">
        <v>1034</v>
      </c>
      <c r="BL164" s="473">
        <v>512</v>
      </c>
      <c r="BM164" s="473">
        <v>1193</v>
      </c>
      <c r="BN164" s="473">
        <v>719</v>
      </c>
      <c r="BO164" s="473">
        <v>1257</v>
      </c>
      <c r="BP164" s="473">
        <v>733</v>
      </c>
      <c r="BQ164" s="473">
        <v>1606</v>
      </c>
      <c r="BR164" s="473">
        <v>655</v>
      </c>
      <c r="BS164" s="473">
        <v>1018</v>
      </c>
      <c r="BT164" s="473">
        <v>834</v>
      </c>
      <c r="BU164" s="473">
        <v>1196</v>
      </c>
      <c r="BV164" s="473">
        <v>1267</v>
      </c>
      <c r="BW164" s="473">
        <v>1620</v>
      </c>
      <c r="BX164" s="473">
        <v>1108</v>
      </c>
      <c r="BY164" s="473">
        <v>1020</v>
      </c>
      <c r="BZ164" s="473">
        <v>1249</v>
      </c>
      <c r="CA164" s="473">
        <v>2422</v>
      </c>
      <c r="CB164" s="473">
        <v>724</v>
      </c>
      <c r="CC164" s="473">
        <v>1233</v>
      </c>
      <c r="CD164" s="473">
        <v>2278</v>
      </c>
      <c r="CE164" s="474"/>
      <c r="CF164" s="475" t="s">
        <v>1793</v>
      </c>
      <c r="CG164" s="475"/>
      <c r="CH164" s="475"/>
      <c r="CI164" s="475"/>
      <c r="CJ164"/>
    </row>
    <row r="165" spans="1:88" s="476" customFormat="1" ht="15" customHeight="1">
      <c r="A165" s="469" t="s">
        <v>1507</v>
      </c>
      <c r="B165" s="469" t="s">
        <v>1959</v>
      </c>
      <c r="C165" s="469" t="s">
        <v>1508</v>
      </c>
      <c r="D165" s="469" t="s">
        <v>1509</v>
      </c>
      <c r="E165" s="469"/>
      <c r="F165" s="462">
        <v>150</v>
      </c>
      <c r="G165" s="463"/>
      <c r="H165" s="471"/>
      <c r="I165" s="471"/>
      <c r="J165" s="471"/>
      <c r="K165" s="471"/>
      <c r="L165" s="471"/>
      <c r="M165" s="723" t="s">
        <v>1794</v>
      </c>
      <c r="N165" s="697"/>
      <c r="O165" s="697"/>
      <c r="P165" s="472"/>
      <c r="Q165" s="473">
        <v>9102</v>
      </c>
      <c r="R165" s="473">
        <v>12142</v>
      </c>
      <c r="S165" s="473">
        <v>11282</v>
      </c>
      <c r="T165" s="473">
        <v>12005</v>
      </c>
      <c r="U165" s="473">
        <v>10794</v>
      </c>
      <c r="V165" s="473">
        <v>10308</v>
      </c>
      <c r="W165" s="473">
        <v>10193</v>
      </c>
      <c r="X165" s="473">
        <v>11646</v>
      </c>
      <c r="Y165" s="473">
        <v>10931</v>
      </c>
      <c r="Z165" s="473">
        <v>11375</v>
      </c>
      <c r="AA165" s="473">
        <v>12963</v>
      </c>
      <c r="AB165" s="473">
        <v>10484</v>
      </c>
      <c r="AC165" s="473">
        <v>12456</v>
      </c>
      <c r="AD165" s="473">
        <v>8433</v>
      </c>
      <c r="AE165" s="473">
        <v>10361</v>
      </c>
      <c r="AF165" s="473">
        <v>10382</v>
      </c>
      <c r="AG165" s="473">
        <v>16237</v>
      </c>
      <c r="AH165" s="473">
        <v>9273</v>
      </c>
      <c r="AI165" s="473">
        <v>12714</v>
      </c>
      <c r="AJ165" s="473">
        <v>15606</v>
      </c>
      <c r="AK165" s="473">
        <v>10792</v>
      </c>
      <c r="AL165" s="473">
        <v>11633</v>
      </c>
      <c r="AM165" s="473">
        <v>11518</v>
      </c>
      <c r="AN165" s="473">
        <v>11322</v>
      </c>
      <c r="AO165" s="473">
        <v>8843</v>
      </c>
      <c r="AP165" s="473">
        <v>8111</v>
      </c>
      <c r="AQ165" s="473">
        <v>9190</v>
      </c>
      <c r="AR165" s="473">
        <v>9556</v>
      </c>
      <c r="AS165" s="473">
        <v>10742</v>
      </c>
      <c r="AT165" s="473">
        <v>12114</v>
      </c>
      <c r="AU165" s="473">
        <v>10849</v>
      </c>
      <c r="AV165" s="473">
        <v>18437</v>
      </c>
      <c r="AW165" s="473">
        <v>15677</v>
      </c>
      <c r="AX165" s="473">
        <v>10463</v>
      </c>
      <c r="AY165" s="473">
        <v>13328</v>
      </c>
      <c r="AZ165" s="473">
        <v>11884</v>
      </c>
      <c r="BA165" s="473">
        <v>7873</v>
      </c>
      <c r="BB165" s="473">
        <v>9400</v>
      </c>
      <c r="BC165" s="473">
        <v>10157</v>
      </c>
      <c r="BD165" s="473">
        <v>11185</v>
      </c>
      <c r="BE165" s="473">
        <v>8133</v>
      </c>
      <c r="BF165" s="473">
        <v>7883</v>
      </c>
      <c r="BG165" s="473">
        <v>10023</v>
      </c>
      <c r="BH165" s="473">
        <v>10168</v>
      </c>
      <c r="BI165" s="473">
        <v>12765</v>
      </c>
      <c r="BJ165" s="473">
        <v>11255</v>
      </c>
      <c r="BK165" s="473">
        <v>11602</v>
      </c>
      <c r="BL165" s="473">
        <v>12296</v>
      </c>
      <c r="BM165" s="473">
        <v>9994</v>
      </c>
      <c r="BN165" s="473">
        <v>13565</v>
      </c>
      <c r="BO165" s="473">
        <v>16549</v>
      </c>
      <c r="BP165" s="473">
        <v>13187</v>
      </c>
      <c r="BQ165" s="473">
        <v>13730</v>
      </c>
      <c r="BR165" s="473">
        <v>12091</v>
      </c>
      <c r="BS165" s="473">
        <v>10185</v>
      </c>
      <c r="BT165" s="473">
        <v>10666</v>
      </c>
      <c r="BU165" s="473">
        <v>10989</v>
      </c>
      <c r="BV165" s="473">
        <v>11684</v>
      </c>
      <c r="BW165" s="473">
        <v>9309</v>
      </c>
      <c r="BX165" s="473">
        <v>13078</v>
      </c>
      <c r="BY165" s="473">
        <v>7758</v>
      </c>
      <c r="BZ165" s="473">
        <v>6479</v>
      </c>
      <c r="CA165" s="473">
        <v>8228</v>
      </c>
      <c r="CB165" s="473">
        <v>12340</v>
      </c>
      <c r="CC165" s="473">
        <v>11177</v>
      </c>
      <c r="CD165" s="473">
        <v>9889</v>
      </c>
      <c r="CE165" s="474"/>
      <c r="CF165" s="475" t="s">
        <v>1795</v>
      </c>
      <c r="CG165" s="475"/>
      <c r="CH165" s="475"/>
      <c r="CI165" s="475"/>
      <c r="CJ165"/>
    </row>
    <row r="166" spans="1:88" s="468" customFormat="1" ht="27" customHeight="1">
      <c r="A166" s="461" t="s">
        <v>1507</v>
      </c>
      <c r="B166" s="461" t="s">
        <v>1959</v>
      </c>
      <c r="C166" s="461" t="s">
        <v>1508</v>
      </c>
      <c r="D166" s="461" t="s">
        <v>1509</v>
      </c>
      <c r="E166" s="461"/>
      <c r="F166" s="462">
        <v>151</v>
      </c>
      <c r="G166" s="463"/>
      <c r="H166" s="463"/>
      <c r="I166" s="463"/>
      <c r="J166" s="463"/>
      <c r="K166" s="463"/>
      <c r="L166" s="696" t="s">
        <v>1796</v>
      </c>
      <c r="M166" s="696"/>
      <c r="N166" s="696"/>
      <c r="O166" s="696"/>
      <c r="P166" s="464"/>
      <c r="Q166" s="465">
        <v>6997</v>
      </c>
      <c r="R166" s="465">
        <v>9758</v>
      </c>
      <c r="S166" s="465">
        <v>9385</v>
      </c>
      <c r="T166" s="465">
        <v>7974</v>
      </c>
      <c r="U166" s="465">
        <v>8309</v>
      </c>
      <c r="V166" s="465">
        <v>6725</v>
      </c>
      <c r="W166" s="465">
        <v>8467</v>
      </c>
      <c r="X166" s="465">
        <v>7348</v>
      </c>
      <c r="Y166" s="465">
        <v>9600</v>
      </c>
      <c r="Z166" s="465">
        <v>9575</v>
      </c>
      <c r="AA166" s="465">
        <v>7329</v>
      </c>
      <c r="AB166" s="465">
        <v>10293</v>
      </c>
      <c r="AC166" s="465">
        <v>8215</v>
      </c>
      <c r="AD166" s="465">
        <v>6251</v>
      </c>
      <c r="AE166" s="465">
        <v>9094</v>
      </c>
      <c r="AF166" s="465">
        <v>8996</v>
      </c>
      <c r="AG166" s="465">
        <v>6380</v>
      </c>
      <c r="AH166" s="465">
        <v>6029</v>
      </c>
      <c r="AI166" s="465">
        <v>10308</v>
      </c>
      <c r="AJ166" s="465">
        <v>6925</v>
      </c>
      <c r="AK166" s="465">
        <v>11320</v>
      </c>
      <c r="AL166" s="465">
        <v>11864</v>
      </c>
      <c r="AM166" s="465">
        <v>6480</v>
      </c>
      <c r="AN166" s="465">
        <v>8077</v>
      </c>
      <c r="AO166" s="465">
        <v>8366</v>
      </c>
      <c r="AP166" s="465">
        <v>7038</v>
      </c>
      <c r="AQ166" s="465">
        <v>7221</v>
      </c>
      <c r="AR166" s="465">
        <v>5588</v>
      </c>
      <c r="AS166" s="465">
        <v>8698</v>
      </c>
      <c r="AT166" s="465">
        <v>12435</v>
      </c>
      <c r="AU166" s="465">
        <v>9176</v>
      </c>
      <c r="AV166" s="465">
        <v>7216</v>
      </c>
      <c r="AW166" s="465">
        <v>5643</v>
      </c>
      <c r="AX166" s="465">
        <v>7117</v>
      </c>
      <c r="AY166" s="465">
        <v>11692</v>
      </c>
      <c r="AZ166" s="465">
        <v>9805</v>
      </c>
      <c r="BA166" s="465">
        <v>5891</v>
      </c>
      <c r="BB166" s="465">
        <v>10481</v>
      </c>
      <c r="BC166" s="465">
        <v>12226</v>
      </c>
      <c r="BD166" s="465">
        <v>11660</v>
      </c>
      <c r="BE166" s="465">
        <v>6232</v>
      </c>
      <c r="BF166" s="465">
        <v>7480</v>
      </c>
      <c r="BG166" s="465">
        <v>10079</v>
      </c>
      <c r="BH166" s="465">
        <v>7531</v>
      </c>
      <c r="BI166" s="465">
        <v>4584</v>
      </c>
      <c r="BJ166" s="465">
        <v>4181</v>
      </c>
      <c r="BK166" s="465">
        <v>8908</v>
      </c>
      <c r="BL166" s="465">
        <v>8978</v>
      </c>
      <c r="BM166" s="465">
        <v>4436</v>
      </c>
      <c r="BN166" s="465">
        <v>9297</v>
      </c>
      <c r="BO166" s="465">
        <v>16543</v>
      </c>
      <c r="BP166" s="465">
        <v>10306</v>
      </c>
      <c r="BQ166" s="465">
        <v>9066</v>
      </c>
      <c r="BR166" s="465">
        <v>9315</v>
      </c>
      <c r="BS166" s="465">
        <v>6208</v>
      </c>
      <c r="BT166" s="465">
        <v>8804</v>
      </c>
      <c r="BU166" s="465">
        <v>8132</v>
      </c>
      <c r="BV166" s="465">
        <v>9496</v>
      </c>
      <c r="BW166" s="465">
        <v>5754</v>
      </c>
      <c r="BX166" s="465">
        <v>12550</v>
      </c>
      <c r="BY166" s="465">
        <v>5759</v>
      </c>
      <c r="BZ166" s="465">
        <v>5036</v>
      </c>
      <c r="CA166" s="465">
        <v>6920</v>
      </c>
      <c r="CB166" s="465">
        <v>6478</v>
      </c>
      <c r="CC166" s="465">
        <v>6845</v>
      </c>
      <c r="CD166" s="465">
        <v>8032</v>
      </c>
      <c r="CE166" s="466"/>
      <c r="CF166" s="467" t="s">
        <v>1797</v>
      </c>
      <c r="CG166" s="467"/>
      <c r="CH166" s="467"/>
      <c r="CI166" s="467"/>
      <c r="CJ166" s="410"/>
    </row>
    <row r="167" spans="1:88" s="468" customFormat="1" ht="27" customHeight="1">
      <c r="A167" s="461" t="s">
        <v>1507</v>
      </c>
      <c r="B167" s="461" t="s">
        <v>1959</v>
      </c>
      <c r="C167" s="461" t="s">
        <v>1508</v>
      </c>
      <c r="D167" s="461" t="s">
        <v>1509</v>
      </c>
      <c r="E167" s="461"/>
      <c r="F167" s="462">
        <v>152</v>
      </c>
      <c r="G167" s="463"/>
      <c r="H167" s="463"/>
      <c r="I167" s="463"/>
      <c r="J167" s="463"/>
      <c r="K167" s="507"/>
      <c r="L167" s="696" t="s">
        <v>1798</v>
      </c>
      <c r="M167" s="696"/>
      <c r="N167" s="696"/>
      <c r="O167" s="696"/>
      <c r="P167" s="464"/>
      <c r="Q167" s="465">
        <v>16435</v>
      </c>
      <c r="R167" s="465">
        <v>15937</v>
      </c>
      <c r="S167" s="465">
        <v>15581</v>
      </c>
      <c r="T167" s="465">
        <v>17994</v>
      </c>
      <c r="U167" s="465">
        <v>15198</v>
      </c>
      <c r="V167" s="465">
        <v>14396</v>
      </c>
      <c r="W167" s="465">
        <v>16674</v>
      </c>
      <c r="X167" s="465">
        <v>15578</v>
      </c>
      <c r="Y167" s="465">
        <v>15343</v>
      </c>
      <c r="Z167" s="465">
        <v>16515</v>
      </c>
      <c r="AA167" s="465">
        <v>18388</v>
      </c>
      <c r="AB167" s="465">
        <v>14792</v>
      </c>
      <c r="AC167" s="465">
        <v>17217</v>
      </c>
      <c r="AD167" s="465">
        <v>12447</v>
      </c>
      <c r="AE167" s="465">
        <v>14795</v>
      </c>
      <c r="AF167" s="465">
        <v>12884</v>
      </c>
      <c r="AG167" s="465">
        <v>18703</v>
      </c>
      <c r="AH167" s="465">
        <v>15526</v>
      </c>
      <c r="AI167" s="465">
        <v>12138</v>
      </c>
      <c r="AJ167" s="465">
        <v>14625</v>
      </c>
      <c r="AK167" s="465">
        <v>21437</v>
      </c>
      <c r="AL167" s="465">
        <v>15561</v>
      </c>
      <c r="AM167" s="465">
        <v>18898</v>
      </c>
      <c r="AN167" s="465">
        <v>13467</v>
      </c>
      <c r="AO167" s="465">
        <v>11469</v>
      </c>
      <c r="AP167" s="465">
        <v>24254</v>
      </c>
      <c r="AQ167" s="465">
        <v>17460</v>
      </c>
      <c r="AR167" s="465">
        <v>14777</v>
      </c>
      <c r="AS167" s="465">
        <v>19889</v>
      </c>
      <c r="AT167" s="465">
        <v>15918</v>
      </c>
      <c r="AU167" s="465">
        <v>18567</v>
      </c>
      <c r="AV167" s="465">
        <v>13576</v>
      </c>
      <c r="AW167" s="465">
        <v>15962</v>
      </c>
      <c r="AX167" s="465">
        <v>15668</v>
      </c>
      <c r="AY167" s="465">
        <v>16945</v>
      </c>
      <c r="AZ167" s="465">
        <v>17600</v>
      </c>
      <c r="BA167" s="465">
        <v>16460</v>
      </c>
      <c r="BB167" s="465">
        <v>17945</v>
      </c>
      <c r="BC167" s="465">
        <v>13157</v>
      </c>
      <c r="BD167" s="465">
        <v>18788</v>
      </c>
      <c r="BE167" s="465">
        <v>11526</v>
      </c>
      <c r="BF167" s="465">
        <v>30818</v>
      </c>
      <c r="BG167" s="465">
        <v>17282</v>
      </c>
      <c r="BH167" s="465">
        <v>14183</v>
      </c>
      <c r="BI167" s="465">
        <v>12712</v>
      </c>
      <c r="BJ167" s="465">
        <v>17748</v>
      </c>
      <c r="BK167" s="465">
        <v>13450</v>
      </c>
      <c r="BL167" s="465">
        <v>15980</v>
      </c>
      <c r="BM167" s="465">
        <v>25241</v>
      </c>
      <c r="BN167" s="465">
        <v>17849</v>
      </c>
      <c r="BO167" s="465">
        <v>18345</v>
      </c>
      <c r="BP167" s="465">
        <v>13197</v>
      </c>
      <c r="BQ167" s="465">
        <v>15737</v>
      </c>
      <c r="BR167" s="465">
        <v>19113</v>
      </c>
      <c r="BS167" s="465">
        <v>16623</v>
      </c>
      <c r="BT167" s="465">
        <v>18726</v>
      </c>
      <c r="BU167" s="465">
        <v>19084</v>
      </c>
      <c r="BV167" s="465">
        <v>21508</v>
      </c>
      <c r="BW167" s="465">
        <v>16041</v>
      </c>
      <c r="BX167" s="465">
        <v>18711</v>
      </c>
      <c r="BY167" s="465">
        <v>13401</v>
      </c>
      <c r="BZ167" s="465">
        <v>12879</v>
      </c>
      <c r="CA167" s="465">
        <v>14530</v>
      </c>
      <c r="CB167" s="465">
        <v>14599</v>
      </c>
      <c r="CC167" s="465">
        <v>10903</v>
      </c>
      <c r="CD167" s="465">
        <v>19561</v>
      </c>
      <c r="CE167" s="466"/>
      <c r="CF167" s="467" t="s">
        <v>1799</v>
      </c>
      <c r="CG167" s="467"/>
      <c r="CH167" s="467"/>
      <c r="CI167" s="467"/>
      <c r="CJ167" s="410"/>
    </row>
    <row r="168" spans="1:88" s="476" customFormat="1" ht="15" customHeight="1">
      <c r="A168" s="469" t="s">
        <v>1507</v>
      </c>
      <c r="B168" s="469" t="s">
        <v>1959</v>
      </c>
      <c r="C168" s="469" t="s">
        <v>1508</v>
      </c>
      <c r="D168" s="469" t="s">
        <v>1509</v>
      </c>
      <c r="E168" s="469"/>
      <c r="F168" s="462">
        <v>153</v>
      </c>
      <c r="G168" s="463"/>
      <c r="H168" s="471"/>
      <c r="I168" s="471"/>
      <c r="J168" s="471"/>
      <c r="K168" s="508"/>
      <c r="L168" s="471"/>
      <c r="M168" s="697" t="s">
        <v>1606</v>
      </c>
      <c r="N168" s="697"/>
      <c r="O168" s="697"/>
      <c r="P168" s="472"/>
      <c r="Q168" s="473">
        <v>3631</v>
      </c>
      <c r="R168" s="473">
        <v>3874</v>
      </c>
      <c r="S168" s="473">
        <v>3888</v>
      </c>
      <c r="T168" s="473">
        <v>5017</v>
      </c>
      <c r="U168" s="473">
        <v>4390</v>
      </c>
      <c r="V168" s="473">
        <v>3962</v>
      </c>
      <c r="W168" s="473">
        <v>3781</v>
      </c>
      <c r="X168" s="473">
        <v>4171</v>
      </c>
      <c r="Y168" s="473">
        <v>3696</v>
      </c>
      <c r="Z168" s="473">
        <v>4218</v>
      </c>
      <c r="AA168" s="473">
        <v>3950</v>
      </c>
      <c r="AB168" s="473">
        <v>4576</v>
      </c>
      <c r="AC168" s="473">
        <v>4153</v>
      </c>
      <c r="AD168" s="473">
        <v>2923</v>
      </c>
      <c r="AE168" s="473">
        <v>4042</v>
      </c>
      <c r="AF168" s="473">
        <v>4241</v>
      </c>
      <c r="AG168" s="473">
        <v>4519</v>
      </c>
      <c r="AH168" s="473">
        <v>3785</v>
      </c>
      <c r="AI168" s="473">
        <v>2732</v>
      </c>
      <c r="AJ168" s="473">
        <v>3892</v>
      </c>
      <c r="AK168" s="473">
        <v>6874</v>
      </c>
      <c r="AL168" s="473">
        <v>4343</v>
      </c>
      <c r="AM168" s="473">
        <v>4533</v>
      </c>
      <c r="AN168" s="473">
        <v>3463</v>
      </c>
      <c r="AO168" s="473">
        <v>2902</v>
      </c>
      <c r="AP168" s="473">
        <v>4032</v>
      </c>
      <c r="AQ168" s="473">
        <v>3776</v>
      </c>
      <c r="AR168" s="473">
        <v>3336</v>
      </c>
      <c r="AS168" s="473">
        <v>5582</v>
      </c>
      <c r="AT168" s="473">
        <v>4725</v>
      </c>
      <c r="AU168" s="473">
        <v>3990</v>
      </c>
      <c r="AV168" s="473">
        <v>3461</v>
      </c>
      <c r="AW168" s="473">
        <v>4129</v>
      </c>
      <c r="AX168" s="473">
        <v>4554</v>
      </c>
      <c r="AY168" s="473">
        <v>4524</v>
      </c>
      <c r="AZ168" s="473">
        <v>5186</v>
      </c>
      <c r="BA168" s="473">
        <v>3675</v>
      </c>
      <c r="BB168" s="473">
        <v>4845</v>
      </c>
      <c r="BC168" s="473">
        <v>3591</v>
      </c>
      <c r="BD168" s="473">
        <v>3711</v>
      </c>
      <c r="BE168" s="473">
        <v>3110</v>
      </c>
      <c r="BF168" s="473">
        <v>3975</v>
      </c>
      <c r="BG168" s="473">
        <v>4216</v>
      </c>
      <c r="BH168" s="473">
        <v>4437</v>
      </c>
      <c r="BI168" s="473">
        <v>2918</v>
      </c>
      <c r="BJ168" s="473">
        <v>3307</v>
      </c>
      <c r="BK168" s="473">
        <v>2512</v>
      </c>
      <c r="BL168" s="473">
        <v>3650</v>
      </c>
      <c r="BM168" s="473">
        <v>7410</v>
      </c>
      <c r="BN168" s="473">
        <v>3865</v>
      </c>
      <c r="BO168" s="473">
        <v>4863</v>
      </c>
      <c r="BP168" s="473">
        <v>3603</v>
      </c>
      <c r="BQ168" s="473">
        <v>5947</v>
      </c>
      <c r="BR168" s="473">
        <v>3655</v>
      </c>
      <c r="BS168" s="473">
        <v>3097</v>
      </c>
      <c r="BT168" s="473">
        <v>5256</v>
      </c>
      <c r="BU168" s="473">
        <v>4872</v>
      </c>
      <c r="BV168" s="473">
        <v>5624</v>
      </c>
      <c r="BW168" s="473">
        <v>4874</v>
      </c>
      <c r="BX168" s="473">
        <v>4991</v>
      </c>
      <c r="BY168" s="473">
        <v>3593</v>
      </c>
      <c r="BZ168" s="473">
        <v>2860</v>
      </c>
      <c r="CA168" s="473">
        <v>3503</v>
      </c>
      <c r="CB168" s="473">
        <v>3780</v>
      </c>
      <c r="CC168" s="473">
        <v>4380</v>
      </c>
      <c r="CD168" s="473">
        <v>3976</v>
      </c>
      <c r="CE168" s="474"/>
      <c r="CF168" s="475" t="s">
        <v>1607</v>
      </c>
      <c r="CG168" s="475"/>
      <c r="CH168" s="475"/>
      <c r="CI168" s="475"/>
      <c r="CJ168"/>
    </row>
    <row r="169" spans="1:88" s="476" customFormat="1" ht="15" customHeight="1">
      <c r="A169" s="469" t="s">
        <v>1507</v>
      </c>
      <c r="B169" s="469" t="s">
        <v>1959</v>
      </c>
      <c r="C169" s="469" t="s">
        <v>1508</v>
      </c>
      <c r="D169" s="469" t="s">
        <v>1509</v>
      </c>
      <c r="E169" s="469"/>
      <c r="F169" s="462">
        <v>154</v>
      </c>
      <c r="G169" s="463"/>
      <c r="H169" s="471"/>
      <c r="I169" s="471"/>
      <c r="J169" s="471"/>
      <c r="K169" s="508"/>
      <c r="L169" s="471"/>
      <c r="M169" s="697" t="s">
        <v>1704</v>
      </c>
      <c r="N169" s="697"/>
      <c r="O169" s="697"/>
      <c r="P169" s="472"/>
      <c r="Q169" s="473">
        <v>235</v>
      </c>
      <c r="R169" s="473">
        <v>321</v>
      </c>
      <c r="S169" s="473">
        <v>189</v>
      </c>
      <c r="T169" s="473">
        <v>178</v>
      </c>
      <c r="U169" s="473">
        <v>183</v>
      </c>
      <c r="V169" s="473">
        <v>184</v>
      </c>
      <c r="W169" s="473">
        <v>235</v>
      </c>
      <c r="X169" s="473">
        <v>162</v>
      </c>
      <c r="Y169" s="473">
        <v>233</v>
      </c>
      <c r="Z169" s="473">
        <v>350</v>
      </c>
      <c r="AA169" s="473">
        <v>209</v>
      </c>
      <c r="AB169" s="473">
        <v>233</v>
      </c>
      <c r="AC169" s="473">
        <v>266</v>
      </c>
      <c r="AD169" s="473">
        <v>78</v>
      </c>
      <c r="AE169" s="473">
        <v>185</v>
      </c>
      <c r="AF169" s="473">
        <v>84</v>
      </c>
      <c r="AG169" s="473">
        <v>529</v>
      </c>
      <c r="AH169" s="473">
        <v>345</v>
      </c>
      <c r="AI169" s="473">
        <v>84</v>
      </c>
      <c r="AJ169" s="473">
        <v>215</v>
      </c>
      <c r="AK169" s="473">
        <v>286</v>
      </c>
      <c r="AL169" s="473">
        <v>236</v>
      </c>
      <c r="AM169" s="473">
        <v>307</v>
      </c>
      <c r="AN169" s="473">
        <v>320</v>
      </c>
      <c r="AO169" s="473">
        <v>228</v>
      </c>
      <c r="AP169" s="473">
        <v>167</v>
      </c>
      <c r="AQ169" s="473">
        <v>188</v>
      </c>
      <c r="AR169" s="473">
        <v>91</v>
      </c>
      <c r="AS169" s="473">
        <v>75</v>
      </c>
      <c r="AT169" s="473">
        <v>123</v>
      </c>
      <c r="AU169" s="473">
        <v>502</v>
      </c>
      <c r="AV169" s="473">
        <v>96</v>
      </c>
      <c r="AW169" s="473">
        <v>187</v>
      </c>
      <c r="AX169" s="473">
        <v>254</v>
      </c>
      <c r="AY169" s="473">
        <v>278</v>
      </c>
      <c r="AZ169" s="473">
        <v>201</v>
      </c>
      <c r="BA169" s="473">
        <v>185</v>
      </c>
      <c r="BB169" s="473">
        <v>380</v>
      </c>
      <c r="BC169" s="473">
        <v>299</v>
      </c>
      <c r="BD169" s="473">
        <v>147</v>
      </c>
      <c r="BE169" s="473">
        <v>553</v>
      </c>
      <c r="BF169" s="473">
        <v>399</v>
      </c>
      <c r="BG169" s="473">
        <v>200</v>
      </c>
      <c r="BH169" s="473">
        <v>35</v>
      </c>
      <c r="BI169" s="473">
        <v>93</v>
      </c>
      <c r="BJ169" s="473">
        <v>279</v>
      </c>
      <c r="BK169" s="473">
        <v>268</v>
      </c>
      <c r="BL169" s="473">
        <v>155</v>
      </c>
      <c r="BM169" s="473">
        <v>219</v>
      </c>
      <c r="BN169" s="473">
        <v>230</v>
      </c>
      <c r="BO169" s="473">
        <v>851</v>
      </c>
      <c r="BP169" s="473">
        <v>147</v>
      </c>
      <c r="BQ169" s="473">
        <v>375</v>
      </c>
      <c r="BR169" s="473">
        <v>308</v>
      </c>
      <c r="BS169" s="473">
        <v>211</v>
      </c>
      <c r="BT169" s="473">
        <v>975</v>
      </c>
      <c r="BU169" s="473">
        <v>569</v>
      </c>
      <c r="BV169" s="473">
        <v>172</v>
      </c>
      <c r="BW169" s="473">
        <v>322</v>
      </c>
      <c r="BX169" s="473">
        <v>338</v>
      </c>
      <c r="BY169" s="473">
        <v>109</v>
      </c>
      <c r="BZ169" s="473">
        <v>299</v>
      </c>
      <c r="CA169" s="473">
        <v>349</v>
      </c>
      <c r="CB169" s="473">
        <v>191</v>
      </c>
      <c r="CC169" s="473">
        <v>52</v>
      </c>
      <c r="CD169" s="473">
        <v>293</v>
      </c>
      <c r="CE169" s="474"/>
      <c r="CF169" s="475" t="s">
        <v>1705</v>
      </c>
      <c r="CG169" s="475"/>
      <c r="CH169" s="475"/>
      <c r="CI169" s="475"/>
      <c r="CJ169"/>
    </row>
    <row r="170" spans="1:88" s="476" customFormat="1" ht="15" customHeight="1">
      <c r="A170" s="469" t="s">
        <v>1507</v>
      </c>
      <c r="B170" s="469" t="s">
        <v>1959</v>
      </c>
      <c r="C170" s="469" t="s">
        <v>1508</v>
      </c>
      <c r="D170" s="469" t="s">
        <v>1509</v>
      </c>
      <c r="E170" s="469"/>
      <c r="F170" s="462">
        <v>155</v>
      </c>
      <c r="G170" s="463"/>
      <c r="H170" s="471"/>
      <c r="I170" s="471"/>
      <c r="J170" s="471"/>
      <c r="K170" s="508"/>
      <c r="L170" s="471"/>
      <c r="M170" s="697" t="s">
        <v>1724</v>
      </c>
      <c r="N170" s="697"/>
      <c r="O170" s="697"/>
      <c r="P170" s="472"/>
      <c r="Q170" s="473">
        <v>475</v>
      </c>
      <c r="R170" s="473">
        <v>571</v>
      </c>
      <c r="S170" s="473">
        <v>430</v>
      </c>
      <c r="T170" s="473">
        <v>598</v>
      </c>
      <c r="U170" s="473">
        <v>479</v>
      </c>
      <c r="V170" s="473">
        <v>375</v>
      </c>
      <c r="W170" s="473">
        <v>587</v>
      </c>
      <c r="X170" s="473">
        <v>345</v>
      </c>
      <c r="Y170" s="473">
        <v>462</v>
      </c>
      <c r="Z170" s="473">
        <v>493</v>
      </c>
      <c r="AA170" s="473">
        <v>469</v>
      </c>
      <c r="AB170" s="473">
        <v>536</v>
      </c>
      <c r="AC170" s="473">
        <v>519</v>
      </c>
      <c r="AD170" s="473">
        <v>249</v>
      </c>
      <c r="AE170" s="473">
        <v>466</v>
      </c>
      <c r="AF170" s="473">
        <v>254</v>
      </c>
      <c r="AG170" s="473">
        <v>582</v>
      </c>
      <c r="AH170" s="473">
        <v>324</v>
      </c>
      <c r="AI170" s="473">
        <v>385</v>
      </c>
      <c r="AJ170" s="473">
        <v>725</v>
      </c>
      <c r="AK170" s="473">
        <v>412</v>
      </c>
      <c r="AL170" s="473">
        <v>448</v>
      </c>
      <c r="AM170" s="473">
        <v>562</v>
      </c>
      <c r="AN170" s="473">
        <v>725</v>
      </c>
      <c r="AO170" s="473">
        <v>305</v>
      </c>
      <c r="AP170" s="473">
        <v>1220</v>
      </c>
      <c r="AQ170" s="473">
        <v>454</v>
      </c>
      <c r="AR170" s="473">
        <v>498</v>
      </c>
      <c r="AS170" s="473">
        <v>404</v>
      </c>
      <c r="AT170" s="473">
        <v>288</v>
      </c>
      <c r="AU170" s="473">
        <v>873</v>
      </c>
      <c r="AV170" s="473">
        <v>744</v>
      </c>
      <c r="AW170" s="473">
        <v>542</v>
      </c>
      <c r="AX170" s="473">
        <v>858</v>
      </c>
      <c r="AY170" s="473">
        <v>524</v>
      </c>
      <c r="AZ170" s="473">
        <v>740</v>
      </c>
      <c r="BA170" s="473">
        <v>534</v>
      </c>
      <c r="BB170" s="473">
        <v>687</v>
      </c>
      <c r="BC170" s="473">
        <v>719</v>
      </c>
      <c r="BD170" s="473">
        <v>515</v>
      </c>
      <c r="BE170" s="473">
        <v>244</v>
      </c>
      <c r="BF170" s="473">
        <v>1167</v>
      </c>
      <c r="BG170" s="473">
        <v>1005</v>
      </c>
      <c r="BH170" s="473">
        <v>320</v>
      </c>
      <c r="BI170" s="473">
        <v>217</v>
      </c>
      <c r="BJ170" s="473">
        <v>427</v>
      </c>
      <c r="BK170" s="473">
        <v>370</v>
      </c>
      <c r="BL170" s="473">
        <v>820</v>
      </c>
      <c r="BM170" s="473">
        <v>153</v>
      </c>
      <c r="BN170" s="473">
        <v>386</v>
      </c>
      <c r="BO170" s="473">
        <v>772</v>
      </c>
      <c r="BP170" s="473">
        <v>612</v>
      </c>
      <c r="BQ170" s="473">
        <v>876</v>
      </c>
      <c r="BR170" s="473">
        <v>357</v>
      </c>
      <c r="BS170" s="473">
        <v>386</v>
      </c>
      <c r="BT170" s="473">
        <v>504</v>
      </c>
      <c r="BU170" s="473">
        <v>480</v>
      </c>
      <c r="BV170" s="473">
        <v>628</v>
      </c>
      <c r="BW170" s="473">
        <v>364</v>
      </c>
      <c r="BX170" s="473">
        <v>802</v>
      </c>
      <c r="BY170" s="473">
        <v>228</v>
      </c>
      <c r="BZ170" s="473">
        <v>255</v>
      </c>
      <c r="CA170" s="473">
        <v>307</v>
      </c>
      <c r="CB170" s="473">
        <v>275</v>
      </c>
      <c r="CC170" s="473">
        <v>482</v>
      </c>
      <c r="CD170" s="473">
        <v>716</v>
      </c>
      <c r="CE170" s="474"/>
      <c r="CF170" s="475" t="s">
        <v>1725</v>
      </c>
      <c r="CG170" s="475"/>
      <c r="CH170" s="475"/>
      <c r="CI170" s="475"/>
      <c r="CJ170"/>
    </row>
    <row r="171" spans="1:88" s="476" customFormat="1" ht="15" customHeight="1">
      <c r="A171" s="469" t="s">
        <v>1507</v>
      </c>
      <c r="B171" s="469" t="s">
        <v>1959</v>
      </c>
      <c r="C171" s="469" t="s">
        <v>1508</v>
      </c>
      <c r="D171" s="469" t="s">
        <v>1509</v>
      </c>
      <c r="E171" s="469"/>
      <c r="F171" s="462">
        <v>156</v>
      </c>
      <c r="G171" s="463"/>
      <c r="H171" s="471"/>
      <c r="I171" s="471"/>
      <c r="J171" s="471"/>
      <c r="K171" s="508"/>
      <c r="L171" s="471"/>
      <c r="M171" s="697" t="s">
        <v>1765</v>
      </c>
      <c r="N171" s="697"/>
      <c r="O171" s="697"/>
      <c r="P171" s="472"/>
      <c r="Q171" s="473">
        <v>1137</v>
      </c>
      <c r="R171" s="473">
        <v>1048</v>
      </c>
      <c r="S171" s="473">
        <v>937</v>
      </c>
      <c r="T171" s="473">
        <v>1106</v>
      </c>
      <c r="U171" s="473">
        <v>1255</v>
      </c>
      <c r="V171" s="473">
        <v>809</v>
      </c>
      <c r="W171" s="473">
        <v>1062</v>
      </c>
      <c r="X171" s="473">
        <v>1108</v>
      </c>
      <c r="Y171" s="473">
        <v>1365</v>
      </c>
      <c r="Z171" s="473">
        <v>1034</v>
      </c>
      <c r="AA171" s="473">
        <v>1382</v>
      </c>
      <c r="AB171" s="473">
        <v>674</v>
      </c>
      <c r="AC171" s="473">
        <v>836</v>
      </c>
      <c r="AD171" s="473">
        <v>571</v>
      </c>
      <c r="AE171" s="473">
        <v>1257</v>
      </c>
      <c r="AF171" s="473">
        <v>784</v>
      </c>
      <c r="AG171" s="473">
        <v>997</v>
      </c>
      <c r="AH171" s="473">
        <v>835</v>
      </c>
      <c r="AI171" s="473">
        <v>625</v>
      </c>
      <c r="AJ171" s="473">
        <v>658</v>
      </c>
      <c r="AK171" s="473">
        <v>1321</v>
      </c>
      <c r="AL171" s="473">
        <v>1597</v>
      </c>
      <c r="AM171" s="473">
        <v>1389</v>
      </c>
      <c r="AN171" s="473">
        <v>876</v>
      </c>
      <c r="AO171" s="473">
        <v>578</v>
      </c>
      <c r="AP171" s="473">
        <v>590</v>
      </c>
      <c r="AQ171" s="473">
        <v>1223</v>
      </c>
      <c r="AR171" s="473">
        <v>2056</v>
      </c>
      <c r="AS171" s="473">
        <v>1452</v>
      </c>
      <c r="AT171" s="473">
        <v>487</v>
      </c>
      <c r="AU171" s="473">
        <v>650</v>
      </c>
      <c r="AV171" s="473">
        <v>758</v>
      </c>
      <c r="AW171" s="473">
        <v>451</v>
      </c>
      <c r="AX171" s="473">
        <v>989</v>
      </c>
      <c r="AY171" s="473">
        <v>975</v>
      </c>
      <c r="AZ171" s="473">
        <v>1748</v>
      </c>
      <c r="BA171" s="473">
        <v>1701</v>
      </c>
      <c r="BB171" s="473">
        <v>2452</v>
      </c>
      <c r="BC171" s="473">
        <v>1066</v>
      </c>
      <c r="BD171" s="473">
        <v>1669</v>
      </c>
      <c r="BE171" s="473">
        <v>426</v>
      </c>
      <c r="BF171" s="473">
        <v>1258</v>
      </c>
      <c r="BG171" s="473">
        <v>2260</v>
      </c>
      <c r="BH171" s="473">
        <v>448</v>
      </c>
      <c r="BI171" s="473">
        <v>1464</v>
      </c>
      <c r="BJ171" s="473">
        <v>604</v>
      </c>
      <c r="BK171" s="473">
        <v>242</v>
      </c>
      <c r="BL171" s="473">
        <v>1097</v>
      </c>
      <c r="BM171" s="473">
        <v>889</v>
      </c>
      <c r="BN171" s="473">
        <v>2554</v>
      </c>
      <c r="BO171" s="473">
        <v>803</v>
      </c>
      <c r="BP171" s="473">
        <v>685</v>
      </c>
      <c r="BQ171" s="473">
        <v>582</v>
      </c>
      <c r="BR171" s="473">
        <v>823</v>
      </c>
      <c r="BS171" s="473">
        <v>463</v>
      </c>
      <c r="BT171" s="473">
        <v>852</v>
      </c>
      <c r="BU171" s="473">
        <v>646</v>
      </c>
      <c r="BV171" s="473">
        <v>1785</v>
      </c>
      <c r="BW171" s="473">
        <v>938</v>
      </c>
      <c r="BX171" s="473">
        <v>644</v>
      </c>
      <c r="BY171" s="473">
        <v>705</v>
      </c>
      <c r="BZ171" s="473">
        <v>748</v>
      </c>
      <c r="CA171" s="473">
        <v>2288</v>
      </c>
      <c r="CB171" s="473">
        <v>1496</v>
      </c>
      <c r="CC171" s="473">
        <v>484</v>
      </c>
      <c r="CD171" s="473">
        <v>1152</v>
      </c>
      <c r="CE171" s="474"/>
      <c r="CF171" s="475" t="s">
        <v>1766</v>
      </c>
      <c r="CG171" s="475"/>
      <c r="CH171" s="475"/>
      <c r="CI171" s="475"/>
      <c r="CJ171"/>
    </row>
    <row r="172" spans="1:88" s="468" customFormat="1" ht="27" customHeight="1">
      <c r="A172" s="461" t="s">
        <v>1507</v>
      </c>
      <c r="B172" s="461" t="s">
        <v>1959</v>
      </c>
      <c r="C172" s="461" t="s">
        <v>1508</v>
      </c>
      <c r="D172" s="461" t="s">
        <v>1509</v>
      </c>
      <c r="E172" s="461"/>
      <c r="F172" s="462">
        <v>157</v>
      </c>
      <c r="G172" s="463"/>
      <c r="H172" s="463"/>
      <c r="I172" s="463"/>
      <c r="J172" s="463"/>
      <c r="K172" s="507"/>
      <c r="L172" s="463"/>
      <c r="M172" s="696" t="s">
        <v>1800</v>
      </c>
      <c r="N172" s="696"/>
      <c r="O172" s="696"/>
      <c r="P172" s="464"/>
      <c r="Q172" s="465">
        <v>612</v>
      </c>
      <c r="R172" s="465">
        <v>498</v>
      </c>
      <c r="S172" s="465">
        <v>406</v>
      </c>
      <c r="T172" s="465">
        <v>587</v>
      </c>
      <c r="U172" s="465">
        <v>416</v>
      </c>
      <c r="V172" s="465">
        <v>393</v>
      </c>
      <c r="W172" s="465">
        <v>487</v>
      </c>
      <c r="X172" s="465">
        <v>385</v>
      </c>
      <c r="Y172" s="465">
        <v>547</v>
      </c>
      <c r="Z172" s="465">
        <v>567</v>
      </c>
      <c r="AA172" s="465">
        <v>566</v>
      </c>
      <c r="AB172" s="465">
        <v>519</v>
      </c>
      <c r="AC172" s="465">
        <v>767</v>
      </c>
      <c r="AD172" s="465">
        <v>412</v>
      </c>
      <c r="AE172" s="465">
        <v>513</v>
      </c>
      <c r="AF172" s="465">
        <v>294</v>
      </c>
      <c r="AG172" s="465">
        <v>596</v>
      </c>
      <c r="AH172" s="465">
        <v>371</v>
      </c>
      <c r="AI172" s="465">
        <v>569</v>
      </c>
      <c r="AJ172" s="465">
        <v>293</v>
      </c>
      <c r="AK172" s="465">
        <v>1934</v>
      </c>
      <c r="AL172" s="465">
        <v>427</v>
      </c>
      <c r="AM172" s="465">
        <v>276</v>
      </c>
      <c r="AN172" s="465">
        <v>359</v>
      </c>
      <c r="AO172" s="465">
        <v>178</v>
      </c>
      <c r="AP172" s="465">
        <v>709</v>
      </c>
      <c r="AQ172" s="465">
        <v>483</v>
      </c>
      <c r="AR172" s="465">
        <v>1120</v>
      </c>
      <c r="AS172" s="465">
        <v>1092</v>
      </c>
      <c r="AT172" s="465">
        <v>283</v>
      </c>
      <c r="AU172" s="465">
        <v>323</v>
      </c>
      <c r="AV172" s="465">
        <v>520</v>
      </c>
      <c r="AW172" s="465">
        <v>624</v>
      </c>
      <c r="AX172" s="465">
        <v>542</v>
      </c>
      <c r="AY172" s="465">
        <v>437</v>
      </c>
      <c r="AZ172" s="465">
        <v>669</v>
      </c>
      <c r="BA172" s="465">
        <v>469</v>
      </c>
      <c r="BB172" s="465">
        <v>529</v>
      </c>
      <c r="BC172" s="465">
        <v>365</v>
      </c>
      <c r="BD172" s="465">
        <v>867</v>
      </c>
      <c r="BE172" s="465">
        <v>788</v>
      </c>
      <c r="BF172" s="465">
        <v>1026</v>
      </c>
      <c r="BG172" s="465">
        <v>723</v>
      </c>
      <c r="BH172" s="465">
        <v>175</v>
      </c>
      <c r="BI172" s="465">
        <v>189</v>
      </c>
      <c r="BJ172" s="465">
        <v>305</v>
      </c>
      <c r="BK172" s="465">
        <v>411</v>
      </c>
      <c r="BL172" s="465">
        <v>658</v>
      </c>
      <c r="BM172" s="465">
        <v>838</v>
      </c>
      <c r="BN172" s="465">
        <v>1461</v>
      </c>
      <c r="BO172" s="465">
        <v>755</v>
      </c>
      <c r="BP172" s="465">
        <v>251</v>
      </c>
      <c r="BQ172" s="465">
        <v>315</v>
      </c>
      <c r="BR172" s="465">
        <v>618</v>
      </c>
      <c r="BS172" s="465">
        <v>1931</v>
      </c>
      <c r="BT172" s="465">
        <v>349</v>
      </c>
      <c r="BU172" s="465">
        <v>858</v>
      </c>
      <c r="BV172" s="465">
        <v>1128</v>
      </c>
      <c r="BW172" s="465">
        <v>292</v>
      </c>
      <c r="BX172" s="465">
        <v>2191</v>
      </c>
      <c r="BY172" s="465">
        <v>288</v>
      </c>
      <c r="BZ172" s="465">
        <v>500</v>
      </c>
      <c r="CA172" s="465">
        <v>463</v>
      </c>
      <c r="CB172" s="465">
        <v>257</v>
      </c>
      <c r="CC172" s="465">
        <v>208</v>
      </c>
      <c r="CD172" s="465">
        <v>795</v>
      </c>
      <c r="CE172" s="466"/>
      <c r="CF172" s="467" t="s">
        <v>1801</v>
      </c>
      <c r="CG172" s="467"/>
      <c r="CH172" s="467"/>
      <c r="CI172" s="467"/>
      <c r="CJ172" s="410"/>
    </row>
    <row r="173" spans="1:88" s="476" customFormat="1" ht="15" customHeight="1">
      <c r="A173" s="469" t="s">
        <v>1507</v>
      </c>
      <c r="B173" s="469" t="s">
        <v>1959</v>
      </c>
      <c r="C173" s="469" t="s">
        <v>1508</v>
      </c>
      <c r="D173" s="469" t="s">
        <v>1509</v>
      </c>
      <c r="E173" s="469"/>
      <c r="F173" s="462">
        <v>158</v>
      </c>
      <c r="G173" s="463"/>
      <c r="H173" s="471"/>
      <c r="I173" s="471"/>
      <c r="J173" s="471"/>
      <c r="K173" s="508"/>
      <c r="L173" s="471"/>
      <c r="M173" s="697" t="s">
        <v>1802</v>
      </c>
      <c r="N173" s="697"/>
      <c r="O173" s="697"/>
      <c r="P173" s="472"/>
      <c r="Q173" s="473">
        <v>5555</v>
      </c>
      <c r="R173" s="473">
        <v>5475</v>
      </c>
      <c r="S173" s="473">
        <v>6209</v>
      </c>
      <c r="T173" s="473">
        <v>6825</v>
      </c>
      <c r="U173" s="473">
        <v>4882</v>
      </c>
      <c r="V173" s="473">
        <v>5645</v>
      </c>
      <c r="W173" s="473">
        <v>5717</v>
      </c>
      <c r="X173" s="473">
        <v>5808</v>
      </c>
      <c r="Y173" s="473">
        <v>5074</v>
      </c>
      <c r="Z173" s="473">
        <v>5879</v>
      </c>
      <c r="AA173" s="473">
        <v>8333</v>
      </c>
      <c r="AB173" s="473">
        <v>5637</v>
      </c>
      <c r="AC173" s="473">
        <v>6426</v>
      </c>
      <c r="AD173" s="473">
        <v>5651</v>
      </c>
      <c r="AE173" s="473">
        <v>4024</v>
      </c>
      <c r="AF173" s="473">
        <v>4587</v>
      </c>
      <c r="AG173" s="473">
        <v>7024</v>
      </c>
      <c r="AH173" s="473">
        <v>5232</v>
      </c>
      <c r="AI173" s="473">
        <v>3921</v>
      </c>
      <c r="AJ173" s="473">
        <v>4762</v>
      </c>
      <c r="AK173" s="473">
        <v>6678</v>
      </c>
      <c r="AL173" s="473">
        <v>5132</v>
      </c>
      <c r="AM173" s="473">
        <v>8129</v>
      </c>
      <c r="AN173" s="473">
        <v>5904</v>
      </c>
      <c r="AO173" s="473">
        <v>4433</v>
      </c>
      <c r="AP173" s="473">
        <v>11524</v>
      </c>
      <c r="AQ173" s="473">
        <v>5132</v>
      </c>
      <c r="AR173" s="473">
        <v>3484</v>
      </c>
      <c r="AS173" s="473">
        <v>7126</v>
      </c>
      <c r="AT173" s="473">
        <v>7005</v>
      </c>
      <c r="AU173" s="473">
        <v>9377</v>
      </c>
      <c r="AV173" s="473">
        <v>5500</v>
      </c>
      <c r="AW173" s="473">
        <v>7942</v>
      </c>
      <c r="AX173" s="473">
        <v>6098</v>
      </c>
      <c r="AY173" s="473">
        <v>5202</v>
      </c>
      <c r="AZ173" s="473">
        <v>5376</v>
      </c>
      <c r="BA173" s="473">
        <v>4960</v>
      </c>
      <c r="BB173" s="473">
        <v>6606</v>
      </c>
      <c r="BC173" s="473">
        <v>3477</v>
      </c>
      <c r="BD173" s="473">
        <v>6550</v>
      </c>
      <c r="BE173" s="473">
        <v>3450</v>
      </c>
      <c r="BF173" s="473">
        <v>17244</v>
      </c>
      <c r="BG173" s="473">
        <v>5500</v>
      </c>
      <c r="BH173" s="473">
        <v>6488</v>
      </c>
      <c r="BI173" s="473">
        <v>5193</v>
      </c>
      <c r="BJ173" s="473">
        <v>5650</v>
      </c>
      <c r="BK173" s="473">
        <v>4695</v>
      </c>
      <c r="BL173" s="473">
        <v>5915</v>
      </c>
      <c r="BM173" s="473">
        <v>10631</v>
      </c>
      <c r="BN173" s="473">
        <v>5819</v>
      </c>
      <c r="BO173" s="473">
        <v>5730</v>
      </c>
      <c r="BP173" s="473">
        <v>4897</v>
      </c>
      <c r="BQ173" s="473">
        <v>4138</v>
      </c>
      <c r="BR173" s="473">
        <v>6469</v>
      </c>
      <c r="BS173" s="473">
        <v>5692</v>
      </c>
      <c r="BT173" s="473">
        <v>7302</v>
      </c>
      <c r="BU173" s="473">
        <v>7539</v>
      </c>
      <c r="BV173" s="473">
        <v>4935</v>
      </c>
      <c r="BW173" s="473">
        <v>6160</v>
      </c>
      <c r="BX173" s="473">
        <v>5965</v>
      </c>
      <c r="BY173" s="473">
        <v>5470</v>
      </c>
      <c r="BZ173" s="473">
        <v>3941</v>
      </c>
      <c r="CA173" s="473">
        <v>4099</v>
      </c>
      <c r="CB173" s="473">
        <v>4129</v>
      </c>
      <c r="CC173" s="473">
        <v>4019</v>
      </c>
      <c r="CD173" s="473">
        <v>7599</v>
      </c>
      <c r="CE173" s="474"/>
      <c r="CF173" s="475" t="s">
        <v>1803</v>
      </c>
      <c r="CG173" s="475"/>
      <c r="CH173" s="475"/>
      <c r="CI173" s="475"/>
      <c r="CJ173"/>
    </row>
    <row r="174" spans="1:88" s="476" customFormat="1" ht="15" customHeight="1">
      <c r="A174" s="469" t="s">
        <v>1507</v>
      </c>
      <c r="B174" s="469" t="s">
        <v>1959</v>
      </c>
      <c r="C174" s="469" t="s">
        <v>1508</v>
      </c>
      <c r="D174" s="469" t="s">
        <v>1509</v>
      </c>
      <c r="E174" s="469"/>
      <c r="F174" s="462">
        <v>159</v>
      </c>
      <c r="G174" s="463"/>
      <c r="H174" s="471"/>
      <c r="I174" s="471"/>
      <c r="J174" s="471"/>
      <c r="K174" s="508"/>
      <c r="L174" s="471"/>
      <c r="M174" s="697" t="s">
        <v>1804</v>
      </c>
      <c r="N174" s="697"/>
      <c r="O174" s="697"/>
      <c r="P174" s="472"/>
      <c r="Q174" s="473">
        <v>4789</v>
      </c>
      <c r="R174" s="473">
        <v>4149</v>
      </c>
      <c r="S174" s="473">
        <v>3522</v>
      </c>
      <c r="T174" s="473">
        <v>3683</v>
      </c>
      <c r="U174" s="473">
        <v>3594</v>
      </c>
      <c r="V174" s="473">
        <v>3029</v>
      </c>
      <c r="W174" s="473">
        <v>4805</v>
      </c>
      <c r="X174" s="473">
        <v>3599</v>
      </c>
      <c r="Y174" s="473">
        <v>3965</v>
      </c>
      <c r="Z174" s="473">
        <v>3973</v>
      </c>
      <c r="AA174" s="473">
        <v>3480</v>
      </c>
      <c r="AB174" s="473">
        <v>2616</v>
      </c>
      <c r="AC174" s="473">
        <v>4251</v>
      </c>
      <c r="AD174" s="473">
        <v>2563</v>
      </c>
      <c r="AE174" s="473">
        <v>4308</v>
      </c>
      <c r="AF174" s="473">
        <v>2641</v>
      </c>
      <c r="AG174" s="473">
        <v>4456</v>
      </c>
      <c r="AH174" s="473">
        <v>4634</v>
      </c>
      <c r="AI174" s="473">
        <v>3822</v>
      </c>
      <c r="AJ174" s="473">
        <v>4080</v>
      </c>
      <c r="AK174" s="473">
        <v>3931</v>
      </c>
      <c r="AL174" s="473">
        <v>3379</v>
      </c>
      <c r="AM174" s="473">
        <v>3703</v>
      </c>
      <c r="AN174" s="473">
        <v>1821</v>
      </c>
      <c r="AO174" s="473">
        <v>2845</v>
      </c>
      <c r="AP174" s="473">
        <v>6013</v>
      </c>
      <c r="AQ174" s="473">
        <v>6203</v>
      </c>
      <c r="AR174" s="473">
        <v>4192</v>
      </c>
      <c r="AS174" s="473">
        <v>4158</v>
      </c>
      <c r="AT174" s="473">
        <v>3008</v>
      </c>
      <c r="AU174" s="473">
        <v>2853</v>
      </c>
      <c r="AV174" s="473">
        <v>2497</v>
      </c>
      <c r="AW174" s="473">
        <v>2087</v>
      </c>
      <c r="AX174" s="473">
        <v>2374</v>
      </c>
      <c r="AY174" s="473">
        <v>5005</v>
      </c>
      <c r="AZ174" s="473">
        <v>3679</v>
      </c>
      <c r="BA174" s="473">
        <v>4936</v>
      </c>
      <c r="BB174" s="473">
        <v>2447</v>
      </c>
      <c r="BC174" s="473">
        <v>3641</v>
      </c>
      <c r="BD174" s="473">
        <v>5328</v>
      </c>
      <c r="BE174" s="473">
        <v>2956</v>
      </c>
      <c r="BF174" s="473">
        <v>5749</v>
      </c>
      <c r="BG174" s="473">
        <v>3377</v>
      </c>
      <c r="BH174" s="473">
        <v>2280</v>
      </c>
      <c r="BI174" s="473">
        <v>2638</v>
      </c>
      <c r="BJ174" s="473">
        <v>7177</v>
      </c>
      <c r="BK174" s="473">
        <v>4951</v>
      </c>
      <c r="BL174" s="473">
        <v>3685</v>
      </c>
      <c r="BM174" s="473">
        <v>5102</v>
      </c>
      <c r="BN174" s="473">
        <v>3534</v>
      </c>
      <c r="BO174" s="473">
        <v>4571</v>
      </c>
      <c r="BP174" s="473">
        <v>3003</v>
      </c>
      <c r="BQ174" s="473">
        <v>3503</v>
      </c>
      <c r="BR174" s="473">
        <v>6883</v>
      </c>
      <c r="BS174" s="473">
        <v>4843</v>
      </c>
      <c r="BT174" s="473">
        <v>3488</v>
      </c>
      <c r="BU174" s="473">
        <v>4121</v>
      </c>
      <c r="BV174" s="473">
        <v>7236</v>
      </c>
      <c r="BW174" s="473">
        <v>3092</v>
      </c>
      <c r="BX174" s="473">
        <v>3780</v>
      </c>
      <c r="BY174" s="473">
        <v>3006</v>
      </c>
      <c r="BZ174" s="473">
        <v>4275</v>
      </c>
      <c r="CA174" s="473">
        <v>3521</v>
      </c>
      <c r="CB174" s="473">
        <v>4471</v>
      </c>
      <c r="CC174" s="473">
        <v>1278</v>
      </c>
      <c r="CD174" s="473">
        <v>5030</v>
      </c>
      <c r="CE174" s="474"/>
      <c r="CF174" s="475" t="s">
        <v>1805</v>
      </c>
      <c r="CG174" s="475"/>
      <c r="CH174" s="475"/>
      <c r="CI174" s="475"/>
      <c r="CJ174"/>
    </row>
    <row r="175" spans="1:88" s="468" customFormat="1" ht="27" customHeight="1">
      <c r="A175" s="461" t="s">
        <v>1507</v>
      </c>
      <c r="B175" s="461" t="s">
        <v>1959</v>
      </c>
      <c r="C175" s="461" t="s">
        <v>1508</v>
      </c>
      <c r="D175" s="461" t="s">
        <v>1509</v>
      </c>
      <c r="E175" s="461"/>
      <c r="F175" s="462">
        <v>160</v>
      </c>
      <c r="G175" s="463"/>
      <c r="H175" s="463"/>
      <c r="I175" s="463"/>
      <c r="J175" s="463"/>
      <c r="K175" s="507"/>
      <c r="L175" s="696" t="s">
        <v>1566</v>
      </c>
      <c r="M175" s="696"/>
      <c r="N175" s="696"/>
      <c r="O175" s="696"/>
      <c r="P175" s="464"/>
      <c r="Q175" s="465">
        <v>3898</v>
      </c>
      <c r="R175" s="465">
        <v>7690</v>
      </c>
      <c r="S175" s="465">
        <v>9319</v>
      </c>
      <c r="T175" s="465">
        <v>8969</v>
      </c>
      <c r="U175" s="465">
        <v>4781</v>
      </c>
      <c r="V175" s="465">
        <v>7418</v>
      </c>
      <c r="W175" s="465">
        <v>5909</v>
      </c>
      <c r="X175" s="465">
        <v>8315</v>
      </c>
      <c r="Y175" s="465">
        <v>6995</v>
      </c>
      <c r="Z175" s="465">
        <v>6651</v>
      </c>
      <c r="AA175" s="465">
        <v>8941</v>
      </c>
      <c r="AB175" s="465">
        <v>18868</v>
      </c>
      <c r="AC175" s="465">
        <v>7658</v>
      </c>
      <c r="AD175" s="465">
        <v>6482</v>
      </c>
      <c r="AE175" s="465">
        <v>4689</v>
      </c>
      <c r="AF175" s="465">
        <v>7300</v>
      </c>
      <c r="AG175" s="465">
        <v>14113</v>
      </c>
      <c r="AH175" s="465">
        <v>5247</v>
      </c>
      <c r="AI175" s="465">
        <v>12972</v>
      </c>
      <c r="AJ175" s="465">
        <v>14005</v>
      </c>
      <c r="AK175" s="465">
        <v>10240</v>
      </c>
      <c r="AL175" s="465">
        <v>10609</v>
      </c>
      <c r="AM175" s="465">
        <v>23824</v>
      </c>
      <c r="AN175" s="465">
        <v>7537</v>
      </c>
      <c r="AO175" s="465">
        <v>1962</v>
      </c>
      <c r="AP175" s="465">
        <v>1838</v>
      </c>
      <c r="AQ175" s="465">
        <v>2385</v>
      </c>
      <c r="AR175" s="465">
        <v>4976</v>
      </c>
      <c r="AS175" s="465">
        <v>10159</v>
      </c>
      <c r="AT175" s="465">
        <v>5184</v>
      </c>
      <c r="AU175" s="465">
        <v>4635</v>
      </c>
      <c r="AV175" s="465">
        <v>9106</v>
      </c>
      <c r="AW175" s="465">
        <v>8547</v>
      </c>
      <c r="AX175" s="465">
        <v>14808</v>
      </c>
      <c r="AY175" s="465">
        <v>8680</v>
      </c>
      <c r="AZ175" s="465">
        <v>15070</v>
      </c>
      <c r="BA175" s="465">
        <v>4862</v>
      </c>
      <c r="BB175" s="465">
        <v>3822</v>
      </c>
      <c r="BC175" s="465">
        <v>2434</v>
      </c>
      <c r="BD175" s="465">
        <v>9281</v>
      </c>
      <c r="BE175" s="465">
        <v>4082</v>
      </c>
      <c r="BF175" s="465">
        <v>944</v>
      </c>
      <c r="BG175" s="465">
        <v>2129</v>
      </c>
      <c r="BH175" s="465">
        <v>3438</v>
      </c>
      <c r="BI175" s="465">
        <v>8013</v>
      </c>
      <c r="BJ175" s="465">
        <v>14911</v>
      </c>
      <c r="BK175" s="465">
        <v>7676</v>
      </c>
      <c r="BL175" s="465">
        <v>3595</v>
      </c>
      <c r="BM175" s="465">
        <v>7263</v>
      </c>
      <c r="BN175" s="465">
        <v>13302</v>
      </c>
      <c r="BO175" s="465">
        <v>15339</v>
      </c>
      <c r="BP175" s="465">
        <v>15990</v>
      </c>
      <c r="BQ175" s="465">
        <v>12141</v>
      </c>
      <c r="BR175" s="465">
        <v>5003</v>
      </c>
      <c r="BS175" s="465">
        <v>4549</v>
      </c>
      <c r="BT175" s="465">
        <v>7558</v>
      </c>
      <c r="BU175" s="465">
        <v>2834</v>
      </c>
      <c r="BV175" s="465">
        <v>18268</v>
      </c>
      <c r="BW175" s="465">
        <v>11077</v>
      </c>
      <c r="BX175" s="465">
        <v>9383</v>
      </c>
      <c r="BY175" s="465">
        <v>13722</v>
      </c>
      <c r="BZ175" s="465">
        <v>1955</v>
      </c>
      <c r="CA175" s="465">
        <v>1636</v>
      </c>
      <c r="CB175" s="465">
        <v>7832</v>
      </c>
      <c r="CC175" s="465">
        <v>3387</v>
      </c>
      <c r="CD175" s="465">
        <v>3498</v>
      </c>
      <c r="CE175" s="466"/>
      <c r="CF175" s="467" t="s">
        <v>1567</v>
      </c>
      <c r="CG175" s="467"/>
      <c r="CH175" s="467"/>
      <c r="CI175" s="467"/>
      <c r="CJ175" s="410"/>
    </row>
    <row r="176" spans="1:88" s="468" customFormat="1" ht="27" customHeight="1">
      <c r="A176" s="461" t="s">
        <v>1507</v>
      </c>
      <c r="B176" s="461" t="s">
        <v>1959</v>
      </c>
      <c r="C176" s="461" t="s">
        <v>1508</v>
      </c>
      <c r="D176" s="461" t="s">
        <v>1509</v>
      </c>
      <c r="E176" s="461"/>
      <c r="F176" s="462">
        <v>161</v>
      </c>
      <c r="G176" s="463"/>
      <c r="H176" s="463"/>
      <c r="J176" s="396" t="s">
        <v>1806</v>
      </c>
      <c r="K176" s="397"/>
      <c r="L176" s="397"/>
      <c r="M176" s="728" t="s">
        <v>1807</v>
      </c>
      <c r="N176" s="728"/>
      <c r="O176" s="728"/>
      <c r="P176" s="464"/>
      <c r="Q176" s="465">
        <v>19335</v>
      </c>
      <c r="R176" s="465">
        <v>22998</v>
      </c>
      <c r="S176" s="465">
        <v>22091</v>
      </c>
      <c r="T176" s="465">
        <v>17504</v>
      </c>
      <c r="U176" s="465">
        <v>14083</v>
      </c>
      <c r="V176" s="465">
        <v>16176</v>
      </c>
      <c r="W176" s="465">
        <v>22949</v>
      </c>
      <c r="X176" s="465">
        <v>19704</v>
      </c>
      <c r="Y176" s="465">
        <v>21060</v>
      </c>
      <c r="Z176" s="465">
        <v>21234</v>
      </c>
      <c r="AA176" s="465">
        <v>19437</v>
      </c>
      <c r="AB176" s="465">
        <v>23939</v>
      </c>
      <c r="AC176" s="465">
        <v>19573</v>
      </c>
      <c r="AD176" s="465">
        <v>12664</v>
      </c>
      <c r="AE176" s="465">
        <v>17872</v>
      </c>
      <c r="AF176" s="465">
        <v>13187</v>
      </c>
      <c r="AG176" s="465">
        <v>23691</v>
      </c>
      <c r="AH176" s="465">
        <v>17423</v>
      </c>
      <c r="AI176" s="465">
        <v>23271</v>
      </c>
      <c r="AJ176" s="465">
        <v>24964</v>
      </c>
      <c r="AK176" s="465">
        <v>27676</v>
      </c>
      <c r="AL176" s="465">
        <v>19639</v>
      </c>
      <c r="AM176" s="465">
        <v>43438</v>
      </c>
      <c r="AN176" s="465">
        <v>14664</v>
      </c>
      <c r="AO176" s="465">
        <v>26764</v>
      </c>
      <c r="AP176" s="465">
        <v>18341</v>
      </c>
      <c r="AQ176" s="465">
        <v>26086</v>
      </c>
      <c r="AR176" s="465">
        <v>25286</v>
      </c>
      <c r="AS176" s="465">
        <v>17334</v>
      </c>
      <c r="AT176" s="465">
        <v>20870</v>
      </c>
      <c r="AU176" s="465">
        <v>25217</v>
      </c>
      <c r="AV176" s="465">
        <v>22891</v>
      </c>
      <c r="AW176" s="465">
        <v>21882</v>
      </c>
      <c r="AX176" s="465">
        <v>24380</v>
      </c>
      <c r="AY176" s="465">
        <v>33461</v>
      </c>
      <c r="AZ176" s="465">
        <v>28143</v>
      </c>
      <c r="BA176" s="465">
        <v>16437</v>
      </c>
      <c r="BB176" s="465">
        <v>14844</v>
      </c>
      <c r="BC176" s="465">
        <v>20477</v>
      </c>
      <c r="BD176" s="465">
        <v>23506</v>
      </c>
      <c r="BE176" s="465">
        <v>15528</v>
      </c>
      <c r="BF176" s="465">
        <v>9498</v>
      </c>
      <c r="BG176" s="465">
        <v>25971</v>
      </c>
      <c r="BH176" s="465">
        <v>10406</v>
      </c>
      <c r="BI176" s="465">
        <v>15093</v>
      </c>
      <c r="BJ176" s="465">
        <v>28587</v>
      </c>
      <c r="BK176" s="465">
        <v>21062</v>
      </c>
      <c r="BL176" s="465">
        <v>16434</v>
      </c>
      <c r="BM176" s="465">
        <v>10876</v>
      </c>
      <c r="BN176" s="465">
        <v>30992</v>
      </c>
      <c r="BO176" s="465">
        <v>35542</v>
      </c>
      <c r="BP176" s="465">
        <v>32760</v>
      </c>
      <c r="BQ176" s="465">
        <v>26063</v>
      </c>
      <c r="BR176" s="465">
        <v>18156</v>
      </c>
      <c r="BS176" s="465">
        <v>10442</v>
      </c>
      <c r="BT176" s="465">
        <v>13998</v>
      </c>
      <c r="BU176" s="465">
        <v>13848</v>
      </c>
      <c r="BV176" s="465">
        <v>30034</v>
      </c>
      <c r="BW176" s="465">
        <v>20292</v>
      </c>
      <c r="BX176" s="465">
        <v>23465</v>
      </c>
      <c r="BY176" s="465">
        <v>12023</v>
      </c>
      <c r="BZ176" s="465">
        <v>12898</v>
      </c>
      <c r="CA176" s="465">
        <v>15234</v>
      </c>
      <c r="CB176" s="465">
        <v>19756</v>
      </c>
      <c r="CC176" s="465">
        <v>21471</v>
      </c>
      <c r="CD176" s="465">
        <v>15583</v>
      </c>
      <c r="CE176" s="466"/>
      <c r="CF176" s="467" t="s">
        <v>1808</v>
      </c>
      <c r="CG176" s="467"/>
      <c r="CH176" s="467"/>
      <c r="CI176" s="467"/>
      <c r="CJ176" s="410"/>
    </row>
    <row r="177" spans="1:88" s="468" customFormat="1" ht="27" customHeight="1">
      <c r="A177" s="461" t="s">
        <v>1507</v>
      </c>
      <c r="B177" s="461" t="s">
        <v>1959</v>
      </c>
      <c r="C177" s="461" t="s">
        <v>1508</v>
      </c>
      <c r="D177" s="461" t="s">
        <v>1509</v>
      </c>
      <c r="E177" s="461"/>
      <c r="F177" s="462">
        <v>162</v>
      </c>
      <c r="G177" s="463"/>
      <c r="H177" s="463"/>
      <c r="J177" s="396" t="s">
        <v>1806</v>
      </c>
      <c r="K177" s="397"/>
      <c r="L177" s="397"/>
      <c r="M177" s="728" t="s">
        <v>1809</v>
      </c>
      <c r="N177" s="728"/>
      <c r="O177" s="728"/>
      <c r="P177" s="464"/>
      <c r="Q177" s="465">
        <v>33615</v>
      </c>
      <c r="R177" s="465">
        <v>34144</v>
      </c>
      <c r="S177" s="465">
        <v>28870</v>
      </c>
      <c r="T177" s="465">
        <v>27447</v>
      </c>
      <c r="U177" s="465">
        <v>29129</v>
      </c>
      <c r="V177" s="465">
        <v>23195</v>
      </c>
      <c r="W177" s="465">
        <v>36913</v>
      </c>
      <c r="X177" s="465">
        <v>28284</v>
      </c>
      <c r="Y177" s="465">
        <v>33685</v>
      </c>
      <c r="Z177" s="465">
        <v>31202</v>
      </c>
      <c r="AA177" s="465">
        <v>27452</v>
      </c>
      <c r="AB177" s="465">
        <v>23250</v>
      </c>
      <c r="AC177" s="465">
        <v>26484</v>
      </c>
      <c r="AD177" s="465">
        <v>17027</v>
      </c>
      <c r="AE177" s="465">
        <v>30273</v>
      </c>
      <c r="AF177" s="465">
        <v>24218</v>
      </c>
      <c r="AG177" s="465">
        <v>32835</v>
      </c>
      <c r="AH177" s="465">
        <v>28731</v>
      </c>
      <c r="AI177" s="465">
        <v>32670</v>
      </c>
      <c r="AJ177" s="465">
        <v>26048</v>
      </c>
      <c r="AK177" s="465">
        <v>33777</v>
      </c>
      <c r="AL177" s="465">
        <v>31709</v>
      </c>
      <c r="AM177" s="465">
        <v>35687</v>
      </c>
      <c r="AN177" s="465">
        <v>30637</v>
      </c>
      <c r="AO177" s="465">
        <v>35710</v>
      </c>
      <c r="AP177" s="465">
        <v>36913</v>
      </c>
      <c r="AQ177" s="465">
        <v>37478</v>
      </c>
      <c r="AR177" s="465">
        <v>36617</v>
      </c>
      <c r="AS177" s="465">
        <v>26846</v>
      </c>
      <c r="AT177" s="465">
        <v>28592</v>
      </c>
      <c r="AU177" s="465">
        <v>30422</v>
      </c>
      <c r="AV177" s="465">
        <v>30855</v>
      </c>
      <c r="AW177" s="465">
        <v>23827</v>
      </c>
      <c r="AX177" s="465">
        <v>28029</v>
      </c>
      <c r="AY177" s="465">
        <v>36974</v>
      </c>
      <c r="AZ177" s="465">
        <v>34713</v>
      </c>
      <c r="BA177" s="465">
        <v>35373</v>
      </c>
      <c r="BB177" s="465">
        <v>33712</v>
      </c>
      <c r="BC177" s="465">
        <v>34053</v>
      </c>
      <c r="BD177" s="465">
        <v>38622</v>
      </c>
      <c r="BE177" s="465">
        <v>24736</v>
      </c>
      <c r="BF177" s="465">
        <v>33171</v>
      </c>
      <c r="BG177" s="465">
        <v>33122</v>
      </c>
      <c r="BH177" s="465">
        <v>20790</v>
      </c>
      <c r="BI177" s="465">
        <v>23764</v>
      </c>
      <c r="BJ177" s="465">
        <v>28845</v>
      </c>
      <c r="BK177" s="465">
        <v>22912</v>
      </c>
      <c r="BL177" s="465">
        <v>31301</v>
      </c>
      <c r="BM177" s="465">
        <v>27509</v>
      </c>
      <c r="BN177" s="465">
        <v>38125</v>
      </c>
      <c r="BO177" s="465">
        <v>34169</v>
      </c>
      <c r="BP177" s="465">
        <v>26164</v>
      </c>
      <c r="BQ177" s="465">
        <v>26077</v>
      </c>
      <c r="BR177" s="465">
        <v>34836</v>
      </c>
      <c r="BS177" s="465">
        <v>22749</v>
      </c>
      <c r="BT177" s="465">
        <v>26301</v>
      </c>
      <c r="BU177" s="465">
        <v>23523</v>
      </c>
      <c r="BV177" s="465">
        <v>31363</v>
      </c>
      <c r="BW177" s="465">
        <v>24995</v>
      </c>
      <c r="BX177" s="465">
        <v>26333</v>
      </c>
      <c r="BY177" s="465">
        <v>21617</v>
      </c>
      <c r="BZ177" s="465">
        <v>35877</v>
      </c>
      <c r="CA177" s="465">
        <v>38796</v>
      </c>
      <c r="CB177" s="465">
        <v>36480</v>
      </c>
      <c r="CC177" s="465">
        <v>28735</v>
      </c>
      <c r="CD177" s="465">
        <v>25809</v>
      </c>
      <c r="CE177" s="466"/>
      <c r="CF177" s="467" t="s">
        <v>1810</v>
      </c>
      <c r="CG177" s="467"/>
      <c r="CH177" s="467"/>
      <c r="CI177" s="467"/>
      <c r="CJ177" s="410"/>
    </row>
    <row r="178" spans="1:88" s="468" customFormat="1" ht="27" customHeight="1">
      <c r="A178" s="461" t="s">
        <v>1507</v>
      </c>
      <c r="B178" s="461" t="s">
        <v>1959</v>
      </c>
      <c r="C178" s="461" t="s">
        <v>1508</v>
      </c>
      <c r="D178" s="461" t="s">
        <v>1509</v>
      </c>
      <c r="E178" s="461"/>
      <c r="F178" s="462">
        <v>163</v>
      </c>
      <c r="G178" s="463"/>
      <c r="H178" s="463"/>
      <c r="J178" s="396" t="s">
        <v>1806</v>
      </c>
      <c r="K178" s="397"/>
      <c r="L178" s="397"/>
      <c r="M178" s="728" t="s">
        <v>1811</v>
      </c>
      <c r="N178" s="728"/>
      <c r="O178" s="728"/>
      <c r="P178" s="464"/>
      <c r="Q178" s="465">
        <v>15685</v>
      </c>
      <c r="R178" s="465">
        <v>18537</v>
      </c>
      <c r="S178" s="465">
        <v>18260</v>
      </c>
      <c r="T178" s="465">
        <v>19518</v>
      </c>
      <c r="U178" s="465">
        <v>18353</v>
      </c>
      <c r="V178" s="465">
        <v>17519</v>
      </c>
      <c r="W178" s="465">
        <v>17219</v>
      </c>
      <c r="X178" s="465">
        <v>19157</v>
      </c>
      <c r="Y178" s="465">
        <v>18587</v>
      </c>
      <c r="Z178" s="465">
        <v>17751</v>
      </c>
      <c r="AA178" s="465">
        <v>17156</v>
      </c>
      <c r="AB178" s="465">
        <v>18536</v>
      </c>
      <c r="AC178" s="465">
        <v>17874</v>
      </c>
      <c r="AD178" s="465">
        <v>14530</v>
      </c>
      <c r="AE178" s="465">
        <v>18895</v>
      </c>
      <c r="AF178" s="465">
        <v>19200</v>
      </c>
      <c r="AG178" s="465">
        <v>17517</v>
      </c>
      <c r="AH178" s="465">
        <v>14879</v>
      </c>
      <c r="AI178" s="465">
        <v>22878</v>
      </c>
      <c r="AJ178" s="465">
        <v>19269</v>
      </c>
      <c r="AK178" s="465">
        <v>21269</v>
      </c>
      <c r="AL178" s="465">
        <v>18727</v>
      </c>
      <c r="AM178" s="465">
        <v>17096</v>
      </c>
      <c r="AN178" s="465">
        <v>16310</v>
      </c>
      <c r="AO178" s="465">
        <v>17733</v>
      </c>
      <c r="AP178" s="465">
        <v>14660</v>
      </c>
      <c r="AQ178" s="465">
        <v>15765</v>
      </c>
      <c r="AR178" s="465">
        <v>14743</v>
      </c>
      <c r="AS178" s="465">
        <v>17538</v>
      </c>
      <c r="AT178" s="465">
        <v>20025</v>
      </c>
      <c r="AU178" s="465">
        <v>20482</v>
      </c>
      <c r="AV178" s="465">
        <v>19502</v>
      </c>
      <c r="AW178" s="465">
        <v>16719</v>
      </c>
      <c r="AX178" s="465">
        <v>16460</v>
      </c>
      <c r="AY178" s="465">
        <v>18773</v>
      </c>
      <c r="AZ178" s="465">
        <v>19033</v>
      </c>
      <c r="BA178" s="465">
        <v>16261</v>
      </c>
      <c r="BB178" s="465">
        <v>16150</v>
      </c>
      <c r="BC178" s="465">
        <v>17122</v>
      </c>
      <c r="BD178" s="465">
        <v>16670</v>
      </c>
      <c r="BE178" s="465">
        <v>17686</v>
      </c>
      <c r="BF178" s="465">
        <v>12973</v>
      </c>
      <c r="BG178" s="465">
        <v>17847</v>
      </c>
      <c r="BH178" s="465">
        <v>14772</v>
      </c>
      <c r="BI178" s="465">
        <v>17479</v>
      </c>
      <c r="BJ178" s="465">
        <v>19691</v>
      </c>
      <c r="BK178" s="465">
        <v>15328</v>
      </c>
      <c r="BL178" s="465">
        <v>16167</v>
      </c>
      <c r="BM178" s="465">
        <v>14055</v>
      </c>
      <c r="BN178" s="465">
        <v>19596</v>
      </c>
      <c r="BO178" s="465">
        <v>20370</v>
      </c>
      <c r="BP178" s="465">
        <v>20246</v>
      </c>
      <c r="BQ178" s="465">
        <v>18664</v>
      </c>
      <c r="BR178" s="465">
        <v>13531</v>
      </c>
      <c r="BS178" s="465">
        <v>16206</v>
      </c>
      <c r="BT178" s="465">
        <v>15552</v>
      </c>
      <c r="BU178" s="465">
        <v>18973</v>
      </c>
      <c r="BV178" s="465">
        <v>21443</v>
      </c>
      <c r="BW178" s="465">
        <v>18119</v>
      </c>
      <c r="BX178" s="465">
        <v>19076</v>
      </c>
      <c r="BY178" s="465">
        <v>15226</v>
      </c>
      <c r="BZ178" s="465">
        <v>13171</v>
      </c>
      <c r="CA178" s="465">
        <v>17703</v>
      </c>
      <c r="CB178" s="465">
        <v>15793</v>
      </c>
      <c r="CC178" s="465">
        <v>20043</v>
      </c>
      <c r="CD178" s="465">
        <v>16506</v>
      </c>
      <c r="CE178" s="466"/>
      <c r="CF178" s="467" t="s">
        <v>1812</v>
      </c>
      <c r="CG178" s="467"/>
      <c r="CH178" s="467"/>
      <c r="CI178" s="467"/>
      <c r="CJ178" s="410"/>
    </row>
    <row r="179" spans="1:88" s="468" customFormat="1" ht="27" customHeight="1">
      <c r="A179" s="461" t="s">
        <v>1507</v>
      </c>
      <c r="B179" s="461" t="s">
        <v>1959</v>
      </c>
      <c r="C179" s="461" t="s">
        <v>1508</v>
      </c>
      <c r="D179" s="461" t="s">
        <v>1509</v>
      </c>
      <c r="E179" s="461"/>
      <c r="F179" s="462">
        <v>164</v>
      </c>
      <c r="G179" s="463"/>
      <c r="H179" s="463"/>
      <c r="J179" s="396" t="s">
        <v>1806</v>
      </c>
      <c r="K179" s="397"/>
      <c r="L179" s="397"/>
      <c r="M179" s="728" t="s">
        <v>1813</v>
      </c>
      <c r="N179" s="728"/>
      <c r="O179" s="728"/>
      <c r="P179" s="464"/>
      <c r="Q179" s="465">
        <v>226128</v>
      </c>
      <c r="R179" s="465">
        <v>245379</v>
      </c>
      <c r="S179" s="465">
        <v>240230</v>
      </c>
      <c r="T179" s="465">
        <v>229174</v>
      </c>
      <c r="U179" s="465">
        <v>222497</v>
      </c>
      <c r="V179" s="465">
        <v>214872</v>
      </c>
      <c r="W179" s="465">
        <v>247224</v>
      </c>
      <c r="X179" s="465">
        <v>230219</v>
      </c>
      <c r="Y179" s="465">
        <v>246602</v>
      </c>
      <c r="Z179" s="465">
        <v>236846</v>
      </c>
      <c r="AA179" s="465">
        <v>218616</v>
      </c>
      <c r="AB179" s="465">
        <v>216750</v>
      </c>
      <c r="AC179" s="465">
        <v>221117</v>
      </c>
      <c r="AD179" s="465">
        <v>172798</v>
      </c>
      <c r="AE179" s="465">
        <v>235389</v>
      </c>
      <c r="AF179" s="465">
        <v>214833</v>
      </c>
      <c r="AG179" s="465">
        <v>253339</v>
      </c>
      <c r="AH179" s="465">
        <v>209630</v>
      </c>
      <c r="AI179" s="465">
        <v>247471</v>
      </c>
      <c r="AJ179" s="465">
        <v>217479</v>
      </c>
      <c r="AK179" s="465">
        <v>256128</v>
      </c>
      <c r="AL179" s="465">
        <v>230161</v>
      </c>
      <c r="AM179" s="465">
        <v>257016</v>
      </c>
      <c r="AN179" s="465">
        <v>237154</v>
      </c>
      <c r="AO179" s="465">
        <v>244731</v>
      </c>
      <c r="AP179" s="465">
        <v>226555</v>
      </c>
      <c r="AQ179" s="465">
        <v>247549</v>
      </c>
      <c r="AR179" s="465">
        <v>231333</v>
      </c>
      <c r="AS179" s="465">
        <v>230080</v>
      </c>
      <c r="AT179" s="465">
        <v>254608</v>
      </c>
      <c r="AU179" s="465">
        <v>246016</v>
      </c>
      <c r="AV179" s="465">
        <v>232718</v>
      </c>
      <c r="AW179" s="465">
        <v>217177</v>
      </c>
      <c r="AX179" s="465">
        <v>222992</v>
      </c>
      <c r="AY179" s="465">
        <v>277911</v>
      </c>
      <c r="AZ179" s="465">
        <v>244984</v>
      </c>
      <c r="BA179" s="465">
        <v>230865</v>
      </c>
      <c r="BB179" s="465">
        <v>239875</v>
      </c>
      <c r="BC179" s="465">
        <v>247892</v>
      </c>
      <c r="BD179" s="465">
        <v>246055</v>
      </c>
      <c r="BE179" s="465">
        <v>205668</v>
      </c>
      <c r="BF179" s="465">
        <v>213923</v>
      </c>
      <c r="BG179" s="465">
        <v>250767</v>
      </c>
      <c r="BH179" s="465">
        <v>187387</v>
      </c>
      <c r="BI179" s="465">
        <v>191386</v>
      </c>
      <c r="BJ179" s="465">
        <v>221680</v>
      </c>
      <c r="BK179" s="465">
        <v>215847</v>
      </c>
      <c r="BL179" s="465">
        <v>236223</v>
      </c>
      <c r="BM179" s="465">
        <v>199272</v>
      </c>
      <c r="BN179" s="465">
        <v>249612</v>
      </c>
      <c r="BO179" s="465">
        <v>279294</v>
      </c>
      <c r="BP179" s="465">
        <v>239286</v>
      </c>
      <c r="BQ179" s="465">
        <v>247214</v>
      </c>
      <c r="BR179" s="465">
        <v>222486</v>
      </c>
      <c r="BS179" s="465">
        <v>200220</v>
      </c>
      <c r="BT179" s="465">
        <v>220667</v>
      </c>
      <c r="BU179" s="465">
        <v>207401</v>
      </c>
      <c r="BV179" s="465">
        <v>230500</v>
      </c>
      <c r="BW179" s="465">
        <v>220905</v>
      </c>
      <c r="BX179" s="465">
        <v>231591</v>
      </c>
      <c r="BY179" s="465">
        <v>182040</v>
      </c>
      <c r="BZ179" s="465">
        <v>197142</v>
      </c>
      <c r="CA179" s="465">
        <v>241857</v>
      </c>
      <c r="CB179" s="465">
        <v>231604</v>
      </c>
      <c r="CC179" s="465">
        <v>227682</v>
      </c>
      <c r="CD179" s="465">
        <v>226729</v>
      </c>
      <c r="CE179" s="466"/>
      <c r="CF179" s="467" t="s">
        <v>1814</v>
      </c>
      <c r="CG179" s="467"/>
      <c r="CH179" s="467"/>
      <c r="CI179" s="467"/>
      <c r="CJ179" s="410"/>
    </row>
    <row r="180" spans="1:88" s="468" customFormat="1" ht="27" customHeight="1">
      <c r="A180" s="461" t="s">
        <v>1507</v>
      </c>
      <c r="B180" s="461" t="s">
        <v>1959</v>
      </c>
      <c r="C180" s="461" t="s">
        <v>1508</v>
      </c>
      <c r="D180" s="461" t="s">
        <v>1509</v>
      </c>
      <c r="E180" s="461"/>
      <c r="F180" s="462">
        <v>165</v>
      </c>
      <c r="G180" s="463"/>
      <c r="H180" s="463"/>
      <c r="J180" s="396" t="s">
        <v>1806</v>
      </c>
      <c r="K180" s="397"/>
      <c r="L180" s="397"/>
      <c r="M180" s="728" t="s">
        <v>1815</v>
      </c>
      <c r="N180" s="728"/>
      <c r="O180" s="728"/>
      <c r="P180" s="464"/>
      <c r="Q180" s="465">
        <v>244049</v>
      </c>
      <c r="R180" s="465">
        <v>258717</v>
      </c>
      <c r="S180" s="465">
        <v>253737</v>
      </c>
      <c r="T180" s="465">
        <v>240409</v>
      </c>
      <c r="U180" s="465">
        <v>238594</v>
      </c>
      <c r="V180" s="465">
        <v>229716</v>
      </c>
      <c r="W180" s="465">
        <v>261599</v>
      </c>
      <c r="X180" s="465">
        <v>247757</v>
      </c>
      <c r="Y180" s="465">
        <v>260331</v>
      </c>
      <c r="Z180" s="465">
        <v>247772</v>
      </c>
      <c r="AA180" s="465">
        <v>230781</v>
      </c>
      <c r="AB180" s="465">
        <v>238257</v>
      </c>
      <c r="AC180" s="465">
        <v>240376</v>
      </c>
      <c r="AD180" s="465">
        <v>191865</v>
      </c>
      <c r="AE180" s="465">
        <v>247406</v>
      </c>
      <c r="AF180" s="465">
        <v>226070</v>
      </c>
      <c r="AG180" s="465">
        <v>283524</v>
      </c>
      <c r="AH180" s="465">
        <v>219239</v>
      </c>
      <c r="AI180" s="465">
        <v>265118</v>
      </c>
      <c r="AJ180" s="465">
        <v>235851</v>
      </c>
      <c r="AK180" s="465">
        <v>270776</v>
      </c>
      <c r="AL180" s="465">
        <v>242119</v>
      </c>
      <c r="AM180" s="465">
        <v>280776</v>
      </c>
      <c r="AN180" s="465">
        <v>257127</v>
      </c>
      <c r="AO180" s="465">
        <v>259656</v>
      </c>
      <c r="AP180" s="465">
        <v>231358</v>
      </c>
      <c r="AQ180" s="465">
        <v>270793</v>
      </c>
      <c r="AR180" s="465">
        <v>248761</v>
      </c>
      <c r="AS180" s="465">
        <v>256325</v>
      </c>
      <c r="AT180" s="465">
        <v>271671</v>
      </c>
      <c r="AU180" s="465">
        <v>271653</v>
      </c>
      <c r="AV180" s="465">
        <v>260575</v>
      </c>
      <c r="AW180" s="465">
        <v>223690</v>
      </c>
      <c r="AX180" s="465">
        <v>237745</v>
      </c>
      <c r="AY180" s="465">
        <v>299544</v>
      </c>
      <c r="AZ180" s="465">
        <v>263477</v>
      </c>
      <c r="BA180" s="465">
        <v>251719</v>
      </c>
      <c r="BB180" s="465">
        <v>246480</v>
      </c>
      <c r="BC180" s="465">
        <v>247881</v>
      </c>
      <c r="BD180" s="465">
        <v>257187</v>
      </c>
      <c r="BE180" s="465">
        <v>217036</v>
      </c>
      <c r="BF180" s="465">
        <v>225376</v>
      </c>
      <c r="BG180" s="465">
        <v>256164</v>
      </c>
      <c r="BH180" s="465">
        <v>189837</v>
      </c>
      <c r="BI180" s="465">
        <v>204002</v>
      </c>
      <c r="BJ180" s="465">
        <v>234892</v>
      </c>
      <c r="BK180" s="465">
        <v>230731</v>
      </c>
      <c r="BL180" s="465">
        <v>244584</v>
      </c>
      <c r="BM180" s="465">
        <v>218039</v>
      </c>
      <c r="BN180" s="465">
        <v>273636</v>
      </c>
      <c r="BO180" s="465">
        <v>302621</v>
      </c>
      <c r="BP180" s="465">
        <v>243904</v>
      </c>
      <c r="BQ180" s="465">
        <v>266136</v>
      </c>
      <c r="BR180" s="465">
        <v>235858</v>
      </c>
      <c r="BS180" s="465">
        <v>216641</v>
      </c>
      <c r="BT180" s="465">
        <v>236621</v>
      </c>
      <c r="BU180" s="465">
        <v>218781</v>
      </c>
      <c r="BV180" s="465">
        <v>234447</v>
      </c>
      <c r="BW180" s="465">
        <v>299713</v>
      </c>
      <c r="BX180" s="465">
        <v>248169</v>
      </c>
      <c r="BY180" s="465">
        <v>202013</v>
      </c>
      <c r="BZ180" s="465">
        <v>227858</v>
      </c>
      <c r="CA180" s="465">
        <v>258857</v>
      </c>
      <c r="CB180" s="465">
        <v>253086</v>
      </c>
      <c r="CC180" s="465">
        <v>238899</v>
      </c>
      <c r="CD180" s="465">
        <v>237916</v>
      </c>
      <c r="CE180" s="466"/>
      <c r="CF180" s="398" t="s">
        <v>1816</v>
      </c>
      <c r="CG180" s="467"/>
      <c r="CH180" s="467"/>
      <c r="CI180" s="467"/>
      <c r="CJ180" s="410"/>
    </row>
    <row r="181" spans="1:88" s="476" customFormat="1" ht="15" customHeight="1">
      <c r="A181" s="469" t="s">
        <v>1507</v>
      </c>
      <c r="B181" s="469" t="s">
        <v>1959</v>
      </c>
      <c r="C181" s="469" t="s">
        <v>1508</v>
      </c>
      <c r="D181" s="469" t="s">
        <v>1509</v>
      </c>
      <c r="E181" s="469"/>
      <c r="F181" s="462">
        <v>166</v>
      </c>
      <c r="G181" s="463"/>
      <c r="H181" s="471"/>
      <c r="I181" s="471"/>
      <c r="J181" s="399"/>
      <c r="K181" s="399"/>
      <c r="L181" s="399"/>
      <c r="M181" s="399"/>
      <c r="N181" s="729" t="s">
        <v>1817</v>
      </c>
      <c r="O181" s="729"/>
      <c r="P181" s="472"/>
      <c r="Q181" s="473">
        <v>121351</v>
      </c>
      <c r="R181" s="473">
        <v>137027</v>
      </c>
      <c r="S181" s="473">
        <v>140617</v>
      </c>
      <c r="T181" s="473">
        <v>138052</v>
      </c>
      <c r="U181" s="473">
        <v>131322</v>
      </c>
      <c r="V181" s="473">
        <v>135519</v>
      </c>
      <c r="W181" s="473">
        <v>131706</v>
      </c>
      <c r="X181" s="473">
        <v>142490</v>
      </c>
      <c r="Y181" s="473">
        <v>143895</v>
      </c>
      <c r="Z181" s="473">
        <v>130299</v>
      </c>
      <c r="AA181" s="473">
        <v>126107</v>
      </c>
      <c r="AB181" s="473">
        <v>134027</v>
      </c>
      <c r="AC181" s="473">
        <v>129856</v>
      </c>
      <c r="AD181" s="473">
        <v>102245</v>
      </c>
      <c r="AE181" s="473">
        <v>130525</v>
      </c>
      <c r="AF181" s="473">
        <v>133639</v>
      </c>
      <c r="AG181" s="473">
        <v>159423</v>
      </c>
      <c r="AH181" s="473">
        <v>117622</v>
      </c>
      <c r="AI181" s="473">
        <v>159021</v>
      </c>
      <c r="AJ181" s="473">
        <v>116929</v>
      </c>
      <c r="AK181" s="473">
        <v>138983</v>
      </c>
      <c r="AL181" s="473">
        <v>129499</v>
      </c>
      <c r="AM181" s="473">
        <v>161447</v>
      </c>
      <c r="AN181" s="473">
        <v>151488</v>
      </c>
      <c r="AO181" s="473">
        <v>139691</v>
      </c>
      <c r="AP181" s="473">
        <v>124643</v>
      </c>
      <c r="AQ181" s="473">
        <v>120860</v>
      </c>
      <c r="AR181" s="473">
        <v>123167</v>
      </c>
      <c r="AS181" s="473">
        <v>154507</v>
      </c>
      <c r="AT181" s="473">
        <v>158588</v>
      </c>
      <c r="AU181" s="473">
        <v>147203</v>
      </c>
      <c r="AV181" s="473">
        <v>144371</v>
      </c>
      <c r="AW181" s="473">
        <v>124013</v>
      </c>
      <c r="AX181" s="473">
        <v>137853</v>
      </c>
      <c r="AY181" s="473">
        <v>163100</v>
      </c>
      <c r="AZ181" s="473">
        <v>142107</v>
      </c>
      <c r="BA181" s="473">
        <v>136080</v>
      </c>
      <c r="BB181" s="473">
        <v>135784</v>
      </c>
      <c r="BC181" s="473">
        <v>136386</v>
      </c>
      <c r="BD181" s="473">
        <v>142903</v>
      </c>
      <c r="BE181" s="473">
        <v>109833</v>
      </c>
      <c r="BF181" s="473">
        <v>113017</v>
      </c>
      <c r="BG181" s="473">
        <v>145245</v>
      </c>
      <c r="BH181" s="473">
        <v>97157</v>
      </c>
      <c r="BI181" s="473">
        <v>111891</v>
      </c>
      <c r="BJ181" s="473">
        <v>122672</v>
      </c>
      <c r="BK181" s="473">
        <v>114028</v>
      </c>
      <c r="BL181" s="473">
        <v>134069</v>
      </c>
      <c r="BM181" s="473">
        <v>119678</v>
      </c>
      <c r="BN181" s="473">
        <v>141450</v>
      </c>
      <c r="BO181" s="473">
        <v>177795</v>
      </c>
      <c r="BP181" s="473">
        <v>133861</v>
      </c>
      <c r="BQ181" s="473">
        <v>144421</v>
      </c>
      <c r="BR181" s="473">
        <v>108468</v>
      </c>
      <c r="BS181" s="473">
        <v>119451</v>
      </c>
      <c r="BT181" s="473">
        <v>124257</v>
      </c>
      <c r="BU181" s="473">
        <v>113552</v>
      </c>
      <c r="BV181" s="473">
        <v>123151</v>
      </c>
      <c r="BW181" s="473">
        <v>193017</v>
      </c>
      <c r="BX181" s="473">
        <v>127484</v>
      </c>
      <c r="BY181" s="473">
        <v>103692</v>
      </c>
      <c r="BZ181" s="473">
        <v>97508</v>
      </c>
      <c r="CA181" s="473">
        <v>140119</v>
      </c>
      <c r="CB181" s="473">
        <v>141587</v>
      </c>
      <c r="CC181" s="473">
        <v>129825</v>
      </c>
      <c r="CD181" s="473">
        <v>137270</v>
      </c>
      <c r="CE181" s="474"/>
      <c r="CF181" s="400" t="s">
        <v>1818</v>
      </c>
      <c r="CG181" s="475"/>
      <c r="CH181" s="475"/>
      <c r="CI181" s="475"/>
      <c r="CJ181"/>
    </row>
    <row r="182" spans="1:88" s="476" customFormat="1" ht="15" customHeight="1">
      <c r="A182" s="469" t="s">
        <v>1507</v>
      </c>
      <c r="B182" s="469" t="s">
        <v>1959</v>
      </c>
      <c r="C182" s="469" t="s">
        <v>1508</v>
      </c>
      <c r="D182" s="469" t="s">
        <v>1509</v>
      </c>
      <c r="E182" s="469"/>
      <c r="F182" s="462">
        <v>167</v>
      </c>
      <c r="G182" s="463"/>
      <c r="H182" s="471"/>
      <c r="I182" s="471"/>
      <c r="J182" s="399"/>
      <c r="K182" s="399"/>
      <c r="L182" s="399"/>
      <c r="M182" s="509"/>
      <c r="N182" s="399"/>
      <c r="O182" s="509" t="s">
        <v>1819</v>
      </c>
      <c r="P182" s="472"/>
      <c r="Q182" s="473">
        <v>12638</v>
      </c>
      <c r="R182" s="473">
        <v>16971</v>
      </c>
      <c r="S182" s="473">
        <v>17160</v>
      </c>
      <c r="T182" s="473">
        <v>15063</v>
      </c>
      <c r="U182" s="473">
        <v>11389</v>
      </c>
      <c r="V182" s="473">
        <v>14482</v>
      </c>
      <c r="W182" s="473">
        <v>13425</v>
      </c>
      <c r="X182" s="473">
        <v>18750</v>
      </c>
      <c r="Y182" s="473">
        <v>21665</v>
      </c>
      <c r="Z182" s="473">
        <v>14746</v>
      </c>
      <c r="AA182" s="473">
        <v>11926</v>
      </c>
      <c r="AB182" s="473">
        <v>19762</v>
      </c>
      <c r="AC182" s="473">
        <v>18858</v>
      </c>
      <c r="AD182" s="473">
        <v>5306</v>
      </c>
      <c r="AE182" s="473">
        <v>7453</v>
      </c>
      <c r="AF182" s="473">
        <v>11396</v>
      </c>
      <c r="AG182" s="473">
        <v>22072</v>
      </c>
      <c r="AH182" s="473">
        <v>7859</v>
      </c>
      <c r="AI182" s="473">
        <v>29273</v>
      </c>
      <c r="AJ182" s="473">
        <v>8306</v>
      </c>
      <c r="AK182" s="473">
        <v>9484</v>
      </c>
      <c r="AL182" s="473">
        <v>12467</v>
      </c>
      <c r="AM182" s="473">
        <v>28116</v>
      </c>
      <c r="AN182" s="473">
        <v>25017</v>
      </c>
      <c r="AO182" s="473">
        <v>17783</v>
      </c>
      <c r="AP182" s="473">
        <v>15704</v>
      </c>
      <c r="AQ182" s="473">
        <v>10505</v>
      </c>
      <c r="AR182" s="473">
        <v>11529</v>
      </c>
      <c r="AS182" s="473">
        <v>28668</v>
      </c>
      <c r="AT182" s="473">
        <v>24876</v>
      </c>
      <c r="AU182" s="473">
        <v>24580</v>
      </c>
      <c r="AV182" s="473">
        <v>25759</v>
      </c>
      <c r="AW182" s="473">
        <v>9624</v>
      </c>
      <c r="AX182" s="473">
        <v>14738</v>
      </c>
      <c r="AY182" s="473">
        <v>30514</v>
      </c>
      <c r="AZ182" s="473">
        <v>19064</v>
      </c>
      <c r="BA182" s="473">
        <v>26955</v>
      </c>
      <c r="BB182" s="473">
        <v>12493</v>
      </c>
      <c r="BC182" s="473">
        <v>11814</v>
      </c>
      <c r="BD182" s="473">
        <v>22407</v>
      </c>
      <c r="BE182" s="473">
        <v>7692</v>
      </c>
      <c r="BF182" s="473">
        <v>11070</v>
      </c>
      <c r="BG182" s="473">
        <v>18442</v>
      </c>
      <c r="BH182" s="473">
        <v>2492</v>
      </c>
      <c r="BI182" s="473">
        <v>7027</v>
      </c>
      <c r="BJ182" s="473">
        <v>12773</v>
      </c>
      <c r="BK182" s="473">
        <v>10887</v>
      </c>
      <c r="BL182" s="473">
        <v>11301</v>
      </c>
      <c r="BM182" s="473">
        <v>13196</v>
      </c>
      <c r="BN182" s="473">
        <v>20163</v>
      </c>
      <c r="BO182" s="473">
        <v>44481</v>
      </c>
      <c r="BP182" s="473">
        <v>10207</v>
      </c>
      <c r="BQ182" s="473">
        <v>17034</v>
      </c>
      <c r="BR182" s="473">
        <v>10033</v>
      </c>
      <c r="BS182" s="473">
        <v>10337</v>
      </c>
      <c r="BT182" s="473">
        <v>6872</v>
      </c>
      <c r="BU182" s="473">
        <v>7597</v>
      </c>
      <c r="BV182" s="473">
        <v>9278</v>
      </c>
      <c r="BW182" s="473">
        <v>74480</v>
      </c>
      <c r="BX182" s="473">
        <v>11294</v>
      </c>
      <c r="BY182" s="473">
        <v>7685</v>
      </c>
      <c r="BZ182" s="473">
        <v>6938</v>
      </c>
      <c r="CA182" s="473">
        <v>16101</v>
      </c>
      <c r="CB182" s="473">
        <v>22443</v>
      </c>
      <c r="CC182" s="473">
        <v>11485</v>
      </c>
      <c r="CD182" s="473">
        <v>19145</v>
      </c>
      <c r="CE182" s="474"/>
      <c r="CF182" s="475" t="s">
        <v>1820</v>
      </c>
      <c r="CG182" s="475"/>
      <c r="CH182" s="475"/>
      <c r="CI182" s="475"/>
      <c r="CJ182"/>
    </row>
    <row r="183" spans="1:88" s="476" customFormat="1" ht="15" customHeight="1">
      <c r="A183" s="469" t="s">
        <v>1507</v>
      </c>
      <c r="B183" s="469" t="s">
        <v>1959</v>
      </c>
      <c r="C183" s="469" t="s">
        <v>1508</v>
      </c>
      <c r="D183" s="469" t="s">
        <v>1509</v>
      </c>
      <c r="E183" s="469"/>
      <c r="F183" s="462">
        <v>168</v>
      </c>
      <c r="G183" s="463"/>
      <c r="H183" s="471"/>
      <c r="I183" s="471"/>
      <c r="J183" s="399"/>
      <c r="K183" s="399"/>
      <c r="L183" s="399"/>
      <c r="M183" s="509"/>
      <c r="N183" s="399"/>
      <c r="O183" s="509" t="s">
        <v>1821</v>
      </c>
      <c r="P183" s="472"/>
      <c r="Q183" s="473">
        <v>22861</v>
      </c>
      <c r="R183" s="473">
        <v>23447</v>
      </c>
      <c r="S183" s="473">
        <v>24146</v>
      </c>
      <c r="T183" s="473">
        <v>21711</v>
      </c>
      <c r="U183" s="473">
        <v>21515</v>
      </c>
      <c r="V183" s="473">
        <v>20422</v>
      </c>
      <c r="W183" s="473">
        <v>24640</v>
      </c>
      <c r="X183" s="473">
        <v>21257</v>
      </c>
      <c r="Y183" s="473">
        <v>25508</v>
      </c>
      <c r="Z183" s="473">
        <v>22152</v>
      </c>
      <c r="AA183" s="473">
        <v>20995</v>
      </c>
      <c r="AB183" s="473">
        <v>20151</v>
      </c>
      <c r="AC183" s="473">
        <v>22672</v>
      </c>
      <c r="AD183" s="473">
        <v>14599</v>
      </c>
      <c r="AE183" s="473">
        <v>22526</v>
      </c>
      <c r="AF183" s="473">
        <v>17862</v>
      </c>
      <c r="AG183" s="473">
        <v>30036</v>
      </c>
      <c r="AH183" s="473">
        <v>18512</v>
      </c>
      <c r="AI183" s="473">
        <v>22781</v>
      </c>
      <c r="AJ183" s="473">
        <v>18650</v>
      </c>
      <c r="AK183" s="473">
        <v>22745</v>
      </c>
      <c r="AL183" s="473">
        <v>21831</v>
      </c>
      <c r="AM183" s="473">
        <v>26865</v>
      </c>
      <c r="AN183" s="473">
        <v>26196</v>
      </c>
      <c r="AO183" s="473">
        <v>22371</v>
      </c>
      <c r="AP183" s="473">
        <v>21923</v>
      </c>
      <c r="AQ183" s="473">
        <v>24122</v>
      </c>
      <c r="AR183" s="473">
        <v>23269</v>
      </c>
      <c r="AS183" s="473">
        <v>24067</v>
      </c>
      <c r="AT183" s="473">
        <v>21845</v>
      </c>
      <c r="AU183" s="473">
        <v>25138</v>
      </c>
      <c r="AV183" s="473">
        <v>19095</v>
      </c>
      <c r="AW183" s="473">
        <v>18430</v>
      </c>
      <c r="AX183" s="473">
        <v>21228</v>
      </c>
      <c r="AY183" s="473">
        <v>27107</v>
      </c>
      <c r="AZ183" s="473">
        <v>25118</v>
      </c>
      <c r="BA183" s="473">
        <v>25315</v>
      </c>
      <c r="BB183" s="473">
        <v>23746</v>
      </c>
      <c r="BC183" s="473">
        <v>20779</v>
      </c>
      <c r="BD183" s="473">
        <v>21690</v>
      </c>
      <c r="BE183" s="473">
        <v>18508</v>
      </c>
      <c r="BF183" s="473">
        <v>22212</v>
      </c>
      <c r="BG183" s="473">
        <v>26460</v>
      </c>
      <c r="BH183" s="473">
        <v>13290</v>
      </c>
      <c r="BI183" s="473">
        <v>16216</v>
      </c>
      <c r="BJ183" s="473">
        <v>20701</v>
      </c>
      <c r="BK183" s="473">
        <v>23146</v>
      </c>
      <c r="BL183" s="473">
        <v>27150</v>
      </c>
      <c r="BM183" s="473">
        <v>17705</v>
      </c>
      <c r="BN183" s="473">
        <v>21655</v>
      </c>
      <c r="BO183" s="473">
        <v>28005</v>
      </c>
      <c r="BP183" s="473">
        <v>22410</v>
      </c>
      <c r="BQ183" s="473">
        <v>24912</v>
      </c>
      <c r="BR183" s="473">
        <v>24958</v>
      </c>
      <c r="BS183" s="473">
        <v>20015</v>
      </c>
      <c r="BT183" s="473">
        <v>21633</v>
      </c>
      <c r="BU183" s="473">
        <v>23101</v>
      </c>
      <c r="BV183" s="473">
        <v>22444</v>
      </c>
      <c r="BW183" s="473">
        <v>32396</v>
      </c>
      <c r="BX183" s="473">
        <v>23690</v>
      </c>
      <c r="BY183" s="473">
        <v>15452</v>
      </c>
      <c r="BZ183" s="473">
        <v>19980</v>
      </c>
      <c r="CA183" s="473">
        <v>27671</v>
      </c>
      <c r="CB183" s="473">
        <v>25597</v>
      </c>
      <c r="CC183" s="473">
        <v>21701</v>
      </c>
      <c r="CD183" s="473">
        <v>22475</v>
      </c>
      <c r="CE183" s="474"/>
      <c r="CF183" s="475" t="s">
        <v>1822</v>
      </c>
      <c r="CG183" s="475"/>
      <c r="CH183" s="475"/>
      <c r="CI183" s="475"/>
      <c r="CJ183"/>
    </row>
    <row r="184" spans="1:88" s="476" customFormat="1" ht="15" customHeight="1">
      <c r="A184" s="469" t="s">
        <v>1507</v>
      </c>
      <c r="B184" s="469" t="s">
        <v>1959</v>
      </c>
      <c r="C184" s="469" t="s">
        <v>1508</v>
      </c>
      <c r="D184" s="469" t="s">
        <v>1509</v>
      </c>
      <c r="E184" s="469"/>
      <c r="F184" s="462">
        <v>169</v>
      </c>
      <c r="G184" s="463"/>
      <c r="H184" s="471"/>
      <c r="I184" s="471"/>
      <c r="J184" s="399"/>
      <c r="K184" s="399"/>
      <c r="L184" s="399"/>
      <c r="M184" s="509"/>
      <c r="N184" s="399"/>
      <c r="O184" s="509" t="s">
        <v>1823</v>
      </c>
      <c r="P184" s="472"/>
      <c r="Q184" s="473">
        <v>85851</v>
      </c>
      <c r="R184" s="473">
        <v>96609</v>
      </c>
      <c r="S184" s="473">
        <v>99312</v>
      </c>
      <c r="T184" s="473">
        <v>101279</v>
      </c>
      <c r="U184" s="473">
        <v>98418</v>
      </c>
      <c r="V184" s="473">
        <v>100615</v>
      </c>
      <c r="W184" s="473">
        <v>93641</v>
      </c>
      <c r="X184" s="473">
        <v>102483</v>
      </c>
      <c r="Y184" s="473">
        <v>96721</v>
      </c>
      <c r="Z184" s="473">
        <v>93402</v>
      </c>
      <c r="AA184" s="473">
        <v>93187</v>
      </c>
      <c r="AB184" s="473">
        <v>94113</v>
      </c>
      <c r="AC184" s="473">
        <v>88327</v>
      </c>
      <c r="AD184" s="473">
        <v>82340</v>
      </c>
      <c r="AE184" s="473">
        <v>100546</v>
      </c>
      <c r="AF184" s="473">
        <v>104381</v>
      </c>
      <c r="AG184" s="473">
        <v>107314</v>
      </c>
      <c r="AH184" s="473">
        <v>91251</v>
      </c>
      <c r="AI184" s="473">
        <v>106967</v>
      </c>
      <c r="AJ184" s="473">
        <v>89973</v>
      </c>
      <c r="AK184" s="473">
        <v>106754</v>
      </c>
      <c r="AL184" s="473">
        <v>95202</v>
      </c>
      <c r="AM184" s="473">
        <v>106466</v>
      </c>
      <c r="AN184" s="473">
        <v>100274</v>
      </c>
      <c r="AO184" s="473">
        <v>99537</v>
      </c>
      <c r="AP184" s="473">
        <v>87016</v>
      </c>
      <c r="AQ184" s="473">
        <v>86234</v>
      </c>
      <c r="AR184" s="473">
        <v>88369</v>
      </c>
      <c r="AS184" s="473">
        <v>101772</v>
      </c>
      <c r="AT184" s="473">
        <v>111867</v>
      </c>
      <c r="AU184" s="473">
        <v>97485</v>
      </c>
      <c r="AV184" s="473">
        <v>99516</v>
      </c>
      <c r="AW184" s="473">
        <v>95959</v>
      </c>
      <c r="AX184" s="473">
        <v>101887</v>
      </c>
      <c r="AY184" s="473">
        <v>105478</v>
      </c>
      <c r="AZ184" s="473">
        <v>97924</v>
      </c>
      <c r="BA184" s="473">
        <v>83809</v>
      </c>
      <c r="BB184" s="473">
        <v>99544</v>
      </c>
      <c r="BC184" s="473">
        <v>103793</v>
      </c>
      <c r="BD184" s="473">
        <v>98807</v>
      </c>
      <c r="BE184" s="473">
        <v>83633</v>
      </c>
      <c r="BF184" s="473">
        <v>79735</v>
      </c>
      <c r="BG184" s="473">
        <v>100343</v>
      </c>
      <c r="BH184" s="473">
        <v>81375</v>
      </c>
      <c r="BI184" s="473">
        <v>88648</v>
      </c>
      <c r="BJ184" s="473">
        <v>89197</v>
      </c>
      <c r="BK184" s="473">
        <v>79995</v>
      </c>
      <c r="BL184" s="473">
        <v>95618</v>
      </c>
      <c r="BM184" s="473">
        <v>88777</v>
      </c>
      <c r="BN184" s="473">
        <v>99632</v>
      </c>
      <c r="BO184" s="473">
        <v>105308</v>
      </c>
      <c r="BP184" s="473">
        <v>101244</v>
      </c>
      <c r="BQ184" s="473">
        <v>102475</v>
      </c>
      <c r="BR184" s="473">
        <v>73477</v>
      </c>
      <c r="BS184" s="473">
        <v>89099</v>
      </c>
      <c r="BT184" s="473">
        <v>95752</v>
      </c>
      <c r="BU184" s="473">
        <v>82855</v>
      </c>
      <c r="BV184" s="473">
        <v>91429</v>
      </c>
      <c r="BW184" s="473">
        <v>86141</v>
      </c>
      <c r="BX184" s="473">
        <v>92500</v>
      </c>
      <c r="BY184" s="473">
        <v>80555</v>
      </c>
      <c r="BZ184" s="473">
        <v>70591</v>
      </c>
      <c r="CA184" s="473">
        <v>96347</v>
      </c>
      <c r="CB184" s="473">
        <v>93547</v>
      </c>
      <c r="CC184" s="473">
        <v>96639</v>
      </c>
      <c r="CD184" s="473">
        <v>95650</v>
      </c>
      <c r="CE184" s="474"/>
      <c r="CF184" s="475" t="s">
        <v>1824</v>
      </c>
      <c r="CG184" s="475"/>
      <c r="CH184" s="475"/>
      <c r="CI184" s="475"/>
      <c r="CJ184"/>
    </row>
    <row r="185" spans="1:88" s="476" customFormat="1" ht="15" customHeight="1">
      <c r="A185" s="469" t="s">
        <v>1507</v>
      </c>
      <c r="B185" s="469" t="s">
        <v>1959</v>
      </c>
      <c r="C185" s="469" t="s">
        <v>1508</v>
      </c>
      <c r="D185" s="469" t="s">
        <v>1509</v>
      </c>
      <c r="E185" s="469"/>
      <c r="F185" s="462">
        <v>170</v>
      </c>
      <c r="G185" s="463"/>
      <c r="H185" s="471"/>
      <c r="I185" s="471"/>
      <c r="J185" s="399"/>
      <c r="K185" s="399"/>
      <c r="L185" s="399"/>
      <c r="M185" s="399"/>
      <c r="N185" s="729" t="s">
        <v>1964</v>
      </c>
      <c r="O185" s="729"/>
      <c r="P185" s="472"/>
      <c r="Q185" s="473">
        <v>122698</v>
      </c>
      <c r="R185" s="473">
        <v>121690</v>
      </c>
      <c r="S185" s="473">
        <v>113120</v>
      </c>
      <c r="T185" s="473">
        <v>102357</v>
      </c>
      <c r="U185" s="473">
        <v>107272</v>
      </c>
      <c r="V185" s="473">
        <v>94197</v>
      </c>
      <c r="W185" s="473">
        <v>129894</v>
      </c>
      <c r="X185" s="473">
        <v>105267</v>
      </c>
      <c r="Y185" s="473">
        <v>116436</v>
      </c>
      <c r="Z185" s="473">
        <v>117472</v>
      </c>
      <c r="AA185" s="473">
        <v>104674</v>
      </c>
      <c r="AB185" s="473">
        <v>104231</v>
      </c>
      <c r="AC185" s="473">
        <v>110520</v>
      </c>
      <c r="AD185" s="473">
        <v>89620</v>
      </c>
      <c r="AE185" s="473">
        <v>116881</v>
      </c>
      <c r="AF185" s="473">
        <v>92431</v>
      </c>
      <c r="AG185" s="473">
        <v>124101</v>
      </c>
      <c r="AH185" s="473">
        <v>101617</v>
      </c>
      <c r="AI185" s="473">
        <v>106097</v>
      </c>
      <c r="AJ185" s="473">
        <v>118922</v>
      </c>
      <c r="AK185" s="473">
        <v>131792</v>
      </c>
      <c r="AL185" s="473">
        <v>112620</v>
      </c>
      <c r="AM185" s="473">
        <v>119329</v>
      </c>
      <c r="AN185" s="473">
        <v>105639</v>
      </c>
      <c r="AO185" s="473">
        <v>119965</v>
      </c>
      <c r="AP185" s="473">
        <v>106716</v>
      </c>
      <c r="AQ185" s="473">
        <v>149933</v>
      </c>
      <c r="AR185" s="473">
        <v>125595</v>
      </c>
      <c r="AS185" s="473">
        <v>101818</v>
      </c>
      <c r="AT185" s="473">
        <v>113083</v>
      </c>
      <c r="AU185" s="473">
        <v>124450</v>
      </c>
      <c r="AV185" s="473">
        <v>116204</v>
      </c>
      <c r="AW185" s="473">
        <v>99678</v>
      </c>
      <c r="AX185" s="473">
        <v>99892</v>
      </c>
      <c r="AY185" s="473">
        <v>136444</v>
      </c>
      <c r="AZ185" s="473">
        <v>121370</v>
      </c>
      <c r="BA185" s="473">
        <v>115639</v>
      </c>
      <c r="BB185" s="473">
        <v>110696</v>
      </c>
      <c r="BC185" s="473">
        <v>111495</v>
      </c>
      <c r="BD185" s="473">
        <v>114284</v>
      </c>
      <c r="BE185" s="473">
        <v>107202</v>
      </c>
      <c r="BF185" s="473">
        <v>112360</v>
      </c>
      <c r="BG185" s="473">
        <v>110919</v>
      </c>
      <c r="BH185" s="473">
        <v>92680</v>
      </c>
      <c r="BI185" s="473">
        <v>92111</v>
      </c>
      <c r="BJ185" s="473">
        <v>112221</v>
      </c>
      <c r="BK185" s="473">
        <v>116703</v>
      </c>
      <c r="BL185" s="473">
        <v>110515</v>
      </c>
      <c r="BM185" s="473">
        <v>98361</v>
      </c>
      <c r="BN185" s="473">
        <v>132186</v>
      </c>
      <c r="BO185" s="473">
        <v>124826</v>
      </c>
      <c r="BP185" s="473">
        <v>110043</v>
      </c>
      <c r="BQ185" s="473">
        <v>121715</v>
      </c>
      <c r="BR185" s="473">
        <v>127390</v>
      </c>
      <c r="BS185" s="473">
        <v>97190</v>
      </c>
      <c r="BT185" s="473">
        <v>112363</v>
      </c>
      <c r="BU185" s="473">
        <v>105229</v>
      </c>
      <c r="BV185" s="473">
        <v>111296</v>
      </c>
      <c r="BW185" s="473">
        <v>106696</v>
      </c>
      <c r="BX185" s="473">
        <v>120685</v>
      </c>
      <c r="BY185" s="473">
        <v>98321</v>
      </c>
      <c r="BZ185" s="473">
        <v>130350</v>
      </c>
      <c r="CA185" s="473">
        <v>118737</v>
      </c>
      <c r="CB185" s="473">
        <v>111499</v>
      </c>
      <c r="CC185" s="473">
        <v>109074</v>
      </c>
      <c r="CD185" s="473">
        <v>100645</v>
      </c>
      <c r="CE185" s="474"/>
      <c r="CF185" s="475" t="s">
        <v>1825</v>
      </c>
      <c r="CG185" s="475"/>
      <c r="CH185" s="475"/>
      <c r="CI185" s="475"/>
      <c r="CJ185"/>
    </row>
    <row r="186" spans="1:88" s="468" customFormat="1" ht="27" customHeight="1">
      <c r="A186" s="461" t="s">
        <v>1507</v>
      </c>
      <c r="B186" s="461" t="s">
        <v>1959</v>
      </c>
      <c r="C186" s="461" t="s">
        <v>1508</v>
      </c>
      <c r="D186" s="461" t="s">
        <v>1509</v>
      </c>
      <c r="E186" s="461"/>
      <c r="F186" s="462">
        <v>171</v>
      </c>
      <c r="G186" s="463"/>
      <c r="H186" s="463"/>
      <c r="I186" s="463"/>
      <c r="J186" s="696" t="s">
        <v>1826</v>
      </c>
      <c r="K186" s="696"/>
      <c r="L186" s="696"/>
      <c r="M186" s="696"/>
      <c r="N186" s="696"/>
      <c r="O186" s="696"/>
      <c r="P186" s="464"/>
      <c r="Q186" s="465">
        <v>90371</v>
      </c>
      <c r="R186" s="465">
        <v>97238</v>
      </c>
      <c r="S186" s="465">
        <v>91695</v>
      </c>
      <c r="T186" s="465">
        <v>82110</v>
      </c>
      <c r="U186" s="465">
        <v>74939</v>
      </c>
      <c r="V186" s="465">
        <v>74602</v>
      </c>
      <c r="W186" s="465">
        <v>102172</v>
      </c>
      <c r="X186" s="465">
        <v>101952</v>
      </c>
      <c r="Y186" s="465">
        <v>99960</v>
      </c>
      <c r="Z186" s="465">
        <v>85314</v>
      </c>
      <c r="AA186" s="465">
        <v>80149</v>
      </c>
      <c r="AB186" s="465">
        <v>79762</v>
      </c>
      <c r="AC186" s="465">
        <v>80364</v>
      </c>
      <c r="AD186" s="465">
        <v>41167</v>
      </c>
      <c r="AE186" s="465">
        <v>78782</v>
      </c>
      <c r="AF186" s="465">
        <v>68991</v>
      </c>
      <c r="AG186" s="465">
        <v>93162</v>
      </c>
      <c r="AH186" s="465">
        <v>64143</v>
      </c>
      <c r="AI186" s="465">
        <v>104297</v>
      </c>
      <c r="AJ186" s="465">
        <v>74215</v>
      </c>
      <c r="AK186" s="465">
        <v>108681</v>
      </c>
      <c r="AL186" s="465">
        <v>108107</v>
      </c>
      <c r="AM186" s="465">
        <v>105300</v>
      </c>
      <c r="AN186" s="465">
        <v>90052</v>
      </c>
      <c r="AO186" s="465">
        <v>99162</v>
      </c>
      <c r="AP186" s="465">
        <v>92004</v>
      </c>
      <c r="AQ186" s="465">
        <v>108109</v>
      </c>
      <c r="AR186" s="465">
        <v>89239</v>
      </c>
      <c r="AS186" s="465">
        <v>100601</v>
      </c>
      <c r="AT186" s="465">
        <v>85255</v>
      </c>
      <c r="AU186" s="465">
        <v>111519</v>
      </c>
      <c r="AV186" s="465">
        <v>78538</v>
      </c>
      <c r="AW186" s="465">
        <v>81027</v>
      </c>
      <c r="AX186" s="465">
        <v>76973</v>
      </c>
      <c r="AY186" s="465">
        <v>106817</v>
      </c>
      <c r="AZ186" s="465">
        <v>91433</v>
      </c>
      <c r="BA186" s="465">
        <v>96463</v>
      </c>
      <c r="BB186" s="465">
        <v>85624</v>
      </c>
      <c r="BC186" s="465">
        <v>97086</v>
      </c>
      <c r="BD186" s="465">
        <v>76240</v>
      </c>
      <c r="BE186" s="465">
        <v>68803</v>
      </c>
      <c r="BF186" s="465">
        <v>67954</v>
      </c>
      <c r="BG186" s="465">
        <v>102210</v>
      </c>
      <c r="BH186" s="465">
        <v>82624</v>
      </c>
      <c r="BI186" s="465">
        <v>76433</v>
      </c>
      <c r="BJ186" s="465">
        <v>98448</v>
      </c>
      <c r="BK186" s="465">
        <v>84211</v>
      </c>
      <c r="BL186" s="465">
        <v>89095</v>
      </c>
      <c r="BM186" s="465">
        <v>86406</v>
      </c>
      <c r="BN186" s="465">
        <v>103718</v>
      </c>
      <c r="BO186" s="465">
        <v>106106</v>
      </c>
      <c r="BP186" s="465">
        <v>66367</v>
      </c>
      <c r="BQ186" s="465">
        <v>97922</v>
      </c>
      <c r="BR186" s="465">
        <v>87137</v>
      </c>
      <c r="BS186" s="465">
        <v>90610</v>
      </c>
      <c r="BT186" s="465">
        <v>91424</v>
      </c>
      <c r="BU186" s="465">
        <v>81463</v>
      </c>
      <c r="BV186" s="465">
        <v>104060</v>
      </c>
      <c r="BW186" s="465">
        <v>68749</v>
      </c>
      <c r="BX186" s="465">
        <v>74750</v>
      </c>
      <c r="BY186" s="465">
        <v>44536</v>
      </c>
      <c r="BZ186" s="465">
        <v>101817</v>
      </c>
      <c r="CA186" s="465">
        <v>94016</v>
      </c>
      <c r="CB186" s="465">
        <v>103685</v>
      </c>
      <c r="CC186" s="465">
        <v>78027</v>
      </c>
      <c r="CD186" s="465">
        <v>71739</v>
      </c>
      <c r="CE186" s="466"/>
      <c r="CF186" s="467" t="s">
        <v>1827</v>
      </c>
      <c r="CG186" s="467"/>
      <c r="CH186" s="467"/>
      <c r="CI186" s="467"/>
      <c r="CJ186" s="410"/>
    </row>
    <row r="187" spans="1:88" s="476" customFormat="1" ht="15" customHeight="1">
      <c r="A187" s="469" t="s">
        <v>1507</v>
      </c>
      <c r="B187" s="469" t="s">
        <v>1959</v>
      </c>
      <c r="C187" s="469" t="s">
        <v>1508</v>
      </c>
      <c r="D187" s="469" t="s">
        <v>1509</v>
      </c>
      <c r="E187" s="469"/>
      <c r="F187" s="462">
        <v>172</v>
      </c>
      <c r="G187" s="463"/>
      <c r="H187" s="471"/>
      <c r="I187" s="471"/>
      <c r="J187" s="471"/>
      <c r="K187" s="697" t="s">
        <v>1828</v>
      </c>
      <c r="L187" s="697"/>
      <c r="M187" s="697"/>
      <c r="N187" s="697"/>
      <c r="O187" s="697"/>
      <c r="P187" s="472"/>
      <c r="Q187" s="473">
        <v>38612</v>
      </c>
      <c r="R187" s="473">
        <v>41081</v>
      </c>
      <c r="S187" s="473">
        <v>36809</v>
      </c>
      <c r="T187" s="473">
        <v>30678</v>
      </c>
      <c r="U187" s="473">
        <v>26711</v>
      </c>
      <c r="V187" s="473">
        <v>27190</v>
      </c>
      <c r="W187" s="473">
        <v>45297</v>
      </c>
      <c r="X187" s="473">
        <v>40956</v>
      </c>
      <c r="Y187" s="473">
        <v>40171</v>
      </c>
      <c r="Z187" s="473">
        <v>34265</v>
      </c>
      <c r="AA187" s="473">
        <v>30204</v>
      </c>
      <c r="AB187" s="473">
        <v>30711</v>
      </c>
      <c r="AC187" s="473">
        <v>31451</v>
      </c>
      <c r="AD187" s="473">
        <v>15429</v>
      </c>
      <c r="AE187" s="473">
        <v>27926</v>
      </c>
      <c r="AF187" s="473">
        <v>25240</v>
      </c>
      <c r="AG187" s="473">
        <v>35405</v>
      </c>
      <c r="AH187" s="473">
        <v>24544</v>
      </c>
      <c r="AI187" s="473">
        <v>45021</v>
      </c>
      <c r="AJ187" s="473">
        <v>28891</v>
      </c>
      <c r="AK187" s="473">
        <v>45579</v>
      </c>
      <c r="AL187" s="473">
        <v>45642</v>
      </c>
      <c r="AM187" s="473">
        <v>45417</v>
      </c>
      <c r="AN187" s="473">
        <v>38074</v>
      </c>
      <c r="AO187" s="473">
        <v>43457</v>
      </c>
      <c r="AP187" s="473">
        <v>39672</v>
      </c>
      <c r="AQ187" s="473">
        <v>51379</v>
      </c>
      <c r="AR187" s="473">
        <v>41390</v>
      </c>
      <c r="AS187" s="473">
        <v>40257</v>
      </c>
      <c r="AT187" s="473">
        <v>33844</v>
      </c>
      <c r="AU187" s="473">
        <v>47700</v>
      </c>
      <c r="AV187" s="473">
        <v>32109</v>
      </c>
      <c r="AW187" s="473">
        <v>34863</v>
      </c>
      <c r="AX187" s="473">
        <v>28764</v>
      </c>
      <c r="AY187" s="473">
        <v>43884</v>
      </c>
      <c r="AZ187" s="473">
        <v>37078</v>
      </c>
      <c r="BA187" s="473">
        <v>38661</v>
      </c>
      <c r="BB187" s="473">
        <v>36124</v>
      </c>
      <c r="BC187" s="473">
        <v>37364</v>
      </c>
      <c r="BD187" s="473">
        <v>31358</v>
      </c>
      <c r="BE187" s="473">
        <v>25976</v>
      </c>
      <c r="BF187" s="473">
        <v>23957</v>
      </c>
      <c r="BG187" s="473">
        <v>46718</v>
      </c>
      <c r="BH187" s="473">
        <v>35916</v>
      </c>
      <c r="BI187" s="473">
        <v>27846</v>
      </c>
      <c r="BJ187" s="473">
        <v>40731</v>
      </c>
      <c r="BK187" s="473">
        <v>33658</v>
      </c>
      <c r="BL187" s="473">
        <v>33929</v>
      </c>
      <c r="BM187" s="473">
        <v>32217</v>
      </c>
      <c r="BN187" s="473">
        <v>47333</v>
      </c>
      <c r="BO187" s="473">
        <v>43370</v>
      </c>
      <c r="BP187" s="473">
        <v>25661</v>
      </c>
      <c r="BQ187" s="473">
        <v>36178</v>
      </c>
      <c r="BR187" s="473">
        <v>37018</v>
      </c>
      <c r="BS187" s="473">
        <v>37631</v>
      </c>
      <c r="BT187" s="473">
        <v>42888</v>
      </c>
      <c r="BU187" s="473">
        <v>31031</v>
      </c>
      <c r="BV187" s="473">
        <v>44571</v>
      </c>
      <c r="BW187" s="473">
        <v>26757</v>
      </c>
      <c r="BX187" s="473">
        <v>28228</v>
      </c>
      <c r="BY187" s="473">
        <v>16545</v>
      </c>
      <c r="BZ187" s="473">
        <v>41888</v>
      </c>
      <c r="CA187" s="473">
        <v>40570</v>
      </c>
      <c r="CB187" s="473">
        <v>46233</v>
      </c>
      <c r="CC187" s="473">
        <v>35498</v>
      </c>
      <c r="CD187" s="473">
        <v>30101</v>
      </c>
      <c r="CE187" s="474"/>
      <c r="CF187" s="475" t="s">
        <v>1829</v>
      </c>
      <c r="CG187" s="475"/>
      <c r="CH187" s="475"/>
      <c r="CI187" s="475"/>
      <c r="CJ187"/>
    </row>
    <row r="188" spans="1:88" s="476" customFormat="1" ht="15" customHeight="1">
      <c r="A188" s="469" t="s">
        <v>1507</v>
      </c>
      <c r="B188" s="469" t="s">
        <v>1959</v>
      </c>
      <c r="C188" s="469" t="s">
        <v>1508</v>
      </c>
      <c r="D188" s="469" t="s">
        <v>1509</v>
      </c>
      <c r="E188" s="469"/>
      <c r="F188" s="462">
        <v>173</v>
      </c>
      <c r="G188" s="463"/>
      <c r="H188" s="471"/>
      <c r="I188" s="471"/>
      <c r="J188" s="471"/>
      <c r="K188" s="471"/>
      <c r="L188" s="697" t="s">
        <v>1830</v>
      </c>
      <c r="M188" s="697"/>
      <c r="N188" s="697"/>
      <c r="O188" s="697"/>
      <c r="P188" s="472"/>
      <c r="Q188" s="473">
        <v>16624</v>
      </c>
      <c r="R188" s="473">
        <v>16917</v>
      </c>
      <c r="S188" s="473">
        <v>13496</v>
      </c>
      <c r="T188" s="473">
        <v>10329</v>
      </c>
      <c r="U188" s="473">
        <v>9111</v>
      </c>
      <c r="V188" s="473">
        <v>9313</v>
      </c>
      <c r="W188" s="473">
        <v>19753</v>
      </c>
      <c r="X188" s="473">
        <v>14395</v>
      </c>
      <c r="Y188" s="473">
        <v>14287</v>
      </c>
      <c r="Z188" s="473">
        <v>13912</v>
      </c>
      <c r="AA188" s="473">
        <v>10807</v>
      </c>
      <c r="AB188" s="473">
        <v>10341</v>
      </c>
      <c r="AC188" s="473">
        <v>12009</v>
      </c>
      <c r="AD188" s="473">
        <v>4930</v>
      </c>
      <c r="AE188" s="473">
        <v>9753</v>
      </c>
      <c r="AF188" s="473">
        <v>8577</v>
      </c>
      <c r="AG188" s="473">
        <v>13095</v>
      </c>
      <c r="AH188" s="473">
        <v>9373</v>
      </c>
      <c r="AI188" s="473">
        <v>19782</v>
      </c>
      <c r="AJ188" s="473">
        <v>10243</v>
      </c>
      <c r="AK188" s="473">
        <v>18479</v>
      </c>
      <c r="AL188" s="473">
        <v>18576</v>
      </c>
      <c r="AM188" s="473">
        <v>18483</v>
      </c>
      <c r="AN188" s="473">
        <v>14964</v>
      </c>
      <c r="AO188" s="473">
        <v>19807</v>
      </c>
      <c r="AP188" s="473">
        <v>19120</v>
      </c>
      <c r="AQ188" s="473">
        <v>23724</v>
      </c>
      <c r="AR188" s="473">
        <v>19573</v>
      </c>
      <c r="AS188" s="473">
        <v>16403</v>
      </c>
      <c r="AT188" s="473">
        <v>12279</v>
      </c>
      <c r="AU188" s="473">
        <v>20733</v>
      </c>
      <c r="AV188" s="473">
        <v>13500</v>
      </c>
      <c r="AW188" s="473">
        <v>11473</v>
      </c>
      <c r="AX188" s="473">
        <v>8732</v>
      </c>
      <c r="AY188" s="473">
        <v>15616</v>
      </c>
      <c r="AZ188" s="473">
        <v>13245</v>
      </c>
      <c r="BA188" s="473">
        <v>13711</v>
      </c>
      <c r="BB188" s="473">
        <v>14023</v>
      </c>
      <c r="BC188" s="473">
        <v>14175</v>
      </c>
      <c r="BD188" s="473">
        <v>11567</v>
      </c>
      <c r="BE188" s="473">
        <v>11167</v>
      </c>
      <c r="BF188" s="473">
        <v>10200</v>
      </c>
      <c r="BG188" s="473">
        <v>21938</v>
      </c>
      <c r="BH188" s="473">
        <v>14715</v>
      </c>
      <c r="BI188" s="473">
        <v>9514</v>
      </c>
      <c r="BJ188" s="473">
        <v>16730</v>
      </c>
      <c r="BK188" s="473">
        <v>14269</v>
      </c>
      <c r="BL188" s="473">
        <v>12399</v>
      </c>
      <c r="BM188" s="473">
        <v>10775</v>
      </c>
      <c r="BN188" s="473">
        <v>21206</v>
      </c>
      <c r="BO188" s="473">
        <v>15483</v>
      </c>
      <c r="BP188" s="473">
        <v>9629</v>
      </c>
      <c r="BQ188" s="473">
        <v>14289</v>
      </c>
      <c r="BR188" s="473">
        <v>15050</v>
      </c>
      <c r="BS188" s="473">
        <v>14878</v>
      </c>
      <c r="BT188" s="473">
        <v>19180</v>
      </c>
      <c r="BU188" s="473">
        <v>12808</v>
      </c>
      <c r="BV188" s="473">
        <v>18572</v>
      </c>
      <c r="BW188" s="473">
        <v>8602</v>
      </c>
      <c r="BX188" s="473">
        <v>8969</v>
      </c>
      <c r="BY188" s="473">
        <v>5788</v>
      </c>
      <c r="BZ188" s="473">
        <v>18656</v>
      </c>
      <c r="CA188" s="473">
        <v>16817</v>
      </c>
      <c r="CB188" s="473">
        <v>17329</v>
      </c>
      <c r="CC188" s="473">
        <v>16867</v>
      </c>
      <c r="CD188" s="473">
        <v>10189</v>
      </c>
      <c r="CE188" s="474"/>
      <c r="CF188" s="475" t="s">
        <v>1831</v>
      </c>
      <c r="CG188" s="475"/>
      <c r="CH188" s="475"/>
      <c r="CI188" s="475"/>
      <c r="CJ188"/>
    </row>
    <row r="189" spans="1:88" s="476" customFormat="1" ht="15" customHeight="1">
      <c r="A189" s="469" t="s">
        <v>1507</v>
      </c>
      <c r="B189" s="469" t="s">
        <v>1959</v>
      </c>
      <c r="C189" s="469" t="s">
        <v>1508</v>
      </c>
      <c r="D189" s="469" t="s">
        <v>1509</v>
      </c>
      <c r="E189" s="469"/>
      <c r="F189" s="462">
        <v>174</v>
      </c>
      <c r="G189" s="463"/>
      <c r="H189" s="471"/>
      <c r="I189" s="471"/>
      <c r="J189" s="471"/>
      <c r="K189" s="471"/>
      <c r="L189" s="697" t="s">
        <v>1832</v>
      </c>
      <c r="M189" s="697"/>
      <c r="N189" s="697"/>
      <c r="O189" s="697"/>
      <c r="P189" s="472"/>
      <c r="Q189" s="473">
        <v>16881</v>
      </c>
      <c r="R189" s="473">
        <v>18087</v>
      </c>
      <c r="S189" s="473">
        <v>16962</v>
      </c>
      <c r="T189" s="473">
        <v>14207</v>
      </c>
      <c r="U189" s="473">
        <v>12563</v>
      </c>
      <c r="V189" s="473">
        <v>12501</v>
      </c>
      <c r="W189" s="473">
        <v>19525</v>
      </c>
      <c r="X189" s="473">
        <v>17881</v>
      </c>
      <c r="Y189" s="473">
        <v>18650</v>
      </c>
      <c r="Z189" s="473">
        <v>15654</v>
      </c>
      <c r="AA189" s="473">
        <v>14023</v>
      </c>
      <c r="AB189" s="473">
        <v>14455</v>
      </c>
      <c r="AC189" s="473">
        <v>14594</v>
      </c>
      <c r="AD189" s="473">
        <v>6285</v>
      </c>
      <c r="AE189" s="473">
        <v>13101</v>
      </c>
      <c r="AF189" s="473">
        <v>11438</v>
      </c>
      <c r="AG189" s="473">
        <v>16762</v>
      </c>
      <c r="AH189" s="473">
        <v>10806</v>
      </c>
      <c r="AI189" s="473">
        <v>19008</v>
      </c>
      <c r="AJ189" s="473">
        <v>13549</v>
      </c>
      <c r="AK189" s="473">
        <v>19836</v>
      </c>
      <c r="AL189" s="473">
        <v>21467</v>
      </c>
      <c r="AM189" s="473">
        <v>19409</v>
      </c>
      <c r="AN189" s="473">
        <v>15974</v>
      </c>
      <c r="AO189" s="473">
        <v>17713</v>
      </c>
      <c r="AP189" s="473">
        <v>16435</v>
      </c>
      <c r="AQ189" s="473">
        <v>21888</v>
      </c>
      <c r="AR189" s="473">
        <v>17094</v>
      </c>
      <c r="AS189" s="473">
        <v>17587</v>
      </c>
      <c r="AT189" s="473">
        <v>15277</v>
      </c>
      <c r="AU189" s="473">
        <v>20490</v>
      </c>
      <c r="AV189" s="473">
        <v>13732</v>
      </c>
      <c r="AW189" s="473">
        <v>13792</v>
      </c>
      <c r="AX189" s="473">
        <v>13675</v>
      </c>
      <c r="AY189" s="473">
        <v>19691</v>
      </c>
      <c r="AZ189" s="473">
        <v>17924</v>
      </c>
      <c r="BA189" s="473">
        <v>17630</v>
      </c>
      <c r="BB189" s="473">
        <v>15190</v>
      </c>
      <c r="BC189" s="473">
        <v>17267</v>
      </c>
      <c r="BD189" s="473">
        <v>13960</v>
      </c>
      <c r="BE189" s="473">
        <v>12226</v>
      </c>
      <c r="BF189" s="473">
        <v>11194</v>
      </c>
      <c r="BG189" s="473">
        <v>18865</v>
      </c>
      <c r="BH189" s="473">
        <v>17612</v>
      </c>
      <c r="BI189" s="473">
        <v>13847</v>
      </c>
      <c r="BJ189" s="473">
        <v>17975</v>
      </c>
      <c r="BK189" s="473">
        <v>15618</v>
      </c>
      <c r="BL189" s="473">
        <v>15385</v>
      </c>
      <c r="BM189" s="473">
        <v>14629</v>
      </c>
      <c r="BN189" s="473">
        <v>20445</v>
      </c>
      <c r="BO189" s="473">
        <v>19683</v>
      </c>
      <c r="BP189" s="473">
        <v>11553</v>
      </c>
      <c r="BQ189" s="473">
        <v>17504</v>
      </c>
      <c r="BR189" s="473">
        <v>18825</v>
      </c>
      <c r="BS189" s="473">
        <v>15645</v>
      </c>
      <c r="BT189" s="473">
        <v>17714</v>
      </c>
      <c r="BU189" s="473">
        <v>14651</v>
      </c>
      <c r="BV189" s="473">
        <v>19313</v>
      </c>
      <c r="BW189" s="473">
        <v>11979</v>
      </c>
      <c r="BX189" s="473">
        <v>13130</v>
      </c>
      <c r="BY189" s="473">
        <v>8149</v>
      </c>
      <c r="BZ189" s="473">
        <v>17202</v>
      </c>
      <c r="CA189" s="473">
        <v>17366</v>
      </c>
      <c r="CB189" s="473">
        <v>21487</v>
      </c>
      <c r="CC189" s="473">
        <v>12329</v>
      </c>
      <c r="CD189" s="473">
        <v>13091</v>
      </c>
      <c r="CE189" s="474"/>
      <c r="CF189" s="475" t="s">
        <v>1833</v>
      </c>
      <c r="CG189" s="475"/>
      <c r="CH189" s="475"/>
      <c r="CI189" s="475"/>
      <c r="CJ189"/>
    </row>
    <row r="190" spans="1:88" s="476" customFormat="1" ht="15" customHeight="1">
      <c r="A190" s="469" t="s">
        <v>1507</v>
      </c>
      <c r="B190" s="469" t="s">
        <v>1959</v>
      </c>
      <c r="C190" s="469" t="s">
        <v>1508</v>
      </c>
      <c r="D190" s="469" t="s">
        <v>1509</v>
      </c>
      <c r="E190" s="469"/>
      <c r="F190" s="462">
        <v>175</v>
      </c>
      <c r="G190" s="463"/>
      <c r="H190" s="471"/>
      <c r="I190" s="471"/>
      <c r="J190" s="471"/>
      <c r="K190" s="471"/>
      <c r="L190" s="697" t="s">
        <v>1834</v>
      </c>
      <c r="M190" s="697"/>
      <c r="N190" s="697"/>
      <c r="O190" s="697"/>
      <c r="P190" s="472"/>
      <c r="Q190" s="473">
        <v>5107</v>
      </c>
      <c r="R190" s="473">
        <v>6076</v>
      </c>
      <c r="S190" s="473">
        <v>6351</v>
      </c>
      <c r="T190" s="473">
        <v>6142</v>
      </c>
      <c r="U190" s="473">
        <v>5036</v>
      </c>
      <c r="V190" s="473">
        <v>5376</v>
      </c>
      <c r="W190" s="473">
        <v>6018</v>
      </c>
      <c r="X190" s="473">
        <v>8680</v>
      </c>
      <c r="Y190" s="473">
        <v>7233</v>
      </c>
      <c r="Z190" s="473">
        <v>4699</v>
      </c>
      <c r="AA190" s="473">
        <v>5375</v>
      </c>
      <c r="AB190" s="473">
        <v>5915</v>
      </c>
      <c r="AC190" s="473">
        <v>4848</v>
      </c>
      <c r="AD190" s="473">
        <v>4214</v>
      </c>
      <c r="AE190" s="473">
        <v>5071</v>
      </c>
      <c r="AF190" s="473">
        <v>5224</v>
      </c>
      <c r="AG190" s="473">
        <v>5547</v>
      </c>
      <c r="AH190" s="473">
        <v>4365</v>
      </c>
      <c r="AI190" s="473">
        <v>6231</v>
      </c>
      <c r="AJ190" s="473">
        <v>5098</v>
      </c>
      <c r="AK190" s="473">
        <v>7264</v>
      </c>
      <c r="AL190" s="473">
        <v>5599</v>
      </c>
      <c r="AM190" s="473">
        <v>7525</v>
      </c>
      <c r="AN190" s="473">
        <v>7136</v>
      </c>
      <c r="AO190" s="473">
        <v>5936</v>
      </c>
      <c r="AP190" s="473">
        <v>4117</v>
      </c>
      <c r="AQ190" s="473">
        <v>5767</v>
      </c>
      <c r="AR190" s="473">
        <v>4723</v>
      </c>
      <c r="AS190" s="473">
        <v>6267</v>
      </c>
      <c r="AT190" s="473">
        <v>6288</v>
      </c>
      <c r="AU190" s="473">
        <v>6476</v>
      </c>
      <c r="AV190" s="473">
        <v>4877</v>
      </c>
      <c r="AW190" s="473">
        <v>9598</v>
      </c>
      <c r="AX190" s="473">
        <v>6356</v>
      </c>
      <c r="AY190" s="473">
        <v>8577</v>
      </c>
      <c r="AZ190" s="473">
        <v>5909</v>
      </c>
      <c r="BA190" s="473">
        <v>7320</v>
      </c>
      <c r="BB190" s="473">
        <v>6911</v>
      </c>
      <c r="BC190" s="473">
        <v>5922</v>
      </c>
      <c r="BD190" s="473">
        <v>5832</v>
      </c>
      <c r="BE190" s="473">
        <v>2583</v>
      </c>
      <c r="BF190" s="473">
        <v>2563</v>
      </c>
      <c r="BG190" s="473">
        <v>5915</v>
      </c>
      <c r="BH190" s="473">
        <v>3589</v>
      </c>
      <c r="BI190" s="473">
        <v>4485</v>
      </c>
      <c r="BJ190" s="473">
        <v>6026</v>
      </c>
      <c r="BK190" s="473">
        <v>3772</v>
      </c>
      <c r="BL190" s="473">
        <v>6145</v>
      </c>
      <c r="BM190" s="473">
        <v>6814</v>
      </c>
      <c r="BN190" s="473">
        <v>5682</v>
      </c>
      <c r="BO190" s="473">
        <v>8204</v>
      </c>
      <c r="BP190" s="473">
        <v>4479</v>
      </c>
      <c r="BQ190" s="473">
        <v>4385</v>
      </c>
      <c r="BR190" s="473">
        <v>3143</v>
      </c>
      <c r="BS190" s="473">
        <v>7108</v>
      </c>
      <c r="BT190" s="473">
        <v>5994</v>
      </c>
      <c r="BU190" s="473">
        <v>3572</v>
      </c>
      <c r="BV190" s="473">
        <v>6686</v>
      </c>
      <c r="BW190" s="473">
        <v>6177</v>
      </c>
      <c r="BX190" s="473">
        <v>6128</v>
      </c>
      <c r="BY190" s="473">
        <v>2607</v>
      </c>
      <c r="BZ190" s="473">
        <v>6031</v>
      </c>
      <c r="CA190" s="473">
        <v>6388</v>
      </c>
      <c r="CB190" s="473">
        <v>7416</v>
      </c>
      <c r="CC190" s="473">
        <v>6302</v>
      </c>
      <c r="CD190" s="473">
        <v>6821</v>
      </c>
      <c r="CE190" s="474"/>
      <c r="CF190" s="475" t="s">
        <v>1835</v>
      </c>
      <c r="CG190" s="475"/>
      <c r="CH190" s="475"/>
      <c r="CI190" s="475"/>
      <c r="CJ190"/>
    </row>
    <row r="191" spans="1:88" s="468" customFormat="1" ht="27" customHeight="1">
      <c r="A191" s="461" t="s">
        <v>1507</v>
      </c>
      <c r="B191" s="461" t="s">
        <v>1959</v>
      </c>
      <c r="C191" s="461" t="s">
        <v>1508</v>
      </c>
      <c r="D191" s="461" t="s">
        <v>1509</v>
      </c>
      <c r="E191" s="461"/>
      <c r="F191" s="462">
        <v>176</v>
      </c>
      <c r="G191" s="463"/>
      <c r="H191" s="463"/>
      <c r="I191" s="463"/>
      <c r="J191" s="463"/>
      <c r="K191" s="696" t="s">
        <v>1836</v>
      </c>
      <c r="L191" s="696"/>
      <c r="M191" s="696"/>
      <c r="N191" s="696"/>
      <c r="O191" s="696"/>
      <c r="P191" s="464"/>
      <c r="Q191" s="465">
        <v>51478</v>
      </c>
      <c r="R191" s="465">
        <v>56078</v>
      </c>
      <c r="S191" s="465">
        <v>54830</v>
      </c>
      <c r="T191" s="465">
        <v>51339</v>
      </c>
      <c r="U191" s="465">
        <v>48207</v>
      </c>
      <c r="V191" s="465">
        <v>47320</v>
      </c>
      <c r="W191" s="465">
        <v>56640</v>
      </c>
      <c r="X191" s="465">
        <v>60861</v>
      </c>
      <c r="Y191" s="465">
        <v>59767</v>
      </c>
      <c r="Z191" s="465">
        <v>50937</v>
      </c>
      <c r="AA191" s="465">
        <v>49877</v>
      </c>
      <c r="AB191" s="465">
        <v>48950</v>
      </c>
      <c r="AC191" s="465">
        <v>48828</v>
      </c>
      <c r="AD191" s="465">
        <v>25687</v>
      </c>
      <c r="AE191" s="465">
        <v>50838</v>
      </c>
      <c r="AF191" s="465">
        <v>43685</v>
      </c>
      <c r="AG191" s="465">
        <v>57733</v>
      </c>
      <c r="AH191" s="465">
        <v>39294</v>
      </c>
      <c r="AI191" s="465">
        <v>59225</v>
      </c>
      <c r="AJ191" s="465">
        <v>45289</v>
      </c>
      <c r="AK191" s="465">
        <v>63103</v>
      </c>
      <c r="AL191" s="465">
        <v>62431</v>
      </c>
      <c r="AM191" s="465">
        <v>59762</v>
      </c>
      <c r="AN191" s="465">
        <v>51979</v>
      </c>
      <c r="AO191" s="465">
        <v>55682</v>
      </c>
      <c r="AP191" s="465">
        <v>50915</v>
      </c>
      <c r="AQ191" s="465">
        <v>56081</v>
      </c>
      <c r="AR191" s="465">
        <v>47834</v>
      </c>
      <c r="AS191" s="465">
        <v>60344</v>
      </c>
      <c r="AT191" s="465">
        <v>51407</v>
      </c>
      <c r="AU191" s="465">
        <v>63768</v>
      </c>
      <c r="AV191" s="465">
        <v>46429</v>
      </c>
      <c r="AW191" s="465">
        <v>46128</v>
      </c>
      <c r="AX191" s="465">
        <v>48208</v>
      </c>
      <c r="AY191" s="465">
        <v>62865</v>
      </c>
      <c r="AZ191" s="465">
        <v>54344</v>
      </c>
      <c r="BA191" s="465">
        <v>57782</v>
      </c>
      <c r="BB191" s="465">
        <v>49453</v>
      </c>
      <c r="BC191" s="465">
        <v>59705</v>
      </c>
      <c r="BD191" s="465">
        <v>44769</v>
      </c>
      <c r="BE191" s="465">
        <v>42822</v>
      </c>
      <c r="BF191" s="465">
        <v>43666</v>
      </c>
      <c r="BG191" s="465">
        <v>55492</v>
      </c>
      <c r="BH191" s="465">
        <v>46701</v>
      </c>
      <c r="BI191" s="465">
        <v>48585</v>
      </c>
      <c r="BJ191" s="465">
        <v>57678</v>
      </c>
      <c r="BK191" s="465">
        <v>50551</v>
      </c>
      <c r="BL191" s="465">
        <v>55114</v>
      </c>
      <c r="BM191" s="465">
        <v>54160</v>
      </c>
      <c r="BN191" s="465">
        <v>56349</v>
      </c>
      <c r="BO191" s="465">
        <v>62610</v>
      </c>
      <c r="BP191" s="465">
        <v>40469</v>
      </c>
      <c r="BQ191" s="465">
        <v>61602</v>
      </c>
      <c r="BR191" s="465">
        <v>50065</v>
      </c>
      <c r="BS191" s="465">
        <v>52978</v>
      </c>
      <c r="BT191" s="465">
        <v>48428</v>
      </c>
      <c r="BU191" s="465">
        <v>50266</v>
      </c>
      <c r="BV191" s="465">
        <v>59460</v>
      </c>
      <c r="BW191" s="465">
        <v>41926</v>
      </c>
      <c r="BX191" s="465">
        <v>46470</v>
      </c>
      <c r="BY191" s="465">
        <v>27799</v>
      </c>
      <c r="BZ191" s="465">
        <v>59705</v>
      </c>
      <c r="CA191" s="465">
        <v>53266</v>
      </c>
      <c r="CB191" s="465">
        <v>57377</v>
      </c>
      <c r="CC191" s="465">
        <v>42461</v>
      </c>
      <c r="CD191" s="465">
        <v>41590</v>
      </c>
      <c r="CE191" s="466"/>
      <c r="CF191" s="467" t="s">
        <v>1837</v>
      </c>
      <c r="CG191" s="467"/>
      <c r="CH191" s="467"/>
      <c r="CI191" s="467"/>
      <c r="CJ191" s="410"/>
    </row>
    <row r="192" spans="1:88" s="476" customFormat="1" ht="15" customHeight="1">
      <c r="A192" s="469" t="s">
        <v>1507</v>
      </c>
      <c r="B192" s="469" t="s">
        <v>1959</v>
      </c>
      <c r="C192" s="469" t="s">
        <v>1508</v>
      </c>
      <c r="D192" s="469" t="s">
        <v>1509</v>
      </c>
      <c r="E192" s="469"/>
      <c r="F192" s="462">
        <v>177</v>
      </c>
      <c r="G192" s="463"/>
      <c r="H192" s="471"/>
      <c r="I192" s="471"/>
      <c r="J192" s="471"/>
      <c r="K192" s="471"/>
      <c r="L192" s="697" t="s">
        <v>1838</v>
      </c>
      <c r="M192" s="697"/>
      <c r="N192" s="697"/>
      <c r="O192" s="697"/>
      <c r="P192" s="472"/>
      <c r="Q192" s="473">
        <v>31303</v>
      </c>
      <c r="R192" s="473">
        <v>34045</v>
      </c>
      <c r="S192" s="473">
        <v>33025</v>
      </c>
      <c r="T192" s="473">
        <v>30656</v>
      </c>
      <c r="U192" s="473">
        <v>29294</v>
      </c>
      <c r="V192" s="473">
        <v>28019</v>
      </c>
      <c r="W192" s="473">
        <v>34489</v>
      </c>
      <c r="X192" s="473">
        <v>36518</v>
      </c>
      <c r="Y192" s="473">
        <v>36184</v>
      </c>
      <c r="Z192" s="473">
        <v>30737</v>
      </c>
      <c r="AA192" s="473">
        <v>30240</v>
      </c>
      <c r="AB192" s="473">
        <v>29540</v>
      </c>
      <c r="AC192" s="473">
        <v>29370</v>
      </c>
      <c r="AD192" s="473">
        <v>15170</v>
      </c>
      <c r="AE192" s="473">
        <v>30834</v>
      </c>
      <c r="AF192" s="473">
        <v>26498</v>
      </c>
      <c r="AG192" s="473">
        <v>35785</v>
      </c>
      <c r="AH192" s="473">
        <v>23597</v>
      </c>
      <c r="AI192" s="473">
        <v>34932</v>
      </c>
      <c r="AJ192" s="473">
        <v>27877</v>
      </c>
      <c r="AK192" s="473">
        <v>38427</v>
      </c>
      <c r="AL192" s="473">
        <v>37851</v>
      </c>
      <c r="AM192" s="473">
        <v>36210</v>
      </c>
      <c r="AN192" s="473">
        <v>30973</v>
      </c>
      <c r="AO192" s="473">
        <v>33912</v>
      </c>
      <c r="AP192" s="473">
        <v>32346</v>
      </c>
      <c r="AQ192" s="473">
        <v>33705</v>
      </c>
      <c r="AR192" s="473">
        <v>28427</v>
      </c>
      <c r="AS192" s="473">
        <v>37386</v>
      </c>
      <c r="AT192" s="473">
        <v>30125</v>
      </c>
      <c r="AU192" s="473">
        <v>38342</v>
      </c>
      <c r="AV192" s="473">
        <v>27587</v>
      </c>
      <c r="AW192" s="473">
        <v>27714</v>
      </c>
      <c r="AX192" s="473">
        <v>28820</v>
      </c>
      <c r="AY192" s="473">
        <v>37842</v>
      </c>
      <c r="AZ192" s="473">
        <v>31920</v>
      </c>
      <c r="BA192" s="473">
        <v>36264</v>
      </c>
      <c r="BB192" s="473">
        <v>29421</v>
      </c>
      <c r="BC192" s="473">
        <v>35481</v>
      </c>
      <c r="BD192" s="473">
        <v>26525</v>
      </c>
      <c r="BE192" s="473">
        <v>25193</v>
      </c>
      <c r="BF192" s="473">
        <v>26664</v>
      </c>
      <c r="BG192" s="473">
        <v>32526</v>
      </c>
      <c r="BH192" s="473">
        <v>28169</v>
      </c>
      <c r="BI192" s="473">
        <v>29529</v>
      </c>
      <c r="BJ192" s="473">
        <v>35203</v>
      </c>
      <c r="BK192" s="473">
        <v>30835</v>
      </c>
      <c r="BL192" s="473">
        <v>33625</v>
      </c>
      <c r="BM192" s="473">
        <v>34025</v>
      </c>
      <c r="BN192" s="473">
        <v>33077</v>
      </c>
      <c r="BO192" s="473">
        <v>37600</v>
      </c>
      <c r="BP192" s="473">
        <v>24576</v>
      </c>
      <c r="BQ192" s="473">
        <v>36846</v>
      </c>
      <c r="BR192" s="473">
        <v>30669</v>
      </c>
      <c r="BS192" s="473">
        <v>31856</v>
      </c>
      <c r="BT192" s="473">
        <v>27964</v>
      </c>
      <c r="BU192" s="473">
        <v>30449</v>
      </c>
      <c r="BV192" s="473">
        <v>35735</v>
      </c>
      <c r="BW192" s="473">
        <v>24956</v>
      </c>
      <c r="BX192" s="473">
        <v>27969</v>
      </c>
      <c r="BY192" s="473">
        <v>16894</v>
      </c>
      <c r="BZ192" s="473">
        <v>37997</v>
      </c>
      <c r="CA192" s="473">
        <v>31582</v>
      </c>
      <c r="CB192" s="473">
        <v>34333</v>
      </c>
      <c r="CC192" s="473">
        <v>23969</v>
      </c>
      <c r="CD192" s="473">
        <v>24455</v>
      </c>
      <c r="CE192" s="474"/>
      <c r="CF192" s="475" t="s">
        <v>1839</v>
      </c>
      <c r="CG192" s="475"/>
      <c r="CH192" s="475"/>
      <c r="CI192" s="475"/>
      <c r="CJ192"/>
    </row>
    <row r="193" spans="1:88" s="476" customFormat="1" ht="15" customHeight="1">
      <c r="A193" s="469" t="s">
        <v>1507</v>
      </c>
      <c r="B193" s="469" t="s">
        <v>1959</v>
      </c>
      <c r="C193" s="469" t="s">
        <v>1508</v>
      </c>
      <c r="D193" s="469" t="s">
        <v>1509</v>
      </c>
      <c r="E193" s="469"/>
      <c r="F193" s="462">
        <v>178</v>
      </c>
      <c r="G193" s="463"/>
      <c r="H193" s="471"/>
      <c r="I193" s="471"/>
      <c r="J193" s="471"/>
      <c r="K193" s="471"/>
      <c r="L193" s="697" t="s">
        <v>1840</v>
      </c>
      <c r="M193" s="697"/>
      <c r="N193" s="697"/>
      <c r="O193" s="697"/>
      <c r="P193" s="472"/>
      <c r="Q193" s="473">
        <v>17000</v>
      </c>
      <c r="R193" s="473">
        <v>18518</v>
      </c>
      <c r="S193" s="473">
        <v>18293</v>
      </c>
      <c r="T193" s="473">
        <v>17452</v>
      </c>
      <c r="U193" s="473">
        <v>16237</v>
      </c>
      <c r="V193" s="473">
        <v>16313</v>
      </c>
      <c r="W193" s="473">
        <v>18515</v>
      </c>
      <c r="X193" s="473">
        <v>20220</v>
      </c>
      <c r="Y193" s="473">
        <v>19889</v>
      </c>
      <c r="Z193" s="473">
        <v>16912</v>
      </c>
      <c r="AA193" s="473">
        <v>16914</v>
      </c>
      <c r="AB193" s="473">
        <v>16584</v>
      </c>
      <c r="AC193" s="473">
        <v>16513</v>
      </c>
      <c r="AD193" s="473">
        <v>8869</v>
      </c>
      <c r="AE193" s="473">
        <v>17210</v>
      </c>
      <c r="AF193" s="473">
        <v>14344</v>
      </c>
      <c r="AG193" s="473">
        <v>18535</v>
      </c>
      <c r="AH193" s="473">
        <v>13037</v>
      </c>
      <c r="AI193" s="473">
        <v>19887</v>
      </c>
      <c r="AJ193" s="473">
        <v>14964</v>
      </c>
      <c r="AK193" s="473">
        <v>20560</v>
      </c>
      <c r="AL193" s="473">
        <v>21103</v>
      </c>
      <c r="AM193" s="473">
        <v>19750</v>
      </c>
      <c r="AN193" s="473">
        <v>17513</v>
      </c>
      <c r="AO193" s="473">
        <v>18136</v>
      </c>
      <c r="AP193" s="473">
        <v>15803</v>
      </c>
      <c r="AQ193" s="473">
        <v>18740</v>
      </c>
      <c r="AR193" s="473">
        <v>15848</v>
      </c>
      <c r="AS193" s="473">
        <v>19251</v>
      </c>
      <c r="AT193" s="473">
        <v>17286</v>
      </c>
      <c r="AU193" s="473">
        <v>21485</v>
      </c>
      <c r="AV193" s="473">
        <v>15674</v>
      </c>
      <c r="AW193" s="473">
        <v>15476</v>
      </c>
      <c r="AX193" s="473">
        <v>16304</v>
      </c>
      <c r="AY193" s="473">
        <v>21313</v>
      </c>
      <c r="AZ193" s="473">
        <v>18521</v>
      </c>
      <c r="BA193" s="473">
        <v>18544</v>
      </c>
      <c r="BB193" s="473">
        <v>16520</v>
      </c>
      <c r="BC193" s="473">
        <v>20201</v>
      </c>
      <c r="BD193" s="473">
        <v>15612</v>
      </c>
      <c r="BE193" s="473">
        <v>14932</v>
      </c>
      <c r="BF193" s="473">
        <v>14128</v>
      </c>
      <c r="BG193" s="473">
        <v>19291</v>
      </c>
      <c r="BH193" s="473">
        <v>15141</v>
      </c>
      <c r="BI193" s="473">
        <v>16534</v>
      </c>
      <c r="BJ193" s="473">
        <v>19565</v>
      </c>
      <c r="BK193" s="473">
        <v>17269</v>
      </c>
      <c r="BL193" s="473">
        <v>18005</v>
      </c>
      <c r="BM193" s="473">
        <v>17824</v>
      </c>
      <c r="BN193" s="473">
        <v>19856</v>
      </c>
      <c r="BO193" s="473">
        <v>21069</v>
      </c>
      <c r="BP193" s="473">
        <v>13208</v>
      </c>
      <c r="BQ193" s="473">
        <v>21176</v>
      </c>
      <c r="BR193" s="473">
        <v>16366</v>
      </c>
      <c r="BS193" s="473">
        <v>18082</v>
      </c>
      <c r="BT193" s="473">
        <v>16901</v>
      </c>
      <c r="BU193" s="473">
        <v>16378</v>
      </c>
      <c r="BV193" s="473">
        <v>19476</v>
      </c>
      <c r="BW193" s="473">
        <v>14560</v>
      </c>
      <c r="BX193" s="473">
        <v>15462</v>
      </c>
      <c r="BY193" s="473">
        <v>9019</v>
      </c>
      <c r="BZ193" s="473">
        <v>18903</v>
      </c>
      <c r="CA193" s="473">
        <v>17027</v>
      </c>
      <c r="CB193" s="473">
        <v>19364</v>
      </c>
      <c r="CC193" s="473">
        <v>15639</v>
      </c>
      <c r="CD193" s="473">
        <v>14456</v>
      </c>
      <c r="CE193" s="474"/>
      <c r="CF193" s="475" t="s">
        <v>1841</v>
      </c>
      <c r="CG193" s="475"/>
      <c r="CH193" s="475"/>
      <c r="CI193" s="475"/>
      <c r="CJ193"/>
    </row>
    <row r="194" spans="1:88" s="476" customFormat="1" ht="15" customHeight="1">
      <c r="A194" s="469" t="s">
        <v>1507</v>
      </c>
      <c r="B194" s="469" t="s">
        <v>1959</v>
      </c>
      <c r="C194" s="469" t="s">
        <v>1508</v>
      </c>
      <c r="D194" s="469" t="s">
        <v>1509</v>
      </c>
      <c r="E194" s="469"/>
      <c r="F194" s="462">
        <v>179</v>
      </c>
      <c r="G194" s="463"/>
      <c r="H194" s="471"/>
      <c r="I194" s="471"/>
      <c r="J194" s="471"/>
      <c r="K194" s="471"/>
      <c r="L194" s="697" t="s">
        <v>1842</v>
      </c>
      <c r="M194" s="697"/>
      <c r="N194" s="697"/>
      <c r="O194" s="697"/>
      <c r="P194" s="472"/>
      <c r="Q194" s="473">
        <v>2199</v>
      </c>
      <c r="R194" s="473">
        <v>2535</v>
      </c>
      <c r="S194" s="473">
        <v>2603</v>
      </c>
      <c r="T194" s="473">
        <v>2389</v>
      </c>
      <c r="U194" s="473">
        <v>1925</v>
      </c>
      <c r="V194" s="473">
        <v>2201</v>
      </c>
      <c r="W194" s="473">
        <v>2594</v>
      </c>
      <c r="X194" s="473">
        <v>3002</v>
      </c>
      <c r="Y194" s="473">
        <v>2668</v>
      </c>
      <c r="Z194" s="473">
        <v>2435</v>
      </c>
      <c r="AA194" s="473">
        <v>1866</v>
      </c>
      <c r="AB194" s="473">
        <v>2045</v>
      </c>
      <c r="AC194" s="473">
        <v>2087</v>
      </c>
      <c r="AD194" s="473">
        <v>1224</v>
      </c>
      <c r="AE194" s="473">
        <v>1900</v>
      </c>
      <c r="AF194" s="473">
        <v>2108</v>
      </c>
      <c r="AG194" s="473">
        <v>2397</v>
      </c>
      <c r="AH194" s="473">
        <v>2005</v>
      </c>
      <c r="AI194" s="473">
        <v>3477</v>
      </c>
      <c r="AJ194" s="473">
        <v>1691</v>
      </c>
      <c r="AK194" s="473">
        <v>3056</v>
      </c>
      <c r="AL194" s="473">
        <v>2469</v>
      </c>
      <c r="AM194" s="473">
        <v>2804</v>
      </c>
      <c r="AN194" s="473">
        <v>2772</v>
      </c>
      <c r="AO194" s="473">
        <v>2464</v>
      </c>
      <c r="AP194" s="473">
        <v>1798</v>
      </c>
      <c r="AQ194" s="473">
        <v>2558</v>
      </c>
      <c r="AR194" s="473">
        <v>2538</v>
      </c>
      <c r="AS194" s="473">
        <v>2661</v>
      </c>
      <c r="AT194" s="473">
        <v>3090</v>
      </c>
      <c r="AU194" s="473">
        <v>2934</v>
      </c>
      <c r="AV194" s="473">
        <v>2369</v>
      </c>
      <c r="AW194" s="473">
        <v>2207</v>
      </c>
      <c r="AX194" s="473">
        <v>2212</v>
      </c>
      <c r="AY194" s="473">
        <v>2820</v>
      </c>
      <c r="AZ194" s="473">
        <v>2915</v>
      </c>
      <c r="BA194" s="473">
        <v>2091</v>
      </c>
      <c r="BB194" s="473">
        <v>2813</v>
      </c>
      <c r="BC194" s="473">
        <v>3023</v>
      </c>
      <c r="BD194" s="473">
        <v>1892</v>
      </c>
      <c r="BE194" s="473">
        <v>1901</v>
      </c>
      <c r="BF194" s="473">
        <v>2101</v>
      </c>
      <c r="BG194" s="473">
        <v>2762</v>
      </c>
      <c r="BH194" s="473">
        <v>2664</v>
      </c>
      <c r="BI194" s="473">
        <v>1842</v>
      </c>
      <c r="BJ194" s="473">
        <v>2170</v>
      </c>
      <c r="BK194" s="473">
        <v>1408</v>
      </c>
      <c r="BL194" s="473">
        <v>2528</v>
      </c>
      <c r="BM194" s="473">
        <v>1488</v>
      </c>
      <c r="BN194" s="473">
        <v>2522</v>
      </c>
      <c r="BO194" s="473">
        <v>2835</v>
      </c>
      <c r="BP194" s="473">
        <v>2071</v>
      </c>
      <c r="BQ194" s="473">
        <v>2563</v>
      </c>
      <c r="BR194" s="473">
        <v>2032</v>
      </c>
      <c r="BS194" s="473">
        <v>2212</v>
      </c>
      <c r="BT194" s="473">
        <v>2701</v>
      </c>
      <c r="BU194" s="473">
        <v>2645</v>
      </c>
      <c r="BV194" s="473">
        <v>3316</v>
      </c>
      <c r="BW194" s="473">
        <v>1766</v>
      </c>
      <c r="BX194" s="473">
        <v>2353</v>
      </c>
      <c r="BY194" s="473">
        <v>1494</v>
      </c>
      <c r="BZ194" s="473">
        <v>1525</v>
      </c>
      <c r="CA194" s="473">
        <v>3729</v>
      </c>
      <c r="CB194" s="473">
        <v>2549</v>
      </c>
      <c r="CC194" s="473">
        <v>2102</v>
      </c>
      <c r="CD194" s="473">
        <v>1983</v>
      </c>
      <c r="CE194" s="474"/>
      <c r="CF194" s="475" t="s">
        <v>1843</v>
      </c>
      <c r="CG194" s="475"/>
      <c r="CH194" s="475"/>
      <c r="CI194" s="475"/>
      <c r="CJ194"/>
    </row>
    <row r="195" spans="1:88" s="476" customFormat="1" ht="15" customHeight="1">
      <c r="A195" s="469" t="s">
        <v>1507</v>
      </c>
      <c r="B195" s="469" t="s">
        <v>1959</v>
      </c>
      <c r="C195" s="469" t="s">
        <v>1508</v>
      </c>
      <c r="D195" s="469" t="s">
        <v>1509</v>
      </c>
      <c r="E195" s="469"/>
      <c r="F195" s="462">
        <v>180</v>
      </c>
      <c r="G195" s="463"/>
      <c r="H195" s="471"/>
      <c r="I195" s="471"/>
      <c r="J195" s="471"/>
      <c r="K195" s="471"/>
      <c r="L195" s="697" t="s">
        <v>1844</v>
      </c>
      <c r="M195" s="697"/>
      <c r="N195" s="697"/>
      <c r="O195" s="697"/>
      <c r="P195" s="472"/>
      <c r="Q195" s="473">
        <v>976</v>
      </c>
      <c r="R195" s="473">
        <v>979</v>
      </c>
      <c r="S195" s="473">
        <v>909</v>
      </c>
      <c r="T195" s="473">
        <v>842</v>
      </c>
      <c r="U195" s="473">
        <v>751</v>
      </c>
      <c r="V195" s="473">
        <v>787</v>
      </c>
      <c r="W195" s="473">
        <v>1043</v>
      </c>
      <c r="X195" s="473">
        <v>1121</v>
      </c>
      <c r="Y195" s="473">
        <v>1026</v>
      </c>
      <c r="Z195" s="473">
        <v>853</v>
      </c>
      <c r="AA195" s="473">
        <v>858</v>
      </c>
      <c r="AB195" s="473">
        <v>781</v>
      </c>
      <c r="AC195" s="473">
        <v>859</v>
      </c>
      <c r="AD195" s="473">
        <v>424</v>
      </c>
      <c r="AE195" s="473">
        <v>895</v>
      </c>
      <c r="AF195" s="473">
        <v>735</v>
      </c>
      <c r="AG195" s="473">
        <v>1016</v>
      </c>
      <c r="AH195" s="473">
        <v>656</v>
      </c>
      <c r="AI195" s="473">
        <v>929</v>
      </c>
      <c r="AJ195" s="473">
        <v>757</v>
      </c>
      <c r="AK195" s="473">
        <v>1060</v>
      </c>
      <c r="AL195" s="473">
        <v>1008</v>
      </c>
      <c r="AM195" s="473">
        <v>998</v>
      </c>
      <c r="AN195" s="473">
        <v>720</v>
      </c>
      <c r="AO195" s="473">
        <v>1170</v>
      </c>
      <c r="AP195" s="473">
        <v>968</v>
      </c>
      <c r="AQ195" s="473">
        <v>1078</v>
      </c>
      <c r="AR195" s="473">
        <v>1022</v>
      </c>
      <c r="AS195" s="473">
        <v>1045</v>
      </c>
      <c r="AT195" s="473">
        <v>905</v>
      </c>
      <c r="AU195" s="473">
        <v>1007</v>
      </c>
      <c r="AV195" s="473">
        <v>799</v>
      </c>
      <c r="AW195" s="473">
        <v>731</v>
      </c>
      <c r="AX195" s="473">
        <v>872</v>
      </c>
      <c r="AY195" s="473">
        <v>889</v>
      </c>
      <c r="AZ195" s="473">
        <v>988</v>
      </c>
      <c r="BA195" s="473">
        <v>883</v>
      </c>
      <c r="BB195" s="473">
        <v>698</v>
      </c>
      <c r="BC195" s="473">
        <v>999</v>
      </c>
      <c r="BD195" s="473">
        <v>740</v>
      </c>
      <c r="BE195" s="473">
        <v>797</v>
      </c>
      <c r="BF195" s="473">
        <v>773</v>
      </c>
      <c r="BG195" s="473">
        <v>914</v>
      </c>
      <c r="BH195" s="473">
        <v>728</v>
      </c>
      <c r="BI195" s="473">
        <v>680</v>
      </c>
      <c r="BJ195" s="473">
        <v>740</v>
      </c>
      <c r="BK195" s="473">
        <v>1040</v>
      </c>
      <c r="BL195" s="473">
        <v>956</v>
      </c>
      <c r="BM195" s="473">
        <v>824</v>
      </c>
      <c r="BN195" s="473">
        <v>893</v>
      </c>
      <c r="BO195" s="473">
        <v>1106</v>
      </c>
      <c r="BP195" s="473">
        <v>614</v>
      </c>
      <c r="BQ195" s="473">
        <v>1017</v>
      </c>
      <c r="BR195" s="473">
        <v>998</v>
      </c>
      <c r="BS195" s="473">
        <v>828</v>
      </c>
      <c r="BT195" s="473">
        <v>862</v>
      </c>
      <c r="BU195" s="473">
        <v>794</v>
      </c>
      <c r="BV195" s="473">
        <v>933</v>
      </c>
      <c r="BW195" s="473">
        <v>644</v>
      </c>
      <c r="BX195" s="473">
        <v>686</v>
      </c>
      <c r="BY195" s="473">
        <v>390</v>
      </c>
      <c r="BZ195" s="473">
        <v>1280</v>
      </c>
      <c r="CA195" s="473">
        <v>928</v>
      </c>
      <c r="CB195" s="473">
        <v>1131</v>
      </c>
      <c r="CC195" s="473">
        <v>751</v>
      </c>
      <c r="CD195" s="473">
        <v>696</v>
      </c>
      <c r="CE195" s="474"/>
      <c r="CF195" s="475" t="s">
        <v>1845</v>
      </c>
      <c r="CG195" s="475"/>
      <c r="CH195" s="475"/>
      <c r="CI195" s="475"/>
      <c r="CJ195"/>
    </row>
    <row r="196" spans="1:88" s="476" customFormat="1" ht="33" customHeight="1">
      <c r="A196" s="469" t="s">
        <v>1507</v>
      </c>
      <c r="B196" s="469" t="s">
        <v>1959</v>
      </c>
      <c r="C196" s="469" t="s">
        <v>1508</v>
      </c>
      <c r="D196" s="469" t="s">
        <v>1509</v>
      </c>
      <c r="E196" s="469"/>
      <c r="F196" s="462">
        <v>181</v>
      </c>
      <c r="G196" s="463"/>
      <c r="H196" s="471"/>
      <c r="I196" s="471"/>
      <c r="J196" s="471"/>
      <c r="K196" s="697" t="s">
        <v>1846</v>
      </c>
      <c r="L196" s="697"/>
      <c r="M196" s="697"/>
      <c r="N196" s="697"/>
      <c r="O196" s="697"/>
      <c r="P196" s="472"/>
      <c r="Q196" s="473">
        <v>281</v>
      </c>
      <c r="R196" s="473">
        <v>80</v>
      </c>
      <c r="S196" s="473">
        <v>56</v>
      </c>
      <c r="T196" s="473">
        <v>94</v>
      </c>
      <c r="U196" s="473">
        <v>21</v>
      </c>
      <c r="V196" s="473">
        <v>93</v>
      </c>
      <c r="W196" s="473">
        <v>235</v>
      </c>
      <c r="X196" s="473">
        <v>135</v>
      </c>
      <c r="Y196" s="473">
        <v>22</v>
      </c>
      <c r="Z196" s="473">
        <v>111</v>
      </c>
      <c r="AA196" s="473">
        <v>68</v>
      </c>
      <c r="AB196" s="473">
        <v>101</v>
      </c>
      <c r="AC196" s="473">
        <v>85</v>
      </c>
      <c r="AD196" s="473">
        <v>51</v>
      </c>
      <c r="AE196" s="473">
        <v>18</v>
      </c>
      <c r="AF196" s="473">
        <v>66</v>
      </c>
      <c r="AG196" s="473">
        <v>24</v>
      </c>
      <c r="AH196" s="473">
        <v>305</v>
      </c>
      <c r="AI196" s="473">
        <v>51</v>
      </c>
      <c r="AJ196" s="473">
        <v>34</v>
      </c>
      <c r="AK196" s="473">
        <v>0</v>
      </c>
      <c r="AL196" s="473">
        <v>35</v>
      </c>
      <c r="AM196" s="473">
        <v>121</v>
      </c>
      <c r="AN196" s="473">
        <v>0</v>
      </c>
      <c r="AO196" s="473">
        <v>23</v>
      </c>
      <c r="AP196" s="473">
        <v>1416</v>
      </c>
      <c r="AQ196" s="473">
        <v>649</v>
      </c>
      <c r="AR196" s="473">
        <v>15</v>
      </c>
      <c r="AS196" s="473">
        <v>0</v>
      </c>
      <c r="AT196" s="473">
        <v>4</v>
      </c>
      <c r="AU196" s="473">
        <v>51</v>
      </c>
      <c r="AV196" s="473">
        <v>0</v>
      </c>
      <c r="AW196" s="473">
        <v>35</v>
      </c>
      <c r="AX196" s="473">
        <v>1</v>
      </c>
      <c r="AY196" s="473">
        <v>68</v>
      </c>
      <c r="AZ196" s="473">
        <v>11</v>
      </c>
      <c r="BA196" s="473">
        <v>20</v>
      </c>
      <c r="BB196" s="473">
        <v>47</v>
      </c>
      <c r="BC196" s="473">
        <v>18</v>
      </c>
      <c r="BD196" s="473">
        <v>113</v>
      </c>
      <c r="BE196" s="473">
        <v>5</v>
      </c>
      <c r="BF196" s="473">
        <v>331</v>
      </c>
      <c r="BG196" s="473">
        <v>0</v>
      </c>
      <c r="BH196" s="473">
        <v>7</v>
      </c>
      <c r="BI196" s="473">
        <v>2</v>
      </c>
      <c r="BJ196" s="473">
        <v>39</v>
      </c>
      <c r="BK196" s="473">
        <v>2</v>
      </c>
      <c r="BL196" s="473">
        <v>53</v>
      </c>
      <c r="BM196" s="473">
        <v>29</v>
      </c>
      <c r="BN196" s="473">
        <v>37</v>
      </c>
      <c r="BO196" s="473">
        <v>126</v>
      </c>
      <c r="BP196" s="473">
        <v>237</v>
      </c>
      <c r="BQ196" s="473">
        <v>141</v>
      </c>
      <c r="BR196" s="473">
        <v>54</v>
      </c>
      <c r="BS196" s="473">
        <v>0</v>
      </c>
      <c r="BT196" s="473">
        <v>108</v>
      </c>
      <c r="BU196" s="473">
        <v>165</v>
      </c>
      <c r="BV196" s="473">
        <v>28</v>
      </c>
      <c r="BW196" s="473">
        <v>66</v>
      </c>
      <c r="BX196" s="473">
        <v>53</v>
      </c>
      <c r="BY196" s="473">
        <v>192</v>
      </c>
      <c r="BZ196" s="473">
        <v>224</v>
      </c>
      <c r="CA196" s="473">
        <v>180</v>
      </c>
      <c r="CB196" s="473">
        <v>76</v>
      </c>
      <c r="CC196" s="473">
        <v>67</v>
      </c>
      <c r="CD196" s="473">
        <v>47</v>
      </c>
      <c r="CE196" s="474"/>
      <c r="CF196" s="475" t="s">
        <v>1847</v>
      </c>
      <c r="CG196" s="475"/>
      <c r="CH196" s="475"/>
      <c r="CI196" s="475"/>
      <c r="CJ196"/>
    </row>
    <row r="197" spans="1:88" s="468" customFormat="1" ht="27" customHeight="1">
      <c r="A197" s="461" t="s">
        <v>1507</v>
      </c>
      <c r="B197" s="461" t="s">
        <v>1959</v>
      </c>
      <c r="C197" s="461" t="s">
        <v>1508</v>
      </c>
      <c r="D197" s="461" t="s">
        <v>1509</v>
      </c>
      <c r="E197" s="461"/>
      <c r="F197" s="462">
        <v>182</v>
      </c>
      <c r="G197" s="463"/>
      <c r="H197" s="463"/>
      <c r="I197" s="696" t="s">
        <v>1848</v>
      </c>
      <c r="J197" s="696"/>
      <c r="K197" s="696"/>
      <c r="L197" s="696"/>
      <c r="M197" s="696"/>
      <c r="N197" s="696"/>
      <c r="O197" s="696"/>
      <c r="P197" s="464"/>
      <c r="Q197" s="465">
        <v>474556</v>
      </c>
      <c r="R197" s="465">
        <v>520545</v>
      </c>
      <c r="S197" s="465">
        <v>500873</v>
      </c>
      <c r="T197" s="465">
        <v>459850</v>
      </c>
      <c r="U197" s="465">
        <v>438738</v>
      </c>
      <c r="V197" s="465">
        <v>433779</v>
      </c>
      <c r="W197" s="465">
        <v>523052</v>
      </c>
      <c r="X197" s="465">
        <v>548723</v>
      </c>
      <c r="Y197" s="465">
        <v>527906</v>
      </c>
      <c r="Z197" s="465">
        <v>476178</v>
      </c>
      <c r="AA197" s="465">
        <v>441531</v>
      </c>
      <c r="AB197" s="465">
        <v>451162</v>
      </c>
      <c r="AC197" s="465">
        <v>456900</v>
      </c>
      <c r="AD197" s="465">
        <v>338147</v>
      </c>
      <c r="AE197" s="465">
        <v>501173</v>
      </c>
      <c r="AF197" s="465">
        <v>421056</v>
      </c>
      <c r="AG197" s="465">
        <v>494652</v>
      </c>
      <c r="AH197" s="465">
        <v>393984</v>
      </c>
      <c r="AI197" s="465">
        <v>575748</v>
      </c>
      <c r="AJ197" s="465">
        <v>460777</v>
      </c>
      <c r="AK197" s="465">
        <v>579332</v>
      </c>
      <c r="AL197" s="465">
        <v>526251</v>
      </c>
      <c r="AM197" s="465">
        <v>542917</v>
      </c>
      <c r="AN197" s="465">
        <v>477000</v>
      </c>
      <c r="AO197" s="465">
        <v>570080</v>
      </c>
      <c r="AP197" s="465">
        <v>500472</v>
      </c>
      <c r="AQ197" s="465">
        <v>514911</v>
      </c>
      <c r="AR197" s="465">
        <v>472656</v>
      </c>
      <c r="AS197" s="465">
        <v>529467</v>
      </c>
      <c r="AT197" s="465">
        <v>540411</v>
      </c>
      <c r="AU197" s="465">
        <v>573537</v>
      </c>
      <c r="AV197" s="465">
        <v>562333</v>
      </c>
      <c r="AW197" s="465">
        <v>413346</v>
      </c>
      <c r="AX197" s="465">
        <v>452025</v>
      </c>
      <c r="AY197" s="465">
        <v>571996</v>
      </c>
      <c r="AZ197" s="465">
        <v>526780</v>
      </c>
      <c r="BA197" s="465">
        <v>524188</v>
      </c>
      <c r="BB197" s="465">
        <v>482852</v>
      </c>
      <c r="BC197" s="465">
        <v>535084</v>
      </c>
      <c r="BD197" s="465">
        <v>496642</v>
      </c>
      <c r="BE197" s="465">
        <v>411890</v>
      </c>
      <c r="BF197" s="465">
        <v>372941</v>
      </c>
      <c r="BG197" s="465">
        <v>500410</v>
      </c>
      <c r="BH197" s="465">
        <v>440137</v>
      </c>
      <c r="BI197" s="465">
        <v>429807</v>
      </c>
      <c r="BJ197" s="465">
        <v>514347</v>
      </c>
      <c r="BK197" s="465">
        <v>478504</v>
      </c>
      <c r="BL197" s="465">
        <v>454079</v>
      </c>
      <c r="BM197" s="465">
        <v>416579</v>
      </c>
      <c r="BN197" s="465">
        <v>536501</v>
      </c>
      <c r="BO197" s="465">
        <v>565565</v>
      </c>
      <c r="BP197" s="465">
        <v>458774</v>
      </c>
      <c r="BQ197" s="465">
        <v>528172</v>
      </c>
      <c r="BR197" s="465">
        <v>460914</v>
      </c>
      <c r="BS197" s="465">
        <v>455418</v>
      </c>
      <c r="BT197" s="465">
        <v>458303</v>
      </c>
      <c r="BU197" s="465">
        <v>439825</v>
      </c>
      <c r="BV197" s="465">
        <v>546302</v>
      </c>
      <c r="BW197" s="465">
        <v>446457</v>
      </c>
      <c r="BX197" s="465">
        <v>510002</v>
      </c>
      <c r="BY197" s="465">
        <v>373570</v>
      </c>
      <c r="BZ197" s="465">
        <v>470405</v>
      </c>
      <c r="CA197" s="465">
        <v>488277</v>
      </c>
      <c r="CB197" s="465">
        <v>482195</v>
      </c>
      <c r="CC197" s="465">
        <v>403867</v>
      </c>
      <c r="CD197" s="465">
        <v>404211</v>
      </c>
      <c r="CE197" s="466"/>
      <c r="CF197" s="467" t="s">
        <v>1849</v>
      </c>
      <c r="CG197" s="467"/>
      <c r="CH197" s="467"/>
      <c r="CI197" s="467"/>
      <c r="CJ197" s="410"/>
    </row>
    <row r="198" spans="1:88" s="468" customFormat="1" ht="27" customHeight="1">
      <c r="A198" s="461" t="s">
        <v>1507</v>
      </c>
      <c r="B198" s="461" t="s">
        <v>1959</v>
      </c>
      <c r="C198" s="461" t="s">
        <v>1508</v>
      </c>
      <c r="D198" s="461" t="s">
        <v>1509</v>
      </c>
      <c r="E198" s="461"/>
      <c r="F198" s="462">
        <v>183</v>
      </c>
      <c r="G198" s="463"/>
      <c r="H198" s="463"/>
      <c r="I198" s="463"/>
      <c r="J198" s="696" t="s">
        <v>1850</v>
      </c>
      <c r="K198" s="696"/>
      <c r="L198" s="696"/>
      <c r="M198" s="696"/>
      <c r="N198" s="696"/>
      <c r="O198" s="696"/>
      <c r="P198" s="464"/>
      <c r="Q198" s="465">
        <v>383293</v>
      </c>
      <c r="R198" s="465">
        <v>417531</v>
      </c>
      <c r="S198" s="465">
        <v>397142</v>
      </c>
      <c r="T198" s="465">
        <v>369958</v>
      </c>
      <c r="U198" s="465">
        <v>354688</v>
      </c>
      <c r="V198" s="465">
        <v>351896</v>
      </c>
      <c r="W198" s="465">
        <v>419480</v>
      </c>
      <c r="X198" s="465">
        <v>439988</v>
      </c>
      <c r="Y198" s="465">
        <v>415090</v>
      </c>
      <c r="Z198" s="465">
        <v>386431</v>
      </c>
      <c r="AA198" s="465">
        <v>355279</v>
      </c>
      <c r="AB198" s="465">
        <v>363504</v>
      </c>
      <c r="AC198" s="465">
        <v>363670</v>
      </c>
      <c r="AD198" s="465">
        <v>286890</v>
      </c>
      <c r="AE198" s="465">
        <v>394460</v>
      </c>
      <c r="AF198" s="465">
        <v>344990</v>
      </c>
      <c r="AG198" s="465">
        <v>393691</v>
      </c>
      <c r="AH198" s="465">
        <v>316695</v>
      </c>
      <c r="AI198" s="465">
        <v>453269</v>
      </c>
      <c r="AJ198" s="465">
        <v>374746</v>
      </c>
      <c r="AK198" s="465">
        <v>465312</v>
      </c>
      <c r="AL198" s="465">
        <v>422133</v>
      </c>
      <c r="AM198" s="465">
        <v>432487</v>
      </c>
      <c r="AN198" s="465">
        <v>378870</v>
      </c>
      <c r="AO198" s="465">
        <v>423378</v>
      </c>
      <c r="AP198" s="465">
        <v>405675</v>
      </c>
      <c r="AQ198" s="465">
        <v>414148</v>
      </c>
      <c r="AR198" s="465">
        <v>387804</v>
      </c>
      <c r="AS198" s="465">
        <v>410638</v>
      </c>
      <c r="AT198" s="465">
        <v>458409</v>
      </c>
      <c r="AU198" s="465">
        <v>474435</v>
      </c>
      <c r="AV198" s="465">
        <v>473711</v>
      </c>
      <c r="AW198" s="465">
        <v>338956</v>
      </c>
      <c r="AX198" s="465">
        <v>366418</v>
      </c>
      <c r="AY198" s="465">
        <v>450544</v>
      </c>
      <c r="AZ198" s="465">
        <v>440803</v>
      </c>
      <c r="BA198" s="465">
        <v>413615</v>
      </c>
      <c r="BB198" s="465">
        <v>387754</v>
      </c>
      <c r="BC198" s="465">
        <v>418264</v>
      </c>
      <c r="BD198" s="465">
        <v>396189</v>
      </c>
      <c r="BE198" s="465">
        <v>342513</v>
      </c>
      <c r="BF198" s="465">
        <v>316543</v>
      </c>
      <c r="BG198" s="465">
        <v>392808</v>
      </c>
      <c r="BH198" s="465">
        <v>382203</v>
      </c>
      <c r="BI198" s="465">
        <v>359471</v>
      </c>
      <c r="BJ198" s="465">
        <v>415044</v>
      </c>
      <c r="BK198" s="465">
        <v>368892</v>
      </c>
      <c r="BL198" s="465">
        <v>380305</v>
      </c>
      <c r="BM198" s="465">
        <v>344292</v>
      </c>
      <c r="BN198" s="465">
        <v>410357</v>
      </c>
      <c r="BO198" s="465">
        <v>452676</v>
      </c>
      <c r="BP198" s="465">
        <v>381353</v>
      </c>
      <c r="BQ198" s="465">
        <v>390878</v>
      </c>
      <c r="BR198" s="465">
        <v>370129</v>
      </c>
      <c r="BS198" s="465">
        <v>378252</v>
      </c>
      <c r="BT198" s="465">
        <v>371150</v>
      </c>
      <c r="BU198" s="465">
        <v>361880</v>
      </c>
      <c r="BV198" s="465">
        <v>415643</v>
      </c>
      <c r="BW198" s="465">
        <v>330153</v>
      </c>
      <c r="BX198" s="465">
        <v>389302</v>
      </c>
      <c r="BY198" s="465">
        <v>317193</v>
      </c>
      <c r="BZ198" s="465">
        <v>400114</v>
      </c>
      <c r="CA198" s="465">
        <v>396461</v>
      </c>
      <c r="CB198" s="465">
        <v>385106</v>
      </c>
      <c r="CC198" s="465">
        <v>323541</v>
      </c>
      <c r="CD198" s="465">
        <v>319645</v>
      </c>
      <c r="CE198" s="466"/>
      <c r="CF198" s="467" t="s">
        <v>1851</v>
      </c>
      <c r="CG198" s="467"/>
      <c r="CH198" s="467"/>
      <c r="CI198" s="467"/>
      <c r="CJ198" s="410"/>
    </row>
    <row r="199" spans="1:88" s="468" customFormat="1" ht="27" customHeight="1">
      <c r="A199" s="461" t="s">
        <v>1507</v>
      </c>
      <c r="B199" s="461" t="s">
        <v>1959</v>
      </c>
      <c r="C199" s="461" t="s">
        <v>1508</v>
      </c>
      <c r="D199" s="461" t="s">
        <v>1509</v>
      </c>
      <c r="E199" s="461"/>
      <c r="F199" s="462">
        <v>184</v>
      </c>
      <c r="G199" s="463"/>
      <c r="H199" s="463"/>
      <c r="I199" s="463"/>
      <c r="J199" s="696" t="s">
        <v>1852</v>
      </c>
      <c r="K199" s="696"/>
      <c r="L199" s="696"/>
      <c r="M199" s="696"/>
      <c r="N199" s="696"/>
      <c r="O199" s="696"/>
      <c r="P199" s="464"/>
      <c r="Q199" s="465">
        <v>18419</v>
      </c>
      <c r="R199" s="465">
        <v>19432</v>
      </c>
      <c r="S199" s="465">
        <v>19743</v>
      </c>
      <c r="T199" s="465">
        <v>24311</v>
      </c>
      <c r="U199" s="465">
        <v>16370</v>
      </c>
      <c r="V199" s="465">
        <v>19075</v>
      </c>
      <c r="W199" s="465">
        <v>19253</v>
      </c>
      <c r="X199" s="465">
        <v>24229</v>
      </c>
      <c r="Y199" s="465">
        <v>20117</v>
      </c>
      <c r="Z199" s="465">
        <v>17925</v>
      </c>
      <c r="AA199" s="465">
        <v>18851</v>
      </c>
      <c r="AB199" s="465">
        <v>24816</v>
      </c>
      <c r="AC199" s="465">
        <v>24304</v>
      </c>
      <c r="AD199" s="465">
        <v>9467</v>
      </c>
      <c r="AE199" s="465">
        <v>15448</v>
      </c>
      <c r="AF199" s="465">
        <v>19284</v>
      </c>
      <c r="AG199" s="465">
        <v>20568</v>
      </c>
      <c r="AH199" s="465">
        <v>16985</v>
      </c>
      <c r="AI199" s="465">
        <v>26191</v>
      </c>
      <c r="AJ199" s="465">
        <v>21342</v>
      </c>
      <c r="AK199" s="465">
        <v>30219</v>
      </c>
      <c r="AL199" s="465">
        <v>19484</v>
      </c>
      <c r="AM199" s="465">
        <v>22330</v>
      </c>
      <c r="AN199" s="465">
        <v>27601</v>
      </c>
      <c r="AO199" s="465">
        <v>18353</v>
      </c>
      <c r="AP199" s="465">
        <v>16341</v>
      </c>
      <c r="AQ199" s="465">
        <v>20956</v>
      </c>
      <c r="AR199" s="465">
        <v>20155</v>
      </c>
      <c r="AS199" s="465">
        <v>20555</v>
      </c>
      <c r="AT199" s="465">
        <v>22064</v>
      </c>
      <c r="AU199" s="465">
        <v>24227</v>
      </c>
      <c r="AV199" s="465">
        <v>16743</v>
      </c>
      <c r="AW199" s="465">
        <v>18014</v>
      </c>
      <c r="AX199" s="465">
        <v>21439</v>
      </c>
      <c r="AY199" s="465">
        <v>19266</v>
      </c>
      <c r="AZ199" s="465">
        <v>21399</v>
      </c>
      <c r="BA199" s="465">
        <v>22871</v>
      </c>
      <c r="BB199" s="465">
        <v>14450</v>
      </c>
      <c r="BC199" s="465">
        <v>25065</v>
      </c>
      <c r="BD199" s="465">
        <v>20726</v>
      </c>
      <c r="BE199" s="465">
        <v>12159</v>
      </c>
      <c r="BF199" s="465">
        <v>10709</v>
      </c>
      <c r="BG199" s="465">
        <v>18710</v>
      </c>
      <c r="BH199" s="465">
        <v>12447</v>
      </c>
      <c r="BI199" s="465">
        <v>18080</v>
      </c>
      <c r="BJ199" s="465">
        <v>26378</v>
      </c>
      <c r="BK199" s="465">
        <v>14424</v>
      </c>
      <c r="BL199" s="465">
        <v>19493</v>
      </c>
      <c r="BM199" s="465">
        <v>21820</v>
      </c>
      <c r="BN199" s="465">
        <v>22068</v>
      </c>
      <c r="BO199" s="465">
        <v>25940</v>
      </c>
      <c r="BP199" s="465">
        <v>21829</v>
      </c>
      <c r="BQ199" s="465">
        <v>21237</v>
      </c>
      <c r="BR199" s="465">
        <v>21371</v>
      </c>
      <c r="BS199" s="465">
        <v>25311</v>
      </c>
      <c r="BT199" s="465">
        <v>20573</v>
      </c>
      <c r="BU199" s="465">
        <v>25020</v>
      </c>
      <c r="BV199" s="465">
        <v>21398</v>
      </c>
      <c r="BW199" s="465">
        <v>18489</v>
      </c>
      <c r="BX199" s="465">
        <v>21566</v>
      </c>
      <c r="BY199" s="465">
        <v>10929</v>
      </c>
      <c r="BZ199" s="465">
        <v>13834</v>
      </c>
      <c r="CA199" s="465">
        <v>17676</v>
      </c>
      <c r="CB199" s="465">
        <v>22065</v>
      </c>
      <c r="CC199" s="465">
        <v>16359</v>
      </c>
      <c r="CD199" s="465">
        <v>22112</v>
      </c>
      <c r="CE199" s="466"/>
      <c r="CF199" s="467" t="s">
        <v>1853</v>
      </c>
      <c r="CG199" s="467"/>
      <c r="CH199" s="467"/>
      <c r="CI199" s="467"/>
      <c r="CJ199" s="410"/>
    </row>
    <row r="200" spans="1:88" s="476" customFormat="1" ht="15" customHeight="1">
      <c r="A200" s="469" t="s">
        <v>1507</v>
      </c>
      <c r="B200" s="469" t="s">
        <v>1959</v>
      </c>
      <c r="C200" s="469" t="s">
        <v>1508</v>
      </c>
      <c r="D200" s="469" t="s">
        <v>1509</v>
      </c>
      <c r="E200" s="469"/>
      <c r="F200" s="462">
        <v>185</v>
      </c>
      <c r="G200" s="463"/>
      <c r="H200" s="471"/>
      <c r="I200" s="471"/>
      <c r="J200" s="471"/>
      <c r="K200" s="697" t="s">
        <v>1854</v>
      </c>
      <c r="L200" s="697"/>
      <c r="M200" s="697"/>
      <c r="N200" s="697"/>
      <c r="O200" s="697"/>
      <c r="P200" s="472"/>
      <c r="Q200" s="473">
        <v>3322</v>
      </c>
      <c r="R200" s="473">
        <v>3855</v>
      </c>
      <c r="S200" s="473">
        <v>3157</v>
      </c>
      <c r="T200" s="473">
        <v>3920</v>
      </c>
      <c r="U200" s="473">
        <v>2733</v>
      </c>
      <c r="V200" s="473">
        <v>2532</v>
      </c>
      <c r="W200" s="473">
        <v>3549</v>
      </c>
      <c r="X200" s="473">
        <v>4417</v>
      </c>
      <c r="Y200" s="473">
        <v>3614</v>
      </c>
      <c r="Z200" s="473">
        <v>3160</v>
      </c>
      <c r="AA200" s="473">
        <v>3908</v>
      </c>
      <c r="AB200" s="473">
        <v>5256</v>
      </c>
      <c r="AC200" s="473">
        <v>4098</v>
      </c>
      <c r="AD200" s="473">
        <v>977</v>
      </c>
      <c r="AE200" s="473">
        <v>2371</v>
      </c>
      <c r="AF200" s="473">
        <v>2745</v>
      </c>
      <c r="AG200" s="473">
        <v>2953</v>
      </c>
      <c r="AH200" s="473">
        <v>1836</v>
      </c>
      <c r="AI200" s="473">
        <v>4214</v>
      </c>
      <c r="AJ200" s="473">
        <v>3782</v>
      </c>
      <c r="AK200" s="473">
        <v>6611</v>
      </c>
      <c r="AL200" s="473">
        <v>4594</v>
      </c>
      <c r="AM200" s="473">
        <v>6142</v>
      </c>
      <c r="AN200" s="473">
        <v>3747</v>
      </c>
      <c r="AO200" s="473">
        <v>3079</v>
      </c>
      <c r="AP200" s="473">
        <v>5057</v>
      </c>
      <c r="AQ200" s="473">
        <v>3716</v>
      </c>
      <c r="AR200" s="473">
        <v>3358</v>
      </c>
      <c r="AS200" s="473">
        <v>2410</v>
      </c>
      <c r="AT200" s="473">
        <v>2519</v>
      </c>
      <c r="AU200" s="473">
        <v>5182</v>
      </c>
      <c r="AV200" s="473">
        <v>2961</v>
      </c>
      <c r="AW200" s="473">
        <v>3498</v>
      </c>
      <c r="AX200" s="473">
        <v>5032</v>
      </c>
      <c r="AY200" s="473">
        <v>3655</v>
      </c>
      <c r="AZ200" s="473">
        <v>2636</v>
      </c>
      <c r="BA200" s="473">
        <v>3763</v>
      </c>
      <c r="BB200" s="473">
        <v>2986</v>
      </c>
      <c r="BC200" s="473">
        <v>5263</v>
      </c>
      <c r="BD200" s="473">
        <v>2974</v>
      </c>
      <c r="BE200" s="473">
        <v>2489</v>
      </c>
      <c r="BF200" s="473">
        <v>2135</v>
      </c>
      <c r="BG200" s="473">
        <v>4331</v>
      </c>
      <c r="BH200" s="473">
        <v>1253</v>
      </c>
      <c r="BI200" s="473">
        <v>2912</v>
      </c>
      <c r="BJ200" s="473">
        <v>4961</v>
      </c>
      <c r="BK200" s="473">
        <v>1958</v>
      </c>
      <c r="BL200" s="473">
        <v>3048</v>
      </c>
      <c r="BM200" s="473">
        <v>7007</v>
      </c>
      <c r="BN200" s="473">
        <v>5667</v>
      </c>
      <c r="BO200" s="473">
        <v>6351</v>
      </c>
      <c r="BP200" s="473">
        <v>3706</v>
      </c>
      <c r="BQ200" s="473">
        <v>4185</v>
      </c>
      <c r="BR200" s="473">
        <v>6864</v>
      </c>
      <c r="BS200" s="473">
        <v>3570</v>
      </c>
      <c r="BT200" s="473">
        <v>3432</v>
      </c>
      <c r="BU200" s="473">
        <v>3095</v>
      </c>
      <c r="BV200" s="473">
        <v>5347</v>
      </c>
      <c r="BW200" s="473">
        <v>4115</v>
      </c>
      <c r="BX200" s="473">
        <v>3151</v>
      </c>
      <c r="BY200" s="473">
        <v>1311</v>
      </c>
      <c r="BZ200" s="473">
        <v>2339</v>
      </c>
      <c r="CA200" s="473">
        <v>3960</v>
      </c>
      <c r="CB200" s="473">
        <v>4716</v>
      </c>
      <c r="CC200" s="473">
        <v>1539</v>
      </c>
      <c r="CD200" s="473">
        <v>2601</v>
      </c>
      <c r="CE200" s="474"/>
      <c r="CF200" s="475" t="s">
        <v>1855</v>
      </c>
      <c r="CG200" s="475"/>
      <c r="CH200" s="475"/>
      <c r="CI200" s="475"/>
      <c r="CJ200"/>
    </row>
    <row r="201" spans="1:88" s="476" customFormat="1" ht="15" customHeight="1">
      <c r="A201" s="469" t="s">
        <v>1507</v>
      </c>
      <c r="B201" s="469" t="s">
        <v>1959</v>
      </c>
      <c r="C201" s="469" t="s">
        <v>1508</v>
      </c>
      <c r="D201" s="469" t="s">
        <v>1509</v>
      </c>
      <c r="E201" s="469"/>
      <c r="F201" s="462">
        <v>186</v>
      </c>
      <c r="G201" s="463"/>
      <c r="H201" s="471"/>
      <c r="I201" s="471"/>
      <c r="J201" s="471"/>
      <c r="K201" s="697" t="s">
        <v>1856</v>
      </c>
      <c r="L201" s="697"/>
      <c r="M201" s="697"/>
      <c r="N201" s="697"/>
      <c r="O201" s="697"/>
      <c r="P201" s="472"/>
      <c r="Q201" s="473">
        <v>15098</v>
      </c>
      <c r="R201" s="473">
        <v>15577</v>
      </c>
      <c r="S201" s="473">
        <v>16586</v>
      </c>
      <c r="T201" s="473">
        <v>20391</v>
      </c>
      <c r="U201" s="473">
        <v>13637</v>
      </c>
      <c r="V201" s="473">
        <v>16543</v>
      </c>
      <c r="W201" s="473">
        <v>15704</v>
      </c>
      <c r="X201" s="473">
        <v>19812</v>
      </c>
      <c r="Y201" s="473">
        <v>16503</v>
      </c>
      <c r="Z201" s="473">
        <v>14765</v>
      </c>
      <c r="AA201" s="473">
        <v>14944</v>
      </c>
      <c r="AB201" s="473">
        <v>19560</v>
      </c>
      <c r="AC201" s="473">
        <v>20206</v>
      </c>
      <c r="AD201" s="473">
        <v>8490</v>
      </c>
      <c r="AE201" s="473">
        <v>13077</v>
      </c>
      <c r="AF201" s="473">
        <v>16539</v>
      </c>
      <c r="AG201" s="473">
        <v>17614</v>
      </c>
      <c r="AH201" s="473">
        <v>15149</v>
      </c>
      <c r="AI201" s="473">
        <v>21978</v>
      </c>
      <c r="AJ201" s="473">
        <v>17560</v>
      </c>
      <c r="AK201" s="473">
        <v>23608</v>
      </c>
      <c r="AL201" s="473">
        <v>14890</v>
      </c>
      <c r="AM201" s="473">
        <v>16188</v>
      </c>
      <c r="AN201" s="473">
        <v>23854</v>
      </c>
      <c r="AO201" s="473">
        <v>15275</v>
      </c>
      <c r="AP201" s="473">
        <v>11285</v>
      </c>
      <c r="AQ201" s="473">
        <v>17240</v>
      </c>
      <c r="AR201" s="473">
        <v>16797</v>
      </c>
      <c r="AS201" s="473">
        <v>18146</v>
      </c>
      <c r="AT201" s="473">
        <v>19545</v>
      </c>
      <c r="AU201" s="473">
        <v>19046</v>
      </c>
      <c r="AV201" s="473">
        <v>13782</v>
      </c>
      <c r="AW201" s="473">
        <v>14516</v>
      </c>
      <c r="AX201" s="473">
        <v>16407</v>
      </c>
      <c r="AY201" s="473">
        <v>15610</v>
      </c>
      <c r="AZ201" s="473">
        <v>18763</v>
      </c>
      <c r="BA201" s="473">
        <v>19108</v>
      </c>
      <c r="BB201" s="473">
        <v>11463</v>
      </c>
      <c r="BC201" s="473">
        <v>19802</v>
      </c>
      <c r="BD201" s="473">
        <v>17752</v>
      </c>
      <c r="BE201" s="473">
        <v>9670</v>
      </c>
      <c r="BF201" s="473">
        <v>8574</v>
      </c>
      <c r="BG201" s="473">
        <v>14379</v>
      </c>
      <c r="BH201" s="473">
        <v>11195</v>
      </c>
      <c r="BI201" s="473">
        <v>15168</v>
      </c>
      <c r="BJ201" s="473">
        <v>21417</v>
      </c>
      <c r="BK201" s="473">
        <v>12466</v>
      </c>
      <c r="BL201" s="473">
        <v>16445</v>
      </c>
      <c r="BM201" s="473">
        <v>14813</v>
      </c>
      <c r="BN201" s="473">
        <v>16401</v>
      </c>
      <c r="BO201" s="473">
        <v>19589</v>
      </c>
      <c r="BP201" s="473">
        <v>18124</v>
      </c>
      <c r="BQ201" s="473">
        <v>17052</v>
      </c>
      <c r="BR201" s="473">
        <v>14507</v>
      </c>
      <c r="BS201" s="473">
        <v>21741</v>
      </c>
      <c r="BT201" s="473">
        <v>17141</v>
      </c>
      <c r="BU201" s="473">
        <v>21924</v>
      </c>
      <c r="BV201" s="473">
        <v>16051</v>
      </c>
      <c r="BW201" s="473">
        <v>14374</v>
      </c>
      <c r="BX201" s="473">
        <v>18415</v>
      </c>
      <c r="BY201" s="473">
        <v>9619</v>
      </c>
      <c r="BZ201" s="473">
        <v>11495</v>
      </c>
      <c r="CA201" s="473">
        <v>13716</v>
      </c>
      <c r="CB201" s="473">
        <v>17349</v>
      </c>
      <c r="CC201" s="473">
        <v>14820</v>
      </c>
      <c r="CD201" s="473">
        <v>19511</v>
      </c>
      <c r="CE201" s="474"/>
      <c r="CF201" s="475" t="s">
        <v>1857</v>
      </c>
      <c r="CG201" s="475"/>
      <c r="CH201" s="475"/>
      <c r="CI201" s="475"/>
      <c r="CJ201"/>
    </row>
    <row r="202" spans="1:88" s="468" customFormat="1" ht="27" customHeight="1">
      <c r="A202" s="461" t="s">
        <v>1507</v>
      </c>
      <c r="B202" s="461" t="s">
        <v>1959</v>
      </c>
      <c r="C202" s="461" t="s">
        <v>1508</v>
      </c>
      <c r="D202" s="461" t="s">
        <v>1509</v>
      </c>
      <c r="E202" s="461"/>
      <c r="F202" s="462">
        <v>187</v>
      </c>
      <c r="G202" s="463"/>
      <c r="H202" s="463"/>
      <c r="I202" s="463"/>
      <c r="J202" s="696" t="s">
        <v>1858</v>
      </c>
      <c r="K202" s="696"/>
      <c r="L202" s="696"/>
      <c r="M202" s="696"/>
      <c r="N202" s="696"/>
      <c r="O202" s="696"/>
      <c r="P202" s="464"/>
      <c r="Q202" s="465">
        <v>2149</v>
      </c>
      <c r="R202" s="465">
        <v>2232</v>
      </c>
      <c r="S202" s="465">
        <v>1242</v>
      </c>
      <c r="T202" s="465">
        <v>337</v>
      </c>
      <c r="U202" s="465">
        <v>310</v>
      </c>
      <c r="V202" s="465">
        <v>884</v>
      </c>
      <c r="W202" s="465">
        <v>2762</v>
      </c>
      <c r="X202" s="465">
        <v>763</v>
      </c>
      <c r="Y202" s="465">
        <v>1669</v>
      </c>
      <c r="Z202" s="465">
        <v>1285</v>
      </c>
      <c r="AA202" s="465">
        <v>1223</v>
      </c>
      <c r="AB202" s="465">
        <v>675</v>
      </c>
      <c r="AC202" s="465">
        <v>1015</v>
      </c>
      <c r="AD202" s="465">
        <v>13</v>
      </c>
      <c r="AE202" s="465">
        <v>692</v>
      </c>
      <c r="AF202" s="465">
        <v>504</v>
      </c>
      <c r="AG202" s="465">
        <v>1968</v>
      </c>
      <c r="AH202" s="465">
        <v>225</v>
      </c>
      <c r="AI202" s="465">
        <v>571</v>
      </c>
      <c r="AJ202" s="465">
        <v>538</v>
      </c>
      <c r="AK202" s="465">
        <v>2654</v>
      </c>
      <c r="AL202" s="465">
        <v>3260</v>
      </c>
      <c r="AM202" s="465">
        <v>11195</v>
      </c>
      <c r="AN202" s="465">
        <v>323</v>
      </c>
      <c r="AO202" s="465">
        <v>1090</v>
      </c>
      <c r="AP202" s="465">
        <v>8643</v>
      </c>
      <c r="AQ202" s="465">
        <v>2266</v>
      </c>
      <c r="AR202" s="465">
        <v>1643</v>
      </c>
      <c r="AS202" s="465">
        <v>725</v>
      </c>
      <c r="AT202" s="465">
        <v>402</v>
      </c>
      <c r="AU202" s="465">
        <v>927</v>
      </c>
      <c r="AV202" s="465">
        <v>1572</v>
      </c>
      <c r="AW202" s="465">
        <v>622</v>
      </c>
      <c r="AX202" s="465">
        <v>328</v>
      </c>
      <c r="AY202" s="465">
        <v>539</v>
      </c>
      <c r="AZ202" s="465">
        <v>1101</v>
      </c>
      <c r="BA202" s="465">
        <v>819</v>
      </c>
      <c r="BB202" s="465">
        <v>877</v>
      </c>
      <c r="BC202" s="465">
        <v>2378</v>
      </c>
      <c r="BD202" s="465">
        <v>612</v>
      </c>
      <c r="BE202" s="465">
        <v>3280</v>
      </c>
      <c r="BF202" s="465">
        <v>1192</v>
      </c>
      <c r="BG202" s="465">
        <v>1018</v>
      </c>
      <c r="BH202" s="465">
        <v>395</v>
      </c>
      <c r="BI202" s="465">
        <v>1020</v>
      </c>
      <c r="BJ202" s="465">
        <v>1704</v>
      </c>
      <c r="BK202" s="465">
        <v>6078</v>
      </c>
      <c r="BL202" s="465">
        <v>490</v>
      </c>
      <c r="BM202" s="465">
        <v>1280</v>
      </c>
      <c r="BN202" s="465">
        <v>2324</v>
      </c>
      <c r="BO202" s="465">
        <v>1102</v>
      </c>
      <c r="BP202" s="465">
        <v>453</v>
      </c>
      <c r="BQ202" s="465">
        <v>1629</v>
      </c>
      <c r="BR202" s="465">
        <v>4158</v>
      </c>
      <c r="BS202" s="465">
        <v>1224</v>
      </c>
      <c r="BT202" s="465">
        <v>1018</v>
      </c>
      <c r="BU202" s="465">
        <v>472</v>
      </c>
      <c r="BV202" s="465">
        <v>498</v>
      </c>
      <c r="BW202" s="465">
        <v>249</v>
      </c>
      <c r="BX202" s="465">
        <v>453</v>
      </c>
      <c r="BY202" s="465">
        <v>57</v>
      </c>
      <c r="BZ202" s="465">
        <v>2333</v>
      </c>
      <c r="CA202" s="465">
        <v>325</v>
      </c>
      <c r="CB202" s="465">
        <v>4153</v>
      </c>
      <c r="CC202" s="465">
        <v>327</v>
      </c>
      <c r="CD202" s="465">
        <v>538</v>
      </c>
      <c r="CE202" s="466"/>
      <c r="CF202" s="467" t="s">
        <v>1859</v>
      </c>
      <c r="CG202" s="467"/>
      <c r="CH202" s="467"/>
      <c r="CI202" s="467"/>
      <c r="CJ202" s="410"/>
    </row>
    <row r="203" spans="1:88" s="476" customFormat="1" ht="15" customHeight="1">
      <c r="A203" s="469" t="s">
        <v>1507</v>
      </c>
      <c r="B203" s="469" t="s">
        <v>1959</v>
      </c>
      <c r="C203" s="469" t="s">
        <v>1508</v>
      </c>
      <c r="D203" s="469" t="s">
        <v>1509</v>
      </c>
      <c r="E203" s="469"/>
      <c r="F203" s="462">
        <v>188</v>
      </c>
      <c r="G203" s="463"/>
      <c r="H203" s="471"/>
      <c r="I203" s="471"/>
      <c r="J203" s="697" t="s">
        <v>1860</v>
      </c>
      <c r="K203" s="697"/>
      <c r="L203" s="697"/>
      <c r="M203" s="697"/>
      <c r="N203" s="697"/>
      <c r="O203" s="697"/>
      <c r="P203" s="472"/>
      <c r="Q203" s="473">
        <v>26675</v>
      </c>
      <c r="R203" s="473">
        <v>30100</v>
      </c>
      <c r="S203" s="473">
        <v>30849</v>
      </c>
      <c r="T203" s="473">
        <v>25392</v>
      </c>
      <c r="U203" s="473">
        <v>20933</v>
      </c>
      <c r="V203" s="473">
        <v>22541</v>
      </c>
      <c r="W203" s="473">
        <v>32212</v>
      </c>
      <c r="X203" s="473">
        <v>25074</v>
      </c>
      <c r="Y203" s="473">
        <v>32726</v>
      </c>
      <c r="Z203" s="473">
        <v>29551</v>
      </c>
      <c r="AA203" s="473">
        <v>21003</v>
      </c>
      <c r="AB203" s="473">
        <v>16362</v>
      </c>
      <c r="AC203" s="473">
        <v>25057</v>
      </c>
      <c r="AD203" s="473">
        <v>16821</v>
      </c>
      <c r="AE203" s="473">
        <v>25195</v>
      </c>
      <c r="AF203" s="473">
        <v>23252</v>
      </c>
      <c r="AG203" s="473">
        <v>29619</v>
      </c>
      <c r="AH203" s="473">
        <v>33370</v>
      </c>
      <c r="AI203" s="473">
        <v>44580</v>
      </c>
      <c r="AJ203" s="473">
        <v>22875</v>
      </c>
      <c r="AK203" s="473">
        <v>31706</v>
      </c>
      <c r="AL203" s="473">
        <v>29507</v>
      </c>
      <c r="AM203" s="473">
        <v>27668</v>
      </c>
      <c r="AN203" s="473">
        <v>22336</v>
      </c>
      <c r="AO203" s="473">
        <v>60677</v>
      </c>
      <c r="AP203" s="473">
        <v>25586</v>
      </c>
      <c r="AQ203" s="473">
        <v>31001</v>
      </c>
      <c r="AR203" s="473">
        <v>22677</v>
      </c>
      <c r="AS203" s="473">
        <v>26672</v>
      </c>
      <c r="AT203" s="473">
        <v>22140</v>
      </c>
      <c r="AU203" s="473">
        <v>20480</v>
      </c>
      <c r="AV203" s="473">
        <v>26500</v>
      </c>
      <c r="AW203" s="473">
        <v>23881</v>
      </c>
      <c r="AX203" s="473">
        <v>21021</v>
      </c>
      <c r="AY203" s="473">
        <v>30620</v>
      </c>
      <c r="AZ203" s="473">
        <v>31687</v>
      </c>
      <c r="BA203" s="473">
        <v>30697</v>
      </c>
      <c r="BB203" s="473">
        <v>31695</v>
      </c>
      <c r="BC203" s="473">
        <v>34003</v>
      </c>
      <c r="BD203" s="473">
        <v>29365</v>
      </c>
      <c r="BE203" s="473">
        <v>28770</v>
      </c>
      <c r="BF203" s="473">
        <v>17040</v>
      </c>
      <c r="BG203" s="473">
        <v>35972</v>
      </c>
      <c r="BH203" s="473">
        <v>22350</v>
      </c>
      <c r="BI203" s="473">
        <v>23155</v>
      </c>
      <c r="BJ203" s="473">
        <v>26218</v>
      </c>
      <c r="BK203" s="473">
        <v>10689</v>
      </c>
      <c r="BL203" s="473">
        <v>21254</v>
      </c>
      <c r="BM203" s="473">
        <v>16061</v>
      </c>
      <c r="BN203" s="473">
        <v>20855</v>
      </c>
      <c r="BO203" s="473">
        <v>23413</v>
      </c>
      <c r="BP203" s="473">
        <v>21555</v>
      </c>
      <c r="BQ203" s="473">
        <v>21223</v>
      </c>
      <c r="BR203" s="473">
        <v>14797</v>
      </c>
      <c r="BS203" s="473">
        <v>23370</v>
      </c>
      <c r="BT203" s="473">
        <v>18379</v>
      </c>
      <c r="BU203" s="473">
        <v>21522</v>
      </c>
      <c r="BV203" s="473">
        <v>37774</v>
      </c>
      <c r="BW203" s="473">
        <v>20636</v>
      </c>
      <c r="BX203" s="473">
        <v>28782</v>
      </c>
      <c r="BY203" s="473">
        <v>9485</v>
      </c>
      <c r="BZ203" s="473">
        <v>21409</v>
      </c>
      <c r="CA203" s="473">
        <v>30155</v>
      </c>
      <c r="CB203" s="473">
        <v>27153</v>
      </c>
      <c r="CC203" s="473">
        <v>28707</v>
      </c>
      <c r="CD203" s="473">
        <v>25986</v>
      </c>
      <c r="CE203" s="474"/>
      <c r="CF203" s="475" t="s">
        <v>1861</v>
      </c>
      <c r="CG203" s="475"/>
      <c r="CH203" s="475"/>
      <c r="CI203" s="475"/>
      <c r="CJ203"/>
    </row>
    <row r="204" spans="1:88" s="476" customFormat="1" ht="15" customHeight="1">
      <c r="A204" s="469" t="s">
        <v>1507</v>
      </c>
      <c r="B204" s="469" t="s">
        <v>1959</v>
      </c>
      <c r="C204" s="469" t="s">
        <v>1508</v>
      </c>
      <c r="D204" s="469" t="s">
        <v>1509</v>
      </c>
      <c r="E204" s="469"/>
      <c r="F204" s="462">
        <v>189</v>
      </c>
      <c r="G204" s="463"/>
      <c r="H204" s="471"/>
      <c r="I204" s="471"/>
      <c r="J204" s="697" t="s">
        <v>1862</v>
      </c>
      <c r="K204" s="697"/>
      <c r="L204" s="697"/>
      <c r="M204" s="697"/>
      <c r="N204" s="697"/>
      <c r="O204" s="697"/>
      <c r="P204" s="472"/>
      <c r="Q204" s="473">
        <v>2398</v>
      </c>
      <c r="R204" s="473">
        <v>2701</v>
      </c>
      <c r="S204" s="473">
        <v>2410</v>
      </c>
      <c r="T204" s="473">
        <v>3871</v>
      </c>
      <c r="U204" s="473">
        <v>2723</v>
      </c>
      <c r="V204" s="473">
        <v>3017</v>
      </c>
      <c r="W204" s="473">
        <v>2002</v>
      </c>
      <c r="X204" s="473">
        <v>4837</v>
      </c>
      <c r="Y204" s="473">
        <v>1508</v>
      </c>
      <c r="Z204" s="473">
        <v>2497</v>
      </c>
      <c r="AA204" s="473">
        <v>3510</v>
      </c>
      <c r="AB204" s="473">
        <v>3440</v>
      </c>
      <c r="AC204" s="473">
        <v>5203</v>
      </c>
      <c r="AD204" s="473">
        <v>2342</v>
      </c>
      <c r="AE204" s="473">
        <v>2901</v>
      </c>
      <c r="AF204" s="473">
        <v>2269</v>
      </c>
      <c r="AG204" s="473">
        <v>5008</v>
      </c>
      <c r="AH204" s="473">
        <v>960</v>
      </c>
      <c r="AI204" s="473">
        <v>2279</v>
      </c>
      <c r="AJ204" s="473">
        <v>3134</v>
      </c>
      <c r="AK204" s="473">
        <v>2459</v>
      </c>
      <c r="AL204" s="473">
        <v>1435</v>
      </c>
      <c r="AM204" s="473">
        <v>1424</v>
      </c>
      <c r="AN204" s="473">
        <v>1233</v>
      </c>
      <c r="AO204" s="473">
        <v>2286</v>
      </c>
      <c r="AP204" s="473">
        <v>1072</v>
      </c>
      <c r="AQ204" s="473">
        <v>2698</v>
      </c>
      <c r="AR204" s="473">
        <v>2097</v>
      </c>
      <c r="AS204" s="473">
        <v>6156</v>
      </c>
      <c r="AT204" s="473">
        <v>613</v>
      </c>
      <c r="AU204" s="473">
        <v>1598</v>
      </c>
      <c r="AV204" s="473">
        <v>1012</v>
      </c>
      <c r="AW204" s="473">
        <v>1888</v>
      </c>
      <c r="AX204" s="473">
        <v>2433</v>
      </c>
      <c r="AY204" s="473">
        <v>979</v>
      </c>
      <c r="AZ204" s="473">
        <v>2382</v>
      </c>
      <c r="BA204" s="473">
        <v>1276</v>
      </c>
      <c r="BB204" s="473">
        <v>1883</v>
      </c>
      <c r="BC204" s="473">
        <v>1539</v>
      </c>
      <c r="BD204" s="473">
        <v>2902</v>
      </c>
      <c r="BE204" s="473">
        <v>1327</v>
      </c>
      <c r="BF204" s="473">
        <v>1445</v>
      </c>
      <c r="BG204" s="473">
        <v>2238</v>
      </c>
      <c r="BH204" s="473">
        <v>1469</v>
      </c>
      <c r="BI204" s="473">
        <v>2627</v>
      </c>
      <c r="BJ204" s="473">
        <v>4551</v>
      </c>
      <c r="BK204" s="473">
        <v>2836</v>
      </c>
      <c r="BL204" s="473">
        <v>1977</v>
      </c>
      <c r="BM204" s="473">
        <v>4286</v>
      </c>
      <c r="BN204" s="473">
        <v>2812</v>
      </c>
      <c r="BO204" s="473">
        <v>5778</v>
      </c>
      <c r="BP204" s="473">
        <v>4199</v>
      </c>
      <c r="BQ204" s="473">
        <v>3424</v>
      </c>
      <c r="BR204" s="473">
        <v>7811</v>
      </c>
      <c r="BS204" s="473">
        <v>1533</v>
      </c>
      <c r="BT204" s="473">
        <v>1820</v>
      </c>
      <c r="BU204" s="473">
        <v>2748</v>
      </c>
      <c r="BV204" s="473">
        <v>3075</v>
      </c>
      <c r="BW204" s="473">
        <v>8673</v>
      </c>
      <c r="BX204" s="473">
        <v>2880</v>
      </c>
      <c r="BY204" s="473">
        <v>3133</v>
      </c>
      <c r="BZ204" s="473">
        <v>2126</v>
      </c>
      <c r="CA204" s="473">
        <v>1076</v>
      </c>
      <c r="CB204" s="473">
        <v>738</v>
      </c>
      <c r="CC204" s="473">
        <v>1928</v>
      </c>
      <c r="CD204" s="473">
        <v>1083</v>
      </c>
      <c r="CE204" s="474"/>
      <c r="CF204" s="475" t="s">
        <v>1863</v>
      </c>
      <c r="CG204" s="475"/>
      <c r="CH204" s="475"/>
      <c r="CI204" s="475"/>
      <c r="CJ204"/>
    </row>
    <row r="205" spans="1:88" s="468" customFormat="1" ht="27" customHeight="1">
      <c r="A205" s="461" t="s">
        <v>1507</v>
      </c>
      <c r="B205" s="461" t="s">
        <v>1959</v>
      </c>
      <c r="C205" s="461" t="s">
        <v>1508</v>
      </c>
      <c r="D205" s="461" t="s">
        <v>1509</v>
      </c>
      <c r="E205" s="461"/>
      <c r="F205" s="462">
        <v>190</v>
      </c>
      <c r="G205" s="463"/>
      <c r="H205" s="463"/>
      <c r="I205" s="463"/>
      <c r="J205" s="696" t="s">
        <v>1864</v>
      </c>
      <c r="K205" s="696"/>
      <c r="L205" s="696"/>
      <c r="M205" s="696"/>
      <c r="N205" s="696"/>
      <c r="O205" s="696"/>
      <c r="P205" s="464"/>
      <c r="Q205" s="465">
        <v>4362</v>
      </c>
      <c r="R205" s="465">
        <v>7343</v>
      </c>
      <c r="S205" s="465">
        <v>8207</v>
      </c>
      <c r="T205" s="465">
        <v>8320</v>
      </c>
      <c r="U205" s="465">
        <v>7631</v>
      </c>
      <c r="V205" s="465">
        <v>6277</v>
      </c>
      <c r="W205" s="465">
        <v>4872</v>
      </c>
      <c r="X205" s="465">
        <v>9825</v>
      </c>
      <c r="Y205" s="465">
        <v>9074</v>
      </c>
      <c r="Z205" s="465">
        <v>5899</v>
      </c>
      <c r="AA205" s="465">
        <v>7105</v>
      </c>
      <c r="AB205" s="465">
        <v>10672</v>
      </c>
      <c r="AC205" s="465">
        <v>9021</v>
      </c>
      <c r="AD205" s="465">
        <v>5138</v>
      </c>
      <c r="AE205" s="465">
        <v>10207</v>
      </c>
      <c r="AF205" s="465">
        <v>6778</v>
      </c>
      <c r="AG205" s="465">
        <v>12219</v>
      </c>
      <c r="AH205" s="465">
        <v>4370</v>
      </c>
      <c r="AI205" s="465">
        <v>8313</v>
      </c>
      <c r="AJ205" s="465">
        <v>6682</v>
      </c>
      <c r="AK205" s="465">
        <v>6048</v>
      </c>
      <c r="AL205" s="465">
        <v>6888</v>
      </c>
      <c r="AM205" s="465">
        <v>4028</v>
      </c>
      <c r="AN205" s="465">
        <v>13019</v>
      </c>
      <c r="AO205" s="465">
        <v>5606</v>
      </c>
      <c r="AP205" s="465">
        <v>6932</v>
      </c>
      <c r="AQ205" s="465">
        <v>2385</v>
      </c>
      <c r="AR205" s="465">
        <v>2331</v>
      </c>
      <c r="AS205" s="465">
        <v>15173</v>
      </c>
      <c r="AT205" s="465">
        <v>10189</v>
      </c>
      <c r="AU205" s="465">
        <v>7636</v>
      </c>
      <c r="AV205" s="465">
        <v>4368</v>
      </c>
      <c r="AW205" s="465">
        <v>6208</v>
      </c>
      <c r="AX205" s="465">
        <v>4539</v>
      </c>
      <c r="AY205" s="465">
        <v>16912</v>
      </c>
      <c r="AZ205" s="465">
        <v>6427</v>
      </c>
      <c r="BA205" s="465">
        <v>8558</v>
      </c>
      <c r="BB205" s="465">
        <v>4309</v>
      </c>
      <c r="BC205" s="465">
        <v>2948</v>
      </c>
      <c r="BD205" s="465">
        <v>3635</v>
      </c>
      <c r="BE205" s="465">
        <v>2331</v>
      </c>
      <c r="BF205" s="465">
        <v>1089</v>
      </c>
      <c r="BG205" s="465">
        <v>4442</v>
      </c>
      <c r="BH205" s="465">
        <v>2638</v>
      </c>
      <c r="BI205" s="465">
        <v>5465</v>
      </c>
      <c r="BJ205" s="465">
        <v>8048</v>
      </c>
      <c r="BK205" s="465">
        <v>5604</v>
      </c>
      <c r="BL205" s="465">
        <v>3912</v>
      </c>
      <c r="BM205" s="465">
        <v>7489</v>
      </c>
      <c r="BN205" s="465">
        <v>9204</v>
      </c>
      <c r="BO205" s="465">
        <v>6659</v>
      </c>
      <c r="BP205" s="465">
        <v>5090</v>
      </c>
      <c r="BQ205" s="465">
        <v>8688</v>
      </c>
      <c r="BR205" s="465">
        <v>6086</v>
      </c>
      <c r="BS205" s="465">
        <v>5646</v>
      </c>
      <c r="BT205" s="465">
        <v>4924</v>
      </c>
      <c r="BU205" s="465">
        <v>5967</v>
      </c>
      <c r="BV205" s="465">
        <v>5703</v>
      </c>
      <c r="BW205" s="465">
        <v>48504</v>
      </c>
      <c r="BX205" s="465">
        <v>4552</v>
      </c>
      <c r="BY205" s="465">
        <v>6194</v>
      </c>
      <c r="BZ205" s="465">
        <v>2018</v>
      </c>
      <c r="CA205" s="465">
        <v>3388</v>
      </c>
      <c r="CB205" s="465">
        <v>4644</v>
      </c>
      <c r="CC205" s="465">
        <v>5364</v>
      </c>
      <c r="CD205" s="465">
        <v>6615</v>
      </c>
      <c r="CE205" s="466"/>
      <c r="CF205" s="467" t="s">
        <v>1865</v>
      </c>
      <c r="CG205" s="467"/>
      <c r="CH205" s="467"/>
      <c r="CI205" s="467"/>
      <c r="CJ205" s="410"/>
    </row>
    <row r="206" spans="1:88" s="476" customFormat="1" ht="15" customHeight="1">
      <c r="A206" s="469" t="s">
        <v>1507</v>
      </c>
      <c r="B206" s="469" t="s">
        <v>1959</v>
      </c>
      <c r="C206" s="469" t="s">
        <v>1508</v>
      </c>
      <c r="D206" s="469" t="s">
        <v>1509</v>
      </c>
      <c r="E206" s="469"/>
      <c r="F206" s="462">
        <v>191</v>
      </c>
      <c r="G206" s="463"/>
      <c r="H206" s="471"/>
      <c r="I206" s="471"/>
      <c r="J206" s="697" t="s">
        <v>1866</v>
      </c>
      <c r="K206" s="697"/>
      <c r="L206" s="697"/>
      <c r="M206" s="697"/>
      <c r="N206" s="697"/>
      <c r="O206" s="697"/>
      <c r="P206" s="472"/>
      <c r="Q206" s="473">
        <v>34156</v>
      </c>
      <c r="R206" s="473">
        <v>35402</v>
      </c>
      <c r="S206" s="473">
        <v>33146</v>
      </c>
      <c r="T206" s="473">
        <v>26225</v>
      </c>
      <c r="U206" s="473">
        <v>34898</v>
      </c>
      <c r="V206" s="473">
        <v>23336</v>
      </c>
      <c r="W206" s="473">
        <v>37600</v>
      </c>
      <c r="X206" s="473">
        <v>37780</v>
      </c>
      <c r="Y206" s="473">
        <v>40656</v>
      </c>
      <c r="Z206" s="473">
        <v>31470</v>
      </c>
      <c r="AA206" s="473">
        <v>25468</v>
      </c>
      <c r="AB206" s="473">
        <v>22525</v>
      </c>
      <c r="AC206" s="473">
        <v>24303</v>
      </c>
      <c r="AD206" s="473">
        <v>12583</v>
      </c>
      <c r="AE206" s="473">
        <v>51222</v>
      </c>
      <c r="AF206" s="473">
        <v>23957</v>
      </c>
      <c r="AG206" s="473">
        <v>30096</v>
      </c>
      <c r="AH206" s="473">
        <v>20241</v>
      </c>
      <c r="AI206" s="473">
        <v>40499</v>
      </c>
      <c r="AJ206" s="473">
        <v>21501</v>
      </c>
      <c r="AK206" s="473">
        <v>40403</v>
      </c>
      <c r="AL206" s="473">
        <v>38603</v>
      </c>
      <c r="AM206" s="473">
        <v>43207</v>
      </c>
      <c r="AN206" s="473">
        <v>29960</v>
      </c>
      <c r="AO206" s="473">
        <v>31669</v>
      </c>
      <c r="AP206" s="473">
        <v>35925</v>
      </c>
      <c r="AQ206" s="473">
        <v>40236</v>
      </c>
      <c r="AR206" s="473">
        <v>35421</v>
      </c>
      <c r="AS206" s="473">
        <v>49244</v>
      </c>
      <c r="AT206" s="473">
        <v>25882</v>
      </c>
      <c r="AU206" s="473">
        <v>41476</v>
      </c>
      <c r="AV206" s="473">
        <v>22108</v>
      </c>
      <c r="AW206" s="473">
        <v>22492</v>
      </c>
      <c r="AX206" s="473">
        <v>35552</v>
      </c>
      <c r="AY206" s="473">
        <v>31606</v>
      </c>
      <c r="AZ206" s="473">
        <v>22736</v>
      </c>
      <c r="BA206" s="473">
        <v>41568</v>
      </c>
      <c r="BB206" s="473">
        <v>39657</v>
      </c>
      <c r="BC206" s="473">
        <v>31185</v>
      </c>
      <c r="BD206" s="473">
        <v>42919</v>
      </c>
      <c r="BE206" s="473">
        <v>20803</v>
      </c>
      <c r="BF206" s="473">
        <v>24467</v>
      </c>
      <c r="BG206" s="473">
        <v>44368</v>
      </c>
      <c r="BH206" s="473">
        <v>13726</v>
      </c>
      <c r="BI206" s="473">
        <v>19463</v>
      </c>
      <c r="BJ206" s="473">
        <v>30674</v>
      </c>
      <c r="BK206" s="473">
        <v>32133</v>
      </c>
      <c r="BL206" s="473">
        <v>26316</v>
      </c>
      <c r="BM206" s="473">
        <v>20660</v>
      </c>
      <c r="BN206" s="473">
        <v>24727</v>
      </c>
      <c r="BO206" s="473">
        <v>45830</v>
      </c>
      <c r="BP206" s="473">
        <v>23395</v>
      </c>
      <c r="BQ206" s="473">
        <v>31549</v>
      </c>
      <c r="BR206" s="473">
        <v>35919</v>
      </c>
      <c r="BS206" s="473">
        <v>19629</v>
      </c>
      <c r="BT206" s="473">
        <v>36450</v>
      </c>
      <c r="BU206" s="473">
        <v>21100</v>
      </c>
      <c r="BV206" s="473">
        <v>34769</v>
      </c>
      <c r="BW206" s="473">
        <v>17893</v>
      </c>
      <c r="BX206" s="473">
        <v>26768</v>
      </c>
      <c r="BY206" s="473">
        <v>13781</v>
      </c>
      <c r="BZ206" s="473">
        <v>28256</v>
      </c>
      <c r="CA206" s="473">
        <v>38636</v>
      </c>
      <c r="CB206" s="473">
        <v>37819</v>
      </c>
      <c r="CC206" s="473">
        <v>26713</v>
      </c>
      <c r="CD206" s="473">
        <v>27199</v>
      </c>
      <c r="CE206" s="474"/>
      <c r="CF206" s="475" t="s">
        <v>1867</v>
      </c>
      <c r="CG206" s="475"/>
      <c r="CH206" s="475"/>
      <c r="CI206" s="475"/>
      <c r="CJ206"/>
    </row>
    <row r="207" spans="1:88" s="476" customFormat="1" ht="15" customHeight="1">
      <c r="A207" s="469" t="s">
        <v>1507</v>
      </c>
      <c r="B207" s="469" t="s">
        <v>1959</v>
      </c>
      <c r="C207" s="469" t="s">
        <v>1508</v>
      </c>
      <c r="D207" s="469" t="s">
        <v>1509</v>
      </c>
      <c r="E207" s="469"/>
      <c r="F207" s="462">
        <v>192</v>
      </c>
      <c r="G207" s="463"/>
      <c r="H207" s="471"/>
      <c r="I207" s="471"/>
      <c r="J207" s="697" t="s">
        <v>1868</v>
      </c>
      <c r="K207" s="697"/>
      <c r="L207" s="697"/>
      <c r="M207" s="697"/>
      <c r="N207" s="697"/>
      <c r="O207" s="697"/>
      <c r="P207" s="472"/>
      <c r="Q207" s="473">
        <v>2548</v>
      </c>
      <c r="R207" s="473">
        <v>5297</v>
      </c>
      <c r="S207" s="473">
        <v>7438</v>
      </c>
      <c r="T207" s="473">
        <v>564</v>
      </c>
      <c r="U207" s="473">
        <v>1007</v>
      </c>
      <c r="V207" s="473">
        <v>6214</v>
      </c>
      <c r="W207" s="473">
        <v>4302</v>
      </c>
      <c r="X207" s="473">
        <v>5918</v>
      </c>
      <c r="Y207" s="473">
        <v>6312</v>
      </c>
      <c r="Z207" s="473">
        <v>446</v>
      </c>
      <c r="AA207" s="473">
        <v>8478</v>
      </c>
      <c r="AB207" s="473">
        <v>8625</v>
      </c>
      <c r="AC207" s="473">
        <v>3594</v>
      </c>
      <c r="AD207" s="473">
        <v>2778</v>
      </c>
      <c r="AE207" s="473">
        <v>720</v>
      </c>
      <c r="AF207" s="473">
        <v>0</v>
      </c>
      <c r="AG207" s="473">
        <v>197</v>
      </c>
      <c r="AH207" s="473">
        <v>0</v>
      </c>
      <c r="AI207" s="473">
        <v>0</v>
      </c>
      <c r="AJ207" s="473">
        <v>9637</v>
      </c>
      <c r="AK207" s="473">
        <v>0</v>
      </c>
      <c r="AL207" s="473">
        <v>4236</v>
      </c>
      <c r="AM207" s="473">
        <v>0</v>
      </c>
      <c r="AN207" s="473">
        <v>3493</v>
      </c>
      <c r="AO207" s="473">
        <v>26606</v>
      </c>
      <c r="AP207" s="473">
        <v>0</v>
      </c>
      <c r="AQ207" s="473">
        <v>561</v>
      </c>
      <c r="AR207" s="473">
        <v>0</v>
      </c>
      <c r="AS207" s="473">
        <v>0</v>
      </c>
      <c r="AT207" s="473">
        <v>0</v>
      </c>
      <c r="AU207" s="473">
        <v>2274</v>
      </c>
      <c r="AV207" s="473">
        <v>16206</v>
      </c>
      <c r="AW207" s="473">
        <v>0</v>
      </c>
      <c r="AX207" s="473">
        <v>0</v>
      </c>
      <c r="AY207" s="473">
        <v>21320</v>
      </c>
      <c r="AZ207" s="473">
        <v>0</v>
      </c>
      <c r="BA207" s="473">
        <v>4254</v>
      </c>
      <c r="BB207" s="473">
        <v>0</v>
      </c>
      <c r="BC207" s="473">
        <v>19275</v>
      </c>
      <c r="BD207" s="473">
        <v>0</v>
      </c>
      <c r="BE207" s="473">
        <v>0</v>
      </c>
      <c r="BF207" s="473">
        <v>0</v>
      </c>
      <c r="BG207" s="473">
        <v>0</v>
      </c>
      <c r="BH207" s="473">
        <v>3216</v>
      </c>
      <c r="BI207" s="473">
        <v>0</v>
      </c>
      <c r="BJ207" s="473">
        <v>0</v>
      </c>
      <c r="BK207" s="473">
        <v>37347</v>
      </c>
      <c r="BL207" s="473">
        <v>0</v>
      </c>
      <c r="BM207" s="473">
        <v>526</v>
      </c>
      <c r="BN207" s="473">
        <v>43810</v>
      </c>
      <c r="BO207" s="473">
        <v>3671</v>
      </c>
      <c r="BP207" s="473">
        <v>0</v>
      </c>
      <c r="BQ207" s="473">
        <v>49233</v>
      </c>
      <c r="BR207" s="473">
        <v>0</v>
      </c>
      <c r="BS207" s="473">
        <v>0</v>
      </c>
      <c r="BT207" s="473">
        <v>3352</v>
      </c>
      <c r="BU207" s="473">
        <v>0</v>
      </c>
      <c r="BV207" s="473">
        <v>24803</v>
      </c>
      <c r="BW207" s="473">
        <v>0</v>
      </c>
      <c r="BX207" s="473">
        <v>34150</v>
      </c>
      <c r="BY207" s="473">
        <v>10606</v>
      </c>
      <c r="BZ207" s="473">
        <v>0</v>
      </c>
      <c r="CA207" s="473">
        <v>0</v>
      </c>
      <c r="CB207" s="473">
        <v>0</v>
      </c>
      <c r="CC207" s="473">
        <v>0</v>
      </c>
      <c r="CD207" s="473">
        <v>0</v>
      </c>
      <c r="CE207" s="474"/>
      <c r="CF207" s="475" t="s">
        <v>1869</v>
      </c>
      <c r="CG207" s="475"/>
      <c r="CH207" s="475"/>
      <c r="CI207" s="475"/>
      <c r="CJ207"/>
    </row>
    <row r="208" spans="1:88" s="476" customFormat="1" ht="15" customHeight="1">
      <c r="A208" s="469" t="s">
        <v>1507</v>
      </c>
      <c r="B208" s="469" t="s">
        <v>1959</v>
      </c>
      <c r="C208" s="469" t="s">
        <v>1508</v>
      </c>
      <c r="D208" s="469" t="s">
        <v>1509</v>
      </c>
      <c r="E208" s="469"/>
      <c r="F208" s="462">
        <v>193</v>
      </c>
      <c r="G208" s="463"/>
      <c r="H208" s="471"/>
      <c r="I208" s="471"/>
      <c r="J208" s="724" t="s">
        <v>1870</v>
      </c>
      <c r="K208" s="696"/>
      <c r="L208" s="696"/>
      <c r="M208" s="696"/>
      <c r="N208" s="696"/>
      <c r="O208" s="696"/>
      <c r="P208" s="472"/>
      <c r="Q208" s="473">
        <v>557</v>
      </c>
      <c r="R208" s="473">
        <v>506</v>
      </c>
      <c r="S208" s="473">
        <v>697</v>
      </c>
      <c r="T208" s="473">
        <v>871</v>
      </c>
      <c r="U208" s="473">
        <v>178</v>
      </c>
      <c r="V208" s="473">
        <v>538</v>
      </c>
      <c r="W208" s="473">
        <v>568</v>
      </c>
      <c r="X208" s="473">
        <v>309</v>
      </c>
      <c r="Y208" s="473">
        <v>755</v>
      </c>
      <c r="Z208" s="473">
        <v>675</v>
      </c>
      <c r="AA208" s="473">
        <v>614</v>
      </c>
      <c r="AB208" s="473">
        <v>542</v>
      </c>
      <c r="AC208" s="473">
        <v>732</v>
      </c>
      <c r="AD208" s="473">
        <v>2115</v>
      </c>
      <c r="AE208" s="473">
        <v>327</v>
      </c>
      <c r="AF208" s="473">
        <v>22</v>
      </c>
      <c r="AG208" s="473">
        <v>1286</v>
      </c>
      <c r="AH208" s="473">
        <v>1140</v>
      </c>
      <c r="AI208" s="473">
        <v>44</v>
      </c>
      <c r="AJ208" s="473">
        <v>322</v>
      </c>
      <c r="AK208" s="473">
        <v>530</v>
      </c>
      <c r="AL208" s="473">
        <v>706</v>
      </c>
      <c r="AM208" s="473">
        <v>577</v>
      </c>
      <c r="AN208" s="473">
        <v>165</v>
      </c>
      <c r="AO208" s="473">
        <v>415</v>
      </c>
      <c r="AP208" s="473">
        <v>298</v>
      </c>
      <c r="AQ208" s="473">
        <v>660</v>
      </c>
      <c r="AR208" s="473">
        <v>528</v>
      </c>
      <c r="AS208" s="473">
        <v>302</v>
      </c>
      <c r="AT208" s="473">
        <v>712</v>
      </c>
      <c r="AU208" s="473">
        <v>484</v>
      </c>
      <c r="AV208" s="473">
        <v>114</v>
      </c>
      <c r="AW208" s="473">
        <v>1285</v>
      </c>
      <c r="AX208" s="473">
        <v>295</v>
      </c>
      <c r="AY208" s="473">
        <v>211</v>
      </c>
      <c r="AZ208" s="473">
        <v>246</v>
      </c>
      <c r="BA208" s="473">
        <v>530</v>
      </c>
      <c r="BB208" s="473">
        <v>2227</v>
      </c>
      <c r="BC208" s="473">
        <v>426</v>
      </c>
      <c r="BD208" s="473">
        <v>294</v>
      </c>
      <c r="BE208" s="473">
        <v>707</v>
      </c>
      <c r="BF208" s="473">
        <v>456</v>
      </c>
      <c r="BG208" s="473">
        <v>853</v>
      </c>
      <c r="BH208" s="473">
        <v>1691</v>
      </c>
      <c r="BI208" s="473">
        <v>526</v>
      </c>
      <c r="BJ208" s="473">
        <v>1729</v>
      </c>
      <c r="BK208" s="473">
        <v>500</v>
      </c>
      <c r="BL208" s="473">
        <v>333</v>
      </c>
      <c r="BM208" s="473">
        <v>165</v>
      </c>
      <c r="BN208" s="473">
        <v>344</v>
      </c>
      <c r="BO208" s="473">
        <v>497</v>
      </c>
      <c r="BP208" s="473">
        <v>901</v>
      </c>
      <c r="BQ208" s="473">
        <v>309</v>
      </c>
      <c r="BR208" s="473">
        <v>643</v>
      </c>
      <c r="BS208" s="473">
        <v>453</v>
      </c>
      <c r="BT208" s="473">
        <v>636</v>
      </c>
      <c r="BU208" s="473">
        <v>1117</v>
      </c>
      <c r="BV208" s="473">
        <v>2639</v>
      </c>
      <c r="BW208" s="473">
        <v>1860</v>
      </c>
      <c r="BX208" s="473">
        <v>1549</v>
      </c>
      <c r="BY208" s="473">
        <v>2192</v>
      </c>
      <c r="BZ208" s="473">
        <v>317</v>
      </c>
      <c r="CA208" s="473">
        <v>560</v>
      </c>
      <c r="CB208" s="473">
        <v>516</v>
      </c>
      <c r="CC208" s="473">
        <v>928</v>
      </c>
      <c r="CD208" s="473">
        <v>1032</v>
      </c>
      <c r="CE208" s="474"/>
      <c r="CF208" s="475" t="s">
        <v>1597</v>
      </c>
      <c r="CG208" s="475"/>
      <c r="CH208" s="475"/>
      <c r="CI208" s="475"/>
      <c r="CJ208"/>
    </row>
    <row r="209" spans="1:88" s="468" customFormat="1" ht="27" customHeight="1">
      <c r="A209" s="461" t="s">
        <v>1507</v>
      </c>
      <c r="B209" s="461" t="s">
        <v>1959</v>
      </c>
      <c r="C209" s="461" t="s">
        <v>1508</v>
      </c>
      <c r="D209" s="461" t="s">
        <v>1509</v>
      </c>
      <c r="E209" s="461"/>
      <c r="F209" s="462">
        <v>194</v>
      </c>
      <c r="G209" s="463"/>
      <c r="H209" s="463"/>
      <c r="I209" s="696" t="s">
        <v>1871</v>
      </c>
      <c r="J209" s="696"/>
      <c r="K209" s="696"/>
      <c r="L209" s="696"/>
      <c r="M209" s="696"/>
      <c r="N209" s="696"/>
      <c r="O209" s="696"/>
      <c r="P209" s="464"/>
      <c r="Q209" s="465">
        <v>56701</v>
      </c>
      <c r="R209" s="465">
        <v>52725</v>
      </c>
      <c r="S209" s="465">
        <v>52660</v>
      </c>
      <c r="T209" s="465">
        <v>49117</v>
      </c>
      <c r="U209" s="465">
        <v>43348</v>
      </c>
      <c r="V209" s="465">
        <v>41517</v>
      </c>
      <c r="W209" s="465">
        <v>60136</v>
      </c>
      <c r="X209" s="465">
        <v>45064</v>
      </c>
      <c r="Y209" s="465">
        <v>54004</v>
      </c>
      <c r="Z209" s="465">
        <v>57702</v>
      </c>
      <c r="AA209" s="465">
        <v>47581</v>
      </c>
      <c r="AB209" s="465">
        <v>47537</v>
      </c>
      <c r="AC209" s="465">
        <v>43974</v>
      </c>
      <c r="AD209" s="465">
        <v>32662</v>
      </c>
      <c r="AE209" s="465">
        <v>39049</v>
      </c>
      <c r="AF209" s="465">
        <v>44099</v>
      </c>
      <c r="AG209" s="465">
        <v>36113</v>
      </c>
      <c r="AH209" s="465">
        <v>36679</v>
      </c>
      <c r="AI209" s="465">
        <v>38103</v>
      </c>
      <c r="AJ209" s="465">
        <v>43395</v>
      </c>
      <c r="AK209" s="465">
        <v>40527</v>
      </c>
      <c r="AL209" s="465">
        <v>60298</v>
      </c>
      <c r="AM209" s="465">
        <v>45942</v>
      </c>
      <c r="AN209" s="465">
        <v>54420</v>
      </c>
      <c r="AO209" s="465">
        <v>123308</v>
      </c>
      <c r="AP209" s="465">
        <v>47121</v>
      </c>
      <c r="AQ209" s="465">
        <v>69221</v>
      </c>
      <c r="AR209" s="465">
        <v>63474</v>
      </c>
      <c r="AS209" s="465">
        <v>51385</v>
      </c>
      <c r="AT209" s="465">
        <v>50254</v>
      </c>
      <c r="AU209" s="465">
        <v>45601</v>
      </c>
      <c r="AV209" s="465">
        <v>40523</v>
      </c>
      <c r="AW209" s="465">
        <v>46035</v>
      </c>
      <c r="AX209" s="465">
        <v>40206</v>
      </c>
      <c r="AY209" s="465">
        <v>45605</v>
      </c>
      <c r="AZ209" s="465">
        <v>40840</v>
      </c>
      <c r="BA209" s="465">
        <v>40047</v>
      </c>
      <c r="BB209" s="465">
        <v>44605</v>
      </c>
      <c r="BC209" s="465">
        <v>51116</v>
      </c>
      <c r="BD209" s="465">
        <v>71610</v>
      </c>
      <c r="BE209" s="465">
        <v>47884</v>
      </c>
      <c r="BF209" s="465">
        <v>50697</v>
      </c>
      <c r="BG209" s="465">
        <v>54190</v>
      </c>
      <c r="BH209" s="465">
        <v>45372</v>
      </c>
      <c r="BI209" s="465">
        <v>46506</v>
      </c>
      <c r="BJ209" s="465">
        <v>53166</v>
      </c>
      <c r="BK209" s="465">
        <v>55980</v>
      </c>
      <c r="BL209" s="465">
        <v>47650</v>
      </c>
      <c r="BM209" s="465">
        <v>40132</v>
      </c>
      <c r="BN209" s="465">
        <v>51036</v>
      </c>
      <c r="BO209" s="465">
        <v>55296</v>
      </c>
      <c r="BP209" s="465">
        <v>45989</v>
      </c>
      <c r="BQ209" s="465">
        <v>37168</v>
      </c>
      <c r="BR209" s="465">
        <v>38705</v>
      </c>
      <c r="BS209" s="465">
        <v>51929</v>
      </c>
      <c r="BT209" s="465">
        <v>40069</v>
      </c>
      <c r="BU209" s="465">
        <v>42511</v>
      </c>
      <c r="BV209" s="465">
        <v>51701</v>
      </c>
      <c r="BW209" s="465">
        <v>33087</v>
      </c>
      <c r="BX209" s="465">
        <v>38137</v>
      </c>
      <c r="BY209" s="465">
        <v>46714</v>
      </c>
      <c r="BZ209" s="465">
        <v>74531</v>
      </c>
      <c r="CA209" s="465">
        <v>59583</v>
      </c>
      <c r="CB209" s="465">
        <v>42438</v>
      </c>
      <c r="CC209" s="465">
        <v>46859</v>
      </c>
      <c r="CD209" s="465">
        <v>47583</v>
      </c>
      <c r="CE209" s="466"/>
      <c r="CF209" s="467" t="s">
        <v>1872</v>
      </c>
      <c r="CG209" s="467"/>
      <c r="CH209" s="467"/>
      <c r="CI209" s="467"/>
      <c r="CJ209" s="410"/>
    </row>
    <row r="210" spans="1:88" s="468" customFormat="1" ht="27" customHeight="1">
      <c r="A210" s="461" t="s">
        <v>1507</v>
      </c>
      <c r="B210" s="461" t="s">
        <v>1959</v>
      </c>
      <c r="C210" s="461" t="s">
        <v>1508</v>
      </c>
      <c r="D210" s="461" t="s">
        <v>1509</v>
      </c>
      <c r="E210" s="461"/>
      <c r="F210" s="462">
        <v>195</v>
      </c>
      <c r="G210" s="463"/>
      <c r="H210" s="696" t="s">
        <v>1873</v>
      </c>
      <c r="I210" s="696"/>
      <c r="J210" s="696"/>
      <c r="K210" s="696"/>
      <c r="L210" s="696"/>
      <c r="M210" s="696"/>
      <c r="N210" s="696"/>
      <c r="O210" s="696"/>
      <c r="P210" s="464"/>
      <c r="Q210" s="465">
        <v>390653</v>
      </c>
      <c r="R210" s="465">
        <v>420365</v>
      </c>
      <c r="S210" s="465">
        <v>403204</v>
      </c>
      <c r="T210" s="465">
        <v>379288</v>
      </c>
      <c r="U210" s="465">
        <v>364987</v>
      </c>
      <c r="V210" s="465">
        <v>363005</v>
      </c>
      <c r="W210" s="465">
        <v>421336</v>
      </c>
      <c r="X210" s="465">
        <v>433765</v>
      </c>
      <c r="Y210" s="465">
        <v>418857</v>
      </c>
      <c r="Z210" s="465">
        <v>402830</v>
      </c>
      <c r="AA210" s="465">
        <v>357533</v>
      </c>
      <c r="AB210" s="465">
        <v>372659</v>
      </c>
      <c r="AC210" s="465">
        <v>372448</v>
      </c>
      <c r="AD210" s="465">
        <v>291897</v>
      </c>
      <c r="AE210" s="465">
        <v>396260</v>
      </c>
      <c r="AF210" s="465">
        <v>351159</v>
      </c>
      <c r="AG210" s="465">
        <v>406580</v>
      </c>
      <c r="AH210" s="465">
        <v>317503</v>
      </c>
      <c r="AI210" s="465">
        <v>442346</v>
      </c>
      <c r="AJ210" s="465">
        <v>388239</v>
      </c>
      <c r="AK210" s="465">
        <v>476420</v>
      </c>
      <c r="AL210" s="465">
        <v>434012</v>
      </c>
      <c r="AM210" s="465">
        <v>441173</v>
      </c>
      <c r="AN210" s="465">
        <v>382318</v>
      </c>
      <c r="AO210" s="465">
        <v>433692</v>
      </c>
      <c r="AP210" s="465">
        <v>391297</v>
      </c>
      <c r="AQ210" s="465">
        <v>427147</v>
      </c>
      <c r="AR210" s="465">
        <v>390176</v>
      </c>
      <c r="AS210" s="465">
        <v>421949</v>
      </c>
      <c r="AT210" s="465">
        <v>470718</v>
      </c>
      <c r="AU210" s="465">
        <v>468844</v>
      </c>
      <c r="AV210" s="465">
        <v>461652</v>
      </c>
      <c r="AW210" s="465">
        <v>347524</v>
      </c>
      <c r="AX210" s="465">
        <v>368024</v>
      </c>
      <c r="AY210" s="465">
        <v>446381</v>
      </c>
      <c r="AZ210" s="465">
        <v>441188</v>
      </c>
      <c r="BA210" s="465">
        <v>412000</v>
      </c>
      <c r="BB210" s="465">
        <v>389072</v>
      </c>
      <c r="BC210" s="465">
        <v>410363</v>
      </c>
      <c r="BD210" s="465">
        <v>394721</v>
      </c>
      <c r="BE210" s="465">
        <v>359637</v>
      </c>
      <c r="BF210" s="465">
        <v>334069</v>
      </c>
      <c r="BG210" s="465">
        <v>401197</v>
      </c>
      <c r="BH210" s="465">
        <v>379272</v>
      </c>
      <c r="BI210" s="465">
        <v>359859</v>
      </c>
      <c r="BJ210" s="465">
        <v>423357</v>
      </c>
      <c r="BK210" s="465">
        <v>358655</v>
      </c>
      <c r="BL210" s="465">
        <v>384538</v>
      </c>
      <c r="BM210" s="465">
        <v>363621</v>
      </c>
      <c r="BN210" s="465">
        <v>415020</v>
      </c>
      <c r="BO210" s="465">
        <v>451146</v>
      </c>
      <c r="BP210" s="465">
        <v>381146</v>
      </c>
      <c r="BQ210" s="465">
        <v>403391</v>
      </c>
      <c r="BR210" s="465">
        <v>386349</v>
      </c>
      <c r="BS210" s="465">
        <v>393111</v>
      </c>
      <c r="BT210" s="465">
        <v>374075</v>
      </c>
      <c r="BU210" s="465">
        <v>365489</v>
      </c>
      <c r="BV210" s="465">
        <v>413721</v>
      </c>
      <c r="BW210" s="465">
        <v>339334</v>
      </c>
      <c r="BX210" s="465">
        <v>394872</v>
      </c>
      <c r="BY210" s="465">
        <v>315832</v>
      </c>
      <c r="BZ210" s="465">
        <v>410814</v>
      </c>
      <c r="CA210" s="465">
        <v>395072</v>
      </c>
      <c r="CB210" s="465">
        <v>387212</v>
      </c>
      <c r="CC210" s="465">
        <v>341697</v>
      </c>
      <c r="CD210" s="465">
        <v>325707</v>
      </c>
      <c r="CE210" s="466"/>
      <c r="CF210" s="467" t="s">
        <v>1874</v>
      </c>
      <c r="CG210" s="467"/>
      <c r="CH210" s="467"/>
      <c r="CI210" s="467"/>
      <c r="CJ210" s="410"/>
    </row>
    <row r="211" spans="1:88" s="468" customFormat="1" ht="27" customHeight="1">
      <c r="A211" s="461" t="s">
        <v>1507</v>
      </c>
      <c r="B211" s="461" t="s">
        <v>1959</v>
      </c>
      <c r="C211" s="461" t="s">
        <v>1508</v>
      </c>
      <c r="D211" s="461" t="s">
        <v>1509</v>
      </c>
      <c r="E211" s="461"/>
      <c r="F211" s="462">
        <v>196</v>
      </c>
      <c r="G211" s="463"/>
      <c r="H211" s="696" t="s">
        <v>1875</v>
      </c>
      <c r="I211" s="696"/>
      <c r="J211" s="696"/>
      <c r="K211" s="696"/>
      <c r="L211" s="696"/>
      <c r="M211" s="696"/>
      <c r="N211" s="696"/>
      <c r="O211" s="696"/>
      <c r="P211" s="464"/>
      <c r="Q211" s="465">
        <v>125365</v>
      </c>
      <c r="R211" s="465">
        <v>134576</v>
      </c>
      <c r="S211" s="465">
        <v>121032</v>
      </c>
      <c r="T211" s="465">
        <v>111428</v>
      </c>
      <c r="U211" s="465">
        <v>104827</v>
      </c>
      <c r="V211" s="465">
        <v>110472</v>
      </c>
      <c r="W211" s="465">
        <v>134839</v>
      </c>
      <c r="X211" s="465">
        <v>160939</v>
      </c>
      <c r="Y211" s="465">
        <v>132891</v>
      </c>
      <c r="Z211" s="465">
        <v>128979</v>
      </c>
      <c r="AA211" s="465">
        <v>98669</v>
      </c>
      <c r="AB211" s="465">
        <v>96987</v>
      </c>
      <c r="AC211" s="465">
        <v>105522</v>
      </c>
      <c r="AD211" s="465">
        <v>79086</v>
      </c>
      <c r="AE211" s="465">
        <v>126739</v>
      </c>
      <c r="AF211" s="465">
        <v>101566</v>
      </c>
      <c r="AG211" s="465">
        <v>91084</v>
      </c>
      <c r="AH211" s="465">
        <v>77123</v>
      </c>
      <c r="AI211" s="465">
        <v>146205</v>
      </c>
      <c r="AJ211" s="465">
        <v>122615</v>
      </c>
      <c r="AK211" s="465">
        <v>173474</v>
      </c>
      <c r="AL211" s="465">
        <v>160908</v>
      </c>
      <c r="AM211" s="465">
        <v>118260</v>
      </c>
      <c r="AN211" s="465">
        <v>101853</v>
      </c>
      <c r="AO211" s="465">
        <v>156430</v>
      </c>
      <c r="AP211" s="465">
        <v>133526</v>
      </c>
      <c r="AQ211" s="465">
        <v>135413</v>
      </c>
      <c r="AR211" s="465">
        <v>123174</v>
      </c>
      <c r="AS211" s="465">
        <v>135482</v>
      </c>
      <c r="AT211" s="465">
        <v>171416</v>
      </c>
      <c r="AU211" s="465">
        <v>171151</v>
      </c>
      <c r="AV211" s="465">
        <v>176758</v>
      </c>
      <c r="AW211" s="465">
        <v>99614</v>
      </c>
      <c r="AX211" s="465">
        <v>99882</v>
      </c>
      <c r="AY211" s="465">
        <v>116257</v>
      </c>
      <c r="AZ211" s="465">
        <v>143780</v>
      </c>
      <c r="BA211" s="465">
        <v>139631</v>
      </c>
      <c r="BB211" s="465">
        <v>119237</v>
      </c>
      <c r="BC211" s="465">
        <v>140705</v>
      </c>
      <c r="BD211" s="465">
        <v>104715</v>
      </c>
      <c r="BE211" s="465">
        <v>125882</v>
      </c>
      <c r="BF211" s="465">
        <v>77276</v>
      </c>
      <c r="BG211" s="465">
        <v>123948</v>
      </c>
      <c r="BH211" s="465">
        <v>169697</v>
      </c>
      <c r="BI211" s="465">
        <v>135430</v>
      </c>
      <c r="BJ211" s="465">
        <v>156546</v>
      </c>
      <c r="BK211" s="465">
        <v>101694</v>
      </c>
      <c r="BL211" s="465">
        <v>117781</v>
      </c>
      <c r="BM211" s="465">
        <v>118150</v>
      </c>
      <c r="BN211" s="465">
        <v>109433</v>
      </c>
      <c r="BO211" s="465">
        <v>106341</v>
      </c>
      <c r="BP211" s="465">
        <v>103046</v>
      </c>
      <c r="BQ211" s="465">
        <v>108405</v>
      </c>
      <c r="BR211" s="465">
        <v>122821</v>
      </c>
      <c r="BS211" s="465">
        <v>155178</v>
      </c>
      <c r="BT211" s="465">
        <v>110302</v>
      </c>
      <c r="BU211" s="465">
        <v>124082</v>
      </c>
      <c r="BV211" s="465">
        <v>139338</v>
      </c>
      <c r="BW211" s="465">
        <v>13538</v>
      </c>
      <c r="BX211" s="465">
        <v>115025</v>
      </c>
      <c r="BY211" s="465">
        <v>85861</v>
      </c>
      <c r="BZ211" s="465">
        <v>167748</v>
      </c>
      <c r="CA211" s="465">
        <v>120040</v>
      </c>
      <c r="CB211" s="465">
        <v>111217</v>
      </c>
      <c r="CC211" s="465">
        <v>87269</v>
      </c>
      <c r="CD211" s="465">
        <v>63633</v>
      </c>
      <c r="CE211" s="466"/>
      <c r="CF211" s="467" t="s">
        <v>1876</v>
      </c>
      <c r="CG211" s="467"/>
      <c r="CH211" s="467"/>
      <c r="CI211" s="467"/>
      <c r="CJ211" s="410"/>
    </row>
    <row r="212" spans="1:88" s="468" customFormat="1" ht="27" customHeight="1">
      <c r="A212" s="461" t="s">
        <v>1507</v>
      </c>
      <c r="B212" s="461" t="s">
        <v>1959</v>
      </c>
      <c r="C212" s="461" t="s">
        <v>1508</v>
      </c>
      <c r="D212" s="461" t="s">
        <v>1509</v>
      </c>
      <c r="E212" s="461"/>
      <c r="F212" s="462">
        <v>197</v>
      </c>
      <c r="G212" s="463"/>
      <c r="H212" s="463"/>
      <c r="I212" s="696" t="s">
        <v>1877</v>
      </c>
      <c r="J212" s="696"/>
      <c r="K212" s="696"/>
      <c r="L212" s="696"/>
      <c r="M212" s="696"/>
      <c r="N212" s="696"/>
      <c r="O212" s="696"/>
      <c r="P212" s="464"/>
      <c r="Q212" s="465">
        <v>125916</v>
      </c>
      <c r="R212" s="465">
        <v>124307</v>
      </c>
      <c r="S212" s="465">
        <v>102469</v>
      </c>
      <c r="T212" s="465">
        <v>99535</v>
      </c>
      <c r="U212" s="465">
        <v>91526</v>
      </c>
      <c r="V212" s="465">
        <v>104322</v>
      </c>
      <c r="W212" s="465">
        <v>130763</v>
      </c>
      <c r="X212" s="465">
        <v>142011</v>
      </c>
      <c r="Y212" s="465">
        <v>116274</v>
      </c>
      <c r="Z212" s="465">
        <v>121931</v>
      </c>
      <c r="AA212" s="465">
        <v>83639</v>
      </c>
      <c r="AB212" s="465">
        <v>92624</v>
      </c>
      <c r="AC212" s="465">
        <v>92198</v>
      </c>
      <c r="AD212" s="465">
        <v>74632</v>
      </c>
      <c r="AE212" s="465">
        <v>100426</v>
      </c>
      <c r="AF212" s="465">
        <v>82334</v>
      </c>
      <c r="AG212" s="465">
        <v>71869</v>
      </c>
      <c r="AH212" s="465">
        <v>92554</v>
      </c>
      <c r="AI212" s="465">
        <v>112378</v>
      </c>
      <c r="AJ212" s="465">
        <v>102008</v>
      </c>
      <c r="AK212" s="465">
        <v>142026</v>
      </c>
      <c r="AL212" s="465">
        <v>129719</v>
      </c>
      <c r="AM212" s="465">
        <v>119278</v>
      </c>
      <c r="AN212" s="465">
        <v>106486</v>
      </c>
      <c r="AO212" s="465">
        <v>119893</v>
      </c>
      <c r="AP212" s="465">
        <v>136075</v>
      </c>
      <c r="AQ212" s="465">
        <v>143527</v>
      </c>
      <c r="AR212" s="465">
        <v>124540</v>
      </c>
      <c r="AS212" s="465">
        <v>112099</v>
      </c>
      <c r="AT212" s="465">
        <v>168691</v>
      </c>
      <c r="AU212" s="465">
        <v>164609</v>
      </c>
      <c r="AV212" s="465">
        <v>160199</v>
      </c>
      <c r="AW212" s="465">
        <v>80380</v>
      </c>
      <c r="AX212" s="465">
        <v>96429</v>
      </c>
      <c r="AY212" s="465">
        <v>109148</v>
      </c>
      <c r="AZ212" s="465">
        <v>143031</v>
      </c>
      <c r="BA212" s="465">
        <v>145033</v>
      </c>
      <c r="BB212" s="465">
        <v>126523</v>
      </c>
      <c r="BC212" s="465">
        <v>121223</v>
      </c>
      <c r="BD212" s="465">
        <v>103317</v>
      </c>
      <c r="BE212" s="465">
        <v>136570</v>
      </c>
      <c r="BF212" s="465">
        <v>99092</v>
      </c>
      <c r="BG212" s="465">
        <v>108176</v>
      </c>
      <c r="BH212" s="465">
        <v>158159</v>
      </c>
      <c r="BI212" s="465">
        <v>122123</v>
      </c>
      <c r="BJ212" s="465">
        <v>146053</v>
      </c>
      <c r="BK212" s="465">
        <v>89119</v>
      </c>
      <c r="BL212" s="465">
        <v>112599</v>
      </c>
      <c r="BM212" s="465">
        <v>125530</v>
      </c>
      <c r="BN212" s="465">
        <v>103733</v>
      </c>
      <c r="BO212" s="465">
        <v>91735</v>
      </c>
      <c r="BP212" s="465">
        <v>96083</v>
      </c>
      <c r="BQ212" s="465">
        <v>90646</v>
      </c>
      <c r="BR212" s="465">
        <v>112472</v>
      </c>
      <c r="BS212" s="465">
        <v>145607</v>
      </c>
      <c r="BT212" s="465">
        <v>89925</v>
      </c>
      <c r="BU212" s="465">
        <v>109746</v>
      </c>
      <c r="BV212" s="465">
        <v>116373</v>
      </c>
      <c r="BW212" s="465">
        <v>48814</v>
      </c>
      <c r="BX212" s="465">
        <v>90304</v>
      </c>
      <c r="BY212" s="465">
        <v>102447</v>
      </c>
      <c r="BZ212" s="465">
        <v>170852</v>
      </c>
      <c r="CA212" s="465">
        <v>119624</v>
      </c>
      <c r="CB212" s="465">
        <v>119810</v>
      </c>
      <c r="CC212" s="465">
        <v>80003</v>
      </c>
      <c r="CD212" s="465">
        <v>56591</v>
      </c>
      <c r="CE212" s="466"/>
      <c r="CF212" s="467" t="s">
        <v>1878</v>
      </c>
      <c r="CG212" s="467"/>
      <c r="CH212" s="467"/>
      <c r="CI212" s="467"/>
      <c r="CJ212" s="410"/>
    </row>
    <row r="213" spans="1:88" s="476" customFormat="1" ht="15" customHeight="1">
      <c r="A213" s="469" t="s">
        <v>1507</v>
      </c>
      <c r="B213" s="469" t="s">
        <v>1959</v>
      </c>
      <c r="C213" s="469" t="s">
        <v>1508</v>
      </c>
      <c r="D213" s="469" t="s">
        <v>1509</v>
      </c>
      <c r="E213" s="469"/>
      <c r="F213" s="462">
        <v>198</v>
      </c>
      <c r="G213" s="463"/>
      <c r="H213" s="471"/>
      <c r="I213" s="471"/>
      <c r="J213" s="697" t="s">
        <v>1879</v>
      </c>
      <c r="K213" s="697"/>
      <c r="L213" s="697"/>
      <c r="M213" s="697"/>
      <c r="N213" s="697"/>
      <c r="O213" s="697"/>
      <c r="P213" s="472"/>
      <c r="Q213" s="473">
        <v>123837</v>
      </c>
      <c r="R213" s="473">
        <v>122352</v>
      </c>
      <c r="S213" s="473">
        <v>101271</v>
      </c>
      <c r="T213" s="473">
        <v>99197</v>
      </c>
      <c r="U213" s="473">
        <v>91216</v>
      </c>
      <c r="V213" s="473">
        <v>103468</v>
      </c>
      <c r="W213" s="473">
        <v>128235</v>
      </c>
      <c r="X213" s="473">
        <v>141283</v>
      </c>
      <c r="Y213" s="473">
        <v>114611</v>
      </c>
      <c r="Z213" s="473">
        <v>120809</v>
      </c>
      <c r="AA213" s="473">
        <v>82424</v>
      </c>
      <c r="AB213" s="473">
        <v>91949</v>
      </c>
      <c r="AC213" s="473">
        <v>91201</v>
      </c>
      <c r="AD213" s="473">
        <v>74619</v>
      </c>
      <c r="AE213" s="473">
        <v>99734</v>
      </c>
      <c r="AF213" s="473">
        <v>81830</v>
      </c>
      <c r="AG213" s="473">
        <v>70558</v>
      </c>
      <c r="AH213" s="473">
        <v>92329</v>
      </c>
      <c r="AI213" s="473">
        <v>111806</v>
      </c>
      <c r="AJ213" s="473">
        <v>101470</v>
      </c>
      <c r="AK213" s="473">
        <v>140040</v>
      </c>
      <c r="AL213" s="473">
        <v>126458</v>
      </c>
      <c r="AM213" s="473">
        <v>108083</v>
      </c>
      <c r="AN213" s="473">
        <v>106163</v>
      </c>
      <c r="AO213" s="473">
        <v>118803</v>
      </c>
      <c r="AP213" s="473">
        <v>127432</v>
      </c>
      <c r="AQ213" s="473">
        <v>141261</v>
      </c>
      <c r="AR213" s="473">
        <v>122897</v>
      </c>
      <c r="AS213" s="473">
        <v>111374</v>
      </c>
      <c r="AT213" s="473">
        <v>168289</v>
      </c>
      <c r="AU213" s="473">
        <v>164127</v>
      </c>
      <c r="AV213" s="473">
        <v>158627</v>
      </c>
      <c r="AW213" s="473">
        <v>79758</v>
      </c>
      <c r="AX213" s="473">
        <v>96820</v>
      </c>
      <c r="AY213" s="473">
        <v>108850</v>
      </c>
      <c r="AZ213" s="473">
        <v>141930</v>
      </c>
      <c r="BA213" s="473">
        <v>144214</v>
      </c>
      <c r="BB213" s="473">
        <v>125645</v>
      </c>
      <c r="BC213" s="473">
        <v>118845</v>
      </c>
      <c r="BD213" s="473">
        <v>102705</v>
      </c>
      <c r="BE213" s="473">
        <v>134390</v>
      </c>
      <c r="BF213" s="473">
        <v>97900</v>
      </c>
      <c r="BG213" s="473">
        <v>107159</v>
      </c>
      <c r="BH213" s="473">
        <v>157764</v>
      </c>
      <c r="BI213" s="473">
        <v>121103</v>
      </c>
      <c r="BJ213" s="473">
        <v>144517</v>
      </c>
      <c r="BK213" s="473">
        <v>83040</v>
      </c>
      <c r="BL213" s="473">
        <v>112109</v>
      </c>
      <c r="BM213" s="473">
        <v>124250</v>
      </c>
      <c r="BN213" s="473">
        <v>101409</v>
      </c>
      <c r="BO213" s="473">
        <v>90633</v>
      </c>
      <c r="BP213" s="473">
        <v>95630</v>
      </c>
      <c r="BQ213" s="473">
        <v>89017</v>
      </c>
      <c r="BR213" s="473">
        <v>108314</v>
      </c>
      <c r="BS213" s="473">
        <v>144702</v>
      </c>
      <c r="BT213" s="473">
        <v>88906</v>
      </c>
      <c r="BU213" s="473">
        <v>109274</v>
      </c>
      <c r="BV213" s="473">
        <v>115875</v>
      </c>
      <c r="BW213" s="473">
        <v>48565</v>
      </c>
      <c r="BX213" s="473">
        <v>89851</v>
      </c>
      <c r="BY213" s="473">
        <v>102390</v>
      </c>
      <c r="BZ213" s="473">
        <v>168519</v>
      </c>
      <c r="CA213" s="473">
        <v>119299</v>
      </c>
      <c r="CB213" s="473">
        <v>115657</v>
      </c>
      <c r="CC213" s="473">
        <v>79675</v>
      </c>
      <c r="CD213" s="473">
        <v>56209</v>
      </c>
      <c r="CE213" s="474"/>
      <c r="CF213" s="475" t="s">
        <v>1880</v>
      </c>
      <c r="CG213" s="475"/>
      <c r="CH213" s="475"/>
      <c r="CI213" s="475"/>
      <c r="CJ213"/>
    </row>
    <row r="214" spans="1:88" s="476" customFormat="1" ht="15" customHeight="1">
      <c r="A214" s="469" t="s">
        <v>1507</v>
      </c>
      <c r="B214" s="469" t="s">
        <v>1959</v>
      </c>
      <c r="C214" s="469" t="s">
        <v>1508</v>
      </c>
      <c r="D214" s="469" t="s">
        <v>1509</v>
      </c>
      <c r="E214" s="469"/>
      <c r="F214" s="462">
        <v>199</v>
      </c>
      <c r="G214" s="463"/>
      <c r="H214" s="471"/>
      <c r="I214" s="471"/>
      <c r="J214" s="471"/>
      <c r="K214" s="697" t="s">
        <v>1881</v>
      </c>
      <c r="L214" s="697"/>
      <c r="M214" s="697"/>
      <c r="N214" s="697"/>
      <c r="O214" s="697"/>
      <c r="P214" s="472"/>
      <c r="Q214" s="473">
        <v>108767</v>
      </c>
      <c r="R214" s="473">
        <v>107306</v>
      </c>
      <c r="S214" s="473">
        <v>85931</v>
      </c>
      <c r="T214" s="473">
        <v>80363</v>
      </c>
      <c r="U214" s="473">
        <v>77258</v>
      </c>
      <c r="V214" s="473">
        <v>87979</v>
      </c>
      <c r="W214" s="473">
        <v>113426</v>
      </c>
      <c r="X214" s="473">
        <v>123382</v>
      </c>
      <c r="Y214" s="473">
        <v>99709</v>
      </c>
      <c r="Z214" s="473">
        <v>106789</v>
      </c>
      <c r="AA214" s="473">
        <v>67861</v>
      </c>
      <c r="AB214" s="473">
        <v>72056</v>
      </c>
      <c r="AC214" s="473">
        <v>69612</v>
      </c>
      <c r="AD214" s="473">
        <v>65493</v>
      </c>
      <c r="AE214" s="473">
        <v>87506</v>
      </c>
      <c r="AF214" s="473">
        <v>63588</v>
      </c>
      <c r="AG214" s="473">
        <v>52242</v>
      </c>
      <c r="AH214" s="473">
        <v>77122</v>
      </c>
      <c r="AI214" s="473">
        <v>96082</v>
      </c>
      <c r="AJ214" s="473">
        <v>84697</v>
      </c>
      <c r="AK214" s="473">
        <v>112677</v>
      </c>
      <c r="AL214" s="473">
        <v>109536</v>
      </c>
      <c r="AM214" s="473">
        <v>89482</v>
      </c>
      <c r="AN214" s="473">
        <v>80882</v>
      </c>
      <c r="AO214" s="473">
        <v>102904</v>
      </c>
      <c r="AP214" s="473">
        <v>116127</v>
      </c>
      <c r="AQ214" s="473">
        <v>122938</v>
      </c>
      <c r="AR214" s="473">
        <v>110487</v>
      </c>
      <c r="AS214" s="473">
        <v>94826</v>
      </c>
      <c r="AT214" s="473">
        <v>150797</v>
      </c>
      <c r="AU214" s="473">
        <v>145059</v>
      </c>
      <c r="AV214" s="473">
        <v>142953</v>
      </c>
      <c r="AW214" s="473">
        <v>63011</v>
      </c>
      <c r="AX214" s="473">
        <v>78531</v>
      </c>
      <c r="AY214" s="473">
        <v>94026</v>
      </c>
      <c r="AZ214" s="473">
        <v>129580</v>
      </c>
      <c r="BA214" s="473">
        <v>123349</v>
      </c>
      <c r="BB214" s="473">
        <v>117291</v>
      </c>
      <c r="BC214" s="473">
        <v>107244</v>
      </c>
      <c r="BD214" s="473">
        <v>87865</v>
      </c>
      <c r="BE214" s="473">
        <v>124821</v>
      </c>
      <c r="BF214" s="473">
        <v>92588</v>
      </c>
      <c r="BG214" s="473">
        <v>89919</v>
      </c>
      <c r="BH214" s="473">
        <v>147959</v>
      </c>
      <c r="BI214" s="473">
        <v>109107</v>
      </c>
      <c r="BJ214" s="473">
        <v>120323</v>
      </c>
      <c r="BK214" s="473">
        <v>69155</v>
      </c>
      <c r="BL214" s="473">
        <v>95213</v>
      </c>
      <c r="BM214" s="473">
        <v>105284</v>
      </c>
      <c r="BN214" s="473">
        <v>80214</v>
      </c>
      <c r="BO214" s="473">
        <v>74361</v>
      </c>
      <c r="BP214" s="473">
        <v>79297</v>
      </c>
      <c r="BQ214" s="473">
        <v>70719</v>
      </c>
      <c r="BR214" s="473">
        <v>89481</v>
      </c>
      <c r="BS214" s="473">
        <v>120376</v>
      </c>
      <c r="BT214" s="473">
        <v>73264</v>
      </c>
      <c r="BU214" s="473">
        <v>86425</v>
      </c>
      <c r="BV214" s="473">
        <v>97662</v>
      </c>
      <c r="BW214" s="473">
        <v>31790</v>
      </c>
      <c r="BX214" s="473">
        <v>69847</v>
      </c>
      <c r="BY214" s="473">
        <v>91782</v>
      </c>
      <c r="BZ214" s="473">
        <v>155486</v>
      </c>
      <c r="CA214" s="473">
        <v>109747</v>
      </c>
      <c r="CB214" s="473">
        <v>96740</v>
      </c>
      <c r="CC214" s="473">
        <v>66757</v>
      </c>
      <c r="CD214" s="473">
        <v>42867</v>
      </c>
      <c r="CE214" s="474"/>
      <c r="CF214" s="475" t="s">
        <v>1882</v>
      </c>
      <c r="CG214" s="475"/>
      <c r="CH214" s="475"/>
      <c r="CI214" s="475"/>
      <c r="CJ214"/>
    </row>
    <row r="215" spans="1:88" s="476" customFormat="1" ht="15" customHeight="1">
      <c r="A215" s="469" t="s">
        <v>1507</v>
      </c>
      <c r="B215" s="469" t="s">
        <v>1959</v>
      </c>
      <c r="C215" s="469" t="s">
        <v>1508</v>
      </c>
      <c r="D215" s="469" t="s">
        <v>1509</v>
      </c>
      <c r="E215" s="469"/>
      <c r="F215" s="462">
        <v>200</v>
      </c>
      <c r="G215" s="463"/>
      <c r="H215" s="471"/>
      <c r="I215" s="471"/>
      <c r="J215" s="471"/>
      <c r="K215" s="697" t="s">
        <v>1883</v>
      </c>
      <c r="L215" s="697"/>
      <c r="M215" s="697"/>
      <c r="N215" s="697"/>
      <c r="O215" s="697"/>
      <c r="P215" s="472"/>
      <c r="Q215" s="473">
        <v>15070</v>
      </c>
      <c r="R215" s="473">
        <v>15047</v>
      </c>
      <c r="S215" s="473">
        <v>15340</v>
      </c>
      <c r="T215" s="473">
        <v>18835</v>
      </c>
      <c r="U215" s="473">
        <v>13958</v>
      </c>
      <c r="V215" s="473">
        <v>15489</v>
      </c>
      <c r="W215" s="473">
        <v>14809</v>
      </c>
      <c r="X215" s="473">
        <v>17902</v>
      </c>
      <c r="Y215" s="473">
        <v>14902</v>
      </c>
      <c r="Z215" s="473">
        <v>14020</v>
      </c>
      <c r="AA215" s="473">
        <v>14563</v>
      </c>
      <c r="AB215" s="473">
        <v>19893</v>
      </c>
      <c r="AC215" s="473">
        <v>21589</v>
      </c>
      <c r="AD215" s="473">
        <v>9126</v>
      </c>
      <c r="AE215" s="473">
        <v>12228</v>
      </c>
      <c r="AF215" s="473">
        <v>18242</v>
      </c>
      <c r="AG215" s="473">
        <v>18316</v>
      </c>
      <c r="AH215" s="473">
        <v>15207</v>
      </c>
      <c r="AI215" s="473">
        <v>15724</v>
      </c>
      <c r="AJ215" s="473">
        <v>16773</v>
      </c>
      <c r="AK215" s="473">
        <v>27363</v>
      </c>
      <c r="AL215" s="473">
        <v>16922</v>
      </c>
      <c r="AM215" s="473">
        <v>18601</v>
      </c>
      <c r="AN215" s="473">
        <v>25281</v>
      </c>
      <c r="AO215" s="473">
        <v>15899</v>
      </c>
      <c r="AP215" s="473">
        <v>11304</v>
      </c>
      <c r="AQ215" s="473">
        <v>18323</v>
      </c>
      <c r="AR215" s="473">
        <v>12410</v>
      </c>
      <c r="AS215" s="473">
        <v>16548</v>
      </c>
      <c r="AT215" s="473">
        <v>17492</v>
      </c>
      <c r="AU215" s="473">
        <v>19068</v>
      </c>
      <c r="AV215" s="473">
        <v>15674</v>
      </c>
      <c r="AW215" s="473">
        <v>16748</v>
      </c>
      <c r="AX215" s="473">
        <v>18289</v>
      </c>
      <c r="AY215" s="473">
        <v>14824</v>
      </c>
      <c r="AZ215" s="473">
        <v>12350</v>
      </c>
      <c r="BA215" s="473">
        <v>20865</v>
      </c>
      <c r="BB215" s="473">
        <v>8354</v>
      </c>
      <c r="BC215" s="473">
        <v>11601</v>
      </c>
      <c r="BD215" s="473">
        <v>14840</v>
      </c>
      <c r="BE215" s="473">
        <v>9570</v>
      </c>
      <c r="BF215" s="473">
        <v>5312</v>
      </c>
      <c r="BG215" s="473">
        <v>17240</v>
      </c>
      <c r="BH215" s="473">
        <v>9805</v>
      </c>
      <c r="BI215" s="473">
        <v>11996</v>
      </c>
      <c r="BJ215" s="473">
        <v>24193</v>
      </c>
      <c r="BK215" s="473">
        <v>13886</v>
      </c>
      <c r="BL215" s="473">
        <v>16896</v>
      </c>
      <c r="BM215" s="473">
        <v>18966</v>
      </c>
      <c r="BN215" s="473">
        <v>21195</v>
      </c>
      <c r="BO215" s="473">
        <v>16272</v>
      </c>
      <c r="BP215" s="473">
        <v>16333</v>
      </c>
      <c r="BQ215" s="473">
        <v>18298</v>
      </c>
      <c r="BR215" s="473">
        <v>18833</v>
      </c>
      <c r="BS215" s="473">
        <v>24326</v>
      </c>
      <c r="BT215" s="473">
        <v>15643</v>
      </c>
      <c r="BU215" s="473">
        <v>22849</v>
      </c>
      <c r="BV215" s="473">
        <v>18213</v>
      </c>
      <c r="BW215" s="473">
        <v>16775</v>
      </c>
      <c r="BX215" s="473">
        <v>20004</v>
      </c>
      <c r="BY215" s="473">
        <v>10607</v>
      </c>
      <c r="BZ215" s="473">
        <v>13033</v>
      </c>
      <c r="CA215" s="473">
        <v>9552</v>
      </c>
      <c r="CB215" s="473">
        <v>18917</v>
      </c>
      <c r="CC215" s="473">
        <v>12919</v>
      </c>
      <c r="CD215" s="473">
        <v>13342</v>
      </c>
      <c r="CE215" s="474"/>
      <c r="CF215" s="475" t="s">
        <v>1884</v>
      </c>
      <c r="CG215" s="475"/>
      <c r="CH215" s="475"/>
      <c r="CI215" s="475"/>
      <c r="CJ215"/>
    </row>
    <row r="216" spans="1:88" s="476" customFormat="1" ht="15" customHeight="1">
      <c r="A216" s="469" t="s">
        <v>1507</v>
      </c>
      <c r="B216" s="469" t="s">
        <v>1959</v>
      </c>
      <c r="C216" s="469" t="s">
        <v>1508</v>
      </c>
      <c r="D216" s="469" t="s">
        <v>1509</v>
      </c>
      <c r="E216" s="469"/>
      <c r="F216" s="462">
        <v>201</v>
      </c>
      <c r="G216" s="463"/>
      <c r="H216" s="471"/>
      <c r="I216" s="471"/>
      <c r="J216" s="471"/>
      <c r="K216" s="471"/>
      <c r="L216" s="697" t="s">
        <v>1885</v>
      </c>
      <c r="M216" s="697"/>
      <c r="N216" s="697"/>
      <c r="O216" s="697"/>
      <c r="P216" s="472"/>
      <c r="Q216" s="473">
        <v>1045</v>
      </c>
      <c r="R216" s="473">
        <v>513</v>
      </c>
      <c r="S216" s="473">
        <v>308</v>
      </c>
      <c r="T216" s="473">
        <v>1357</v>
      </c>
      <c r="U216" s="473">
        <v>1108</v>
      </c>
      <c r="V216" s="473">
        <v>451</v>
      </c>
      <c r="W216" s="473">
        <v>574</v>
      </c>
      <c r="X216" s="473">
        <v>-307</v>
      </c>
      <c r="Y216" s="473">
        <v>410</v>
      </c>
      <c r="Z216" s="473">
        <v>273</v>
      </c>
      <c r="AA216" s="473">
        <v>1514</v>
      </c>
      <c r="AB216" s="473">
        <v>2035</v>
      </c>
      <c r="AC216" s="473">
        <v>2443</v>
      </c>
      <c r="AD216" s="473">
        <v>842</v>
      </c>
      <c r="AE216" s="473">
        <v>-561</v>
      </c>
      <c r="AF216" s="473">
        <v>1702</v>
      </c>
      <c r="AG216" s="473">
        <v>1569</v>
      </c>
      <c r="AH216" s="473">
        <v>651</v>
      </c>
      <c r="AI216" s="473">
        <v>2499</v>
      </c>
      <c r="AJ216" s="473">
        <v>819</v>
      </c>
      <c r="AK216" s="473">
        <v>5272</v>
      </c>
      <c r="AL216" s="473">
        <v>3239</v>
      </c>
      <c r="AM216" s="473">
        <v>4018</v>
      </c>
      <c r="AN216" s="473">
        <v>1775</v>
      </c>
      <c r="AO216" s="473">
        <v>1562</v>
      </c>
      <c r="AP216" s="473">
        <v>2148</v>
      </c>
      <c r="AQ216" s="473">
        <v>1113</v>
      </c>
      <c r="AR216" s="473">
        <v>1101</v>
      </c>
      <c r="AS216" s="473">
        <v>-1533</v>
      </c>
      <c r="AT216" s="473">
        <v>-2031</v>
      </c>
      <c r="AU216" s="473">
        <v>1764</v>
      </c>
      <c r="AV216" s="473">
        <v>1892</v>
      </c>
      <c r="AW216" s="473">
        <v>2701</v>
      </c>
      <c r="AX216" s="473">
        <v>2555</v>
      </c>
      <c r="AY216" s="473">
        <v>691</v>
      </c>
      <c r="AZ216" s="473">
        <v>-695</v>
      </c>
      <c r="BA216" s="473">
        <v>2219</v>
      </c>
      <c r="BB216" s="473">
        <v>-2189</v>
      </c>
      <c r="BC216" s="473">
        <v>430</v>
      </c>
      <c r="BD216" s="473">
        <v>-683</v>
      </c>
      <c r="BE216" s="473">
        <v>1560</v>
      </c>
      <c r="BF216" s="473">
        <v>-1012</v>
      </c>
      <c r="BG216" s="473">
        <v>2861</v>
      </c>
      <c r="BH216" s="473">
        <v>-1100</v>
      </c>
      <c r="BI216" s="473">
        <v>96</v>
      </c>
      <c r="BJ216" s="473">
        <v>3133</v>
      </c>
      <c r="BK216" s="473">
        <v>1532</v>
      </c>
      <c r="BL216" s="473">
        <v>1761</v>
      </c>
      <c r="BM216" s="473">
        <v>5054</v>
      </c>
      <c r="BN216" s="473">
        <v>4794</v>
      </c>
      <c r="BO216" s="473">
        <v>1200</v>
      </c>
      <c r="BP216" s="473">
        <v>699</v>
      </c>
      <c r="BQ216" s="473">
        <v>1245</v>
      </c>
      <c r="BR216" s="473">
        <v>5181</v>
      </c>
      <c r="BS216" s="473">
        <v>2867</v>
      </c>
      <c r="BT216" s="473">
        <v>-247</v>
      </c>
      <c r="BU216" s="473">
        <v>1298</v>
      </c>
      <c r="BV216" s="473">
        <v>3681</v>
      </c>
      <c r="BW216" s="473">
        <v>2401</v>
      </c>
      <c r="BX216" s="473">
        <v>2303</v>
      </c>
      <c r="BY216" s="473">
        <v>988</v>
      </c>
      <c r="BZ216" s="473">
        <v>1538</v>
      </c>
      <c r="CA216" s="473">
        <v>-2324</v>
      </c>
      <c r="CB216" s="473">
        <v>2503</v>
      </c>
      <c r="CC216" s="473">
        <v>-1131</v>
      </c>
      <c r="CD216" s="473">
        <v>-6169</v>
      </c>
      <c r="CE216" s="474"/>
      <c r="CF216" s="480" t="s">
        <v>1886</v>
      </c>
      <c r="CG216" s="475"/>
      <c r="CH216" s="475"/>
      <c r="CI216" s="475"/>
      <c r="CJ216"/>
    </row>
    <row r="217" spans="1:88" s="476" customFormat="1" ht="15" customHeight="1">
      <c r="A217" s="469" t="s">
        <v>1507</v>
      </c>
      <c r="B217" s="469" t="s">
        <v>1959</v>
      </c>
      <c r="C217" s="469" t="s">
        <v>1508</v>
      </c>
      <c r="D217" s="469" t="s">
        <v>1509</v>
      </c>
      <c r="E217" s="469"/>
      <c r="F217" s="462">
        <v>202</v>
      </c>
      <c r="G217" s="463"/>
      <c r="H217" s="471"/>
      <c r="I217" s="471"/>
      <c r="J217" s="471"/>
      <c r="K217" s="471"/>
      <c r="L217" s="697" t="s">
        <v>1887</v>
      </c>
      <c r="M217" s="697"/>
      <c r="N217" s="697"/>
      <c r="O217" s="697"/>
      <c r="P217" s="472"/>
      <c r="Q217" s="473">
        <v>14025</v>
      </c>
      <c r="R217" s="473">
        <v>14534</v>
      </c>
      <c r="S217" s="473">
        <v>15032</v>
      </c>
      <c r="T217" s="473">
        <v>17478</v>
      </c>
      <c r="U217" s="473">
        <v>12850</v>
      </c>
      <c r="V217" s="473">
        <v>15038</v>
      </c>
      <c r="W217" s="473">
        <v>14235</v>
      </c>
      <c r="X217" s="473">
        <v>18209</v>
      </c>
      <c r="Y217" s="473">
        <v>14492</v>
      </c>
      <c r="Z217" s="473">
        <v>13748</v>
      </c>
      <c r="AA217" s="473">
        <v>13049</v>
      </c>
      <c r="AB217" s="473">
        <v>17857</v>
      </c>
      <c r="AC217" s="473">
        <v>19146</v>
      </c>
      <c r="AD217" s="473">
        <v>8284</v>
      </c>
      <c r="AE217" s="473">
        <v>12789</v>
      </c>
      <c r="AF217" s="473">
        <v>16539</v>
      </c>
      <c r="AG217" s="473">
        <v>16748</v>
      </c>
      <c r="AH217" s="473">
        <v>14556</v>
      </c>
      <c r="AI217" s="473">
        <v>13225</v>
      </c>
      <c r="AJ217" s="473">
        <v>15954</v>
      </c>
      <c r="AK217" s="473">
        <v>22091</v>
      </c>
      <c r="AL217" s="473">
        <v>13684</v>
      </c>
      <c r="AM217" s="473">
        <v>14583</v>
      </c>
      <c r="AN217" s="473">
        <v>23506</v>
      </c>
      <c r="AO217" s="473">
        <v>14337</v>
      </c>
      <c r="AP217" s="473">
        <v>9156</v>
      </c>
      <c r="AQ217" s="473">
        <v>17210</v>
      </c>
      <c r="AR217" s="473">
        <v>11309</v>
      </c>
      <c r="AS217" s="473">
        <v>18081</v>
      </c>
      <c r="AT217" s="473">
        <v>19523</v>
      </c>
      <c r="AU217" s="473">
        <v>17303</v>
      </c>
      <c r="AV217" s="473">
        <v>13782</v>
      </c>
      <c r="AW217" s="473">
        <v>14047</v>
      </c>
      <c r="AX217" s="473">
        <v>15734</v>
      </c>
      <c r="AY217" s="473">
        <v>14133</v>
      </c>
      <c r="AZ217" s="473">
        <v>13045</v>
      </c>
      <c r="BA217" s="473">
        <v>18646</v>
      </c>
      <c r="BB217" s="473">
        <v>10543</v>
      </c>
      <c r="BC217" s="473">
        <v>11170</v>
      </c>
      <c r="BD217" s="473">
        <v>15522</v>
      </c>
      <c r="BE217" s="473">
        <v>8010</v>
      </c>
      <c r="BF217" s="473">
        <v>6324</v>
      </c>
      <c r="BG217" s="473">
        <v>14379</v>
      </c>
      <c r="BH217" s="473">
        <v>10905</v>
      </c>
      <c r="BI217" s="473">
        <v>11900</v>
      </c>
      <c r="BJ217" s="473">
        <v>21060</v>
      </c>
      <c r="BK217" s="473">
        <v>12354</v>
      </c>
      <c r="BL217" s="473">
        <v>15135</v>
      </c>
      <c r="BM217" s="473">
        <v>13912</v>
      </c>
      <c r="BN217" s="473">
        <v>16401</v>
      </c>
      <c r="BO217" s="473">
        <v>15072</v>
      </c>
      <c r="BP217" s="473">
        <v>15634</v>
      </c>
      <c r="BQ217" s="473">
        <v>17052</v>
      </c>
      <c r="BR217" s="473">
        <v>13652</v>
      </c>
      <c r="BS217" s="473">
        <v>21459</v>
      </c>
      <c r="BT217" s="473">
        <v>15890</v>
      </c>
      <c r="BU217" s="473">
        <v>21550</v>
      </c>
      <c r="BV217" s="473">
        <v>14532</v>
      </c>
      <c r="BW217" s="473">
        <v>14374</v>
      </c>
      <c r="BX217" s="473">
        <v>17702</v>
      </c>
      <c r="BY217" s="473">
        <v>9619</v>
      </c>
      <c r="BZ217" s="473">
        <v>11495</v>
      </c>
      <c r="CA217" s="473">
        <v>11876</v>
      </c>
      <c r="CB217" s="473">
        <v>16414</v>
      </c>
      <c r="CC217" s="473">
        <v>14049</v>
      </c>
      <c r="CD217" s="473">
        <v>19511</v>
      </c>
      <c r="CE217" s="474"/>
      <c r="CF217" s="475" t="s">
        <v>1888</v>
      </c>
      <c r="CG217" s="475"/>
      <c r="CH217" s="475"/>
      <c r="CI217" s="475"/>
      <c r="CJ217"/>
    </row>
    <row r="218" spans="1:88" s="468" customFormat="1" ht="27" customHeight="1">
      <c r="A218" s="461" t="s">
        <v>1507</v>
      </c>
      <c r="B218" s="461" t="s">
        <v>1959</v>
      </c>
      <c r="C218" s="461" t="s">
        <v>1508</v>
      </c>
      <c r="D218" s="461" t="s">
        <v>1509</v>
      </c>
      <c r="E218" s="461"/>
      <c r="F218" s="462">
        <v>203</v>
      </c>
      <c r="G218" s="463"/>
      <c r="H218" s="463"/>
      <c r="I218" s="463"/>
      <c r="J218" s="696" t="s">
        <v>1889</v>
      </c>
      <c r="K218" s="696"/>
      <c r="L218" s="696"/>
      <c r="M218" s="696"/>
      <c r="N218" s="696"/>
      <c r="O218" s="696"/>
      <c r="P218" s="464"/>
      <c r="Q218" s="465">
        <v>2079</v>
      </c>
      <c r="R218" s="465">
        <v>1955</v>
      </c>
      <c r="S218" s="465">
        <v>1198</v>
      </c>
      <c r="T218" s="465">
        <v>337</v>
      </c>
      <c r="U218" s="465">
        <v>310</v>
      </c>
      <c r="V218" s="465">
        <v>854</v>
      </c>
      <c r="W218" s="465">
        <v>2528</v>
      </c>
      <c r="X218" s="465">
        <v>727</v>
      </c>
      <c r="Y218" s="465">
        <v>1663</v>
      </c>
      <c r="Z218" s="465">
        <v>1122</v>
      </c>
      <c r="AA218" s="465">
        <v>1216</v>
      </c>
      <c r="AB218" s="465">
        <v>675</v>
      </c>
      <c r="AC218" s="465">
        <v>997</v>
      </c>
      <c r="AD218" s="465">
        <v>13</v>
      </c>
      <c r="AE218" s="465">
        <v>692</v>
      </c>
      <c r="AF218" s="465">
        <v>504</v>
      </c>
      <c r="AG218" s="465">
        <v>1311</v>
      </c>
      <c r="AH218" s="465">
        <v>225</v>
      </c>
      <c r="AI218" s="465">
        <v>571</v>
      </c>
      <c r="AJ218" s="465">
        <v>538</v>
      </c>
      <c r="AK218" s="465">
        <v>1985</v>
      </c>
      <c r="AL218" s="465">
        <v>3260</v>
      </c>
      <c r="AM218" s="465">
        <v>11195</v>
      </c>
      <c r="AN218" s="465">
        <v>323</v>
      </c>
      <c r="AO218" s="465">
        <v>1090</v>
      </c>
      <c r="AP218" s="465">
        <v>8643</v>
      </c>
      <c r="AQ218" s="465">
        <v>2266</v>
      </c>
      <c r="AR218" s="465">
        <v>1643</v>
      </c>
      <c r="AS218" s="465">
        <v>725</v>
      </c>
      <c r="AT218" s="465">
        <v>402</v>
      </c>
      <c r="AU218" s="465">
        <v>482</v>
      </c>
      <c r="AV218" s="465">
        <v>1572</v>
      </c>
      <c r="AW218" s="465">
        <v>622</v>
      </c>
      <c r="AX218" s="465">
        <v>-391</v>
      </c>
      <c r="AY218" s="465">
        <v>298</v>
      </c>
      <c r="AZ218" s="465">
        <v>1101</v>
      </c>
      <c r="BA218" s="465">
        <v>819</v>
      </c>
      <c r="BB218" s="465">
        <v>877</v>
      </c>
      <c r="BC218" s="465">
        <v>2378</v>
      </c>
      <c r="BD218" s="465">
        <v>612</v>
      </c>
      <c r="BE218" s="465">
        <v>2180</v>
      </c>
      <c r="BF218" s="465">
        <v>1192</v>
      </c>
      <c r="BG218" s="465">
        <v>1018</v>
      </c>
      <c r="BH218" s="465">
        <v>395</v>
      </c>
      <c r="BI218" s="465">
        <v>1020</v>
      </c>
      <c r="BJ218" s="465">
        <v>1536</v>
      </c>
      <c r="BK218" s="465">
        <v>6078</v>
      </c>
      <c r="BL218" s="465">
        <v>490</v>
      </c>
      <c r="BM218" s="465">
        <v>1280</v>
      </c>
      <c r="BN218" s="465">
        <v>2324</v>
      </c>
      <c r="BO218" s="465">
        <v>1102</v>
      </c>
      <c r="BP218" s="465">
        <v>453</v>
      </c>
      <c r="BQ218" s="465">
        <v>1629</v>
      </c>
      <c r="BR218" s="465">
        <v>4158</v>
      </c>
      <c r="BS218" s="465">
        <v>905</v>
      </c>
      <c r="BT218" s="465">
        <v>1018</v>
      </c>
      <c r="BU218" s="465">
        <v>472</v>
      </c>
      <c r="BV218" s="465">
        <v>498</v>
      </c>
      <c r="BW218" s="465">
        <v>249</v>
      </c>
      <c r="BX218" s="465">
        <v>453</v>
      </c>
      <c r="BY218" s="465">
        <v>57</v>
      </c>
      <c r="BZ218" s="465">
        <v>2333</v>
      </c>
      <c r="CA218" s="465">
        <v>325</v>
      </c>
      <c r="CB218" s="465">
        <v>4153</v>
      </c>
      <c r="CC218" s="465">
        <v>327</v>
      </c>
      <c r="CD218" s="465">
        <v>382</v>
      </c>
      <c r="CE218" s="466"/>
      <c r="CF218" s="467" t="s">
        <v>1890</v>
      </c>
      <c r="CG218" s="467"/>
      <c r="CH218" s="467"/>
      <c r="CI218" s="467"/>
      <c r="CJ218" s="410"/>
    </row>
    <row r="219" spans="1:88" s="468" customFormat="1" ht="27" customHeight="1">
      <c r="A219" s="461" t="s">
        <v>1507</v>
      </c>
      <c r="B219" s="461" t="s">
        <v>1959</v>
      </c>
      <c r="C219" s="461" t="s">
        <v>1508</v>
      </c>
      <c r="D219" s="461" t="s">
        <v>1509</v>
      </c>
      <c r="E219" s="461"/>
      <c r="F219" s="462">
        <v>204</v>
      </c>
      <c r="G219" s="463"/>
      <c r="H219" s="463"/>
      <c r="I219" s="696" t="s">
        <v>1891</v>
      </c>
      <c r="J219" s="696"/>
      <c r="K219" s="696"/>
      <c r="L219" s="696"/>
      <c r="M219" s="696"/>
      <c r="N219" s="696"/>
      <c r="O219" s="696"/>
      <c r="P219" s="464"/>
      <c r="Q219" s="465">
        <v>26191</v>
      </c>
      <c r="R219" s="465">
        <v>27773</v>
      </c>
      <c r="S219" s="465">
        <v>27354</v>
      </c>
      <c r="T219" s="465">
        <v>25392</v>
      </c>
      <c r="U219" s="465">
        <v>20933</v>
      </c>
      <c r="V219" s="465">
        <v>16764</v>
      </c>
      <c r="W219" s="465">
        <v>31075</v>
      </c>
      <c r="X219" s="465">
        <v>18958</v>
      </c>
      <c r="Y219" s="465">
        <v>32726</v>
      </c>
      <c r="Z219" s="465">
        <v>29551</v>
      </c>
      <c r="AA219" s="465">
        <v>18470</v>
      </c>
      <c r="AB219" s="465">
        <v>8739</v>
      </c>
      <c r="AC219" s="465">
        <v>22612</v>
      </c>
      <c r="AD219" s="465">
        <v>14139</v>
      </c>
      <c r="AE219" s="465">
        <v>25195</v>
      </c>
      <c r="AF219" s="465">
        <v>23252</v>
      </c>
      <c r="AG219" s="465">
        <v>29619</v>
      </c>
      <c r="AH219" s="465">
        <v>33370</v>
      </c>
      <c r="AI219" s="465">
        <v>44580</v>
      </c>
      <c r="AJ219" s="465">
        <v>22875</v>
      </c>
      <c r="AK219" s="465">
        <v>31706</v>
      </c>
      <c r="AL219" s="465">
        <v>29507</v>
      </c>
      <c r="AM219" s="465">
        <v>27668</v>
      </c>
      <c r="AN219" s="465">
        <v>22336</v>
      </c>
      <c r="AO219" s="465">
        <v>60677</v>
      </c>
      <c r="AP219" s="465">
        <v>25586</v>
      </c>
      <c r="AQ219" s="465">
        <v>31001</v>
      </c>
      <c r="AR219" s="465">
        <v>22677</v>
      </c>
      <c r="AS219" s="465">
        <v>26672</v>
      </c>
      <c r="AT219" s="465">
        <v>22140</v>
      </c>
      <c r="AU219" s="465">
        <v>20480</v>
      </c>
      <c r="AV219" s="465">
        <v>11207</v>
      </c>
      <c r="AW219" s="465">
        <v>23881</v>
      </c>
      <c r="AX219" s="465">
        <v>21021</v>
      </c>
      <c r="AY219" s="465">
        <v>30620</v>
      </c>
      <c r="AZ219" s="465">
        <v>31687</v>
      </c>
      <c r="BA219" s="465">
        <v>30697</v>
      </c>
      <c r="BB219" s="465">
        <v>31695</v>
      </c>
      <c r="BC219" s="465">
        <v>34003</v>
      </c>
      <c r="BD219" s="465">
        <v>29365</v>
      </c>
      <c r="BE219" s="465">
        <v>28770</v>
      </c>
      <c r="BF219" s="465">
        <v>17040</v>
      </c>
      <c r="BG219" s="465">
        <v>35972</v>
      </c>
      <c r="BH219" s="465">
        <v>22350</v>
      </c>
      <c r="BI219" s="465">
        <v>23155</v>
      </c>
      <c r="BJ219" s="465">
        <v>26218</v>
      </c>
      <c r="BK219" s="465">
        <v>-5818</v>
      </c>
      <c r="BL219" s="465">
        <v>21254</v>
      </c>
      <c r="BM219" s="465">
        <v>16061</v>
      </c>
      <c r="BN219" s="465">
        <v>-22377</v>
      </c>
      <c r="BO219" s="465">
        <v>23413</v>
      </c>
      <c r="BP219" s="465">
        <v>21555</v>
      </c>
      <c r="BQ219" s="465">
        <v>-23094</v>
      </c>
      <c r="BR219" s="465">
        <v>14797</v>
      </c>
      <c r="BS219" s="465">
        <v>23370</v>
      </c>
      <c r="BT219" s="465">
        <v>18379</v>
      </c>
      <c r="BU219" s="465">
        <v>21522</v>
      </c>
      <c r="BV219" s="465">
        <v>12648</v>
      </c>
      <c r="BW219" s="465">
        <v>20636</v>
      </c>
      <c r="BX219" s="465">
        <v>-4372</v>
      </c>
      <c r="BY219" s="465">
        <v>-755</v>
      </c>
      <c r="BZ219" s="465">
        <v>21409</v>
      </c>
      <c r="CA219" s="465">
        <v>30155</v>
      </c>
      <c r="CB219" s="465">
        <v>27153</v>
      </c>
      <c r="CC219" s="465">
        <v>28707</v>
      </c>
      <c r="CD219" s="465">
        <v>25986</v>
      </c>
      <c r="CE219" s="466"/>
      <c r="CF219" s="467" t="s">
        <v>1892</v>
      </c>
      <c r="CG219" s="467"/>
      <c r="CH219" s="467"/>
      <c r="CI219" s="467"/>
      <c r="CJ219" s="410"/>
    </row>
    <row r="220" spans="1:88" s="476" customFormat="1" ht="15" customHeight="1">
      <c r="A220" s="469" t="s">
        <v>1507</v>
      </c>
      <c r="B220" s="469" t="s">
        <v>1959</v>
      </c>
      <c r="C220" s="469" t="s">
        <v>1508</v>
      </c>
      <c r="D220" s="469" t="s">
        <v>1509</v>
      </c>
      <c r="E220" s="469"/>
      <c r="F220" s="462">
        <v>205</v>
      </c>
      <c r="G220" s="463"/>
      <c r="H220" s="471"/>
      <c r="I220" s="697" t="s">
        <v>1893</v>
      </c>
      <c r="J220" s="697"/>
      <c r="K220" s="697"/>
      <c r="L220" s="697"/>
      <c r="M220" s="697"/>
      <c r="N220" s="697"/>
      <c r="O220" s="697"/>
      <c r="P220" s="472"/>
      <c r="Q220" s="473">
        <v>1899</v>
      </c>
      <c r="R220" s="473">
        <v>2086</v>
      </c>
      <c r="S220" s="473">
        <v>1507</v>
      </c>
      <c r="T220" s="473">
        <v>2886</v>
      </c>
      <c r="U220" s="473">
        <v>2593</v>
      </c>
      <c r="V220" s="473">
        <v>2360</v>
      </c>
      <c r="W220" s="473">
        <v>1507</v>
      </c>
      <c r="X220" s="473">
        <v>3323</v>
      </c>
      <c r="Y220" s="473">
        <v>1235</v>
      </c>
      <c r="Z220" s="473">
        <v>1594</v>
      </c>
      <c r="AA220" s="473">
        <v>2726</v>
      </c>
      <c r="AB220" s="473">
        <v>2584</v>
      </c>
      <c r="AC220" s="473">
        <v>3743</v>
      </c>
      <c r="AD220" s="473">
        <v>2174</v>
      </c>
      <c r="AE220" s="473">
        <v>2832</v>
      </c>
      <c r="AF220" s="473">
        <v>2269</v>
      </c>
      <c r="AG220" s="473">
        <v>5008</v>
      </c>
      <c r="AH220" s="473">
        <v>960</v>
      </c>
      <c r="AI220" s="473">
        <v>2279</v>
      </c>
      <c r="AJ220" s="473">
        <v>1652</v>
      </c>
      <c r="AK220" s="473">
        <v>2080</v>
      </c>
      <c r="AL220" s="473">
        <v>82</v>
      </c>
      <c r="AM220" s="473">
        <v>1136</v>
      </c>
      <c r="AN220" s="473">
        <v>787</v>
      </c>
      <c r="AO220" s="473">
        <v>2286</v>
      </c>
      <c r="AP220" s="473">
        <v>1031</v>
      </c>
      <c r="AQ220" s="473">
        <v>2303</v>
      </c>
      <c r="AR220" s="473">
        <v>1914</v>
      </c>
      <c r="AS220" s="473">
        <v>6156</v>
      </c>
      <c r="AT220" s="473">
        <v>549</v>
      </c>
      <c r="AU220" s="473">
        <v>1454</v>
      </c>
      <c r="AV220" s="473">
        <v>1012</v>
      </c>
      <c r="AW220" s="473">
        <v>1888</v>
      </c>
      <c r="AX220" s="473">
        <v>1449</v>
      </c>
      <c r="AY220" s="473">
        <v>-3119</v>
      </c>
      <c r="AZ220" s="473">
        <v>2382</v>
      </c>
      <c r="BA220" s="473">
        <v>913</v>
      </c>
      <c r="BB220" s="473">
        <v>-3729</v>
      </c>
      <c r="BC220" s="473">
        <v>1539</v>
      </c>
      <c r="BD220" s="473">
        <v>-4585</v>
      </c>
      <c r="BE220" s="473">
        <v>1236</v>
      </c>
      <c r="BF220" s="473">
        <v>973</v>
      </c>
      <c r="BG220" s="473">
        <v>-1615</v>
      </c>
      <c r="BH220" s="473">
        <v>1299</v>
      </c>
      <c r="BI220" s="473">
        <v>2187</v>
      </c>
      <c r="BJ220" s="473">
        <v>4551</v>
      </c>
      <c r="BK220" s="473">
        <v>2425</v>
      </c>
      <c r="BL220" s="473">
        <v>1977</v>
      </c>
      <c r="BM220" s="473">
        <v>4286</v>
      </c>
      <c r="BN220" s="473">
        <v>2032</v>
      </c>
      <c r="BO220" s="473">
        <v>4354</v>
      </c>
      <c r="BP220" s="473">
        <v>3860</v>
      </c>
      <c r="BQ220" s="473">
        <v>2412</v>
      </c>
      <c r="BR220" s="473">
        <v>7353</v>
      </c>
      <c r="BS220" s="473">
        <v>707</v>
      </c>
      <c r="BT220" s="473">
        <v>1796</v>
      </c>
      <c r="BU220" s="473">
        <v>1879</v>
      </c>
      <c r="BV220" s="473">
        <v>3075</v>
      </c>
      <c r="BW220" s="473">
        <v>8504</v>
      </c>
      <c r="BX220" s="473">
        <v>1566</v>
      </c>
      <c r="BY220" s="473">
        <v>2691</v>
      </c>
      <c r="BZ220" s="473">
        <v>1928</v>
      </c>
      <c r="CA220" s="473">
        <v>1076</v>
      </c>
      <c r="CB220" s="473">
        <v>738</v>
      </c>
      <c r="CC220" s="473">
        <v>621</v>
      </c>
      <c r="CD220" s="473">
        <v>137</v>
      </c>
      <c r="CE220" s="474"/>
      <c r="CF220" s="475" t="s">
        <v>1894</v>
      </c>
      <c r="CG220" s="475"/>
      <c r="CH220" s="475"/>
      <c r="CI220" s="475"/>
      <c r="CJ220"/>
    </row>
    <row r="221" spans="1:88" s="476" customFormat="1" ht="27" customHeight="1">
      <c r="A221" s="469" t="s">
        <v>1507</v>
      </c>
      <c r="B221" s="469" t="s">
        <v>1959</v>
      </c>
      <c r="C221" s="469" t="s">
        <v>1508</v>
      </c>
      <c r="D221" s="469" t="s">
        <v>1509</v>
      </c>
      <c r="E221" s="469"/>
      <c r="F221" s="462">
        <v>206</v>
      </c>
      <c r="G221" s="463"/>
      <c r="H221" s="471"/>
      <c r="I221" s="697" t="s">
        <v>1895</v>
      </c>
      <c r="J221" s="697"/>
      <c r="K221" s="697"/>
      <c r="L221" s="697"/>
      <c r="M221" s="697"/>
      <c r="N221" s="697"/>
      <c r="O221" s="697"/>
      <c r="P221" s="472"/>
      <c r="Q221" s="473">
        <v>143</v>
      </c>
      <c r="R221" s="473">
        <v>2282</v>
      </c>
      <c r="S221" s="473">
        <v>3091</v>
      </c>
      <c r="T221" s="473">
        <v>3999</v>
      </c>
      <c r="U221" s="473">
        <v>4461</v>
      </c>
      <c r="V221" s="473">
        <v>1291</v>
      </c>
      <c r="W221" s="473">
        <v>1963</v>
      </c>
      <c r="X221" s="473">
        <v>535</v>
      </c>
      <c r="Y221" s="473">
        <v>833</v>
      </c>
      <c r="Z221" s="473">
        <v>3105</v>
      </c>
      <c r="AA221" s="473">
        <v>4229</v>
      </c>
      <c r="AB221" s="473">
        <v>931</v>
      </c>
      <c r="AC221" s="473">
        <v>226</v>
      </c>
      <c r="AD221" s="473">
        <v>4360</v>
      </c>
      <c r="AE221" s="473">
        <v>8127</v>
      </c>
      <c r="AF221" s="473">
        <v>4123</v>
      </c>
      <c r="AG221" s="473">
        <v>2085</v>
      </c>
      <c r="AH221" s="473">
        <v>848</v>
      </c>
      <c r="AI221" s="473">
        <v>228</v>
      </c>
      <c r="AJ221" s="473">
        <v>5111</v>
      </c>
      <c r="AK221" s="473">
        <v>5169</v>
      </c>
      <c r="AL221" s="473">
        <v>5548</v>
      </c>
      <c r="AM221" s="473">
        <v>-5511</v>
      </c>
      <c r="AN221" s="473">
        <v>3667</v>
      </c>
      <c r="AO221" s="473">
        <v>-322</v>
      </c>
      <c r="AP221" s="473">
        <v>-87</v>
      </c>
      <c r="AQ221" s="473">
        <v>-520</v>
      </c>
      <c r="AR221" s="473">
        <v>1394</v>
      </c>
      <c r="AS221" s="473">
        <v>-6060</v>
      </c>
      <c r="AT221" s="473">
        <v>1903</v>
      </c>
      <c r="AU221" s="473">
        <v>-3600</v>
      </c>
      <c r="AV221" s="473">
        <v>154</v>
      </c>
      <c r="AW221" s="473">
        <v>5348</v>
      </c>
      <c r="AX221" s="473">
        <v>-3504</v>
      </c>
      <c r="AY221" s="473">
        <v>1046</v>
      </c>
      <c r="AZ221" s="473">
        <v>-2036</v>
      </c>
      <c r="BA221" s="473">
        <v>-9056</v>
      </c>
      <c r="BB221" s="473">
        <v>3626</v>
      </c>
      <c r="BC221" s="473">
        <v>2739</v>
      </c>
      <c r="BD221" s="473">
        <v>3218</v>
      </c>
      <c r="BE221" s="473">
        <v>-514</v>
      </c>
      <c r="BF221" s="473">
        <v>-1506</v>
      </c>
      <c r="BG221" s="473">
        <v>-6</v>
      </c>
      <c r="BH221" s="473">
        <v>1933</v>
      </c>
      <c r="BI221" s="473">
        <v>4569</v>
      </c>
      <c r="BJ221" s="473">
        <v>2463</v>
      </c>
      <c r="BK221" s="473">
        <v>2849</v>
      </c>
      <c r="BL221" s="473">
        <v>2337</v>
      </c>
      <c r="BM221" s="473">
        <v>3919</v>
      </c>
      <c r="BN221" s="473">
        <v>5580</v>
      </c>
      <c r="BO221" s="473">
        <v>-9959</v>
      </c>
      <c r="BP221" s="473">
        <v>2971</v>
      </c>
      <c r="BQ221" s="473">
        <v>1219</v>
      </c>
      <c r="BR221" s="473">
        <v>1709</v>
      </c>
      <c r="BS221" s="473">
        <v>416</v>
      </c>
      <c r="BT221" s="473">
        <v>3668</v>
      </c>
      <c r="BU221" s="473">
        <v>4342</v>
      </c>
      <c r="BV221" s="473">
        <v>2684</v>
      </c>
      <c r="BW221" s="473">
        <v>-43944</v>
      </c>
      <c r="BX221" s="473">
        <v>2005</v>
      </c>
      <c r="BY221" s="473">
        <v>3785</v>
      </c>
      <c r="BZ221" s="473">
        <v>1275</v>
      </c>
      <c r="CA221" s="473">
        <v>1543</v>
      </c>
      <c r="CB221" s="473">
        <v>-3641</v>
      </c>
      <c r="CC221" s="473">
        <v>3893</v>
      </c>
      <c r="CD221" s="473">
        <v>2170</v>
      </c>
      <c r="CE221" s="474"/>
      <c r="CF221" s="475" t="s">
        <v>1896</v>
      </c>
      <c r="CG221" s="475"/>
      <c r="CH221" s="475"/>
      <c r="CI221" s="475"/>
      <c r="CJ221"/>
    </row>
    <row r="222" spans="1:88" s="476" customFormat="1" ht="15" customHeight="1">
      <c r="A222" s="469" t="s">
        <v>1507</v>
      </c>
      <c r="B222" s="469" t="s">
        <v>1959</v>
      </c>
      <c r="C222" s="469" t="s">
        <v>1508</v>
      </c>
      <c r="D222" s="469" t="s">
        <v>1509</v>
      </c>
      <c r="E222" s="469"/>
      <c r="F222" s="462">
        <v>207</v>
      </c>
      <c r="G222" s="463"/>
      <c r="H222" s="471"/>
      <c r="I222" s="697" t="s">
        <v>1897</v>
      </c>
      <c r="J222" s="697"/>
      <c r="K222" s="697"/>
      <c r="L222" s="697"/>
      <c r="M222" s="697"/>
      <c r="N222" s="697"/>
      <c r="O222" s="697"/>
      <c r="P222" s="472"/>
      <c r="Q222" s="473">
        <v>-19140</v>
      </c>
      <c r="R222" s="473">
        <v>-19231</v>
      </c>
      <c r="S222" s="473">
        <v>-14248</v>
      </c>
      <c r="T222" s="473">
        <v>-10423</v>
      </c>
      <c r="U222" s="473">
        <v>-6379</v>
      </c>
      <c r="V222" s="473">
        <v>-7758</v>
      </c>
      <c r="W222" s="473">
        <v>-24695</v>
      </c>
      <c r="X222" s="473">
        <v>-3298</v>
      </c>
      <c r="Y222" s="473">
        <v>-18906</v>
      </c>
      <c r="Z222" s="473">
        <v>-16257</v>
      </c>
      <c r="AA222" s="473">
        <v>-11527</v>
      </c>
      <c r="AB222" s="473">
        <v>-7180</v>
      </c>
      <c r="AC222" s="473">
        <v>-8253</v>
      </c>
      <c r="AD222" s="473">
        <v>-10913</v>
      </c>
      <c r="AE222" s="473">
        <v>-1186</v>
      </c>
      <c r="AF222" s="473">
        <v>-6723</v>
      </c>
      <c r="AG222" s="473">
        <v>-11147</v>
      </c>
      <c r="AH222" s="473">
        <v>-23777</v>
      </c>
      <c r="AI222" s="473">
        <v>-10477</v>
      </c>
      <c r="AJ222" s="473">
        <v>-6980</v>
      </c>
      <c r="AK222" s="473">
        <v>-2783</v>
      </c>
      <c r="AL222" s="473">
        <v>-7100</v>
      </c>
      <c r="AM222" s="473">
        <v>-14139</v>
      </c>
      <c r="AN222" s="473">
        <v>-23166</v>
      </c>
      <c r="AO222" s="473">
        <v>-35838</v>
      </c>
      <c r="AP222" s="473">
        <v>-16497</v>
      </c>
      <c r="AQ222" s="473">
        <v>-27858</v>
      </c>
      <c r="AR222" s="473">
        <v>-23824</v>
      </c>
      <c r="AS222" s="473">
        <v>-675</v>
      </c>
      <c r="AT222" s="473">
        <v>-15429</v>
      </c>
      <c r="AU222" s="473">
        <v>-5049</v>
      </c>
      <c r="AV222" s="473">
        <v>-10245</v>
      </c>
      <c r="AW222" s="473">
        <v>-2782</v>
      </c>
      <c r="AX222" s="473">
        <v>-9450</v>
      </c>
      <c r="AY222" s="473">
        <v>-32738</v>
      </c>
      <c r="AZ222" s="473">
        <v>-19167</v>
      </c>
      <c r="BA222" s="473">
        <v>-18190</v>
      </c>
      <c r="BB222" s="473">
        <v>-16558</v>
      </c>
      <c r="BC222" s="473">
        <v>-22258</v>
      </c>
      <c r="BD222" s="473">
        <v>-13364</v>
      </c>
      <c r="BE222" s="473">
        <v>-19058</v>
      </c>
      <c r="BF222" s="473">
        <v>-26284</v>
      </c>
      <c r="BG222" s="473">
        <v>-12736</v>
      </c>
      <c r="BH222" s="473">
        <v>-9821</v>
      </c>
      <c r="BI222" s="473">
        <v>-11742</v>
      </c>
      <c r="BJ222" s="473">
        <v>-12805</v>
      </c>
      <c r="BK222" s="473">
        <v>-13941</v>
      </c>
      <c r="BL222" s="473">
        <v>-15631</v>
      </c>
      <c r="BM222" s="473">
        <v>-21908</v>
      </c>
      <c r="BN222" s="473">
        <v>-16089</v>
      </c>
      <c r="BO222" s="473">
        <v>-3530</v>
      </c>
      <c r="BP222" s="473">
        <v>-9544</v>
      </c>
      <c r="BQ222" s="473">
        <v>-6884</v>
      </c>
      <c r="BR222" s="473">
        <v>-8151</v>
      </c>
      <c r="BS222" s="473">
        <v>-8292</v>
      </c>
      <c r="BT222" s="473">
        <v>-1807</v>
      </c>
      <c r="BU222" s="473">
        <v>-5846</v>
      </c>
      <c r="BV222" s="473">
        <v>-829</v>
      </c>
      <c r="BW222" s="473">
        <v>-16130</v>
      </c>
      <c r="BX222" s="473">
        <v>-6241</v>
      </c>
      <c r="BY222" s="473">
        <v>-15493</v>
      </c>
      <c r="BZ222" s="473">
        <v>-13804</v>
      </c>
      <c r="CA222" s="473">
        <v>-17274</v>
      </c>
      <c r="CB222" s="473">
        <v>-26641</v>
      </c>
      <c r="CC222" s="473">
        <v>-8620</v>
      </c>
      <c r="CD222" s="473">
        <v>-14813</v>
      </c>
      <c r="CE222" s="474"/>
      <c r="CF222" s="480" t="s">
        <v>1898</v>
      </c>
      <c r="CG222" s="475"/>
      <c r="CH222" s="475"/>
      <c r="CI222" s="475"/>
      <c r="CJ222"/>
    </row>
    <row r="223" spans="1:88" s="468" customFormat="1" ht="15" customHeight="1">
      <c r="A223" s="461" t="s">
        <v>1507</v>
      </c>
      <c r="B223" s="461" t="s">
        <v>1959</v>
      </c>
      <c r="C223" s="461" t="s">
        <v>1508</v>
      </c>
      <c r="D223" s="461" t="s">
        <v>1509</v>
      </c>
      <c r="E223" s="461"/>
      <c r="F223" s="462">
        <v>208</v>
      </c>
      <c r="G223" s="463"/>
      <c r="H223" s="463"/>
      <c r="I223" s="696" t="s">
        <v>1899</v>
      </c>
      <c r="J223" s="696"/>
      <c r="K223" s="696"/>
      <c r="L223" s="696"/>
      <c r="M223" s="696"/>
      <c r="N223" s="696"/>
      <c r="O223" s="696"/>
      <c r="P223" s="464"/>
      <c r="Q223" s="465">
        <v>2548</v>
      </c>
      <c r="R223" s="465">
        <v>5031</v>
      </c>
      <c r="S223" s="465">
        <v>7438</v>
      </c>
      <c r="T223" s="465">
        <v>564</v>
      </c>
      <c r="U223" s="465">
        <v>1007</v>
      </c>
      <c r="V223" s="465">
        <v>6214</v>
      </c>
      <c r="W223" s="465">
        <v>4302</v>
      </c>
      <c r="X223" s="465">
        <v>5918</v>
      </c>
      <c r="Y223" s="465">
        <v>6312</v>
      </c>
      <c r="Z223" s="465">
        <v>446</v>
      </c>
      <c r="AA223" s="465">
        <v>8478</v>
      </c>
      <c r="AB223" s="465">
        <v>8625</v>
      </c>
      <c r="AC223" s="465">
        <v>2982</v>
      </c>
      <c r="AD223" s="465">
        <v>960</v>
      </c>
      <c r="AE223" s="465">
        <v>720</v>
      </c>
      <c r="AF223" s="465">
        <v>0</v>
      </c>
      <c r="AG223" s="465">
        <v>197</v>
      </c>
      <c r="AH223" s="465">
        <v>0</v>
      </c>
      <c r="AI223" s="465">
        <v>0</v>
      </c>
      <c r="AJ223" s="465">
        <v>9637</v>
      </c>
      <c r="AK223" s="465">
        <v>0</v>
      </c>
      <c r="AL223" s="465">
        <v>4236</v>
      </c>
      <c r="AM223" s="465">
        <v>0</v>
      </c>
      <c r="AN223" s="465">
        <v>3493</v>
      </c>
      <c r="AO223" s="465">
        <v>26606</v>
      </c>
      <c r="AP223" s="465">
        <v>0</v>
      </c>
      <c r="AQ223" s="465">
        <v>561</v>
      </c>
      <c r="AR223" s="465">
        <v>0</v>
      </c>
      <c r="AS223" s="465">
        <v>0</v>
      </c>
      <c r="AT223" s="465">
        <v>0</v>
      </c>
      <c r="AU223" s="465">
        <v>2274</v>
      </c>
      <c r="AV223" s="465">
        <v>16206</v>
      </c>
      <c r="AW223" s="465">
        <v>0</v>
      </c>
      <c r="AX223" s="465">
        <v>0</v>
      </c>
      <c r="AY223" s="465">
        <v>21320</v>
      </c>
      <c r="AZ223" s="465">
        <v>0</v>
      </c>
      <c r="BA223" s="465">
        <v>4254</v>
      </c>
      <c r="BB223" s="465">
        <v>0</v>
      </c>
      <c r="BC223" s="465">
        <v>19275</v>
      </c>
      <c r="BD223" s="465">
        <v>0</v>
      </c>
      <c r="BE223" s="465">
        <v>0</v>
      </c>
      <c r="BF223" s="465">
        <v>0</v>
      </c>
      <c r="BG223" s="465">
        <v>0</v>
      </c>
      <c r="BH223" s="465">
        <v>3216</v>
      </c>
      <c r="BI223" s="465">
        <v>0</v>
      </c>
      <c r="BJ223" s="465">
        <v>0</v>
      </c>
      <c r="BK223" s="465">
        <v>37347</v>
      </c>
      <c r="BL223" s="465">
        <v>0</v>
      </c>
      <c r="BM223" s="465">
        <v>526</v>
      </c>
      <c r="BN223" s="465">
        <v>43810</v>
      </c>
      <c r="BO223" s="465">
        <v>3671</v>
      </c>
      <c r="BP223" s="465">
        <v>0</v>
      </c>
      <c r="BQ223" s="465">
        <v>49233</v>
      </c>
      <c r="BR223" s="465">
        <v>0</v>
      </c>
      <c r="BS223" s="465">
        <v>0</v>
      </c>
      <c r="BT223" s="465">
        <v>3352</v>
      </c>
      <c r="BU223" s="465">
        <v>0</v>
      </c>
      <c r="BV223" s="465">
        <v>8181</v>
      </c>
      <c r="BW223" s="465">
        <v>0</v>
      </c>
      <c r="BX223" s="465">
        <v>34150</v>
      </c>
      <c r="BY223" s="465">
        <v>2090</v>
      </c>
      <c r="BZ223" s="465">
        <v>0</v>
      </c>
      <c r="CA223" s="465">
        <v>0</v>
      </c>
      <c r="CB223" s="465">
        <v>0</v>
      </c>
      <c r="CC223" s="465">
        <v>0</v>
      </c>
      <c r="CD223" s="465">
        <v>0</v>
      </c>
      <c r="CE223" s="466"/>
      <c r="CF223" s="467" t="s">
        <v>1900</v>
      </c>
      <c r="CG223" s="467"/>
      <c r="CH223" s="467"/>
      <c r="CI223" s="467"/>
      <c r="CJ223" s="410"/>
    </row>
    <row r="224" spans="1:88" s="476" customFormat="1" ht="15" customHeight="1">
      <c r="A224" s="469" t="s">
        <v>1507</v>
      </c>
      <c r="B224" s="469" t="s">
        <v>1959</v>
      </c>
      <c r="C224" s="469" t="s">
        <v>1508</v>
      </c>
      <c r="D224" s="469" t="s">
        <v>1509</v>
      </c>
      <c r="E224" s="469"/>
      <c r="F224" s="462">
        <v>209</v>
      </c>
      <c r="G224" s="463"/>
      <c r="H224" s="471"/>
      <c r="I224" s="697" t="s">
        <v>1901</v>
      </c>
      <c r="J224" s="697"/>
      <c r="K224" s="697"/>
      <c r="L224" s="697"/>
      <c r="M224" s="697"/>
      <c r="N224" s="697"/>
      <c r="O224" s="697"/>
      <c r="P224" s="472"/>
      <c r="Q224" s="473">
        <v>-201</v>
      </c>
      <c r="R224" s="473">
        <v>211</v>
      </c>
      <c r="S224" s="473">
        <v>297</v>
      </c>
      <c r="T224" s="473">
        <v>561</v>
      </c>
      <c r="U224" s="473">
        <v>-23</v>
      </c>
      <c r="V224" s="473">
        <v>346</v>
      </c>
      <c r="W224" s="473">
        <v>82</v>
      </c>
      <c r="X224" s="473">
        <v>189</v>
      </c>
      <c r="Y224" s="473">
        <v>423</v>
      </c>
      <c r="Z224" s="473">
        <v>158</v>
      </c>
      <c r="AA224" s="473">
        <v>-740</v>
      </c>
      <c r="AB224" s="473">
        <v>234</v>
      </c>
      <c r="AC224" s="473">
        <v>367</v>
      </c>
      <c r="AD224" s="473">
        <v>1311</v>
      </c>
      <c r="AE224" s="473">
        <v>232</v>
      </c>
      <c r="AF224" s="473">
        <v>6</v>
      </c>
      <c r="AG224" s="473">
        <v>1179</v>
      </c>
      <c r="AH224" s="473">
        <v>894</v>
      </c>
      <c r="AI224" s="473">
        <v>-71</v>
      </c>
      <c r="AJ224" s="473">
        <v>275</v>
      </c>
      <c r="AK224" s="473">
        <v>85</v>
      </c>
      <c r="AL224" s="473">
        <v>460</v>
      </c>
      <c r="AM224" s="473">
        <v>196</v>
      </c>
      <c r="AN224" s="473">
        <v>-10</v>
      </c>
      <c r="AO224" s="473">
        <v>260</v>
      </c>
      <c r="AP224" s="473">
        <v>-3006</v>
      </c>
      <c r="AQ224" s="473">
        <v>291</v>
      </c>
      <c r="AR224" s="473">
        <v>513</v>
      </c>
      <c r="AS224" s="473">
        <v>17</v>
      </c>
      <c r="AT224" s="473">
        <v>607</v>
      </c>
      <c r="AU224" s="473">
        <v>207</v>
      </c>
      <c r="AV224" s="473">
        <v>8</v>
      </c>
      <c r="AW224" s="473">
        <v>910</v>
      </c>
      <c r="AX224" s="473">
        <v>242</v>
      </c>
      <c r="AY224" s="473">
        <v>-121</v>
      </c>
      <c r="AZ224" s="473">
        <v>-647</v>
      </c>
      <c r="BA224" s="473">
        <v>-150</v>
      </c>
      <c r="BB224" s="473">
        <v>2172</v>
      </c>
      <c r="BC224" s="473">
        <v>294</v>
      </c>
      <c r="BD224" s="473">
        <v>-1705</v>
      </c>
      <c r="BE224" s="473">
        <v>221</v>
      </c>
      <c r="BF224" s="473">
        <v>355</v>
      </c>
      <c r="BG224" s="473">
        <v>741</v>
      </c>
      <c r="BH224" s="473">
        <v>1536</v>
      </c>
      <c r="BI224" s="473">
        <v>468</v>
      </c>
      <c r="BJ224" s="473">
        <v>1615</v>
      </c>
      <c r="BK224" s="473">
        <v>-6156</v>
      </c>
      <c r="BL224" s="473">
        <v>-1199</v>
      </c>
      <c r="BM224" s="473">
        <v>142</v>
      </c>
      <c r="BN224" s="473">
        <v>-73</v>
      </c>
      <c r="BO224" s="473">
        <v>408</v>
      </c>
      <c r="BP224" s="473">
        <v>227</v>
      </c>
      <c r="BQ224" s="473">
        <v>237</v>
      </c>
      <c r="BR224" s="473">
        <v>183</v>
      </c>
      <c r="BS224" s="473">
        <v>-205</v>
      </c>
      <c r="BT224" s="473">
        <v>502</v>
      </c>
      <c r="BU224" s="473">
        <v>939</v>
      </c>
      <c r="BV224" s="473">
        <v>1758</v>
      </c>
      <c r="BW224" s="473">
        <v>1618</v>
      </c>
      <c r="BX224" s="473">
        <v>1311</v>
      </c>
      <c r="BY224" s="473">
        <v>1541</v>
      </c>
      <c r="BZ224" s="473">
        <v>-454</v>
      </c>
      <c r="CA224" s="473">
        <v>337</v>
      </c>
      <c r="CB224" s="473">
        <v>280</v>
      </c>
      <c r="CC224" s="473">
        <v>843</v>
      </c>
      <c r="CD224" s="473">
        <v>792</v>
      </c>
      <c r="CE224" s="474"/>
      <c r="CF224" s="475" t="s">
        <v>1902</v>
      </c>
      <c r="CG224" s="475"/>
      <c r="CH224" s="475"/>
      <c r="CI224" s="475"/>
      <c r="CJ224"/>
    </row>
    <row r="225" spans="1:88" s="476" customFormat="1" ht="27" customHeight="1">
      <c r="A225" s="469" t="s">
        <v>1507</v>
      </c>
      <c r="B225" s="469" t="s">
        <v>1959</v>
      </c>
      <c r="C225" s="469" t="s">
        <v>1508</v>
      </c>
      <c r="D225" s="469" t="s">
        <v>1509</v>
      </c>
      <c r="E225" s="469"/>
      <c r="F225" s="462">
        <v>210</v>
      </c>
      <c r="G225" s="463"/>
      <c r="H225" s="471"/>
      <c r="I225" s="697" t="s">
        <v>1903</v>
      </c>
      <c r="J225" s="697"/>
      <c r="K225" s="697"/>
      <c r="L225" s="697"/>
      <c r="M225" s="697"/>
      <c r="N225" s="697"/>
      <c r="O225" s="697"/>
      <c r="P225" s="472"/>
      <c r="Q225" s="473">
        <v>-11992</v>
      </c>
      <c r="R225" s="473">
        <v>-7883</v>
      </c>
      <c r="S225" s="473">
        <v>-6876</v>
      </c>
      <c r="T225" s="473">
        <v>-11084</v>
      </c>
      <c r="U225" s="473">
        <v>-9290</v>
      </c>
      <c r="V225" s="473">
        <v>-13067</v>
      </c>
      <c r="W225" s="473">
        <v>-10158</v>
      </c>
      <c r="X225" s="473">
        <v>-6698</v>
      </c>
      <c r="Y225" s="473">
        <v>-6005</v>
      </c>
      <c r="Z225" s="473">
        <v>-11549</v>
      </c>
      <c r="AA225" s="473">
        <v>-6606</v>
      </c>
      <c r="AB225" s="473">
        <v>-9569</v>
      </c>
      <c r="AC225" s="473">
        <v>-8353</v>
      </c>
      <c r="AD225" s="473">
        <v>-7577</v>
      </c>
      <c r="AE225" s="473">
        <v>-9608</v>
      </c>
      <c r="AF225" s="473">
        <v>-3694</v>
      </c>
      <c r="AG225" s="473">
        <v>-7727</v>
      </c>
      <c r="AH225" s="473">
        <v>-27725</v>
      </c>
      <c r="AI225" s="473">
        <v>-2711</v>
      </c>
      <c r="AJ225" s="473">
        <v>-11962</v>
      </c>
      <c r="AK225" s="473">
        <v>-4809</v>
      </c>
      <c r="AL225" s="473">
        <v>-1543</v>
      </c>
      <c r="AM225" s="473">
        <v>-10368</v>
      </c>
      <c r="AN225" s="473">
        <v>-11739</v>
      </c>
      <c r="AO225" s="473">
        <v>-17132</v>
      </c>
      <c r="AP225" s="473">
        <v>-9576</v>
      </c>
      <c r="AQ225" s="473">
        <v>-13892</v>
      </c>
      <c r="AR225" s="473">
        <v>-4039</v>
      </c>
      <c r="AS225" s="473">
        <v>-2727</v>
      </c>
      <c r="AT225" s="473">
        <v>-7044</v>
      </c>
      <c r="AU225" s="473">
        <v>-9225</v>
      </c>
      <c r="AV225" s="473">
        <v>-1783</v>
      </c>
      <c r="AW225" s="473">
        <v>-10012</v>
      </c>
      <c r="AX225" s="473">
        <v>-6304</v>
      </c>
      <c r="AY225" s="473">
        <v>-9898</v>
      </c>
      <c r="AZ225" s="473">
        <v>-11470</v>
      </c>
      <c r="BA225" s="473">
        <v>-13870</v>
      </c>
      <c r="BB225" s="473">
        <v>-24491</v>
      </c>
      <c r="BC225" s="473">
        <v>-16110</v>
      </c>
      <c r="BD225" s="473">
        <v>-11530</v>
      </c>
      <c r="BE225" s="473">
        <v>-21343</v>
      </c>
      <c r="BF225" s="473">
        <v>-12394</v>
      </c>
      <c r="BG225" s="473">
        <v>-6584</v>
      </c>
      <c r="BH225" s="473">
        <v>-8975</v>
      </c>
      <c r="BI225" s="473">
        <v>-5332</v>
      </c>
      <c r="BJ225" s="473">
        <v>-11548</v>
      </c>
      <c r="BK225" s="473">
        <v>-4131</v>
      </c>
      <c r="BL225" s="473">
        <v>-3556</v>
      </c>
      <c r="BM225" s="473">
        <v>-10406</v>
      </c>
      <c r="BN225" s="473">
        <v>-7183</v>
      </c>
      <c r="BO225" s="473">
        <v>-3750</v>
      </c>
      <c r="BP225" s="473">
        <v>-12106</v>
      </c>
      <c r="BQ225" s="473">
        <v>-5365</v>
      </c>
      <c r="BR225" s="473">
        <v>-5542</v>
      </c>
      <c r="BS225" s="473">
        <v>-6425</v>
      </c>
      <c r="BT225" s="473">
        <v>-5514</v>
      </c>
      <c r="BU225" s="473">
        <v>-8500</v>
      </c>
      <c r="BV225" s="473">
        <v>-4552</v>
      </c>
      <c r="BW225" s="473">
        <v>-5960</v>
      </c>
      <c r="BX225" s="473">
        <v>-3699</v>
      </c>
      <c r="BY225" s="473">
        <v>-10444</v>
      </c>
      <c r="BZ225" s="473">
        <v>-13457</v>
      </c>
      <c r="CA225" s="473">
        <v>-15420</v>
      </c>
      <c r="CB225" s="473">
        <v>-6483</v>
      </c>
      <c r="CC225" s="473">
        <v>-18177</v>
      </c>
      <c r="CD225" s="473">
        <v>-7230</v>
      </c>
      <c r="CE225" s="474"/>
      <c r="CF225" s="475" t="s">
        <v>1904</v>
      </c>
      <c r="CG225" s="475"/>
      <c r="CH225" s="475"/>
      <c r="CI225" s="475"/>
      <c r="CJ225"/>
    </row>
    <row r="226" spans="1:88" s="468" customFormat="1" ht="27" customHeight="1">
      <c r="A226" s="461" t="s">
        <v>1507</v>
      </c>
      <c r="B226" s="461" t="s">
        <v>1959</v>
      </c>
      <c r="C226" s="461" t="s">
        <v>1508</v>
      </c>
      <c r="D226" s="461" t="s">
        <v>1509</v>
      </c>
      <c r="E226" s="461"/>
      <c r="F226" s="462">
        <v>211</v>
      </c>
      <c r="G226" s="463"/>
      <c r="H226" s="730" t="s">
        <v>1965</v>
      </c>
      <c r="I226" s="696"/>
      <c r="J226" s="696"/>
      <c r="K226" s="696"/>
      <c r="L226" s="696"/>
      <c r="M226" s="696"/>
      <c r="N226" s="696"/>
      <c r="O226" s="696"/>
      <c r="P226" s="464"/>
      <c r="Q226" s="401">
        <v>67.900000000000006</v>
      </c>
      <c r="R226" s="403">
        <v>68</v>
      </c>
      <c r="S226" s="401">
        <v>70</v>
      </c>
      <c r="T226" s="401">
        <v>70.599999999999994</v>
      </c>
      <c r="U226" s="401">
        <v>71.3</v>
      </c>
      <c r="V226" s="401">
        <v>69.599999999999994</v>
      </c>
      <c r="W226" s="401">
        <v>68</v>
      </c>
      <c r="X226" s="401">
        <v>62.9</v>
      </c>
      <c r="Y226" s="401">
        <v>68.3</v>
      </c>
      <c r="Z226" s="401">
        <v>68</v>
      </c>
      <c r="AA226" s="401">
        <v>72.400000000000006</v>
      </c>
      <c r="AB226" s="401">
        <v>74</v>
      </c>
      <c r="AC226" s="401">
        <v>71.7</v>
      </c>
      <c r="AD226" s="401">
        <v>72.900000000000006</v>
      </c>
      <c r="AE226" s="401">
        <v>68</v>
      </c>
      <c r="AF226" s="401">
        <v>71.099999999999994</v>
      </c>
      <c r="AG226" s="401">
        <v>77.599999999999994</v>
      </c>
      <c r="AH226" s="401">
        <v>75.7</v>
      </c>
      <c r="AI226" s="401">
        <v>66.900000000000006</v>
      </c>
      <c r="AJ226" s="401">
        <v>68.400000000000006</v>
      </c>
      <c r="AK226" s="401">
        <v>63.6</v>
      </c>
      <c r="AL226" s="401">
        <v>62.9</v>
      </c>
      <c r="AM226" s="401">
        <v>73.2</v>
      </c>
      <c r="AN226" s="401">
        <v>73.400000000000006</v>
      </c>
      <c r="AO226" s="401">
        <v>63.9</v>
      </c>
      <c r="AP226" s="401">
        <v>65.900000000000006</v>
      </c>
      <c r="AQ226" s="401">
        <v>68.3</v>
      </c>
      <c r="AR226" s="401">
        <v>68.400000000000006</v>
      </c>
      <c r="AS226" s="401">
        <v>67.900000000000006</v>
      </c>
      <c r="AT226" s="401">
        <v>63.6</v>
      </c>
      <c r="AU226" s="401">
        <v>63.5</v>
      </c>
      <c r="AV226" s="401">
        <v>61.7</v>
      </c>
      <c r="AW226" s="401">
        <v>71.3</v>
      </c>
      <c r="AX226" s="401">
        <v>72.900000000000006</v>
      </c>
      <c r="AY226" s="401">
        <v>74</v>
      </c>
      <c r="AZ226" s="401">
        <v>67.400000000000006</v>
      </c>
      <c r="BA226" s="401">
        <v>66.099999999999994</v>
      </c>
      <c r="BB226" s="401">
        <v>69.400000000000006</v>
      </c>
      <c r="BC226" s="401">
        <v>65.7</v>
      </c>
      <c r="BD226" s="401">
        <v>73.5</v>
      </c>
      <c r="BE226" s="401">
        <v>65</v>
      </c>
      <c r="BF226" s="401">
        <v>76.900000000000006</v>
      </c>
      <c r="BG226" s="401">
        <v>69.099999999999994</v>
      </c>
      <c r="BH226" s="401">
        <v>55.3</v>
      </c>
      <c r="BI226" s="401">
        <v>62.4</v>
      </c>
      <c r="BJ226" s="401">
        <v>63</v>
      </c>
      <c r="BK226" s="401">
        <v>71.599999999999994</v>
      </c>
      <c r="BL226" s="401">
        <v>69.400000000000006</v>
      </c>
      <c r="BM226" s="401">
        <v>67.5</v>
      </c>
      <c r="BN226" s="401">
        <v>73.599999999999994</v>
      </c>
      <c r="BO226" s="401">
        <v>76.400000000000006</v>
      </c>
      <c r="BP226" s="401">
        <v>73</v>
      </c>
      <c r="BQ226" s="401">
        <v>73.099999999999994</v>
      </c>
      <c r="BR226" s="401">
        <v>68.2</v>
      </c>
      <c r="BS226" s="401">
        <v>60.5</v>
      </c>
      <c r="BT226" s="401">
        <v>70.5</v>
      </c>
      <c r="BU226" s="401">
        <v>66.099999999999994</v>
      </c>
      <c r="BV226" s="401">
        <v>66.3</v>
      </c>
      <c r="BW226" s="401">
        <v>96</v>
      </c>
      <c r="BX226" s="401">
        <v>70.900000000000006</v>
      </c>
      <c r="BY226" s="401">
        <v>72.8</v>
      </c>
      <c r="BZ226" s="401">
        <v>59.2</v>
      </c>
      <c r="CA226" s="401">
        <v>69.599999999999994</v>
      </c>
      <c r="CB226" s="401">
        <v>71.3</v>
      </c>
      <c r="CC226" s="401">
        <v>74.5</v>
      </c>
      <c r="CD226" s="401">
        <v>80.5</v>
      </c>
      <c r="CE226" s="466"/>
      <c r="CF226" s="695" t="s">
        <v>1905</v>
      </c>
      <c r="CG226" s="695"/>
      <c r="CH226" s="695"/>
      <c r="CI226" s="695"/>
      <c r="CJ226" s="410"/>
    </row>
    <row r="227" spans="1:88" s="468" customFormat="1" ht="27" customHeight="1">
      <c r="A227" s="461" t="s">
        <v>1507</v>
      </c>
      <c r="B227" s="461" t="s">
        <v>1959</v>
      </c>
      <c r="C227" s="461" t="s">
        <v>1508</v>
      </c>
      <c r="D227" s="461" t="s">
        <v>1509</v>
      </c>
      <c r="E227" s="461"/>
      <c r="F227" s="462">
        <v>212</v>
      </c>
      <c r="G227" s="463"/>
      <c r="H227" s="696" t="s">
        <v>1906</v>
      </c>
      <c r="I227" s="696"/>
      <c r="J227" s="696"/>
      <c r="K227" s="696"/>
      <c r="L227" s="696"/>
      <c r="M227" s="696"/>
      <c r="N227" s="696"/>
      <c r="O227" s="696"/>
      <c r="P227" s="464"/>
      <c r="Q227" s="401">
        <v>32.1</v>
      </c>
      <c r="R227" s="401">
        <v>32</v>
      </c>
      <c r="S227" s="401">
        <v>30</v>
      </c>
      <c r="T227" s="401">
        <v>29.4</v>
      </c>
      <c r="U227" s="401">
        <v>28.7</v>
      </c>
      <c r="V227" s="401">
        <v>30.4</v>
      </c>
      <c r="W227" s="401">
        <v>32</v>
      </c>
      <c r="X227" s="401">
        <v>37.1</v>
      </c>
      <c r="Y227" s="401">
        <v>31.7</v>
      </c>
      <c r="Z227" s="401">
        <v>32</v>
      </c>
      <c r="AA227" s="401">
        <v>27.6</v>
      </c>
      <c r="AB227" s="401">
        <v>26</v>
      </c>
      <c r="AC227" s="401">
        <v>28.3</v>
      </c>
      <c r="AD227" s="401">
        <v>27.1</v>
      </c>
      <c r="AE227" s="401">
        <v>32</v>
      </c>
      <c r="AF227" s="401">
        <v>28.9</v>
      </c>
      <c r="AG227" s="401">
        <v>22.4</v>
      </c>
      <c r="AH227" s="401">
        <v>24.3</v>
      </c>
      <c r="AI227" s="401">
        <v>33.1</v>
      </c>
      <c r="AJ227" s="401">
        <v>31.6</v>
      </c>
      <c r="AK227" s="401">
        <v>36.4</v>
      </c>
      <c r="AL227" s="401">
        <v>37.1</v>
      </c>
      <c r="AM227" s="401">
        <v>26.8</v>
      </c>
      <c r="AN227" s="401">
        <v>26.6</v>
      </c>
      <c r="AO227" s="401">
        <v>36.1</v>
      </c>
      <c r="AP227" s="401">
        <v>34.1</v>
      </c>
      <c r="AQ227" s="401">
        <v>31.7</v>
      </c>
      <c r="AR227" s="401">
        <v>31.6</v>
      </c>
      <c r="AS227" s="401">
        <v>32.1</v>
      </c>
      <c r="AT227" s="401">
        <v>36.4</v>
      </c>
      <c r="AU227" s="401">
        <v>36.5</v>
      </c>
      <c r="AV227" s="401">
        <v>38.299999999999997</v>
      </c>
      <c r="AW227" s="401">
        <v>28.7</v>
      </c>
      <c r="AX227" s="401">
        <v>27.1</v>
      </c>
      <c r="AY227" s="401">
        <v>26</v>
      </c>
      <c r="AZ227" s="401">
        <v>32.6</v>
      </c>
      <c r="BA227" s="401">
        <v>33.9</v>
      </c>
      <c r="BB227" s="401">
        <v>30.6</v>
      </c>
      <c r="BC227" s="401">
        <v>34.299999999999997</v>
      </c>
      <c r="BD227" s="401">
        <v>26.5</v>
      </c>
      <c r="BE227" s="401">
        <v>35</v>
      </c>
      <c r="BF227" s="401">
        <v>23.1</v>
      </c>
      <c r="BG227" s="401">
        <v>30.9</v>
      </c>
      <c r="BH227" s="401">
        <v>44.7</v>
      </c>
      <c r="BI227" s="401">
        <v>37.6</v>
      </c>
      <c r="BJ227" s="401">
        <v>37</v>
      </c>
      <c r="BK227" s="401">
        <v>28.4</v>
      </c>
      <c r="BL227" s="401">
        <v>30.6</v>
      </c>
      <c r="BM227" s="401">
        <v>32.5</v>
      </c>
      <c r="BN227" s="401">
        <v>26.4</v>
      </c>
      <c r="BO227" s="401">
        <v>23.6</v>
      </c>
      <c r="BP227" s="401">
        <v>27</v>
      </c>
      <c r="BQ227" s="401">
        <v>26.9</v>
      </c>
      <c r="BR227" s="401">
        <v>31.8</v>
      </c>
      <c r="BS227" s="401">
        <v>39.5</v>
      </c>
      <c r="BT227" s="401">
        <v>29.5</v>
      </c>
      <c r="BU227" s="401">
        <v>33.9</v>
      </c>
      <c r="BV227" s="401">
        <v>33.700000000000003</v>
      </c>
      <c r="BW227" s="401">
        <v>4</v>
      </c>
      <c r="BX227" s="401">
        <v>29.1</v>
      </c>
      <c r="BY227" s="401">
        <v>27.2</v>
      </c>
      <c r="BZ227" s="401">
        <v>40.799999999999997</v>
      </c>
      <c r="CA227" s="401">
        <v>30.4</v>
      </c>
      <c r="CB227" s="401">
        <v>28.7</v>
      </c>
      <c r="CC227" s="401">
        <v>25.5</v>
      </c>
      <c r="CD227" s="401">
        <v>19.5</v>
      </c>
      <c r="CE227" s="466"/>
      <c r="CF227" s="467" t="s">
        <v>1907</v>
      </c>
      <c r="CG227" s="467"/>
      <c r="CH227" s="467"/>
      <c r="CI227" s="467"/>
      <c r="CJ227" s="410"/>
    </row>
    <row r="228" spans="1:88" s="476" customFormat="1" ht="15" customHeight="1">
      <c r="A228" s="469" t="s">
        <v>1507</v>
      </c>
      <c r="B228" s="469" t="s">
        <v>1959</v>
      </c>
      <c r="C228" s="469" t="s">
        <v>1508</v>
      </c>
      <c r="D228" s="469" t="s">
        <v>1509</v>
      </c>
      <c r="E228" s="469"/>
      <c r="F228" s="462">
        <v>213</v>
      </c>
      <c r="G228" s="463"/>
      <c r="H228" s="508"/>
      <c r="I228" s="697" t="s">
        <v>1908</v>
      </c>
      <c r="J228" s="697"/>
      <c r="K228" s="697"/>
      <c r="L228" s="697"/>
      <c r="M228" s="697"/>
      <c r="N228" s="697"/>
      <c r="O228" s="697"/>
      <c r="P228" s="472"/>
      <c r="Q228" s="394">
        <v>32.200000000000003</v>
      </c>
      <c r="R228" s="394">
        <v>29.6</v>
      </c>
      <c r="S228" s="394">
        <v>25.4</v>
      </c>
      <c r="T228" s="394">
        <v>26.2</v>
      </c>
      <c r="U228" s="394">
        <v>25.1</v>
      </c>
      <c r="V228" s="394">
        <v>28.7</v>
      </c>
      <c r="W228" s="394">
        <v>31</v>
      </c>
      <c r="X228" s="394">
        <v>32.700000000000003</v>
      </c>
      <c r="Y228" s="394">
        <v>27.8</v>
      </c>
      <c r="Z228" s="394">
        <v>30.3</v>
      </c>
      <c r="AA228" s="394">
        <v>23.4</v>
      </c>
      <c r="AB228" s="394">
        <v>24.9</v>
      </c>
      <c r="AC228" s="394">
        <v>24.8</v>
      </c>
      <c r="AD228" s="394">
        <v>25.6</v>
      </c>
      <c r="AE228" s="394">
        <v>25.3</v>
      </c>
      <c r="AF228" s="394">
        <v>23.4</v>
      </c>
      <c r="AG228" s="394">
        <v>17.7</v>
      </c>
      <c r="AH228" s="394">
        <v>29.2</v>
      </c>
      <c r="AI228" s="394">
        <v>25.4</v>
      </c>
      <c r="AJ228" s="394">
        <v>26.3</v>
      </c>
      <c r="AK228" s="394">
        <v>29.8</v>
      </c>
      <c r="AL228" s="394">
        <v>29.9</v>
      </c>
      <c r="AM228" s="394">
        <v>27</v>
      </c>
      <c r="AN228" s="394">
        <v>27.9</v>
      </c>
      <c r="AO228" s="394">
        <v>27.6</v>
      </c>
      <c r="AP228" s="394">
        <v>34.799999999999997</v>
      </c>
      <c r="AQ228" s="394">
        <v>33.6</v>
      </c>
      <c r="AR228" s="394">
        <v>31.9</v>
      </c>
      <c r="AS228" s="394">
        <v>26.6</v>
      </c>
      <c r="AT228" s="394">
        <v>35.799999999999997</v>
      </c>
      <c r="AU228" s="394">
        <v>35.1</v>
      </c>
      <c r="AV228" s="394">
        <v>34.700000000000003</v>
      </c>
      <c r="AW228" s="394">
        <v>23.1</v>
      </c>
      <c r="AX228" s="394">
        <v>26.2</v>
      </c>
      <c r="AY228" s="394">
        <v>24.5</v>
      </c>
      <c r="AZ228" s="394">
        <v>32.4</v>
      </c>
      <c r="BA228" s="394">
        <v>35.200000000000003</v>
      </c>
      <c r="BB228" s="394">
        <v>32.5</v>
      </c>
      <c r="BC228" s="394">
        <v>29.5</v>
      </c>
      <c r="BD228" s="394">
        <v>26.2</v>
      </c>
      <c r="BE228" s="394">
        <v>38</v>
      </c>
      <c r="BF228" s="394">
        <v>29.7</v>
      </c>
      <c r="BG228" s="394">
        <v>27</v>
      </c>
      <c r="BH228" s="394">
        <v>41.7</v>
      </c>
      <c r="BI228" s="394">
        <v>33.9</v>
      </c>
      <c r="BJ228" s="394">
        <v>34.5</v>
      </c>
      <c r="BK228" s="394">
        <v>24.8</v>
      </c>
      <c r="BL228" s="394">
        <v>29.3</v>
      </c>
      <c r="BM228" s="394">
        <v>34.5</v>
      </c>
      <c r="BN228" s="394">
        <v>25</v>
      </c>
      <c r="BO228" s="394">
        <v>20.3</v>
      </c>
      <c r="BP228" s="394">
        <v>25.2</v>
      </c>
      <c r="BQ228" s="394">
        <v>22.5</v>
      </c>
      <c r="BR228" s="394">
        <v>29.1</v>
      </c>
      <c r="BS228" s="394">
        <v>37</v>
      </c>
      <c r="BT228" s="394">
        <v>24</v>
      </c>
      <c r="BU228" s="394">
        <v>30</v>
      </c>
      <c r="BV228" s="394">
        <v>28.1</v>
      </c>
      <c r="BW228" s="394">
        <v>14.4</v>
      </c>
      <c r="BX228" s="394">
        <v>22.9</v>
      </c>
      <c r="BY228" s="394">
        <v>32.4</v>
      </c>
      <c r="BZ228" s="394">
        <v>41.6</v>
      </c>
      <c r="CA228" s="394">
        <v>30.3</v>
      </c>
      <c r="CB228" s="394">
        <v>30.9</v>
      </c>
      <c r="CC228" s="394">
        <v>23.4</v>
      </c>
      <c r="CD228" s="394">
        <v>17.399999999999999</v>
      </c>
      <c r="CE228" s="474"/>
      <c r="CF228" s="475" t="s">
        <v>1909</v>
      </c>
      <c r="CG228" s="475"/>
      <c r="CH228" s="475"/>
      <c r="CI228" s="475"/>
      <c r="CJ228"/>
    </row>
    <row r="229" spans="1:88" s="476" customFormat="1" ht="15" customHeight="1">
      <c r="A229" s="469" t="s">
        <v>1507</v>
      </c>
      <c r="B229" s="469" t="s">
        <v>1959</v>
      </c>
      <c r="C229" s="469" t="s">
        <v>1508</v>
      </c>
      <c r="D229" s="469" t="s">
        <v>1509</v>
      </c>
      <c r="E229" s="469"/>
      <c r="F229" s="462">
        <v>214</v>
      </c>
      <c r="G229" s="463"/>
      <c r="H229" s="508"/>
      <c r="I229" s="508"/>
      <c r="J229" s="697" t="s">
        <v>1910</v>
      </c>
      <c r="K229" s="697"/>
      <c r="L229" s="697"/>
      <c r="M229" s="697"/>
      <c r="N229" s="697"/>
      <c r="O229" s="697"/>
      <c r="P229" s="472"/>
      <c r="Q229" s="394">
        <v>31.7</v>
      </c>
      <c r="R229" s="394">
        <v>29.1</v>
      </c>
      <c r="S229" s="394">
        <v>25.1</v>
      </c>
      <c r="T229" s="394">
        <v>26.2</v>
      </c>
      <c r="U229" s="394">
        <v>25</v>
      </c>
      <c r="V229" s="394">
        <v>28.5</v>
      </c>
      <c r="W229" s="394">
        <v>30.4</v>
      </c>
      <c r="X229" s="394">
        <v>32.6</v>
      </c>
      <c r="Y229" s="394">
        <v>27.4</v>
      </c>
      <c r="Z229" s="394">
        <v>30</v>
      </c>
      <c r="AA229" s="394">
        <v>23.1</v>
      </c>
      <c r="AB229" s="394">
        <v>24.7</v>
      </c>
      <c r="AC229" s="394">
        <v>24.5</v>
      </c>
      <c r="AD229" s="394">
        <v>25.6</v>
      </c>
      <c r="AE229" s="394">
        <v>25.2</v>
      </c>
      <c r="AF229" s="394">
        <v>23.3</v>
      </c>
      <c r="AG229" s="394">
        <v>17.399999999999999</v>
      </c>
      <c r="AH229" s="394">
        <v>29.1</v>
      </c>
      <c r="AI229" s="394">
        <v>25.3</v>
      </c>
      <c r="AJ229" s="394">
        <v>26.1</v>
      </c>
      <c r="AK229" s="394">
        <v>29.4</v>
      </c>
      <c r="AL229" s="394">
        <v>29.1</v>
      </c>
      <c r="AM229" s="394">
        <v>24.5</v>
      </c>
      <c r="AN229" s="394">
        <v>27.8</v>
      </c>
      <c r="AO229" s="394">
        <v>27.4</v>
      </c>
      <c r="AP229" s="394">
        <v>32.6</v>
      </c>
      <c r="AQ229" s="394">
        <v>33.1</v>
      </c>
      <c r="AR229" s="394">
        <v>31.5</v>
      </c>
      <c r="AS229" s="394">
        <v>26.4</v>
      </c>
      <c r="AT229" s="394">
        <v>35.799999999999997</v>
      </c>
      <c r="AU229" s="394">
        <v>35</v>
      </c>
      <c r="AV229" s="394">
        <v>34.4</v>
      </c>
      <c r="AW229" s="394">
        <v>23</v>
      </c>
      <c r="AX229" s="394">
        <v>26.3</v>
      </c>
      <c r="AY229" s="394">
        <v>24.4</v>
      </c>
      <c r="AZ229" s="394">
        <v>32.200000000000003</v>
      </c>
      <c r="BA229" s="394">
        <v>35</v>
      </c>
      <c r="BB229" s="394">
        <v>32.299999999999997</v>
      </c>
      <c r="BC229" s="394">
        <v>29</v>
      </c>
      <c r="BD229" s="394">
        <v>26</v>
      </c>
      <c r="BE229" s="394">
        <v>37.4</v>
      </c>
      <c r="BF229" s="394">
        <v>29.3</v>
      </c>
      <c r="BG229" s="394">
        <v>26.7</v>
      </c>
      <c r="BH229" s="394">
        <v>41.6</v>
      </c>
      <c r="BI229" s="394">
        <v>33.700000000000003</v>
      </c>
      <c r="BJ229" s="394">
        <v>34.1</v>
      </c>
      <c r="BK229" s="394">
        <v>23.2</v>
      </c>
      <c r="BL229" s="394">
        <v>29.2</v>
      </c>
      <c r="BM229" s="394">
        <v>34.200000000000003</v>
      </c>
      <c r="BN229" s="394">
        <v>24.4</v>
      </c>
      <c r="BO229" s="394">
        <v>20.100000000000001</v>
      </c>
      <c r="BP229" s="394">
        <v>25.1</v>
      </c>
      <c r="BQ229" s="394">
        <v>22.1</v>
      </c>
      <c r="BR229" s="394">
        <v>28</v>
      </c>
      <c r="BS229" s="394">
        <v>36.799999999999997</v>
      </c>
      <c r="BT229" s="394">
        <v>23.8</v>
      </c>
      <c r="BU229" s="394">
        <v>29.9</v>
      </c>
      <c r="BV229" s="394">
        <v>28</v>
      </c>
      <c r="BW229" s="394">
        <v>14.3</v>
      </c>
      <c r="BX229" s="394">
        <v>22.8</v>
      </c>
      <c r="BY229" s="394">
        <v>32.4</v>
      </c>
      <c r="BZ229" s="394">
        <v>41</v>
      </c>
      <c r="CA229" s="394">
        <v>30.2</v>
      </c>
      <c r="CB229" s="394">
        <v>29.9</v>
      </c>
      <c r="CC229" s="394">
        <v>23.3</v>
      </c>
      <c r="CD229" s="394">
        <v>17.3</v>
      </c>
      <c r="CE229" s="474"/>
      <c r="CF229" s="475" t="s">
        <v>1911</v>
      </c>
      <c r="CG229" s="481"/>
      <c r="CH229" s="481"/>
      <c r="CI229" s="481"/>
      <c r="CJ229"/>
    </row>
    <row r="230" spans="1:88" s="468" customFormat="1" ht="15" customHeight="1">
      <c r="A230" s="461" t="s">
        <v>1507</v>
      </c>
      <c r="B230" s="461" t="s">
        <v>1959</v>
      </c>
      <c r="C230" s="461" t="s">
        <v>1508</v>
      </c>
      <c r="D230" s="461" t="s">
        <v>1509</v>
      </c>
      <c r="E230" s="461"/>
      <c r="F230" s="462">
        <v>215</v>
      </c>
      <c r="G230" s="463"/>
      <c r="H230" s="696" t="s">
        <v>1912</v>
      </c>
      <c r="I230" s="696"/>
      <c r="J230" s="696"/>
      <c r="K230" s="696"/>
      <c r="L230" s="696"/>
      <c r="M230" s="696"/>
      <c r="N230" s="696"/>
      <c r="O230" s="696"/>
      <c r="P230" s="464"/>
      <c r="Q230" s="401">
        <v>25</v>
      </c>
      <c r="R230" s="401">
        <v>24</v>
      </c>
      <c r="S230" s="401">
        <v>23.7</v>
      </c>
      <c r="T230" s="401">
        <v>24.2</v>
      </c>
      <c r="U230" s="401">
        <v>23.6</v>
      </c>
      <c r="V230" s="401">
        <v>24.6</v>
      </c>
      <c r="W230" s="401">
        <v>24.6</v>
      </c>
      <c r="X230" s="401">
        <v>23.9</v>
      </c>
      <c r="Y230" s="401">
        <v>24</v>
      </c>
      <c r="Z230" s="401">
        <v>25.7</v>
      </c>
      <c r="AA230" s="401">
        <v>23.3</v>
      </c>
      <c r="AB230" s="401">
        <v>22.1</v>
      </c>
      <c r="AC230" s="401">
        <v>22.4</v>
      </c>
      <c r="AD230" s="401">
        <v>26.2</v>
      </c>
      <c r="AE230" s="401">
        <v>24.4</v>
      </c>
      <c r="AF230" s="401">
        <v>25.5</v>
      </c>
      <c r="AG230" s="401">
        <v>21.8</v>
      </c>
      <c r="AH230" s="401">
        <v>26.3</v>
      </c>
      <c r="AI230" s="401">
        <v>22.5</v>
      </c>
      <c r="AJ230" s="401">
        <v>21.4</v>
      </c>
      <c r="AK230" s="401">
        <v>22</v>
      </c>
      <c r="AL230" s="401">
        <v>24.4</v>
      </c>
      <c r="AM230" s="401">
        <v>22.6</v>
      </c>
      <c r="AN230" s="401">
        <v>24.8</v>
      </c>
      <c r="AO230" s="401">
        <v>25</v>
      </c>
      <c r="AP230" s="401">
        <v>25.4</v>
      </c>
      <c r="AQ230" s="401">
        <v>25</v>
      </c>
      <c r="AR230" s="401">
        <v>25.7</v>
      </c>
      <c r="AS230" s="401">
        <v>21.1</v>
      </c>
      <c r="AT230" s="401">
        <v>25.1</v>
      </c>
      <c r="AU230" s="401">
        <v>21.9</v>
      </c>
      <c r="AV230" s="401">
        <v>24</v>
      </c>
      <c r="AW230" s="401">
        <v>26.2</v>
      </c>
      <c r="AX230" s="401">
        <v>24.4</v>
      </c>
      <c r="AY230" s="401">
        <v>21.6</v>
      </c>
      <c r="AZ230" s="401">
        <v>23</v>
      </c>
      <c r="BA230" s="401">
        <v>24.9</v>
      </c>
      <c r="BB230" s="401">
        <v>25.5</v>
      </c>
      <c r="BC230" s="401">
        <v>27.1</v>
      </c>
      <c r="BD230" s="401">
        <v>24.3</v>
      </c>
      <c r="BE230" s="401">
        <v>29</v>
      </c>
      <c r="BF230" s="401">
        <v>27.3</v>
      </c>
      <c r="BG230" s="401">
        <v>24.5</v>
      </c>
      <c r="BH230" s="401">
        <v>28.8</v>
      </c>
      <c r="BI230" s="401">
        <v>25.4</v>
      </c>
      <c r="BJ230" s="401">
        <v>23.4</v>
      </c>
      <c r="BK230" s="401">
        <v>21.8</v>
      </c>
      <c r="BL230" s="401">
        <v>24.5</v>
      </c>
      <c r="BM230" s="401">
        <v>18.3</v>
      </c>
      <c r="BN230" s="401">
        <v>21.7</v>
      </c>
      <c r="BO230" s="401">
        <v>20</v>
      </c>
      <c r="BP230" s="401">
        <v>23.8</v>
      </c>
      <c r="BQ230" s="401">
        <v>24.5</v>
      </c>
      <c r="BR230" s="401">
        <v>23.4</v>
      </c>
      <c r="BS230" s="401">
        <v>26.1</v>
      </c>
      <c r="BT230" s="401">
        <v>24.7</v>
      </c>
      <c r="BU230" s="401">
        <v>21.6</v>
      </c>
      <c r="BV230" s="401">
        <v>22.4</v>
      </c>
      <c r="BW230" s="401">
        <v>18</v>
      </c>
      <c r="BX230" s="401">
        <v>21.3</v>
      </c>
      <c r="BY230" s="401">
        <v>26.4</v>
      </c>
      <c r="BZ230" s="401">
        <v>26</v>
      </c>
      <c r="CA230" s="401">
        <v>24.5</v>
      </c>
      <c r="CB230" s="401">
        <v>22.7</v>
      </c>
      <c r="CC230" s="401">
        <v>24.3</v>
      </c>
      <c r="CD230" s="401">
        <v>24.5</v>
      </c>
      <c r="CE230" s="466"/>
      <c r="CF230" s="467" t="s">
        <v>1913</v>
      </c>
      <c r="CG230" s="467"/>
      <c r="CH230" s="467"/>
      <c r="CI230" s="467"/>
      <c r="CJ230" s="410"/>
    </row>
    <row r="231" spans="1:88" s="468" customFormat="1" ht="15" customHeight="1">
      <c r="A231" s="461" t="s">
        <v>1507</v>
      </c>
      <c r="B231" s="461" t="s">
        <v>1959</v>
      </c>
      <c r="C231" s="461" t="s">
        <v>1508</v>
      </c>
      <c r="D231" s="461" t="s">
        <v>1509</v>
      </c>
      <c r="E231" s="461"/>
      <c r="F231" s="462">
        <v>216</v>
      </c>
      <c r="G231" s="463"/>
      <c r="H231" s="696" t="s">
        <v>1914</v>
      </c>
      <c r="I231" s="696"/>
      <c r="J231" s="696"/>
      <c r="K231" s="696"/>
      <c r="L231" s="696"/>
      <c r="M231" s="696"/>
      <c r="N231" s="696"/>
      <c r="O231" s="696"/>
      <c r="P231" s="464"/>
      <c r="Q231" s="465" t="s">
        <v>1915</v>
      </c>
      <c r="R231" s="465" t="s">
        <v>1915</v>
      </c>
      <c r="S231" s="465" t="s">
        <v>1915</v>
      </c>
      <c r="T231" s="465" t="s">
        <v>1915</v>
      </c>
      <c r="U231" s="465" t="s">
        <v>1915</v>
      </c>
      <c r="V231" s="465" t="s">
        <v>1915</v>
      </c>
      <c r="W231" s="465" t="s">
        <v>1915</v>
      </c>
      <c r="X231" s="465" t="s">
        <v>1915</v>
      </c>
      <c r="Y231" s="465" t="s">
        <v>1915</v>
      </c>
      <c r="Z231" s="465" t="s">
        <v>1915</v>
      </c>
      <c r="AA231" s="465" t="s">
        <v>1915</v>
      </c>
      <c r="AB231" s="465" t="s">
        <v>1915</v>
      </c>
      <c r="AC231" s="465" t="s">
        <v>1915</v>
      </c>
      <c r="AD231" s="465" t="s">
        <v>1915</v>
      </c>
      <c r="AE231" s="465" t="s">
        <v>1915</v>
      </c>
      <c r="AF231" s="465" t="s">
        <v>1915</v>
      </c>
      <c r="AG231" s="465" t="s">
        <v>1915</v>
      </c>
      <c r="AH231" s="465" t="s">
        <v>1915</v>
      </c>
      <c r="AI231" s="465" t="s">
        <v>1915</v>
      </c>
      <c r="AJ231" s="465" t="s">
        <v>1915</v>
      </c>
      <c r="AK231" s="465" t="s">
        <v>1915</v>
      </c>
      <c r="AL231" s="465" t="s">
        <v>1915</v>
      </c>
      <c r="AM231" s="465" t="s">
        <v>1915</v>
      </c>
      <c r="AN231" s="465" t="s">
        <v>1915</v>
      </c>
      <c r="AO231" s="465" t="s">
        <v>1915</v>
      </c>
      <c r="AP231" s="465" t="s">
        <v>1915</v>
      </c>
      <c r="AQ231" s="465" t="s">
        <v>1915</v>
      </c>
      <c r="AR231" s="465" t="s">
        <v>1915</v>
      </c>
      <c r="AS231" s="465" t="s">
        <v>1915</v>
      </c>
      <c r="AT231" s="465" t="s">
        <v>1915</v>
      </c>
      <c r="AU231" s="465" t="s">
        <v>1915</v>
      </c>
      <c r="AV231" s="465" t="s">
        <v>1915</v>
      </c>
      <c r="AW231" s="465" t="s">
        <v>1915</v>
      </c>
      <c r="AX231" s="465" t="s">
        <v>1915</v>
      </c>
      <c r="AY231" s="465" t="s">
        <v>1915</v>
      </c>
      <c r="AZ231" s="465" t="s">
        <v>1915</v>
      </c>
      <c r="BA231" s="465" t="s">
        <v>1915</v>
      </c>
      <c r="BB231" s="465" t="s">
        <v>1915</v>
      </c>
      <c r="BC231" s="465" t="s">
        <v>1915</v>
      </c>
      <c r="BD231" s="465" t="s">
        <v>1915</v>
      </c>
      <c r="BE231" s="465" t="s">
        <v>1915</v>
      </c>
      <c r="BF231" s="465" t="s">
        <v>1915</v>
      </c>
      <c r="BG231" s="465" t="s">
        <v>1915</v>
      </c>
      <c r="BH231" s="465" t="s">
        <v>1915</v>
      </c>
      <c r="BI231" s="465" t="s">
        <v>1915</v>
      </c>
      <c r="BJ231" s="465" t="s">
        <v>1915</v>
      </c>
      <c r="BK231" s="465" t="s">
        <v>1915</v>
      </c>
      <c r="BL231" s="465" t="s">
        <v>1915</v>
      </c>
      <c r="BM231" s="465" t="s">
        <v>1915</v>
      </c>
      <c r="BN231" s="465" t="s">
        <v>1915</v>
      </c>
      <c r="BO231" s="465" t="s">
        <v>1915</v>
      </c>
      <c r="BP231" s="465" t="s">
        <v>1915</v>
      </c>
      <c r="BQ231" s="465" t="s">
        <v>1915</v>
      </c>
      <c r="BR231" s="465" t="s">
        <v>1915</v>
      </c>
      <c r="BS231" s="465" t="s">
        <v>1915</v>
      </c>
      <c r="BT231" s="465" t="s">
        <v>1915</v>
      </c>
      <c r="BU231" s="465" t="s">
        <v>1915</v>
      </c>
      <c r="BV231" s="465" t="s">
        <v>1915</v>
      </c>
      <c r="BW231" s="465" t="s">
        <v>1915</v>
      </c>
      <c r="BX231" s="465" t="s">
        <v>1915</v>
      </c>
      <c r="BY231" s="465" t="s">
        <v>1915</v>
      </c>
      <c r="BZ231" s="465" t="s">
        <v>1915</v>
      </c>
      <c r="CA231" s="465" t="s">
        <v>1915</v>
      </c>
      <c r="CB231" s="465" t="s">
        <v>1915</v>
      </c>
      <c r="CC231" s="465" t="s">
        <v>1915</v>
      </c>
      <c r="CD231" s="465" t="s">
        <v>1915</v>
      </c>
      <c r="CE231" s="466"/>
      <c r="CF231" s="467" t="s">
        <v>1916</v>
      </c>
      <c r="CG231" s="467"/>
      <c r="CH231" s="467"/>
      <c r="CI231" s="467"/>
      <c r="CJ231" s="410"/>
    </row>
    <row r="232" spans="1:88" s="468" customFormat="1" ht="15" customHeight="1">
      <c r="A232" s="461" t="s">
        <v>1507</v>
      </c>
      <c r="B232" s="461" t="s">
        <v>1959</v>
      </c>
      <c r="C232" s="461" t="s">
        <v>1508</v>
      </c>
      <c r="D232" s="461" t="s">
        <v>1509</v>
      </c>
      <c r="E232" s="461"/>
      <c r="F232" s="462">
        <v>217</v>
      </c>
      <c r="G232" s="463"/>
      <c r="H232" s="696" t="s">
        <v>1917</v>
      </c>
      <c r="I232" s="696"/>
      <c r="J232" s="696"/>
      <c r="K232" s="696"/>
      <c r="L232" s="696"/>
      <c r="M232" s="696"/>
      <c r="N232" s="696"/>
      <c r="O232" s="696"/>
      <c r="P232" s="464"/>
      <c r="Q232" s="465">
        <v>164197</v>
      </c>
      <c r="R232" s="465">
        <v>154846</v>
      </c>
      <c r="S232" s="465">
        <v>114280</v>
      </c>
      <c r="T232" s="465">
        <v>67357</v>
      </c>
      <c r="U232" s="465">
        <v>19814</v>
      </c>
      <c r="V232" s="465">
        <v>33058</v>
      </c>
      <c r="W232" s="465">
        <v>192813</v>
      </c>
      <c r="X232" s="465">
        <v>22603</v>
      </c>
      <c r="Y232" s="465">
        <v>58968</v>
      </c>
      <c r="Z232" s="465">
        <v>73666</v>
      </c>
      <c r="AA232" s="465">
        <v>29362</v>
      </c>
      <c r="AB232" s="465">
        <v>13789</v>
      </c>
      <c r="AC232" s="465">
        <v>50698</v>
      </c>
      <c r="AD232" s="465">
        <v>5907</v>
      </c>
      <c r="AE232" s="465">
        <v>8365</v>
      </c>
      <c r="AF232" s="465">
        <v>1019</v>
      </c>
      <c r="AG232" s="465">
        <v>1259</v>
      </c>
      <c r="AH232" s="465">
        <v>4500</v>
      </c>
      <c r="AI232" s="465">
        <v>1155</v>
      </c>
      <c r="AJ232" s="465">
        <v>1459</v>
      </c>
      <c r="AK232" s="465">
        <v>1003</v>
      </c>
      <c r="AL232" s="465">
        <v>1254</v>
      </c>
      <c r="AM232" s="465">
        <v>1668</v>
      </c>
      <c r="AN232" s="465">
        <v>1225</v>
      </c>
      <c r="AO232" s="465">
        <v>6434</v>
      </c>
      <c r="AP232" s="465">
        <v>6415</v>
      </c>
      <c r="AQ232" s="465">
        <v>38074</v>
      </c>
      <c r="AR232" s="465">
        <v>14119</v>
      </c>
      <c r="AS232" s="465">
        <v>3615</v>
      </c>
      <c r="AT232" s="465">
        <v>1993</v>
      </c>
      <c r="AU232" s="465">
        <v>2179</v>
      </c>
      <c r="AV232" s="465">
        <v>1045</v>
      </c>
      <c r="AW232" s="465">
        <v>861</v>
      </c>
      <c r="AX232" s="465">
        <v>1436</v>
      </c>
      <c r="AY232" s="465">
        <v>1392</v>
      </c>
      <c r="AZ232" s="465">
        <v>2876</v>
      </c>
      <c r="BA232" s="465">
        <v>10306</v>
      </c>
      <c r="BB232" s="465">
        <v>1054</v>
      </c>
      <c r="BC232" s="465">
        <v>1308</v>
      </c>
      <c r="BD232" s="465">
        <v>4730</v>
      </c>
      <c r="BE232" s="465">
        <v>11191</v>
      </c>
      <c r="BF232" s="465">
        <v>6598</v>
      </c>
      <c r="BG232" s="465">
        <v>1409</v>
      </c>
      <c r="BH232" s="465">
        <v>1409</v>
      </c>
      <c r="BI232" s="465">
        <v>1197</v>
      </c>
      <c r="BJ232" s="465">
        <v>991</v>
      </c>
      <c r="BK232" s="465">
        <v>4156</v>
      </c>
      <c r="BL232" s="465">
        <v>4521</v>
      </c>
      <c r="BM232" s="465">
        <v>2094</v>
      </c>
      <c r="BN232" s="465">
        <v>793</v>
      </c>
      <c r="BO232" s="465">
        <v>1457</v>
      </c>
      <c r="BP232" s="465">
        <v>1599</v>
      </c>
      <c r="BQ232" s="465">
        <v>1207</v>
      </c>
      <c r="BR232" s="465">
        <v>7902</v>
      </c>
      <c r="BS232" s="465">
        <v>1748</v>
      </c>
      <c r="BT232" s="465">
        <v>1578</v>
      </c>
      <c r="BU232" s="465">
        <v>3724</v>
      </c>
      <c r="BV232" s="465">
        <v>2031</v>
      </c>
      <c r="BW232" s="465">
        <v>1893</v>
      </c>
      <c r="BX232" s="465">
        <v>2013</v>
      </c>
      <c r="BY232" s="465">
        <v>1373</v>
      </c>
      <c r="BZ232" s="465">
        <v>12920</v>
      </c>
      <c r="CA232" s="465">
        <v>4030</v>
      </c>
      <c r="CB232" s="465">
        <v>4144</v>
      </c>
      <c r="CC232" s="465">
        <v>2862</v>
      </c>
      <c r="CD232" s="465">
        <v>2716</v>
      </c>
      <c r="CE232" s="466"/>
      <c r="CF232" s="467" t="s">
        <v>1918</v>
      </c>
      <c r="CG232" s="467"/>
      <c r="CH232" s="467"/>
      <c r="CI232" s="467"/>
      <c r="CJ232" s="410"/>
    </row>
    <row r="233" spans="1:88" s="468" customFormat="1" ht="27" customHeight="1">
      <c r="A233" s="482"/>
      <c r="B233" s="482"/>
      <c r="C233" s="482"/>
      <c r="D233" s="482"/>
      <c r="E233" s="482"/>
      <c r="F233" s="483"/>
      <c r="G233" s="463"/>
      <c r="H233" s="484"/>
      <c r="I233" s="484"/>
      <c r="J233" s="484"/>
      <c r="K233" s="484"/>
      <c r="L233" s="484"/>
      <c r="M233" s="484"/>
      <c r="N233" s="484"/>
      <c r="O233" s="484"/>
      <c r="P233" s="485"/>
      <c r="Q233" s="486"/>
      <c r="R233" s="486"/>
      <c r="S233" s="486"/>
      <c r="T233" s="486"/>
      <c r="U233" s="486"/>
      <c r="V233" s="486"/>
      <c r="W233" s="486"/>
      <c r="X233" s="486"/>
      <c r="Y233" s="486"/>
      <c r="Z233" s="486"/>
      <c r="AA233" s="486"/>
      <c r="AB233" s="486"/>
      <c r="AC233" s="486"/>
      <c r="AD233" s="486"/>
      <c r="AE233" s="486"/>
      <c r="AF233" s="486"/>
      <c r="AG233" s="486"/>
      <c r="AH233" s="486"/>
      <c r="AI233" s="486"/>
      <c r="AJ233" s="486"/>
      <c r="AK233" s="486"/>
      <c r="AL233" s="486"/>
      <c r="AM233" s="486"/>
      <c r="AN233" s="486"/>
      <c r="AO233" s="486"/>
      <c r="AP233" s="486"/>
      <c r="AQ233" s="486"/>
      <c r="AR233" s="486"/>
      <c r="AS233" s="486"/>
      <c r="AT233" s="486"/>
      <c r="AU233" s="486"/>
      <c r="AV233" s="486"/>
      <c r="AW233" s="486"/>
      <c r="AX233" s="486"/>
      <c r="AY233" s="486"/>
      <c r="AZ233" s="486"/>
      <c r="BA233" s="486"/>
      <c r="BB233" s="486"/>
      <c r="BC233" s="486"/>
      <c r="BD233" s="486"/>
      <c r="BE233" s="486"/>
      <c r="BF233" s="486"/>
      <c r="BG233" s="486"/>
      <c r="BH233" s="486"/>
      <c r="BI233" s="486"/>
      <c r="BJ233" s="486"/>
      <c r="BK233" s="486"/>
      <c r="BL233" s="486"/>
      <c r="BM233" s="486"/>
      <c r="BN233" s="486"/>
      <c r="BO233" s="486"/>
      <c r="BP233" s="486"/>
      <c r="BQ233" s="486"/>
      <c r="BR233" s="486"/>
      <c r="BS233" s="486"/>
      <c r="BT233" s="486"/>
      <c r="BU233" s="486"/>
      <c r="BV233" s="486"/>
      <c r="BW233" s="486"/>
      <c r="BX233" s="486"/>
      <c r="BY233" s="486"/>
      <c r="BZ233" s="486"/>
      <c r="CA233" s="486"/>
      <c r="CB233" s="486"/>
      <c r="CC233" s="486"/>
      <c r="CD233" s="486"/>
      <c r="CE233" s="487"/>
      <c r="CF233" s="488"/>
      <c r="CG233" s="488"/>
      <c r="CH233" s="488"/>
      <c r="CI233" s="488"/>
      <c r="CJ233" s="410"/>
    </row>
    <row r="234" spans="1:88" s="468" customFormat="1" ht="27" customHeight="1">
      <c r="A234" s="482"/>
      <c r="B234" s="482"/>
      <c r="C234" s="482"/>
      <c r="D234" s="482"/>
      <c r="E234" s="482"/>
      <c r="F234" s="483"/>
      <c r="G234" s="463"/>
      <c r="H234" s="463"/>
      <c r="I234" s="489"/>
      <c r="J234" s="463"/>
      <c r="K234" s="463"/>
      <c r="L234" s="463"/>
      <c r="M234" s="463"/>
      <c r="N234" s="463"/>
      <c r="O234" s="463"/>
      <c r="P234" s="490"/>
      <c r="Q234" s="465"/>
      <c r="R234" s="465"/>
      <c r="S234" s="465"/>
      <c r="T234" s="465"/>
      <c r="U234" s="465"/>
      <c r="V234" s="465"/>
      <c r="W234" s="465"/>
      <c r="X234" s="489"/>
      <c r="Y234" s="491" t="s">
        <v>1919</v>
      </c>
      <c r="Z234" s="465"/>
      <c r="AA234" s="465"/>
      <c r="AB234" s="465"/>
      <c r="AC234" s="465"/>
      <c r="AD234" s="465"/>
      <c r="AE234" s="410" t="s">
        <v>1920</v>
      </c>
      <c r="AF234" s="465"/>
      <c r="AG234" s="465"/>
      <c r="AH234" s="465"/>
      <c r="AI234" s="465"/>
      <c r="AJ234" s="465"/>
      <c r="AK234" s="465"/>
      <c r="AL234" s="465"/>
      <c r="AM234" s="465"/>
      <c r="AN234" s="465"/>
      <c r="AO234" s="465"/>
      <c r="AP234" s="465"/>
      <c r="AQ234" s="465"/>
      <c r="AR234" s="465"/>
      <c r="AS234" s="465"/>
      <c r="AT234" s="465"/>
      <c r="AU234" s="465"/>
      <c r="AV234" s="465"/>
      <c r="AW234" s="465"/>
      <c r="AX234" s="465"/>
      <c r="AY234" s="465"/>
      <c r="AZ234" s="465"/>
      <c r="BA234" s="465"/>
      <c r="BB234" s="465"/>
      <c r="BC234" s="465"/>
      <c r="BD234" s="465"/>
      <c r="BE234" s="465"/>
      <c r="BF234" s="465"/>
      <c r="BG234" s="465"/>
      <c r="BH234" s="465"/>
      <c r="BI234" s="465"/>
      <c r="BJ234" s="465"/>
      <c r="BK234" s="465"/>
      <c r="BL234" s="465"/>
      <c r="BM234" s="465"/>
      <c r="BN234" s="465"/>
      <c r="BO234" s="465"/>
      <c r="BP234" s="465"/>
      <c r="BQ234" s="465"/>
      <c r="BR234" s="465"/>
      <c r="BS234" s="492"/>
      <c r="BT234" s="465"/>
      <c r="BU234" s="465"/>
      <c r="BV234" s="465"/>
      <c r="BW234" s="465"/>
      <c r="BX234" s="465"/>
      <c r="BY234" s="465"/>
      <c r="BZ234" s="465"/>
      <c r="CA234" s="465"/>
      <c r="CB234" s="465"/>
      <c r="CC234" s="465"/>
      <c r="CD234" s="465"/>
      <c r="CE234" s="490"/>
      <c r="CF234" s="493"/>
      <c r="CG234" s="493"/>
      <c r="CH234" s="493"/>
      <c r="CI234" s="493"/>
      <c r="CJ234" s="410"/>
    </row>
    <row r="235" spans="1:88" s="468" customFormat="1" ht="15" customHeight="1">
      <c r="A235" s="482"/>
      <c r="B235" s="482"/>
      <c r="C235" s="482"/>
      <c r="D235" s="482"/>
      <c r="E235" s="482"/>
      <c r="F235" s="483"/>
      <c r="G235" s="463"/>
      <c r="H235" s="463"/>
      <c r="I235" s="463"/>
      <c r="J235" s="463"/>
      <c r="K235" s="463"/>
      <c r="L235" s="463"/>
      <c r="M235" s="463"/>
      <c r="N235" s="463"/>
      <c r="O235" s="463"/>
      <c r="P235" s="490"/>
      <c r="Q235" s="465"/>
      <c r="R235" s="465"/>
      <c r="S235" s="465"/>
      <c r="T235" s="465"/>
      <c r="U235" s="465"/>
      <c r="V235" s="465"/>
      <c r="W235" s="465"/>
      <c r="X235" s="489"/>
      <c r="Y235" s="491" t="s">
        <v>1921</v>
      </c>
      <c r="Z235" s="465"/>
      <c r="AA235" s="465"/>
      <c r="AB235" s="465"/>
      <c r="AC235" s="465"/>
      <c r="AD235" s="465"/>
      <c r="AE235" s="494" t="s">
        <v>1922</v>
      </c>
      <c r="AF235" s="465"/>
      <c r="AG235" s="465"/>
      <c r="AH235" s="465"/>
      <c r="AI235" s="465"/>
      <c r="AJ235" s="465"/>
      <c r="AK235" s="465"/>
      <c r="AL235" s="465"/>
      <c r="AM235" s="465"/>
      <c r="AN235" s="465"/>
      <c r="AO235" s="465"/>
      <c r="AP235" s="465"/>
      <c r="AQ235" s="465"/>
      <c r="AR235" s="465"/>
      <c r="AS235" s="465"/>
      <c r="AT235" s="465"/>
      <c r="AU235" s="465"/>
      <c r="AV235" s="465"/>
      <c r="AW235" s="465"/>
      <c r="AX235" s="465"/>
      <c r="AY235" s="465"/>
      <c r="AZ235" s="465"/>
      <c r="BA235" s="465"/>
      <c r="BB235" s="465"/>
      <c r="BC235" s="465"/>
      <c r="BD235" s="465"/>
      <c r="BE235" s="465"/>
      <c r="BF235" s="465"/>
      <c r="BG235" s="465"/>
      <c r="BH235" s="465"/>
      <c r="BI235" s="465"/>
      <c r="BJ235" s="465"/>
      <c r="BK235" s="465"/>
      <c r="BL235" s="465"/>
      <c r="BM235" s="465"/>
      <c r="BN235" s="465"/>
      <c r="BO235" s="465"/>
      <c r="BP235" s="465"/>
      <c r="BQ235" s="465"/>
      <c r="BR235" s="465"/>
      <c r="BS235" s="492"/>
      <c r="BT235" s="465"/>
      <c r="BU235" s="465"/>
      <c r="BV235" s="465"/>
      <c r="BW235" s="465"/>
      <c r="BX235" s="465"/>
      <c r="BY235" s="465"/>
      <c r="BZ235" s="465"/>
      <c r="CA235" s="465"/>
      <c r="CB235" s="465"/>
      <c r="CC235" s="465"/>
      <c r="CD235" s="465"/>
      <c r="CE235" s="490"/>
      <c r="CF235" s="493"/>
      <c r="CG235" s="493"/>
      <c r="CH235" s="493"/>
      <c r="CI235" s="493"/>
      <c r="CJ235" s="410"/>
    </row>
    <row r="236" spans="1:88" s="468" customFormat="1" ht="15" customHeight="1">
      <c r="A236" s="482"/>
      <c r="B236" s="482"/>
      <c r="C236" s="482"/>
      <c r="D236" s="482"/>
      <c r="E236" s="482"/>
      <c r="F236" s="483"/>
      <c r="G236" s="463"/>
      <c r="H236" s="463"/>
      <c r="I236" s="463"/>
      <c r="J236" s="463"/>
      <c r="K236" s="463"/>
      <c r="L236" s="463"/>
      <c r="M236" s="463"/>
      <c r="N236" s="463"/>
      <c r="O236" s="463"/>
      <c r="P236" s="490"/>
      <c r="Q236" s="465"/>
      <c r="R236" s="465"/>
      <c r="S236" s="465"/>
      <c r="T236" s="465"/>
      <c r="U236" s="465"/>
      <c r="V236" s="465"/>
      <c r="W236" s="465"/>
      <c r="X236" s="489"/>
      <c r="Y236" s="491" t="s">
        <v>1923</v>
      </c>
      <c r="Z236" s="465"/>
      <c r="AA236" s="465"/>
      <c r="AB236" s="465"/>
      <c r="AC236" s="465"/>
      <c r="AD236" s="465"/>
      <c r="AE236" s="465"/>
      <c r="AF236" s="465"/>
      <c r="AG236" s="465"/>
      <c r="AH236" s="465"/>
      <c r="AI236" s="465"/>
      <c r="AJ236" s="465"/>
      <c r="AK236" s="465"/>
      <c r="AL236" s="465"/>
      <c r="AM236" s="465"/>
      <c r="AN236" s="465"/>
      <c r="AO236" s="465"/>
      <c r="AP236" s="465"/>
      <c r="AQ236" s="465"/>
      <c r="AR236" s="465"/>
      <c r="AS236" s="465"/>
      <c r="AT236" s="465"/>
      <c r="AU236" s="465"/>
      <c r="AV236" s="465"/>
      <c r="AW236" s="465"/>
      <c r="AX236" s="465"/>
      <c r="AY236" s="465"/>
      <c r="AZ236" s="465"/>
      <c r="BA236" s="465"/>
      <c r="BB236" s="465"/>
      <c r="BC236" s="465"/>
      <c r="BD236" s="465"/>
      <c r="BE236" s="465"/>
      <c r="BF236" s="465"/>
      <c r="BG236" s="465"/>
      <c r="BH236" s="465"/>
      <c r="BI236" s="465"/>
      <c r="BJ236" s="465"/>
      <c r="BK236" s="465"/>
      <c r="BL236" s="465"/>
      <c r="BM236" s="465"/>
      <c r="BN236" s="465"/>
      <c r="BO236" s="465"/>
      <c r="BP236" s="465"/>
      <c r="BQ236" s="465"/>
      <c r="BR236" s="465"/>
      <c r="BS236" s="492"/>
      <c r="BT236" s="465"/>
      <c r="BU236" s="465"/>
      <c r="BV236" s="465"/>
      <c r="BW236" s="465"/>
      <c r="BX236" s="465"/>
      <c r="BY236" s="465"/>
      <c r="BZ236" s="465"/>
      <c r="CA236" s="465"/>
      <c r="CB236" s="465"/>
      <c r="CC236" s="465"/>
      <c r="CD236" s="465"/>
      <c r="CE236" s="490"/>
      <c r="CF236" s="493"/>
      <c r="CG236" s="493"/>
      <c r="CH236" s="493"/>
      <c r="CI236" s="493"/>
      <c r="CJ236" s="410"/>
    </row>
    <row r="237" spans="1:88" s="468" customFormat="1" ht="15" customHeight="1">
      <c r="A237" s="482"/>
      <c r="B237" s="482"/>
      <c r="C237" s="482"/>
      <c r="D237" s="482"/>
      <c r="E237" s="482"/>
      <c r="F237" s="483"/>
      <c r="G237" s="463"/>
      <c r="H237" s="463"/>
      <c r="I237" s="463"/>
      <c r="J237" s="463"/>
      <c r="K237" s="463"/>
      <c r="L237" s="463"/>
      <c r="M237" s="463"/>
      <c r="N237" s="463"/>
      <c r="O237" s="463"/>
      <c r="P237" s="490"/>
      <c r="Q237" s="465"/>
      <c r="R237" s="465"/>
      <c r="S237" s="465"/>
      <c r="T237" s="465"/>
      <c r="U237" s="465"/>
      <c r="V237" s="465"/>
      <c r="W237" s="465"/>
      <c r="X237" s="489"/>
      <c r="Y237" s="491" t="s">
        <v>1924</v>
      </c>
      <c r="Z237" s="465"/>
      <c r="AA237" s="465"/>
      <c r="AB237" s="465"/>
      <c r="AC237" s="465"/>
      <c r="AD237" s="465"/>
      <c r="AE237" s="465"/>
      <c r="AF237" s="465"/>
      <c r="AG237" s="465"/>
      <c r="AH237" s="465"/>
      <c r="AI237" s="465"/>
      <c r="AJ237" s="465"/>
      <c r="AK237" s="465"/>
      <c r="AL237" s="465"/>
      <c r="AM237" s="465"/>
      <c r="AN237" s="465"/>
      <c r="AO237" s="465"/>
      <c r="AP237" s="465"/>
      <c r="AQ237" s="465"/>
      <c r="AR237" s="465"/>
      <c r="AS237" s="465"/>
      <c r="AT237" s="465"/>
      <c r="AU237" s="465"/>
      <c r="AV237" s="465"/>
      <c r="AW237" s="465"/>
      <c r="AX237" s="465"/>
      <c r="AY237" s="465"/>
      <c r="AZ237" s="465"/>
      <c r="BA237" s="465"/>
      <c r="BB237" s="465"/>
      <c r="BC237" s="465"/>
      <c r="BD237" s="465"/>
      <c r="BE237" s="465"/>
      <c r="BF237" s="465"/>
      <c r="BG237" s="465"/>
      <c r="BH237" s="465"/>
      <c r="BI237" s="465"/>
      <c r="BJ237" s="465"/>
      <c r="BK237" s="465"/>
      <c r="BL237" s="465"/>
      <c r="BM237" s="465"/>
      <c r="BN237" s="465"/>
      <c r="BO237" s="465"/>
      <c r="BP237" s="465"/>
      <c r="BQ237" s="465"/>
      <c r="BR237" s="465"/>
      <c r="BS237" s="492"/>
      <c r="BT237" s="465"/>
      <c r="BU237" s="465"/>
      <c r="BV237" s="465"/>
      <c r="BW237" s="465"/>
      <c r="BX237" s="465"/>
      <c r="BY237" s="465"/>
      <c r="BZ237" s="465"/>
      <c r="CA237" s="465"/>
      <c r="CB237" s="465"/>
      <c r="CC237" s="465"/>
      <c r="CD237" s="465"/>
      <c r="CE237" s="490"/>
      <c r="CF237" s="493"/>
      <c r="CG237" s="493"/>
      <c r="CH237" s="493"/>
      <c r="CI237" s="493"/>
      <c r="CJ237" s="410"/>
    </row>
    <row r="238" spans="1:88" s="468" customFormat="1" ht="27" customHeight="1">
      <c r="A238" s="482"/>
      <c r="B238" s="482"/>
      <c r="C238" s="482"/>
      <c r="D238" s="482"/>
      <c r="E238" s="482"/>
      <c r="F238" s="483"/>
      <c r="G238" s="463"/>
      <c r="H238" s="402"/>
      <c r="I238" s="463"/>
      <c r="J238" s="463"/>
      <c r="K238" s="463"/>
      <c r="L238" s="463"/>
      <c r="M238" s="463"/>
      <c r="N238" s="463"/>
      <c r="O238" s="463"/>
      <c r="P238" s="490"/>
      <c r="Q238" s="465"/>
      <c r="R238" s="465"/>
      <c r="S238" s="465"/>
      <c r="T238" s="465"/>
      <c r="U238" s="465"/>
      <c r="V238" s="465"/>
      <c r="W238" s="465"/>
      <c r="X238" s="489"/>
      <c r="Y238" s="491" t="s">
        <v>1925</v>
      </c>
      <c r="Z238" s="465"/>
      <c r="AA238" s="465"/>
      <c r="AB238" s="465"/>
      <c r="AC238" s="465"/>
      <c r="AD238" s="465"/>
      <c r="AE238" s="465"/>
      <c r="AF238" s="465"/>
      <c r="AG238" s="465"/>
      <c r="AH238" s="465"/>
      <c r="AI238" s="465"/>
      <c r="AJ238" s="465"/>
      <c r="AK238" s="465"/>
      <c r="AL238" s="465"/>
      <c r="AM238" s="465"/>
      <c r="AN238" s="465"/>
      <c r="AO238" s="465"/>
      <c r="AP238" s="465"/>
      <c r="AQ238" s="465"/>
      <c r="AR238" s="465"/>
      <c r="AS238" s="465"/>
      <c r="AT238" s="465"/>
      <c r="AU238" s="465"/>
      <c r="AV238" s="465"/>
      <c r="AW238" s="465"/>
      <c r="AX238" s="465"/>
      <c r="AY238" s="465"/>
      <c r="AZ238" s="465"/>
      <c r="BA238" s="465"/>
      <c r="BB238" s="465"/>
      <c r="BC238" s="465"/>
      <c r="BD238" s="465"/>
      <c r="BE238" s="465"/>
      <c r="BF238" s="465"/>
      <c r="BG238" s="465"/>
      <c r="BH238" s="465"/>
      <c r="BI238" s="465"/>
      <c r="BJ238" s="465"/>
      <c r="BK238" s="465"/>
      <c r="BL238" s="465"/>
      <c r="BM238" s="465"/>
      <c r="BN238" s="465"/>
      <c r="BO238" s="465"/>
      <c r="BP238" s="465"/>
      <c r="BQ238" s="465"/>
      <c r="BR238" s="465"/>
      <c r="BS238" s="492"/>
      <c r="BT238" s="465"/>
      <c r="BU238" s="465"/>
      <c r="BV238" s="465"/>
      <c r="BW238" s="465"/>
      <c r="BX238" s="465"/>
      <c r="BY238" s="465"/>
      <c r="BZ238" s="465"/>
      <c r="CA238" s="465"/>
      <c r="CB238" s="465"/>
      <c r="CC238" s="465"/>
      <c r="CD238" s="465"/>
      <c r="CE238" s="465"/>
      <c r="CF238" s="465"/>
      <c r="CG238" s="465"/>
      <c r="CH238" s="465"/>
      <c r="CI238" s="465"/>
      <c r="CJ238" s="410"/>
    </row>
    <row r="239" spans="1:88" s="468" customFormat="1" ht="15" customHeight="1">
      <c r="A239" s="482"/>
      <c r="B239" s="482"/>
      <c r="C239" s="482"/>
      <c r="D239" s="482"/>
      <c r="E239" s="482"/>
      <c r="F239" s="483"/>
      <c r="G239" s="463"/>
      <c r="H239" s="402"/>
      <c r="I239" s="463"/>
      <c r="J239" s="463"/>
      <c r="K239" s="463"/>
      <c r="L239" s="463"/>
      <c r="M239" s="463"/>
      <c r="N239" s="463"/>
      <c r="O239" s="463"/>
      <c r="P239" s="490"/>
      <c r="Q239" s="465"/>
      <c r="R239" s="465"/>
      <c r="S239" s="465"/>
      <c r="T239" s="465"/>
      <c r="U239" s="465"/>
      <c r="V239" s="465"/>
      <c r="W239" s="465"/>
      <c r="X239" s="489"/>
      <c r="Y239" s="495"/>
      <c r="Z239" s="465"/>
      <c r="AA239" s="465"/>
      <c r="AB239" s="465"/>
      <c r="AC239" s="465"/>
      <c r="AD239" s="465"/>
      <c r="AE239" s="465"/>
      <c r="AF239" s="465"/>
      <c r="AG239" s="465"/>
      <c r="AH239" s="465"/>
      <c r="AI239" s="465"/>
      <c r="AJ239" s="465"/>
      <c r="AK239" s="465"/>
      <c r="AL239" s="465"/>
      <c r="AM239" s="465"/>
      <c r="AN239" s="465"/>
      <c r="AO239" s="465"/>
      <c r="AP239" s="465"/>
      <c r="AQ239" s="465"/>
      <c r="AR239" s="465"/>
      <c r="AS239" s="465"/>
      <c r="AT239" s="465"/>
      <c r="AU239" s="465"/>
      <c r="AV239" s="465"/>
      <c r="AW239" s="465"/>
      <c r="AX239" s="465"/>
      <c r="AY239" s="465"/>
      <c r="AZ239" s="465"/>
      <c r="BA239" s="465"/>
      <c r="BB239" s="465"/>
      <c r="BC239" s="465"/>
      <c r="BD239" s="465"/>
      <c r="BE239" s="465"/>
      <c r="BF239" s="465"/>
      <c r="BG239" s="465"/>
      <c r="BH239" s="465"/>
      <c r="BI239" s="465"/>
      <c r="BJ239" s="465"/>
      <c r="BK239" s="465"/>
      <c r="BL239" s="465"/>
      <c r="BM239" s="465"/>
      <c r="BN239" s="465"/>
      <c r="BO239" s="465"/>
      <c r="BP239" s="465"/>
      <c r="BQ239" s="465"/>
      <c r="BR239" s="465"/>
      <c r="BS239" s="492"/>
      <c r="BT239" s="465"/>
      <c r="BU239" s="465"/>
      <c r="BV239" s="465"/>
      <c r="BW239" s="465"/>
      <c r="BX239" s="465"/>
      <c r="BY239" s="465"/>
      <c r="BZ239" s="465"/>
      <c r="CA239" s="465"/>
      <c r="CB239" s="465"/>
      <c r="CC239" s="465"/>
      <c r="CD239" s="465"/>
      <c r="CE239" s="465"/>
      <c r="CF239" s="465"/>
      <c r="CG239" s="465"/>
      <c r="CH239" s="465"/>
      <c r="CI239" s="465"/>
      <c r="CJ239" s="410"/>
    </row>
    <row r="240" spans="1:88" s="468" customFormat="1" ht="15" customHeight="1">
      <c r="A240" s="482"/>
      <c r="B240" s="482"/>
      <c r="C240" s="482"/>
      <c r="D240" s="482"/>
      <c r="E240" s="482"/>
      <c r="F240" s="496"/>
      <c r="H240" s="463"/>
      <c r="I240" s="463"/>
      <c r="J240" s="463"/>
      <c r="K240" s="463"/>
      <c r="L240" s="463"/>
      <c r="M240" s="463"/>
      <c r="N240" s="463"/>
      <c r="O240" s="463"/>
      <c r="P240" s="490"/>
      <c r="Q240" s="465"/>
      <c r="R240" s="465"/>
      <c r="S240" s="465"/>
      <c r="T240" s="465"/>
      <c r="U240" s="465"/>
      <c r="V240" s="465"/>
      <c r="W240" s="465"/>
      <c r="X240" s="465"/>
      <c r="Y240" s="465"/>
      <c r="Z240" s="465"/>
      <c r="AA240" s="465"/>
      <c r="AB240" s="465"/>
      <c r="AC240" s="465"/>
      <c r="AD240" s="465"/>
      <c r="AE240" s="465"/>
      <c r="AF240" s="465"/>
      <c r="AG240" s="465"/>
      <c r="AH240" s="465"/>
      <c r="AI240" s="465"/>
      <c r="AJ240" s="465"/>
      <c r="AK240" s="465"/>
      <c r="AL240" s="465"/>
      <c r="AM240" s="465"/>
      <c r="AN240" s="465"/>
      <c r="AO240" s="465"/>
      <c r="AP240" s="465"/>
      <c r="AQ240" s="465"/>
      <c r="AR240" s="465"/>
      <c r="AS240" s="465"/>
      <c r="AT240" s="465"/>
      <c r="AU240" s="465"/>
      <c r="AV240" s="465"/>
      <c r="AW240" s="465"/>
      <c r="AX240" s="465"/>
      <c r="AY240" s="465"/>
      <c r="AZ240" s="465"/>
      <c r="BA240" s="465"/>
      <c r="BB240" s="465"/>
      <c r="BC240" s="465"/>
      <c r="BD240" s="465"/>
      <c r="BE240" s="465"/>
      <c r="BF240" s="465"/>
      <c r="BG240" s="465"/>
      <c r="BH240" s="465"/>
      <c r="BI240" s="465"/>
      <c r="BJ240" s="465"/>
      <c r="BK240" s="465"/>
      <c r="BL240" s="465"/>
      <c r="BM240" s="465"/>
      <c r="BN240" s="465"/>
      <c r="BO240" s="465"/>
      <c r="BP240" s="465"/>
      <c r="BQ240" s="465"/>
      <c r="BR240" s="465"/>
      <c r="BS240" s="465"/>
      <c r="BT240" s="465"/>
      <c r="BU240" s="465"/>
      <c r="BV240" s="465"/>
      <c r="BW240" s="465"/>
      <c r="BX240" s="465"/>
      <c r="BY240" s="465"/>
      <c r="BZ240" s="465"/>
      <c r="CA240" s="465"/>
      <c r="CB240" s="465"/>
      <c r="CC240" s="465"/>
      <c r="CD240" s="465"/>
      <c r="CE240" s="465"/>
      <c r="CF240" s="465"/>
      <c r="CG240" s="465"/>
      <c r="CH240" s="465"/>
      <c r="CI240" s="465"/>
      <c r="CJ240" s="410"/>
    </row>
    <row r="241" ht="27" customHeight="1"/>
    <row r="242" ht="27" customHeight="1"/>
    <row r="243" ht="15" customHeight="1"/>
    <row r="244" ht="15" customHeight="1"/>
    <row r="245" ht="27" customHeight="1"/>
    <row r="246" ht="27" customHeight="1"/>
    <row r="247" ht="27" customHeight="1"/>
    <row r="248" ht="12" customHeight="1"/>
    <row r="249" ht="15" customHeight="1"/>
    <row r="250" ht="15" customHeight="1"/>
    <row r="251" ht="15" customHeight="1"/>
    <row r="252" ht="15" customHeight="1"/>
    <row r="253" ht="15" customHeight="1"/>
    <row r="254" ht="15" customHeight="1"/>
    <row r="255" ht="12" customHeight="1"/>
  </sheetData>
  <mergeCells count="221">
    <mergeCell ref="I223:O223"/>
    <mergeCell ref="I224:O224"/>
    <mergeCell ref="H226:O226"/>
    <mergeCell ref="I225:O225"/>
    <mergeCell ref="J208:O208"/>
    <mergeCell ref="I209:O209"/>
    <mergeCell ref="H210:O210"/>
    <mergeCell ref="I219:O219"/>
    <mergeCell ref="I220:O220"/>
    <mergeCell ref="I221:O221"/>
    <mergeCell ref="I222:O222"/>
    <mergeCell ref="I212:O212"/>
    <mergeCell ref="H211:O211"/>
    <mergeCell ref="J213:O213"/>
    <mergeCell ref="K214:O214"/>
    <mergeCell ref="K215:O215"/>
    <mergeCell ref="L216:O216"/>
    <mergeCell ref="L217:O217"/>
    <mergeCell ref="J218:O218"/>
    <mergeCell ref="J205:O205"/>
    <mergeCell ref="J206:O206"/>
    <mergeCell ref="J207:O207"/>
    <mergeCell ref="K200:O200"/>
    <mergeCell ref="J202:O202"/>
    <mergeCell ref="J203:O203"/>
    <mergeCell ref="J204:O204"/>
    <mergeCell ref="J199:O199"/>
    <mergeCell ref="K201:O201"/>
    <mergeCell ref="N181:O181"/>
    <mergeCell ref="N185:O185"/>
    <mergeCell ref="J186:O186"/>
    <mergeCell ref="L193:O193"/>
    <mergeCell ref="L194:O194"/>
    <mergeCell ref="J198:O198"/>
    <mergeCell ref="L188:O188"/>
    <mergeCell ref="L189:O189"/>
    <mergeCell ref="L192:O192"/>
    <mergeCell ref="K187:O187"/>
    <mergeCell ref="L190:O190"/>
    <mergeCell ref="K191:O191"/>
    <mergeCell ref="L195:O195"/>
    <mergeCell ref="K196:O196"/>
    <mergeCell ref="I197:O197"/>
    <mergeCell ref="M178:O178"/>
    <mergeCell ref="M179:O179"/>
    <mergeCell ref="M172:O172"/>
    <mergeCell ref="M173:O173"/>
    <mergeCell ref="M176:O176"/>
    <mergeCell ref="M177:O177"/>
    <mergeCell ref="M174:O174"/>
    <mergeCell ref="L175:O175"/>
    <mergeCell ref="M180:O180"/>
    <mergeCell ref="M158:O158"/>
    <mergeCell ref="K159:O159"/>
    <mergeCell ref="L166:O166"/>
    <mergeCell ref="M168:O168"/>
    <mergeCell ref="M169:O169"/>
    <mergeCell ref="M170:O170"/>
    <mergeCell ref="M171:O171"/>
    <mergeCell ref="M161:O161"/>
    <mergeCell ref="M162:O162"/>
    <mergeCell ref="M163:O163"/>
    <mergeCell ref="M164:O164"/>
    <mergeCell ref="L160:O160"/>
    <mergeCell ref="M165:O165"/>
    <mergeCell ref="L167:O167"/>
    <mergeCell ref="M147:O147"/>
    <mergeCell ref="M155:O155"/>
    <mergeCell ref="M156:O156"/>
    <mergeCell ref="M157:O157"/>
    <mergeCell ref="K149:O149"/>
    <mergeCell ref="L151:O151"/>
    <mergeCell ref="L152:O152"/>
    <mergeCell ref="L153:O153"/>
    <mergeCell ref="L148:O148"/>
    <mergeCell ref="K150:O150"/>
    <mergeCell ref="L154:O154"/>
    <mergeCell ref="L143:O143"/>
    <mergeCell ref="M145:O145"/>
    <mergeCell ref="M146:O146"/>
    <mergeCell ref="L138:O138"/>
    <mergeCell ref="L139:O139"/>
    <mergeCell ref="L140:O140"/>
    <mergeCell ref="L136:O136"/>
    <mergeCell ref="K137:O137"/>
    <mergeCell ref="L141:O141"/>
    <mergeCell ref="K142:O142"/>
    <mergeCell ref="L144:O144"/>
    <mergeCell ref="L130:O130"/>
    <mergeCell ref="L131:O131"/>
    <mergeCell ref="L132:O132"/>
    <mergeCell ref="L133:O133"/>
    <mergeCell ref="L134:O134"/>
    <mergeCell ref="L135:O135"/>
    <mergeCell ref="L124:O124"/>
    <mergeCell ref="L125:O125"/>
    <mergeCell ref="L126:O126"/>
    <mergeCell ref="L129:O129"/>
    <mergeCell ref="L127:O127"/>
    <mergeCell ref="K128:O128"/>
    <mergeCell ref="M120:O120"/>
    <mergeCell ref="M121:O121"/>
    <mergeCell ref="L123:O123"/>
    <mergeCell ref="L114:O114"/>
    <mergeCell ref="L115:O115"/>
    <mergeCell ref="L116:O116"/>
    <mergeCell ref="M112:O112"/>
    <mergeCell ref="K113:O113"/>
    <mergeCell ref="L117:O117"/>
    <mergeCell ref="K118:O118"/>
    <mergeCell ref="L119:O119"/>
    <mergeCell ref="M122:O122"/>
    <mergeCell ref="M98:O98"/>
    <mergeCell ref="L99:O99"/>
    <mergeCell ref="L109:O109"/>
    <mergeCell ref="M111:O111"/>
    <mergeCell ref="M100:O100"/>
    <mergeCell ref="M101:O101"/>
    <mergeCell ref="L103:O103"/>
    <mergeCell ref="M105:O105"/>
    <mergeCell ref="M102:O102"/>
    <mergeCell ref="L104:O104"/>
    <mergeCell ref="M106:O106"/>
    <mergeCell ref="L107:O107"/>
    <mergeCell ref="K108:O108"/>
    <mergeCell ref="L110:O110"/>
    <mergeCell ref="L95:O95"/>
    <mergeCell ref="M97:O97"/>
    <mergeCell ref="M90:O90"/>
    <mergeCell ref="M93:O93"/>
    <mergeCell ref="M88:O88"/>
    <mergeCell ref="L89:O89"/>
    <mergeCell ref="M91:O91"/>
    <mergeCell ref="L92:O92"/>
    <mergeCell ref="M94:O94"/>
    <mergeCell ref="L96:O96"/>
    <mergeCell ref="M82:O82"/>
    <mergeCell ref="M85:O85"/>
    <mergeCell ref="M86:O86"/>
    <mergeCell ref="M87:O87"/>
    <mergeCell ref="M78:O78"/>
    <mergeCell ref="M81:O81"/>
    <mergeCell ref="M76:O76"/>
    <mergeCell ref="L77:O77"/>
    <mergeCell ref="M79:O79"/>
    <mergeCell ref="L80:O80"/>
    <mergeCell ref="M83:O83"/>
    <mergeCell ref="L84:O84"/>
    <mergeCell ref="J61:O61"/>
    <mergeCell ref="I62:O62"/>
    <mergeCell ref="H63:O63"/>
    <mergeCell ref="M70:O70"/>
    <mergeCell ref="M73:O73"/>
    <mergeCell ref="M74:O74"/>
    <mergeCell ref="M75:O75"/>
    <mergeCell ref="M68:O68"/>
    <mergeCell ref="M69:O69"/>
    <mergeCell ref="I64:O64"/>
    <mergeCell ref="J65:O65"/>
    <mergeCell ref="K66:O66"/>
    <mergeCell ref="L67:O67"/>
    <mergeCell ref="M71:O71"/>
    <mergeCell ref="L72:O72"/>
    <mergeCell ref="J58:O58"/>
    <mergeCell ref="J59:O59"/>
    <mergeCell ref="J60:O60"/>
    <mergeCell ref="K53:O53"/>
    <mergeCell ref="J55:O55"/>
    <mergeCell ref="J56:O56"/>
    <mergeCell ref="J57:O57"/>
    <mergeCell ref="J52:O52"/>
    <mergeCell ref="K54:O54"/>
    <mergeCell ref="L39:O39"/>
    <mergeCell ref="K48:O48"/>
    <mergeCell ref="J51:O51"/>
    <mergeCell ref="K40:O40"/>
    <mergeCell ref="L42:O42"/>
    <mergeCell ref="M44:O44"/>
    <mergeCell ref="K41:O41"/>
    <mergeCell ref="L43:O43"/>
    <mergeCell ref="M45:O45"/>
    <mergeCell ref="L46:O46"/>
    <mergeCell ref="J47:O47"/>
    <mergeCell ref="K49:O49"/>
    <mergeCell ref="I50:O50"/>
    <mergeCell ref="H21:O21"/>
    <mergeCell ref="L37:O37"/>
    <mergeCell ref="L38:O38"/>
    <mergeCell ref="N28:O28"/>
    <mergeCell ref="M29:O29"/>
    <mergeCell ref="M30:O30"/>
    <mergeCell ref="N31:O31"/>
    <mergeCell ref="N32:O32"/>
    <mergeCell ref="L33:O33"/>
    <mergeCell ref="N34:O34"/>
    <mergeCell ref="L35:O35"/>
    <mergeCell ref="K36:O36"/>
    <mergeCell ref="CF226:CI226"/>
    <mergeCell ref="H227:O227"/>
    <mergeCell ref="I228:O228"/>
    <mergeCell ref="J229:O229"/>
    <mergeCell ref="H230:O230"/>
    <mergeCell ref="H231:O231"/>
    <mergeCell ref="H232:O232"/>
    <mergeCell ref="I8:O8"/>
    <mergeCell ref="I9:O9"/>
    <mergeCell ref="H10:P15"/>
    <mergeCell ref="H22:O22"/>
    <mergeCell ref="H23:O23"/>
    <mergeCell ref="I24:O24"/>
    <mergeCell ref="U10:V10"/>
    <mergeCell ref="W10:AD10"/>
    <mergeCell ref="CE10:CI15"/>
    <mergeCell ref="J25:O25"/>
    <mergeCell ref="K26:O26"/>
    <mergeCell ref="L27:O27"/>
    <mergeCell ref="H16:O16"/>
    <mergeCell ref="H17:O17"/>
    <mergeCell ref="H18:O18"/>
    <mergeCell ref="H19:O19"/>
    <mergeCell ref="H20:O20"/>
  </mergeCells>
  <phoneticPr fontId="5"/>
  <pageMargins left="0.55118110236220474" right="0" top="0.78740157480314965" bottom="0" header="0.39370078740157483" footer="0.19685039370078741"/>
  <pageSetup paperSize="9" scale="55" pageOrder="overThenDown" orientation="portrait" r:id="rId1"/>
  <headerFooter alignWithMargins="0"/>
  <rowBreaks count="3" manualBreakCount="3">
    <brk id="77" max="16383" man="1"/>
    <brk id="151" max="16383" man="1"/>
    <brk id="225" max="16383" man="1"/>
  </rowBreaks>
  <colBreaks count="4" manualBreakCount="4">
    <brk id="25" max="1048575" man="1"/>
    <brk id="44" max="1048575" man="1"/>
    <brk id="60" max="1048575" man="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52"/>
  <sheetViews>
    <sheetView workbookViewId="0">
      <selection activeCell="A12" sqref="A12"/>
    </sheetView>
  </sheetViews>
  <sheetFormatPr defaultRowHeight="12.75"/>
  <cols>
    <col min="1" max="1" width="4.33203125" style="169" customWidth="1"/>
    <col min="2" max="2" width="33.83203125" style="169" customWidth="1"/>
    <col min="3" max="3" width="12.5" style="169" customWidth="1"/>
    <col min="4" max="4" width="11.6640625" style="169" customWidth="1"/>
    <col min="5" max="6" width="12.5" style="169" customWidth="1"/>
    <col min="7" max="14" width="10.5" style="169" customWidth="1"/>
    <col min="15" max="16384" width="9.33203125" style="169"/>
  </cols>
  <sheetData>
    <row r="1" spans="1:24">
      <c r="A1" s="168" t="s">
        <v>1271</v>
      </c>
    </row>
    <row r="2" spans="1:24">
      <c r="I2" s="170" t="s">
        <v>120</v>
      </c>
      <c r="O2" s="171"/>
    </row>
    <row r="3" spans="1:24">
      <c r="A3" s="596" t="s">
        <v>61</v>
      </c>
      <c r="B3" s="597"/>
      <c r="C3" s="604" t="s">
        <v>77</v>
      </c>
      <c r="D3" s="605"/>
      <c r="E3" s="605"/>
      <c r="F3" s="605"/>
      <c r="G3" s="606"/>
      <c r="H3" s="607" t="s">
        <v>60</v>
      </c>
      <c r="I3" s="610" t="s">
        <v>196</v>
      </c>
    </row>
    <row r="4" spans="1:24">
      <c r="A4" s="598"/>
      <c r="B4" s="599"/>
      <c r="C4" s="613" t="s">
        <v>54</v>
      </c>
      <c r="D4" s="614" t="s">
        <v>78</v>
      </c>
      <c r="E4" s="615"/>
      <c r="F4" s="615"/>
      <c r="G4" s="616" t="s">
        <v>56</v>
      </c>
      <c r="H4" s="608"/>
      <c r="I4" s="611"/>
    </row>
    <row r="5" spans="1:24" ht="24">
      <c r="A5" s="600"/>
      <c r="B5" s="601"/>
      <c r="C5" s="598"/>
      <c r="D5" s="172" t="s">
        <v>181</v>
      </c>
      <c r="E5" s="172" t="s">
        <v>182</v>
      </c>
      <c r="F5" s="173" t="s">
        <v>183</v>
      </c>
      <c r="G5" s="599"/>
      <c r="H5" s="609"/>
      <c r="I5" s="611"/>
    </row>
    <row r="6" spans="1:24">
      <c r="A6" s="602"/>
      <c r="B6" s="603"/>
      <c r="C6" s="174" t="s">
        <v>71</v>
      </c>
      <c r="D6" s="175" t="s">
        <v>72</v>
      </c>
      <c r="E6" s="175" t="s">
        <v>73</v>
      </c>
      <c r="F6" s="176" t="s">
        <v>80</v>
      </c>
      <c r="G6" s="177" t="s">
        <v>81</v>
      </c>
      <c r="H6" s="178" t="s">
        <v>82</v>
      </c>
      <c r="I6" s="612"/>
      <c r="M6" s="179"/>
    </row>
    <row r="7" spans="1:24">
      <c r="A7" s="180" t="s">
        <v>74</v>
      </c>
      <c r="B7" s="181" t="s">
        <v>65</v>
      </c>
      <c r="C7" s="182" t="e">
        <f>ROUND(C50,0)</f>
        <v>#REF!</v>
      </c>
      <c r="D7" s="183" t="e">
        <f>ROUND(D50,0)</f>
        <v>#REF!</v>
      </c>
      <c r="E7" s="183" t="e">
        <f>ROUND(E50,0)</f>
        <v>#REF!</v>
      </c>
      <c r="F7" s="184" t="e">
        <f>D7+E7</f>
        <v>#REF!</v>
      </c>
      <c r="G7" s="185" t="e">
        <f>ROUND(F50,0)</f>
        <v>#REF!</v>
      </c>
      <c r="H7" s="186" t="e">
        <f>IF(C7=0,0,G7/C7)</f>
        <v>#REF!</v>
      </c>
      <c r="I7" s="187" t="e">
        <f>G7/取引表!#REF!*100</f>
        <v>#REF!</v>
      </c>
      <c r="J7" s="179"/>
      <c r="M7" s="179"/>
      <c r="O7" s="188"/>
      <c r="P7" s="189"/>
    </row>
    <row r="8" spans="1:24">
      <c r="A8" s="190" t="s">
        <v>75</v>
      </c>
      <c r="B8" s="191" t="s">
        <v>69</v>
      </c>
      <c r="C8" s="192" t="e">
        <f>ROUND(G50,0)</f>
        <v>#REF!</v>
      </c>
      <c r="D8" s="193" t="e">
        <f>ROUND(H50,0)</f>
        <v>#REF!</v>
      </c>
      <c r="E8" s="193" t="e">
        <f>ROUND(I50,0)</f>
        <v>#REF!</v>
      </c>
      <c r="F8" s="194" t="e">
        <f>D8+E8</f>
        <v>#REF!</v>
      </c>
      <c r="G8" s="195" t="e">
        <f>ROUND(J50,0)</f>
        <v>#REF!</v>
      </c>
      <c r="H8" s="196" t="e">
        <f>IF(C7=0,0,G8/C7)</f>
        <v>#REF!</v>
      </c>
      <c r="I8" s="197" t="e">
        <f>G8/取引表!#REF!*100</f>
        <v>#REF!</v>
      </c>
      <c r="J8" s="198"/>
      <c r="M8" s="199"/>
      <c r="N8" s="179"/>
    </row>
    <row r="9" spans="1:24">
      <c r="A9" s="174" t="s">
        <v>76</v>
      </c>
      <c r="B9" s="200" t="s">
        <v>70</v>
      </c>
      <c r="C9" s="201" t="e">
        <f>ROUND(K50,0)</f>
        <v>#REF!</v>
      </c>
      <c r="D9" s="202" t="e">
        <f>ROUND(L50,0)</f>
        <v>#REF!</v>
      </c>
      <c r="E9" s="202" t="e">
        <f>ROUND(M50,0)</f>
        <v>#REF!</v>
      </c>
      <c r="F9" s="203" t="e">
        <f>D9+E9</f>
        <v>#REF!</v>
      </c>
      <c r="G9" s="204" t="e">
        <f>ROUND(N50,0)</f>
        <v>#REF!</v>
      </c>
      <c r="H9" s="205" t="e">
        <f>IF(C7=0,0,G9/C7)</f>
        <v>#REF!</v>
      </c>
      <c r="I9" s="206" t="e">
        <f>G9/波及計算!W1*100</f>
        <v>#REF!</v>
      </c>
      <c r="J9" s="198"/>
      <c r="O9" s="171"/>
    </row>
    <row r="10" spans="1:24">
      <c r="X10" s="171"/>
    </row>
    <row r="11" spans="1:24">
      <c r="A11" s="168" t="s">
        <v>1272</v>
      </c>
      <c r="B11" s="171"/>
      <c r="C11" s="171"/>
      <c r="D11" s="171"/>
      <c r="E11" s="171"/>
      <c r="F11" s="171"/>
      <c r="G11" s="171"/>
      <c r="H11" s="171"/>
      <c r="I11" s="171"/>
      <c r="J11" s="171"/>
    </row>
    <row r="12" spans="1:24">
      <c r="N12" s="170" t="s">
        <v>62</v>
      </c>
    </row>
    <row r="13" spans="1:24">
      <c r="A13" s="589" t="s">
        <v>55</v>
      </c>
      <c r="B13" s="590"/>
      <c r="C13" s="593" t="s">
        <v>65</v>
      </c>
      <c r="D13" s="594"/>
      <c r="E13" s="594"/>
      <c r="F13" s="595"/>
      <c r="G13" s="596" t="s">
        <v>66</v>
      </c>
      <c r="H13" s="594"/>
      <c r="I13" s="594"/>
      <c r="J13" s="597"/>
      <c r="K13" s="596" t="s">
        <v>67</v>
      </c>
      <c r="L13" s="594"/>
      <c r="M13" s="594"/>
      <c r="N13" s="597"/>
    </row>
    <row r="14" spans="1:24" ht="24">
      <c r="A14" s="591"/>
      <c r="B14" s="592"/>
      <c r="C14" s="207" t="s">
        <v>54</v>
      </c>
      <c r="D14" s="175" t="s">
        <v>181</v>
      </c>
      <c r="E14" s="175" t="s">
        <v>182</v>
      </c>
      <c r="F14" s="208" t="s">
        <v>56</v>
      </c>
      <c r="G14" s="174" t="s">
        <v>54</v>
      </c>
      <c r="H14" s="175" t="s">
        <v>63</v>
      </c>
      <c r="I14" s="175" t="s">
        <v>64</v>
      </c>
      <c r="J14" s="177" t="s">
        <v>56</v>
      </c>
      <c r="K14" s="174" t="s">
        <v>54</v>
      </c>
      <c r="L14" s="175" t="s">
        <v>63</v>
      </c>
      <c r="M14" s="175" t="s">
        <v>64</v>
      </c>
      <c r="N14" s="177" t="s">
        <v>56</v>
      </c>
    </row>
    <row r="15" spans="1:24">
      <c r="A15" s="209">
        <v>1</v>
      </c>
      <c r="B15" s="210" t="s">
        <v>197</v>
      </c>
      <c r="C15" s="211">
        <f>SUM('02計算結果'!C15:C19)</f>
        <v>0</v>
      </c>
      <c r="D15" s="212">
        <f>SUM('02計算結果'!D15:D19)</f>
        <v>0</v>
      </c>
      <c r="E15" s="212">
        <f>SUM('02計算結果'!E15:E19)</f>
        <v>0</v>
      </c>
      <c r="F15" s="213">
        <f>SUM('02計算結果'!F15:F19)</f>
        <v>0</v>
      </c>
      <c r="G15" s="214">
        <f>SUM('02計算結果'!G15:G19)</f>
        <v>0</v>
      </c>
      <c r="H15" s="214">
        <f>SUM('02計算結果'!H15:H19)</f>
        <v>0</v>
      </c>
      <c r="I15" s="214">
        <f>SUM('02計算結果'!I15:I19)</f>
        <v>0</v>
      </c>
      <c r="J15" s="215">
        <f>SUM('02計算結果'!J15:J19)</f>
        <v>0</v>
      </c>
      <c r="K15" s="211">
        <f>SUM('02計算結果'!K15:K19)</f>
        <v>0</v>
      </c>
      <c r="L15" s="212">
        <f>SUM('02計算結果'!L15:L19)</f>
        <v>0</v>
      </c>
      <c r="M15" s="212">
        <f>SUM('02計算結果'!M15:M19)</f>
        <v>0</v>
      </c>
      <c r="N15" s="213">
        <f>SUM('02計算結果'!N15:N19)</f>
        <v>0</v>
      </c>
    </row>
    <row r="16" spans="1:24">
      <c r="A16" s="216">
        <v>2</v>
      </c>
      <c r="B16" s="217" t="s">
        <v>198</v>
      </c>
      <c r="C16" s="218">
        <f>SUM('02計算結果'!C20:C22)</f>
        <v>0</v>
      </c>
      <c r="D16" s="219">
        <f>SUM('02計算結果'!D20:D22)</f>
        <v>0</v>
      </c>
      <c r="E16" s="219">
        <f>SUM('02計算結果'!E20:E22)</f>
        <v>0</v>
      </c>
      <c r="F16" s="220">
        <f>SUM('02計算結果'!F20:F22)</f>
        <v>0</v>
      </c>
      <c r="G16" s="219">
        <f>SUM('02計算結果'!G20:G22)</f>
        <v>0</v>
      </c>
      <c r="H16" s="219">
        <f>SUM('02計算結果'!H20:H22)</f>
        <v>0</v>
      </c>
      <c r="I16" s="219">
        <f>SUM('02計算結果'!I20:I22)</f>
        <v>0</v>
      </c>
      <c r="J16" s="221">
        <f>SUM('02計算結果'!J20:J22)</f>
        <v>0</v>
      </c>
      <c r="K16" s="218">
        <f>SUM('02計算結果'!K20:K22)</f>
        <v>0</v>
      </c>
      <c r="L16" s="219">
        <f>SUM('02計算結果'!L20:L22)</f>
        <v>0</v>
      </c>
      <c r="M16" s="219">
        <f>SUM('02計算結果'!M20:M22)</f>
        <v>0</v>
      </c>
      <c r="N16" s="220">
        <f>SUM('02計算結果'!N20:N22)</f>
        <v>0</v>
      </c>
    </row>
    <row r="17" spans="1:14">
      <c r="A17" s="216">
        <v>3</v>
      </c>
      <c r="B17" s="217" t="s">
        <v>199</v>
      </c>
      <c r="C17" s="218">
        <f>SUM('02計算結果'!C23:C26)</f>
        <v>0</v>
      </c>
      <c r="D17" s="219">
        <f>SUM('02計算結果'!D23:D26)</f>
        <v>0</v>
      </c>
      <c r="E17" s="219">
        <f>SUM('02計算結果'!E23:E26)</f>
        <v>0</v>
      </c>
      <c r="F17" s="220">
        <f>SUM('02計算結果'!F23:F26)</f>
        <v>0</v>
      </c>
      <c r="G17" s="219">
        <f>SUM('02計算結果'!G23:G26)</f>
        <v>0</v>
      </c>
      <c r="H17" s="219">
        <f>SUM('02計算結果'!H23:H26)</f>
        <v>0</v>
      </c>
      <c r="I17" s="219">
        <f>SUM('02計算結果'!I23:I26)</f>
        <v>0</v>
      </c>
      <c r="J17" s="221">
        <f>SUM('02計算結果'!J23:J26)</f>
        <v>0</v>
      </c>
      <c r="K17" s="218">
        <f>SUM('02計算結果'!K23:K26)</f>
        <v>0</v>
      </c>
      <c r="L17" s="219">
        <f>SUM('02計算結果'!L23:L26)</f>
        <v>0</v>
      </c>
      <c r="M17" s="219">
        <f>SUM('02計算結果'!M23:M26)</f>
        <v>0</v>
      </c>
      <c r="N17" s="220">
        <f>SUM('02計算結果'!N23:N26)</f>
        <v>0</v>
      </c>
    </row>
    <row r="18" spans="1:14">
      <c r="A18" s="216">
        <v>4</v>
      </c>
      <c r="B18" s="217" t="s">
        <v>200</v>
      </c>
      <c r="C18" s="218">
        <f>SUM('02計算結果'!C27:C28)</f>
        <v>0</v>
      </c>
      <c r="D18" s="219">
        <f>SUM('02計算結果'!D27:D28)</f>
        <v>0</v>
      </c>
      <c r="E18" s="219">
        <f>SUM('02計算結果'!E27:E28)</f>
        <v>0</v>
      </c>
      <c r="F18" s="220">
        <f>SUM('02計算結果'!F27:F28)</f>
        <v>0</v>
      </c>
      <c r="G18" s="219">
        <f>SUM('02計算結果'!G27:G28)</f>
        <v>0</v>
      </c>
      <c r="H18" s="219">
        <f>SUM('02計算結果'!H27:H28)</f>
        <v>0</v>
      </c>
      <c r="I18" s="219">
        <f>SUM('02計算結果'!I27:I28)</f>
        <v>0</v>
      </c>
      <c r="J18" s="221">
        <f>SUM('02計算結果'!J27:J28)</f>
        <v>0</v>
      </c>
      <c r="K18" s="218">
        <f>SUM('02計算結果'!K27:K28)</f>
        <v>0</v>
      </c>
      <c r="L18" s="219">
        <f>SUM('02計算結果'!L27:L28)</f>
        <v>0</v>
      </c>
      <c r="M18" s="219">
        <f>SUM('02計算結果'!M27:M28)</f>
        <v>0</v>
      </c>
      <c r="N18" s="220">
        <f>SUM('02計算結果'!N27:N28)</f>
        <v>0</v>
      </c>
    </row>
    <row r="19" spans="1:14">
      <c r="A19" s="216">
        <v>5</v>
      </c>
      <c r="B19" s="217" t="s">
        <v>201</v>
      </c>
      <c r="C19" s="218">
        <f>SUM('02計算結果'!C29:C32)</f>
        <v>0</v>
      </c>
      <c r="D19" s="219">
        <f>SUM('02計算結果'!D29:D32)</f>
        <v>0</v>
      </c>
      <c r="E19" s="219">
        <f>SUM('02計算結果'!E29:E32)</f>
        <v>0</v>
      </c>
      <c r="F19" s="220">
        <f>SUM('02計算結果'!F29:F32)</f>
        <v>0</v>
      </c>
      <c r="G19" s="219">
        <f>SUM('02計算結果'!G29:G32)</f>
        <v>0</v>
      </c>
      <c r="H19" s="219">
        <f>SUM('02計算結果'!H29:H32)</f>
        <v>0</v>
      </c>
      <c r="I19" s="219">
        <f>SUM('02計算結果'!I29:I32)</f>
        <v>0</v>
      </c>
      <c r="J19" s="221">
        <f>SUM('02計算結果'!J29:J32)</f>
        <v>0</v>
      </c>
      <c r="K19" s="218">
        <f>SUM('02計算結果'!K29:K32)</f>
        <v>0</v>
      </c>
      <c r="L19" s="219">
        <f>SUM('02計算結果'!L29:L32)</f>
        <v>0</v>
      </c>
      <c r="M19" s="219">
        <f>SUM('02計算結果'!M29:M32)</f>
        <v>0</v>
      </c>
      <c r="N19" s="220">
        <f>SUM('02計算結果'!N29:N32)</f>
        <v>0</v>
      </c>
    </row>
    <row r="20" spans="1:14">
      <c r="A20" s="216">
        <v>6</v>
      </c>
      <c r="B20" s="217" t="s">
        <v>202</v>
      </c>
      <c r="C20" s="218">
        <f>SUM('02計算結果'!C34:C40)</f>
        <v>0</v>
      </c>
      <c r="D20" s="219">
        <f>SUM('02計算結果'!D34:D40)</f>
        <v>0</v>
      </c>
      <c r="E20" s="219">
        <f>SUM('02計算結果'!E34:E40)</f>
        <v>0</v>
      </c>
      <c r="F20" s="220">
        <f>SUM('02計算結果'!F34:F40)</f>
        <v>0</v>
      </c>
      <c r="G20" s="219">
        <f>SUM('02計算結果'!G34:G40)</f>
        <v>0</v>
      </c>
      <c r="H20" s="219">
        <f>SUM('02計算結果'!H34:H40)</f>
        <v>0</v>
      </c>
      <c r="I20" s="219">
        <f>SUM('02計算結果'!I34:I40)</f>
        <v>0</v>
      </c>
      <c r="J20" s="221">
        <f>SUM('02計算結果'!J34:J40)</f>
        <v>0</v>
      </c>
      <c r="K20" s="218">
        <f>SUM('02計算結果'!K34:K40)</f>
        <v>0</v>
      </c>
      <c r="L20" s="219">
        <f>SUM('02計算結果'!L34:L40)</f>
        <v>0</v>
      </c>
      <c r="M20" s="219">
        <f>SUM('02計算結果'!M34:M40)</f>
        <v>0</v>
      </c>
      <c r="N20" s="220">
        <f>SUM('02計算結果'!N34:N40)</f>
        <v>0</v>
      </c>
    </row>
    <row r="21" spans="1:14">
      <c r="A21" s="216">
        <v>7</v>
      </c>
      <c r="B21" s="217" t="s">
        <v>203</v>
      </c>
      <c r="C21" s="218">
        <f>SUM('02計算結果'!C41:C42)</f>
        <v>0</v>
      </c>
      <c r="D21" s="219">
        <f>SUM('02計算結果'!D41:D42)</f>
        <v>0</v>
      </c>
      <c r="E21" s="219">
        <f>SUM('02計算結果'!E41:E42)</f>
        <v>0</v>
      </c>
      <c r="F21" s="220">
        <f>SUM('02計算結果'!F41:F42)</f>
        <v>0</v>
      </c>
      <c r="G21" s="219">
        <f>SUM('02計算結果'!G41:G42)</f>
        <v>0</v>
      </c>
      <c r="H21" s="219">
        <f>SUM('02計算結果'!H41:H42)</f>
        <v>0</v>
      </c>
      <c r="I21" s="219">
        <f>SUM('02計算結果'!I41:I42)</f>
        <v>0</v>
      </c>
      <c r="J21" s="221">
        <f>SUM('02計算結果'!J41:J42)</f>
        <v>0</v>
      </c>
      <c r="K21" s="218">
        <f>SUM('02計算結果'!K41:K42)</f>
        <v>0</v>
      </c>
      <c r="L21" s="219">
        <f>SUM('02計算結果'!L41:L42)</f>
        <v>0</v>
      </c>
      <c r="M21" s="219">
        <f>SUM('02計算結果'!M41:M42)</f>
        <v>0</v>
      </c>
      <c r="N21" s="220">
        <f>SUM('02計算結果'!N41:N42)</f>
        <v>0</v>
      </c>
    </row>
    <row r="22" spans="1:14">
      <c r="A22" s="216">
        <v>8</v>
      </c>
      <c r="B22" s="217" t="s">
        <v>204</v>
      </c>
      <c r="C22" s="218">
        <f>SUM('02計算結果'!C46:C49)</f>
        <v>0</v>
      </c>
      <c r="D22" s="219">
        <f>SUM('02計算結果'!D46:D49)</f>
        <v>0</v>
      </c>
      <c r="E22" s="219">
        <f>SUM('02計算結果'!E46:E49)</f>
        <v>0</v>
      </c>
      <c r="F22" s="220">
        <f>SUM('02計算結果'!F46:F49)</f>
        <v>0</v>
      </c>
      <c r="G22" s="219">
        <f>SUM('02計算結果'!G46:G49)</f>
        <v>0</v>
      </c>
      <c r="H22" s="219">
        <f>SUM('02計算結果'!H46:H49)</f>
        <v>0</v>
      </c>
      <c r="I22" s="219">
        <f>SUM('02計算結果'!I46:I49)</f>
        <v>0</v>
      </c>
      <c r="J22" s="221">
        <f>SUM('02計算結果'!J46:J49)</f>
        <v>0</v>
      </c>
      <c r="K22" s="218">
        <f>SUM('02計算結果'!K46:K49)</f>
        <v>0</v>
      </c>
      <c r="L22" s="219">
        <f>SUM('02計算結果'!L46:L49)</f>
        <v>0</v>
      </c>
      <c r="M22" s="219">
        <f>SUM('02計算結果'!M46:M49)</f>
        <v>0</v>
      </c>
      <c r="N22" s="220">
        <f>SUM('02計算結果'!N46:N49)</f>
        <v>0</v>
      </c>
    </row>
    <row r="23" spans="1:14">
      <c r="A23" s="216">
        <v>9</v>
      </c>
      <c r="B23" s="217" t="s">
        <v>205</v>
      </c>
      <c r="C23" s="218">
        <f>SUM('02計算結果'!C50:C52)</f>
        <v>0</v>
      </c>
      <c r="D23" s="219">
        <f>SUM('02計算結果'!D50:D52)</f>
        <v>0</v>
      </c>
      <c r="E23" s="219">
        <f>SUM('02計算結果'!E50:E52)</f>
        <v>0</v>
      </c>
      <c r="F23" s="220">
        <f>SUM('02計算結果'!F50:F52)</f>
        <v>0</v>
      </c>
      <c r="G23" s="219">
        <f>SUM('02計算結果'!G50:G52)</f>
        <v>0</v>
      </c>
      <c r="H23" s="219">
        <f>SUM('02計算結果'!H50:H52)</f>
        <v>0</v>
      </c>
      <c r="I23" s="219">
        <f>SUM('02計算結果'!I50:I52)</f>
        <v>0</v>
      </c>
      <c r="J23" s="221">
        <f>SUM('02計算結果'!J50:J52)</f>
        <v>0</v>
      </c>
      <c r="K23" s="218">
        <f>SUM('02計算結果'!K50:K52)</f>
        <v>0</v>
      </c>
      <c r="L23" s="219">
        <f>SUM('02計算結果'!L50:L52)</f>
        <v>0</v>
      </c>
      <c r="M23" s="219">
        <f>SUM('02計算結果'!M50:M52)</f>
        <v>0</v>
      </c>
      <c r="N23" s="220">
        <f>SUM('02計算結果'!N50:N52)</f>
        <v>0</v>
      </c>
    </row>
    <row r="24" spans="1:14">
      <c r="A24" s="216">
        <v>10</v>
      </c>
      <c r="B24" s="217" t="s">
        <v>206</v>
      </c>
      <c r="C24" s="218">
        <f>SUM('02計算結果'!C53:C54)</f>
        <v>0</v>
      </c>
      <c r="D24" s="219">
        <f>SUM('02計算結果'!D53:D54)</f>
        <v>0</v>
      </c>
      <c r="E24" s="219">
        <f>SUM('02計算結果'!E53:E54)</f>
        <v>0</v>
      </c>
      <c r="F24" s="220">
        <f>SUM('02計算結果'!F53:F54)</f>
        <v>0</v>
      </c>
      <c r="G24" s="219">
        <f>SUM('02計算結果'!G53:G54)</f>
        <v>0</v>
      </c>
      <c r="H24" s="219">
        <f>SUM('02計算結果'!H53:H54)</f>
        <v>0</v>
      </c>
      <c r="I24" s="219">
        <f>SUM('02計算結果'!I53:I54)</f>
        <v>0</v>
      </c>
      <c r="J24" s="221">
        <f>SUM('02計算結果'!J53:J54)</f>
        <v>0</v>
      </c>
      <c r="K24" s="218">
        <f>SUM('02計算結果'!K53:K54)</f>
        <v>0</v>
      </c>
      <c r="L24" s="219">
        <f>SUM('02計算結果'!L53:L54)</f>
        <v>0</v>
      </c>
      <c r="M24" s="219">
        <f>SUM('02計算結果'!M53:M54)</f>
        <v>0</v>
      </c>
      <c r="N24" s="220">
        <f>SUM('02計算結果'!N53:N54)</f>
        <v>0</v>
      </c>
    </row>
    <row r="25" spans="1:14">
      <c r="A25" s="216">
        <v>11</v>
      </c>
      <c r="B25" s="217" t="s">
        <v>207</v>
      </c>
      <c r="C25" s="218">
        <f>SUM('02計算結果'!C55:C56)</f>
        <v>0</v>
      </c>
      <c r="D25" s="219">
        <f>SUM('02計算結果'!D55:D56)</f>
        <v>0</v>
      </c>
      <c r="E25" s="219">
        <f>SUM('02計算結果'!E55:E56)</f>
        <v>0</v>
      </c>
      <c r="F25" s="220">
        <f>SUM('02計算結果'!F55:F56)</f>
        <v>0</v>
      </c>
      <c r="G25" s="219">
        <f>SUM('02計算結果'!G55:G56)</f>
        <v>0</v>
      </c>
      <c r="H25" s="219">
        <f>SUM('02計算結果'!H55:H56)</f>
        <v>0</v>
      </c>
      <c r="I25" s="219">
        <f>SUM('02計算結果'!I55:I56)</f>
        <v>0</v>
      </c>
      <c r="J25" s="221">
        <f>SUM('02計算結果'!J55:J56)</f>
        <v>0</v>
      </c>
      <c r="K25" s="218">
        <f>SUM('02計算結果'!K55:K56)</f>
        <v>0</v>
      </c>
      <c r="L25" s="219">
        <f>SUM('02計算結果'!L55:L56)</f>
        <v>0</v>
      </c>
      <c r="M25" s="219">
        <f>SUM('02計算結果'!M55:M56)</f>
        <v>0</v>
      </c>
      <c r="N25" s="220">
        <f>SUM('02計算結果'!N55:N56)</f>
        <v>0</v>
      </c>
    </row>
    <row r="26" spans="1:14">
      <c r="A26" s="216">
        <v>12</v>
      </c>
      <c r="B26" s="217" t="s">
        <v>208</v>
      </c>
      <c r="C26" s="218">
        <f>SUM('02計算結果'!C57:C58)</f>
        <v>0</v>
      </c>
      <c r="D26" s="219">
        <f>SUM('02計算結果'!D57:D58)</f>
        <v>0</v>
      </c>
      <c r="E26" s="219">
        <f>SUM('02計算結果'!E57:E58)</f>
        <v>0</v>
      </c>
      <c r="F26" s="220">
        <f>SUM('02計算結果'!F57:F58)</f>
        <v>0</v>
      </c>
      <c r="G26" s="219">
        <f>SUM('02計算結果'!G57:G58)</f>
        <v>0</v>
      </c>
      <c r="H26" s="219">
        <f>SUM('02計算結果'!H57:H58)</f>
        <v>0</v>
      </c>
      <c r="I26" s="219">
        <f>SUM('02計算結果'!I57:I58)</f>
        <v>0</v>
      </c>
      <c r="J26" s="221">
        <f>SUM('02計算結果'!J57:J58)</f>
        <v>0</v>
      </c>
      <c r="K26" s="218">
        <f>SUM('02計算結果'!K57:K58)</f>
        <v>0</v>
      </c>
      <c r="L26" s="219">
        <f>SUM('02計算結果'!L57:L58)</f>
        <v>0</v>
      </c>
      <c r="M26" s="219">
        <f>SUM('02計算結果'!M57:M58)</f>
        <v>0</v>
      </c>
      <c r="N26" s="220">
        <f>SUM('02計算結果'!N57:N58)</f>
        <v>0</v>
      </c>
    </row>
    <row r="27" spans="1:14">
      <c r="A27" s="216">
        <v>13</v>
      </c>
      <c r="B27" s="217" t="s">
        <v>209</v>
      </c>
      <c r="C27" s="218">
        <f>SUM('02計算結果'!C59:C65)</f>
        <v>0</v>
      </c>
      <c r="D27" s="219">
        <f>SUM('02計算結果'!D59:D65)</f>
        <v>0</v>
      </c>
      <c r="E27" s="219">
        <f>SUM('02計算結果'!E59:E65)</f>
        <v>0</v>
      </c>
      <c r="F27" s="220">
        <f>SUM('02計算結果'!F59:F65)</f>
        <v>0</v>
      </c>
      <c r="G27" s="219">
        <f>SUM('02計算結果'!G59:G65)</f>
        <v>0</v>
      </c>
      <c r="H27" s="219">
        <f>SUM('02計算結果'!H59:H65)</f>
        <v>0</v>
      </c>
      <c r="I27" s="219">
        <f>SUM('02計算結果'!I59:I65)</f>
        <v>0</v>
      </c>
      <c r="J27" s="221">
        <f>SUM('02計算結果'!J59:J65)</f>
        <v>0</v>
      </c>
      <c r="K27" s="218">
        <f>SUM('02計算結果'!K59:K65)</f>
        <v>0</v>
      </c>
      <c r="L27" s="219">
        <f>SUM('02計算結果'!L59:L65)</f>
        <v>0</v>
      </c>
      <c r="M27" s="219">
        <f>SUM('02計算結果'!M59:M65)</f>
        <v>0</v>
      </c>
      <c r="N27" s="220">
        <f>SUM('02計算結果'!N59:N65)</f>
        <v>0</v>
      </c>
    </row>
    <row r="28" spans="1:14">
      <c r="A28" s="216">
        <v>14</v>
      </c>
      <c r="B28" s="217" t="s">
        <v>210</v>
      </c>
      <c r="C28" s="218">
        <f>SUM('02計算結果'!C66:C68)</f>
        <v>0</v>
      </c>
      <c r="D28" s="219">
        <f>SUM('02計算結果'!D66:D68)</f>
        <v>0</v>
      </c>
      <c r="E28" s="219">
        <f>SUM('02計算結果'!E66:E68)</f>
        <v>0</v>
      </c>
      <c r="F28" s="220">
        <f>SUM('02計算結果'!F66:F68)</f>
        <v>0</v>
      </c>
      <c r="G28" s="219">
        <f>SUM('02計算結果'!G66:G68)</f>
        <v>0</v>
      </c>
      <c r="H28" s="219">
        <f>SUM('02計算結果'!H66:H68)</f>
        <v>0</v>
      </c>
      <c r="I28" s="219">
        <f>SUM('02計算結果'!I66:I68)</f>
        <v>0</v>
      </c>
      <c r="J28" s="221">
        <f>SUM('02計算結果'!J66:J68)</f>
        <v>0</v>
      </c>
      <c r="K28" s="218">
        <f>SUM('02計算結果'!K66:K68)</f>
        <v>0</v>
      </c>
      <c r="L28" s="219">
        <f>SUM('02計算結果'!L66:L68)</f>
        <v>0</v>
      </c>
      <c r="M28" s="219">
        <f>SUM('02計算結果'!M66:M68)</f>
        <v>0</v>
      </c>
      <c r="N28" s="220">
        <f>SUM('02計算結果'!N66:N68)</f>
        <v>0</v>
      </c>
    </row>
    <row r="29" spans="1:14">
      <c r="A29" s="216">
        <v>15</v>
      </c>
      <c r="B29" s="217" t="s">
        <v>211</v>
      </c>
      <c r="C29" s="218">
        <f>'02計算結果'!C69</f>
        <v>0</v>
      </c>
      <c r="D29" s="219">
        <f>'02計算結果'!D69</f>
        <v>0</v>
      </c>
      <c r="E29" s="219">
        <f>'02計算結果'!E69</f>
        <v>0</v>
      </c>
      <c r="F29" s="220">
        <f>'02計算結果'!F69</f>
        <v>0</v>
      </c>
      <c r="G29" s="219">
        <f>'02計算結果'!G69</f>
        <v>0</v>
      </c>
      <c r="H29" s="219">
        <f>'02計算結果'!H69</f>
        <v>0</v>
      </c>
      <c r="I29" s="219">
        <f>'02計算結果'!I69</f>
        <v>0</v>
      </c>
      <c r="J29" s="221">
        <f>'02計算結果'!J69</f>
        <v>0</v>
      </c>
      <c r="K29" s="218">
        <f>'02計算結果'!K69</f>
        <v>0</v>
      </c>
      <c r="L29" s="219">
        <f>'02計算結果'!L69</f>
        <v>0</v>
      </c>
      <c r="M29" s="219">
        <f>'02計算結果'!M69</f>
        <v>0</v>
      </c>
      <c r="N29" s="220">
        <f>'02計算結果'!N69</f>
        <v>0</v>
      </c>
    </row>
    <row r="30" spans="1:14">
      <c r="A30" s="216">
        <v>16</v>
      </c>
      <c r="B30" s="217" t="s">
        <v>159</v>
      </c>
      <c r="C30" s="218">
        <f>'02計算結果'!C33+SUM('02計算結果'!C43:C45)+'02計算結果'!C70+'02計算結果'!C71</f>
        <v>0</v>
      </c>
      <c r="D30" s="219">
        <f>'02計算結果'!D33+SUM('02計算結果'!D43:D45)+'02計算結果'!D70+'02計算結果'!D71</f>
        <v>0</v>
      </c>
      <c r="E30" s="219">
        <f>'02計算結果'!E33+SUM('02計算結果'!E43:E45)+'02計算結果'!E70+'02計算結果'!E71</f>
        <v>0</v>
      </c>
      <c r="F30" s="220">
        <f>'02計算結果'!F33+SUM('02計算結果'!F43:F45)+'02計算結果'!F70+'02計算結果'!F71</f>
        <v>0</v>
      </c>
      <c r="G30" s="219">
        <f>'02計算結果'!G33+SUM('02計算結果'!G43:G45)+'02計算結果'!G70+'02計算結果'!G71</f>
        <v>0</v>
      </c>
      <c r="H30" s="219">
        <f>'02計算結果'!H33+SUM('02計算結果'!H43:H45)+'02計算結果'!H70+'02計算結果'!H71</f>
        <v>0</v>
      </c>
      <c r="I30" s="219">
        <f>'02計算結果'!I33+SUM('02計算結果'!I43:I45)+'02計算結果'!I70+'02計算結果'!I71</f>
        <v>0</v>
      </c>
      <c r="J30" s="221">
        <f>'02計算結果'!J33+SUM('02計算結果'!J43:J45)+'02計算結果'!J70+'02計算結果'!J71</f>
        <v>0</v>
      </c>
      <c r="K30" s="218">
        <f>'02計算結果'!K33+SUM('02計算結果'!K43:K45)+'02計算結果'!K70+'02計算結果'!K71</f>
        <v>0</v>
      </c>
      <c r="L30" s="219">
        <f>'02計算結果'!L33+SUM('02計算結果'!L43:L45)+'02計算結果'!L70+'02計算結果'!L71</f>
        <v>0</v>
      </c>
      <c r="M30" s="219">
        <f>'02計算結果'!M33+SUM('02計算結果'!M43:M45)+'02計算結果'!M70+'02計算結果'!M71</f>
        <v>0</v>
      </c>
      <c r="N30" s="220">
        <f>'02計算結果'!N33+SUM('02計算結果'!N43:N45)+'02計算結果'!N70+'02計算結果'!N71</f>
        <v>0</v>
      </c>
    </row>
    <row r="31" spans="1:14">
      <c r="A31" s="216">
        <v>17</v>
      </c>
      <c r="B31" s="217" t="s">
        <v>212</v>
      </c>
      <c r="C31" s="218">
        <f>SUM('02計算結果'!C72:C75)</f>
        <v>0</v>
      </c>
      <c r="D31" s="219">
        <f>SUM('02計算結果'!D72:D75)</f>
        <v>0</v>
      </c>
      <c r="E31" s="219">
        <f>SUM('02計算結果'!E72:E75)</f>
        <v>0</v>
      </c>
      <c r="F31" s="220">
        <f>SUM('02計算結果'!F72:F75)</f>
        <v>0</v>
      </c>
      <c r="G31" s="219">
        <f>SUM('02計算結果'!G72:G75)</f>
        <v>0</v>
      </c>
      <c r="H31" s="219">
        <f>SUM('02計算結果'!H72:H75)</f>
        <v>0</v>
      </c>
      <c r="I31" s="219">
        <f>SUM('02計算結果'!I72:I75)</f>
        <v>0</v>
      </c>
      <c r="J31" s="221">
        <f>SUM('02計算結果'!J72:J75)</f>
        <v>0</v>
      </c>
      <c r="K31" s="218">
        <f>SUM('02計算結果'!K72:K75)</f>
        <v>0</v>
      </c>
      <c r="L31" s="219">
        <f>SUM('02計算結果'!L72:L75)</f>
        <v>0</v>
      </c>
      <c r="M31" s="219">
        <f>SUM('02計算結果'!M72:M75)</f>
        <v>0</v>
      </c>
      <c r="N31" s="220">
        <f>SUM('02計算結果'!N72:N75)</f>
        <v>0</v>
      </c>
    </row>
    <row r="32" spans="1:14">
      <c r="A32" s="216">
        <v>18</v>
      </c>
      <c r="B32" s="217" t="s">
        <v>213</v>
      </c>
      <c r="C32" s="218">
        <f>SUM('02計算結果'!C76:C77)</f>
        <v>0</v>
      </c>
      <c r="D32" s="219">
        <f>SUM('02計算結果'!D76:D77)</f>
        <v>0</v>
      </c>
      <c r="E32" s="219">
        <f>SUM('02計算結果'!E76:E77)</f>
        <v>0</v>
      </c>
      <c r="F32" s="220">
        <f>SUM('02計算結果'!F76:F77)</f>
        <v>0</v>
      </c>
      <c r="G32" s="219">
        <f>SUM('02計算結果'!G76:G77)</f>
        <v>0</v>
      </c>
      <c r="H32" s="219">
        <f>SUM('02計算結果'!H76:H77)</f>
        <v>0</v>
      </c>
      <c r="I32" s="219">
        <f>SUM('02計算結果'!I76:I77)</f>
        <v>0</v>
      </c>
      <c r="J32" s="221">
        <f>SUM('02計算結果'!J76:J77)</f>
        <v>0</v>
      </c>
      <c r="K32" s="218">
        <f>SUM('02計算結果'!K76:K77)</f>
        <v>0</v>
      </c>
      <c r="L32" s="219">
        <f>SUM('02計算結果'!L76:L77)</f>
        <v>0</v>
      </c>
      <c r="M32" s="219">
        <f>SUM('02計算結果'!M76:M77)</f>
        <v>0</v>
      </c>
      <c r="N32" s="220">
        <f>SUM('02計算結果'!N76:N77)</f>
        <v>0</v>
      </c>
    </row>
    <row r="33" spans="1:14">
      <c r="A33" s="216">
        <v>19</v>
      </c>
      <c r="B33" s="217" t="s">
        <v>214</v>
      </c>
      <c r="C33" s="218">
        <f>SUM('02計算結果'!C78:C79)</f>
        <v>0</v>
      </c>
      <c r="D33" s="219">
        <f>SUM('02計算結果'!D78:D79)</f>
        <v>0</v>
      </c>
      <c r="E33" s="219">
        <f>SUM('02計算結果'!E78:E79)</f>
        <v>0</v>
      </c>
      <c r="F33" s="220">
        <f>SUM('02計算結果'!F78:F79)</f>
        <v>0</v>
      </c>
      <c r="G33" s="219">
        <f>SUM('02計算結果'!G78:G79)</f>
        <v>0</v>
      </c>
      <c r="H33" s="219">
        <f>SUM('02計算結果'!H78:H79)</f>
        <v>0</v>
      </c>
      <c r="I33" s="219">
        <f>SUM('02計算結果'!I78:I79)</f>
        <v>0</v>
      </c>
      <c r="J33" s="221">
        <f>SUM('02計算結果'!J78:J79)</f>
        <v>0</v>
      </c>
      <c r="K33" s="218">
        <f>SUM('02計算結果'!K78:K79)</f>
        <v>0</v>
      </c>
      <c r="L33" s="219">
        <f>SUM('02計算結果'!L78:L79)</f>
        <v>0</v>
      </c>
      <c r="M33" s="219">
        <f>SUM('02計算結果'!M78:M79)</f>
        <v>0</v>
      </c>
      <c r="N33" s="220">
        <f>SUM('02計算結果'!N78:N79)</f>
        <v>0</v>
      </c>
    </row>
    <row r="34" spans="1:14">
      <c r="A34" s="216">
        <v>20</v>
      </c>
      <c r="B34" s="217" t="s">
        <v>215</v>
      </c>
      <c r="C34" s="218">
        <f>'02計算結果'!C80</f>
        <v>0</v>
      </c>
      <c r="D34" s="219">
        <f>'02計算結果'!D80</f>
        <v>0</v>
      </c>
      <c r="E34" s="219">
        <f>'02計算結果'!E80</f>
        <v>0</v>
      </c>
      <c r="F34" s="220">
        <f>'02計算結果'!F80</f>
        <v>0</v>
      </c>
      <c r="G34" s="219">
        <f>'02計算結果'!G80</f>
        <v>0</v>
      </c>
      <c r="H34" s="219">
        <f>'02計算結果'!H80</f>
        <v>0</v>
      </c>
      <c r="I34" s="219">
        <f>'02計算結果'!I80</f>
        <v>0</v>
      </c>
      <c r="J34" s="221">
        <f>'02計算結果'!J80</f>
        <v>0</v>
      </c>
      <c r="K34" s="218">
        <f>'02計算結果'!K80</f>
        <v>0</v>
      </c>
      <c r="L34" s="219">
        <f>'02計算結果'!L80</f>
        <v>0</v>
      </c>
      <c r="M34" s="219">
        <f>'02計算結果'!M80</f>
        <v>0</v>
      </c>
      <c r="N34" s="220">
        <f>'02計算結果'!N80</f>
        <v>0</v>
      </c>
    </row>
    <row r="35" spans="1:14">
      <c r="A35" s="216">
        <v>21</v>
      </c>
      <c r="B35" s="217" t="s">
        <v>191</v>
      </c>
      <c r="C35" s="218" t="e">
        <f>'02計算結果'!#REF!</f>
        <v>#REF!</v>
      </c>
      <c r="D35" s="219" t="e">
        <f>'02計算結果'!#REF!</f>
        <v>#REF!</v>
      </c>
      <c r="E35" s="219" t="e">
        <f>'02計算結果'!#REF!</f>
        <v>#REF!</v>
      </c>
      <c r="F35" s="220" t="e">
        <f>'02計算結果'!#REF!</f>
        <v>#REF!</v>
      </c>
      <c r="G35" s="219" t="e">
        <f>'02計算結果'!#REF!</f>
        <v>#REF!</v>
      </c>
      <c r="H35" s="219" t="e">
        <f>'02計算結果'!#REF!</f>
        <v>#REF!</v>
      </c>
      <c r="I35" s="219" t="e">
        <f>'02計算結果'!#REF!</f>
        <v>#REF!</v>
      </c>
      <c r="J35" s="221" t="e">
        <f>'02計算結果'!#REF!</f>
        <v>#REF!</v>
      </c>
      <c r="K35" s="218" t="e">
        <f>'02計算結果'!#REF!</f>
        <v>#REF!</v>
      </c>
      <c r="L35" s="219" t="e">
        <f>'02計算結果'!#REF!</f>
        <v>#REF!</v>
      </c>
      <c r="M35" s="219" t="e">
        <f>'02計算結果'!#REF!</f>
        <v>#REF!</v>
      </c>
      <c r="N35" s="220" t="e">
        <f>'02計算結果'!#REF!</f>
        <v>#REF!</v>
      </c>
    </row>
    <row r="36" spans="1:14">
      <c r="A36" s="216">
        <v>22</v>
      </c>
      <c r="B36" s="217" t="s">
        <v>216</v>
      </c>
      <c r="C36" s="218" t="e">
        <f>'02計算結果'!#REF!</f>
        <v>#REF!</v>
      </c>
      <c r="D36" s="219" t="e">
        <f>'02計算結果'!#REF!</f>
        <v>#REF!</v>
      </c>
      <c r="E36" s="219" t="e">
        <f>'02計算結果'!#REF!</f>
        <v>#REF!</v>
      </c>
      <c r="F36" s="220" t="e">
        <f>'02計算結果'!#REF!</f>
        <v>#REF!</v>
      </c>
      <c r="G36" s="219" t="e">
        <f>'02計算結果'!#REF!</f>
        <v>#REF!</v>
      </c>
      <c r="H36" s="219" t="e">
        <f>'02計算結果'!#REF!</f>
        <v>#REF!</v>
      </c>
      <c r="I36" s="219" t="e">
        <f>'02計算結果'!#REF!</f>
        <v>#REF!</v>
      </c>
      <c r="J36" s="221" t="e">
        <f>'02計算結果'!#REF!</f>
        <v>#REF!</v>
      </c>
      <c r="K36" s="218" t="e">
        <f>'02計算結果'!#REF!</f>
        <v>#REF!</v>
      </c>
      <c r="L36" s="219" t="e">
        <f>'02計算結果'!#REF!</f>
        <v>#REF!</v>
      </c>
      <c r="M36" s="219" t="e">
        <f>'02計算結果'!#REF!</f>
        <v>#REF!</v>
      </c>
      <c r="N36" s="220" t="e">
        <f>'02計算結果'!#REF!</f>
        <v>#REF!</v>
      </c>
    </row>
    <row r="37" spans="1:14">
      <c r="A37" s="216">
        <v>23</v>
      </c>
      <c r="B37" s="217" t="s">
        <v>217</v>
      </c>
      <c r="C37" s="218" t="e">
        <f>SUM('02計算結果'!#REF!)</f>
        <v>#REF!</v>
      </c>
      <c r="D37" s="219" t="e">
        <f>SUM('02計算結果'!#REF!)</f>
        <v>#REF!</v>
      </c>
      <c r="E37" s="219" t="e">
        <f>SUM('02計算結果'!#REF!)</f>
        <v>#REF!</v>
      </c>
      <c r="F37" s="220" t="e">
        <f>SUM('02計算結果'!#REF!)</f>
        <v>#REF!</v>
      </c>
      <c r="G37" s="219" t="e">
        <f>SUM('02計算結果'!#REF!)</f>
        <v>#REF!</v>
      </c>
      <c r="H37" s="219" t="e">
        <f>SUM('02計算結果'!#REF!)</f>
        <v>#REF!</v>
      </c>
      <c r="I37" s="219" t="e">
        <f>SUM('02計算結果'!#REF!)</f>
        <v>#REF!</v>
      </c>
      <c r="J37" s="221" t="e">
        <f>SUM('02計算結果'!#REF!)</f>
        <v>#REF!</v>
      </c>
      <c r="K37" s="218" t="e">
        <f>SUM('02計算結果'!#REF!)</f>
        <v>#REF!</v>
      </c>
      <c r="L37" s="219" t="e">
        <f>SUM('02計算結果'!#REF!)</f>
        <v>#REF!</v>
      </c>
      <c r="M37" s="219" t="e">
        <f>SUM('02計算結果'!#REF!)</f>
        <v>#REF!</v>
      </c>
      <c r="N37" s="220" t="e">
        <f>SUM('02計算結果'!#REF!)</f>
        <v>#REF!</v>
      </c>
    </row>
    <row r="38" spans="1:14">
      <c r="A38" s="216">
        <v>24</v>
      </c>
      <c r="B38" s="217" t="s">
        <v>218</v>
      </c>
      <c r="C38" s="218" t="e">
        <f>'02計算結果'!#REF!</f>
        <v>#REF!</v>
      </c>
      <c r="D38" s="219" t="e">
        <f>'02計算結果'!#REF!</f>
        <v>#REF!</v>
      </c>
      <c r="E38" s="219" t="e">
        <f>'02計算結果'!#REF!</f>
        <v>#REF!</v>
      </c>
      <c r="F38" s="220" t="e">
        <f>'02計算結果'!#REF!</f>
        <v>#REF!</v>
      </c>
      <c r="G38" s="219" t="e">
        <f>'02計算結果'!#REF!</f>
        <v>#REF!</v>
      </c>
      <c r="H38" s="219" t="e">
        <f>'02計算結果'!#REF!</f>
        <v>#REF!</v>
      </c>
      <c r="I38" s="219" t="e">
        <f>'02計算結果'!#REF!</f>
        <v>#REF!</v>
      </c>
      <c r="J38" s="221" t="e">
        <f>'02計算結果'!#REF!</f>
        <v>#REF!</v>
      </c>
      <c r="K38" s="218" t="e">
        <f>'02計算結果'!#REF!</f>
        <v>#REF!</v>
      </c>
      <c r="L38" s="219" t="e">
        <f>'02計算結果'!#REF!</f>
        <v>#REF!</v>
      </c>
      <c r="M38" s="219" t="e">
        <f>'02計算結果'!#REF!</f>
        <v>#REF!</v>
      </c>
      <c r="N38" s="220" t="e">
        <f>'02計算結果'!#REF!</f>
        <v>#REF!</v>
      </c>
    </row>
    <row r="39" spans="1:14">
      <c r="A39" s="216">
        <v>25</v>
      </c>
      <c r="B39" s="217" t="s">
        <v>219</v>
      </c>
      <c r="C39" s="218" t="e">
        <f>SUM('02計算結果'!#REF!)+SUM('02計算結果'!#REF!)</f>
        <v>#REF!</v>
      </c>
      <c r="D39" s="219" t="e">
        <f>SUM('02計算結果'!#REF!)+SUM('02計算結果'!#REF!)</f>
        <v>#REF!</v>
      </c>
      <c r="E39" s="219" t="e">
        <f>SUM('02計算結果'!#REF!)+SUM('02計算結果'!#REF!)</f>
        <v>#REF!</v>
      </c>
      <c r="F39" s="220" t="e">
        <f>SUM('02計算結果'!#REF!)+SUM('02計算結果'!#REF!)</f>
        <v>#REF!</v>
      </c>
      <c r="G39" s="219" t="e">
        <f>SUM('02計算結果'!#REF!)+SUM('02計算結果'!#REF!)</f>
        <v>#REF!</v>
      </c>
      <c r="H39" s="219" t="e">
        <f>SUM('02計算結果'!#REF!)+SUM('02計算結果'!#REF!)</f>
        <v>#REF!</v>
      </c>
      <c r="I39" s="219" t="e">
        <f>SUM('02計算結果'!#REF!)+SUM('02計算結果'!#REF!)</f>
        <v>#REF!</v>
      </c>
      <c r="J39" s="221" t="e">
        <f>SUM('02計算結果'!#REF!)+SUM('02計算結果'!#REF!)</f>
        <v>#REF!</v>
      </c>
      <c r="K39" s="218" t="e">
        <f>SUM('02計算結果'!#REF!)+SUM('02計算結果'!#REF!)</f>
        <v>#REF!</v>
      </c>
      <c r="L39" s="219" t="e">
        <f>SUM('02計算結果'!#REF!)+SUM('02計算結果'!#REF!)</f>
        <v>#REF!</v>
      </c>
      <c r="M39" s="219" t="e">
        <f>SUM('02計算結果'!#REF!)+SUM('02計算結果'!#REF!)</f>
        <v>#REF!</v>
      </c>
      <c r="N39" s="220" t="e">
        <f>SUM('02計算結果'!#REF!)+SUM('02計算結果'!#REF!)</f>
        <v>#REF!</v>
      </c>
    </row>
    <row r="40" spans="1:14">
      <c r="A40" s="216">
        <v>26</v>
      </c>
      <c r="B40" s="217" t="s">
        <v>59</v>
      </c>
      <c r="C40" s="218" t="e">
        <f>'02計算結果'!#REF!</f>
        <v>#REF!</v>
      </c>
      <c r="D40" s="219" t="e">
        <f>'02計算結果'!#REF!</f>
        <v>#REF!</v>
      </c>
      <c r="E40" s="219" t="e">
        <f>'02計算結果'!#REF!</f>
        <v>#REF!</v>
      </c>
      <c r="F40" s="220" t="e">
        <f>'02計算結果'!#REF!</f>
        <v>#REF!</v>
      </c>
      <c r="G40" s="219" t="e">
        <f>'02計算結果'!#REF!</f>
        <v>#REF!</v>
      </c>
      <c r="H40" s="219" t="e">
        <f>'02計算結果'!#REF!</f>
        <v>#REF!</v>
      </c>
      <c r="I40" s="219" t="e">
        <f>'02計算結果'!#REF!</f>
        <v>#REF!</v>
      </c>
      <c r="J40" s="221" t="e">
        <f>'02計算結果'!#REF!</f>
        <v>#REF!</v>
      </c>
      <c r="K40" s="218" t="e">
        <f>'02計算結果'!#REF!</f>
        <v>#REF!</v>
      </c>
      <c r="L40" s="219" t="e">
        <f>'02計算結果'!#REF!</f>
        <v>#REF!</v>
      </c>
      <c r="M40" s="219" t="e">
        <f>'02計算結果'!#REF!</f>
        <v>#REF!</v>
      </c>
      <c r="N40" s="220" t="e">
        <f>'02計算結果'!#REF!</f>
        <v>#REF!</v>
      </c>
    </row>
    <row r="41" spans="1:14">
      <c r="A41" s="216">
        <v>27</v>
      </c>
      <c r="B41" s="217" t="s">
        <v>220</v>
      </c>
      <c r="C41" s="218" t="e">
        <f>SUM('02計算結果'!#REF!)</f>
        <v>#REF!</v>
      </c>
      <c r="D41" s="219" t="e">
        <f>SUM('02計算結果'!#REF!)</f>
        <v>#REF!</v>
      </c>
      <c r="E41" s="219" t="e">
        <f>SUM('02計算結果'!#REF!)</f>
        <v>#REF!</v>
      </c>
      <c r="F41" s="220" t="e">
        <f>SUM('02計算結果'!#REF!)</f>
        <v>#REF!</v>
      </c>
      <c r="G41" s="219" t="e">
        <f>SUM('02計算結果'!#REF!)</f>
        <v>#REF!</v>
      </c>
      <c r="H41" s="219" t="e">
        <f>SUM('02計算結果'!#REF!)</f>
        <v>#REF!</v>
      </c>
      <c r="I41" s="219" t="e">
        <f>SUM('02計算結果'!#REF!)</f>
        <v>#REF!</v>
      </c>
      <c r="J41" s="221" t="e">
        <f>SUM('02計算結果'!#REF!)</f>
        <v>#REF!</v>
      </c>
      <c r="K41" s="218" t="e">
        <f>SUM('02計算結果'!#REF!)</f>
        <v>#REF!</v>
      </c>
      <c r="L41" s="219" t="e">
        <f>SUM('02計算結果'!#REF!)</f>
        <v>#REF!</v>
      </c>
      <c r="M41" s="219" t="e">
        <f>SUM('02計算結果'!#REF!)</f>
        <v>#REF!</v>
      </c>
      <c r="N41" s="220" t="e">
        <f>SUM('02計算結果'!#REF!)</f>
        <v>#REF!</v>
      </c>
    </row>
    <row r="42" spans="1:14">
      <c r="A42" s="216">
        <v>28</v>
      </c>
      <c r="B42" s="217" t="s">
        <v>221</v>
      </c>
      <c r="C42" s="218" t="e">
        <f>'02計算結果'!#REF!</f>
        <v>#REF!</v>
      </c>
      <c r="D42" s="219" t="e">
        <f>'02計算結果'!#REF!</f>
        <v>#REF!</v>
      </c>
      <c r="E42" s="219" t="e">
        <f>'02計算結果'!#REF!</f>
        <v>#REF!</v>
      </c>
      <c r="F42" s="220" t="e">
        <f>'02計算結果'!#REF!</f>
        <v>#REF!</v>
      </c>
      <c r="G42" s="219" t="e">
        <f>'02計算結果'!#REF!</f>
        <v>#REF!</v>
      </c>
      <c r="H42" s="219" t="e">
        <f>'02計算結果'!#REF!</f>
        <v>#REF!</v>
      </c>
      <c r="I42" s="219" t="e">
        <f>'02計算結果'!#REF!</f>
        <v>#REF!</v>
      </c>
      <c r="J42" s="221" t="e">
        <f>'02計算結果'!#REF!</f>
        <v>#REF!</v>
      </c>
      <c r="K42" s="218" t="e">
        <f>'02計算結果'!#REF!</f>
        <v>#REF!</v>
      </c>
      <c r="L42" s="219" t="e">
        <f>'02計算結果'!#REF!</f>
        <v>#REF!</v>
      </c>
      <c r="M42" s="219" t="e">
        <f>'02計算結果'!#REF!</f>
        <v>#REF!</v>
      </c>
      <c r="N42" s="220" t="e">
        <f>'02計算結果'!#REF!</f>
        <v>#REF!</v>
      </c>
    </row>
    <row r="43" spans="1:14">
      <c r="A43" s="216">
        <v>29</v>
      </c>
      <c r="B43" s="217" t="s">
        <v>222</v>
      </c>
      <c r="C43" s="218" t="e">
        <f>SUM('02計算結果'!#REF!)</f>
        <v>#REF!</v>
      </c>
      <c r="D43" s="219" t="e">
        <f>SUM('02計算結果'!#REF!)</f>
        <v>#REF!</v>
      </c>
      <c r="E43" s="219" t="e">
        <f>SUM('02計算結果'!#REF!)</f>
        <v>#REF!</v>
      </c>
      <c r="F43" s="220" t="e">
        <f>SUM('02計算結果'!#REF!)</f>
        <v>#REF!</v>
      </c>
      <c r="G43" s="219" t="e">
        <f>SUM('02計算結果'!#REF!)</f>
        <v>#REF!</v>
      </c>
      <c r="H43" s="219" t="e">
        <f>SUM('02計算結果'!#REF!)</f>
        <v>#REF!</v>
      </c>
      <c r="I43" s="219" t="e">
        <f>SUM('02計算結果'!#REF!)</f>
        <v>#REF!</v>
      </c>
      <c r="J43" s="221" t="e">
        <f>SUM('02計算結果'!#REF!)</f>
        <v>#REF!</v>
      </c>
      <c r="K43" s="218" t="e">
        <f>SUM('02計算結果'!#REF!)</f>
        <v>#REF!</v>
      </c>
      <c r="L43" s="219" t="e">
        <f>SUM('02計算結果'!#REF!)</f>
        <v>#REF!</v>
      </c>
      <c r="M43" s="219" t="e">
        <f>SUM('02計算結果'!#REF!)</f>
        <v>#REF!</v>
      </c>
      <c r="N43" s="220" t="e">
        <f>SUM('02計算結果'!#REF!)</f>
        <v>#REF!</v>
      </c>
    </row>
    <row r="44" spans="1:14">
      <c r="A44" s="216">
        <v>30</v>
      </c>
      <c r="B44" s="217" t="s">
        <v>226</v>
      </c>
      <c r="C44" s="218" t="e">
        <f>SUM('02計算結果'!#REF!)</f>
        <v>#REF!</v>
      </c>
      <c r="D44" s="219" t="e">
        <f>SUM('02計算結果'!#REF!)</f>
        <v>#REF!</v>
      </c>
      <c r="E44" s="219" t="e">
        <f>SUM('02計算結果'!#REF!)</f>
        <v>#REF!</v>
      </c>
      <c r="F44" s="220" t="e">
        <f>SUM('02計算結果'!#REF!)</f>
        <v>#REF!</v>
      </c>
      <c r="G44" s="219" t="e">
        <f>SUM('02計算結果'!#REF!)</f>
        <v>#REF!</v>
      </c>
      <c r="H44" s="219" t="e">
        <f>SUM('02計算結果'!#REF!)</f>
        <v>#REF!</v>
      </c>
      <c r="I44" s="219" t="e">
        <f>SUM('02計算結果'!#REF!)</f>
        <v>#REF!</v>
      </c>
      <c r="J44" s="221" t="e">
        <f>SUM('02計算結果'!#REF!)</f>
        <v>#REF!</v>
      </c>
      <c r="K44" s="218" t="e">
        <f>SUM('02計算結果'!#REF!)</f>
        <v>#REF!</v>
      </c>
      <c r="L44" s="219" t="e">
        <f>SUM('02計算結果'!#REF!)</f>
        <v>#REF!</v>
      </c>
      <c r="M44" s="219" t="e">
        <f>SUM('02計算結果'!#REF!)</f>
        <v>#REF!</v>
      </c>
      <c r="N44" s="220" t="e">
        <f>SUM('02計算結果'!#REF!)</f>
        <v>#REF!</v>
      </c>
    </row>
    <row r="45" spans="1:14">
      <c r="A45" s="216">
        <v>31</v>
      </c>
      <c r="B45" s="217" t="s">
        <v>223</v>
      </c>
      <c r="C45" s="218" t="e">
        <f>'02計算結果'!#REF!</f>
        <v>#REF!</v>
      </c>
      <c r="D45" s="219" t="e">
        <f>'02計算結果'!#REF!</f>
        <v>#REF!</v>
      </c>
      <c r="E45" s="219" t="e">
        <f>'02計算結果'!#REF!</f>
        <v>#REF!</v>
      </c>
      <c r="F45" s="220" t="e">
        <f>'02計算結果'!#REF!</f>
        <v>#REF!</v>
      </c>
      <c r="G45" s="219" t="e">
        <f>'02計算結果'!#REF!</f>
        <v>#REF!</v>
      </c>
      <c r="H45" s="219" t="e">
        <f>'02計算結果'!#REF!</f>
        <v>#REF!</v>
      </c>
      <c r="I45" s="219" t="e">
        <f>'02計算結果'!#REF!</f>
        <v>#REF!</v>
      </c>
      <c r="J45" s="221" t="e">
        <f>'02計算結果'!#REF!</f>
        <v>#REF!</v>
      </c>
      <c r="K45" s="218" t="e">
        <f>'02計算結果'!#REF!</f>
        <v>#REF!</v>
      </c>
      <c r="L45" s="219" t="e">
        <f>'02計算結果'!#REF!</f>
        <v>#REF!</v>
      </c>
      <c r="M45" s="219" t="e">
        <f>'02計算結果'!#REF!</f>
        <v>#REF!</v>
      </c>
      <c r="N45" s="220" t="e">
        <f>'02計算結果'!#REF!</f>
        <v>#REF!</v>
      </c>
    </row>
    <row r="46" spans="1:14">
      <c r="A46" s="216">
        <v>32</v>
      </c>
      <c r="B46" s="217" t="s">
        <v>224</v>
      </c>
      <c r="C46" s="218" t="e">
        <f>SUM('02計算結果'!#REF!)</f>
        <v>#REF!</v>
      </c>
      <c r="D46" s="219" t="e">
        <f>SUM('02計算結果'!#REF!)</f>
        <v>#REF!</v>
      </c>
      <c r="E46" s="219" t="e">
        <f>SUM('02計算結果'!#REF!)</f>
        <v>#REF!</v>
      </c>
      <c r="F46" s="220" t="e">
        <f>SUM('02計算結果'!#REF!)</f>
        <v>#REF!</v>
      </c>
      <c r="G46" s="219" t="e">
        <f>SUM('02計算結果'!#REF!)</f>
        <v>#REF!</v>
      </c>
      <c r="H46" s="219" t="e">
        <f>SUM('02計算結果'!#REF!)</f>
        <v>#REF!</v>
      </c>
      <c r="I46" s="219" t="e">
        <f>SUM('02計算結果'!#REF!)</f>
        <v>#REF!</v>
      </c>
      <c r="J46" s="221" t="e">
        <f>SUM('02計算結果'!#REF!)</f>
        <v>#REF!</v>
      </c>
      <c r="K46" s="218" t="e">
        <f>SUM('02計算結果'!#REF!)</f>
        <v>#REF!</v>
      </c>
      <c r="L46" s="219" t="e">
        <f>SUM('02計算結果'!#REF!)</f>
        <v>#REF!</v>
      </c>
      <c r="M46" s="219" t="e">
        <f>SUM('02計算結果'!#REF!)</f>
        <v>#REF!</v>
      </c>
      <c r="N46" s="220" t="e">
        <f>SUM('02計算結果'!#REF!)</f>
        <v>#REF!</v>
      </c>
    </row>
    <row r="47" spans="1:14">
      <c r="A47" s="216">
        <v>33</v>
      </c>
      <c r="B47" s="217" t="s">
        <v>225</v>
      </c>
      <c r="C47" s="218" t="e">
        <f>SUM('02計算結果'!#REF!)</f>
        <v>#REF!</v>
      </c>
      <c r="D47" s="219" t="e">
        <f>SUM('02計算結果'!#REF!)</f>
        <v>#REF!</v>
      </c>
      <c r="E47" s="219" t="e">
        <f>SUM('02計算結果'!#REF!)</f>
        <v>#REF!</v>
      </c>
      <c r="F47" s="220" t="e">
        <f>SUM('02計算結果'!#REF!)</f>
        <v>#REF!</v>
      </c>
      <c r="G47" s="219" t="e">
        <f>SUM('02計算結果'!#REF!)</f>
        <v>#REF!</v>
      </c>
      <c r="H47" s="219" t="e">
        <f>SUM('02計算結果'!#REF!)</f>
        <v>#REF!</v>
      </c>
      <c r="I47" s="219" t="e">
        <f>SUM('02計算結果'!#REF!)</f>
        <v>#REF!</v>
      </c>
      <c r="J47" s="221" t="e">
        <f>SUM('02計算結果'!#REF!)</f>
        <v>#REF!</v>
      </c>
      <c r="K47" s="218" t="e">
        <f>SUM('02計算結果'!#REF!)</f>
        <v>#REF!</v>
      </c>
      <c r="L47" s="219" t="e">
        <f>SUM('02計算結果'!#REF!)</f>
        <v>#REF!</v>
      </c>
      <c r="M47" s="219" t="e">
        <f>SUM('02計算結果'!#REF!)</f>
        <v>#REF!</v>
      </c>
      <c r="N47" s="220" t="e">
        <f>SUM('02計算結果'!#REF!)</f>
        <v>#REF!</v>
      </c>
    </row>
    <row r="48" spans="1:14">
      <c r="A48" s="216">
        <v>34</v>
      </c>
      <c r="B48" s="217" t="s">
        <v>24</v>
      </c>
      <c r="C48" s="218" t="e">
        <f>'02計算結果'!#REF!</f>
        <v>#REF!</v>
      </c>
      <c r="D48" s="219" t="e">
        <f>'02計算結果'!#REF!</f>
        <v>#REF!</v>
      </c>
      <c r="E48" s="219" t="e">
        <f>'02計算結果'!#REF!</f>
        <v>#REF!</v>
      </c>
      <c r="F48" s="220" t="e">
        <f>'02計算結果'!#REF!</f>
        <v>#REF!</v>
      </c>
      <c r="G48" s="219" t="e">
        <f>'02計算結果'!#REF!</f>
        <v>#REF!</v>
      </c>
      <c r="H48" s="219" t="e">
        <f>'02計算結果'!#REF!</f>
        <v>#REF!</v>
      </c>
      <c r="I48" s="219" t="e">
        <f>'02計算結果'!#REF!</f>
        <v>#REF!</v>
      </c>
      <c r="J48" s="221" t="e">
        <f>'02計算結果'!#REF!</f>
        <v>#REF!</v>
      </c>
      <c r="K48" s="218" t="e">
        <f>'02計算結果'!#REF!</f>
        <v>#REF!</v>
      </c>
      <c r="L48" s="219" t="e">
        <f>'02計算結果'!#REF!</f>
        <v>#REF!</v>
      </c>
      <c r="M48" s="219" t="e">
        <f>'02計算結果'!#REF!</f>
        <v>#REF!</v>
      </c>
      <c r="N48" s="220" t="e">
        <f>'02計算結果'!#REF!</f>
        <v>#REF!</v>
      </c>
    </row>
    <row r="49" spans="1:14">
      <c r="A49" s="216">
        <v>35</v>
      </c>
      <c r="B49" s="217" t="s">
        <v>25</v>
      </c>
      <c r="C49" s="218" t="e">
        <f>'02計算結果'!#REF!</f>
        <v>#REF!</v>
      </c>
      <c r="D49" s="219" t="e">
        <f>'02計算結果'!#REF!</f>
        <v>#REF!</v>
      </c>
      <c r="E49" s="219" t="e">
        <f>'02計算結果'!#REF!</f>
        <v>#REF!</v>
      </c>
      <c r="F49" s="220" t="e">
        <f>'02計算結果'!#REF!</f>
        <v>#REF!</v>
      </c>
      <c r="G49" s="219" t="e">
        <f>'02計算結果'!#REF!</f>
        <v>#REF!</v>
      </c>
      <c r="H49" s="219" t="e">
        <f>'02計算結果'!#REF!</f>
        <v>#REF!</v>
      </c>
      <c r="I49" s="219" t="e">
        <f>'02計算結果'!#REF!</f>
        <v>#REF!</v>
      </c>
      <c r="J49" s="221" t="e">
        <f>'02計算結果'!#REF!</f>
        <v>#REF!</v>
      </c>
      <c r="K49" s="218" t="e">
        <f>'02計算結果'!#REF!</f>
        <v>#REF!</v>
      </c>
      <c r="L49" s="219" t="e">
        <f>'02計算結果'!#REF!</f>
        <v>#REF!</v>
      </c>
      <c r="M49" s="219" t="e">
        <f>'02計算結果'!#REF!</f>
        <v>#REF!</v>
      </c>
      <c r="N49" s="220" t="e">
        <f>'02計算結果'!#REF!</f>
        <v>#REF!</v>
      </c>
    </row>
    <row r="50" spans="1:14">
      <c r="A50" s="222"/>
      <c r="B50" s="223" t="s">
        <v>174</v>
      </c>
      <c r="C50" s="224" t="e">
        <f t="shared" ref="C50:N50" si="0">SUM(C15:C49)</f>
        <v>#REF!</v>
      </c>
      <c r="D50" s="225" t="e">
        <f t="shared" si="0"/>
        <v>#REF!</v>
      </c>
      <c r="E50" s="225" t="e">
        <f t="shared" si="0"/>
        <v>#REF!</v>
      </c>
      <c r="F50" s="226" t="e">
        <f t="shared" si="0"/>
        <v>#REF!</v>
      </c>
      <c r="G50" s="225" t="e">
        <f t="shared" si="0"/>
        <v>#REF!</v>
      </c>
      <c r="H50" s="225" t="e">
        <f t="shared" si="0"/>
        <v>#REF!</v>
      </c>
      <c r="I50" s="225" t="e">
        <f t="shared" si="0"/>
        <v>#REF!</v>
      </c>
      <c r="J50" s="227" t="e">
        <f t="shared" si="0"/>
        <v>#REF!</v>
      </c>
      <c r="K50" s="224" t="e">
        <f t="shared" si="0"/>
        <v>#REF!</v>
      </c>
      <c r="L50" s="225" t="e">
        <f t="shared" si="0"/>
        <v>#REF!</v>
      </c>
      <c r="M50" s="225" t="e">
        <f t="shared" si="0"/>
        <v>#REF!</v>
      </c>
      <c r="N50" s="226" t="e">
        <f t="shared" si="0"/>
        <v>#REF!</v>
      </c>
    </row>
    <row r="51" spans="1:14">
      <c r="C51" s="179"/>
      <c r="D51" s="179"/>
      <c r="E51" s="179"/>
      <c r="F51" s="179"/>
      <c r="G51" s="179"/>
      <c r="H51" s="179"/>
      <c r="I51" s="179"/>
      <c r="J51" s="179"/>
      <c r="K51" s="179"/>
      <c r="L51" s="179"/>
      <c r="M51" s="179"/>
      <c r="N51" s="179"/>
    </row>
    <row r="52" spans="1:14">
      <c r="B52" s="228" t="s">
        <v>1216</v>
      </c>
    </row>
  </sheetData>
  <mergeCells count="11">
    <mergeCell ref="A13:B14"/>
    <mergeCell ref="C13:F13"/>
    <mergeCell ref="G13:J13"/>
    <mergeCell ref="K13:N13"/>
    <mergeCell ref="A3:B6"/>
    <mergeCell ref="C3:G3"/>
    <mergeCell ref="H3:H5"/>
    <mergeCell ref="I3:I6"/>
    <mergeCell ref="C4:C5"/>
    <mergeCell ref="D4:F4"/>
    <mergeCell ref="G4:G5"/>
  </mergeCells>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167A7-5EAF-49B9-99E3-DE50B2891999}">
  <dimension ref="A1:O104"/>
  <sheetViews>
    <sheetView zoomScale="85" zoomScaleNormal="85" workbookViewId="0">
      <selection activeCell="R15" sqref="R15"/>
    </sheetView>
  </sheetViews>
  <sheetFormatPr defaultRowHeight="13.5"/>
  <cols>
    <col min="1" max="1" width="4.33203125" style="256" customWidth="1"/>
    <col min="2" max="2" width="33.83203125" style="256" customWidth="1"/>
    <col min="3" max="6" width="12.5" style="256" customWidth="1"/>
    <col min="7" max="14" width="10.5" style="256" customWidth="1"/>
    <col min="15" max="16384" width="9.33203125" style="256"/>
  </cols>
  <sheetData>
    <row r="1" spans="1:15">
      <c r="A1" s="256" t="s">
        <v>1975</v>
      </c>
    </row>
    <row r="2" spans="1:15">
      <c r="I2" s="288" t="s">
        <v>120</v>
      </c>
      <c r="O2" s="243"/>
    </row>
    <row r="3" spans="1:15">
      <c r="A3" s="617" t="s">
        <v>61</v>
      </c>
      <c r="B3" s="617"/>
      <c r="C3" s="617" t="s">
        <v>77</v>
      </c>
      <c r="D3" s="617"/>
      <c r="E3" s="617"/>
      <c r="F3" s="617"/>
      <c r="G3" s="617"/>
      <c r="H3" s="617" t="s">
        <v>60</v>
      </c>
      <c r="I3" s="618" t="s">
        <v>196</v>
      </c>
    </row>
    <row r="4" spans="1:15">
      <c r="A4" s="617"/>
      <c r="B4" s="617"/>
      <c r="C4" s="617" t="s">
        <v>54</v>
      </c>
      <c r="D4" s="617" t="s">
        <v>78</v>
      </c>
      <c r="E4" s="617"/>
      <c r="F4" s="617"/>
      <c r="G4" s="617" t="s">
        <v>56</v>
      </c>
      <c r="H4" s="617"/>
      <c r="I4" s="618"/>
    </row>
    <row r="5" spans="1:15" ht="27">
      <c r="A5" s="617"/>
      <c r="B5" s="617"/>
      <c r="C5" s="617"/>
      <c r="D5" s="556" t="s">
        <v>181</v>
      </c>
      <c r="E5" s="556" t="s">
        <v>182</v>
      </c>
      <c r="F5" s="556" t="s">
        <v>183</v>
      </c>
      <c r="G5" s="617"/>
      <c r="H5" s="617"/>
      <c r="I5" s="618"/>
    </row>
    <row r="6" spans="1:15">
      <c r="A6" s="617"/>
      <c r="B6" s="617"/>
      <c r="C6" s="555" t="s">
        <v>71</v>
      </c>
      <c r="D6" s="556" t="s">
        <v>72</v>
      </c>
      <c r="E6" s="556" t="s">
        <v>73</v>
      </c>
      <c r="F6" s="556" t="s">
        <v>80</v>
      </c>
      <c r="G6" s="555" t="s">
        <v>81</v>
      </c>
      <c r="H6" s="555" t="s">
        <v>82</v>
      </c>
      <c r="I6" s="618"/>
      <c r="M6" s="263"/>
    </row>
    <row r="7" spans="1:15">
      <c r="A7" s="555" t="s">
        <v>74</v>
      </c>
      <c r="B7" s="552" t="s">
        <v>65</v>
      </c>
      <c r="C7" s="542">
        <f>C104</f>
        <v>0</v>
      </c>
      <c r="D7" s="542">
        <f t="shared" ref="D7:E7" si="0">D104</f>
        <v>0</v>
      </c>
      <c r="E7" s="542">
        <f t="shared" si="0"/>
        <v>0</v>
      </c>
      <c r="F7" s="542">
        <f>D7+E7</f>
        <v>0</v>
      </c>
      <c r="G7" s="542">
        <f>C7+F7</f>
        <v>0</v>
      </c>
      <c r="H7" s="543" t="e">
        <f>G7/C$7</f>
        <v>#DIV/0!</v>
      </c>
      <c r="I7" s="544">
        <f>G7/取引表!CM101*100</f>
        <v>0</v>
      </c>
      <c r="J7" s="263"/>
      <c r="M7" s="263"/>
    </row>
    <row r="8" spans="1:15">
      <c r="A8" s="555" t="s">
        <v>75</v>
      </c>
      <c r="B8" s="552" t="s">
        <v>69</v>
      </c>
      <c r="C8" s="542">
        <f>G104</f>
        <v>0</v>
      </c>
      <c r="D8" s="542">
        <f t="shared" ref="D8:E8" si="1">H104</f>
        <v>0</v>
      </c>
      <c r="E8" s="542">
        <f t="shared" si="1"/>
        <v>0</v>
      </c>
      <c r="F8" s="542">
        <f t="shared" ref="F8:F10" si="2">D8+E8</f>
        <v>0</v>
      </c>
      <c r="G8" s="542">
        <f t="shared" ref="G8:G10" si="3">C8+F8</f>
        <v>0</v>
      </c>
      <c r="H8" s="543" t="e">
        <f t="shared" ref="H8:H10" si="4">G8/C$7</f>
        <v>#DIV/0!</v>
      </c>
      <c r="I8" s="544">
        <f>G8/取引表!CM100*100</f>
        <v>0</v>
      </c>
      <c r="J8" s="263"/>
      <c r="M8" s="309"/>
      <c r="N8" s="263"/>
    </row>
    <row r="9" spans="1:15">
      <c r="A9" s="555" t="s">
        <v>76</v>
      </c>
      <c r="B9" s="553" t="s">
        <v>70</v>
      </c>
      <c r="C9" s="545">
        <f>ROUND(K104,0)</f>
        <v>0</v>
      </c>
      <c r="D9" s="545">
        <f>ROUND(L104,0)</f>
        <v>0</v>
      </c>
      <c r="E9" s="545">
        <f>ROUND(M104,0)</f>
        <v>0</v>
      </c>
      <c r="F9" s="542">
        <f t="shared" si="2"/>
        <v>0</v>
      </c>
      <c r="G9" s="542">
        <f t="shared" si="3"/>
        <v>0</v>
      </c>
      <c r="H9" s="543" t="e">
        <f t="shared" si="4"/>
        <v>#DIV/0!</v>
      </c>
      <c r="I9" s="544">
        <f>G9/国調就業者!K12*100</f>
        <v>0</v>
      </c>
      <c r="J9" s="263"/>
      <c r="O9" s="243"/>
    </row>
    <row r="10" spans="1:15">
      <c r="A10" s="555" t="s">
        <v>2008</v>
      </c>
      <c r="B10" s="553" t="s">
        <v>119</v>
      </c>
      <c r="C10" s="545">
        <f>市税増収効果!C9</f>
        <v>0</v>
      </c>
      <c r="D10" s="545">
        <f>市税増収効果!D9</f>
        <v>0</v>
      </c>
      <c r="E10" s="545">
        <f>市税増収効果!E9</f>
        <v>0</v>
      </c>
      <c r="F10" s="542">
        <f t="shared" si="2"/>
        <v>0</v>
      </c>
      <c r="G10" s="542">
        <f t="shared" si="3"/>
        <v>0</v>
      </c>
      <c r="H10" s="543" t="e">
        <f t="shared" si="4"/>
        <v>#DIV/0!</v>
      </c>
      <c r="I10" s="546" t="s">
        <v>2006</v>
      </c>
      <c r="J10" s="263"/>
      <c r="O10" s="243"/>
    </row>
    <row r="12" spans="1:15">
      <c r="A12" s="256" t="s">
        <v>1976</v>
      </c>
      <c r="B12" s="243"/>
      <c r="C12" s="243"/>
      <c r="D12" s="243"/>
      <c r="E12" s="243"/>
      <c r="F12" s="243"/>
      <c r="G12" s="243"/>
      <c r="H12" s="243"/>
      <c r="I12" s="243"/>
      <c r="J12" s="243"/>
    </row>
    <row r="13" spans="1:15">
      <c r="N13" s="288" t="s">
        <v>62</v>
      </c>
    </row>
    <row r="14" spans="1:15">
      <c r="A14" s="564" t="s">
        <v>55</v>
      </c>
      <c r="B14" s="565"/>
      <c r="C14" s="577" t="s">
        <v>65</v>
      </c>
      <c r="D14" s="562"/>
      <c r="E14" s="562"/>
      <c r="F14" s="578"/>
      <c r="G14" s="561" t="s">
        <v>66</v>
      </c>
      <c r="H14" s="562"/>
      <c r="I14" s="562"/>
      <c r="J14" s="563"/>
      <c r="K14" s="561" t="s">
        <v>67</v>
      </c>
      <c r="L14" s="562"/>
      <c r="M14" s="562"/>
      <c r="N14" s="563"/>
    </row>
    <row r="15" spans="1:15" ht="27">
      <c r="A15" s="566"/>
      <c r="B15" s="567"/>
      <c r="C15" s="318" t="s">
        <v>54</v>
      </c>
      <c r="D15" s="292" t="s">
        <v>63</v>
      </c>
      <c r="E15" s="292" t="s">
        <v>64</v>
      </c>
      <c r="F15" s="319" t="s">
        <v>56</v>
      </c>
      <c r="G15" s="533" t="s">
        <v>54</v>
      </c>
      <c r="H15" s="292" t="s">
        <v>63</v>
      </c>
      <c r="I15" s="292" t="s">
        <v>64</v>
      </c>
      <c r="J15" s="534" t="s">
        <v>56</v>
      </c>
      <c r="K15" s="533" t="s">
        <v>54</v>
      </c>
      <c r="L15" s="292" t="s">
        <v>63</v>
      </c>
      <c r="M15" s="292" t="s">
        <v>64</v>
      </c>
      <c r="N15" s="534" t="s">
        <v>56</v>
      </c>
    </row>
    <row r="16" spans="1:15">
      <c r="A16" s="248">
        <v>1</v>
      </c>
      <c r="B16" s="249" t="s">
        <v>1978</v>
      </c>
      <c r="C16" s="320">
        <f>波及計算!C7</f>
        <v>0</v>
      </c>
      <c r="D16" s="321">
        <f>波及計算!L7</f>
        <v>0</v>
      </c>
      <c r="E16" s="321">
        <f>波及計算!W7</f>
        <v>0</v>
      </c>
      <c r="F16" s="322">
        <f>SUM(C16:E16)</f>
        <v>0</v>
      </c>
      <c r="G16" s="323">
        <f>波及計算!D7</f>
        <v>0</v>
      </c>
      <c r="H16" s="321">
        <f>波及計算!O7</f>
        <v>0</v>
      </c>
      <c r="I16" s="321">
        <f>波及計算!Z7</f>
        <v>0</v>
      </c>
      <c r="J16" s="324">
        <f>SUM(G16:I16)</f>
        <v>0</v>
      </c>
      <c r="K16" s="323">
        <f>波及計算!I7</f>
        <v>0</v>
      </c>
      <c r="L16" s="321">
        <f>波及計算!R7</f>
        <v>0</v>
      </c>
      <c r="M16" s="321">
        <f>波及計算!AC7</f>
        <v>0</v>
      </c>
      <c r="N16" s="324">
        <f>SUM(K16:M16)</f>
        <v>0</v>
      </c>
    </row>
    <row r="17" spans="1:14">
      <c r="A17" s="250">
        <v>2</v>
      </c>
      <c r="B17" s="251" t="s">
        <v>4</v>
      </c>
      <c r="C17" s="320">
        <f>波及計算!C8</f>
        <v>0</v>
      </c>
      <c r="D17" s="321">
        <f>波及計算!L8</f>
        <v>0</v>
      </c>
      <c r="E17" s="321">
        <f>波及計算!W8</f>
        <v>0</v>
      </c>
      <c r="F17" s="322">
        <f t="shared" ref="F17:F80" si="5">SUM(C17:E17)</f>
        <v>0</v>
      </c>
      <c r="G17" s="323">
        <f>波及計算!D8</f>
        <v>0</v>
      </c>
      <c r="H17" s="321">
        <f>波及計算!O8</f>
        <v>0</v>
      </c>
      <c r="I17" s="321">
        <f>波及計算!Z8</f>
        <v>0</v>
      </c>
      <c r="J17" s="324">
        <f t="shared" ref="J17:J80" si="6">SUM(G17:I17)</f>
        <v>0</v>
      </c>
      <c r="K17" s="323">
        <f>波及計算!I8</f>
        <v>0</v>
      </c>
      <c r="L17" s="321">
        <f>波及計算!R8</f>
        <v>0</v>
      </c>
      <c r="M17" s="321">
        <f>波及計算!AC8</f>
        <v>0</v>
      </c>
      <c r="N17" s="324">
        <f t="shared" ref="N17:N80" si="7">SUM(K17:M17)</f>
        <v>0</v>
      </c>
    </row>
    <row r="18" spans="1:14">
      <c r="A18" s="250">
        <v>3</v>
      </c>
      <c r="B18" s="251" t="s">
        <v>5</v>
      </c>
      <c r="C18" s="320">
        <f>波及計算!C9</f>
        <v>0</v>
      </c>
      <c r="D18" s="321">
        <f>波及計算!L9</f>
        <v>0</v>
      </c>
      <c r="E18" s="321">
        <f>波及計算!W9</f>
        <v>0</v>
      </c>
      <c r="F18" s="322">
        <f t="shared" si="5"/>
        <v>0</v>
      </c>
      <c r="G18" s="323">
        <f>波及計算!D9</f>
        <v>0</v>
      </c>
      <c r="H18" s="321">
        <f>波及計算!O9</f>
        <v>0</v>
      </c>
      <c r="I18" s="321">
        <f>波及計算!Z9</f>
        <v>0</v>
      </c>
      <c r="J18" s="324">
        <f t="shared" si="6"/>
        <v>0</v>
      </c>
      <c r="K18" s="323">
        <f>波及計算!I9</f>
        <v>0</v>
      </c>
      <c r="L18" s="321">
        <f>波及計算!R9</f>
        <v>0</v>
      </c>
      <c r="M18" s="321">
        <f>波及計算!AC9</f>
        <v>0</v>
      </c>
      <c r="N18" s="324">
        <f t="shared" si="7"/>
        <v>0</v>
      </c>
    </row>
    <row r="19" spans="1:14">
      <c r="A19" s="250">
        <v>4</v>
      </c>
      <c r="B19" s="251" t="s">
        <v>1979</v>
      </c>
      <c r="C19" s="320">
        <f>波及計算!C10</f>
        <v>0</v>
      </c>
      <c r="D19" s="321">
        <f>波及計算!L10</f>
        <v>0</v>
      </c>
      <c r="E19" s="321">
        <f>波及計算!W10</f>
        <v>0</v>
      </c>
      <c r="F19" s="322">
        <f t="shared" si="5"/>
        <v>0</v>
      </c>
      <c r="G19" s="323">
        <f>波及計算!D10</f>
        <v>0</v>
      </c>
      <c r="H19" s="321">
        <f>波及計算!O10</f>
        <v>0</v>
      </c>
      <c r="I19" s="321">
        <f>波及計算!Z10</f>
        <v>0</v>
      </c>
      <c r="J19" s="324">
        <f t="shared" si="6"/>
        <v>0</v>
      </c>
      <c r="K19" s="323">
        <f>波及計算!I10</f>
        <v>0</v>
      </c>
      <c r="L19" s="321">
        <f>波及計算!R10</f>
        <v>0</v>
      </c>
      <c r="M19" s="321">
        <f>波及計算!AC10</f>
        <v>0</v>
      </c>
      <c r="N19" s="324">
        <f t="shared" si="7"/>
        <v>0</v>
      </c>
    </row>
    <row r="20" spans="1:14">
      <c r="A20" s="250">
        <v>5</v>
      </c>
      <c r="B20" s="251" t="s">
        <v>6</v>
      </c>
      <c r="C20" s="320">
        <f>波及計算!C11</f>
        <v>0</v>
      </c>
      <c r="D20" s="321">
        <f>波及計算!L11</f>
        <v>0</v>
      </c>
      <c r="E20" s="321">
        <f>波及計算!W11</f>
        <v>0</v>
      </c>
      <c r="F20" s="322">
        <f t="shared" si="5"/>
        <v>0</v>
      </c>
      <c r="G20" s="323">
        <f>波及計算!D11</f>
        <v>0</v>
      </c>
      <c r="H20" s="321">
        <f>波及計算!O11</f>
        <v>0</v>
      </c>
      <c r="I20" s="321">
        <f>波及計算!Z11</f>
        <v>0</v>
      </c>
      <c r="J20" s="324">
        <f t="shared" si="6"/>
        <v>0</v>
      </c>
      <c r="K20" s="323">
        <f>波及計算!I11</f>
        <v>0</v>
      </c>
      <c r="L20" s="321">
        <f>波及計算!R11</f>
        <v>0</v>
      </c>
      <c r="M20" s="321">
        <f>波及計算!AC11</f>
        <v>0</v>
      </c>
      <c r="N20" s="324">
        <f t="shared" si="7"/>
        <v>0</v>
      </c>
    </row>
    <row r="21" spans="1:14">
      <c r="A21" s="250">
        <v>6</v>
      </c>
      <c r="B21" s="251" t="s">
        <v>7</v>
      </c>
      <c r="C21" s="320">
        <f>波及計算!C12</f>
        <v>0</v>
      </c>
      <c r="D21" s="321">
        <f>波及計算!L12</f>
        <v>0</v>
      </c>
      <c r="E21" s="321">
        <f>波及計算!W12</f>
        <v>0</v>
      </c>
      <c r="F21" s="322">
        <f t="shared" si="5"/>
        <v>0</v>
      </c>
      <c r="G21" s="323">
        <f>波及計算!D12</f>
        <v>0</v>
      </c>
      <c r="H21" s="321">
        <f>波及計算!O12</f>
        <v>0</v>
      </c>
      <c r="I21" s="321">
        <f>波及計算!Z12</f>
        <v>0</v>
      </c>
      <c r="J21" s="324">
        <f t="shared" si="6"/>
        <v>0</v>
      </c>
      <c r="K21" s="323">
        <f>波及計算!I12</f>
        <v>0</v>
      </c>
      <c r="L21" s="321">
        <f>波及計算!R12</f>
        <v>0</v>
      </c>
      <c r="M21" s="321">
        <f>波及計算!AC12</f>
        <v>0</v>
      </c>
      <c r="N21" s="324">
        <f t="shared" si="7"/>
        <v>0</v>
      </c>
    </row>
    <row r="22" spans="1:14">
      <c r="A22" s="250">
        <v>7</v>
      </c>
      <c r="B22" s="251" t="s">
        <v>125</v>
      </c>
      <c r="C22" s="320">
        <f>波及計算!C13</f>
        <v>0</v>
      </c>
      <c r="D22" s="321">
        <f>波及計算!L13</f>
        <v>0</v>
      </c>
      <c r="E22" s="321">
        <f>波及計算!W13</f>
        <v>0</v>
      </c>
      <c r="F22" s="322">
        <f t="shared" si="5"/>
        <v>0</v>
      </c>
      <c r="G22" s="323">
        <f>波及計算!D13</f>
        <v>0</v>
      </c>
      <c r="H22" s="321">
        <f>波及計算!O13</f>
        <v>0</v>
      </c>
      <c r="I22" s="321">
        <f>波及計算!Z13</f>
        <v>0</v>
      </c>
      <c r="J22" s="324">
        <f t="shared" si="6"/>
        <v>0</v>
      </c>
      <c r="K22" s="323">
        <f>波及計算!I13</f>
        <v>0</v>
      </c>
      <c r="L22" s="321">
        <f>波及計算!R13</f>
        <v>0</v>
      </c>
      <c r="M22" s="321">
        <f>波及計算!AC13</f>
        <v>0</v>
      </c>
      <c r="N22" s="324">
        <f t="shared" si="7"/>
        <v>0</v>
      </c>
    </row>
    <row r="23" spans="1:14">
      <c r="A23" s="250">
        <v>8</v>
      </c>
      <c r="B23" s="251" t="s">
        <v>126</v>
      </c>
      <c r="C23" s="320">
        <f>波及計算!C14</f>
        <v>0</v>
      </c>
      <c r="D23" s="321">
        <f>波及計算!L14</f>
        <v>0</v>
      </c>
      <c r="E23" s="321">
        <f>波及計算!W14</f>
        <v>0</v>
      </c>
      <c r="F23" s="322">
        <f t="shared" si="5"/>
        <v>0</v>
      </c>
      <c r="G23" s="323">
        <f>波及計算!D14</f>
        <v>0</v>
      </c>
      <c r="H23" s="321">
        <f>波及計算!O14</f>
        <v>0</v>
      </c>
      <c r="I23" s="321">
        <f>波及計算!Z14</f>
        <v>0</v>
      </c>
      <c r="J23" s="324">
        <f t="shared" si="6"/>
        <v>0</v>
      </c>
      <c r="K23" s="323">
        <f>波及計算!I14</f>
        <v>0</v>
      </c>
      <c r="L23" s="321">
        <f>波及計算!R14</f>
        <v>0</v>
      </c>
      <c r="M23" s="321">
        <f>波及計算!AC14</f>
        <v>0</v>
      </c>
      <c r="N23" s="324">
        <f t="shared" si="7"/>
        <v>0</v>
      </c>
    </row>
    <row r="24" spans="1:14">
      <c r="A24" s="250">
        <v>9</v>
      </c>
      <c r="B24" s="251" t="s">
        <v>127</v>
      </c>
      <c r="C24" s="320">
        <f>波及計算!C15</f>
        <v>0</v>
      </c>
      <c r="D24" s="321">
        <f>波及計算!L15</f>
        <v>0</v>
      </c>
      <c r="E24" s="321">
        <f>波及計算!W15</f>
        <v>0</v>
      </c>
      <c r="F24" s="322">
        <f t="shared" si="5"/>
        <v>0</v>
      </c>
      <c r="G24" s="323">
        <f>波及計算!D15</f>
        <v>0</v>
      </c>
      <c r="H24" s="321">
        <f>波及計算!O15</f>
        <v>0</v>
      </c>
      <c r="I24" s="321">
        <f>波及計算!Z15</f>
        <v>0</v>
      </c>
      <c r="J24" s="324">
        <f t="shared" si="6"/>
        <v>0</v>
      </c>
      <c r="K24" s="323">
        <f>波及計算!I15</f>
        <v>0</v>
      </c>
      <c r="L24" s="321">
        <f>波及計算!R15</f>
        <v>0</v>
      </c>
      <c r="M24" s="321">
        <f>波及計算!AC15</f>
        <v>0</v>
      </c>
      <c r="N24" s="324">
        <f t="shared" si="7"/>
        <v>0</v>
      </c>
    </row>
    <row r="25" spans="1:14">
      <c r="A25" s="250">
        <v>10</v>
      </c>
      <c r="B25" s="251" t="s">
        <v>87</v>
      </c>
      <c r="C25" s="320">
        <f>波及計算!C16</f>
        <v>0</v>
      </c>
      <c r="D25" s="321">
        <f>波及計算!L16</f>
        <v>0</v>
      </c>
      <c r="E25" s="321">
        <f>波及計算!W16</f>
        <v>0</v>
      </c>
      <c r="F25" s="322">
        <f t="shared" si="5"/>
        <v>0</v>
      </c>
      <c r="G25" s="323">
        <f>波及計算!D16</f>
        <v>0</v>
      </c>
      <c r="H25" s="321">
        <f>波及計算!O16</f>
        <v>0</v>
      </c>
      <c r="I25" s="321">
        <f>波及計算!Z16</f>
        <v>0</v>
      </c>
      <c r="J25" s="324">
        <f t="shared" si="6"/>
        <v>0</v>
      </c>
      <c r="K25" s="323">
        <f>波及計算!I16</f>
        <v>0</v>
      </c>
      <c r="L25" s="321">
        <f>波及計算!R16</f>
        <v>0</v>
      </c>
      <c r="M25" s="321">
        <f>波及計算!AC16</f>
        <v>0</v>
      </c>
      <c r="N25" s="324">
        <f t="shared" si="7"/>
        <v>0</v>
      </c>
    </row>
    <row r="26" spans="1:14">
      <c r="A26" s="250">
        <v>11</v>
      </c>
      <c r="B26" s="251" t="s">
        <v>46</v>
      </c>
      <c r="C26" s="320">
        <f>波及計算!C17</f>
        <v>0</v>
      </c>
      <c r="D26" s="321">
        <f>波及計算!L17</f>
        <v>0</v>
      </c>
      <c r="E26" s="321">
        <f>波及計算!W17</f>
        <v>0</v>
      </c>
      <c r="F26" s="322">
        <f t="shared" si="5"/>
        <v>0</v>
      </c>
      <c r="G26" s="323">
        <f>波及計算!D17</f>
        <v>0</v>
      </c>
      <c r="H26" s="321">
        <f>波及計算!O17</f>
        <v>0</v>
      </c>
      <c r="I26" s="321">
        <f>波及計算!Z17</f>
        <v>0</v>
      </c>
      <c r="J26" s="324">
        <f t="shared" si="6"/>
        <v>0</v>
      </c>
      <c r="K26" s="323">
        <f>波及計算!I17</f>
        <v>0</v>
      </c>
      <c r="L26" s="321">
        <f>波及計算!R17</f>
        <v>0</v>
      </c>
      <c r="M26" s="321">
        <f>波及計算!AC17</f>
        <v>0</v>
      </c>
      <c r="N26" s="324">
        <f t="shared" si="7"/>
        <v>0</v>
      </c>
    </row>
    <row r="27" spans="1:14">
      <c r="A27" s="250">
        <v>12</v>
      </c>
      <c r="B27" s="251" t="s">
        <v>128</v>
      </c>
      <c r="C27" s="320">
        <f>波及計算!C18</f>
        <v>0</v>
      </c>
      <c r="D27" s="321">
        <f>波及計算!L18</f>
        <v>0</v>
      </c>
      <c r="E27" s="321">
        <f>波及計算!W18</f>
        <v>0</v>
      </c>
      <c r="F27" s="322">
        <f t="shared" si="5"/>
        <v>0</v>
      </c>
      <c r="G27" s="323">
        <f>波及計算!D18</f>
        <v>0</v>
      </c>
      <c r="H27" s="321">
        <f>波及計算!O18</f>
        <v>0</v>
      </c>
      <c r="I27" s="321">
        <f>波及計算!Z18</f>
        <v>0</v>
      </c>
      <c r="J27" s="324">
        <f t="shared" si="6"/>
        <v>0</v>
      </c>
      <c r="K27" s="323">
        <f>波及計算!I18</f>
        <v>0</v>
      </c>
      <c r="L27" s="321">
        <f>波及計算!R18</f>
        <v>0</v>
      </c>
      <c r="M27" s="321">
        <f>波及計算!AC18</f>
        <v>0</v>
      </c>
      <c r="N27" s="324">
        <f t="shared" si="7"/>
        <v>0</v>
      </c>
    </row>
    <row r="28" spans="1:14">
      <c r="A28" s="250">
        <v>13</v>
      </c>
      <c r="B28" s="251" t="s">
        <v>130</v>
      </c>
      <c r="C28" s="320">
        <f>波及計算!C19</f>
        <v>0</v>
      </c>
      <c r="D28" s="321">
        <f>波及計算!L19</f>
        <v>0</v>
      </c>
      <c r="E28" s="321">
        <f>波及計算!W19</f>
        <v>0</v>
      </c>
      <c r="F28" s="322">
        <f t="shared" si="5"/>
        <v>0</v>
      </c>
      <c r="G28" s="323">
        <f>波及計算!D19</f>
        <v>0</v>
      </c>
      <c r="H28" s="321">
        <f>波及計算!O19</f>
        <v>0</v>
      </c>
      <c r="I28" s="321">
        <f>波及計算!Z19</f>
        <v>0</v>
      </c>
      <c r="J28" s="324">
        <f t="shared" si="6"/>
        <v>0</v>
      </c>
      <c r="K28" s="323">
        <f>波及計算!I19</f>
        <v>0</v>
      </c>
      <c r="L28" s="321">
        <f>波及計算!R19</f>
        <v>0</v>
      </c>
      <c r="M28" s="321">
        <f>波及計算!AC19</f>
        <v>0</v>
      </c>
      <c r="N28" s="324">
        <f t="shared" si="7"/>
        <v>0</v>
      </c>
    </row>
    <row r="29" spans="1:14">
      <c r="A29" s="250">
        <v>14</v>
      </c>
      <c r="B29" s="251" t="s">
        <v>131</v>
      </c>
      <c r="C29" s="320">
        <f>波及計算!C20</f>
        <v>0</v>
      </c>
      <c r="D29" s="321">
        <f>波及計算!L20</f>
        <v>0</v>
      </c>
      <c r="E29" s="321">
        <f>波及計算!W20</f>
        <v>0</v>
      </c>
      <c r="F29" s="322">
        <f t="shared" si="5"/>
        <v>0</v>
      </c>
      <c r="G29" s="323">
        <f>波及計算!D20</f>
        <v>0</v>
      </c>
      <c r="H29" s="321">
        <f>波及計算!O20</f>
        <v>0</v>
      </c>
      <c r="I29" s="321">
        <f>波及計算!Z20</f>
        <v>0</v>
      </c>
      <c r="J29" s="324">
        <f t="shared" si="6"/>
        <v>0</v>
      </c>
      <c r="K29" s="323">
        <f>波及計算!I20</f>
        <v>0</v>
      </c>
      <c r="L29" s="321">
        <f>波及計算!R20</f>
        <v>0</v>
      </c>
      <c r="M29" s="321">
        <f>波及計算!AC20</f>
        <v>0</v>
      </c>
      <c r="N29" s="324">
        <f t="shared" si="7"/>
        <v>0</v>
      </c>
    </row>
    <row r="30" spans="1:14">
      <c r="A30" s="250">
        <v>15</v>
      </c>
      <c r="B30" s="251" t="s">
        <v>117</v>
      </c>
      <c r="C30" s="320">
        <f>波及計算!C21</f>
        <v>0</v>
      </c>
      <c r="D30" s="321">
        <f>波及計算!L21</f>
        <v>0</v>
      </c>
      <c r="E30" s="321">
        <f>波及計算!W21</f>
        <v>0</v>
      </c>
      <c r="F30" s="322">
        <f t="shared" si="5"/>
        <v>0</v>
      </c>
      <c r="G30" s="323">
        <f>波及計算!D21</f>
        <v>0</v>
      </c>
      <c r="H30" s="321">
        <f>波及計算!O21</f>
        <v>0</v>
      </c>
      <c r="I30" s="321">
        <f>波及計算!Z21</f>
        <v>0</v>
      </c>
      <c r="J30" s="324">
        <f t="shared" si="6"/>
        <v>0</v>
      </c>
      <c r="K30" s="323">
        <f>波及計算!I21</f>
        <v>0</v>
      </c>
      <c r="L30" s="321">
        <f>波及計算!R21</f>
        <v>0</v>
      </c>
      <c r="M30" s="321">
        <f>波及計算!AC21</f>
        <v>0</v>
      </c>
      <c r="N30" s="324">
        <f t="shared" si="7"/>
        <v>0</v>
      </c>
    </row>
    <row r="31" spans="1:14">
      <c r="A31" s="250">
        <v>16</v>
      </c>
      <c r="B31" s="251" t="s">
        <v>1980</v>
      </c>
      <c r="C31" s="320">
        <f>波及計算!C22</f>
        <v>0</v>
      </c>
      <c r="D31" s="321">
        <f>波及計算!L22</f>
        <v>0</v>
      </c>
      <c r="E31" s="321">
        <f>波及計算!W22</f>
        <v>0</v>
      </c>
      <c r="F31" s="322">
        <f t="shared" si="5"/>
        <v>0</v>
      </c>
      <c r="G31" s="323">
        <f>波及計算!D22</f>
        <v>0</v>
      </c>
      <c r="H31" s="321">
        <f>波及計算!O22</f>
        <v>0</v>
      </c>
      <c r="I31" s="321">
        <f>波及計算!Z22</f>
        <v>0</v>
      </c>
      <c r="J31" s="324">
        <f t="shared" si="6"/>
        <v>0</v>
      </c>
      <c r="K31" s="323">
        <f>波及計算!I22</f>
        <v>0</v>
      </c>
      <c r="L31" s="321">
        <f>波及計算!R22</f>
        <v>0</v>
      </c>
      <c r="M31" s="321">
        <f>波及計算!AC22</f>
        <v>0</v>
      </c>
      <c r="N31" s="324">
        <f t="shared" si="7"/>
        <v>0</v>
      </c>
    </row>
    <row r="32" spans="1:14">
      <c r="A32" s="250">
        <v>17</v>
      </c>
      <c r="B32" s="251" t="s">
        <v>135</v>
      </c>
      <c r="C32" s="320">
        <f>波及計算!C23</f>
        <v>0</v>
      </c>
      <c r="D32" s="321">
        <f>波及計算!L23</f>
        <v>0</v>
      </c>
      <c r="E32" s="321">
        <f>波及計算!W23</f>
        <v>0</v>
      </c>
      <c r="F32" s="322">
        <f t="shared" si="5"/>
        <v>0</v>
      </c>
      <c r="G32" s="323">
        <f>波及計算!D23</f>
        <v>0</v>
      </c>
      <c r="H32" s="321">
        <f>波及計算!O23</f>
        <v>0</v>
      </c>
      <c r="I32" s="321">
        <f>波及計算!Z23</f>
        <v>0</v>
      </c>
      <c r="J32" s="324">
        <f t="shared" si="6"/>
        <v>0</v>
      </c>
      <c r="K32" s="323">
        <f>波及計算!I23</f>
        <v>0</v>
      </c>
      <c r="L32" s="321">
        <f>波及計算!R23</f>
        <v>0</v>
      </c>
      <c r="M32" s="321">
        <f>波及計算!AC23</f>
        <v>0</v>
      </c>
      <c r="N32" s="324">
        <f t="shared" si="7"/>
        <v>0</v>
      </c>
    </row>
    <row r="33" spans="1:14">
      <c r="A33" s="250">
        <v>18</v>
      </c>
      <c r="B33" s="251" t="s">
        <v>136</v>
      </c>
      <c r="C33" s="320">
        <f>波及計算!C24</f>
        <v>0</v>
      </c>
      <c r="D33" s="321">
        <f>波及計算!L24</f>
        <v>0</v>
      </c>
      <c r="E33" s="321">
        <f>波及計算!W24</f>
        <v>0</v>
      </c>
      <c r="F33" s="322">
        <f t="shared" si="5"/>
        <v>0</v>
      </c>
      <c r="G33" s="323">
        <f>波及計算!D24</f>
        <v>0</v>
      </c>
      <c r="H33" s="321">
        <f>波及計算!O24</f>
        <v>0</v>
      </c>
      <c r="I33" s="321">
        <f>波及計算!Z24</f>
        <v>0</v>
      </c>
      <c r="J33" s="324">
        <f t="shared" si="6"/>
        <v>0</v>
      </c>
      <c r="K33" s="323">
        <f>波及計算!I24</f>
        <v>0</v>
      </c>
      <c r="L33" s="321">
        <f>波及計算!R24</f>
        <v>0</v>
      </c>
      <c r="M33" s="321">
        <f>波及計算!AC24</f>
        <v>0</v>
      </c>
      <c r="N33" s="324">
        <f t="shared" si="7"/>
        <v>0</v>
      </c>
    </row>
    <row r="34" spans="1:14">
      <c r="A34" s="250">
        <v>19</v>
      </c>
      <c r="B34" s="251" t="s">
        <v>137</v>
      </c>
      <c r="C34" s="320">
        <f>波及計算!C25</f>
        <v>0</v>
      </c>
      <c r="D34" s="321">
        <f>波及計算!L25</f>
        <v>0</v>
      </c>
      <c r="E34" s="321">
        <f>波及計算!W25</f>
        <v>0</v>
      </c>
      <c r="F34" s="322">
        <f t="shared" si="5"/>
        <v>0</v>
      </c>
      <c r="G34" s="323">
        <f>波及計算!D25</f>
        <v>0</v>
      </c>
      <c r="H34" s="321">
        <f>波及計算!O25</f>
        <v>0</v>
      </c>
      <c r="I34" s="321">
        <f>波及計算!Z25</f>
        <v>0</v>
      </c>
      <c r="J34" s="324">
        <f t="shared" si="6"/>
        <v>0</v>
      </c>
      <c r="K34" s="323">
        <f>波及計算!I25</f>
        <v>0</v>
      </c>
      <c r="L34" s="321">
        <f>波及計算!R25</f>
        <v>0</v>
      </c>
      <c r="M34" s="321">
        <f>波及計算!AC25</f>
        <v>0</v>
      </c>
      <c r="N34" s="324">
        <f t="shared" si="7"/>
        <v>0</v>
      </c>
    </row>
    <row r="35" spans="1:14">
      <c r="A35" s="250">
        <v>20</v>
      </c>
      <c r="B35" s="251" t="s">
        <v>138</v>
      </c>
      <c r="C35" s="320">
        <f>波及計算!C26</f>
        <v>0</v>
      </c>
      <c r="D35" s="321">
        <f>波及計算!L26</f>
        <v>0</v>
      </c>
      <c r="E35" s="321">
        <f>波及計算!W26</f>
        <v>0</v>
      </c>
      <c r="F35" s="322">
        <f t="shared" si="5"/>
        <v>0</v>
      </c>
      <c r="G35" s="323">
        <f>波及計算!D26</f>
        <v>0</v>
      </c>
      <c r="H35" s="321">
        <f>波及計算!O26</f>
        <v>0</v>
      </c>
      <c r="I35" s="321">
        <f>波及計算!Z26</f>
        <v>0</v>
      </c>
      <c r="J35" s="324">
        <f t="shared" si="6"/>
        <v>0</v>
      </c>
      <c r="K35" s="323">
        <f>波及計算!I26</f>
        <v>0</v>
      </c>
      <c r="L35" s="321">
        <f>波及計算!R26</f>
        <v>0</v>
      </c>
      <c r="M35" s="321">
        <f>波及計算!AC26</f>
        <v>0</v>
      </c>
      <c r="N35" s="324">
        <f t="shared" si="7"/>
        <v>0</v>
      </c>
    </row>
    <row r="36" spans="1:14">
      <c r="A36" s="250">
        <v>21</v>
      </c>
      <c r="B36" s="251" t="s">
        <v>8</v>
      </c>
      <c r="C36" s="320">
        <f>波及計算!C27</f>
        <v>0</v>
      </c>
      <c r="D36" s="321">
        <f>波及計算!L27</f>
        <v>0</v>
      </c>
      <c r="E36" s="321">
        <f>波及計算!W27</f>
        <v>0</v>
      </c>
      <c r="F36" s="322">
        <f t="shared" si="5"/>
        <v>0</v>
      </c>
      <c r="G36" s="323">
        <f>波及計算!D27</f>
        <v>0</v>
      </c>
      <c r="H36" s="321">
        <f>波及計算!O27</f>
        <v>0</v>
      </c>
      <c r="I36" s="321">
        <f>波及計算!Z27</f>
        <v>0</v>
      </c>
      <c r="J36" s="324">
        <f t="shared" si="6"/>
        <v>0</v>
      </c>
      <c r="K36" s="323">
        <f>波及計算!I27</f>
        <v>0</v>
      </c>
      <c r="L36" s="321">
        <f>波及計算!R27</f>
        <v>0</v>
      </c>
      <c r="M36" s="321">
        <f>波及計算!AC27</f>
        <v>0</v>
      </c>
      <c r="N36" s="324">
        <f t="shared" si="7"/>
        <v>0</v>
      </c>
    </row>
    <row r="37" spans="1:14">
      <c r="A37" s="250">
        <v>22</v>
      </c>
      <c r="B37" s="251" t="s">
        <v>140</v>
      </c>
      <c r="C37" s="320">
        <f>波及計算!C28</f>
        <v>0</v>
      </c>
      <c r="D37" s="321">
        <f>波及計算!L28</f>
        <v>0</v>
      </c>
      <c r="E37" s="321">
        <f>波及計算!W28</f>
        <v>0</v>
      </c>
      <c r="F37" s="322">
        <f t="shared" si="5"/>
        <v>0</v>
      </c>
      <c r="G37" s="323">
        <f>波及計算!D28</f>
        <v>0</v>
      </c>
      <c r="H37" s="321">
        <f>波及計算!O28</f>
        <v>0</v>
      </c>
      <c r="I37" s="321">
        <f>波及計算!Z28</f>
        <v>0</v>
      </c>
      <c r="J37" s="324">
        <f t="shared" si="6"/>
        <v>0</v>
      </c>
      <c r="K37" s="323">
        <f>波及計算!I28</f>
        <v>0</v>
      </c>
      <c r="L37" s="321">
        <f>波及計算!R28</f>
        <v>0</v>
      </c>
      <c r="M37" s="321">
        <f>波及計算!AC28</f>
        <v>0</v>
      </c>
      <c r="N37" s="324">
        <f t="shared" si="7"/>
        <v>0</v>
      </c>
    </row>
    <row r="38" spans="1:14">
      <c r="A38" s="250">
        <v>23</v>
      </c>
      <c r="B38" s="251" t="s">
        <v>141</v>
      </c>
      <c r="C38" s="320">
        <f>波及計算!C29</f>
        <v>0</v>
      </c>
      <c r="D38" s="321">
        <f>波及計算!L29</f>
        <v>0</v>
      </c>
      <c r="E38" s="321">
        <f>波及計算!W29</f>
        <v>0</v>
      </c>
      <c r="F38" s="322">
        <f t="shared" si="5"/>
        <v>0</v>
      </c>
      <c r="G38" s="323">
        <f>波及計算!D29</f>
        <v>0</v>
      </c>
      <c r="H38" s="321">
        <f>波及計算!O29</f>
        <v>0</v>
      </c>
      <c r="I38" s="321">
        <f>波及計算!Z29</f>
        <v>0</v>
      </c>
      <c r="J38" s="324">
        <f t="shared" si="6"/>
        <v>0</v>
      </c>
      <c r="K38" s="323">
        <f>波及計算!I29</f>
        <v>0</v>
      </c>
      <c r="L38" s="321">
        <f>波及計算!R29</f>
        <v>0</v>
      </c>
      <c r="M38" s="321">
        <f>波及計算!AC29</f>
        <v>0</v>
      </c>
      <c r="N38" s="324">
        <f t="shared" si="7"/>
        <v>0</v>
      </c>
    </row>
    <row r="39" spans="1:14">
      <c r="A39" s="250">
        <v>24</v>
      </c>
      <c r="B39" s="251" t="s">
        <v>142</v>
      </c>
      <c r="C39" s="320">
        <f>波及計算!C30</f>
        <v>0</v>
      </c>
      <c r="D39" s="321">
        <f>波及計算!L30</f>
        <v>0</v>
      </c>
      <c r="E39" s="321">
        <f>波及計算!W30</f>
        <v>0</v>
      </c>
      <c r="F39" s="322">
        <f t="shared" si="5"/>
        <v>0</v>
      </c>
      <c r="G39" s="323">
        <f>波及計算!D30</f>
        <v>0</v>
      </c>
      <c r="H39" s="321">
        <f>波及計算!O30</f>
        <v>0</v>
      </c>
      <c r="I39" s="321">
        <f>波及計算!Z30</f>
        <v>0</v>
      </c>
      <c r="J39" s="324">
        <f t="shared" si="6"/>
        <v>0</v>
      </c>
      <c r="K39" s="323">
        <f>波及計算!I30</f>
        <v>0</v>
      </c>
      <c r="L39" s="321">
        <f>波及計算!R30</f>
        <v>0</v>
      </c>
      <c r="M39" s="321">
        <f>波及計算!AC30</f>
        <v>0</v>
      </c>
      <c r="N39" s="324">
        <f t="shared" si="7"/>
        <v>0</v>
      </c>
    </row>
    <row r="40" spans="1:14">
      <c r="A40" s="250">
        <v>25</v>
      </c>
      <c r="B40" s="251" t="s">
        <v>143</v>
      </c>
      <c r="C40" s="320">
        <f>波及計算!C31</f>
        <v>0</v>
      </c>
      <c r="D40" s="321">
        <f>波及計算!L31</f>
        <v>0</v>
      </c>
      <c r="E40" s="321">
        <f>波及計算!W31</f>
        <v>0</v>
      </c>
      <c r="F40" s="322">
        <f t="shared" si="5"/>
        <v>0</v>
      </c>
      <c r="G40" s="323">
        <f>波及計算!D31</f>
        <v>0</v>
      </c>
      <c r="H40" s="321">
        <f>波及計算!O31</f>
        <v>0</v>
      </c>
      <c r="I40" s="321">
        <f>波及計算!Z31</f>
        <v>0</v>
      </c>
      <c r="J40" s="324">
        <f t="shared" si="6"/>
        <v>0</v>
      </c>
      <c r="K40" s="323">
        <f>波及計算!I31</f>
        <v>0</v>
      </c>
      <c r="L40" s="321">
        <f>波及計算!R31</f>
        <v>0</v>
      </c>
      <c r="M40" s="321">
        <f>波及計算!AC31</f>
        <v>0</v>
      </c>
      <c r="N40" s="324">
        <f t="shared" si="7"/>
        <v>0</v>
      </c>
    </row>
    <row r="41" spans="1:14">
      <c r="A41" s="250">
        <v>26</v>
      </c>
      <c r="B41" s="251" t="s">
        <v>1981</v>
      </c>
      <c r="C41" s="320">
        <f>波及計算!C32</f>
        <v>0</v>
      </c>
      <c r="D41" s="321">
        <f>波及計算!L32</f>
        <v>0</v>
      </c>
      <c r="E41" s="321">
        <f>波及計算!W32</f>
        <v>0</v>
      </c>
      <c r="F41" s="322">
        <f t="shared" si="5"/>
        <v>0</v>
      </c>
      <c r="G41" s="323">
        <f>波及計算!D32</f>
        <v>0</v>
      </c>
      <c r="H41" s="321">
        <f>波及計算!O32</f>
        <v>0</v>
      </c>
      <c r="I41" s="321">
        <f>波及計算!Z32</f>
        <v>0</v>
      </c>
      <c r="J41" s="324">
        <f t="shared" si="6"/>
        <v>0</v>
      </c>
      <c r="K41" s="323">
        <f>波及計算!I32</f>
        <v>0</v>
      </c>
      <c r="L41" s="321">
        <f>波及計算!R32</f>
        <v>0</v>
      </c>
      <c r="M41" s="321">
        <f>波及計算!AC32</f>
        <v>0</v>
      </c>
      <c r="N41" s="324">
        <f t="shared" si="7"/>
        <v>0</v>
      </c>
    </row>
    <row r="42" spans="1:14">
      <c r="A42" s="250">
        <v>27</v>
      </c>
      <c r="B42" s="251" t="s">
        <v>1982</v>
      </c>
      <c r="C42" s="320">
        <f>波及計算!C33</f>
        <v>0</v>
      </c>
      <c r="D42" s="321">
        <f>波及計算!L33</f>
        <v>0</v>
      </c>
      <c r="E42" s="321">
        <f>波及計算!W33</f>
        <v>0</v>
      </c>
      <c r="F42" s="322">
        <f t="shared" si="5"/>
        <v>0</v>
      </c>
      <c r="G42" s="323">
        <f>波及計算!D33</f>
        <v>0</v>
      </c>
      <c r="H42" s="321">
        <f>波及計算!O33</f>
        <v>0</v>
      </c>
      <c r="I42" s="321">
        <f>波及計算!Z33</f>
        <v>0</v>
      </c>
      <c r="J42" s="324">
        <f t="shared" si="6"/>
        <v>0</v>
      </c>
      <c r="K42" s="323">
        <f>波及計算!I33</f>
        <v>0</v>
      </c>
      <c r="L42" s="321">
        <f>波及計算!R33</f>
        <v>0</v>
      </c>
      <c r="M42" s="321">
        <f>波及計算!AC33</f>
        <v>0</v>
      </c>
      <c r="N42" s="324">
        <f t="shared" si="7"/>
        <v>0</v>
      </c>
    </row>
    <row r="43" spans="1:14">
      <c r="A43" s="250">
        <v>28</v>
      </c>
      <c r="B43" s="251" t="s">
        <v>1941</v>
      </c>
      <c r="C43" s="320">
        <f>波及計算!C34</f>
        <v>0</v>
      </c>
      <c r="D43" s="321">
        <f>波及計算!L34</f>
        <v>0</v>
      </c>
      <c r="E43" s="321">
        <f>波及計算!W34</f>
        <v>0</v>
      </c>
      <c r="F43" s="322">
        <f t="shared" si="5"/>
        <v>0</v>
      </c>
      <c r="G43" s="323">
        <f>波及計算!D34</f>
        <v>0</v>
      </c>
      <c r="H43" s="321">
        <f>波及計算!O34</f>
        <v>0</v>
      </c>
      <c r="I43" s="321">
        <f>波及計算!Z34</f>
        <v>0</v>
      </c>
      <c r="J43" s="324">
        <f t="shared" si="6"/>
        <v>0</v>
      </c>
      <c r="K43" s="323">
        <f>波及計算!I34</f>
        <v>0</v>
      </c>
      <c r="L43" s="321">
        <f>波及計算!R34</f>
        <v>0</v>
      </c>
      <c r="M43" s="321">
        <f>波及計算!AC34</f>
        <v>0</v>
      </c>
      <c r="N43" s="324">
        <f t="shared" si="7"/>
        <v>0</v>
      </c>
    </row>
    <row r="44" spans="1:14">
      <c r="A44" s="250">
        <v>29</v>
      </c>
      <c r="B44" s="251" t="s">
        <v>149</v>
      </c>
      <c r="C44" s="320">
        <f>波及計算!C35</f>
        <v>0</v>
      </c>
      <c r="D44" s="321">
        <f>波及計算!L35</f>
        <v>0</v>
      </c>
      <c r="E44" s="321">
        <f>波及計算!W35</f>
        <v>0</v>
      </c>
      <c r="F44" s="322">
        <f t="shared" si="5"/>
        <v>0</v>
      </c>
      <c r="G44" s="323">
        <f>波及計算!D35</f>
        <v>0</v>
      </c>
      <c r="H44" s="321">
        <f>波及計算!O35</f>
        <v>0</v>
      </c>
      <c r="I44" s="321">
        <f>波及計算!Z35</f>
        <v>0</v>
      </c>
      <c r="J44" s="324">
        <f t="shared" si="6"/>
        <v>0</v>
      </c>
      <c r="K44" s="323">
        <f>波及計算!I35</f>
        <v>0</v>
      </c>
      <c r="L44" s="321">
        <f>波及計算!R35</f>
        <v>0</v>
      </c>
      <c r="M44" s="321">
        <f>波及計算!AC35</f>
        <v>0</v>
      </c>
      <c r="N44" s="324">
        <f t="shared" si="7"/>
        <v>0</v>
      </c>
    </row>
    <row r="45" spans="1:14">
      <c r="A45" s="250">
        <v>30</v>
      </c>
      <c r="B45" s="251" t="s">
        <v>1163</v>
      </c>
      <c r="C45" s="320">
        <f>波及計算!C36</f>
        <v>0</v>
      </c>
      <c r="D45" s="321">
        <f>波及計算!L36</f>
        <v>0</v>
      </c>
      <c r="E45" s="321">
        <f>波及計算!W36</f>
        <v>0</v>
      </c>
      <c r="F45" s="322">
        <f t="shared" si="5"/>
        <v>0</v>
      </c>
      <c r="G45" s="323">
        <f>波及計算!D36</f>
        <v>0</v>
      </c>
      <c r="H45" s="321">
        <f>波及計算!O36</f>
        <v>0</v>
      </c>
      <c r="I45" s="321">
        <f>波及計算!Z36</f>
        <v>0</v>
      </c>
      <c r="J45" s="324">
        <f t="shared" si="6"/>
        <v>0</v>
      </c>
      <c r="K45" s="323">
        <f>波及計算!I36</f>
        <v>0</v>
      </c>
      <c r="L45" s="321">
        <f>波及計算!R36</f>
        <v>0</v>
      </c>
      <c r="M45" s="321">
        <f>波及計算!AC36</f>
        <v>0</v>
      </c>
      <c r="N45" s="324">
        <f t="shared" si="7"/>
        <v>0</v>
      </c>
    </row>
    <row r="46" spans="1:14">
      <c r="A46" s="250">
        <v>31</v>
      </c>
      <c r="B46" s="251" t="s">
        <v>1164</v>
      </c>
      <c r="C46" s="320">
        <f>波及計算!C37</f>
        <v>0</v>
      </c>
      <c r="D46" s="321">
        <f>波及計算!L37</f>
        <v>0</v>
      </c>
      <c r="E46" s="321">
        <f>波及計算!W37</f>
        <v>0</v>
      </c>
      <c r="F46" s="322">
        <f t="shared" si="5"/>
        <v>0</v>
      </c>
      <c r="G46" s="323">
        <f>波及計算!D37</f>
        <v>0</v>
      </c>
      <c r="H46" s="321">
        <f>波及計算!O37</f>
        <v>0</v>
      </c>
      <c r="I46" s="321">
        <f>波及計算!Z37</f>
        <v>0</v>
      </c>
      <c r="J46" s="324">
        <f t="shared" si="6"/>
        <v>0</v>
      </c>
      <c r="K46" s="323">
        <f>波及計算!I37</f>
        <v>0</v>
      </c>
      <c r="L46" s="321">
        <f>波及計算!R37</f>
        <v>0</v>
      </c>
      <c r="M46" s="321">
        <f>波及計算!AC37</f>
        <v>0</v>
      </c>
      <c r="N46" s="324">
        <f t="shared" si="7"/>
        <v>0</v>
      </c>
    </row>
    <row r="47" spans="1:14">
      <c r="A47" s="250">
        <v>32</v>
      </c>
      <c r="B47" s="251" t="s">
        <v>1165</v>
      </c>
      <c r="C47" s="320">
        <f>波及計算!C38</f>
        <v>0</v>
      </c>
      <c r="D47" s="321">
        <f>波及計算!L38</f>
        <v>0</v>
      </c>
      <c r="E47" s="321">
        <f>波及計算!W38</f>
        <v>0</v>
      </c>
      <c r="F47" s="322">
        <f t="shared" si="5"/>
        <v>0</v>
      </c>
      <c r="G47" s="323">
        <f>波及計算!D38</f>
        <v>0</v>
      </c>
      <c r="H47" s="321">
        <f>波及計算!O38</f>
        <v>0</v>
      </c>
      <c r="I47" s="321">
        <f>波及計算!Z38</f>
        <v>0</v>
      </c>
      <c r="J47" s="324">
        <f t="shared" si="6"/>
        <v>0</v>
      </c>
      <c r="K47" s="323">
        <f>波及計算!I38</f>
        <v>0</v>
      </c>
      <c r="L47" s="321">
        <f>波及計算!R38</f>
        <v>0</v>
      </c>
      <c r="M47" s="321">
        <f>波及計算!AC38</f>
        <v>0</v>
      </c>
      <c r="N47" s="324">
        <f t="shared" si="7"/>
        <v>0</v>
      </c>
    </row>
    <row r="48" spans="1:14">
      <c r="A48" s="250">
        <v>33</v>
      </c>
      <c r="B48" s="251" t="s">
        <v>1983</v>
      </c>
      <c r="C48" s="320">
        <f>波及計算!C39</f>
        <v>0</v>
      </c>
      <c r="D48" s="321">
        <f>波及計算!L39</f>
        <v>0</v>
      </c>
      <c r="E48" s="321">
        <f>波及計算!W39</f>
        <v>0</v>
      </c>
      <c r="F48" s="322">
        <f t="shared" si="5"/>
        <v>0</v>
      </c>
      <c r="G48" s="323">
        <f>波及計算!D39</f>
        <v>0</v>
      </c>
      <c r="H48" s="321">
        <f>波及計算!O39</f>
        <v>0</v>
      </c>
      <c r="I48" s="321">
        <f>波及計算!Z39</f>
        <v>0</v>
      </c>
      <c r="J48" s="324">
        <f t="shared" si="6"/>
        <v>0</v>
      </c>
      <c r="K48" s="323">
        <f>波及計算!I39</f>
        <v>0</v>
      </c>
      <c r="L48" s="321">
        <f>波及計算!R39</f>
        <v>0</v>
      </c>
      <c r="M48" s="321">
        <f>波及計算!AC39</f>
        <v>0</v>
      </c>
      <c r="N48" s="324">
        <f t="shared" si="7"/>
        <v>0</v>
      </c>
    </row>
    <row r="49" spans="1:14">
      <c r="A49" s="250">
        <v>34</v>
      </c>
      <c r="B49" s="251" t="s">
        <v>1984</v>
      </c>
      <c r="C49" s="320">
        <f>波及計算!C40</f>
        <v>0</v>
      </c>
      <c r="D49" s="321">
        <f>波及計算!L40</f>
        <v>0</v>
      </c>
      <c r="E49" s="321">
        <f>波及計算!W40</f>
        <v>0</v>
      </c>
      <c r="F49" s="322">
        <f t="shared" si="5"/>
        <v>0</v>
      </c>
      <c r="G49" s="323">
        <f>波及計算!D40</f>
        <v>0</v>
      </c>
      <c r="H49" s="321">
        <f>波及計算!O40</f>
        <v>0</v>
      </c>
      <c r="I49" s="321">
        <f>波及計算!Z40</f>
        <v>0</v>
      </c>
      <c r="J49" s="324">
        <f t="shared" si="6"/>
        <v>0</v>
      </c>
      <c r="K49" s="323">
        <f>波及計算!I40</f>
        <v>0</v>
      </c>
      <c r="L49" s="321">
        <f>波及計算!R40</f>
        <v>0</v>
      </c>
      <c r="M49" s="321">
        <f>波及計算!AC40</f>
        <v>0</v>
      </c>
      <c r="N49" s="324">
        <f t="shared" si="7"/>
        <v>0</v>
      </c>
    </row>
    <row r="50" spans="1:14">
      <c r="A50" s="250">
        <v>35</v>
      </c>
      <c r="B50" s="251" t="s">
        <v>1985</v>
      </c>
      <c r="C50" s="320">
        <f>波及計算!C41</f>
        <v>0</v>
      </c>
      <c r="D50" s="321">
        <f>波及計算!L41</f>
        <v>0</v>
      </c>
      <c r="E50" s="321">
        <f>波及計算!W41</f>
        <v>0</v>
      </c>
      <c r="F50" s="322">
        <f t="shared" si="5"/>
        <v>0</v>
      </c>
      <c r="G50" s="323">
        <f>波及計算!D41</f>
        <v>0</v>
      </c>
      <c r="H50" s="321">
        <f>波及計算!O41</f>
        <v>0</v>
      </c>
      <c r="I50" s="321">
        <f>波及計算!Z41</f>
        <v>0</v>
      </c>
      <c r="J50" s="324">
        <f t="shared" si="6"/>
        <v>0</v>
      </c>
      <c r="K50" s="323">
        <f>波及計算!I41</f>
        <v>0</v>
      </c>
      <c r="L50" s="321">
        <f>波及計算!R41</f>
        <v>0</v>
      </c>
      <c r="M50" s="321">
        <f>波及計算!AC41</f>
        <v>0</v>
      </c>
      <c r="N50" s="324">
        <f t="shared" si="7"/>
        <v>0</v>
      </c>
    </row>
    <row r="51" spans="1:14">
      <c r="A51" s="250">
        <v>36</v>
      </c>
      <c r="B51" s="251" t="s">
        <v>1944</v>
      </c>
      <c r="C51" s="320">
        <f>波及計算!C42</f>
        <v>0</v>
      </c>
      <c r="D51" s="321">
        <f>波及計算!L42</f>
        <v>0</v>
      </c>
      <c r="E51" s="321">
        <f>波及計算!W42</f>
        <v>0</v>
      </c>
      <c r="F51" s="322">
        <f t="shared" si="5"/>
        <v>0</v>
      </c>
      <c r="G51" s="323">
        <f>波及計算!D42</f>
        <v>0</v>
      </c>
      <c r="H51" s="321">
        <f>波及計算!O42</f>
        <v>0</v>
      </c>
      <c r="I51" s="321">
        <f>波及計算!Z42</f>
        <v>0</v>
      </c>
      <c r="J51" s="324">
        <f t="shared" si="6"/>
        <v>0</v>
      </c>
      <c r="K51" s="323">
        <f>波及計算!I42</f>
        <v>0</v>
      </c>
      <c r="L51" s="321">
        <f>波及計算!R42</f>
        <v>0</v>
      </c>
      <c r="M51" s="321">
        <f>波及計算!AC42</f>
        <v>0</v>
      </c>
      <c r="N51" s="324">
        <f t="shared" si="7"/>
        <v>0</v>
      </c>
    </row>
    <row r="52" spans="1:14">
      <c r="A52" s="250">
        <v>37</v>
      </c>
      <c r="B52" s="251" t="s">
        <v>1168</v>
      </c>
      <c r="C52" s="320">
        <f>波及計算!C43</f>
        <v>0</v>
      </c>
      <c r="D52" s="321">
        <f>波及計算!L43</f>
        <v>0</v>
      </c>
      <c r="E52" s="321">
        <f>波及計算!W43</f>
        <v>0</v>
      </c>
      <c r="F52" s="322">
        <f t="shared" si="5"/>
        <v>0</v>
      </c>
      <c r="G52" s="323">
        <f>波及計算!D43</f>
        <v>0</v>
      </c>
      <c r="H52" s="321">
        <f>波及計算!O43</f>
        <v>0</v>
      </c>
      <c r="I52" s="321">
        <f>波及計算!Z43</f>
        <v>0</v>
      </c>
      <c r="J52" s="324">
        <f t="shared" si="6"/>
        <v>0</v>
      </c>
      <c r="K52" s="323">
        <f>波及計算!I43</f>
        <v>0</v>
      </c>
      <c r="L52" s="321">
        <f>波及計算!R43</f>
        <v>0</v>
      </c>
      <c r="M52" s="321">
        <f>波及計算!AC43</f>
        <v>0</v>
      </c>
      <c r="N52" s="324">
        <f t="shared" si="7"/>
        <v>0</v>
      </c>
    </row>
    <row r="53" spans="1:14">
      <c r="A53" s="250">
        <v>38</v>
      </c>
      <c r="B53" s="251" t="s">
        <v>157</v>
      </c>
      <c r="C53" s="320">
        <f>波及計算!C44</f>
        <v>0</v>
      </c>
      <c r="D53" s="321">
        <f>波及計算!L44</f>
        <v>0</v>
      </c>
      <c r="E53" s="321">
        <f>波及計算!W44</f>
        <v>0</v>
      </c>
      <c r="F53" s="322">
        <f t="shared" si="5"/>
        <v>0</v>
      </c>
      <c r="G53" s="323">
        <f>波及計算!D44</f>
        <v>0</v>
      </c>
      <c r="H53" s="321">
        <f>波及計算!O44</f>
        <v>0</v>
      </c>
      <c r="I53" s="321">
        <f>波及計算!Z44</f>
        <v>0</v>
      </c>
      <c r="J53" s="324">
        <f t="shared" si="6"/>
        <v>0</v>
      </c>
      <c r="K53" s="323">
        <f>波及計算!I44</f>
        <v>0</v>
      </c>
      <c r="L53" s="321">
        <f>波及計算!R44</f>
        <v>0</v>
      </c>
      <c r="M53" s="321">
        <f>波及計算!AC44</f>
        <v>0</v>
      </c>
      <c r="N53" s="324">
        <f t="shared" si="7"/>
        <v>0</v>
      </c>
    </row>
    <row r="54" spans="1:14">
      <c r="A54" s="250">
        <v>39</v>
      </c>
      <c r="B54" s="251" t="s">
        <v>158</v>
      </c>
      <c r="C54" s="320">
        <f>波及計算!C45</f>
        <v>0</v>
      </c>
      <c r="D54" s="321">
        <f>波及計算!L45</f>
        <v>0</v>
      </c>
      <c r="E54" s="321">
        <f>波及計算!W45</f>
        <v>0</v>
      </c>
      <c r="F54" s="322">
        <f t="shared" si="5"/>
        <v>0</v>
      </c>
      <c r="G54" s="323">
        <f>波及計算!D45</f>
        <v>0</v>
      </c>
      <c r="H54" s="321">
        <f>波及計算!O45</f>
        <v>0</v>
      </c>
      <c r="I54" s="321">
        <f>波及計算!Z45</f>
        <v>0</v>
      </c>
      <c r="J54" s="324">
        <f t="shared" si="6"/>
        <v>0</v>
      </c>
      <c r="K54" s="323">
        <f>波及計算!I45</f>
        <v>0</v>
      </c>
      <c r="L54" s="321">
        <f>波及計算!R45</f>
        <v>0</v>
      </c>
      <c r="M54" s="321">
        <f>波及計算!AC45</f>
        <v>0</v>
      </c>
      <c r="N54" s="324">
        <f t="shared" si="7"/>
        <v>0</v>
      </c>
    </row>
    <row r="55" spans="1:14">
      <c r="A55" s="250">
        <v>40</v>
      </c>
      <c r="B55" s="251" t="s">
        <v>159</v>
      </c>
      <c r="C55" s="320">
        <f>波及計算!C46</f>
        <v>0</v>
      </c>
      <c r="D55" s="321">
        <f>波及計算!L46</f>
        <v>0</v>
      </c>
      <c r="E55" s="321">
        <f>波及計算!W46</f>
        <v>0</v>
      </c>
      <c r="F55" s="322">
        <f t="shared" si="5"/>
        <v>0</v>
      </c>
      <c r="G55" s="323">
        <f>波及計算!D46</f>
        <v>0</v>
      </c>
      <c r="H55" s="321">
        <f>波及計算!O46</f>
        <v>0</v>
      </c>
      <c r="I55" s="321">
        <f>波及計算!Z46</f>
        <v>0</v>
      </c>
      <c r="J55" s="324">
        <f t="shared" si="6"/>
        <v>0</v>
      </c>
      <c r="K55" s="323">
        <f>波及計算!I46</f>
        <v>0</v>
      </c>
      <c r="L55" s="321">
        <f>波及計算!R46</f>
        <v>0</v>
      </c>
      <c r="M55" s="321">
        <f>波及計算!AC46</f>
        <v>0</v>
      </c>
      <c r="N55" s="324">
        <f t="shared" si="7"/>
        <v>0</v>
      </c>
    </row>
    <row r="56" spans="1:14">
      <c r="A56" s="250">
        <v>41</v>
      </c>
      <c r="B56" s="251" t="s">
        <v>852</v>
      </c>
      <c r="C56" s="320">
        <f>波及計算!C47</f>
        <v>0</v>
      </c>
      <c r="D56" s="321">
        <f>波及計算!L47</f>
        <v>0</v>
      </c>
      <c r="E56" s="321">
        <f>波及計算!W47</f>
        <v>0</v>
      </c>
      <c r="F56" s="322">
        <f t="shared" si="5"/>
        <v>0</v>
      </c>
      <c r="G56" s="323">
        <f>波及計算!D47</f>
        <v>0</v>
      </c>
      <c r="H56" s="321">
        <f>波及計算!O47</f>
        <v>0</v>
      </c>
      <c r="I56" s="321">
        <f>波及計算!Z47</f>
        <v>0</v>
      </c>
      <c r="J56" s="324">
        <f t="shared" si="6"/>
        <v>0</v>
      </c>
      <c r="K56" s="323">
        <f>波及計算!I47</f>
        <v>0</v>
      </c>
      <c r="L56" s="321">
        <f>波及計算!R47</f>
        <v>0</v>
      </c>
      <c r="M56" s="321">
        <f>波及計算!AC47</f>
        <v>0</v>
      </c>
      <c r="N56" s="324">
        <f t="shared" si="7"/>
        <v>0</v>
      </c>
    </row>
    <row r="57" spans="1:14">
      <c r="A57" s="250">
        <v>42</v>
      </c>
      <c r="B57" s="251" t="s">
        <v>1234</v>
      </c>
      <c r="C57" s="320">
        <f>波及計算!C48</f>
        <v>0</v>
      </c>
      <c r="D57" s="321">
        <f>波及計算!L48</f>
        <v>0</v>
      </c>
      <c r="E57" s="321">
        <f>波及計算!W48</f>
        <v>0</v>
      </c>
      <c r="F57" s="322">
        <f t="shared" si="5"/>
        <v>0</v>
      </c>
      <c r="G57" s="323">
        <f>波及計算!D48</f>
        <v>0</v>
      </c>
      <c r="H57" s="321">
        <f>波及計算!O48</f>
        <v>0</v>
      </c>
      <c r="I57" s="321">
        <f>波及計算!Z48</f>
        <v>0</v>
      </c>
      <c r="J57" s="324">
        <f t="shared" si="6"/>
        <v>0</v>
      </c>
      <c r="K57" s="323">
        <f>波及計算!I48</f>
        <v>0</v>
      </c>
      <c r="L57" s="321">
        <f>波及計算!R48</f>
        <v>0</v>
      </c>
      <c r="M57" s="321">
        <f>波及計算!AC48</f>
        <v>0</v>
      </c>
      <c r="N57" s="324">
        <f t="shared" si="7"/>
        <v>0</v>
      </c>
    </row>
    <row r="58" spans="1:14">
      <c r="A58" s="250">
        <v>43</v>
      </c>
      <c r="B58" s="251" t="s">
        <v>865</v>
      </c>
      <c r="C58" s="320">
        <f>波及計算!C49</f>
        <v>0</v>
      </c>
      <c r="D58" s="321">
        <f>波及計算!L49</f>
        <v>0</v>
      </c>
      <c r="E58" s="321">
        <f>波及計算!W49</f>
        <v>0</v>
      </c>
      <c r="F58" s="322">
        <f t="shared" si="5"/>
        <v>0</v>
      </c>
      <c r="G58" s="323">
        <f>波及計算!D49</f>
        <v>0</v>
      </c>
      <c r="H58" s="321">
        <f>波及計算!O49</f>
        <v>0</v>
      </c>
      <c r="I58" s="321">
        <f>波及計算!Z49</f>
        <v>0</v>
      </c>
      <c r="J58" s="324">
        <f t="shared" si="6"/>
        <v>0</v>
      </c>
      <c r="K58" s="323">
        <f>波及計算!I49</f>
        <v>0</v>
      </c>
      <c r="L58" s="321">
        <f>波及計算!R49</f>
        <v>0</v>
      </c>
      <c r="M58" s="321">
        <f>波及計算!AC49</f>
        <v>0</v>
      </c>
      <c r="N58" s="324">
        <f t="shared" si="7"/>
        <v>0</v>
      </c>
    </row>
    <row r="59" spans="1:14">
      <c r="A59" s="250">
        <v>44</v>
      </c>
      <c r="B59" s="251" t="s">
        <v>868</v>
      </c>
      <c r="C59" s="320">
        <f>波及計算!C50</f>
        <v>0</v>
      </c>
      <c r="D59" s="321">
        <f>波及計算!L50</f>
        <v>0</v>
      </c>
      <c r="E59" s="321">
        <f>波及計算!W50</f>
        <v>0</v>
      </c>
      <c r="F59" s="322">
        <f t="shared" si="5"/>
        <v>0</v>
      </c>
      <c r="G59" s="323">
        <f>波及計算!D50</f>
        <v>0</v>
      </c>
      <c r="H59" s="321">
        <f>波及計算!O50</f>
        <v>0</v>
      </c>
      <c r="I59" s="321">
        <f>波及計算!Z50</f>
        <v>0</v>
      </c>
      <c r="J59" s="324">
        <f t="shared" si="6"/>
        <v>0</v>
      </c>
      <c r="K59" s="323">
        <f>波及計算!I50</f>
        <v>0</v>
      </c>
      <c r="L59" s="321">
        <f>波及計算!R50</f>
        <v>0</v>
      </c>
      <c r="M59" s="321">
        <f>波及計算!AC50</f>
        <v>0</v>
      </c>
      <c r="N59" s="324">
        <f t="shared" si="7"/>
        <v>0</v>
      </c>
    </row>
    <row r="60" spans="1:14">
      <c r="A60" s="250">
        <v>45</v>
      </c>
      <c r="B60" s="251" t="s">
        <v>161</v>
      </c>
      <c r="C60" s="320">
        <f>波及計算!C51</f>
        <v>0</v>
      </c>
      <c r="D60" s="321">
        <f>波及計算!L51</f>
        <v>0</v>
      </c>
      <c r="E60" s="321">
        <f>波及計算!W51</f>
        <v>0</v>
      </c>
      <c r="F60" s="322">
        <f t="shared" si="5"/>
        <v>0</v>
      </c>
      <c r="G60" s="323">
        <f>波及計算!D51</f>
        <v>0</v>
      </c>
      <c r="H60" s="321">
        <f>波及計算!O51</f>
        <v>0</v>
      </c>
      <c r="I60" s="321">
        <f>波及計算!Z51</f>
        <v>0</v>
      </c>
      <c r="J60" s="324">
        <f t="shared" si="6"/>
        <v>0</v>
      </c>
      <c r="K60" s="323">
        <f>波及計算!I51</f>
        <v>0</v>
      </c>
      <c r="L60" s="321">
        <f>波及計算!R51</f>
        <v>0</v>
      </c>
      <c r="M60" s="321">
        <f>波及計算!AC51</f>
        <v>0</v>
      </c>
      <c r="N60" s="324">
        <f t="shared" si="7"/>
        <v>0</v>
      </c>
    </row>
    <row r="61" spans="1:14">
      <c r="A61" s="250">
        <v>46</v>
      </c>
      <c r="B61" s="251" t="s">
        <v>162</v>
      </c>
      <c r="C61" s="320">
        <f>波及計算!C52</f>
        <v>0</v>
      </c>
      <c r="D61" s="321">
        <f>波及計算!L52</f>
        <v>0</v>
      </c>
      <c r="E61" s="321">
        <f>波及計算!W52</f>
        <v>0</v>
      </c>
      <c r="F61" s="322">
        <f t="shared" si="5"/>
        <v>0</v>
      </c>
      <c r="G61" s="323">
        <f>波及計算!D52</f>
        <v>0</v>
      </c>
      <c r="H61" s="321">
        <f>波及計算!O52</f>
        <v>0</v>
      </c>
      <c r="I61" s="321">
        <f>波及計算!Z52</f>
        <v>0</v>
      </c>
      <c r="J61" s="324">
        <f t="shared" si="6"/>
        <v>0</v>
      </c>
      <c r="K61" s="323">
        <f>波及計算!I52</f>
        <v>0</v>
      </c>
      <c r="L61" s="321">
        <f>波及計算!R52</f>
        <v>0</v>
      </c>
      <c r="M61" s="321">
        <f>波及計算!AC52</f>
        <v>0</v>
      </c>
      <c r="N61" s="324">
        <f t="shared" si="7"/>
        <v>0</v>
      </c>
    </row>
    <row r="62" spans="1:14">
      <c r="A62" s="250">
        <v>47</v>
      </c>
      <c r="B62" s="251" t="s">
        <v>163</v>
      </c>
      <c r="C62" s="320">
        <f>波及計算!C53</f>
        <v>0</v>
      </c>
      <c r="D62" s="321">
        <f>波及計算!L53</f>
        <v>0</v>
      </c>
      <c r="E62" s="321">
        <f>波及計算!W53</f>
        <v>0</v>
      </c>
      <c r="F62" s="322">
        <f t="shared" si="5"/>
        <v>0</v>
      </c>
      <c r="G62" s="323">
        <f>波及計算!D53</f>
        <v>0</v>
      </c>
      <c r="H62" s="321">
        <f>波及計算!O53</f>
        <v>0</v>
      </c>
      <c r="I62" s="321">
        <f>波及計算!Z53</f>
        <v>0</v>
      </c>
      <c r="J62" s="324">
        <f t="shared" si="6"/>
        <v>0</v>
      </c>
      <c r="K62" s="323">
        <f>波及計算!I53</f>
        <v>0</v>
      </c>
      <c r="L62" s="321">
        <f>波及計算!R53</f>
        <v>0</v>
      </c>
      <c r="M62" s="321">
        <f>波及計算!AC53</f>
        <v>0</v>
      </c>
      <c r="N62" s="324">
        <f t="shared" si="7"/>
        <v>0</v>
      </c>
    </row>
    <row r="63" spans="1:14">
      <c r="A63" s="250">
        <v>48</v>
      </c>
      <c r="B63" s="251" t="s">
        <v>10</v>
      </c>
      <c r="C63" s="320">
        <f>波及計算!C54</f>
        <v>0</v>
      </c>
      <c r="D63" s="321">
        <f>波及計算!L54</f>
        <v>0</v>
      </c>
      <c r="E63" s="321">
        <f>波及計算!W54</f>
        <v>0</v>
      </c>
      <c r="F63" s="322">
        <f t="shared" si="5"/>
        <v>0</v>
      </c>
      <c r="G63" s="323">
        <f>波及計算!D54</f>
        <v>0</v>
      </c>
      <c r="H63" s="321">
        <f>波及計算!O54</f>
        <v>0</v>
      </c>
      <c r="I63" s="321">
        <f>波及計算!Z54</f>
        <v>0</v>
      </c>
      <c r="J63" s="324">
        <f t="shared" si="6"/>
        <v>0</v>
      </c>
      <c r="K63" s="323">
        <f>波及計算!I54</f>
        <v>0</v>
      </c>
      <c r="L63" s="321">
        <f>波及計算!R54</f>
        <v>0</v>
      </c>
      <c r="M63" s="321">
        <f>波及計算!AC54</f>
        <v>0</v>
      </c>
      <c r="N63" s="324">
        <f t="shared" si="7"/>
        <v>0</v>
      </c>
    </row>
    <row r="64" spans="1:14">
      <c r="A64" s="250">
        <v>49</v>
      </c>
      <c r="B64" s="251" t="s">
        <v>11</v>
      </c>
      <c r="C64" s="320">
        <f>波及計算!C55</f>
        <v>0</v>
      </c>
      <c r="D64" s="321">
        <f>波及計算!L55</f>
        <v>0</v>
      </c>
      <c r="E64" s="321">
        <f>波及計算!W55</f>
        <v>0</v>
      </c>
      <c r="F64" s="322">
        <f t="shared" si="5"/>
        <v>0</v>
      </c>
      <c r="G64" s="323">
        <f>波及計算!D55</f>
        <v>0</v>
      </c>
      <c r="H64" s="321">
        <f>波及計算!O55</f>
        <v>0</v>
      </c>
      <c r="I64" s="321">
        <f>波及計算!Z55</f>
        <v>0</v>
      </c>
      <c r="J64" s="324">
        <f t="shared" si="6"/>
        <v>0</v>
      </c>
      <c r="K64" s="323">
        <f>波及計算!I55</f>
        <v>0</v>
      </c>
      <c r="L64" s="321">
        <f>波及計算!R55</f>
        <v>0</v>
      </c>
      <c r="M64" s="321">
        <f>波及計算!AC55</f>
        <v>0</v>
      </c>
      <c r="N64" s="324">
        <f t="shared" si="7"/>
        <v>0</v>
      </c>
    </row>
    <row r="65" spans="1:14">
      <c r="A65" s="250">
        <v>50</v>
      </c>
      <c r="B65" s="251" t="s">
        <v>898</v>
      </c>
      <c r="C65" s="320">
        <f>波及計算!C56</f>
        <v>0</v>
      </c>
      <c r="D65" s="321">
        <f>波及計算!L56</f>
        <v>0</v>
      </c>
      <c r="E65" s="321">
        <f>波及計算!W56</f>
        <v>0</v>
      </c>
      <c r="F65" s="322">
        <f t="shared" si="5"/>
        <v>0</v>
      </c>
      <c r="G65" s="323">
        <f>波及計算!D56</f>
        <v>0</v>
      </c>
      <c r="H65" s="321">
        <f>波及計算!O56</f>
        <v>0</v>
      </c>
      <c r="I65" s="321">
        <f>波及計算!Z56</f>
        <v>0</v>
      </c>
      <c r="J65" s="324">
        <f t="shared" si="6"/>
        <v>0</v>
      </c>
      <c r="K65" s="323">
        <f>波及計算!I56</f>
        <v>0</v>
      </c>
      <c r="L65" s="321">
        <f>波及計算!R56</f>
        <v>0</v>
      </c>
      <c r="M65" s="321">
        <f>波及計算!AC56</f>
        <v>0</v>
      </c>
      <c r="N65" s="324">
        <f t="shared" si="7"/>
        <v>0</v>
      </c>
    </row>
    <row r="66" spans="1:14">
      <c r="A66" s="250">
        <v>51</v>
      </c>
      <c r="B66" s="251" t="s">
        <v>904</v>
      </c>
      <c r="C66" s="320">
        <f>波及計算!C57</f>
        <v>0</v>
      </c>
      <c r="D66" s="321">
        <f>波及計算!L57</f>
        <v>0</v>
      </c>
      <c r="E66" s="321">
        <f>波及計算!W57</f>
        <v>0</v>
      </c>
      <c r="F66" s="322">
        <f t="shared" si="5"/>
        <v>0</v>
      </c>
      <c r="G66" s="323">
        <f>波及計算!D57</f>
        <v>0</v>
      </c>
      <c r="H66" s="321">
        <f>波及計算!O57</f>
        <v>0</v>
      </c>
      <c r="I66" s="321">
        <f>波及計算!Z57</f>
        <v>0</v>
      </c>
      <c r="J66" s="324">
        <f t="shared" si="6"/>
        <v>0</v>
      </c>
      <c r="K66" s="323">
        <f>波及計算!I57</f>
        <v>0</v>
      </c>
      <c r="L66" s="321">
        <f>波及計算!R57</f>
        <v>0</v>
      </c>
      <c r="M66" s="321">
        <f>波及計算!AC57</f>
        <v>0</v>
      </c>
      <c r="N66" s="324">
        <f t="shared" si="7"/>
        <v>0</v>
      </c>
    </row>
    <row r="67" spans="1:14">
      <c r="A67" s="250">
        <v>52</v>
      </c>
      <c r="B67" s="251" t="s">
        <v>47</v>
      </c>
      <c r="C67" s="320">
        <f>波及計算!C58</f>
        <v>0</v>
      </c>
      <c r="D67" s="321">
        <f>波及計算!L58</f>
        <v>0</v>
      </c>
      <c r="E67" s="321">
        <f>波及計算!W58</f>
        <v>0</v>
      </c>
      <c r="F67" s="322">
        <f t="shared" si="5"/>
        <v>0</v>
      </c>
      <c r="G67" s="323">
        <f>波及計算!D58</f>
        <v>0</v>
      </c>
      <c r="H67" s="321">
        <f>波及計算!O58</f>
        <v>0</v>
      </c>
      <c r="I67" s="321">
        <f>波及計算!Z58</f>
        <v>0</v>
      </c>
      <c r="J67" s="324">
        <f t="shared" si="6"/>
        <v>0</v>
      </c>
      <c r="K67" s="323">
        <f>波及計算!I58</f>
        <v>0</v>
      </c>
      <c r="L67" s="321">
        <f>波及計算!R58</f>
        <v>0</v>
      </c>
      <c r="M67" s="321">
        <f>波及計算!AC58</f>
        <v>0</v>
      </c>
      <c r="N67" s="324">
        <f t="shared" si="7"/>
        <v>0</v>
      </c>
    </row>
    <row r="68" spans="1:14">
      <c r="A68" s="250">
        <v>53</v>
      </c>
      <c r="B68" s="251" t="s">
        <v>12</v>
      </c>
      <c r="C68" s="320">
        <f>波及計算!C59</f>
        <v>0</v>
      </c>
      <c r="D68" s="321">
        <f>波及計算!L59</f>
        <v>0</v>
      </c>
      <c r="E68" s="321">
        <f>波及計算!W59</f>
        <v>0</v>
      </c>
      <c r="F68" s="322">
        <f t="shared" si="5"/>
        <v>0</v>
      </c>
      <c r="G68" s="323">
        <f>波及計算!D59</f>
        <v>0</v>
      </c>
      <c r="H68" s="321">
        <f>波及計算!O59</f>
        <v>0</v>
      </c>
      <c r="I68" s="321">
        <f>波及計算!Z59</f>
        <v>0</v>
      </c>
      <c r="J68" s="324">
        <f t="shared" si="6"/>
        <v>0</v>
      </c>
      <c r="K68" s="323">
        <f>波及計算!I59</f>
        <v>0</v>
      </c>
      <c r="L68" s="321">
        <f>波及計算!R59</f>
        <v>0</v>
      </c>
      <c r="M68" s="321">
        <f>波及計算!AC59</f>
        <v>0</v>
      </c>
      <c r="N68" s="324">
        <f t="shared" si="7"/>
        <v>0</v>
      </c>
    </row>
    <row r="69" spans="1:14">
      <c r="A69" s="250">
        <v>54</v>
      </c>
      <c r="B69" s="251" t="s">
        <v>166</v>
      </c>
      <c r="C69" s="320">
        <f>波及計算!C60</f>
        <v>0</v>
      </c>
      <c r="D69" s="321">
        <f>波及計算!L60</f>
        <v>0</v>
      </c>
      <c r="E69" s="321">
        <f>波及計算!W60</f>
        <v>0</v>
      </c>
      <c r="F69" s="322">
        <f t="shared" si="5"/>
        <v>0</v>
      </c>
      <c r="G69" s="323">
        <f>波及計算!D60</f>
        <v>0</v>
      </c>
      <c r="H69" s="321">
        <f>波及計算!O60</f>
        <v>0</v>
      </c>
      <c r="I69" s="321">
        <f>波及計算!Z60</f>
        <v>0</v>
      </c>
      <c r="J69" s="324">
        <f t="shared" si="6"/>
        <v>0</v>
      </c>
      <c r="K69" s="323">
        <f>波及計算!I60</f>
        <v>0</v>
      </c>
      <c r="L69" s="321">
        <f>波及計算!R60</f>
        <v>0</v>
      </c>
      <c r="M69" s="321">
        <f>波及計算!AC60</f>
        <v>0</v>
      </c>
      <c r="N69" s="324">
        <f t="shared" si="7"/>
        <v>0</v>
      </c>
    </row>
    <row r="70" spans="1:14">
      <c r="A70" s="250">
        <v>55</v>
      </c>
      <c r="B70" s="251" t="s">
        <v>51</v>
      </c>
      <c r="C70" s="320">
        <f>波及計算!C61</f>
        <v>0</v>
      </c>
      <c r="D70" s="321">
        <f>波及計算!L61</f>
        <v>0</v>
      </c>
      <c r="E70" s="321">
        <f>波及計算!W61</f>
        <v>0</v>
      </c>
      <c r="F70" s="322">
        <f t="shared" si="5"/>
        <v>0</v>
      </c>
      <c r="G70" s="323">
        <f>波及計算!D61</f>
        <v>0</v>
      </c>
      <c r="H70" s="321">
        <f>波及計算!O61</f>
        <v>0</v>
      </c>
      <c r="I70" s="321">
        <f>波及計算!Z61</f>
        <v>0</v>
      </c>
      <c r="J70" s="324">
        <f t="shared" si="6"/>
        <v>0</v>
      </c>
      <c r="K70" s="323">
        <f>波及計算!I61</f>
        <v>0</v>
      </c>
      <c r="L70" s="321">
        <f>波及計算!R61</f>
        <v>0</v>
      </c>
      <c r="M70" s="321">
        <f>波及計算!AC61</f>
        <v>0</v>
      </c>
      <c r="N70" s="324">
        <f t="shared" si="7"/>
        <v>0</v>
      </c>
    </row>
    <row r="71" spans="1:14">
      <c r="A71" s="250">
        <v>56</v>
      </c>
      <c r="B71" s="251" t="s">
        <v>13</v>
      </c>
      <c r="C71" s="320">
        <f>波及計算!C62</f>
        <v>0</v>
      </c>
      <c r="D71" s="321">
        <f>波及計算!L62</f>
        <v>0</v>
      </c>
      <c r="E71" s="321">
        <f>波及計算!W62</f>
        <v>0</v>
      </c>
      <c r="F71" s="322">
        <f t="shared" si="5"/>
        <v>0</v>
      </c>
      <c r="G71" s="323">
        <f>波及計算!D62</f>
        <v>0</v>
      </c>
      <c r="H71" s="321">
        <f>波及計算!O62</f>
        <v>0</v>
      </c>
      <c r="I71" s="321">
        <f>波及計算!Z62</f>
        <v>0</v>
      </c>
      <c r="J71" s="324">
        <f t="shared" si="6"/>
        <v>0</v>
      </c>
      <c r="K71" s="323">
        <f>波及計算!I62</f>
        <v>0</v>
      </c>
      <c r="L71" s="321">
        <f>波及計算!R62</f>
        <v>0</v>
      </c>
      <c r="M71" s="321">
        <f>波及計算!AC62</f>
        <v>0</v>
      </c>
      <c r="N71" s="324">
        <f t="shared" si="7"/>
        <v>0</v>
      </c>
    </row>
    <row r="72" spans="1:14">
      <c r="A72" s="250">
        <v>57</v>
      </c>
      <c r="B72" s="251" t="s">
        <v>1926</v>
      </c>
      <c r="C72" s="320">
        <f>波及計算!C63</f>
        <v>0</v>
      </c>
      <c r="D72" s="321">
        <f>波及計算!L63</f>
        <v>0</v>
      </c>
      <c r="E72" s="321">
        <f>波及計算!W63</f>
        <v>0</v>
      </c>
      <c r="F72" s="322">
        <f t="shared" si="5"/>
        <v>0</v>
      </c>
      <c r="G72" s="323">
        <f>波及計算!D63</f>
        <v>0</v>
      </c>
      <c r="H72" s="321">
        <f>波及計算!O63</f>
        <v>0</v>
      </c>
      <c r="I72" s="321">
        <f>波及計算!Z63</f>
        <v>0</v>
      </c>
      <c r="J72" s="324">
        <f t="shared" si="6"/>
        <v>0</v>
      </c>
      <c r="K72" s="323">
        <f>波及計算!I63</f>
        <v>0</v>
      </c>
      <c r="L72" s="321">
        <f>波及計算!R63</f>
        <v>0</v>
      </c>
      <c r="M72" s="321">
        <f>波及計算!AC63</f>
        <v>0</v>
      </c>
      <c r="N72" s="324">
        <f t="shared" si="7"/>
        <v>0</v>
      </c>
    </row>
    <row r="73" spans="1:14">
      <c r="A73" s="250">
        <v>58</v>
      </c>
      <c r="B73" s="251" t="s">
        <v>59</v>
      </c>
      <c r="C73" s="320">
        <f>波及計算!C64</f>
        <v>0</v>
      </c>
      <c r="D73" s="321">
        <f>波及計算!L64</f>
        <v>0</v>
      </c>
      <c r="E73" s="321">
        <f>波及計算!W64</f>
        <v>0</v>
      </c>
      <c r="F73" s="322">
        <f t="shared" si="5"/>
        <v>0</v>
      </c>
      <c r="G73" s="323">
        <f>波及計算!D64</f>
        <v>0</v>
      </c>
      <c r="H73" s="321">
        <f>波及計算!O64</f>
        <v>0</v>
      </c>
      <c r="I73" s="321">
        <f>波及計算!Z64</f>
        <v>0</v>
      </c>
      <c r="J73" s="324">
        <f t="shared" si="6"/>
        <v>0</v>
      </c>
      <c r="K73" s="323">
        <f>波及計算!I64</f>
        <v>0</v>
      </c>
      <c r="L73" s="321">
        <f>波及計算!R64</f>
        <v>0</v>
      </c>
      <c r="M73" s="321">
        <f>波及計算!AC64</f>
        <v>0</v>
      </c>
      <c r="N73" s="324">
        <f t="shared" si="7"/>
        <v>0</v>
      </c>
    </row>
    <row r="74" spans="1:14">
      <c r="A74" s="250">
        <v>59</v>
      </c>
      <c r="B74" s="251" t="s">
        <v>14</v>
      </c>
      <c r="C74" s="320">
        <f>波及計算!C65</f>
        <v>0</v>
      </c>
      <c r="D74" s="321">
        <f>波及計算!L65</f>
        <v>0</v>
      </c>
      <c r="E74" s="321">
        <f>波及計算!W65</f>
        <v>0</v>
      </c>
      <c r="F74" s="322">
        <f t="shared" si="5"/>
        <v>0</v>
      </c>
      <c r="G74" s="323">
        <f>波及計算!D65</f>
        <v>0</v>
      </c>
      <c r="H74" s="321">
        <f>波及計算!O65</f>
        <v>0</v>
      </c>
      <c r="I74" s="321">
        <f>波及計算!Z65</f>
        <v>0</v>
      </c>
      <c r="J74" s="324">
        <f t="shared" si="6"/>
        <v>0</v>
      </c>
      <c r="K74" s="323">
        <f>波及計算!I65</f>
        <v>0</v>
      </c>
      <c r="L74" s="321">
        <f>波及計算!R65</f>
        <v>0</v>
      </c>
      <c r="M74" s="321">
        <f>波及計算!AC65</f>
        <v>0</v>
      </c>
      <c r="N74" s="324">
        <f t="shared" si="7"/>
        <v>0</v>
      </c>
    </row>
    <row r="75" spans="1:14">
      <c r="A75" s="250">
        <v>60</v>
      </c>
      <c r="B75" s="251" t="s">
        <v>15</v>
      </c>
      <c r="C75" s="320">
        <f>波及計算!C66</f>
        <v>0</v>
      </c>
      <c r="D75" s="321">
        <f>波及計算!L66</f>
        <v>0</v>
      </c>
      <c r="E75" s="321">
        <f>波及計算!W66</f>
        <v>0</v>
      </c>
      <c r="F75" s="322">
        <f t="shared" si="5"/>
        <v>0</v>
      </c>
      <c r="G75" s="323">
        <f>波及計算!D66</f>
        <v>0</v>
      </c>
      <c r="H75" s="321">
        <f>波及計算!O66</f>
        <v>0</v>
      </c>
      <c r="I75" s="321">
        <f>波及計算!Z66</f>
        <v>0</v>
      </c>
      <c r="J75" s="324">
        <f t="shared" si="6"/>
        <v>0</v>
      </c>
      <c r="K75" s="323">
        <f>波及計算!I66</f>
        <v>0</v>
      </c>
      <c r="L75" s="321">
        <f>波及計算!R66</f>
        <v>0</v>
      </c>
      <c r="M75" s="321">
        <f>波及計算!AC66</f>
        <v>0</v>
      </c>
      <c r="N75" s="324">
        <f t="shared" si="7"/>
        <v>0</v>
      </c>
    </row>
    <row r="76" spans="1:14">
      <c r="A76" s="250">
        <v>61</v>
      </c>
      <c r="B76" s="251" t="s">
        <v>88</v>
      </c>
      <c r="C76" s="320">
        <f>波及計算!C67</f>
        <v>0</v>
      </c>
      <c r="D76" s="321">
        <f>波及計算!L67</f>
        <v>0</v>
      </c>
      <c r="E76" s="321">
        <f>波及計算!W67</f>
        <v>0</v>
      </c>
      <c r="F76" s="322">
        <f t="shared" si="5"/>
        <v>0</v>
      </c>
      <c r="G76" s="323">
        <f>波及計算!D67</f>
        <v>0</v>
      </c>
      <c r="H76" s="321">
        <f>波及計算!O67</f>
        <v>0</v>
      </c>
      <c r="I76" s="321">
        <f>波及計算!Z67</f>
        <v>0</v>
      </c>
      <c r="J76" s="324">
        <f t="shared" si="6"/>
        <v>0</v>
      </c>
      <c r="K76" s="323">
        <f>波及計算!I67</f>
        <v>0</v>
      </c>
      <c r="L76" s="321">
        <f>波及計算!R67</f>
        <v>0</v>
      </c>
      <c r="M76" s="321">
        <f>波及計算!AC67</f>
        <v>0</v>
      </c>
      <c r="N76" s="324">
        <f t="shared" si="7"/>
        <v>0</v>
      </c>
    </row>
    <row r="77" spans="1:14">
      <c r="A77" s="250">
        <v>62</v>
      </c>
      <c r="B77" s="251" t="s">
        <v>16</v>
      </c>
      <c r="C77" s="320">
        <f>波及計算!C68</f>
        <v>0</v>
      </c>
      <c r="D77" s="321">
        <f>波及計算!L68</f>
        <v>0</v>
      </c>
      <c r="E77" s="321">
        <f>波及計算!W68</f>
        <v>0</v>
      </c>
      <c r="F77" s="322">
        <f t="shared" si="5"/>
        <v>0</v>
      </c>
      <c r="G77" s="323">
        <f>波及計算!D68</f>
        <v>0</v>
      </c>
      <c r="H77" s="321">
        <f>波及計算!O68</f>
        <v>0</v>
      </c>
      <c r="I77" s="321">
        <f>波及計算!Z68</f>
        <v>0</v>
      </c>
      <c r="J77" s="324">
        <f t="shared" si="6"/>
        <v>0</v>
      </c>
      <c r="K77" s="323">
        <f>波及計算!I68</f>
        <v>0</v>
      </c>
      <c r="L77" s="321">
        <f>波及計算!R68</f>
        <v>0</v>
      </c>
      <c r="M77" s="321">
        <f>波及計算!AC68</f>
        <v>0</v>
      </c>
      <c r="N77" s="324">
        <f t="shared" si="7"/>
        <v>0</v>
      </c>
    </row>
    <row r="78" spans="1:14">
      <c r="A78" s="250">
        <v>63</v>
      </c>
      <c r="B78" s="251" t="s">
        <v>167</v>
      </c>
      <c r="C78" s="320">
        <f>波及計算!C69</f>
        <v>0</v>
      </c>
      <c r="D78" s="321">
        <f>波及計算!L69</f>
        <v>0</v>
      </c>
      <c r="E78" s="321">
        <f>波及計算!W69</f>
        <v>0</v>
      </c>
      <c r="F78" s="322">
        <f t="shared" si="5"/>
        <v>0</v>
      </c>
      <c r="G78" s="323">
        <f>波及計算!D69</f>
        <v>0</v>
      </c>
      <c r="H78" s="321">
        <f>波及計算!O69</f>
        <v>0</v>
      </c>
      <c r="I78" s="321">
        <f>波及計算!Z69</f>
        <v>0</v>
      </c>
      <c r="J78" s="324">
        <f t="shared" si="6"/>
        <v>0</v>
      </c>
      <c r="K78" s="323">
        <f>波及計算!I69</f>
        <v>0</v>
      </c>
      <c r="L78" s="321">
        <f>波及計算!R69</f>
        <v>0</v>
      </c>
      <c r="M78" s="321">
        <f>波及計算!AC69</f>
        <v>0</v>
      </c>
      <c r="N78" s="324">
        <f t="shared" si="7"/>
        <v>0</v>
      </c>
    </row>
    <row r="79" spans="1:14">
      <c r="A79" s="250">
        <v>64</v>
      </c>
      <c r="B79" s="251" t="s">
        <v>1286</v>
      </c>
      <c r="C79" s="320">
        <f>波及計算!C70</f>
        <v>0</v>
      </c>
      <c r="D79" s="321">
        <f>波及計算!L70</f>
        <v>0</v>
      </c>
      <c r="E79" s="321">
        <f>波及計算!W70</f>
        <v>0</v>
      </c>
      <c r="F79" s="322">
        <f t="shared" si="5"/>
        <v>0</v>
      </c>
      <c r="G79" s="323">
        <f>波及計算!D70</f>
        <v>0</v>
      </c>
      <c r="H79" s="321">
        <f>波及計算!O70</f>
        <v>0</v>
      </c>
      <c r="I79" s="321">
        <f>波及計算!Z70</f>
        <v>0</v>
      </c>
      <c r="J79" s="324">
        <f t="shared" si="6"/>
        <v>0</v>
      </c>
      <c r="K79" s="323">
        <f>波及計算!I70</f>
        <v>0</v>
      </c>
      <c r="L79" s="321">
        <f>波及計算!R70</f>
        <v>0</v>
      </c>
      <c r="M79" s="321">
        <f>波及計算!AC70</f>
        <v>0</v>
      </c>
      <c r="N79" s="324">
        <f t="shared" si="7"/>
        <v>0</v>
      </c>
    </row>
    <row r="80" spans="1:14">
      <c r="A80" s="250">
        <v>65</v>
      </c>
      <c r="B80" s="251" t="s">
        <v>1239</v>
      </c>
      <c r="C80" s="320">
        <f>波及計算!C71</f>
        <v>0</v>
      </c>
      <c r="D80" s="321">
        <f>波及計算!L71</f>
        <v>0</v>
      </c>
      <c r="E80" s="321">
        <f>波及計算!W71</f>
        <v>0</v>
      </c>
      <c r="F80" s="322">
        <f t="shared" si="5"/>
        <v>0</v>
      </c>
      <c r="G80" s="323">
        <f>波及計算!D71</f>
        <v>0</v>
      </c>
      <c r="H80" s="321">
        <f>波及計算!O71</f>
        <v>0</v>
      </c>
      <c r="I80" s="321">
        <f>波及計算!Z71</f>
        <v>0</v>
      </c>
      <c r="J80" s="324">
        <f t="shared" si="6"/>
        <v>0</v>
      </c>
      <c r="K80" s="323">
        <f>波及計算!I71</f>
        <v>0</v>
      </c>
      <c r="L80" s="321">
        <f>波及計算!R71</f>
        <v>0</v>
      </c>
      <c r="M80" s="321">
        <f>波及計算!AC71</f>
        <v>0</v>
      </c>
      <c r="N80" s="324">
        <f t="shared" si="7"/>
        <v>0</v>
      </c>
    </row>
    <row r="81" spans="1:14">
      <c r="A81" s="250">
        <v>66</v>
      </c>
      <c r="B81" s="251" t="s">
        <v>17</v>
      </c>
      <c r="C81" s="320">
        <f>波及計算!C72</f>
        <v>0</v>
      </c>
      <c r="D81" s="321">
        <f>波及計算!L72</f>
        <v>0</v>
      </c>
      <c r="E81" s="321">
        <f>波及計算!W72</f>
        <v>0</v>
      </c>
      <c r="F81" s="322">
        <f t="shared" ref="F81:F103" si="8">SUM(C81:E81)</f>
        <v>0</v>
      </c>
      <c r="G81" s="323">
        <f>波及計算!D72</f>
        <v>0</v>
      </c>
      <c r="H81" s="321">
        <f>波及計算!O72</f>
        <v>0</v>
      </c>
      <c r="I81" s="321">
        <f>波及計算!Z72</f>
        <v>0</v>
      </c>
      <c r="J81" s="324">
        <f t="shared" ref="J81:J103" si="9">SUM(G81:I81)</f>
        <v>0</v>
      </c>
      <c r="K81" s="323">
        <f>波及計算!I72</f>
        <v>0</v>
      </c>
      <c r="L81" s="321">
        <f>波及計算!R72</f>
        <v>0</v>
      </c>
      <c r="M81" s="321">
        <f>波及計算!AC72</f>
        <v>0</v>
      </c>
      <c r="N81" s="324">
        <f t="shared" ref="N81:N103" si="10">SUM(K81:M81)</f>
        <v>0</v>
      </c>
    </row>
    <row r="82" spans="1:14">
      <c r="A82" s="250">
        <v>67</v>
      </c>
      <c r="B82" s="510" t="s">
        <v>89</v>
      </c>
      <c r="C82" s="320">
        <f>波及計算!C73</f>
        <v>0</v>
      </c>
      <c r="D82" s="321">
        <f>波及計算!L73</f>
        <v>0</v>
      </c>
      <c r="E82" s="321">
        <f>波及計算!W73</f>
        <v>0</v>
      </c>
      <c r="F82" s="322">
        <f t="shared" si="8"/>
        <v>0</v>
      </c>
      <c r="G82" s="323">
        <f>波及計算!D73</f>
        <v>0</v>
      </c>
      <c r="H82" s="321">
        <f>波及計算!O73</f>
        <v>0</v>
      </c>
      <c r="I82" s="321">
        <f>波及計算!Z73</f>
        <v>0</v>
      </c>
      <c r="J82" s="324">
        <f t="shared" si="9"/>
        <v>0</v>
      </c>
      <c r="K82" s="323">
        <f>波及計算!I73</f>
        <v>0</v>
      </c>
      <c r="L82" s="321">
        <f>波及計算!R73</f>
        <v>0</v>
      </c>
      <c r="M82" s="321">
        <f>波及計算!AC73</f>
        <v>0</v>
      </c>
      <c r="N82" s="324">
        <f t="shared" si="10"/>
        <v>0</v>
      </c>
    </row>
    <row r="83" spans="1:14">
      <c r="A83" s="250">
        <v>68</v>
      </c>
      <c r="B83" s="510" t="s">
        <v>169</v>
      </c>
      <c r="C83" s="320">
        <f>波及計算!C74</f>
        <v>0</v>
      </c>
      <c r="D83" s="321">
        <f>波及計算!L74</f>
        <v>0</v>
      </c>
      <c r="E83" s="321">
        <f>波及計算!W74</f>
        <v>0</v>
      </c>
      <c r="F83" s="322">
        <f t="shared" si="8"/>
        <v>0</v>
      </c>
      <c r="G83" s="323">
        <f>波及計算!D74</f>
        <v>0</v>
      </c>
      <c r="H83" s="321">
        <f>波及計算!O74</f>
        <v>0</v>
      </c>
      <c r="I83" s="321">
        <f>波及計算!Z74</f>
        <v>0</v>
      </c>
      <c r="J83" s="324">
        <f t="shared" si="9"/>
        <v>0</v>
      </c>
      <c r="K83" s="323">
        <f>波及計算!I74</f>
        <v>0</v>
      </c>
      <c r="L83" s="321">
        <f>波及計算!R74</f>
        <v>0</v>
      </c>
      <c r="M83" s="321">
        <f>波及計算!AC74</f>
        <v>0</v>
      </c>
      <c r="N83" s="324">
        <f t="shared" si="10"/>
        <v>0</v>
      </c>
    </row>
    <row r="84" spans="1:14">
      <c r="A84" s="250">
        <v>69</v>
      </c>
      <c r="B84" s="510" t="s">
        <v>170</v>
      </c>
      <c r="C84" s="320">
        <f>波及計算!C75</f>
        <v>0</v>
      </c>
      <c r="D84" s="321">
        <f>波及計算!L75</f>
        <v>0</v>
      </c>
      <c r="E84" s="321">
        <f>波及計算!W75</f>
        <v>0</v>
      </c>
      <c r="F84" s="322">
        <f t="shared" si="8"/>
        <v>0</v>
      </c>
      <c r="G84" s="323">
        <f>波及計算!D75</f>
        <v>0</v>
      </c>
      <c r="H84" s="321">
        <f>波及計算!O75</f>
        <v>0</v>
      </c>
      <c r="I84" s="321">
        <f>波及計算!Z75</f>
        <v>0</v>
      </c>
      <c r="J84" s="324">
        <f t="shared" si="9"/>
        <v>0</v>
      </c>
      <c r="K84" s="323">
        <f>波及計算!I75</f>
        <v>0</v>
      </c>
      <c r="L84" s="321">
        <f>波及計算!R75</f>
        <v>0</v>
      </c>
      <c r="M84" s="321">
        <f>波及計算!AC75</f>
        <v>0</v>
      </c>
      <c r="N84" s="324">
        <f t="shared" si="10"/>
        <v>0</v>
      </c>
    </row>
    <row r="85" spans="1:14">
      <c r="A85" s="250">
        <v>70</v>
      </c>
      <c r="B85" s="510" t="s">
        <v>18</v>
      </c>
      <c r="C85" s="320">
        <f>波及計算!C76</f>
        <v>0</v>
      </c>
      <c r="D85" s="321">
        <f>波及計算!L76</f>
        <v>0</v>
      </c>
      <c r="E85" s="321">
        <f>波及計算!W76</f>
        <v>0</v>
      </c>
      <c r="F85" s="322">
        <f t="shared" si="8"/>
        <v>0</v>
      </c>
      <c r="G85" s="323">
        <f>波及計算!D76</f>
        <v>0</v>
      </c>
      <c r="H85" s="321">
        <f>波及計算!O76</f>
        <v>0</v>
      </c>
      <c r="I85" s="321">
        <f>波及計算!Z76</f>
        <v>0</v>
      </c>
      <c r="J85" s="324">
        <f t="shared" si="9"/>
        <v>0</v>
      </c>
      <c r="K85" s="323">
        <f>波及計算!I76</f>
        <v>0</v>
      </c>
      <c r="L85" s="321">
        <f>波及計算!R76</f>
        <v>0</v>
      </c>
      <c r="M85" s="321">
        <f>波及計算!AC76</f>
        <v>0</v>
      </c>
      <c r="N85" s="324">
        <f t="shared" si="10"/>
        <v>0</v>
      </c>
    </row>
    <row r="86" spans="1:14">
      <c r="A86" s="250">
        <v>71</v>
      </c>
      <c r="B86" s="510" t="s">
        <v>19</v>
      </c>
      <c r="C86" s="320">
        <f>波及計算!C77</f>
        <v>0</v>
      </c>
      <c r="D86" s="321">
        <f>波及計算!L77</f>
        <v>0</v>
      </c>
      <c r="E86" s="321">
        <f>波及計算!W77</f>
        <v>0</v>
      </c>
      <c r="F86" s="322">
        <f t="shared" si="8"/>
        <v>0</v>
      </c>
      <c r="G86" s="323">
        <f>波及計算!D77</f>
        <v>0</v>
      </c>
      <c r="H86" s="321">
        <f>波及計算!O77</f>
        <v>0</v>
      </c>
      <c r="I86" s="321">
        <f>波及計算!Z77</f>
        <v>0</v>
      </c>
      <c r="J86" s="324">
        <f t="shared" si="9"/>
        <v>0</v>
      </c>
      <c r="K86" s="323">
        <f>波及計算!I77</f>
        <v>0</v>
      </c>
      <c r="L86" s="321">
        <f>波及計算!R77</f>
        <v>0</v>
      </c>
      <c r="M86" s="321">
        <f>波及計算!AC77</f>
        <v>0</v>
      </c>
      <c r="N86" s="324">
        <f t="shared" si="10"/>
        <v>0</v>
      </c>
    </row>
    <row r="87" spans="1:14">
      <c r="A87" s="250">
        <v>72</v>
      </c>
      <c r="B87" s="510" t="s">
        <v>20</v>
      </c>
      <c r="C87" s="320">
        <f>波及計算!C78</f>
        <v>0</v>
      </c>
      <c r="D87" s="321">
        <f>波及計算!L78</f>
        <v>0</v>
      </c>
      <c r="E87" s="321">
        <f>波及計算!W78</f>
        <v>0</v>
      </c>
      <c r="F87" s="322">
        <f t="shared" si="8"/>
        <v>0</v>
      </c>
      <c r="G87" s="323">
        <f>波及計算!D78</f>
        <v>0</v>
      </c>
      <c r="H87" s="321">
        <f>波及計算!O78</f>
        <v>0</v>
      </c>
      <c r="I87" s="321">
        <f>波及計算!Z78</f>
        <v>0</v>
      </c>
      <c r="J87" s="324">
        <f t="shared" si="9"/>
        <v>0</v>
      </c>
      <c r="K87" s="323">
        <f>波及計算!I78</f>
        <v>0</v>
      </c>
      <c r="L87" s="321">
        <f>波及計算!R78</f>
        <v>0</v>
      </c>
      <c r="M87" s="321">
        <f>波及計算!AC78</f>
        <v>0</v>
      </c>
      <c r="N87" s="324">
        <f t="shared" si="10"/>
        <v>0</v>
      </c>
    </row>
    <row r="88" spans="1:14">
      <c r="A88" s="250">
        <v>73</v>
      </c>
      <c r="B88" s="510" t="s">
        <v>1945</v>
      </c>
      <c r="C88" s="320">
        <f>波及計算!C79</f>
        <v>0</v>
      </c>
      <c r="D88" s="321">
        <f>波及計算!L79</f>
        <v>0</v>
      </c>
      <c r="E88" s="321">
        <f>波及計算!W79</f>
        <v>0</v>
      </c>
      <c r="F88" s="322">
        <f t="shared" si="8"/>
        <v>0</v>
      </c>
      <c r="G88" s="323">
        <f>波及計算!D79</f>
        <v>0</v>
      </c>
      <c r="H88" s="321">
        <f>波及計算!O79</f>
        <v>0</v>
      </c>
      <c r="I88" s="321">
        <f>波及計算!Z79</f>
        <v>0</v>
      </c>
      <c r="J88" s="324">
        <f t="shared" si="9"/>
        <v>0</v>
      </c>
      <c r="K88" s="323">
        <f>波及計算!I79</f>
        <v>0</v>
      </c>
      <c r="L88" s="321">
        <f>波及計算!R79</f>
        <v>0</v>
      </c>
      <c r="M88" s="321">
        <f>波及計算!AC79</f>
        <v>0</v>
      </c>
      <c r="N88" s="324">
        <f t="shared" si="10"/>
        <v>0</v>
      </c>
    </row>
    <row r="89" spans="1:14">
      <c r="A89" s="250">
        <v>74</v>
      </c>
      <c r="B89" s="510" t="s">
        <v>1946</v>
      </c>
      <c r="C89" s="320">
        <f>波及計算!C80</f>
        <v>0</v>
      </c>
      <c r="D89" s="321">
        <f>波及計算!L80</f>
        <v>0</v>
      </c>
      <c r="E89" s="321">
        <f>波及計算!W80</f>
        <v>0</v>
      </c>
      <c r="F89" s="322">
        <f t="shared" si="8"/>
        <v>0</v>
      </c>
      <c r="G89" s="323">
        <f>波及計算!D80</f>
        <v>0</v>
      </c>
      <c r="H89" s="321">
        <f>波及計算!O80</f>
        <v>0</v>
      </c>
      <c r="I89" s="321">
        <f>波及計算!Z80</f>
        <v>0</v>
      </c>
      <c r="J89" s="324">
        <f t="shared" si="9"/>
        <v>0</v>
      </c>
      <c r="K89" s="323">
        <f>波及計算!I80</f>
        <v>0</v>
      </c>
      <c r="L89" s="321">
        <f>波及計算!R80</f>
        <v>0</v>
      </c>
      <c r="M89" s="321">
        <f>波及計算!AC80</f>
        <v>0</v>
      </c>
      <c r="N89" s="324">
        <f t="shared" si="10"/>
        <v>0</v>
      </c>
    </row>
    <row r="90" spans="1:14">
      <c r="A90" s="250">
        <v>75</v>
      </c>
      <c r="B90" s="510" t="s">
        <v>1242</v>
      </c>
      <c r="C90" s="320">
        <f>波及計算!C81</f>
        <v>0</v>
      </c>
      <c r="D90" s="321">
        <f>波及計算!L81</f>
        <v>0</v>
      </c>
      <c r="E90" s="321">
        <f>波及計算!W81</f>
        <v>0</v>
      </c>
      <c r="F90" s="322">
        <f t="shared" si="8"/>
        <v>0</v>
      </c>
      <c r="G90" s="323">
        <f>波及計算!D81</f>
        <v>0</v>
      </c>
      <c r="H90" s="321">
        <f>波及計算!O81</f>
        <v>0</v>
      </c>
      <c r="I90" s="321">
        <f>波及計算!Z81</f>
        <v>0</v>
      </c>
      <c r="J90" s="324">
        <f t="shared" si="9"/>
        <v>0</v>
      </c>
      <c r="K90" s="323">
        <f>波及計算!I81</f>
        <v>0</v>
      </c>
      <c r="L90" s="321">
        <f>波及計算!R81</f>
        <v>0</v>
      </c>
      <c r="M90" s="321">
        <f>波及計算!AC81</f>
        <v>0</v>
      </c>
      <c r="N90" s="324">
        <f t="shared" si="10"/>
        <v>0</v>
      </c>
    </row>
    <row r="91" spans="1:14">
      <c r="A91" s="250">
        <v>76</v>
      </c>
      <c r="B91" s="510" t="s">
        <v>52</v>
      </c>
      <c r="C91" s="320">
        <f>波及計算!C82</f>
        <v>0</v>
      </c>
      <c r="D91" s="321">
        <f>波及計算!L82</f>
        <v>0</v>
      </c>
      <c r="E91" s="321">
        <f>波及計算!W82</f>
        <v>0</v>
      </c>
      <c r="F91" s="322">
        <f t="shared" si="8"/>
        <v>0</v>
      </c>
      <c r="G91" s="323">
        <f>波及計算!D82</f>
        <v>0</v>
      </c>
      <c r="H91" s="321">
        <f>波及計算!O82</f>
        <v>0</v>
      </c>
      <c r="I91" s="321">
        <f>波及計算!Z82</f>
        <v>0</v>
      </c>
      <c r="J91" s="324">
        <f t="shared" si="9"/>
        <v>0</v>
      </c>
      <c r="K91" s="323">
        <f>波及計算!I82</f>
        <v>0</v>
      </c>
      <c r="L91" s="321">
        <f>波及計算!R82</f>
        <v>0</v>
      </c>
      <c r="M91" s="321">
        <f>波及計算!AC82</f>
        <v>0</v>
      </c>
      <c r="N91" s="324">
        <f t="shared" si="10"/>
        <v>0</v>
      </c>
    </row>
    <row r="92" spans="1:14">
      <c r="A92" s="250">
        <v>77</v>
      </c>
      <c r="B92" s="510" t="s">
        <v>1947</v>
      </c>
      <c r="C92" s="320">
        <f>波及計算!C83</f>
        <v>0</v>
      </c>
      <c r="D92" s="321">
        <f>波及計算!L83</f>
        <v>0</v>
      </c>
      <c r="E92" s="321">
        <f>波及計算!W83</f>
        <v>0</v>
      </c>
      <c r="F92" s="322">
        <f t="shared" si="8"/>
        <v>0</v>
      </c>
      <c r="G92" s="323">
        <f>波及計算!D83</f>
        <v>0</v>
      </c>
      <c r="H92" s="321">
        <f>波及計算!O83</f>
        <v>0</v>
      </c>
      <c r="I92" s="321">
        <f>波及計算!Z83</f>
        <v>0</v>
      </c>
      <c r="J92" s="324">
        <f t="shared" si="9"/>
        <v>0</v>
      </c>
      <c r="K92" s="323">
        <f>波及計算!I83</f>
        <v>0</v>
      </c>
      <c r="L92" s="321">
        <f>波及計算!R83</f>
        <v>0</v>
      </c>
      <c r="M92" s="321">
        <f>波及計算!AC83</f>
        <v>0</v>
      </c>
      <c r="N92" s="324">
        <f t="shared" si="10"/>
        <v>0</v>
      </c>
    </row>
    <row r="93" spans="1:14">
      <c r="A93" s="250">
        <v>78</v>
      </c>
      <c r="B93" s="510" t="s">
        <v>21</v>
      </c>
      <c r="C93" s="320">
        <f>波及計算!C84</f>
        <v>0</v>
      </c>
      <c r="D93" s="321">
        <f>波及計算!L84</f>
        <v>0</v>
      </c>
      <c r="E93" s="321">
        <f>波及計算!W84</f>
        <v>0</v>
      </c>
      <c r="F93" s="322">
        <f t="shared" si="8"/>
        <v>0</v>
      </c>
      <c r="G93" s="323">
        <f>波及計算!D84</f>
        <v>0</v>
      </c>
      <c r="H93" s="321">
        <f>波及計算!O84</f>
        <v>0</v>
      </c>
      <c r="I93" s="321">
        <f>波及計算!Z84</f>
        <v>0</v>
      </c>
      <c r="J93" s="324">
        <f t="shared" si="9"/>
        <v>0</v>
      </c>
      <c r="K93" s="323">
        <f>波及計算!I84</f>
        <v>0</v>
      </c>
      <c r="L93" s="321">
        <f>波及計算!R84</f>
        <v>0</v>
      </c>
      <c r="M93" s="321">
        <f>波及計算!AC84</f>
        <v>0</v>
      </c>
      <c r="N93" s="324">
        <f t="shared" si="10"/>
        <v>0</v>
      </c>
    </row>
    <row r="94" spans="1:14">
      <c r="A94" s="250">
        <v>79</v>
      </c>
      <c r="B94" s="510" t="s">
        <v>84</v>
      </c>
      <c r="C94" s="320">
        <f>波及計算!C85</f>
        <v>0</v>
      </c>
      <c r="D94" s="321">
        <f>波及計算!L85</f>
        <v>0</v>
      </c>
      <c r="E94" s="321">
        <f>波及計算!W85</f>
        <v>0</v>
      </c>
      <c r="F94" s="322">
        <f t="shared" si="8"/>
        <v>0</v>
      </c>
      <c r="G94" s="323">
        <f>波及計算!D85</f>
        <v>0</v>
      </c>
      <c r="H94" s="321">
        <f>波及計算!O85</f>
        <v>0</v>
      </c>
      <c r="I94" s="321">
        <f>波及計算!Z85</f>
        <v>0</v>
      </c>
      <c r="J94" s="324">
        <f t="shared" si="9"/>
        <v>0</v>
      </c>
      <c r="K94" s="323">
        <f>波及計算!I85</f>
        <v>0</v>
      </c>
      <c r="L94" s="321">
        <f>波及計算!R85</f>
        <v>0</v>
      </c>
      <c r="M94" s="321">
        <f>波及計算!AC85</f>
        <v>0</v>
      </c>
      <c r="N94" s="324">
        <f t="shared" si="10"/>
        <v>0</v>
      </c>
    </row>
    <row r="95" spans="1:14">
      <c r="A95" s="250">
        <v>80</v>
      </c>
      <c r="B95" s="510" t="s">
        <v>172</v>
      </c>
      <c r="C95" s="320">
        <f>波及計算!C86</f>
        <v>0</v>
      </c>
      <c r="D95" s="321">
        <f>波及計算!L86</f>
        <v>0</v>
      </c>
      <c r="E95" s="321">
        <f>波及計算!W86</f>
        <v>0</v>
      </c>
      <c r="F95" s="322">
        <f t="shared" si="8"/>
        <v>0</v>
      </c>
      <c r="G95" s="323">
        <f>波及計算!D86</f>
        <v>0</v>
      </c>
      <c r="H95" s="321">
        <f>波及計算!O86</f>
        <v>0</v>
      </c>
      <c r="I95" s="321">
        <f>波及計算!Z86</f>
        <v>0</v>
      </c>
      <c r="J95" s="324">
        <f t="shared" si="9"/>
        <v>0</v>
      </c>
      <c r="K95" s="323">
        <f>波及計算!I86</f>
        <v>0</v>
      </c>
      <c r="L95" s="321">
        <f>波及計算!R86</f>
        <v>0</v>
      </c>
      <c r="M95" s="321">
        <f>波及計算!AC86</f>
        <v>0</v>
      </c>
      <c r="N95" s="324">
        <f t="shared" si="10"/>
        <v>0</v>
      </c>
    </row>
    <row r="96" spans="1:14">
      <c r="A96" s="250">
        <v>81</v>
      </c>
      <c r="B96" s="510" t="s">
        <v>22</v>
      </c>
      <c r="C96" s="320">
        <f>波及計算!C87</f>
        <v>0</v>
      </c>
      <c r="D96" s="321">
        <f>波及計算!L87</f>
        <v>0</v>
      </c>
      <c r="E96" s="321">
        <f>波及計算!W87</f>
        <v>0</v>
      </c>
      <c r="F96" s="322">
        <f t="shared" si="8"/>
        <v>0</v>
      </c>
      <c r="G96" s="323">
        <f>波及計算!D87</f>
        <v>0</v>
      </c>
      <c r="H96" s="321">
        <f>波及計算!O87</f>
        <v>0</v>
      </c>
      <c r="I96" s="321">
        <f>波及計算!Z87</f>
        <v>0</v>
      </c>
      <c r="J96" s="324">
        <f t="shared" si="9"/>
        <v>0</v>
      </c>
      <c r="K96" s="323">
        <f>波及計算!I87</f>
        <v>0</v>
      </c>
      <c r="L96" s="321">
        <f>波及計算!R87</f>
        <v>0</v>
      </c>
      <c r="M96" s="321">
        <f>波及計算!AC87</f>
        <v>0</v>
      </c>
      <c r="N96" s="324">
        <f t="shared" si="10"/>
        <v>0</v>
      </c>
    </row>
    <row r="97" spans="1:14">
      <c r="A97" s="250">
        <v>82</v>
      </c>
      <c r="B97" s="510" t="s">
        <v>90</v>
      </c>
      <c r="C97" s="320">
        <f>波及計算!C88</f>
        <v>0</v>
      </c>
      <c r="D97" s="321">
        <f>波及計算!L88</f>
        <v>0</v>
      </c>
      <c r="E97" s="321">
        <f>波及計算!W88</f>
        <v>0</v>
      </c>
      <c r="F97" s="322">
        <f t="shared" si="8"/>
        <v>0</v>
      </c>
      <c r="G97" s="323">
        <f>波及計算!D88</f>
        <v>0</v>
      </c>
      <c r="H97" s="321">
        <f>波及計算!O88</f>
        <v>0</v>
      </c>
      <c r="I97" s="321">
        <f>波及計算!Z88</f>
        <v>0</v>
      </c>
      <c r="J97" s="324">
        <f t="shared" si="9"/>
        <v>0</v>
      </c>
      <c r="K97" s="323">
        <f>波及計算!I88</f>
        <v>0</v>
      </c>
      <c r="L97" s="321">
        <f>波及計算!R88</f>
        <v>0</v>
      </c>
      <c r="M97" s="321">
        <f>波及計算!AC88</f>
        <v>0</v>
      </c>
      <c r="N97" s="324">
        <f t="shared" si="10"/>
        <v>0</v>
      </c>
    </row>
    <row r="98" spans="1:14">
      <c r="A98" s="250">
        <v>83</v>
      </c>
      <c r="B98" s="510" t="s">
        <v>173</v>
      </c>
      <c r="C98" s="320">
        <f>波及計算!C89</f>
        <v>0</v>
      </c>
      <c r="D98" s="321">
        <f>波及計算!L89</f>
        <v>0</v>
      </c>
      <c r="E98" s="321">
        <f>波及計算!W89</f>
        <v>0</v>
      </c>
      <c r="F98" s="322">
        <f t="shared" si="8"/>
        <v>0</v>
      </c>
      <c r="G98" s="323">
        <f>波及計算!D89</f>
        <v>0</v>
      </c>
      <c r="H98" s="321">
        <f>波及計算!O89</f>
        <v>0</v>
      </c>
      <c r="I98" s="321">
        <f>波及計算!Z89</f>
        <v>0</v>
      </c>
      <c r="J98" s="324">
        <f t="shared" si="9"/>
        <v>0</v>
      </c>
      <c r="K98" s="323">
        <f>波及計算!I89</f>
        <v>0</v>
      </c>
      <c r="L98" s="321">
        <f>波及計算!R89</f>
        <v>0</v>
      </c>
      <c r="M98" s="321">
        <f>波及計算!AC89</f>
        <v>0</v>
      </c>
      <c r="N98" s="324">
        <f t="shared" si="10"/>
        <v>0</v>
      </c>
    </row>
    <row r="99" spans="1:14">
      <c r="A99" s="250">
        <v>84</v>
      </c>
      <c r="B99" s="510" t="s">
        <v>91</v>
      </c>
      <c r="C99" s="320">
        <f>波及計算!C90</f>
        <v>0</v>
      </c>
      <c r="D99" s="321">
        <f>波及計算!L90</f>
        <v>0</v>
      </c>
      <c r="E99" s="321">
        <f>波及計算!W90</f>
        <v>0</v>
      </c>
      <c r="F99" s="322">
        <f t="shared" si="8"/>
        <v>0</v>
      </c>
      <c r="G99" s="323">
        <f>波及計算!D90</f>
        <v>0</v>
      </c>
      <c r="H99" s="321">
        <f>波及計算!O90</f>
        <v>0</v>
      </c>
      <c r="I99" s="321">
        <f>波及計算!Z90</f>
        <v>0</v>
      </c>
      <c r="J99" s="324">
        <f t="shared" si="9"/>
        <v>0</v>
      </c>
      <c r="K99" s="323">
        <f>波及計算!I90</f>
        <v>0</v>
      </c>
      <c r="L99" s="321">
        <f>波及計算!R90</f>
        <v>0</v>
      </c>
      <c r="M99" s="321">
        <f>波及計算!AC90</f>
        <v>0</v>
      </c>
      <c r="N99" s="324">
        <f t="shared" si="10"/>
        <v>0</v>
      </c>
    </row>
    <row r="100" spans="1:14">
      <c r="A100" s="250">
        <v>85</v>
      </c>
      <c r="B100" s="510" t="s">
        <v>23</v>
      </c>
      <c r="C100" s="320">
        <f>波及計算!C91</f>
        <v>0</v>
      </c>
      <c r="D100" s="321">
        <f>波及計算!L91</f>
        <v>0</v>
      </c>
      <c r="E100" s="321">
        <f>波及計算!W91</f>
        <v>0</v>
      </c>
      <c r="F100" s="322">
        <f t="shared" si="8"/>
        <v>0</v>
      </c>
      <c r="G100" s="323">
        <f>波及計算!D91</f>
        <v>0</v>
      </c>
      <c r="H100" s="321">
        <f>波及計算!O91</f>
        <v>0</v>
      </c>
      <c r="I100" s="321">
        <f>波及計算!Z91</f>
        <v>0</v>
      </c>
      <c r="J100" s="324">
        <f t="shared" si="9"/>
        <v>0</v>
      </c>
      <c r="K100" s="323">
        <f>波及計算!I91</f>
        <v>0</v>
      </c>
      <c r="L100" s="321">
        <f>波及計算!R91</f>
        <v>0</v>
      </c>
      <c r="M100" s="321">
        <f>波及計算!AC91</f>
        <v>0</v>
      </c>
      <c r="N100" s="324">
        <f t="shared" si="10"/>
        <v>0</v>
      </c>
    </row>
    <row r="101" spans="1:14">
      <c r="A101" s="250">
        <v>86</v>
      </c>
      <c r="B101" s="510" t="s">
        <v>92</v>
      </c>
      <c r="C101" s="320">
        <f>波及計算!C92</f>
        <v>0</v>
      </c>
      <c r="D101" s="321">
        <f>波及計算!L92</f>
        <v>0</v>
      </c>
      <c r="E101" s="321">
        <f>波及計算!W92</f>
        <v>0</v>
      </c>
      <c r="F101" s="322">
        <f t="shared" si="8"/>
        <v>0</v>
      </c>
      <c r="G101" s="323">
        <f>波及計算!D92</f>
        <v>0</v>
      </c>
      <c r="H101" s="321">
        <f>波及計算!O92</f>
        <v>0</v>
      </c>
      <c r="I101" s="321">
        <f>波及計算!Z92</f>
        <v>0</v>
      </c>
      <c r="J101" s="324">
        <f t="shared" si="9"/>
        <v>0</v>
      </c>
      <c r="K101" s="323">
        <f>波及計算!I92</f>
        <v>0</v>
      </c>
      <c r="L101" s="321">
        <f>波及計算!R92</f>
        <v>0</v>
      </c>
      <c r="M101" s="321">
        <f>波及計算!AC92</f>
        <v>0</v>
      </c>
      <c r="N101" s="324">
        <f t="shared" si="10"/>
        <v>0</v>
      </c>
    </row>
    <row r="102" spans="1:14">
      <c r="A102" s="250">
        <v>87</v>
      </c>
      <c r="B102" s="510" t="s">
        <v>24</v>
      </c>
      <c r="C102" s="320">
        <f>波及計算!C93</f>
        <v>0</v>
      </c>
      <c r="D102" s="321">
        <f>波及計算!L93</f>
        <v>0</v>
      </c>
      <c r="E102" s="321">
        <f>波及計算!W93</f>
        <v>0</v>
      </c>
      <c r="F102" s="322">
        <f t="shared" si="8"/>
        <v>0</v>
      </c>
      <c r="G102" s="323">
        <f>波及計算!D93</f>
        <v>0</v>
      </c>
      <c r="H102" s="321">
        <f>波及計算!O93</f>
        <v>0</v>
      </c>
      <c r="I102" s="321">
        <f>波及計算!Z93</f>
        <v>0</v>
      </c>
      <c r="J102" s="324">
        <f t="shared" si="9"/>
        <v>0</v>
      </c>
      <c r="K102" s="323">
        <f>波及計算!I93</f>
        <v>0</v>
      </c>
      <c r="L102" s="321">
        <f>波及計算!R93</f>
        <v>0</v>
      </c>
      <c r="M102" s="321">
        <f>波及計算!AC93</f>
        <v>0</v>
      </c>
      <c r="N102" s="324">
        <f t="shared" si="10"/>
        <v>0</v>
      </c>
    </row>
    <row r="103" spans="1:14">
      <c r="A103" s="250">
        <v>88</v>
      </c>
      <c r="B103" s="510" t="s">
        <v>25</v>
      </c>
      <c r="C103" s="320">
        <f>波及計算!C94</f>
        <v>0</v>
      </c>
      <c r="D103" s="321">
        <f>波及計算!L94</f>
        <v>0</v>
      </c>
      <c r="E103" s="321">
        <f>波及計算!W94</f>
        <v>0</v>
      </c>
      <c r="F103" s="322">
        <f t="shared" si="8"/>
        <v>0</v>
      </c>
      <c r="G103" s="323">
        <f>波及計算!D94</f>
        <v>0</v>
      </c>
      <c r="H103" s="321">
        <f>波及計算!O94</f>
        <v>0</v>
      </c>
      <c r="I103" s="321">
        <f>波及計算!Z94</f>
        <v>0</v>
      </c>
      <c r="J103" s="324">
        <f t="shared" si="9"/>
        <v>0</v>
      </c>
      <c r="K103" s="323">
        <f>波及計算!I94</f>
        <v>0</v>
      </c>
      <c r="L103" s="321">
        <f>波及計算!R94</f>
        <v>0</v>
      </c>
      <c r="M103" s="321">
        <f>波及計算!AC94</f>
        <v>0</v>
      </c>
      <c r="N103" s="324">
        <f t="shared" si="10"/>
        <v>0</v>
      </c>
    </row>
    <row r="104" spans="1:14">
      <c r="A104" s="325"/>
      <c r="B104" s="326" t="s">
        <v>174</v>
      </c>
      <c r="C104" s="327">
        <f t="shared" ref="C104:N104" si="11">SUM(C16:C103)</f>
        <v>0</v>
      </c>
      <c r="D104" s="327">
        <f t="shared" si="11"/>
        <v>0</v>
      </c>
      <c r="E104" s="327">
        <f t="shared" si="11"/>
        <v>0</v>
      </c>
      <c r="F104" s="328">
        <f t="shared" si="11"/>
        <v>0</v>
      </c>
      <c r="G104" s="329">
        <f t="shared" si="11"/>
        <v>0</v>
      </c>
      <c r="H104" s="327">
        <f t="shared" si="11"/>
        <v>0</v>
      </c>
      <c r="I104" s="327">
        <f t="shared" si="11"/>
        <v>0</v>
      </c>
      <c r="J104" s="330">
        <f t="shared" si="11"/>
        <v>0</v>
      </c>
      <c r="K104" s="327">
        <f t="shared" si="11"/>
        <v>0</v>
      </c>
      <c r="L104" s="327">
        <f t="shared" si="11"/>
        <v>0</v>
      </c>
      <c r="M104" s="327">
        <f t="shared" si="11"/>
        <v>0</v>
      </c>
      <c r="N104" s="330">
        <f t="shared" si="11"/>
        <v>0</v>
      </c>
    </row>
  </sheetData>
  <mergeCells count="11">
    <mergeCell ref="A14:B15"/>
    <mergeCell ref="C14:F14"/>
    <mergeCell ref="G14:J14"/>
    <mergeCell ref="K14:N14"/>
    <mergeCell ref="A3:B6"/>
    <mergeCell ref="C3:G3"/>
    <mergeCell ref="H3:H5"/>
    <mergeCell ref="I3:I6"/>
    <mergeCell ref="C4:C5"/>
    <mergeCell ref="D4:F4"/>
    <mergeCell ref="G4:G5"/>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C1EF-162F-4E4F-BAB5-2F6833B703E8}">
  <dimension ref="A1:AZ104"/>
  <sheetViews>
    <sheetView zoomScale="85" zoomScaleNormal="85" workbookViewId="0">
      <selection activeCell="P34" sqref="P34"/>
    </sheetView>
  </sheetViews>
  <sheetFormatPr defaultRowHeight="13.5"/>
  <cols>
    <col min="1" max="1" width="4.33203125" style="256" customWidth="1"/>
    <col min="2" max="2" width="33.83203125" style="256" customWidth="1"/>
    <col min="3" max="6" width="12.5" style="256" customWidth="1"/>
    <col min="7" max="14" width="10.5" style="256" customWidth="1"/>
    <col min="15" max="16384" width="9.33203125" style="256"/>
  </cols>
  <sheetData>
    <row r="1" spans="1:52">
      <c r="A1" s="256" t="s">
        <v>1975</v>
      </c>
      <c r="P1" s="256" t="s">
        <v>1275</v>
      </c>
    </row>
    <row r="2" spans="1:52">
      <c r="I2" s="288" t="s">
        <v>2011</v>
      </c>
      <c r="O2" s="243"/>
    </row>
    <row r="3" spans="1:52">
      <c r="A3" s="617" t="s">
        <v>61</v>
      </c>
      <c r="B3" s="617"/>
      <c r="C3" s="617" t="s">
        <v>77</v>
      </c>
      <c r="D3" s="617"/>
      <c r="E3" s="617"/>
      <c r="F3" s="617"/>
      <c r="G3" s="617"/>
      <c r="H3" s="617" t="s">
        <v>60</v>
      </c>
      <c r="I3" s="618" t="s">
        <v>196</v>
      </c>
    </row>
    <row r="4" spans="1:52">
      <c r="A4" s="617"/>
      <c r="B4" s="617"/>
      <c r="C4" s="617" t="s">
        <v>54</v>
      </c>
      <c r="D4" s="617" t="s">
        <v>78</v>
      </c>
      <c r="E4" s="617"/>
      <c r="F4" s="617"/>
      <c r="G4" s="617" t="s">
        <v>56</v>
      </c>
      <c r="H4" s="617"/>
      <c r="I4" s="618"/>
    </row>
    <row r="5" spans="1:52" ht="27">
      <c r="A5" s="617"/>
      <c r="B5" s="617"/>
      <c r="C5" s="617"/>
      <c r="D5" s="554" t="s">
        <v>181</v>
      </c>
      <c r="E5" s="554" t="s">
        <v>182</v>
      </c>
      <c r="F5" s="554" t="s">
        <v>183</v>
      </c>
      <c r="G5" s="617"/>
      <c r="H5" s="617"/>
      <c r="I5" s="618"/>
    </row>
    <row r="6" spans="1:52">
      <c r="A6" s="617"/>
      <c r="B6" s="617"/>
      <c r="C6" s="551" t="s">
        <v>71</v>
      </c>
      <c r="D6" s="554" t="s">
        <v>72</v>
      </c>
      <c r="E6" s="554" t="s">
        <v>73</v>
      </c>
      <c r="F6" s="554" t="s">
        <v>80</v>
      </c>
      <c r="G6" s="551" t="s">
        <v>81</v>
      </c>
      <c r="H6" s="551" t="s">
        <v>82</v>
      </c>
      <c r="I6" s="618"/>
      <c r="M6" s="263"/>
      <c r="AV6" s="256" t="s">
        <v>54</v>
      </c>
      <c r="AW6" s="256" t="s">
        <v>63</v>
      </c>
      <c r="AX6" s="256" t="s">
        <v>64</v>
      </c>
    </row>
    <row r="7" spans="1:52">
      <c r="A7" s="551" t="s">
        <v>74</v>
      </c>
      <c r="B7" s="552" t="s">
        <v>65</v>
      </c>
      <c r="C7" s="542">
        <f>'02計算結果（百万円）'!C7/100</f>
        <v>0</v>
      </c>
      <c r="D7" s="542">
        <f>'02計算結果（百万円）'!D7/100</f>
        <v>0</v>
      </c>
      <c r="E7" s="542">
        <f>'02計算結果（百万円）'!E7/100</f>
        <v>0</v>
      </c>
      <c r="F7" s="542">
        <f>D7+E7</f>
        <v>0</v>
      </c>
      <c r="G7" s="542">
        <f>C7+F7</f>
        <v>0</v>
      </c>
      <c r="H7" s="543" t="e">
        <f>G7/C$7</f>
        <v>#DIV/0!</v>
      </c>
      <c r="I7" s="550">
        <f>G7/(取引表!CM101/100)*100</f>
        <v>0</v>
      </c>
      <c r="J7" s="263"/>
      <c r="M7" s="263"/>
      <c r="AU7" s="256" t="s">
        <v>1275</v>
      </c>
      <c r="AV7" s="549" t="e">
        <f>C7/$G$7*100</f>
        <v>#DIV/0!</v>
      </c>
      <c r="AW7" s="549" t="e">
        <f>D7/$G$7*100</f>
        <v>#DIV/0!</v>
      </c>
      <c r="AX7" s="549" t="e">
        <f>E7/$G$7*100</f>
        <v>#DIV/0!</v>
      </c>
    </row>
    <row r="8" spans="1:52">
      <c r="A8" s="551" t="s">
        <v>75</v>
      </c>
      <c r="B8" s="552" t="s">
        <v>69</v>
      </c>
      <c r="C8" s="542">
        <f>'02計算結果（百万円）'!C8/100</f>
        <v>0</v>
      </c>
      <c r="D8" s="542">
        <f>'02計算結果（百万円）'!D8/100</f>
        <v>0</v>
      </c>
      <c r="E8" s="542">
        <f>'02計算結果（百万円）'!E8/100</f>
        <v>0</v>
      </c>
      <c r="F8" s="542">
        <f t="shared" ref="F8:F10" si="0">D8+E8</f>
        <v>0</v>
      </c>
      <c r="G8" s="542">
        <f t="shared" ref="G8:G10" si="1">C8+F8</f>
        <v>0</v>
      </c>
      <c r="H8" s="543" t="e">
        <f t="shared" ref="H8:H10" si="2">G8/C$7</f>
        <v>#DIV/0!</v>
      </c>
      <c r="I8" s="550">
        <f>G8/(取引表!CM100/100)*100</f>
        <v>0</v>
      </c>
      <c r="J8" s="263"/>
      <c r="M8" s="309"/>
      <c r="N8" s="263"/>
      <c r="P8" s="548"/>
      <c r="Q8" s="263"/>
    </row>
    <row r="9" spans="1:52">
      <c r="A9" s="551" t="s">
        <v>76</v>
      </c>
      <c r="B9" s="553" t="s">
        <v>70</v>
      </c>
      <c r="C9" s="545">
        <f>ROUND(K104,0)</f>
        <v>0</v>
      </c>
      <c r="D9" s="545">
        <f>ROUND(L104,0)</f>
        <v>0</v>
      </c>
      <c r="E9" s="545">
        <f>ROUND(M104,0)</f>
        <v>0</v>
      </c>
      <c r="F9" s="542">
        <f t="shared" si="0"/>
        <v>0</v>
      </c>
      <c r="G9" s="542">
        <f t="shared" si="1"/>
        <v>0</v>
      </c>
      <c r="H9" s="543" t="e">
        <f t="shared" si="2"/>
        <v>#DIV/0!</v>
      </c>
      <c r="I9" s="550">
        <f>G9/国調就業者!K12*100</f>
        <v>0</v>
      </c>
      <c r="J9" s="263"/>
      <c r="O9" s="243"/>
      <c r="P9" s="548"/>
      <c r="Q9" s="263"/>
    </row>
    <row r="10" spans="1:52">
      <c r="A10" s="551" t="s">
        <v>2008</v>
      </c>
      <c r="B10" s="553" t="s">
        <v>119</v>
      </c>
      <c r="C10" s="542">
        <f>'02計算結果（百万円）'!C10/100</f>
        <v>0</v>
      </c>
      <c r="D10" s="542">
        <f>'02計算結果（百万円）'!D10/100</f>
        <v>0</v>
      </c>
      <c r="E10" s="542">
        <f>'02計算結果（百万円）'!E10/100</f>
        <v>0</v>
      </c>
      <c r="F10" s="542">
        <f t="shared" si="0"/>
        <v>0</v>
      </c>
      <c r="G10" s="542">
        <f t="shared" si="1"/>
        <v>0</v>
      </c>
      <c r="H10" s="543" t="e">
        <f t="shared" si="2"/>
        <v>#DIV/0!</v>
      </c>
      <c r="I10" s="546" t="s">
        <v>2006</v>
      </c>
      <c r="J10" s="263"/>
      <c r="O10" s="243"/>
      <c r="P10" s="548"/>
      <c r="Q10" s="263"/>
    </row>
    <row r="11" spans="1:52">
      <c r="AY11" s="243"/>
    </row>
    <row r="12" spans="1:52">
      <c r="A12" s="256" t="s">
        <v>1976</v>
      </c>
      <c r="B12" s="243"/>
      <c r="C12" s="243"/>
      <c r="D12" s="243"/>
      <c r="E12" s="243"/>
      <c r="F12" s="243"/>
      <c r="G12" s="243"/>
      <c r="H12" s="243"/>
      <c r="I12" s="243"/>
      <c r="J12" s="243"/>
    </row>
    <row r="13" spans="1:52">
      <c r="N13" s="288" t="s">
        <v>62</v>
      </c>
      <c r="AX13" s="256" t="s">
        <v>2010</v>
      </c>
    </row>
    <row r="14" spans="1:52">
      <c r="A14" s="564" t="s">
        <v>55</v>
      </c>
      <c r="B14" s="565"/>
      <c r="C14" s="577" t="s">
        <v>65</v>
      </c>
      <c r="D14" s="562"/>
      <c r="E14" s="562"/>
      <c r="F14" s="578"/>
      <c r="G14" s="561" t="s">
        <v>66</v>
      </c>
      <c r="H14" s="562"/>
      <c r="I14" s="562"/>
      <c r="J14" s="563"/>
      <c r="K14" s="561" t="s">
        <v>67</v>
      </c>
      <c r="L14" s="562"/>
      <c r="M14" s="562"/>
      <c r="N14" s="563"/>
      <c r="AW14" s="256" t="s">
        <v>2009</v>
      </c>
    </row>
    <row r="15" spans="1:52" ht="27">
      <c r="A15" s="566"/>
      <c r="B15" s="567"/>
      <c r="C15" s="318" t="s">
        <v>54</v>
      </c>
      <c r="D15" s="292" t="s">
        <v>63</v>
      </c>
      <c r="E15" s="292" t="s">
        <v>64</v>
      </c>
      <c r="F15" s="319" t="s">
        <v>56</v>
      </c>
      <c r="G15" s="533" t="s">
        <v>54</v>
      </c>
      <c r="H15" s="292" t="s">
        <v>63</v>
      </c>
      <c r="I15" s="292" t="s">
        <v>64</v>
      </c>
      <c r="J15" s="534" t="s">
        <v>56</v>
      </c>
      <c r="K15" s="533" t="s">
        <v>54</v>
      </c>
      <c r="L15" s="292" t="s">
        <v>63</v>
      </c>
      <c r="M15" s="292" t="s">
        <v>64</v>
      </c>
      <c r="N15" s="534" t="s">
        <v>56</v>
      </c>
      <c r="P15" s="256" t="s">
        <v>63</v>
      </c>
      <c r="AA15" s="256" t="s">
        <v>63</v>
      </c>
      <c r="AW15" s="292" t="s">
        <v>63</v>
      </c>
      <c r="AX15" s="292" t="s">
        <v>64</v>
      </c>
      <c r="AY15" s="256" t="s">
        <v>45</v>
      </c>
    </row>
    <row r="16" spans="1:52">
      <c r="A16" s="248">
        <v>1</v>
      </c>
      <c r="B16" s="249" t="s">
        <v>1978</v>
      </c>
      <c r="C16" s="320">
        <f>波及計算!C7</f>
        <v>0</v>
      </c>
      <c r="D16" s="321">
        <f>波及計算!L7</f>
        <v>0</v>
      </c>
      <c r="E16" s="321">
        <f>波及計算!W7</f>
        <v>0</v>
      </c>
      <c r="F16" s="322">
        <f>SUM(C16:E16)</f>
        <v>0</v>
      </c>
      <c r="G16" s="323">
        <f>波及計算!D7</f>
        <v>0</v>
      </c>
      <c r="H16" s="321">
        <f>波及計算!O7</f>
        <v>0</v>
      </c>
      <c r="I16" s="321">
        <f>波及計算!Z7</f>
        <v>0</v>
      </c>
      <c r="J16" s="324">
        <f>SUM(G16:I16)</f>
        <v>0</v>
      </c>
      <c r="K16" s="323">
        <f>波及計算!I7</f>
        <v>0</v>
      </c>
      <c r="L16" s="321">
        <f>波及計算!R7</f>
        <v>0</v>
      </c>
      <c r="M16" s="321">
        <f>波及計算!AC7</f>
        <v>0</v>
      </c>
      <c r="N16" s="324">
        <f>SUM(K16:M16)</f>
        <v>0</v>
      </c>
      <c r="AU16" s="248">
        <v>1</v>
      </c>
      <c r="AV16" s="249" t="s">
        <v>1978</v>
      </c>
      <c r="AW16" s="547">
        <f t="shared" ref="AW16:AW47" si="3">D16/100</f>
        <v>0</v>
      </c>
      <c r="AX16" s="547">
        <f t="shared" ref="AX16:AX47" si="4">E16/100</f>
        <v>0</v>
      </c>
      <c r="AY16" s="549">
        <f>自給率表!C4*100</f>
        <v>29.386135033567861</v>
      </c>
      <c r="AZ16" s="549" t="e">
        <f t="shared" ref="AZ16:AZ47" si="5">AX16/AX$104*100</f>
        <v>#DIV/0!</v>
      </c>
    </row>
    <row r="17" spans="1:52">
      <c r="A17" s="250">
        <v>2</v>
      </c>
      <c r="B17" s="251" t="s">
        <v>4</v>
      </c>
      <c r="C17" s="320">
        <f>波及計算!C8</f>
        <v>0</v>
      </c>
      <c r="D17" s="321">
        <f>波及計算!L8</f>
        <v>0</v>
      </c>
      <c r="E17" s="321">
        <f>波及計算!W8</f>
        <v>0</v>
      </c>
      <c r="F17" s="322">
        <f t="shared" ref="F17:F80" si="6">SUM(C17:E17)</f>
        <v>0</v>
      </c>
      <c r="G17" s="323">
        <f>波及計算!D8</f>
        <v>0</v>
      </c>
      <c r="H17" s="321">
        <f>波及計算!O8</f>
        <v>0</v>
      </c>
      <c r="I17" s="321">
        <f>波及計算!Z8</f>
        <v>0</v>
      </c>
      <c r="J17" s="324">
        <f t="shared" ref="J17:J80" si="7">SUM(G17:I17)</f>
        <v>0</v>
      </c>
      <c r="K17" s="323">
        <f>波及計算!I8</f>
        <v>0</v>
      </c>
      <c r="L17" s="321">
        <f>波及計算!R8</f>
        <v>0</v>
      </c>
      <c r="M17" s="321">
        <f>波及計算!AC8</f>
        <v>0</v>
      </c>
      <c r="N17" s="324">
        <f t="shared" ref="N17:N80" si="8">SUM(K17:M17)</f>
        <v>0</v>
      </c>
      <c r="AU17" s="250">
        <v>2</v>
      </c>
      <c r="AV17" s="251" t="s">
        <v>4</v>
      </c>
      <c r="AW17" s="547">
        <f t="shared" si="3"/>
        <v>0</v>
      </c>
      <c r="AX17" s="547">
        <f t="shared" si="4"/>
        <v>0</v>
      </c>
      <c r="AY17" s="549">
        <f>自給率表!C5*100</f>
        <v>17.363089926232011</v>
      </c>
      <c r="AZ17" s="549" t="e">
        <f t="shared" si="5"/>
        <v>#DIV/0!</v>
      </c>
    </row>
    <row r="18" spans="1:52">
      <c r="A18" s="250">
        <v>3</v>
      </c>
      <c r="B18" s="251" t="s">
        <v>5</v>
      </c>
      <c r="C18" s="320">
        <f>波及計算!C9</f>
        <v>0</v>
      </c>
      <c r="D18" s="321">
        <f>波及計算!L9</f>
        <v>0</v>
      </c>
      <c r="E18" s="321">
        <f>波及計算!W9</f>
        <v>0</v>
      </c>
      <c r="F18" s="322">
        <f t="shared" si="6"/>
        <v>0</v>
      </c>
      <c r="G18" s="323">
        <f>波及計算!D9</f>
        <v>0</v>
      </c>
      <c r="H18" s="321">
        <f>波及計算!O9</f>
        <v>0</v>
      </c>
      <c r="I18" s="321">
        <f>波及計算!Z9</f>
        <v>0</v>
      </c>
      <c r="J18" s="324">
        <f t="shared" si="7"/>
        <v>0</v>
      </c>
      <c r="K18" s="323">
        <f>波及計算!I9</f>
        <v>0</v>
      </c>
      <c r="L18" s="321">
        <f>波及計算!R9</f>
        <v>0</v>
      </c>
      <c r="M18" s="321">
        <f>波及計算!AC9</f>
        <v>0</v>
      </c>
      <c r="N18" s="324">
        <f t="shared" si="8"/>
        <v>0</v>
      </c>
      <c r="AU18" s="250">
        <v>3</v>
      </c>
      <c r="AV18" s="251" t="s">
        <v>5</v>
      </c>
      <c r="AW18" s="547">
        <f t="shared" si="3"/>
        <v>0</v>
      </c>
      <c r="AX18" s="547">
        <f t="shared" si="4"/>
        <v>0</v>
      </c>
      <c r="AY18" s="549">
        <f>自給率表!C6*100</f>
        <v>11.201372614835936</v>
      </c>
      <c r="AZ18" s="549" t="e">
        <f t="shared" si="5"/>
        <v>#DIV/0!</v>
      </c>
    </row>
    <row r="19" spans="1:52">
      <c r="A19" s="250">
        <v>4</v>
      </c>
      <c r="B19" s="251" t="s">
        <v>1979</v>
      </c>
      <c r="C19" s="320">
        <f>波及計算!C10</f>
        <v>0</v>
      </c>
      <c r="D19" s="321">
        <f>波及計算!L10</f>
        <v>0</v>
      </c>
      <c r="E19" s="321">
        <f>波及計算!W10</f>
        <v>0</v>
      </c>
      <c r="F19" s="322">
        <f t="shared" si="6"/>
        <v>0</v>
      </c>
      <c r="G19" s="323">
        <f>波及計算!D10</f>
        <v>0</v>
      </c>
      <c r="H19" s="321">
        <f>波及計算!O10</f>
        <v>0</v>
      </c>
      <c r="I19" s="321">
        <f>波及計算!Z10</f>
        <v>0</v>
      </c>
      <c r="J19" s="324">
        <f t="shared" si="7"/>
        <v>0</v>
      </c>
      <c r="K19" s="323">
        <f>波及計算!I10</f>
        <v>0</v>
      </c>
      <c r="L19" s="321">
        <f>波及計算!R10</f>
        <v>0</v>
      </c>
      <c r="M19" s="321">
        <f>波及計算!AC10</f>
        <v>0</v>
      </c>
      <c r="N19" s="324">
        <f t="shared" si="8"/>
        <v>0</v>
      </c>
      <c r="AU19" s="250">
        <v>4</v>
      </c>
      <c r="AV19" s="251" t="s">
        <v>1979</v>
      </c>
      <c r="AW19" s="547">
        <f t="shared" si="3"/>
        <v>0</v>
      </c>
      <c r="AX19" s="547">
        <f t="shared" si="4"/>
        <v>0</v>
      </c>
      <c r="AY19" s="549">
        <f>自給率表!C7*100</f>
        <v>0.17413100949202898</v>
      </c>
      <c r="AZ19" s="549" t="e">
        <f t="shared" si="5"/>
        <v>#DIV/0!</v>
      </c>
    </row>
    <row r="20" spans="1:52">
      <c r="A20" s="250">
        <v>5</v>
      </c>
      <c r="B20" s="251" t="s">
        <v>6</v>
      </c>
      <c r="C20" s="320">
        <f>波及計算!C11</f>
        <v>0</v>
      </c>
      <c r="D20" s="321">
        <f>波及計算!L11</f>
        <v>0</v>
      </c>
      <c r="E20" s="321">
        <f>波及計算!W11</f>
        <v>0</v>
      </c>
      <c r="F20" s="322">
        <f t="shared" si="6"/>
        <v>0</v>
      </c>
      <c r="G20" s="323">
        <f>波及計算!D11</f>
        <v>0</v>
      </c>
      <c r="H20" s="321">
        <f>波及計算!O11</f>
        <v>0</v>
      </c>
      <c r="I20" s="321">
        <f>波及計算!Z11</f>
        <v>0</v>
      </c>
      <c r="J20" s="324">
        <f t="shared" si="7"/>
        <v>0</v>
      </c>
      <c r="K20" s="323">
        <f>波及計算!I11</f>
        <v>0</v>
      </c>
      <c r="L20" s="321">
        <f>波及計算!R11</f>
        <v>0</v>
      </c>
      <c r="M20" s="321">
        <f>波及計算!AC11</f>
        <v>0</v>
      </c>
      <c r="N20" s="324">
        <f t="shared" si="8"/>
        <v>0</v>
      </c>
      <c r="AU20" s="250">
        <v>5</v>
      </c>
      <c r="AV20" s="251" t="s">
        <v>6</v>
      </c>
      <c r="AW20" s="547">
        <f t="shared" si="3"/>
        <v>0</v>
      </c>
      <c r="AX20" s="547">
        <f t="shared" si="4"/>
        <v>0</v>
      </c>
      <c r="AY20" s="549">
        <f>自給率表!C8*100</f>
        <v>2.0355113167246142</v>
      </c>
      <c r="AZ20" s="549" t="e">
        <f t="shared" si="5"/>
        <v>#DIV/0!</v>
      </c>
    </row>
    <row r="21" spans="1:52">
      <c r="A21" s="250">
        <v>6</v>
      </c>
      <c r="B21" s="251" t="s">
        <v>7</v>
      </c>
      <c r="C21" s="320">
        <f>波及計算!C12</f>
        <v>0</v>
      </c>
      <c r="D21" s="321">
        <f>波及計算!L12</f>
        <v>0</v>
      </c>
      <c r="E21" s="321">
        <f>波及計算!W12</f>
        <v>0</v>
      </c>
      <c r="F21" s="322">
        <f t="shared" si="6"/>
        <v>0</v>
      </c>
      <c r="G21" s="323">
        <f>波及計算!D12</f>
        <v>0</v>
      </c>
      <c r="H21" s="321">
        <f>波及計算!O12</f>
        <v>0</v>
      </c>
      <c r="I21" s="321">
        <f>波及計算!Z12</f>
        <v>0</v>
      </c>
      <c r="J21" s="324">
        <f t="shared" si="7"/>
        <v>0</v>
      </c>
      <c r="K21" s="323">
        <f>波及計算!I12</f>
        <v>0</v>
      </c>
      <c r="L21" s="321">
        <f>波及計算!R12</f>
        <v>0</v>
      </c>
      <c r="M21" s="321">
        <f>波及計算!AC12</f>
        <v>0</v>
      </c>
      <c r="N21" s="324">
        <f t="shared" si="8"/>
        <v>0</v>
      </c>
      <c r="AU21" s="250">
        <v>6</v>
      </c>
      <c r="AV21" s="251" t="s">
        <v>7</v>
      </c>
      <c r="AW21" s="547">
        <f t="shared" si="3"/>
        <v>0</v>
      </c>
      <c r="AX21" s="547">
        <f t="shared" si="4"/>
        <v>0</v>
      </c>
      <c r="AY21" s="549">
        <f>自給率表!C9*100</f>
        <v>4.573318564175322</v>
      </c>
      <c r="AZ21" s="549" t="e">
        <f t="shared" si="5"/>
        <v>#DIV/0!</v>
      </c>
    </row>
    <row r="22" spans="1:52">
      <c r="A22" s="250">
        <v>7</v>
      </c>
      <c r="B22" s="251" t="s">
        <v>125</v>
      </c>
      <c r="C22" s="320">
        <f>波及計算!C13</f>
        <v>0</v>
      </c>
      <c r="D22" s="321">
        <f>波及計算!L13</f>
        <v>0</v>
      </c>
      <c r="E22" s="321">
        <f>波及計算!W13</f>
        <v>0</v>
      </c>
      <c r="F22" s="322">
        <f t="shared" si="6"/>
        <v>0</v>
      </c>
      <c r="G22" s="323">
        <f>波及計算!D13</f>
        <v>0</v>
      </c>
      <c r="H22" s="321">
        <f>波及計算!O13</f>
        <v>0</v>
      </c>
      <c r="I22" s="321">
        <f>波及計算!Z13</f>
        <v>0</v>
      </c>
      <c r="J22" s="324">
        <f t="shared" si="7"/>
        <v>0</v>
      </c>
      <c r="K22" s="323">
        <f>波及計算!I13</f>
        <v>0</v>
      </c>
      <c r="L22" s="321">
        <f>波及計算!R13</f>
        <v>0</v>
      </c>
      <c r="M22" s="321">
        <f>波及計算!AC13</f>
        <v>0</v>
      </c>
      <c r="N22" s="324">
        <f t="shared" si="8"/>
        <v>0</v>
      </c>
      <c r="AU22" s="250">
        <v>7</v>
      </c>
      <c r="AV22" s="251" t="s">
        <v>125</v>
      </c>
      <c r="AW22" s="547">
        <f t="shared" si="3"/>
        <v>0</v>
      </c>
      <c r="AX22" s="547">
        <f t="shared" si="4"/>
        <v>0</v>
      </c>
      <c r="AY22" s="549">
        <f>自給率表!C10*100</f>
        <v>0</v>
      </c>
      <c r="AZ22" s="549" t="e">
        <f t="shared" si="5"/>
        <v>#DIV/0!</v>
      </c>
    </row>
    <row r="23" spans="1:52">
      <c r="A23" s="250">
        <v>8</v>
      </c>
      <c r="B23" s="251" t="s">
        <v>126</v>
      </c>
      <c r="C23" s="320">
        <f>波及計算!C14</f>
        <v>0</v>
      </c>
      <c r="D23" s="321">
        <f>波及計算!L14</f>
        <v>0</v>
      </c>
      <c r="E23" s="321">
        <f>波及計算!W14</f>
        <v>0</v>
      </c>
      <c r="F23" s="322">
        <f t="shared" si="6"/>
        <v>0</v>
      </c>
      <c r="G23" s="323">
        <f>波及計算!D14</f>
        <v>0</v>
      </c>
      <c r="H23" s="321">
        <f>波及計算!O14</f>
        <v>0</v>
      </c>
      <c r="I23" s="321">
        <f>波及計算!Z14</f>
        <v>0</v>
      </c>
      <c r="J23" s="324">
        <f t="shared" si="7"/>
        <v>0</v>
      </c>
      <c r="K23" s="323">
        <f>波及計算!I14</f>
        <v>0</v>
      </c>
      <c r="L23" s="321">
        <f>波及計算!R14</f>
        <v>0</v>
      </c>
      <c r="M23" s="321">
        <f>波及計算!AC14</f>
        <v>0</v>
      </c>
      <c r="N23" s="324">
        <f t="shared" si="8"/>
        <v>0</v>
      </c>
      <c r="AU23" s="250">
        <v>8</v>
      </c>
      <c r="AV23" s="251" t="s">
        <v>126</v>
      </c>
      <c r="AW23" s="547">
        <f t="shared" si="3"/>
        <v>0</v>
      </c>
      <c r="AX23" s="547">
        <f t="shared" si="4"/>
        <v>0</v>
      </c>
      <c r="AY23" s="549">
        <f>自給率表!C11*100</f>
        <v>4.4756381027697305</v>
      </c>
      <c r="AZ23" s="549" t="e">
        <f t="shared" si="5"/>
        <v>#DIV/0!</v>
      </c>
    </row>
    <row r="24" spans="1:52">
      <c r="A24" s="250">
        <v>9</v>
      </c>
      <c r="B24" s="251" t="s">
        <v>127</v>
      </c>
      <c r="C24" s="320">
        <f>波及計算!C15</f>
        <v>0</v>
      </c>
      <c r="D24" s="321">
        <f>波及計算!L15</f>
        <v>0</v>
      </c>
      <c r="E24" s="321">
        <f>波及計算!W15</f>
        <v>0</v>
      </c>
      <c r="F24" s="322">
        <f t="shared" si="6"/>
        <v>0</v>
      </c>
      <c r="G24" s="323">
        <f>波及計算!D15</f>
        <v>0</v>
      </c>
      <c r="H24" s="321">
        <f>波及計算!O15</f>
        <v>0</v>
      </c>
      <c r="I24" s="321">
        <f>波及計算!Z15</f>
        <v>0</v>
      </c>
      <c r="J24" s="324">
        <f t="shared" si="7"/>
        <v>0</v>
      </c>
      <c r="K24" s="323">
        <f>波及計算!I15</f>
        <v>0</v>
      </c>
      <c r="L24" s="321">
        <f>波及計算!R15</f>
        <v>0</v>
      </c>
      <c r="M24" s="321">
        <f>波及計算!AC15</f>
        <v>0</v>
      </c>
      <c r="N24" s="324">
        <f t="shared" si="8"/>
        <v>0</v>
      </c>
      <c r="AU24" s="250">
        <v>9</v>
      </c>
      <c r="AV24" s="251" t="s">
        <v>127</v>
      </c>
      <c r="AW24" s="547">
        <f t="shared" si="3"/>
        <v>0</v>
      </c>
      <c r="AX24" s="547">
        <f t="shared" si="4"/>
        <v>0</v>
      </c>
      <c r="AY24" s="549">
        <f>自給率表!C12*100</f>
        <v>0.99078513336127161</v>
      </c>
      <c r="AZ24" s="549" t="e">
        <f t="shared" si="5"/>
        <v>#DIV/0!</v>
      </c>
    </row>
    <row r="25" spans="1:52">
      <c r="A25" s="250">
        <v>10</v>
      </c>
      <c r="B25" s="251" t="s">
        <v>87</v>
      </c>
      <c r="C25" s="320">
        <f>波及計算!C16</f>
        <v>0</v>
      </c>
      <c r="D25" s="321">
        <f>波及計算!L16</f>
        <v>0</v>
      </c>
      <c r="E25" s="321">
        <f>波及計算!W16</f>
        <v>0</v>
      </c>
      <c r="F25" s="322">
        <f t="shared" si="6"/>
        <v>0</v>
      </c>
      <c r="G25" s="323">
        <f>波及計算!D16</f>
        <v>0</v>
      </c>
      <c r="H25" s="321">
        <f>波及計算!O16</f>
        <v>0</v>
      </c>
      <c r="I25" s="321">
        <f>波及計算!Z16</f>
        <v>0</v>
      </c>
      <c r="J25" s="324">
        <f t="shared" si="7"/>
        <v>0</v>
      </c>
      <c r="K25" s="323">
        <f>波及計算!I16</f>
        <v>0</v>
      </c>
      <c r="L25" s="321">
        <f>波及計算!R16</f>
        <v>0</v>
      </c>
      <c r="M25" s="321">
        <f>波及計算!AC16</f>
        <v>0</v>
      </c>
      <c r="N25" s="324">
        <f t="shared" si="8"/>
        <v>0</v>
      </c>
      <c r="AU25" s="250">
        <v>10</v>
      </c>
      <c r="AV25" s="251" t="s">
        <v>87</v>
      </c>
      <c r="AW25" s="547">
        <f t="shared" si="3"/>
        <v>0</v>
      </c>
      <c r="AX25" s="547">
        <f t="shared" si="4"/>
        <v>0</v>
      </c>
      <c r="AY25" s="549">
        <f>自給率表!C13*100</f>
        <v>2.6758931743221526</v>
      </c>
      <c r="AZ25" s="549" t="e">
        <f t="shared" si="5"/>
        <v>#DIV/0!</v>
      </c>
    </row>
    <row r="26" spans="1:52">
      <c r="A26" s="250">
        <v>11</v>
      </c>
      <c r="B26" s="251" t="s">
        <v>46</v>
      </c>
      <c r="C26" s="320">
        <f>波及計算!C17</f>
        <v>0</v>
      </c>
      <c r="D26" s="321">
        <f>波及計算!L17</f>
        <v>0</v>
      </c>
      <c r="E26" s="321">
        <f>波及計算!W17</f>
        <v>0</v>
      </c>
      <c r="F26" s="322">
        <f t="shared" si="6"/>
        <v>0</v>
      </c>
      <c r="G26" s="323">
        <f>波及計算!D17</f>
        <v>0</v>
      </c>
      <c r="H26" s="321">
        <f>波及計算!O17</f>
        <v>0</v>
      </c>
      <c r="I26" s="321">
        <f>波及計算!Z17</f>
        <v>0</v>
      </c>
      <c r="J26" s="324">
        <f t="shared" si="7"/>
        <v>0</v>
      </c>
      <c r="K26" s="323">
        <f>波及計算!I17</f>
        <v>0</v>
      </c>
      <c r="L26" s="321">
        <f>波及計算!R17</f>
        <v>0</v>
      </c>
      <c r="M26" s="321">
        <f>波及計算!AC17</f>
        <v>0</v>
      </c>
      <c r="N26" s="324">
        <f t="shared" si="8"/>
        <v>0</v>
      </c>
      <c r="AU26" s="250">
        <v>11</v>
      </c>
      <c r="AV26" s="251" t="s">
        <v>46</v>
      </c>
      <c r="AW26" s="547">
        <f t="shared" si="3"/>
        <v>0</v>
      </c>
      <c r="AX26" s="547">
        <f t="shared" si="4"/>
        <v>0</v>
      </c>
      <c r="AY26" s="549">
        <f>自給率表!C14*100</f>
        <v>2.7389175087694451</v>
      </c>
      <c r="AZ26" s="549" t="e">
        <f t="shared" si="5"/>
        <v>#DIV/0!</v>
      </c>
    </row>
    <row r="27" spans="1:52">
      <c r="A27" s="250">
        <v>12</v>
      </c>
      <c r="B27" s="251" t="s">
        <v>128</v>
      </c>
      <c r="C27" s="320">
        <f>波及計算!C18</f>
        <v>0</v>
      </c>
      <c r="D27" s="321">
        <f>波及計算!L18</f>
        <v>0</v>
      </c>
      <c r="E27" s="321">
        <f>波及計算!W18</f>
        <v>0</v>
      </c>
      <c r="F27" s="322">
        <f t="shared" si="6"/>
        <v>0</v>
      </c>
      <c r="G27" s="323">
        <f>波及計算!D18</f>
        <v>0</v>
      </c>
      <c r="H27" s="321">
        <f>波及計算!O18</f>
        <v>0</v>
      </c>
      <c r="I27" s="321">
        <f>波及計算!Z18</f>
        <v>0</v>
      </c>
      <c r="J27" s="324">
        <f t="shared" si="7"/>
        <v>0</v>
      </c>
      <c r="K27" s="323">
        <f>波及計算!I18</f>
        <v>0</v>
      </c>
      <c r="L27" s="321">
        <f>波及計算!R18</f>
        <v>0</v>
      </c>
      <c r="M27" s="321">
        <f>波及計算!AC18</f>
        <v>0</v>
      </c>
      <c r="N27" s="324">
        <f t="shared" si="8"/>
        <v>0</v>
      </c>
      <c r="AU27" s="250">
        <v>12</v>
      </c>
      <c r="AV27" s="251" t="s">
        <v>128</v>
      </c>
      <c r="AW27" s="547">
        <f t="shared" si="3"/>
        <v>0</v>
      </c>
      <c r="AX27" s="547">
        <f t="shared" si="4"/>
        <v>0</v>
      </c>
      <c r="AY27" s="549">
        <f>自給率表!C15*100</f>
        <v>4.9046169908985915</v>
      </c>
      <c r="AZ27" s="549" t="e">
        <f t="shared" si="5"/>
        <v>#DIV/0!</v>
      </c>
    </row>
    <row r="28" spans="1:52">
      <c r="A28" s="250">
        <v>13</v>
      </c>
      <c r="B28" s="251" t="s">
        <v>130</v>
      </c>
      <c r="C28" s="320">
        <f>波及計算!C19</f>
        <v>0</v>
      </c>
      <c r="D28" s="321">
        <f>波及計算!L19</f>
        <v>0</v>
      </c>
      <c r="E28" s="321">
        <f>波及計算!W19</f>
        <v>0</v>
      </c>
      <c r="F28" s="322">
        <f t="shared" si="6"/>
        <v>0</v>
      </c>
      <c r="G28" s="323">
        <f>波及計算!D19</f>
        <v>0</v>
      </c>
      <c r="H28" s="321">
        <f>波及計算!O19</f>
        <v>0</v>
      </c>
      <c r="I28" s="321">
        <f>波及計算!Z19</f>
        <v>0</v>
      </c>
      <c r="J28" s="324">
        <f t="shared" si="7"/>
        <v>0</v>
      </c>
      <c r="K28" s="323">
        <f>波及計算!I19</f>
        <v>0</v>
      </c>
      <c r="L28" s="321">
        <f>波及計算!R19</f>
        <v>0</v>
      </c>
      <c r="M28" s="321">
        <f>波及計算!AC19</f>
        <v>0</v>
      </c>
      <c r="N28" s="324">
        <f t="shared" si="8"/>
        <v>0</v>
      </c>
      <c r="AU28" s="250">
        <v>13</v>
      </c>
      <c r="AV28" s="251" t="s">
        <v>130</v>
      </c>
      <c r="AW28" s="547">
        <f t="shared" si="3"/>
        <v>0</v>
      </c>
      <c r="AX28" s="547">
        <f t="shared" si="4"/>
        <v>0</v>
      </c>
      <c r="AY28" s="549">
        <f>自給率表!C16*100</f>
        <v>4.4109648103821453</v>
      </c>
      <c r="AZ28" s="549" t="e">
        <f t="shared" si="5"/>
        <v>#DIV/0!</v>
      </c>
    </row>
    <row r="29" spans="1:52">
      <c r="A29" s="250">
        <v>14</v>
      </c>
      <c r="B29" s="251" t="s">
        <v>131</v>
      </c>
      <c r="C29" s="320">
        <f>波及計算!C20</f>
        <v>0</v>
      </c>
      <c r="D29" s="321">
        <f>波及計算!L20</f>
        <v>0</v>
      </c>
      <c r="E29" s="321">
        <f>波及計算!W20</f>
        <v>0</v>
      </c>
      <c r="F29" s="322">
        <f t="shared" si="6"/>
        <v>0</v>
      </c>
      <c r="G29" s="323">
        <f>波及計算!D20</f>
        <v>0</v>
      </c>
      <c r="H29" s="321">
        <f>波及計算!O20</f>
        <v>0</v>
      </c>
      <c r="I29" s="321">
        <f>波及計算!Z20</f>
        <v>0</v>
      </c>
      <c r="J29" s="324">
        <f t="shared" si="7"/>
        <v>0</v>
      </c>
      <c r="K29" s="323">
        <f>波及計算!I20</f>
        <v>0</v>
      </c>
      <c r="L29" s="321">
        <f>波及計算!R20</f>
        <v>0</v>
      </c>
      <c r="M29" s="321">
        <f>波及計算!AC20</f>
        <v>0</v>
      </c>
      <c r="N29" s="324">
        <f t="shared" si="8"/>
        <v>0</v>
      </c>
      <c r="AU29" s="250">
        <v>14</v>
      </c>
      <c r="AV29" s="251" t="s">
        <v>131</v>
      </c>
      <c r="AW29" s="547">
        <f t="shared" si="3"/>
        <v>0</v>
      </c>
      <c r="AX29" s="547">
        <f t="shared" si="4"/>
        <v>0</v>
      </c>
      <c r="AY29" s="549">
        <f>自給率表!C17*100</f>
        <v>0</v>
      </c>
      <c r="AZ29" s="549" t="e">
        <f t="shared" si="5"/>
        <v>#DIV/0!</v>
      </c>
    </row>
    <row r="30" spans="1:52">
      <c r="A30" s="250">
        <v>15</v>
      </c>
      <c r="B30" s="251" t="s">
        <v>117</v>
      </c>
      <c r="C30" s="320">
        <f>波及計算!C21</f>
        <v>0</v>
      </c>
      <c r="D30" s="321">
        <f>波及計算!L21</f>
        <v>0</v>
      </c>
      <c r="E30" s="321">
        <f>波及計算!W21</f>
        <v>0</v>
      </c>
      <c r="F30" s="322">
        <f t="shared" si="6"/>
        <v>0</v>
      </c>
      <c r="G30" s="323">
        <f>波及計算!D21</f>
        <v>0</v>
      </c>
      <c r="H30" s="321">
        <f>波及計算!O21</f>
        <v>0</v>
      </c>
      <c r="I30" s="321">
        <f>波及計算!Z21</f>
        <v>0</v>
      </c>
      <c r="J30" s="324">
        <f t="shared" si="7"/>
        <v>0</v>
      </c>
      <c r="K30" s="323">
        <f>波及計算!I21</f>
        <v>0</v>
      </c>
      <c r="L30" s="321">
        <f>波及計算!R21</f>
        <v>0</v>
      </c>
      <c r="M30" s="321">
        <f>波及計算!AC21</f>
        <v>0</v>
      </c>
      <c r="N30" s="324">
        <f t="shared" si="8"/>
        <v>0</v>
      </c>
      <c r="AU30" s="250">
        <v>15</v>
      </c>
      <c r="AV30" s="251" t="s">
        <v>117</v>
      </c>
      <c r="AW30" s="547">
        <f t="shared" si="3"/>
        <v>0</v>
      </c>
      <c r="AX30" s="547">
        <f t="shared" si="4"/>
        <v>0</v>
      </c>
      <c r="AY30" s="549">
        <f>自給率表!C18*100</f>
        <v>1.9397079974340037</v>
      </c>
      <c r="AZ30" s="549" t="e">
        <f t="shared" si="5"/>
        <v>#DIV/0!</v>
      </c>
    </row>
    <row r="31" spans="1:52">
      <c r="A31" s="250">
        <v>16</v>
      </c>
      <c r="B31" s="251" t="s">
        <v>1980</v>
      </c>
      <c r="C31" s="320">
        <f>波及計算!C22</f>
        <v>0</v>
      </c>
      <c r="D31" s="321">
        <f>波及計算!L22</f>
        <v>0</v>
      </c>
      <c r="E31" s="321">
        <f>波及計算!W22</f>
        <v>0</v>
      </c>
      <c r="F31" s="322">
        <f t="shared" si="6"/>
        <v>0</v>
      </c>
      <c r="G31" s="323">
        <f>波及計算!D22</f>
        <v>0</v>
      </c>
      <c r="H31" s="321">
        <f>波及計算!O22</f>
        <v>0</v>
      </c>
      <c r="I31" s="321">
        <f>波及計算!Z22</f>
        <v>0</v>
      </c>
      <c r="J31" s="324">
        <f t="shared" si="7"/>
        <v>0</v>
      </c>
      <c r="K31" s="323">
        <f>波及計算!I22</f>
        <v>0</v>
      </c>
      <c r="L31" s="321">
        <f>波及計算!R22</f>
        <v>0</v>
      </c>
      <c r="M31" s="321">
        <f>波及計算!AC22</f>
        <v>0</v>
      </c>
      <c r="N31" s="324">
        <f t="shared" si="8"/>
        <v>0</v>
      </c>
      <c r="AU31" s="250">
        <v>16</v>
      </c>
      <c r="AV31" s="251" t="s">
        <v>1980</v>
      </c>
      <c r="AW31" s="547">
        <f t="shared" si="3"/>
        <v>0</v>
      </c>
      <c r="AX31" s="547">
        <f t="shared" si="4"/>
        <v>0</v>
      </c>
      <c r="AY31" s="549">
        <f>自給率表!C19*100</f>
        <v>0.2674121727933243</v>
      </c>
      <c r="AZ31" s="549" t="e">
        <f t="shared" si="5"/>
        <v>#DIV/0!</v>
      </c>
    </row>
    <row r="32" spans="1:52">
      <c r="A32" s="250">
        <v>17</v>
      </c>
      <c r="B32" s="251" t="s">
        <v>135</v>
      </c>
      <c r="C32" s="320">
        <f>波及計算!C23</f>
        <v>0</v>
      </c>
      <c r="D32" s="321">
        <f>波及計算!L23</f>
        <v>0</v>
      </c>
      <c r="E32" s="321">
        <f>波及計算!W23</f>
        <v>0</v>
      </c>
      <c r="F32" s="322">
        <f t="shared" si="6"/>
        <v>0</v>
      </c>
      <c r="G32" s="323">
        <f>波及計算!D23</f>
        <v>0</v>
      </c>
      <c r="H32" s="321">
        <f>波及計算!O23</f>
        <v>0</v>
      </c>
      <c r="I32" s="321">
        <f>波及計算!Z23</f>
        <v>0</v>
      </c>
      <c r="J32" s="324">
        <f t="shared" si="7"/>
        <v>0</v>
      </c>
      <c r="K32" s="323">
        <f>波及計算!I23</f>
        <v>0</v>
      </c>
      <c r="L32" s="321">
        <f>波及計算!R23</f>
        <v>0</v>
      </c>
      <c r="M32" s="321">
        <f>波及計算!AC23</f>
        <v>0</v>
      </c>
      <c r="N32" s="324">
        <f t="shared" si="8"/>
        <v>0</v>
      </c>
      <c r="AU32" s="250">
        <v>17</v>
      </c>
      <c r="AV32" s="251" t="s">
        <v>135</v>
      </c>
      <c r="AW32" s="547">
        <f t="shared" si="3"/>
        <v>0</v>
      </c>
      <c r="AX32" s="547">
        <f t="shared" si="4"/>
        <v>0</v>
      </c>
      <c r="AY32" s="549">
        <f>自給率表!C20*100</f>
        <v>0</v>
      </c>
      <c r="AZ32" s="549" t="e">
        <f t="shared" si="5"/>
        <v>#DIV/0!</v>
      </c>
    </row>
    <row r="33" spans="1:52">
      <c r="A33" s="250">
        <v>18</v>
      </c>
      <c r="B33" s="251" t="s">
        <v>136</v>
      </c>
      <c r="C33" s="320">
        <f>波及計算!C24</f>
        <v>0</v>
      </c>
      <c r="D33" s="321">
        <f>波及計算!L24</f>
        <v>0</v>
      </c>
      <c r="E33" s="321">
        <f>波及計算!W24</f>
        <v>0</v>
      </c>
      <c r="F33" s="322">
        <f t="shared" si="6"/>
        <v>0</v>
      </c>
      <c r="G33" s="323">
        <f>波及計算!D24</f>
        <v>0</v>
      </c>
      <c r="H33" s="321">
        <f>波及計算!O24</f>
        <v>0</v>
      </c>
      <c r="I33" s="321">
        <f>波及計算!Z24</f>
        <v>0</v>
      </c>
      <c r="J33" s="324">
        <f t="shared" si="7"/>
        <v>0</v>
      </c>
      <c r="K33" s="323">
        <f>波及計算!I24</f>
        <v>0</v>
      </c>
      <c r="L33" s="321">
        <f>波及計算!R24</f>
        <v>0</v>
      </c>
      <c r="M33" s="321">
        <f>波及計算!AC24</f>
        <v>0</v>
      </c>
      <c r="N33" s="324">
        <f t="shared" si="8"/>
        <v>0</v>
      </c>
      <c r="AU33" s="250">
        <v>18</v>
      </c>
      <c r="AV33" s="251" t="s">
        <v>136</v>
      </c>
      <c r="AW33" s="547">
        <f t="shared" si="3"/>
        <v>0</v>
      </c>
      <c r="AX33" s="547">
        <f t="shared" si="4"/>
        <v>0</v>
      </c>
      <c r="AY33" s="549">
        <f>自給率表!C21*100</f>
        <v>1.0157257411019138</v>
      </c>
      <c r="AZ33" s="549" t="e">
        <f t="shared" si="5"/>
        <v>#DIV/0!</v>
      </c>
    </row>
    <row r="34" spans="1:52">
      <c r="A34" s="250">
        <v>19</v>
      </c>
      <c r="B34" s="251" t="s">
        <v>137</v>
      </c>
      <c r="C34" s="320">
        <f>波及計算!C25</f>
        <v>0</v>
      </c>
      <c r="D34" s="321">
        <f>波及計算!L25</f>
        <v>0</v>
      </c>
      <c r="E34" s="321">
        <f>波及計算!W25</f>
        <v>0</v>
      </c>
      <c r="F34" s="322">
        <f t="shared" si="6"/>
        <v>0</v>
      </c>
      <c r="G34" s="323">
        <f>波及計算!D25</f>
        <v>0</v>
      </c>
      <c r="H34" s="321">
        <f>波及計算!O25</f>
        <v>0</v>
      </c>
      <c r="I34" s="321">
        <f>波及計算!Z25</f>
        <v>0</v>
      </c>
      <c r="J34" s="324">
        <f t="shared" si="7"/>
        <v>0</v>
      </c>
      <c r="K34" s="323">
        <f>波及計算!I25</f>
        <v>0</v>
      </c>
      <c r="L34" s="321">
        <f>波及計算!R25</f>
        <v>0</v>
      </c>
      <c r="M34" s="321">
        <f>波及計算!AC25</f>
        <v>0</v>
      </c>
      <c r="N34" s="324">
        <f t="shared" si="8"/>
        <v>0</v>
      </c>
      <c r="AU34" s="250">
        <v>19</v>
      </c>
      <c r="AV34" s="251" t="s">
        <v>137</v>
      </c>
      <c r="AW34" s="547">
        <f t="shared" si="3"/>
        <v>0</v>
      </c>
      <c r="AX34" s="547">
        <f t="shared" si="4"/>
        <v>0</v>
      </c>
      <c r="AY34" s="549">
        <f>自給率表!C22*100</f>
        <v>0</v>
      </c>
      <c r="AZ34" s="549" t="e">
        <f t="shared" si="5"/>
        <v>#DIV/0!</v>
      </c>
    </row>
    <row r="35" spans="1:52">
      <c r="A35" s="250">
        <v>20</v>
      </c>
      <c r="B35" s="251" t="s">
        <v>138</v>
      </c>
      <c r="C35" s="320">
        <f>波及計算!C26</f>
        <v>0</v>
      </c>
      <c r="D35" s="321">
        <f>波及計算!L26</f>
        <v>0</v>
      </c>
      <c r="E35" s="321">
        <f>波及計算!W26</f>
        <v>0</v>
      </c>
      <c r="F35" s="322">
        <f t="shared" si="6"/>
        <v>0</v>
      </c>
      <c r="G35" s="323">
        <f>波及計算!D26</f>
        <v>0</v>
      </c>
      <c r="H35" s="321">
        <f>波及計算!O26</f>
        <v>0</v>
      </c>
      <c r="I35" s="321">
        <f>波及計算!Z26</f>
        <v>0</v>
      </c>
      <c r="J35" s="324">
        <f t="shared" si="7"/>
        <v>0</v>
      </c>
      <c r="K35" s="323">
        <f>波及計算!I26</f>
        <v>0</v>
      </c>
      <c r="L35" s="321">
        <f>波及計算!R26</f>
        <v>0</v>
      </c>
      <c r="M35" s="321">
        <f>波及計算!AC26</f>
        <v>0</v>
      </c>
      <c r="N35" s="324">
        <f t="shared" si="8"/>
        <v>0</v>
      </c>
      <c r="AU35" s="250">
        <v>20</v>
      </c>
      <c r="AV35" s="251" t="s">
        <v>138</v>
      </c>
      <c r="AW35" s="547">
        <f t="shared" si="3"/>
        <v>0</v>
      </c>
      <c r="AX35" s="547">
        <f t="shared" si="4"/>
        <v>0</v>
      </c>
      <c r="AY35" s="549">
        <f>自給率表!C23*100</f>
        <v>19.303448219403073</v>
      </c>
      <c r="AZ35" s="549" t="e">
        <f t="shared" si="5"/>
        <v>#DIV/0!</v>
      </c>
    </row>
    <row r="36" spans="1:52">
      <c r="A36" s="250">
        <v>21</v>
      </c>
      <c r="B36" s="251" t="s">
        <v>8</v>
      </c>
      <c r="C36" s="320">
        <f>波及計算!C27</f>
        <v>0</v>
      </c>
      <c r="D36" s="321">
        <f>波及計算!L27</f>
        <v>0</v>
      </c>
      <c r="E36" s="321">
        <f>波及計算!W27</f>
        <v>0</v>
      </c>
      <c r="F36" s="322">
        <f t="shared" si="6"/>
        <v>0</v>
      </c>
      <c r="G36" s="323">
        <f>波及計算!D27</f>
        <v>0</v>
      </c>
      <c r="H36" s="321">
        <f>波及計算!O27</f>
        <v>0</v>
      </c>
      <c r="I36" s="321">
        <f>波及計算!Z27</f>
        <v>0</v>
      </c>
      <c r="J36" s="324">
        <f t="shared" si="7"/>
        <v>0</v>
      </c>
      <c r="K36" s="323">
        <f>波及計算!I27</f>
        <v>0</v>
      </c>
      <c r="L36" s="321">
        <f>波及計算!R27</f>
        <v>0</v>
      </c>
      <c r="M36" s="321">
        <f>波及計算!AC27</f>
        <v>0</v>
      </c>
      <c r="N36" s="324">
        <f t="shared" si="8"/>
        <v>0</v>
      </c>
      <c r="AU36" s="250">
        <v>21</v>
      </c>
      <c r="AV36" s="251" t="s">
        <v>8</v>
      </c>
      <c r="AW36" s="547">
        <f t="shared" si="3"/>
        <v>0</v>
      </c>
      <c r="AX36" s="547">
        <f t="shared" si="4"/>
        <v>0</v>
      </c>
      <c r="AY36" s="549">
        <f>自給率表!C24*100</f>
        <v>16.203324245932173</v>
      </c>
      <c r="AZ36" s="549" t="e">
        <f t="shared" si="5"/>
        <v>#DIV/0!</v>
      </c>
    </row>
    <row r="37" spans="1:52">
      <c r="A37" s="250">
        <v>22</v>
      </c>
      <c r="B37" s="251" t="s">
        <v>140</v>
      </c>
      <c r="C37" s="320">
        <f>波及計算!C28</f>
        <v>0</v>
      </c>
      <c r="D37" s="321">
        <f>波及計算!L28</f>
        <v>0</v>
      </c>
      <c r="E37" s="321">
        <f>波及計算!W28</f>
        <v>0</v>
      </c>
      <c r="F37" s="322">
        <f t="shared" si="6"/>
        <v>0</v>
      </c>
      <c r="G37" s="323">
        <f>波及計算!D28</f>
        <v>0</v>
      </c>
      <c r="H37" s="321">
        <f>波及計算!O28</f>
        <v>0</v>
      </c>
      <c r="I37" s="321">
        <f>波及計算!Z28</f>
        <v>0</v>
      </c>
      <c r="J37" s="324">
        <f t="shared" si="7"/>
        <v>0</v>
      </c>
      <c r="K37" s="323">
        <f>波及計算!I28</f>
        <v>0</v>
      </c>
      <c r="L37" s="321">
        <f>波及計算!R28</f>
        <v>0</v>
      </c>
      <c r="M37" s="321">
        <f>波及計算!AC28</f>
        <v>0</v>
      </c>
      <c r="N37" s="324">
        <f t="shared" si="8"/>
        <v>0</v>
      </c>
      <c r="P37" s="256" t="s">
        <v>64</v>
      </c>
      <c r="AC37" s="256" t="s">
        <v>64</v>
      </c>
      <c r="AU37" s="250">
        <v>22</v>
      </c>
      <c r="AV37" s="251" t="s">
        <v>140</v>
      </c>
      <c r="AW37" s="547">
        <f t="shared" si="3"/>
        <v>0</v>
      </c>
      <c r="AX37" s="547">
        <f t="shared" si="4"/>
        <v>0</v>
      </c>
      <c r="AY37" s="549">
        <f>自給率表!C25*100</f>
        <v>0</v>
      </c>
      <c r="AZ37" s="549" t="e">
        <f t="shared" si="5"/>
        <v>#DIV/0!</v>
      </c>
    </row>
    <row r="38" spans="1:52">
      <c r="A38" s="250">
        <v>23</v>
      </c>
      <c r="B38" s="251" t="s">
        <v>141</v>
      </c>
      <c r="C38" s="320">
        <f>波及計算!C29</f>
        <v>0</v>
      </c>
      <c r="D38" s="321">
        <f>波及計算!L29</f>
        <v>0</v>
      </c>
      <c r="E38" s="321">
        <f>波及計算!W29</f>
        <v>0</v>
      </c>
      <c r="F38" s="322">
        <f t="shared" si="6"/>
        <v>0</v>
      </c>
      <c r="G38" s="323">
        <f>波及計算!D29</f>
        <v>0</v>
      </c>
      <c r="H38" s="321">
        <f>波及計算!O29</f>
        <v>0</v>
      </c>
      <c r="I38" s="321">
        <f>波及計算!Z29</f>
        <v>0</v>
      </c>
      <c r="J38" s="324">
        <f t="shared" si="7"/>
        <v>0</v>
      </c>
      <c r="K38" s="323">
        <f>波及計算!I29</f>
        <v>0</v>
      </c>
      <c r="L38" s="321">
        <f>波及計算!R29</f>
        <v>0</v>
      </c>
      <c r="M38" s="321">
        <f>波及計算!AC29</f>
        <v>0</v>
      </c>
      <c r="N38" s="324">
        <f t="shared" si="8"/>
        <v>0</v>
      </c>
      <c r="AU38" s="250">
        <v>23</v>
      </c>
      <c r="AV38" s="251" t="s">
        <v>141</v>
      </c>
      <c r="AW38" s="547">
        <f t="shared" si="3"/>
        <v>0</v>
      </c>
      <c r="AX38" s="547">
        <f t="shared" si="4"/>
        <v>0</v>
      </c>
      <c r="AY38" s="549">
        <f>自給率表!C26*100</f>
        <v>9.5984973804380758</v>
      </c>
      <c r="AZ38" s="549" t="e">
        <f t="shared" si="5"/>
        <v>#DIV/0!</v>
      </c>
    </row>
    <row r="39" spans="1:52">
      <c r="A39" s="250">
        <v>24</v>
      </c>
      <c r="B39" s="251" t="s">
        <v>142</v>
      </c>
      <c r="C39" s="320">
        <f>波及計算!C30</f>
        <v>0</v>
      </c>
      <c r="D39" s="321">
        <f>波及計算!L30</f>
        <v>0</v>
      </c>
      <c r="E39" s="321">
        <f>波及計算!W30</f>
        <v>0</v>
      </c>
      <c r="F39" s="322">
        <f t="shared" si="6"/>
        <v>0</v>
      </c>
      <c r="G39" s="323">
        <f>波及計算!D30</f>
        <v>0</v>
      </c>
      <c r="H39" s="321">
        <f>波及計算!O30</f>
        <v>0</v>
      </c>
      <c r="I39" s="321">
        <f>波及計算!Z30</f>
        <v>0</v>
      </c>
      <c r="J39" s="324">
        <f t="shared" si="7"/>
        <v>0</v>
      </c>
      <c r="K39" s="323">
        <f>波及計算!I30</f>
        <v>0</v>
      </c>
      <c r="L39" s="321">
        <f>波及計算!R30</f>
        <v>0</v>
      </c>
      <c r="M39" s="321">
        <f>波及計算!AC30</f>
        <v>0</v>
      </c>
      <c r="N39" s="324">
        <f t="shared" si="8"/>
        <v>0</v>
      </c>
      <c r="AU39" s="250">
        <v>24</v>
      </c>
      <c r="AV39" s="251" t="s">
        <v>142</v>
      </c>
      <c r="AW39" s="547">
        <f t="shared" si="3"/>
        <v>0</v>
      </c>
      <c r="AX39" s="547">
        <f t="shared" si="4"/>
        <v>0</v>
      </c>
      <c r="AY39" s="549">
        <f>自給率表!C27*100</f>
        <v>0</v>
      </c>
      <c r="AZ39" s="549" t="e">
        <f t="shared" si="5"/>
        <v>#DIV/0!</v>
      </c>
    </row>
    <row r="40" spans="1:52">
      <c r="A40" s="250">
        <v>25</v>
      </c>
      <c r="B40" s="251" t="s">
        <v>143</v>
      </c>
      <c r="C40" s="320">
        <f>波及計算!C31</f>
        <v>0</v>
      </c>
      <c r="D40" s="321">
        <f>波及計算!L31</f>
        <v>0</v>
      </c>
      <c r="E40" s="321">
        <f>波及計算!W31</f>
        <v>0</v>
      </c>
      <c r="F40" s="322">
        <f t="shared" si="6"/>
        <v>0</v>
      </c>
      <c r="G40" s="323">
        <f>波及計算!D31</f>
        <v>0</v>
      </c>
      <c r="H40" s="321">
        <f>波及計算!O31</f>
        <v>0</v>
      </c>
      <c r="I40" s="321">
        <f>波及計算!Z31</f>
        <v>0</v>
      </c>
      <c r="J40" s="324">
        <f t="shared" si="7"/>
        <v>0</v>
      </c>
      <c r="K40" s="323">
        <f>波及計算!I31</f>
        <v>0</v>
      </c>
      <c r="L40" s="321">
        <f>波及計算!R31</f>
        <v>0</v>
      </c>
      <c r="M40" s="321">
        <f>波及計算!AC31</f>
        <v>0</v>
      </c>
      <c r="N40" s="324">
        <f t="shared" si="8"/>
        <v>0</v>
      </c>
      <c r="AU40" s="250">
        <v>25</v>
      </c>
      <c r="AV40" s="251" t="s">
        <v>143</v>
      </c>
      <c r="AW40" s="547">
        <f t="shared" si="3"/>
        <v>0</v>
      </c>
      <c r="AX40" s="547">
        <f t="shared" si="4"/>
        <v>0</v>
      </c>
      <c r="AY40" s="549">
        <f>自給率表!C28*100</f>
        <v>0.86716834249986885</v>
      </c>
      <c r="AZ40" s="549" t="e">
        <f t="shared" si="5"/>
        <v>#DIV/0!</v>
      </c>
    </row>
    <row r="41" spans="1:52">
      <c r="A41" s="250">
        <v>26</v>
      </c>
      <c r="B41" s="251" t="s">
        <v>1981</v>
      </c>
      <c r="C41" s="320">
        <f>波及計算!C32</f>
        <v>0</v>
      </c>
      <c r="D41" s="321">
        <f>波及計算!L32</f>
        <v>0</v>
      </c>
      <c r="E41" s="321">
        <f>波及計算!W32</f>
        <v>0</v>
      </c>
      <c r="F41" s="322">
        <f t="shared" si="6"/>
        <v>0</v>
      </c>
      <c r="G41" s="323">
        <f>波及計算!D32</f>
        <v>0</v>
      </c>
      <c r="H41" s="321">
        <f>波及計算!O32</f>
        <v>0</v>
      </c>
      <c r="I41" s="321">
        <f>波及計算!Z32</f>
        <v>0</v>
      </c>
      <c r="J41" s="324">
        <f t="shared" si="7"/>
        <v>0</v>
      </c>
      <c r="K41" s="323">
        <f>波及計算!I32</f>
        <v>0</v>
      </c>
      <c r="L41" s="321">
        <f>波及計算!R32</f>
        <v>0</v>
      </c>
      <c r="M41" s="321">
        <f>波及計算!AC32</f>
        <v>0</v>
      </c>
      <c r="N41" s="324">
        <f t="shared" si="8"/>
        <v>0</v>
      </c>
      <c r="AU41" s="250">
        <v>26</v>
      </c>
      <c r="AV41" s="251" t="s">
        <v>1981</v>
      </c>
      <c r="AW41" s="547">
        <f t="shared" si="3"/>
        <v>0</v>
      </c>
      <c r="AX41" s="547">
        <f t="shared" si="4"/>
        <v>0</v>
      </c>
      <c r="AY41" s="549">
        <f>自給率表!C29*100</f>
        <v>8.7955650068739288</v>
      </c>
      <c r="AZ41" s="549" t="e">
        <f t="shared" si="5"/>
        <v>#DIV/0!</v>
      </c>
    </row>
    <row r="42" spans="1:52">
      <c r="A42" s="250">
        <v>27</v>
      </c>
      <c r="B42" s="251" t="s">
        <v>1982</v>
      </c>
      <c r="C42" s="320">
        <f>波及計算!C33</f>
        <v>0</v>
      </c>
      <c r="D42" s="321">
        <f>波及計算!L33</f>
        <v>0</v>
      </c>
      <c r="E42" s="321">
        <f>波及計算!W33</f>
        <v>0</v>
      </c>
      <c r="F42" s="322">
        <f t="shared" si="6"/>
        <v>0</v>
      </c>
      <c r="G42" s="323">
        <f>波及計算!D33</f>
        <v>0</v>
      </c>
      <c r="H42" s="321">
        <f>波及計算!O33</f>
        <v>0</v>
      </c>
      <c r="I42" s="321">
        <f>波及計算!Z33</f>
        <v>0</v>
      </c>
      <c r="J42" s="324">
        <f t="shared" si="7"/>
        <v>0</v>
      </c>
      <c r="K42" s="323">
        <f>波及計算!I33</f>
        <v>0</v>
      </c>
      <c r="L42" s="321">
        <f>波及計算!R33</f>
        <v>0</v>
      </c>
      <c r="M42" s="321">
        <f>波及計算!AC33</f>
        <v>0</v>
      </c>
      <c r="N42" s="324">
        <f t="shared" si="8"/>
        <v>0</v>
      </c>
      <c r="AU42" s="250">
        <v>27</v>
      </c>
      <c r="AV42" s="251" t="s">
        <v>1982</v>
      </c>
      <c r="AW42" s="547">
        <f t="shared" si="3"/>
        <v>0</v>
      </c>
      <c r="AX42" s="547">
        <f t="shared" si="4"/>
        <v>0</v>
      </c>
      <c r="AY42" s="549">
        <f>自給率表!C30*100</f>
        <v>1.092678068790498</v>
      </c>
      <c r="AZ42" s="549" t="e">
        <f t="shared" si="5"/>
        <v>#DIV/0!</v>
      </c>
    </row>
    <row r="43" spans="1:52">
      <c r="A43" s="250">
        <v>28</v>
      </c>
      <c r="B43" s="251" t="s">
        <v>1941</v>
      </c>
      <c r="C43" s="320">
        <f>波及計算!C34</f>
        <v>0</v>
      </c>
      <c r="D43" s="321">
        <f>波及計算!L34</f>
        <v>0</v>
      </c>
      <c r="E43" s="321">
        <f>波及計算!W34</f>
        <v>0</v>
      </c>
      <c r="F43" s="322">
        <f t="shared" si="6"/>
        <v>0</v>
      </c>
      <c r="G43" s="323">
        <f>波及計算!D34</f>
        <v>0</v>
      </c>
      <c r="H43" s="321">
        <f>波及計算!O34</f>
        <v>0</v>
      </c>
      <c r="I43" s="321">
        <f>波及計算!Z34</f>
        <v>0</v>
      </c>
      <c r="J43" s="324">
        <f t="shared" si="7"/>
        <v>0</v>
      </c>
      <c r="K43" s="323">
        <f>波及計算!I34</f>
        <v>0</v>
      </c>
      <c r="L43" s="321">
        <f>波及計算!R34</f>
        <v>0</v>
      </c>
      <c r="M43" s="321">
        <f>波及計算!AC34</f>
        <v>0</v>
      </c>
      <c r="N43" s="324">
        <f t="shared" si="8"/>
        <v>0</v>
      </c>
      <c r="AU43" s="250">
        <v>28</v>
      </c>
      <c r="AV43" s="251" t="s">
        <v>1941</v>
      </c>
      <c r="AW43" s="547">
        <f t="shared" si="3"/>
        <v>0</v>
      </c>
      <c r="AX43" s="547">
        <f t="shared" si="4"/>
        <v>0</v>
      </c>
      <c r="AY43" s="549">
        <f>自給率表!C31*100</f>
        <v>2.1475087917294799</v>
      </c>
      <c r="AZ43" s="549" t="e">
        <f t="shared" si="5"/>
        <v>#DIV/0!</v>
      </c>
    </row>
    <row r="44" spans="1:52">
      <c r="A44" s="250">
        <v>29</v>
      </c>
      <c r="B44" s="251" t="s">
        <v>149</v>
      </c>
      <c r="C44" s="320">
        <f>波及計算!C35</f>
        <v>0</v>
      </c>
      <c r="D44" s="321">
        <f>波及計算!L35</f>
        <v>0</v>
      </c>
      <c r="E44" s="321">
        <f>波及計算!W35</f>
        <v>0</v>
      </c>
      <c r="F44" s="322">
        <f t="shared" si="6"/>
        <v>0</v>
      </c>
      <c r="G44" s="323">
        <f>波及計算!D35</f>
        <v>0</v>
      </c>
      <c r="H44" s="321">
        <f>波及計算!O35</f>
        <v>0</v>
      </c>
      <c r="I44" s="321">
        <f>波及計算!Z35</f>
        <v>0</v>
      </c>
      <c r="J44" s="324">
        <f t="shared" si="7"/>
        <v>0</v>
      </c>
      <c r="K44" s="323">
        <f>波及計算!I35</f>
        <v>0</v>
      </c>
      <c r="L44" s="321">
        <f>波及計算!R35</f>
        <v>0</v>
      </c>
      <c r="M44" s="321">
        <f>波及計算!AC35</f>
        <v>0</v>
      </c>
      <c r="N44" s="324">
        <f t="shared" si="8"/>
        <v>0</v>
      </c>
      <c r="AU44" s="250">
        <v>29</v>
      </c>
      <c r="AV44" s="251" t="s">
        <v>149</v>
      </c>
      <c r="AW44" s="547">
        <f t="shared" si="3"/>
        <v>0</v>
      </c>
      <c r="AX44" s="547">
        <f t="shared" si="4"/>
        <v>0</v>
      </c>
      <c r="AY44" s="549">
        <f>自給率表!C32*100</f>
        <v>8.0181644177950151</v>
      </c>
      <c r="AZ44" s="549" t="e">
        <f t="shared" si="5"/>
        <v>#DIV/0!</v>
      </c>
    </row>
    <row r="45" spans="1:52">
      <c r="A45" s="250">
        <v>30</v>
      </c>
      <c r="B45" s="251" t="s">
        <v>1163</v>
      </c>
      <c r="C45" s="320">
        <f>波及計算!C36</f>
        <v>0</v>
      </c>
      <c r="D45" s="321">
        <f>波及計算!L36</f>
        <v>0</v>
      </c>
      <c r="E45" s="321">
        <f>波及計算!W36</f>
        <v>0</v>
      </c>
      <c r="F45" s="322">
        <f t="shared" si="6"/>
        <v>0</v>
      </c>
      <c r="G45" s="323">
        <f>波及計算!D36</f>
        <v>0</v>
      </c>
      <c r="H45" s="321">
        <f>波及計算!O36</f>
        <v>0</v>
      </c>
      <c r="I45" s="321">
        <f>波及計算!Z36</f>
        <v>0</v>
      </c>
      <c r="J45" s="324">
        <f t="shared" si="7"/>
        <v>0</v>
      </c>
      <c r="K45" s="323">
        <f>波及計算!I36</f>
        <v>0</v>
      </c>
      <c r="L45" s="321">
        <f>波及計算!R36</f>
        <v>0</v>
      </c>
      <c r="M45" s="321">
        <f>波及計算!AC36</f>
        <v>0</v>
      </c>
      <c r="N45" s="324">
        <f t="shared" si="8"/>
        <v>0</v>
      </c>
      <c r="AU45" s="250">
        <v>30</v>
      </c>
      <c r="AV45" s="251" t="s">
        <v>1163</v>
      </c>
      <c r="AW45" s="547">
        <f t="shared" si="3"/>
        <v>0</v>
      </c>
      <c r="AX45" s="547">
        <f t="shared" si="4"/>
        <v>0</v>
      </c>
      <c r="AY45" s="549">
        <f>自給率表!C33*100</f>
        <v>0.53423942506911626</v>
      </c>
      <c r="AZ45" s="549" t="e">
        <f t="shared" si="5"/>
        <v>#DIV/0!</v>
      </c>
    </row>
    <row r="46" spans="1:52">
      <c r="A46" s="250">
        <v>31</v>
      </c>
      <c r="B46" s="251" t="s">
        <v>1164</v>
      </c>
      <c r="C46" s="320">
        <f>波及計算!C37</f>
        <v>0</v>
      </c>
      <c r="D46" s="321">
        <f>波及計算!L37</f>
        <v>0</v>
      </c>
      <c r="E46" s="321">
        <f>波及計算!W37</f>
        <v>0</v>
      </c>
      <c r="F46" s="322">
        <f t="shared" si="6"/>
        <v>0</v>
      </c>
      <c r="G46" s="323">
        <f>波及計算!D37</f>
        <v>0</v>
      </c>
      <c r="H46" s="321">
        <f>波及計算!O37</f>
        <v>0</v>
      </c>
      <c r="I46" s="321">
        <f>波及計算!Z37</f>
        <v>0</v>
      </c>
      <c r="J46" s="324">
        <f t="shared" si="7"/>
        <v>0</v>
      </c>
      <c r="K46" s="323">
        <f>波及計算!I37</f>
        <v>0</v>
      </c>
      <c r="L46" s="321">
        <f>波及計算!R37</f>
        <v>0</v>
      </c>
      <c r="M46" s="321">
        <f>波及計算!AC37</f>
        <v>0</v>
      </c>
      <c r="N46" s="324">
        <f t="shared" si="8"/>
        <v>0</v>
      </c>
      <c r="AU46" s="250">
        <v>31</v>
      </c>
      <c r="AV46" s="251" t="s">
        <v>1164</v>
      </c>
      <c r="AW46" s="547">
        <f t="shared" si="3"/>
        <v>0</v>
      </c>
      <c r="AX46" s="547">
        <f t="shared" si="4"/>
        <v>0</v>
      </c>
      <c r="AY46" s="549">
        <f>自給率表!C34*100</f>
        <v>2.1544714641096085</v>
      </c>
      <c r="AZ46" s="549" t="e">
        <f t="shared" si="5"/>
        <v>#DIV/0!</v>
      </c>
    </row>
    <row r="47" spans="1:52">
      <c r="A47" s="250">
        <v>32</v>
      </c>
      <c r="B47" s="251" t="s">
        <v>1165</v>
      </c>
      <c r="C47" s="320">
        <f>波及計算!C38</f>
        <v>0</v>
      </c>
      <c r="D47" s="321">
        <f>波及計算!L38</f>
        <v>0</v>
      </c>
      <c r="E47" s="321">
        <f>波及計算!W38</f>
        <v>0</v>
      </c>
      <c r="F47" s="322">
        <f t="shared" si="6"/>
        <v>0</v>
      </c>
      <c r="G47" s="323">
        <f>波及計算!D38</f>
        <v>0</v>
      </c>
      <c r="H47" s="321">
        <f>波及計算!O38</f>
        <v>0</v>
      </c>
      <c r="I47" s="321">
        <f>波及計算!Z38</f>
        <v>0</v>
      </c>
      <c r="J47" s="324">
        <f t="shared" si="7"/>
        <v>0</v>
      </c>
      <c r="K47" s="323">
        <f>波及計算!I38</f>
        <v>0</v>
      </c>
      <c r="L47" s="321">
        <f>波及計算!R38</f>
        <v>0</v>
      </c>
      <c r="M47" s="321">
        <f>波及計算!AC38</f>
        <v>0</v>
      </c>
      <c r="N47" s="324">
        <f t="shared" si="8"/>
        <v>0</v>
      </c>
      <c r="AU47" s="250">
        <v>32</v>
      </c>
      <c r="AV47" s="251" t="s">
        <v>1165</v>
      </c>
      <c r="AW47" s="547">
        <f t="shared" si="3"/>
        <v>0</v>
      </c>
      <c r="AX47" s="547">
        <f t="shared" si="4"/>
        <v>0</v>
      </c>
      <c r="AY47" s="549">
        <f>自給率表!C35*100</f>
        <v>1.8632655705414836</v>
      </c>
      <c r="AZ47" s="549" t="e">
        <f t="shared" si="5"/>
        <v>#DIV/0!</v>
      </c>
    </row>
    <row r="48" spans="1:52">
      <c r="A48" s="250">
        <v>33</v>
      </c>
      <c r="B48" s="251" t="s">
        <v>1983</v>
      </c>
      <c r="C48" s="320">
        <f>波及計算!C39</f>
        <v>0</v>
      </c>
      <c r="D48" s="321">
        <f>波及計算!L39</f>
        <v>0</v>
      </c>
      <c r="E48" s="321">
        <f>波及計算!W39</f>
        <v>0</v>
      </c>
      <c r="F48" s="322">
        <f t="shared" si="6"/>
        <v>0</v>
      </c>
      <c r="G48" s="323">
        <f>波及計算!D39</f>
        <v>0</v>
      </c>
      <c r="H48" s="321">
        <f>波及計算!O39</f>
        <v>0</v>
      </c>
      <c r="I48" s="321">
        <f>波及計算!Z39</f>
        <v>0</v>
      </c>
      <c r="J48" s="324">
        <f t="shared" si="7"/>
        <v>0</v>
      </c>
      <c r="K48" s="323">
        <f>波及計算!I39</f>
        <v>0</v>
      </c>
      <c r="L48" s="321">
        <f>波及計算!R39</f>
        <v>0</v>
      </c>
      <c r="M48" s="321">
        <f>波及計算!AC39</f>
        <v>0</v>
      </c>
      <c r="N48" s="324">
        <f t="shared" si="8"/>
        <v>0</v>
      </c>
      <c r="AU48" s="250">
        <v>33</v>
      </c>
      <c r="AV48" s="251" t="s">
        <v>1983</v>
      </c>
      <c r="AW48" s="547">
        <f t="shared" ref="AW48:AW79" si="9">D48/100</f>
        <v>0</v>
      </c>
      <c r="AX48" s="547">
        <f t="shared" ref="AX48:AX79" si="10">E48/100</f>
        <v>0</v>
      </c>
      <c r="AY48" s="549">
        <f>自給率表!C36*100</f>
        <v>27.580782689679516</v>
      </c>
      <c r="AZ48" s="549" t="e">
        <f t="shared" ref="AZ48:AZ79" si="11">AX48/AX$104*100</f>
        <v>#DIV/0!</v>
      </c>
    </row>
    <row r="49" spans="1:52">
      <c r="A49" s="250">
        <v>34</v>
      </c>
      <c r="B49" s="251" t="s">
        <v>1984</v>
      </c>
      <c r="C49" s="320">
        <f>波及計算!C40</f>
        <v>0</v>
      </c>
      <c r="D49" s="321">
        <f>波及計算!L40</f>
        <v>0</v>
      </c>
      <c r="E49" s="321">
        <f>波及計算!W40</f>
        <v>0</v>
      </c>
      <c r="F49" s="322">
        <f t="shared" si="6"/>
        <v>0</v>
      </c>
      <c r="G49" s="323">
        <f>波及計算!D40</f>
        <v>0</v>
      </c>
      <c r="H49" s="321">
        <f>波及計算!O40</f>
        <v>0</v>
      </c>
      <c r="I49" s="321">
        <f>波及計算!Z40</f>
        <v>0</v>
      </c>
      <c r="J49" s="324">
        <f t="shared" si="7"/>
        <v>0</v>
      </c>
      <c r="K49" s="323">
        <f>波及計算!I40</f>
        <v>0</v>
      </c>
      <c r="L49" s="321">
        <f>波及計算!R40</f>
        <v>0</v>
      </c>
      <c r="M49" s="321">
        <f>波及計算!AC40</f>
        <v>0</v>
      </c>
      <c r="N49" s="324">
        <f t="shared" si="8"/>
        <v>0</v>
      </c>
      <c r="AU49" s="250">
        <v>34</v>
      </c>
      <c r="AV49" s="251" t="s">
        <v>1984</v>
      </c>
      <c r="AW49" s="547">
        <f t="shared" si="9"/>
        <v>0</v>
      </c>
      <c r="AX49" s="547">
        <f t="shared" si="10"/>
        <v>0</v>
      </c>
      <c r="AY49" s="549">
        <f>自給率表!C37*100</f>
        <v>5.8268171204054475</v>
      </c>
      <c r="AZ49" s="549" t="e">
        <f t="shared" si="11"/>
        <v>#DIV/0!</v>
      </c>
    </row>
    <row r="50" spans="1:52">
      <c r="A50" s="250">
        <v>35</v>
      </c>
      <c r="B50" s="251" t="s">
        <v>1985</v>
      </c>
      <c r="C50" s="320">
        <f>波及計算!C41</f>
        <v>0</v>
      </c>
      <c r="D50" s="321">
        <f>波及計算!L41</f>
        <v>0</v>
      </c>
      <c r="E50" s="321">
        <f>波及計算!W41</f>
        <v>0</v>
      </c>
      <c r="F50" s="322">
        <f t="shared" si="6"/>
        <v>0</v>
      </c>
      <c r="G50" s="323">
        <f>波及計算!D41</f>
        <v>0</v>
      </c>
      <c r="H50" s="321">
        <f>波及計算!O41</f>
        <v>0</v>
      </c>
      <c r="I50" s="321">
        <f>波及計算!Z41</f>
        <v>0</v>
      </c>
      <c r="J50" s="324">
        <f t="shared" si="7"/>
        <v>0</v>
      </c>
      <c r="K50" s="323">
        <f>波及計算!I41</f>
        <v>0</v>
      </c>
      <c r="L50" s="321">
        <f>波及計算!R41</f>
        <v>0</v>
      </c>
      <c r="M50" s="321">
        <f>波及計算!AC41</f>
        <v>0</v>
      </c>
      <c r="N50" s="324">
        <f t="shared" si="8"/>
        <v>0</v>
      </c>
      <c r="AU50" s="250">
        <v>35</v>
      </c>
      <c r="AV50" s="251" t="s">
        <v>1985</v>
      </c>
      <c r="AW50" s="547">
        <f t="shared" si="9"/>
        <v>0</v>
      </c>
      <c r="AX50" s="547">
        <f t="shared" si="10"/>
        <v>0</v>
      </c>
      <c r="AY50" s="549">
        <f>自給率表!C38*100</f>
        <v>0.34333614319429495</v>
      </c>
      <c r="AZ50" s="549" t="e">
        <f t="shared" si="11"/>
        <v>#DIV/0!</v>
      </c>
    </row>
    <row r="51" spans="1:52">
      <c r="A51" s="250">
        <v>36</v>
      </c>
      <c r="B51" s="251" t="s">
        <v>1944</v>
      </c>
      <c r="C51" s="320">
        <f>波及計算!C42</f>
        <v>0</v>
      </c>
      <c r="D51" s="321">
        <f>波及計算!L42</f>
        <v>0</v>
      </c>
      <c r="E51" s="321">
        <f>波及計算!W42</f>
        <v>0</v>
      </c>
      <c r="F51" s="322">
        <f t="shared" si="6"/>
        <v>0</v>
      </c>
      <c r="G51" s="323">
        <f>波及計算!D42</f>
        <v>0</v>
      </c>
      <c r="H51" s="321">
        <f>波及計算!O42</f>
        <v>0</v>
      </c>
      <c r="I51" s="321">
        <f>波及計算!Z42</f>
        <v>0</v>
      </c>
      <c r="J51" s="324">
        <f t="shared" si="7"/>
        <v>0</v>
      </c>
      <c r="K51" s="323">
        <f>波及計算!I42</f>
        <v>0</v>
      </c>
      <c r="L51" s="321">
        <f>波及計算!R42</f>
        <v>0</v>
      </c>
      <c r="M51" s="321">
        <f>波及計算!AC42</f>
        <v>0</v>
      </c>
      <c r="N51" s="324">
        <f t="shared" si="8"/>
        <v>0</v>
      </c>
      <c r="AU51" s="250">
        <v>36</v>
      </c>
      <c r="AV51" s="251" t="s">
        <v>1944</v>
      </c>
      <c r="AW51" s="547">
        <f t="shared" si="9"/>
        <v>0</v>
      </c>
      <c r="AX51" s="547">
        <f t="shared" si="10"/>
        <v>0</v>
      </c>
      <c r="AY51" s="549">
        <f>自給率表!C39*100</f>
        <v>2.8649730939773521</v>
      </c>
      <c r="AZ51" s="549" t="e">
        <f t="shared" si="11"/>
        <v>#DIV/0!</v>
      </c>
    </row>
    <row r="52" spans="1:52">
      <c r="A52" s="250">
        <v>37</v>
      </c>
      <c r="B52" s="251" t="s">
        <v>1168</v>
      </c>
      <c r="C52" s="320">
        <f>波及計算!C43</f>
        <v>0</v>
      </c>
      <c r="D52" s="321">
        <f>波及計算!L43</f>
        <v>0</v>
      </c>
      <c r="E52" s="321">
        <f>波及計算!W43</f>
        <v>0</v>
      </c>
      <c r="F52" s="322">
        <f t="shared" si="6"/>
        <v>0</v>
      </c>
      <c r="G52" s="323">
        <f>波及計算!D43</f>
        <v>0</v>
      </c>
      <c r="H52" s="321">
        <f>波及計算!O43</f>
        <v>0</v>
      </c>
      <c r="I52" s="321">
        <f>波及計算!Z43</f>
        <v>0</v>
      </c>
      <c r="J52" s="324">
        <f t="shared" si="7"/>
        <v>0</v>
      </c>
      <c r="K52" s="323">
        <f>波及計算!I43</f>
        <v>0</v>
      </c>
      <c r="L52" s="321">
        <f>波及計算!R43</f>
        <v>0</v>
      </c>
      <c r="M52" s="321">
        <f>波及計算!AC43</f>
        <v>0</v>
      </c>
      <c r="N52" s="324">
        <f t="shared" si="8"/>
        <v>0</v>
      </c>
      <c r="AU52" s="250">
        <v>37</v>
      </c>
      <c r="AV52" s="251" t="s">
        <v>1168</v>
      </c>
      <c r="AW52" s="547">
        <f t="shared" si="9"/>
        <v>0</v>
      </c>
      <c r="AX52" s="547">
        <f t="shared" si="10"/>
        <v>0</v>
      </c>
      <c r="AY52" s="549">
        <f>自給率表!C40*100</f>
        <v>4.827234976778783</v>
      </c>
      <c r="AZ52" s="549" t="e">
        <f t="shared" si="11"/>
        <v>#DIV/0!</v>
      </c>
    </row>
    <row r="53" spans="1:52">
      <c r="A53" s="250">
        <v>38</v>
      </c>
      <c r="B53" s="251" t="s">
        <v>157</v>
      </c>
      <c r="C53" s="320">
        <f>波及計算!C44</f>
        <v>0</v>
      </c>
      <c r="D53" s="321">
        <f>波及計算!L44</f>
        <v>0</v>
      </c>
      <c r="E53" s="321">
        <f>波及計算!W44</f>
        <v>0</v>
      </c>
      <c r="F53" s="322">
        <f t="shared" si="6"/>
        <v>0</v>
      </c>
      <c r="G53" s="323">
        <f>波及計算!D44</f>
        <v>0</v>
      </c>
      <c r="H53" s="321">
        <f>波及計算!O44</f>
        <v>0</v>
      </c>
      <c r="I53" s="321">
        <f>波及計算!Z44</f>
        <v>0</v>
      </c>
      <c r="J53" s="324">
        <f t="shared" si="7"/>
        <v>0</v>
      </c>
      <c r="K53" s="323">
        <f>波及計算!I44</f>
        <v>0</v>
      </c>
      <c r="L53" s="321">
        <f>波及計算!R44</f>
        <v>0</v>
      </c>
      <c r="M53" s="321">
        <f>波及計算!AC44</f>
        <v>0</v>
      </c>
      <c r="N53" s="324">
        <f t="shared" si="8"/>
        <v>0</v>
      </c>
      <c r="AU53" s="250">
        <v>38</v>
      </c>
      <c r="AV53" s="251" t="s">
        <v>157</v>
      </c>
      <c r="AW53" s="547">
        <f t="shared" si="9"/>
        <v>0</v>
      </c>
      <c r="AX53" s="547">
        <f t="shared" si="10"/>
        <v>0</v>
      </c>
      <c r="AY53" s="549">
        <f>自給率表!C41*100</f>
        <v>2.7066280813423771</v>
      </c>
      <c r="AZ53" s="549" t="e">
        <f t="shared" si="11"/>
        <v>#DIV/0!</v>
      </c>
    </row>
    <row r="54" spans="1:52">
      <c r="A54" s="250">
        <v>39</v>
      </c>
      <c r="B54" s="251" t="s">
        <v>158</v>
      </c>
      <c r="C54" s="320">
        <f>波及計算!C45</f>
        <v>0</v>
      </c>
      <c r="D54" s="321">
        <f>波及計算!L45</f>
        <v>0</v>
      </c>
      <c r="E54" s="321">
        <f>波及計算!W45</f>
        <v>0</v>
      </c>
      <c r="F54" s="322">
        <f t="shared" si="6"/>
        <v>0</v>
      </c>
      <c r="G54" s="323">
        <f>波及計算!D45</f>
        <v>0</v>
      </c>
      <c r="H54" s="321">
        <f>波及計算!O45</f>
        <v>0</v>
      </c>
      <c r="I54" s="321">
        <f>波及計算!Z45</f>
        <v>0</v>
      </c>
      <c r="J54" s="324">
        <f t="shared" si="7"/>
        <v>0</v>
      </c>
      <c r="K54" s="323">
        <f>波及計算!I45</f>
        <v>0</v>
      </c>
      <c r="L54" s="321">
        <f>波及計算!R45</f>
        <v>0</v>
      </c>
      <c r="M54" s="321">
        <f>波及計算!AC45</f>
        <v>0</v>
      </c>
      <c r="N54" s="324">
        <f t="shared" si="8"/>
        <v>0</v>
      </c>
      <c r="AU54" s="250">
        <v>39</v>
      </c>
      <c r="AV54" s="251" t="s">
        <v>158</v>
      </c>
      <c r="AW54" s="547">
        <f t="shared" si="9"/>
        <v>0</v>
      </c>
      <c r="AX54" s="547">
        <f t="shared" si="10"/>
        <v>0</v>
      </c>
      <c r="AY54" s="549">
        <f>自給率表!C42*100</f>
        <v>26.37720730270534</v>
      </c>
      <c r="AZ54" s="549" t="e">
        <f t="shared" si="11"/>
        <v>#DIV/0!</v>
      </c>
    </row>
    <row r="55" spans="1:52">
      <c r="A55" s="250">
        <v>40</v>
      </c>
      <c r="B55" s="251" t="s">
        <v>159</v>
      </c>
      <c r="C55" s="320">
        <f>波及計算!C46</f>
        <v>0</v>
      </c>
      <c r="D55" s="321">
        <f>波及計算!L46</f>
        <v>0</v>
      </c>
      <c r="E55" s="321">
        <f>波及計算!W46</f>
        <v>0</v>
      </c>
      <c r="F55" s="322">
        <f t="shared" si="6"/>
        <v>0</v>
      </c>
      <c r="G55" s="323">
        <f>波及計算!D46</f>
        <v>0</v>
      </c>
      <c r="H55" s="321">
        <f>波及計算!O46</f>
        <v>0</v>
      </c>
      <c r="I55" s="321">
        <f>波及計算!Z46</f>
        <v>0</v>
      </c>
      <c r="J55" s="324">
        <f t="shared" si="7"/>
        <v>0</v>
      </c>
      <c r="K55" s="323">
        <f>波及計算!I46</f>
        <v>0</v>
      </c>
      <c r="L55" s="321">
        <f>波及計算!R46</f>
        <v>0</v>
      </c>
      <c r="M55" s="321">
        <f>波及計算!AC46</f>
        <v>0</v>
      </c>
      <c r="N55" s="324">
        <f t="shared" si="8"/>
        <v>0</v>
      </c>
      <c r="AU55" s="250">
        <v>40</v>
      </c>
      <c r="AV55" s="251" t="s">
        <v>159</v>
      </c>
      <c r="AW55" s="547">
        <f t="shared" si="9"/>
        <v>0</v>
      </c>
      <c r="AX55" s="547">
        <f t="shared" si="10"/>
        <v>0</v>
      </c>
      <c r="AY55" s="549">
        <f>自給率表!C43*100</f>
        <v>0.96027800108993144</v>
      </c>
      <c r="AZ55" s="549" t="e">
        <f t="shared" si="11"/>
        <v>#DIV/0!</v>
      </c>
    </row>
    <row r="56" spans="1:52">
      <c r="A56" s="250">
        <v>41</v>
      </c>
      <c r="B56" s="251" t="s">
        <v>852</v>
      </c>
      <c r="C56" s="320">
        <f>波及計算!C47</f>
        <v>0</v>
      </c>
      <c r="D56" s="321">
        <f>波及計算!L47</f>
        <v>0</v>
      </c>
      <c r="E56" s="321">
        <f>波及計算!W47</f>
        <v>0</v>
      </c>
      <c r="F56" s="322">
        <f t="shared" si="6"/>
        <v>0</v>
      </c>
      <c r="G56" s="323">
        <f>波及計算!D47</f>
        <v>0</v>
      </c>
      <c r="H56" s="321">
        <f>波及計算!O47</f>
        <v>0</v>
      </c>
      <c r="I56" s="321">
        <f>波及計算!Z47</f>
        <v>0</v>
      </c>
      <c r="J56" s="324">
        <f t="shared" si="7"/>
        <v>0</v>
      </c>
      <c r="K56" s="323">
        <f>波及計算!I47</f>
        <v>0</v>
      </c>
      <c r="L56" s="321">
        <f>波及計算!R47</f>
        <v>0</v>
      </c>
      <c r="M56" s="321">
        <f>波及計算!AC47</f>
        <v>0</v>
      </c>
      <c r="N56" s="324">
        <f t="shared" si="8"/>
        <v>0</v>
      </c>
      <c r="AU56" s="250">
        <v>41</v>
      </c>
      <c r="AV56" s="251" t="s">
        <v>852</v>
      </c>
      <c r="AW56" s="547">
        <f t="shared" si="9"/>
        <v>0</v>
      </c>
      <c r="AX56" s="547">
        <f t="shared" si="10"/>
        <v>0</v>
      </c>
      <c r="AY56" s="549">
        <f>自給率表!C44*100</f>
        <v>40.476834432234973</v>
      </c>
      <c r="AZ56" s="549" t="e">
        <f t="shared" si="11"/>
        <v>#DIV/0!</v>
      </c>
    </row>
    <row r="57" spans="1:52">
      <c r="A57" s="250">
        <v>42</v>
      </c>
      <c r="B57" s="251" t="s">
        <v>1234</v>
      </c>
      <c r="C57" s="320">
        <f>波及計算!C48</f>
        <v>0</v>
      </c>
      <c r="D57" s="321">
        <f>波及計算!L48</f>
        <v>0</v>
      </c>
      <c r="E57" s="321">
        <f>波及計算!W48</f>
        <v>0</v>
      </c>
      <c r="F57" s="322">
        <f t="shared" si="6"/>
        <v>0</v>
      </c>
      <c r="G57" s="323">
        <f>波及計算!D48</f>
        <v>0</v>
      </c>
      <c r="H57" s="321">
        <f>波及計算!O48</f>
        <v>0</v>
      </c>
      <c r="I57" s="321">
        <f>波及計算!Z48</f>
        <v>0</v>
      </c>
      <c r="J57" s="324">
        <f t="shared" si="7"/>
        <v>0</v>
      </c>
      <c r="K57" s="323">
        <f>波及計算!I48</f>
        <v>0</v>
      </c>
      <c r="L57" s="321">
        <f>波及計算!R48</f>
        <v>0</v>
      </c>
      <c r="M57" s="321">
        <f>波及計算!AC48</f>
        <v>0</v>
      </c>
      <c r="N57" s="324">
        <f t="shared" si="8"/>
        <v>0</v>
      </c>
      <c r="AU57" s="250">
        <v>42</v>
      </c>
      <c r="AV57" s="251" t="s">
        <v>1234</v>
      </c>
      <c r="AW57" s="547">
        <f t="shared" si="9"/>
        <v>0</v>
      </c>
      <c r="AX57" s="547">
        <f t="shared" si="10"/>
        <v>0</v>
      </c>
      <c r="AY57" s="549">
        <f>自給率表!C45*100</f>
        <v>100</v>
      </c>
      <c r="AZ57" s="549" t="e">
        <f t="shared" si="11"/>
        <v>#DIV/0!</v>
      </c>
    </row>
    <row r="58" spans="1:52">
      <c r="A58" s="250">
        <v>43</v>
      </c>
      <c r="B58" s="251" t="s">
        <v>865</v>
      </c>
      <c r="C58" s="320">
        <f>波及計算!C49</f>
        <v>0</v>
      </c>
      <c r="D58" s="321">
        <f>波及計算!L49</f>
        <v>0</v>
      </c>
      <c r="E58" s="321">
        <f>波及計算!W49</f>
        <v>0</v>
      </c>
      <c r="F58" s="322">
        <f t="shared" si="6"/>
        <v>0</v>
      </c>
      <c r="G58" s="323">
        <f>波及計算!D49</f>
        <v>0</v>
      </c>
      <c r="H58" s="321">
        <f>波及計算!O49</f>
        <v>0</v>
      </c>
      <c r="I58" s="321">
        <f>波及計算!Z49</f>
        <v>0</v>
      </c>
      <c r="J58" s="324">
        <f t="shared" si="7"/>
        <v>0</v>
      </c>
      <c r="K58" s="323">
        <f>波及計算!I49</f>
        <v>0</v>
      </c>
      <c r="L58" s="321">
        <f>波及計算!R49</f>
        <v>0</v>
      </c>
      <c r="M58" s="321">
        <f>波及計算!AC49</f>
        <v>0</v>
      </c>
      <c r="N58" s="324">
        <f t="shared" si="8"/>
        <v>0</v>
      </c>
      <c r="AU58" s="250">
        <v>43</v>
      </c>
      <c r="AV58" s="251" t="s">
        <v>865</v>
      </c>
      <c r="AW58" s="547">
        <f t="shared" si="9"/>
        <v>0</v>
      </c>
      <c r="AX58" s="547">
        <f t="shared" si="10"/>
        <v>0</v>
      </c>
      <c r="AY58" s="549">
        <f>自給率表!C46*100</f>
        <v>100</v>
      </c>
      <c r="AZ58" s="549" t="e">
        <f t="shared" si="11"/>
        <v>#DIV/0!</v>
      </c>
    </row>
    <row r="59" spans="1:52">
      <c r="A59" s="250">
        <v>44</v>
      </c>
      <c r="B59" s="251" t="s">
        <v>868</v>
      </c>
      <c r="C59" s="320">
        <f>波及計算!C50</f>
        <v>0</v>
      </c>
      <c r="D59" s="321">
        <f>波及計算!L50</f>
        <v>0</v>
      </c>
      <c r="E59" s="321">
        <f>波及計算!W50</f>
        <v>0</v>
      </c>
      <c r="F59" s="322">
        <f t="shared" si="6"/>
        <v>0</v>
      </c>
      <c r="G59" s="323">
        <f>波及計算!D50</f>
        <v>0</v>
      </c>
      <c r="H59" s="321">
        <f>波及計算!O50</f>
        <v>0</v>
      </c>
      <c r="I59" s="321">
        <f>波及計算!Z50</f>
        <v>0</v>
      </c>
      <c r="J59" s="324">
        <f t="shared" si="7"/>
        <v>0</v>
      </c>
      <c r="K59" s="323">
        <f>波及計算!I50</f>
        <v>0</v>
      </c>
      <c r="L59" s="321">
        <f>波及計算!R50</f>
        <v>0</v>
      </c>
      <c r="M59" s="321">
        <f>波及計算!AC50</f>
        <v>0</v>
      </c>
      <c r="N59" s="324">
        <f t="shared" si="8"/>
        <v>0</v>
      </c>
      <c r="AU59" s="250">
        <v>44</v>
      </c>
      <c r="AV59" s="251" t="s">
        <v>868</v>
      </c>
      <c r="AW59" s="547">
        <f t="shared" si="9"/>
        <v>0</v>
      </c>
      <c r="AX59" s="547">
        <f t="shared" si="10"/>
        <v>0</v>
      </c>
      <c r="AY59" s="549">
        <f>自給率表!C47*100</f>
        <v>100</v>
      </c>
      <c r="AZ59" s="549" t="e">
        <f t="shared" si="11"/>
        <v>#DIV/0!</v>
      </c>
    </row>
    <row r="60" spans="1:52">
      <c r="A60" s="250">
        <v>45</v>
      </c>
      <c r="B60" s="251" t="s">
        <v>161</v>
      </c>
      <c r="C60" s="320">
        <f>波及計算!C51</f>
        <v>0</v>
      </c>
      <c r="D60" s="321">
        <f>波及計算!L51</f>
        <v>0</v>
      </c>
      <c r="E60" s="321">
        <f>波及計算!W51</f>
        <v>0</v>
      </c>
      <c r="F60" s="322">
        <f t="shared" si="6"/>
        <v>0</v>
      </c>
      <c r="G60" s="323">
        <f>波及計算!D51</f>
        <v>0</v>
      </c>
      <c r="H60" s="321">
        <f>波及計算!O51</f>
        <v>0</v>
      </c>
      <c r="I60" s="321">
        <f>波及計算!Z51</f>
        <v>0</v>
      </c>
      <c r="J60" s="324">
        <f t="shared" si="7"/>
        <v>0</v>
      </c>
      <c r="K60" s="323">
        <f>波及計算!I51</f>
        <v>0</v>
      </c>
      <c r="L60" s="321">
        <f>波及計算!R51</f>
        <v>0</v>
      </c>
      <c r="M60" s="321">
        <f>波及計算!AC51</f>
        <v>0</v>
      </c>
      <c r="N60" s="324">
        <f t="shared" si="8"/>
        <v>0</v>
      </c>
      <c r="AU60" s="250">
        <v>45</v>
      </c>
      <c r="AV60" s="251" t="s">
        <v>161</v>
      </c>
      <c r="AW60" s="547">
        <f t="shared" si="9"/>
        <v>0</v>
      </c>
      <c r="AX60" s="547">
        <f t="shared" si="10"/>
        <v>0</v>
      </c>
      <c r="AY60" s="549">
        <f>自給率表!C48*100</f>
        <v>100</v>
      </c>
      <c r="AZ60" s="549" t="e">
        <f t="shared" si="11"/>
        <v>#DIV/0!</v>
      </c>
    </row>
    <row r="61" spans="1:52">
      <c r="A61" s="250">
        <v>46</v>
      </c>
      <c r="B61" s="251" t="s">
        <v>162</v>
      </c>
      <c r="C61" s="320">
        <f>波及計算!C52</f>
        <v>0</v>
      </c>
      <c r="D61" s="321">
        <f>波及計算!L52</f>
        <v>0</v>
      </c>
      <c r="E61" s="321">
        <f>波及計算!W52</f>
        <v>0</v>
      </c>
      <c r="F61" s="322">
        <f t="shared" si="6"/>
        <v>0</v>
      </c>
      <c r="G61" s="323">
        <f>波及計算!D52</f>
        <v>0</v>
      </c>
      <c r="H61" s="321">
        <f>波及計算!O52</f>
        <v>0</v>
      </c>
      <c r="I61" s="321">
        <f>波及計算!Z52</f>
        <v>0</v>
      </c>
      <c r="J61" s="324">
        <f t="shared" si="7"/>
        <v>0</v>
      </c>
      <c r="K61" s="323">
        <f>波及計算!I52</f>
        <v>0</v>
      </c>
      <c r="L61" s="321">
        <f>波及計算!R52</f>
        <v>0</v>
      </c>
      <c r="M61" s="321">
        <f>波及計算!AC52</f>
        <v>0</v>
      </c>
      <c r="N61" s="324">
        <f t="shared" si="8"/>
        <v>0</v>
      </c>
      <c r="AU61" s="250">
        <v>46</v>
      </c>
      <c r="AV61" s="251" t="s">
        <v>162</v>
      </c>
      <c r="AW61" s="547">
        <f t="shared" si="9"/>
        <v>0</v>
      </c>
      <c r="AX61" s="547">
        <f t="shared" si="10"/>
        <v>0</v>
      </c>
      <c r="AY61" s="549">
        <f>自給率表!C49*100</f>
        <v>0</v>
      </c>
      <c r="AZ61" s="549" t="e">
        <f t="shared" si="11"/>
        <v>#DIV/0!</v>
      </c>
    </row>
    <row r="62" spans="1:52">
      <c r="A62" s="250">
        <v>47</v>
      </c>
      <c r="B62" s="251" t="s">
        <v>163</v>
      </c>
      <c r="C62" s="320">
        <f>波及計算!C53</f>
        <v>0</v>
      </c>
      <c r="D62" s="321">
        <f>波及計算!L53</f>
        <v>0</v>
      </c>
      <c r="E62" s="321">
        <f>波及計算!W53</f>
        <v>0</v>
      </c>
      <c r="F62" s="322">
        <f t="shared" si="6"/>
        <v>0</v>
      </c>
      <c r="G62" s="323">
        <f>波及計算!D53</f>
        <v>0</v>
      </c>
      <c r="H62" s="321">
        <f>波及計算!O53</f>
        <v>0</v>
      </c>
      <c r="I62" s="321">
        <f>波及計算!Z53</f>
        <v>0</v>
      </c>
      <c r="J62" s="324">
        <f t="shared" si="7"/>
        <v>0</v>
      </c>
      <c r="K62" s="323">
        <f>波及計算!I53</f>
        <v>0</v>
      </c>
      <c r="L62" s="321">
        <f>波及計算!R53</f>
        <v>0</v>
      </c>
      <c r="M62" s="321">
        <f>波及計算!AC53</f>
        <v>0</v>
      </c>
      <c r="N62" s="324">
        <f t="shared" si="8"/>
        <v>0</v>
      </c>
      <c r="AU62" s="250">
        <v>47</v>
      </c>
      <c r="AV62" s="251" t="s">
        <v>163</v>
      </c>
      <c r="AW62" s="547">
        <f t="shared" si="9"/>
        <v>0</v>
      </c>
      <c r="AX62" s="547">
        <f t="shared" si="10"/>
        <v>0</v>
      </c>
      <c r="AY62" s="549">
        <f>自給率表!C50*100</f>
        <v>5.3580034855909897</v>
      </c>
      <c r="AZ62" s="549" t="e">
        <f t="shared" si="11"/>
        <v>#DIV/0!</v>
      </c>
    </row>
    <row r="63" spans="1:52">
      <c r="A63" s="250">
        <v>48</v>
      </c>
      <c r="B63" s="251" t="s">
        <v>10</v>
      </c>
      <c r="C63" s="320">
        <f>波及計算!C54</f>
        <v>0</v>
      </c>
      <c r="D63" s="321">
        <f>波及計算!L54</f>
        <v>0</v>
      </c>
      <c r="E63" s="321">
        <f>波及計算!W54</f>
        <v>0</v>
      </c>
      <c r="F63" s="322">
        <f t="shared" si="6"/>
        <v>0</v>
      </c>
      <c r="G63" s="323">
        <f>波及計算!D54</f>
        <v>0</v>
      </c>
      <c r="H63" s="321">
        <f>波及計算!O54</f>
        <v>0</v>
      </c>
      <c r="I63" s="321">
        <f>波及計算!Z54</f>
        <v>0</v>
      </c>
      <c r="J63" s="324">
        <f t="shared" si="7"/>
        <v>0</v>
      </c>
      <c r="K63" s="323">
        <f>波及計算!I54</f>
        <v>0</v>
      </c>
      <c r="L63" s="321">
        <f>波及計算!R54</f>
        <v>0</v>
      </c>
      <c r="M63" s="321">
        <f>波及計算!AC54</f>
        <v>0</v>
      </c>
      <c r="N63" s="324">
        <f t="shared" si="8"/>
        <v>0</v>
      </c>
      <c r="AU63" s="250">
        <v>48</v>
      </c>
      <c r="AV63" s="251" t="s">
        <v>10</v>
      </c>
      <c r="AW63" s="547">
        <f t="shared" si="9"/>
        <v>0</v>
      </c>
      <c r="AX63" s="547">
        <f t="shared" si="10"/>
        <v>0</v>
      </c>
      <c r="AY63" s="549">
        <f>自給率表!C51*100</f>
        <v>77.033334467425135</v>
      </c>
      <c r="AZ63" s="549" t="e">
        <f t="shared" si="11"/>
        <v>#DIV/0!</v>
      </c>
    </row>
    <row r="64" spans="1:52">
      <c r="A64" s="250">
        <v>49</v>
      </c>
      <c r="B64" s="251" t="s">
        <v>11</v>
      </c>
      <c r="C64" s="320">
        <f>波及計算!C55</f>
        <v>0</v>
      </c>
      <c r="D64" s="321">
        <f>波及計算!L55</f>
        <v>0</v>
      </c>
      <c r="E64" s="321">
        <f>波及計算!W55</f>
        <v>0</v>
      </c>
      <c r="F64" s="322">
        <f t="shared" si="6"/>
        <v>0</v>
      </c>
      <c r="G64" s="323">
        <f>波及計算!D55</f>
        <v>0</v>
      </c>
      <c r="H64" s="321">
        <f>波及計算!O55</f>
        <v>0</v>
      </c>
      <c r="I64" s="321">
        <f>波及計算!Z55</f>
        <v>0</v>
      </c>
      <c r="J64" s="324">
        <f t="shared" si="7"/>
        <v>0</v>
      </c>
      <c r="K64" s="323">
        <f>波及計算!I55</f>
        <v>0</v>
      </c>
      <c r="L64" s="321">
        <f>波及計算!R55</f>
        <v>0</v>
      </c>
      <c r="M64" s="321">
        <f>波及計算!AC55</f>
        <v>0</v>
      </c>
      <c r="N64" s="324">
        <f t="shared" si="8"/>
        <v>0</v>
      </c>
      <c r="AU64" s="250">
        <v>49</v>
      </c>
      <c r="AV64" s="251" t="s">
        <v>11</v>
      </c>
      <c r="AW64" s="547">
        <f t="shared" si="9"/>
        <v>0</v>
      </c>
      <c r="AX64" s="547">
        <f t="shared" si="10"/>
        <v>0</v>
      </c>
      <c r="AY64" s="549">
        <f>自給率表!C52*100</f>
        <v>75.852350341681742</v>
      </c>
      <c r="AZ64" s="549" t="e">
        <f t="shared" si="11"/>
        <v>#DIV/0!</v>
      </c>
    </row>
    <row r="65" spans="1:52">
      <c r="A65" s="250">
        <v>50</v>
      </c>
      <c r="B65" s="251" t="s">
        <v>898</v>
      </c>
      <c r="C65" s="320">
        <f>波及計算!C56</f>
        <v>0</v>
      </c>
      <c r="D65" s="321">
        <f>波及計算!L56</f>
        <v>0</v>
      </c>
      <c r="E65" s="321">
        <f>波及計算!W56</f>
        <v>0</v>
      </c>
      <c r="F65" s="322">
        <f t="shared" si="6"/>
        <v>0</v>
      </c>
      <c r="G65" s="323">
        <f>波及計算!D56</f>
        <v>0</v>
      </c>
      <c r="H65" s="321">
        <f>波及計算!O56</f>
        <v>0</v>
      </c>
      <c r="I65" s="321">
        <f>波及計算!Z56</f>
        <v>0</v>
      </c>
      <c r="J65" s="324">
        <f t="shared" si="7"/>
        <v>0</v>
      </c>
      <c r="K65" s="323">
        <f>波及計算!I56</f>
        <v>0</v>
      </c>
      <c r="L65" s="321">
        <f>波及計算!R56</f>
        <v>0</v>
      </c>
      <c r="M65" s="321">
        <f>波及計算!AC56</f>
        <v>0</v>
      </c>
      <c r="N65" s="324">
        <f t="shared" si="8"/>
        <v>0</v>
      </c>
      <c r="AU65" s="250">
        <v>50</v>
      </c>
      <c r="AV65" s="251" t="s">
        <v>898</v>
      </c>
      <c r="AW65" s="547">
        <f t="shared" si="9"/>
        <v>0</v>
      </c>
      <c r="AX65" s="547">
        <f t="shared" si="10"/>
        <v>0</v>
      </c>
      <c r="AY65" s="549">
        <f>自給率表!C53*100</f>
        <v>12.912691032696822</v>
      </c>
      <c r="AZ65" s="549" t="e">
        <f t="shared" si="11"/>
        <v>#DIV/0!</v>
      </c>
    </row>
    <row r="66" spans="1:52">
      <c r="A66" s="250">
        <v>51</v>
      </c>
      <c r="B66" s="251" t="s">
        <v>904</v>
      </c>
      <c r="C66" s="320">
        <f>波及計算!C57</f>
        <v>0</v>
      </c>
      <c r="D66" s="321">
        <f>波及計算!L57</f>
        <v>0</v>
      </c>
      <c r="E66" s="321">
        <f>波及計算!W57</f>
        <v>0</v>
      </c>
      <c r="F66" s="322">
        <f t="shared" si="6"/>
        <v>0</v>
      </c>
      <c r="G66" s="323">
        <f>波及計算!D57</f>
        <v>0</v>
      </c>
      <c r="H66" s="321">
        <f>波及計算!O57</f>
        <v>0</v>
      </c>
      <c r="I66" s="321">
        <f>波及計算!Z57</f>
        <v>0</v>
      </c>
      <c r="J66" s="324">
        <f t="shared" si="7"/>
        <v>0</v>
      </c>
      <c r="K66" s="323">
        <f>波及計算!I57</f>
        <v>0</v>
      </c>
      <c r="L66" s="321">
        <f>波及計算!R57</f>
        <v>0</v>
      </c>
      <c r="M66" s="321">
        <f>波及計算!AC57</f>
        <v>0</v>
      </c>
      <c r="N66" s="324">
        <f t="shared" si="8"/>
        <v>0</v>
      </c>
      <c r="AU66" s="250">
        <v>51</v>
      </c>
      <c r="AV66" s="251" t="s">
        <v>904</v>
      </c>
      <c r="AW66" s="547">
        <f t="shared" si="9"/>
        <v>0</v>
      </c>
      <c r="AX66" s="547">
        <f t="shared" si="10"/>
        <v>0</v>
      </c>
      <c r="AY66" s="549">
        <f>自給率表!C54*100</f>
        <v>85.000000000000014</v>
      </c>
      <c r="AZ66" s="549" t="e">
        <f t="shared" si="11"/>
        <v>#DIV/0!</v>
      </c>
    </row>
    <row r="67" spans="1:52">
      <c r="A67" s="250">
        <v>52</v>
      </c>
      <c r="B67" s="251" t="s">
        <v>47</v>
      </c>
      <c r="C67" s="320">
        <f>波及計算!C58</f>
        <v>0</v>
      </c>
      <c r="D67" s="321">
        <f>波及計算!L58</f>
        <v>0</v>
      </c>
      <c r="E67" s="321">
        <f>波及計算!W58</f>
        <v>0</v>
      </c>
      <c r="F67" s="322">
        <f t="shared" si="6"/>
        <v>0</v>
      </c>
      <c r="G67" s="323">
        <f>波及計算!D58</f>
        <v>0</v>
      </c>
      <c r="H67" s="321">
        <f>波及計算!O58</f>
        <v>0</v>
      </c>
      <c r="I67" s="321">
        <f>波及計算!Z58</f>
        <v>0</v>
      </c>
      <c r="J67" s="324">
        <f t="shared" si="7"/>
        <v>0</v>
      </c>
      <c r="K67" s="323">
        <f>波及計算!I58</f>
        <v>0</v>
      </c>
      <c r="L67" s="321">
        <f>波及計算!R58</f>
        <v>0</v>
      </c>
      <c r="M67" s="321">
        <f>波及計算!AC58</f>
        <v>0</v>
      </c>
      <c r="N67" s="324">
        <f t="shared" si="8"/>
        <v>0</v>
      </c>
      <c r="AU67" s="250">
        <v>52</v>
      </c>
      <c r="AV67" s="251" t="s">
        <v>47</v>
      </c>
      <c r="AW67" s="547">
        <f t="shared" si="9"/>
        <v>0</v>
      </c>
      <c r="AX67" s="547">
        <f t="shared" si="10"/>
        <v>0</v>
      </c>
      <c r="AY67" s="549">
        <f>自給率表!C55*100</f>
        <v>44.433362471331769</v>
      </c>
      <c r="AZ67" s="549" t="e">
        <f t="shared" si="11"/>
        <v>#DIV/0!</v>
      </c>
    </row>
    <row r="68" spans="1:52">
      <c r="A68" s="250">
        <v>53</v>
      </c>
      <c r="B68" s="251" t="s">
        <v>12</v>
      </c>
      <c r="C68" s="320">
        <f>波及計算!C59</f>
        <v>0</v>
      </c>
      <c r="D68" s="321">
        <f>波及計算!L59</f>
        <v>0</v>
      </c>
      <c r="E68" s="321">
        <f>波及計算!W59</f>
        <v>0</v>
      </c>
      <c r="F68" s="322">
        <f t="shared" si="6"/>
        <v>0</v>
      </c>
      <c r="G68" s="323">
        <f>波及計算!D59</f>
        <v>0</v>
      </c>
      <c r="H68" s="321">
        <f>波及計算!O59</f>
        <v>0</v>
      </c>
      <c r="I68" s="321">
        <f>波及計算!Z59</f>
        <v>0</v>
      </c>
      <c r="J68" s="324">
        <f t="shared" si="7"/>
        <v>0</v>
      </c>
      <c r="K68" s="323">
        <f>波及計算!I59</f>
        <v>0</v>
      </c>
      <c r="L68" s="321">
        <f>波及計算!R59</f>
        <v>0</v>
      </c>
      <c r="M68" s="321">
        <f>波及計算!AC59</f>
        <v>0</v>
      </c>
      <c r="N68" s="324">
        <f t="shared" si="8"/>
        <v>0</v>
      </c>
      <c r="AU68" s="250">
        <v>53</v>
      </c>
      <c r="AV68" s="251" t="s">
        <v>12</v>
      </c>
      <c r="AW68" s="547">
        <f t="shared" si="9"/>
        <v>0</v>
      </c>
      <c r="AX68" s="547">
        <f t="shared" si="10"/>
        <v>0</v>
      </c>
      <c r="AY68" s="549">
        <f>自給率表!C56*100</f>
        <v>41.06433837418291</v>
      </c>
      <c r="AZ68" s="549" t="e">
        <f t="shared" si="11"/>
        <v>#DIV/0!</v>
      </c>
    </row>
    <row r="69" spans="1:52">
      <c r="A69" s="250">
        <v>54</v>
      </c>
      <c r="B69" s="251" t="s">
        <v>166</v>
      </c>
      <c r="C69" s="320">
        <f>波及計算!C60</f>
        <v>0</v>
      </c>
      <c r="D69" s="321">
        <f>波及計算!L60</f>
        <v>0</v>
      </c>
      <c r="E69" s="321">
        <f>波及計算!W60</f>
        <v>0</v>
      </c>
      <c r="F69" s="322">
        <f t="shared" si="6"/>
        <v>0</v>
      </c>
      <c r="G69" s="323">
        <f>波及計算!D60</f>
        <v>0</v>
      </c>
      <c r="H69" s="321">
        <f>波及計算!O60</f>
        <v>0</v>
      </c>
      <c r="I69" s="321">
        <f>波及計算!Z60</f>
        <v>0</v>
      </c>
      <c r="J69" s="324">
        <f t="shared" si="7"/>
        <v>0</v>
      </c>
      <c r="K69" s="323">
        <f>波及計算!I60</f>
        <v>0</v>
      </c>
      <c r="L69" s="321">
        <f>波及計算!R60</f>
        <v>0</v>
      </c>
      <c r="M69" s="321">
        <f>波及計算!AC60</f>
        <v>0</v>
      </c>
      <c r="N69" s="324">
        <f t="shared" si="8"/>
        <v>0</v>
      </c>
      <c r="AU69" s="250">
        <v>54</v>
      </c>
      <c r="AV69" s="251" t="s">
        <v>166</v>
      </c>
      <c r="AW69" s="547">
        <f t="shared" si="9"/>
        <v>0</v>
      </c>
      <c r="AX69" s="547">
        <f t="shared" si="10"/>
        <v>0</v>
      </c>
      <c r="AY69" s="549">
        <f>自給率表!C57*100</f>
        <v>92.044379628388896</v>
      </c>
      <c r="AZ69" s="549" t="e">
        <f t="shared" si="11"/>
        <v>#DIV/0!</v>
      </c>
    </row>
    <row r="70" spans="1:52">
      <c r="A70" s="250">
        <v>55</v>
      </c>
      <c r="B70" s="251" t="s">
        <v>51</v>
      </c>
      <c r="C70" s="320">
        <f>波及計算!C61</f>
        <v>0</v>
      </c>
      <c r="D70" s="321">
        <f>波及計算!L61</f>
        <v>0</v>
      </c>
      <c r="E70" s="321">
        <f>波及計算!W61</f>
        <v>0</v>
      </c>
      <c r="F70" s="322">
        <f t="shared" si="6"/>
        <v>0</v>
      </c>
      <c r="G70" s="323">
        <f>波及計算!D61</f>
        <v>0</v>
      </c>
      <c r="H70" s="321">
        <f>波及計算!O61</f>
        <v>0</v>
      </c>
      <c r="I70" s="321">
        <f>波及計算!Z61</f>
        <v>0</v>
      </c>
      <c r="J70" s="324">
        <f t="shared" si="7"/>
        <v>0</v>
      </c>
      <c r="K70" s="323">
        <f>波及計算!I61</f>
        <v>0</v>
      </c>
      <c r="L70" s="321">
        <f>波及計算!R61</f>
        <v>0</v>
      </c>
      <c r="M70" s="321">
        <f>波及計算!AC61</f>
        <v>0</v>
      </c>
      <c r="N70" s="324">
        <f t="shared" si="8"/>
        <v>0</v>
      </c>
      <c r="AU70" s="250">
        <v>55</v>
      </c>
      <c r="AV70" s="251" t="s">
        <v>51</v>
      </c>
      <c r="AW70" s="547">
        <f t="shared" si="9"/>
        <v>0</v>
      </c>
      <c r="AX70" s="547">
        <f t="shared" si="10"/>
        <v>0</v>
      </c>
      <c r="AY70" s="549">
        <f>自給率表!C58*100</f>
        <v>100</v>
      </c>
      <c r="AZ70" s="549" t="e">
        <f t="shared" si="11"/>
        <v>#DIV/0!</v>
      </c>
    </row>
    <row r="71" spans="1:52">
      <c r="A71" s="250">
        <v>56</v>
      </c>
      <c r="B71" s="251" t="s">
        <v>13</v>
      </c>
      <c r="C71" s="320">
        <f>波及計算!C62</f>
        <v>0</v>
      </c>
      <c r="D71" s="321">
        <f>波及計算!L62</f>
        <v>0</v>
      </c>
      <c r="E71" s="321">
        <f>波及計算!W62</f>
        <v>0</v>
      </c>
      <c r="F71" s="322">
        <f t="shared" si="6"/>
        <v>0</v>
      </c>
      <c r="G71" s="323">
        <f>波及計算!D62</f>
        <v>0</v>
      </c>
      <c r="H71" s="321">
        <f>波及計算!O62</f>
        <v>0</v>
      </c>
      <c r="I71" s="321">
        <f>波及計算!Z62</f>
        <v>0</v>
      </c>
      <c r="J71" s="324">
        <f t="shared" si="7"/>
        <v>0</v>
      </c>
      <c r="K71" s="323">
        <f>波及計算!I62</f>
        <v>0</v>
      </c>
      <c r="L71" s="321">
        <f>波及計算!R62</f>
        <v>0</v>
      </c>
      <c r="M71" s="321">
        <f>波及計算!AC62</f>
        <v>0</v>
      </c>
      <c r="N71" s="324">
        <f t="shared" si="8"/>
        <v>0</v>
      </c>
      <c r="AU71" s="250">
        <v>56</v>
      </c>
      <c r="AV71" s="251" t="s">
        <v>13</v>
      </c>
      <c r="AW71" s="547">
        <f t="shared" si="9"/>
        <v>0</v>
      </c>
      <c r="AX71" s="547">
        <f t="shared" si="10"/>
        <v>0</v>
      </c>
      <c r="AY71" s="549">
        <f>自給率表!C59*100</f>
        <v>26.929560004826747</v>
      </c>
      <c r="AZ71" s="549" t="e">
        <f t="shared" si="11"/>
        <v>#DIV/0!</v>
      </c>
    </row>
    <row r="72" spans="1:52">
      <c r="A72" s="250">
        <v>57</v>
      </c>
      <c r="B72" s="251" t="s">
        <v>1926</v>
      </c>
      <c r="C72" s="320">
        <f>波及計算!C63</f>
        <v>0</v>
      </c>
      <c r="D72" s="321">
        <f>波及計算!L63</f>
        <v>0</v>
      </c>
      <c r="E72" s="321">
        <f>波及計算!W63</f>
        <v>0</v>
      </c>
      <c r="F72" s="322">
        <f t="shared" si="6"/>
        <v>0</v>
      </c>
      <c r="G72" s="323">
        <f>波及計算!D63</f>
        <v>0</v>
      </c>
      <c r="H72" s="321">
        <f>波及計算!O63</f>
        <v>0</v>
      </c>
      <c r="I72" s="321">
        <f>波及計算!Z63</f>
        <v>0</v>
      </c>
      <c r="J72" s="324">
        <f t="shared" si="7"/>
        <v>0</v>
      </c>
      <c r="K72" s="323">
        <f>波及計算!I63</f>
        <v>0</v>
      </c>
      <c r="L72" s="321">
        <f>波及計算!R63</f>
        <v>0</v>
      </c>
      <c r="M72" s="321">
        <f>波及計算!AC63</f>
        <v>0</v>
      </c>
      <c r="N72" s="324">
        <f t="shared" si="8"/>
        <v>0</v>
      </c>
      <c r="AU72" s="250">
        <v>57</v>
      </c>
      <c r="AV72" s="251" t="s">
        <v>1926</v>
      </c>
      <c r="AW72" s="547">
        <f t="shared" si="9"/>
        <v>0</v>
      </c>
      <c r="AX72" s="547">
        <f t="shared" si="10"/>
        <v>0</v>
      </c>
      <c r="AY72" s="549">
        <f>自給率表!C60*100</f>
        <v>42.398983254924701</v>
      </c>
      <c r="AZ72" s="549" t="e">
        <f t="shared" si="11"/>
        <v>#DIV/0!</v>
      </c>
    </row>
    <row r="73" spans="1:52">
      <c r="A73" s="250">
        <v>58</v>
      </c>
      <c r="B73" s="251" t="s">
        <v>59</v>
      </c>
      <c r="C73" s="320">
        <f>波及計算!C64</f>
        <v>0</v>
      </c>
      <c r="D73" s="321">
        <f>波及計算!L64</f>
        <v>0</v>
      </c>
      <c r="E73" s="321">
        <f>波及計算!W64</f>
        <v>0</v>
      </c>
      <c r="F73" s="322">
        <f t="shared" si="6"/>
        <v>0</v>
      </c>
      <c r="G73" s="323">
        <f>波及計算!D64</f>
        <v>0</v>
      </c>
      <c r="H73" s="321">
        <f>波及計算!O64</f>
        <v>0</v>
      </c>
      <c r="I73" s="321">
        <f>波及計算!Z64</f>
        <v>0</v>
      </c>
      <c r="J73" s="324">
        <f t="shared" si="7"/>
        <v>0</v>
      </c>
      <c r="K73" s="323">
        <f>波及計算!I64</f>
        <v>0</v>
      </c>
      <c r="L73" s="321">
        <f>波及計算!R64</f>
        <v>0</v>
      </c>
      <c r="M73" s="321">
        <f>波及計算!AC64</f>
        <v>0</v>
      </c>
      <c r="N73" s="324">
        <f t="shared" si="8"/>
        <v>0</v>
      </c>
      <c r="AU73" s="250">
        <v>58</v>
      </c>
      <c r="AV73" s="251" t="s">
        <v>59</v>
      </c>
      <c r="AW73" s="547">
        <f t="shared" si="9"/>
        <v>0</v>
      </c>
      <c r="AX73" s="547">
        <f t="shared" si="10"/>
        <v>0</v>
      </c>
      <c r="AY73" s="549">
        <f>自給率表!C61*100</f>
        <v>100</v>
      </c>
      <c r="AZ73" s="549" t="e">
        <f t="shared" si="11"/>
        <v>#DIV/0!</v>
      </c>
    </row>
    <row r="74" spans="1:52">
      <c r="A74" s="250">
        <v>59</v>
      </c>
      <c r="B74" s="251" t="s">
        <v>14</v>
      </c>
      <c r="C74" s="320">
        <f>波及計算!C65</f>
        <v>0</v>
      </c>
      <c r="D74" s="321">
        <f>波及計算!L65</f>
        <v>0</v>
      </c>
      <c r="E74" s="321">
        <f>波及計算!W65</f>
        <v>0</v>
      </c>
      <c r="F74" s="322">
        <f t="shared" si="6"/>
        <v>0</v>
      </c>
      <c r="G74" s="323">
        <f>波及計算!D65</f>
        <v>0</v>
      </c>
      <c r="H74" s="321">
        <f>波及計算!O65</f>
        <v>0</v>
      </c>
      <c r="I74" s="321">
        <f>波及計算!Z65</f>
        <v>0</v>
      </c>
      <c r="J74" s="324">
        <f t="shared" si="7"/>
        <v>0</v>
      </c>
      <c r="K74" s="323">
        <f>波及計算!I65</f>
        <v>0</v>
      </c>
      <c r="L74" s="321">
        <f>波及計算!R65</f>
        <v>0</v>
      </c>
      <c r="M74" s="321">
        <f>波及計算!AC65</f>
        <v>0</v>
      </c>
      <c r="N74" s="324">
        <f t="shared" si="8"/>
        <v>0</v>
      </c>
      <c r="AU74" s="250">
        <v>59</v>
      </c>
      <c r="AV74" s="251" t="s">
        <v>14</v>
      </c>
      <c r="AW74" s="547">
        <f t="shared" si="9"/>
        <v>0</v>
      </c>
      <c r="AX74" s="547">
        <f t="shared" si="10"/>
        <v>0</v>
      </c>
      <c r="AY74" s="549">
        <f>自給率表!C62*100</f>
        <v>20.28755983512913</v>
      </c>
      <c r="AZ74" s="549" t="e">
        <f t="shared" si="11"/>
        <v>#DIV/0!</v>
      </c>
    </row>
    <row r="75" spans="1:52">
      <c r="A75" s="250">
        <v>60</v>
      </c>
      <c r="B75" s="251" t="s">
        <v>15</v>
      </c>
      <c r="C75" s="320">
        <f>波及計算!C66</f>
        <v>0</v>
      </c>
      <c r="D75" s="321">
        <f>波及計算!L66</f>
        <v>0</v>
      </c>
      <c r="E75" s="321">
        <f>波及計算!W66</f>
        <v>0</v>
      </c>
      <c r="F75" s="322">
        <f t="shared" si="6"/>
        <v>0</v>
      </c>
      <c r="G75" s="323">
        <f>波及計算!D66</f>
        <v>0</v>
      </c>
      <c r="H75" s="321">
        <f>波及計算!O66</f>
        <v>0</v>
      </c>
      <c r="I75" s="321">
        <f>波及計算!Z66</f>
        <v>0</v>
      </c>
      <c r="J75" s="324">
        <f t="shared" si="7"/>
        <v>0</v>
      </c>
      <c r="K75" s="323">
        <f>波及計算!I66</f>
        <v>0</v>
      </c>
      <c r="L75" s="321">
        <f>波及計算!R66</f>
        <v>0</v>
      </c>
      <c r="M75" s="321">
        <f>波及計算!AC66</f>
        <v>0</v>
      </c>
      <c r="N75" s="324">
        <f t="shared" si="8"/>
        <v>0</v>
      </c>
      <c r="AU75" s="250">
        <v>60</v>
      </c>
      <c r="AV75" s="251" t="s">
        <v>15</v>
      </c>
      <c r="AW75" s="547">
        <f t="shared" si="9"/>
        <v>0</v>
      </c>
      <c r="AX75" s="547">
        <f t="shared" si="10"/>
        <v>0</v>
      </c>
      <c r="AY75" s="549">
        <f>自給率表!C63*100</f>
        <v>0</v>
      </c>
      <c r="AZ75" s="549" t="e">
        <f t="shared" si="11"/>
        <v>#DIV/0!</v>
      </c>
    </row>
    <row r="76" spans="1:52">
      <c r="A76" s="250">
        <v>61</v>
      </c>
      <c r="B76" s="251" t="s">
        <v>88</v>
      </c>
      <c r="C76" s="320">
        <f>波及計算!C67</f>
        <v>0</v>
      </c>
      <c r="D76" s="321">
        <f>波及計算!L67</f>
        <v>0</v>
      </c>
      <c r="E76" s="321">
        <f>波及計算!W67</f>
        <v>0</v>
      </c>
      <c r="F76" s="322">
        <f t="shared" si="6"/>
        <v>0</v>
      </c>
      <c r="G76" s="323">
        <f>波及計算!D67</f>
        <v>0</v>
      </c>
      <c r="H76" s="321">
        <f>波及計算!O67</f>
        <v>0</v>
      </c>
      <c r="I76" s="321">
        <f>波及計算!Z67</f>
        <v>0</v>
      </c>
      <c r="J76" s="324">
        <f t="shared" si="7"/>
        <v>0</v>
      </c>
      <c r="K76" s="323">
        <f>波及計算!I67</f>
        <v>0</v>
      </c>
      <c r="L76" s="321">
        <f>波及計算!R67</f>
        <v>0</v>
      </c>
      <c r="M76" s="321">
        <f>波及計算!AC67</f>
        <v>0</v>
      </c>
      <c r="N76" s="324">
        <f t="shared" si="8"/>
        <v>0</v>
      </c>
      <c r="AU76" s="250">
        <v>61</v>
      </c>
      <c r="AV76" s="251" t="s">
        <v>88</v>
      </c>
      <c r="AW76" s="547">
        <f t="shared" si="9"/>
        <v>0</v>
      </c>
      <c r="AX76" s="547">
        <f t="shared" si="10"/>
        <v>0</v>
      </c>
      <c r="AY76" s="549">
        <f>自給率表!C64*100</f>
        <v>17.730480051085038</v>
      </c>
      <c r="AZ76" s="549" t="e">
        <f t="shared" si="11"/>
        <v>#DIV/0!</v>
      </c>
    </row>
    <row r="77" spans="1:52">
      <c r="A77" s="250">
        <v>62</v>
      </c>
      <c r="B77" s="251" t="s">
        <v>16</v>
      </c>
      <c r="C77" s="320">
        <f>波及計算!C68</f>
        <v>0</v>
      </c>
      <c r="D77" s="321">
        <f>波及計算!L68</f>
        <v>0</v>
      </c>
      <c r="E77" s="321">
        <f>波及計算!W68</f>
        <v>0</v>
      </c>
      <c r="F77" s="322">
        <f t="shared" si="6"/>
        <v>0</v>
      </c>
      <c r="G77" s="323">
        <f>波及計算!D68</f>
        <v>0</v>
      </c>
      <c r="H77" s="321">
        <f>波及計算!O68</f>
        <v>0</v>
      </c>
      <c r="I77" s="321">
        <f>波及計算!Z68</f>
        <v>0</v>
      </c>
      <c r="J77" s="324">
        <f t="shared" si="7"/>
        <v>0</v>
      </c>
      <c r="K77" s="323">
        <f>波及計算!I68</f>
        <v>0</v>
      </c>
      <c r="L77" s="321">
        <f>波及計算!R68</f>
        <v>0</v>
      </c>
      <c r="M77" s="321">
        <f>波及計算!AC68</f>
        <v>0</v>
      </c>
      <c r="N77" s="324">
        <f t="shared" si="8"/>
        <v>0</v>
      </c>
      <c r="AU77" s="250">
        <v>62</v>
      </c>
      <c r="AV77" s="251" t="s">
        <v>16</v>
      </c>
      <c r="AW77" s="547">
        <f t="shared" si="9"/>
        <v>0</v>
      </c>
      <c r="AX77" s="547">
        <f t="shared" si="10"/>
        <v>0</v>
      </c>
      <c r="AY77" s="549">
        <f>自給率表!C65*100</f>
        <v>28.148746619015654</v>
      </c>
      <c r="AZ77" s="549" t="e">
        <f t="shared" si="11"/>
        <v>#DIV/0!</v>
      </c>
    </row>
    <row r="78" spans="1:52">
      <c r="A78" s="250">
        <v>63</v>
      </c>
      <c r="B78" s="251" t="s">
        <v>167</v>
      </c>
      <c r="C78" s="320">
        <f>波及計算!C69</f>
        <v>0</v>
      </c>
      <c r="D78" s="321">
        <f>波及計算!L69</f>
        <v>0</v>
      </c>
      <c r="E78" s="321">
        <f>波及計算!W69</f>
        <v>0</v>
      </c>
      <c r="F78" s="322">
        <f t="shared" si="6"/>
        <v>0</v>
      </c>
      <c r="G78" s="323">
        <f>波及計算!D69</f>
        <v>0</v>
      </c>
      <c r="H78" s="321">
        <f>波及計算!O69</f>
        <v>0</v>
      </c>
      <c r="I78" s="321">
        <f>波及計算!Z69</f>
        <v>0</v>
      </c>
      <c r="J78" s="324">
        <f t="shared" si="7"/>
        <v>0</v>
      </c>
      <c r="K78" s="323">
        <f>波及計算!I69</f>
        <v>0</v>
      </c>
      <c r="L78" s="321">
        <f>波及計算!R69</f>
        <v>0</v>
      </c>
      <c r="M78" s="321">
        <f>波及計算!AC69</f>
        <v>0</v>
      </c>
      <c r="N78" s="324">
        <f t="shared" si="8"/>
        <v>0</v>
      </c>
      <c r="AU78" s="250">
        <v>63</v>
      </c>
      <c r="AV78" s="251" t="s">
        <v>167</v>
      </c>
      <c r="AW78" s="547">
        <f t="shared" si="9"/>
        <v>0</v>
      </c>
      <c r="AX78" s="547">
        <f t="shared" si="10"/>
        <v>0</v>
      </c>
      <c r="AY78" s="549">
        <f>自給率表!C66*100</f>
        <v>17.620751099934594</v>
      </c>
      <c r="AZ78" s="549" t="e">
        <f t="shared" si="11"/>
        <v>#DIV/0!</v>
      </c>
    </row>
    <row r="79" spans="1:52">
      <c r="A79" s="250">
        <v>64</v>
      </c>
      <c r="B79" s="251" t="s">
        <v>1286</v>
      </c>
      <c r="C79" s="320">
        <f>波及計算!C70</f>
        <v>0</v>
      </c>
      <c r="D79" s="321">
        <f>波及計算!L70</f>
        <v>0</v>
      </c>
      <c r="E79" s="321">
        <f>波及計算!W70</f>
        <v>0</v>
      </c>
      <c r="F79" s="322">
        <f t="shared" si="6"/>
        <v>0</v>
      </c>
      <c r="G79" s="323">
        <f>波及計算!D70</f>
        <v>0</v>
      </c>
      <c r="H79" s="321">
        <f>波及計算!O70</f>
        <v>0</v>
      </c>
      <c r="I79" s="321">
        <f>波及計算!Z70</f>
        <v>0</v>
      </c>
      <c r="J79" s="324">
        <f t="shared" si="7"/>
        <v>0</v>
      </c>
      <c r="K79" s="323">
        <f>波及計算!I70</f>
        <v>0</v>
      </c>
      <c r="L79" s="321">
        <f>波及計算!R70</f>
        <v>0</v>
      </c>
      <c r="M79" s="321">
        <f>波及計算!AC70</f>
        <v>0</v>
      </c>
      <c r="N79" s="324">
        <f t="shared" si="8"/>
        <v>0</v>
      </c>
      <c r="AU79" s="250">
        <v>64</v>
      </c>
      <c r="AV79" s="251" t="s">
        <v>1286</v>
      </c>
      <c r="AW79" s="547">
        <f t="shared" si="9"/>
        <v>0</v>
      </c>
      <c r="AX79" s="547">
        <f t="shared" si="10"/>
        <v>0</v>
      </c>
      <c r="AY79" s="549">
        <f>自給率表!C67*100</f>
        <v>0</v>
      </c>
      <c r="AZ79" s="549" t="e">
        <f t="shared" si="11"/>
        <v>#DIV/0!</v>
      </c>
    </row>
    <row r="80" spans="1:52">
      <c r="A80" s="250">
        <v>65</v>
      </c>
      <c r="B80" s="251" t="s">
        <v>1239</v>
      </c>
      <c r="C80" s="320">
        <f>波及計算!C71</f>
        <v>0</v>
      </c>
      <c r="D80" s="321">
        <f>波及計算!L71</f>
        <v>0</v>
      </c>
      <c r="E80" s="321">
        <f>波及計算!W71</f>
        <v>0</v>
      </c>
      <c r="F80" s="322">
        <f t="shared" si="6"/>
        <v>0</v>
      </c>
      <c r="G80" s="323">
        <f>波及計算!D71</f>
        <v>0</v>
      </c>
      <c r="H80" s="321">
        <f>波及計算!O71</f>
        <v>0</v>
      </c>
      <c r="I80" s="321">
        <f>波及計算!Z71</f>
        <v>0</v>
      </c>
      <c r="J80" s="324">
        <f t="shared" si="7"/>
        <v>0</v>
      </c>
      <c r="K80" s="323">
        <f>波及計算!I71</f>
        <v>0</v>
      </c>
      <c r="L80" s="321">
        <f>波及計算!R71</f>
        <v>0</v>
      </c>
      <c r="M80" s="321">
        <f>波及計算!AC71</f>
        <v>0</v>
      </c>
      <c r="N80" s="324">
        <f t="shared" si="8"/>
        <v>0</v>
      </c>
      <c r="AU80" s="250">
        <v>65</v>
      </c>
      <c r="AV80" s="251" t="s">
        <v>1239</v>
      </c>
      <c r="AW80" s="547">
        <f t="shared" ref="AW80:AW103" si="12">D80/100</f>
        <v>0</v>
      </c>
      <c r="AX80" s="547">
        <f t="shared" ref="AX80:AX103" si="13">E80/100</f>
        <v>0</v>
      </c>
      <c r="AY80" s="549">
        <f>自給率表!C68*100</f>
        <v>4.6939948647126144</v>
      </c>
      <c r="AZ80" s="549" t="e">
        <f t="shared" ref="AZ80:AZ104" si="14">AX80/AX$104*100</f>
        <v>#DIV/0!</v>
      </c>
    </row>
    <row r="81" spans="1:52">
      <c r="A81" s="250">
        <v>66</v>
      </c>
      <c r="B81" s="251" t="s">
        <v>17</v>
      </c>
      <c r="C81" s="320">
        <f>波及計算!C72</f>
        <v>0</v>
      </c>
      <c r="D81" s="321">
        <f>波及計算!L72</f>
        <v>0</v>
      </c>
      <c r="E81" s="321">
        <f>波及計算!W72</f>
        <v>0</v>
      </c>
      <c r="F81" s="322">
        <f t="shared" ref="F81:F103" si="15">SUM(C81:E81)</f>
        <v>0</v>
      </c>
      <c r="G81" s="323">
        <f>波及計算!D72</f>
        <v>0</v>
      </c>
      <c r="H81" s="321">
        <f>波及計算!O72</f>
        <v>0</v>
      </c>
      <c r="I81" s="321">
        <f>波及計算!Z72</f>
        <v>0</v>
      </c>
      <c r="J81" s="324">
        <f t="shared" ref="J81:J103" si="16">SUM(G81:I81)</f>
        <v>0</v>
      </c>
      <c r="K81" s="323">
        <f>波及計算!I72</f>
        <v>0</v>
      </c>
      <c r="L81" s="321">
        <f>波及計算!R72</f>
        <v>0</v>
      </c>
      <c r="M81" s="321">
        <f>波及計算!AC72</f>
        <v>0</v>
      </c>
      <c r="N81" s="324">
        <f t="shared" ref="N81:N103" si="17">SUM(K81:M81)</f>
        <v>0</v>
      </c>
      <c r="AU81" s="250">
        <v>66</v>
      </c>
      <c r="AV81" s="251" t="s">
        <v>17</v>
      </c>
      <c r="AW81" s="547">
        <f t="shared" si="12"/>
        <v>0</v>
      </c>
      <c r="AX81" s="547">
        <f t="shared" si="13"/>
        <v>0</v>
      </c>
      <c r="AY81" s="549">
        <f>自給率表!C69*100</f>
        <v>32.557746939748867</v>
      </c>
      <c r="AZ81" s="549" t="e">
        <f t="shared" si="14"/>
        <v>#DIV/0!</v>
      </c>
    </row>
    <row r="82" spans="1:52">
      <c r="A82" s="250">
        <v>67</v>
      </c>
      <c r="B82" s="510" t="s">
        <v>89</v>
      </c>
      <c r="C82" s="320">
        <f>波及計算!C73</f>
        <v>0</v>
      </c>
      <c r="D82" s="321">
        <f>波及計算!L73</f>
        <v>0</v>
      </c>
      <c r="E82" s="321">
        <f>波及計算!W73</f>
        <v>0</v>
      </c>
      <c r="F82" s="322">
        <f t="shared" si="15"/>
        <v>0</v>
      </c>
      <c r="G82" s="323">
        <f>波及計算!D73</f>
        <v>0</v>
      </c>
      <c r="H82" s="321">
        <f>波及計算!O73</f>
        <v>0</v>
      </c>
      <c r="I82" s="321">
        <f>波及計算!Z73</f>
        <v>0</v>
      </c>
      <c r="J82" s="324">
        <f t="shared" si="16"/>
        <v>0</v>
      </c>
      <c r="K82" s="323">
        <f>波及計算!I73</f>
        <v>0</v>
      </c>
      <c r="L82" s="321">
        <f>波及計算!R73</f>
        <v>0</v>
      </c>
      <c r="M82" s="321">
        <f>波及計算!AC73</f>
        <v>0</v>
      </c>
      <c r="N82" s="324">
        <f t="shared" si="17"/>
        <v>0</v>
      </c>
      <c r="AU82" s="250">
        <v>67</v>
      </c>
      <c r="AV82" s="510" t="s">
        <v>89</v>
      </c>
      <c r="AW82" s="547">
        <f t="shared" si="12"/>
        <v>0</v>
      </c>
      <c r="AX82" s="547">
        <f t="shared" si="13"/>
        <v>0</v>
      </c>
      <c r="AY82" s="549">
        <f>自給率表!C70*100</f>
        <v>29.483112270931201</v>
      </c>
      <c r="AZ82" s="549" t="e">
        <f t="shared" si="14"/>
        <v>#DIV/0!</v>
      </c>
    </row>
    <row r="83" spans="1:52">
      <c r="A83" s="250">
        <v>68</v>
      </c>
      <c r="B83" s="510" t="s">
        <v>169</v>
      </c>
      <c r="C83" s="320">
        <f>波及計算!C74</f>
        <v>0</v>
      </c>
      <c r="D83" s="321">
        <f>波及計算!L74</f>
        <v>0</v>
      </c>
      <c r="E83" s="321">
        <f>波及計算!W74</f>
        <v>0</v>
      </c>
      <c r="F83" s="322">
        <f t="shared" si="15"/>
        <v>0</v>
      </c>
      <c r="G83" s="323">
        <f>波及計算!D74</f>
        <v>0</v>
      </c>
      <c r="H83" s="321">
        <f>波及計算!O74</f>
        <v>0</v>
      </c>
      <c r="I83" s="321">
        <f>波及計算!Z74</f>
        <v>0</v>
      </c>
      <c r="J83" s="324">
        <f t="shared" si="16"/>
        <v>0</v>
      </c>
      <c r="K83" s="323">
        <f>波及計算!I74</f>
        <v>0</v>
      </c>
      <c r="L83" s="321">
        <f>波及計算!R74</f>
        <v>0</v>
      </c>
      <c r="M83" s="321">
        <f>波及計算!AC74</f>
        <v>0</v>
      </c>
      <c r="N83" s="324">
        <f t="shared" si="17"/>
        <v>0</v>
      </c>
      <c r="AU83" s="250">
        <v>68</v>
      </c>
      <c r="AV83" s="510" t="s">
        <v>169</v>
      </c>
      <c r="AW83" s="547">
        <f t="shared" si="12"/>
        <v>0</v>
      </c>
      <c r="AX83" s="547">
        <f t="shared" si="13"/>
        <v>0</v>
      </c>
      <c r="AY83" s="549">
        <f>自給率表!C71*100</f>
        <v>34.016983783199159</v>
      </c>
      <c r="AZ83" s="549" t="e">
        <f t="shared" si="14"/>
        <v>#DIV/0!</v>
      </c>
    </row>
    <row r="84" spans="1:52">
      <c r="A84" s="250">
        <v>69</v>
      </c>
      <c r="B84" s="510" t="s">
        <v>170</v>
      </c>
      <c r="C84" s="320">
        <f>波及計算!C75</f>
        <v>0</v>
      </c>
      <c r="D84" s="321">
        <f>波及計算!L75</f>
        <v>0</v>
      </c>
      <c r="E84" s="321">
        <f>波及計算!W75</f>
        <v>0</v>
      </c>
      <c r="F84" s="322">
        <f t="shared" si="15"/>
        <v>0</v>
      </c>
      <c r="G84" s="323">
        <f>波及計算!D75</f>
        <v>0</v>
      </c>
      <c r="H84" s="321">
        <f>波及計算!O75</f>
        <v>0</v>
      </c>
      <c r="I84" s="321">
        <f>波及計算!Z75</f>
        <v>0</v>
      </c>
      <c r="J84" s="324">
        <f t="shared" si="16"/>
        <v>0</v>
      </c>
      <c r="K84" s="323">
        <f>波及計算!I75</f>
        <v>0</v>
      </c>
      <c r="L84" s="321">
        <f>波及計算!R75</f>
        <v>0</v>
      </c>
      <c r="M84" s="321">
        <f>波及計算!AC75</f>
        <v>0</v>
      </c>
      <c r="N84" s="324">
        <f t="shared" si="17"/>
        <v>0</v>
      </c>
      <c r="AU84" s="250">
        <v>69</v>
      </c>
      <c r="AV84" s="510" t="s">
        <v>170</v>
      </c>
      <c r="AW84" s="547">
        <f t="shared" si="12"/>
        <v>0</v>
      </c>
      <c r="AX84" s="547">
        <f t="shared" si="13"/>
        <v>0</v>
      </c>
      <c r="AY84" s="549">
        <f>自給率表!C72*100</f>
        <v>10.945592604276044</v>
      </c>
      <c r="AZ84" s="549" t="e">
        <f t="shared" si="14"/>
        <v>#DIV/0!</v>
      </c>
    </row>
    <row r="85" spans="1:52">
      <c r="A85" s="250">
        <v>70</v>
      </c>
      <c r="B85" s="510" t="s">
        <v>18</v>
      </c>
      <c r="C85" s="320">
        <f>波及計算!C76</f>
        <v>0</v>
      </c>
      <c r="D85" s="321">
        <f>波及計算!L76</f>
        <v>0</v>
      </c>
      <c r="E85" s="321">
        <f>波及計算!W76</f>
        <v>0</v>
      </c>
      <c r="F85" s="322">
        <f t="shared" si="15"/>
        <v>0</v>
      </c>
      <c r="G85" s="323">
        <f>波及計算!D76</f>
        <v>0</v>
      </c>
      <c r="H85" s="321">
        <f>波及計算!O76</f>
        <v>0</v>
      </c>
      <c r="I85" s="321">
        <f>波及計算!Z76</f>
        <v>0</v>
      </c>
      <c r="J85" s="324">
        <f t="shared" si="16"/>
        <v>0</v>
      </c>
      <c r="K85" s="323">
        <f>波及計算!I76</f>
        <v>0</v>
      </c>
      <c r="L85" s="321">
        <f>波及計算!R76</f>
        <v>0</v>
      </c>
      <c r="M85" s="321">
        <f>波及計算!AC76</f>
        <v>0</v>
      </c>
      <c r="N85" s="324">
        <f t="shared" si="17"/>
        <v>0</v>
      </c>
      <c r="AU85" s="250">
        <v>70</v>
      </c>
      <c r="AV85" s="510" t="s">
        <v>18</v>
      </c>
      <c r="AW85" s="547">
        <f t="shared" si="12"/>
        <v>0</v>
      </c>
      <c r="AX85" s="547">
        <f t="shared" si="13"/>
        <v>0</v>
      </c>
      <c r="AY85" s="549">
        <f>自給率表!C73*100</f>
        <v>100</v>
      </c>
      <c r="AZ85" s="549" t="e">
        <f t="shared" si="14"/>
        <v>#DIV/0!</v>
      </c>
    </row>
    <row r="86" spans="1:52">
      <c r="A86" s="250">
        <v>71</v>
      </c>
      <c r="B86" s="510" t="s">
        <v>19</v>
      </c>
      <c r="C86" s="320">
        <f>波及計算!C77</f>
        <v>0</v>
      </c>
      <c r="D86" s="321">
        <f>波及計算!L77</f>
        <v>0</v>
      </c>
      <c r="E86" s="321">
        <f>波及計算!W77</f>
        <v>0</v>
      </c>
      <c r="F86" s="322">
        <f t="shared" si="15"/>
        <v>0</v>
      </c>
      <c r="G86" s="323">
        <f>波及計算!D77</f>
        <v>0</v>
      </c>
      <c r="H86" s="321">
        <f>波及計算!O77</f>
        <v>0</v>
      </c>
      <c r="I86" s="321">
        <f>波及計算!Z77</f>
        <v>0</v>
      </c>
      <c r="J86" s="324">
        <f t="shared" si="16"/>
        <v>0</v>
      </c>
      <c r="K86" s="323">
        <f>波及計算!I77</f>
        <v>0</v>
      </c>
      <c r="L86" s="321">
        <f>波及計算!R77</f>
        <v>0</v>
      </c>
      <c r="M86" s="321">
        <f>波及計算!AC77</f>
        <v>0</v>
      </c>
      <c r="N86" s="324">
        <f t="shared" si="17"/>
        <v>0</v>
      </c>
      <c r="AU86" s="250">
        <v>71</v>
      </c>
      <c r="AV86" s="510" t="s">
        <v>19</v>
      </c>
      <c r="AW86" s="547">
        <f t="shared" si="12"/>
        <v>0</v>
      </c>
      <c r="AX86" s="547">
        <f t="shared" si="13"/>
        <v>0</v>
      </c>
      <c r="AY86" s="549">
        <f>自給率表!C74*100</f>
        <v>87.424358606001235</v>
      </c>
      <c r="AZ86" s="549" t="e">
        <f t="shared" si="14"/>
        <v>#DIV/0!</v>
      </c>
    </row>
    <row r="87" spans="1:52">
      <c r="A87" s="250">
        <v>72</v>
      </c>
      <c r="B87" s="510" t="s">
        <v>20</v>
      </c>
      <c r="C87" s="320">
        <f>波及計算!C78</f>
        <v>0</v>
      </c>
      <c r="D87" s="321">
        <f>波及計算!L78</f>
        <v>0</v>
      </c>
      <c r="E87" s="321">
        <f>波及計算!W78</f>
        <v>0</v>
      </c>
      <c r="F87" s="322">
        <f t="shared" si="15"/>
        <v>0</v>
      </c>
      <c r="G87" s="323">
        <f>波及計算!D78</f>
        <v>0</v>
      </c>
      <c r="H87" s="321">
        <f>波及計算!O78</f>
        <v>0</v>
      </c>
      <c r="I87" s="321">
        <f>波及計算!Z78</f>
        <v>0</v>
      </c>
      <c r="J87" s="324">
        <f t="shared" si="16"/>
        <v>0</v>
      </c>
      <c r="K87" s="323">
        <f>波及計算!I78</f>
        <v>0</v>
      </c>
      <c r="L87" s="321">
        <f>波及計算!R78</f>
        <v>0</v>
      </c>
      <c r="M87" s="321">
        <f>波及計算!AC78</f>
        <v>0</v>
      </c>
      <c r="N87" s="324">
        <f t="shared" si="17"/>
        <v>0</v>
      </c>
      <c r="AU87" s="250">
        <v>72</v>
      </c>
      <c r="AV87" s="510" t="s">
        <v>20</v>
      </c>
      <c r="AW87" s="547">
        <f t="shared" si="12"/>
        <v>0</v>
      </c>
      <c r="AX87" s="547">
        <f t="shared" si="13"/>
        <v>0</v>
      </c>
      <c r="AY87" s="549">
        <f>自給率表!C75*100</f>
        <v>83.967726839552654</v>
      </c>
      <c r="AZ87" s="549" t="e">
        <f t="shared" si="14"/>
        <v>#DIV/0!</v>
      </c>
    </row>
    <row r="88" spans="1:52">
      <c r="A88" s="250">
        <v>73</v>
      </c>
      <c r="B88" s="510" t="s">
        <v>1945</v>
      </c>
      <c r="C88" s="320">
        <f>波及計算!C79</f>
        <v>0</v>
      </c>
      <c r="D88" s="321">
        <f>波及計算!L79</f>
        <v>0</v>
      </c>
      <c r="E88" s="321">
        <f>波及計算!W79</f>
        <v>0</v>
      </c>
      <c r="F88" s="322">
        <f t="shared" si="15"/>
        <v>0</v>
      </c>
      <c r="G88" s="323">
        <f>波及計算!D79</f>
        <v>0</v>
      </c>
      <c r="H88" s="321">
        <f>波及計算!O79</f>
        <v>0</v>
      </c>
      <c r="I88" s="321">
        <f>波及計算!Z79</f>
        <v>0</v>
      </c>
      <c r="J88" s="324">
        <f t="shared" si="16"/>
        <v>0</v>
      </c>
      <c r="K88" s="323">
        <f>波及計算!I79</f>
        <v>0</v>
      </c>
      <c r="L88" s="321">
        <f>波及計算!R79</f>
        <v>0</v>
      </c>
      <c r="M88" s="321">
        <f>波及計算!AC79</f>
        <v>0</v>
      </c>
      <c r="N88" s="324">
        <f t="shared" si="17"/>
        <v>0</v>
      </c>
      <c r="AU88" s="250">
        <v>73</v>
      </c>
      <c r="AV88" s="510" t="s">
        <v>1945</v>
      </c>
      <c r="AW88" s="547">
        <f t="shared" si="12"/>
        <v>0</v>
      </c>
      <c r="AX88" s="547">
        <f t="shared" si="13"/>
        <v>0</v>
      </c>
      <c r="AY88" s="549">
        <f>自給率表!C76*100</f>
        <v>60.999999999999986</v>
      </c>
      <c r="AZ88" s="549" t="e">
        <f t="shared" si="14"/>
        <v>#DIV/0!</v>
      </c>
    </row>
    <row r="89" spans="1:52">
      <c r="A89" s="250">
        <v>74</v>
      </c>
      <c r="B89" s="510" t="s">
        <v>1946</v>
      </c>
      <c r="C89" s="320">
        <f>波及計算!C80</f>
        <v>0</v>
      </c>
      <c r="D89" s="321">
        <f>波及計算!L80</f>
        <v>0</v>
      </c>
      <c r="E89" s="321">
        <f>波及計算!W80</f>
        <v>0</v>
      </c>
      <c r="F89" s="322">
        <f t="shared" si="15"/>
        <v>0</v>
      </c>
      <c r="G89" s="323">
        <f>波及計算!D80</f>
        <v>0</v>
      </c>
      <c r="H89" s="321">
        <f>波及計算!O80</f>
        <v>0</v>
      </c>
      <c r="I89" s="321">
        <f>波及計算!Z80</f>
        <v>0</v>
      </c>
      <c r="J89" s="324">
        <f t="shared" si="16"/>
        <v>0</v>
      </c>
      <c r="K89" s="323">
        <f>波及計算!I80</f>
        <v>0</v>
      </c>
      <c r="L89" s="321">
        <f>波及計算!R80</f>
        <v>0</v>
      </c>
      <c r="M89" s="321">
        <f>波及計算!AC80</f>
        <v>0</v>
      </c>
      <c r="N89" s="324">
        <f t="shared" si="17"/>
        <v>0</v>
      </c>
      <c r="AU89" s="250">
        <v>74</v>
      </c>
      <c r="AV89" s="510" t="s">
        <v>1946</v>
      </c>
      <c r="AW89" s="547">
        <f t="shared" si="12"/>
        <v>0</v>
      </c>
      <c r="AX89" s="547">
        <f t="shared" si="13"/>
        <v>0</v>
      </c>
      <c r="AY89" s="549">
        <f>自給率表!C77*100</f>
        <v>42.307645713416576</v>
      </c>
      <c r="AZ89" s="549" t="e">
        <f t="shared" si="14"/>
        <v>#DIV/0!</v>
      </c>
    </row>
    <row r="90" spans="1:52">
      <c r="A90" s="250">
        <v>75</v>
      </c>
      <c r="B90" s="510" t="s">
        <v>1242</v>
      </c>
      <c r="C90" s="320">
        <f>波及計算!C81</f>
        <v>0</v>
      </c>
      <c r="D90" s="321">
        <f>波及計算!L81</f>
        <v>0</v>
      </c>
      <c r="E90" s="321">
        <f>波及計算!W81</f>
        <v>0</v>
      </c>
      <c r="F90" s="322">
        <f t="shared" si="15"/>
        <v>0</v>
      </c>
      <c r="G90" s="323">
        <f>波及計算!D81</f>
        <v>0</v>
      </c>
      <c r="H90" s="321">
        <f>波及計算!O81</f>
        <v>0</v>
      </c>
      <c r="I90" s="321">
        <f>波及計算!Z81</f>
        <v>0</v>
      </c>
      <c r="J90" s="324">
        <f t="shared" si="16"/>
        <v>0</v>
      </c>
      <c r="K90" s="323">
        <f>波及計算!I81</f>
        <v>0</v>
      </c>
      <c r="L90" s="321">
        <f>波及計算!R81</f>
        <v>0</v>
      </c>
      <c r="M90" s="321">
        <f>波及計算!AC81</f>
        <v>0</v>
      </c>
      <c r="N90" s="324">
        <f t="shared" si="17"/>
        <v>0</v>
      </c>
      <c r="AU90" s="250">
        <v>75</v>
      </c>
      <c r="AV90" s="510" t="s">
        <v>1242</v>
      </c>
      <c r="AW90" s="547">
        <f t="shared" si="12"/>
        <v>0</v>
      </c>
      <c r="AX90" s="547">
        <f t="shared" si="13"/>
        <v>0</v>
      </c>
      <c r="AY90" s="549">
        <f>自給率表!C78*100</f>
        <v>93.129956522334638</v>
      </c>
      <c r="AZ90" s="549" t="e">
        <f t="shared" si="14"/>
        <v>#DIV/0!</v>
      </c>
    </row>
    <row r="91" spans="1:52">
      <c r="A91" s="250">
        <v>76</v>
      </c>
      <c r="B91" s="510" t="s">
        <v>52</v>
      </c>
      <c r="C91" s="320">
        <f>波及計算!C82</f>
        <v>0</v>
      </c>
      <c r="D91" s="321">
        <f>波及計算!L82</f>
        <v>0</v>
      </c>
      <c r="E91" s="321">
        <f>波及計算!W82</f>
        <v>0</v>
      </c>
      <c r="F91" s="322">
        <f t="shared" si="15"/>
        <v>0</v>
      </c>
      <c r="G91" s="323">
        <f>波及計算!D82</f>
        <v>0</v>
      </c>
      <c r="H91" s="321">
        <f>波及計算!O82</f>
        <v>0</v>
      </c>
      <c r="I91" s="321">
        <f>波及計算!Z82</f>
        <v>0</v>
      </c>
      <c r="J91" s="324">
        <f t="shared" si="16"/>
        <v>0</v>
      </c>
      <c r="K91" s="323">
        <f>波及計算!I82</f>
        <v>0</v>
      </c>
      <c r="L91" s="321">
        <f>波及計算!R82</f>
        <v>0</v>
      </c>
      <c r="M91" s="321">
        <f>波及計算!AC82</f>
        <v>0</v>
      </c>
      <c r="N91" s="324">
        <f t="shared" si="17"/>
        <v>0</v>
      </c>
      <c r="AU91" s="250">
        <v>76</v>
      </c>
      <c r="AV91" s="510" t="s">
        <v>52</v>
      </c>
      <c r="AW91" s="547">
        <f t="shared" si="12"/>
        <v>0</v>
      </c>
      <c r="AX91" s="547">
        <f t="shared" si="13"/>
        <v>0</v>
      </c>
      <c r="AY91" s="549">
        <f>自給率表!C79*100</f>
        <v>78.47994708253313</v>
      </c>
      <c r="AZ91" s="549" t="e">
        <f t="shared" si="14"/>
        <v>#DIV/0!</v>
      </c>
    </row>
    <row r="92" spans="1:52">
      <c r="A92" s="250">
        <v>77</v>
      </c>
      <c r="B92" s="510" t="s">
        <v>1947</v>
      </c>
      <c r="C92" s="320">
        <f>波及計算!C83</f>
        <v>0</v>
      </c>
      <c r="D92" s="321">
        <f>波及計算!L83</f>
        <v>0</v>
      </c>
      <c r="E92" s="321">
        <f>波及計算!W83</f>
        <v>0</v>
      </c>
      <c r="F92" s="322">
        <f t="shared" si="15"/>
        <v>0</v>
      </c>
      <c r="G92" s="323">
        <f>波及計算!D83</f>
        <v>0</v>
      </c>
      <c r="H92" s="321">
        <f>波及計算!O83</f>
        <v>0</v>
      </c>
      <c r="I92" s="321">
        <f>波及計算!Z83</f>
        <v>0</v>
      </c>
      <c r="J92" s="324">
        <f t="shared" si="16"/>
        <v>0</v>
      </c>
      <c r="K92" s="323">
        <f>波及計算!I83</f>
        <v>0</v>
      </c>
      <c r="L92" s="321">
        <f>波及計算!R83</f>
        <v>0</v>
      </c>
      <c r="M92" s="321">
        <f>波及計算!AC83</f>
        <v>0</v>
      </c>
      <c r="N92" s="324">
        <f t="shared" si="17"/>
        <v>0</v>
      </c>
      <c r="AU92" s="250">
        <v>77</v>
      </c>
      <c r="AV92" s="510" t="s">
        <v>1947</v>
      </c>
      <c r="AW92" s="547">
        <f t="shared" si="12"/>
        <v>0</v>
      </c>
      <c r="AX92" s="547">
        <f t="shared" si="13"/>
        <v>0</v>
      </c>
      <c r="AY92" s="549">
        <f>自給率表!C80*100</f>
        <v>99.428271857720802</v>
      </c>
      <c r="AZ92" s="549" t="e">
        <f t="shared" si="14"/>
        <v>#DIV/0!</v>
      </c>
    </row>
    <row r="93" spans="1:52">
      <c r="A93" s="250">
        <v>78</v>
      </c>
      <c r="B93" s="510" t="s">
        <v>21</v>
      </c>
      <c r="C93" s="320">
        <f>波及計算!C84</f>
        <v>0</v>
      </c>
      <c r="D93" s="321">
        <f>波及計算!L84</f>
        <v>0</v>
      </c>
      <c r="E93" s="321">
        <f>波及計算!W84</f>
        <v>0</v>
      </c>
      <c r="F93" s="322">
        <f t="shared" si="15"/>
        <v>0</v>
      </c>
      <c r="G93" s="323">
        <f>波及計算!D84</f>
        <v>0</v>
      </c>
      <c r="H93" s="321">
        <f>波及計算!O84</f>
        <v>0</v>
      </c>
      <c r="I93" s="321">
        <f>波及計算!Z84</f>
        <v>0</v>
      </c>
      <c r="J93" s="324">
        <f t="shared" si="16"/>
        <v>0</v>
      </c>
      <c r="K93" s="323">
        <f>波及計算!I84</f>
        <v>0</v>
      </c>
      <c r="L93" s="321">
        <f>波及計算!R84</f>
        <v>0</v>
      </c>
      <c r="M93" s="321">
        <f>波及計算!AC84</f>
        <v>0</v>
      </c>
      <c r="N93" s="324">
        <f t="shared" si="17"/>
        <v>0</v>
      </c>
      <c r="AU93" s="250">
        <v>78</v>
      </c>
      <c r="AV93" s="510" t="s">
        <v>21</v>
      </c>
      <c r="AW93" s="547">
        <f t="shared" si="12"/>
        <v>0</v>
      </c>
      <c r="AX93" s="547">
        <f t="shared" si="13"/>
        <v>0</v>
      </c>
      <c r="AY93" s="549">
        <f>自給率表!C81*100</f>
        <v>77.308093049971475</v>
      </c>
      <c r="AZ93" s="549" t="e">
        <f t="shared" si="14"/>
        <v>#DIV/0!</v>
      </c>
    </row>
    <row r="94" spans="1:52">
      <c r="A94" s="250">
        <v>79</v>
      </c>
      <c r="B94" s="510" t="s">
        <v>84</v>
      </c>
      <c r="C94" s="320">
        <f>波及計算!C85</f>
        <v>0</v>
      </c>
      <c r="D94" s="321">
        <f>波及計算!L85</f>
        <v>0</v>
      </c>
      <c r="E94" s="321">
        <f>波及計算!W85</f>
        <v>0</v>
      </c>
      <c r="F94" s="322">
        <f t="shared" si="15"/>
        <v>0</v>
      </c>
      <c r="G94" s="323">
        <f>波及計算!D85</f>
        <v>0</v>
      </c>
      <c r="H94" s="321">
        <f>波及計算!O85</f>
        <v>0</v>
      </c>
      <c r="I94" s="321">
        <f>波及計算!Z85</f>
        <v>0</v>
      </c>
      <c r="J94" s="324">
        <f t="shared" si="16"/>
        <v>0</v>
      </c>
      <c r="K94" s="323">
        <f>波及計算!I85</f>
        <v>0</v>
      </c>
      <c r="L94" s="321">
        <f>波及計算!R85</f>
        <v>0</v>
      </c>
      <c r="M94" s="321">
        <f>波及計算!AC85</f>
        <v>0</v>
      </c>
      <c r="N94" s="324">
        <f t="shared" si="17"/>
        <v>0</v>
      </c>
      <c r="AU94" s="250">
        <v>79</v>
      </c>
      <c r="AV94" s="510" t="s">
        <v>84</v>
      </c>
      <c r="AW94" s="547">
        <f t="shared" si="12"/>
        <v>0</v>
      </c>
      <c r="AX94" s="547">
        <f t="shared" si="13"/>
        <v>0</v>
      </c>
      <c r="AY94" s="549">
        <f>自給率表!C82*100</f>
        <v>6.7963668970411284</v>
      </c>
      <c r="AZ94" s="549" t="e">
        <f t="shared" si="14"/>
        <v>#DIV/0!</v>
      </c>
    </row>
    <row r="95" spans="1:52">
      <c r="A95" s="250">
        <v>80</v>
      </c>
      <c r="B95" s="510" t="s">
        <v>172</v>
      </c>
      <c r="C95" s="320">
        <f>波及計算!C86</f>
        <v>0</v>
      </c>
      <c r="D95" s="321">
        <f>波及計算!L86</f>
        <v>0</v>
      </c>
      <c r="E95" s="321">
        <f>波及計算!W86</f>
        <v>0</v>
      </c>
      <c r="F95" s="322">
        <f t="shared" si="15"/>
        <v>0</v>
      </c>
      <c r="G95" s="323">
        <f>波及計算!D86</f>
        <v>0</v>
      </c>
      <c r="H95" s="321">
        <f>波及計算!O86</f>
        <v>0</v>
      </c>
      <c r="I95" s="321">
        <f>波及計算!Z86</f>
        <v>0</v>
      </c>
      <c r="J95" s="324">
        <f t="shared" si="16"/>
        <v>0</v>
      </c>
      <c r="K95" s="323">
        <f>波及計算!I86</f>
        <v>0</v>
      </c>
      <c r="L95" s="321">
        <f>波及計算!R86</f>
        <v>0</v>
      </c>
      <c r="M95" s="321">
        <f>波及計算!AC86</f>
        <v>0</v>
      </c>
      <c r="N95" s="324">
        <f t="shared" si="17"/>
        <v>0</v>
      </c>
      <c r="AU95" s="250">
        <v>80</v>
      </c>
      <c r="AV95" s="510" t="s">
        <v>172</v>
      </c>
      <c r="AW95" s="547">
        <f t="shared" si="12"/>
        <v>0</v>
      </c>
      <c r="AX95" s="547">
        <f t="shared" si="13"/>
        <v>0</v>
      </c>
      <c r="AY95" s="549">
        <f>自給率表!C83*100</f>
        <v>89.552705698684633</v>
      </c>
      <c r="AZ95" s="549" t="e">
        <f t="shared" si="14"/>
        <v>#DIV/0!</v>
      </c>
    </row>
    <row r="96" spans="1:52">
      <c r="A96" s="250">
        <v>81</v>
      </c>
      <c r="B96" s="510" t="s">
        <v>22</v>
      </c>
      <c r="C96" s="320">
        <f>波及計算!C87</f>
        <v>0</v>
      </c>
      <c r="D96" s="321">
        <f>波及計算!L87</f>
        <v>0</v>
      </c>
      <c r="E96" s="321">
        <f>波及計算!W87</f>
        <v>0</v>
      </c>
      <c r="F96" s="322">
        <f t="shared" si="15"/>
        <v>0</v>
      </c>
      <c r="G96" s="323">
        <f>波及計算!D87</f>
        <v>0</v>
      </c>
      <c r="H96" s="321">
        <f>波及計算!O87</f>
        <v>0</v>
      </c>
      <c r="I96" s="321">
        <f>波及計算!Z87</f>
        <v>0</v>
      </c>
      <c r="J96" s="324">
        <f t="shared" si="16"/>
        <v>0</v>
      </c>
      <c r="K96" s="323">
        <f>波及計算!I87</f>
        <v>0</v>
      </c>
      <c r="L96" s="321">
        <f>波及計算!R87</f>
        <v>0</v>
      </c>
      <c r="M96" s="321">
        <f>波及計算!AC87</f>
        <v>0</v>
      </c>
      <c r="N96" s="324">
        <f t="shared" si="17"/>
        <v>0</v>
      </c>
      <c r="AU96" s="250">
        <v>81</v>
      </c>
      <c r="AV96" s="510" t="s">
        <v>22</v>
      </c>
      <c r="AW96" s="547">
        <f t="shared" si="12"/>
        <v>0</v>
      </c>
      <c r="AX96" s="547">
        <f t="shared" si="13"/>
        <v>0</v>
      </c>
      <c r="AY96" s="549">
        <f>自給率表!C84*100</f>
        <v>77.336515242378326</v>
      </c>
      <c r="AZ96" s="549" t="e">
        <f t="shared" si="14"/>
        <v>#DIV/0!</v>
      </c>
    </row>
    <row r="97" spans="1:52">
      <c r="A97" s="250">
        <v>82</v>
      </c>
      <c r="B97" s="510" t="s">
        <v>90</v>
      </c>
      <c r="C97" s="320">
        <f>波及計算!C88</f>
        <v>0</v>
      </c>
      <c r="D97" s="321">
        <f>波及計算!L88</f>
        <v>0</v>
      </c>
      <c r="E97" s="321">
        <f>波及計算!W88</f>
        <v>0</v>
      </c>
      <c r="F97" s="322">
        <f t="shared" si="15"/>
        <v>0</v>
      </c>
      <c r="G97" s="323">
        <f>波及計算!D88</f>
        <v>0</v>
      </c>
      <c r="H97" s="321">
        <f>波及計算!O88</f>
        <v>0</v>
      </c>
      <c r="I97" s="321">
        <f>波及計算!Z88</f>
        <v>0</v>
      </c>
      <c r="J97" s="324">
        <f t="shared" si="16"/>
        <v>0</v>
      </c>
      <c r="K97" s="323">
        <f>波及計算!I88</f>
        <v>0</v>
      </c>
      <c r="L97" s="321">
        <f>波及計算!R88</f>
        <v>0</v>
      </c>
      <c r="M97" s="321">
        <f>波及計算!AC88</f>
        <v>0</v>
      </c>
      <c r="N97" s="324">
        <f t="shared" si="17"/>
        <v>0</v>
      </c>
      <c r="AU97" s="250">
        <v>82</v>
      </c>
      <c r="AV97" s="510" t="s">
        <v>90</v>
      </c>
      <c r="AW97" s="547">
        <f t="shared" si="12"/>
        <v>0</v>
      </c>
      <c r="AX97" s="547">
        <f t="shared" si="13"/>
        <v>0</v>
      </c>
      <c r="AY97" s="549">
        <f>自給率表!C85*100</f>
        <v>3.6860950794857406</v>
      </c>
      <c r="AZ97" s="549" t="e">
        <f t="shared" si="14"/>
        <v>#DIV/0!</v>
      </c>
    </row>
    <row r="98" spans="1:52">
      <c r="A98" s="250">
        <v>83</v>
      </c>
      <c r="B98" s="510" t="s">
        <v>173</v>
      </c>
      <c r="C98" s="320">
        <f>波及計算!C89</f>
        <v>0</v>
      </c>
      <c r="D98" s="321">
        <f>波及計算!L89</f>
        <v>0</v>
      </c>
      <c r="E98" s="321">
        <f>波及計算!W89</f>
        <v>0</v>
      </c>
      <c r="F98" s="322">
        <f t="shared" si="15"/>
        <v>0</v>
      </c>
      <c r="G98" s="323">
        <f>波及計算!D89</f>
        <v>0</v>
      </c>
      <c r="H98" s="321">
        <f>波及計算!O89</f>
        <v>0</v>
      </c>
      <c r="I98" s="321">
        <f>波及計算!Z89</f>
        <v>0</v>
      </c>
      <c r="J98" s="324">
        <f t="shared" si="16"/>
        <v>0</v>
      </c>
      <c r="K98" s="323">
        <f>波及計算!I89</f>
        <v>0</v>
      </c>
      <c r="L98" s="321">
        <f>波及計算!R89</f>
        <v>0</v>
      </c>
      <c r="M98" s="321">
        <f>波及計算!AC89</f>
        <v>0</v>
      </c>
      <c r="N98" s="324">
        <f t="shared" si="17"/>
        <v>0</v>
      </c>
      <c r="AU98" s="250">
        <v>83</v>
      </c>
      <c r="AV98" s="510" t="s">
        <v>173</v>
      </c>
      <c r="AW98" s="547">
        <f t="shared" si="12"/>
        <v>0</v>
      </c>
      <c r="AX98" s="547">
        <f t="shared" si="13"/>
        <v>0</v>
      </c>
      <c r="AY98" s="549">
        <f>自給率表!C86*100</f>
        <v>90.920822281464169</v>
      </c>
      <c r="AZ98" s="549" t="e">
        <f t="shared" si="14"/>
        <v>#DIV/0!</v>
      </c>
    </row>
    <row r="99" spans="1:52">
      <c r="A99" s="250">
        <v>84</v>
      </c>
      <c r="B99" s="510" t="s">
        <v>91</v>
      </c>
      <c r="C99" s="320">
        <f>波及計算!C90</f>
        <v>0</v>
      </c>
      <c r="D99" s="321">
        <f>波及計算!L90</f>
        <v>0</v>
      </c>
      <c r="E99" s="321">
        <f>波及計算!W90</f>
        <v>0</v>
      </c>
      <c r="F99" s="322">
        <f t="shared" si="15"/>
        <v>0</v>
      </c>
      <c r="G99" s="323">
        <f>波及計算!D90</f>
        <v>0</v>
      </c>
      <c r="H99" s="321">
        <f>波及計算!O90</f>
        <v>0</v>
      </c>
      <c r="I99" s="321">
        <f>波及計算!Z90</f>
        <v>0</v>
      </c>
      <c r="J99" s="324">
        <f t="shared" si="16"/>
        <v>0</v>
      </c>
      <c r="K99" s="323">
        <f>波及計算!I90</f>
        <v>0</v>
      </c>
      <c r="L99" s="321">
        <f>波及計算!R90</f>
        <v>0</v>
      </c>
      <c r="M99" s="321">
        <f>波及計算!AC90</f>
        <v>0</v>
      </c>
      <c r="N99" s="324">
        <f t="shared" si="17"/>
        <v>0</v>
      </c>
      <c r="AU99" s="250">
        <v>84</v>
      </c>
      <c r="AV99" s="510" t="s">
        <v>91</v>
      </c>
      <c r="AW99" s="547">
        <f t="shared" si="12"/>
        <v>0</v>
      </c>
      <c r="AX99" s="547">
        <f t="shared" si="13"/>
        <v>0</v>
      </c>
      <c r="AY99" s="549">
        <f>自給率表!C87*100</f>
        <v>81.298934283451203</v>
      </c>
      <c r="AZ99" s="549" t="e">
        <f t="shared" si="14"/>
        <v>#DIV/0!</v>
      </c>
    </row>
    <row r="100" spans="1:52">
      <c r="A100" s="250">
        <v>85</v>
      </c>
      <c r="B100" s="510" t="s">
        <v>23</v>
      </c>
      <c r="C100" s="320">
        <f>波及計算!C91</f>
        <v>0</v>
      </c>
      <c r="D100" s="321">
        <f>波及計算!L91</f>
        <v>0</v>
      </c>
      <c r="E100" s="321">
        <f>波及計算!W91</f>
        <v>0</v>
      </c>
      <c r="F100" s="322">
        <f t="shared" si="15"/>
        <v>0</v>
      </c>
      <c r="G100" s="323">
        <f>波及計算!D91</f>
        <v>0</v>
      </c>
      <c r="H100" s="321">
        <f>波及計算!O91</f>
        <v>0</v>
      </c>
      <c r="I100" s="321">
        <f>波及計算!Z91</f>
        <v>0</v>
      </c>
      <c r="J100" s="324">
        <f t="shared" si="16"/>
        <v>0</v>
      </c>
      <c r="K100" s="323">
        <f>波及計算!I91</f>
        <v>0</v>
      </c>
      <c r="L100" s="321">
        <f>波及計算!R91</f>
        <v>0</v>
      </c>
      <c r="M100" s="321">
        <f>波及計算!AC91</f>
        <v>0</v>
      </c>
      <c r="N100" s="324">
        <f t="shared" si="17"/>
        <v>0</v>
      </c>
      <c r="AU100" s="250">
        <v>85</v>
      </c>
      <c r="AV100" s="510" t="s">
        <v>23</v>
      </c>
      <c r="AW100" s="547">
        <f t="shared" si="12"/>
        <v>0</v>
      </c>
      <c r="AX100" s="547">
        <f t="shared" si="13"/>
        <v>0</v>
      </c>
      <c r="AY100" s="549">
        <f>自給率表!C88*100</f>
        <v>88.145903251260776</v>
      </c>
      <c r="AZ100" s="549" t="e">
        <f t="shared" si="14"/>
        <v>#DIV/0!</v>
      </c>
    </row>
    <row r="101" spans="1:52">
      <c r="A101" s="250">
        <v>86</v>
      </c>
      <c r="B101" s="510" t="s">
        <v>92</v>
      </c>
      <c r="C101" s="320">
        <f>波及計算!C92</f>
        <v>0</v>
      </c>
      <c r="D101" s="321">
        <f>波及計算!L92</f>
        <v>0</v>
      </c>
      <c r="E101" s="321">
        <f>波及計算!W92</f>
        <v>0</v>
      </c>
      <c r="F101" s="322">
        <f t="shared" si="15"/>
        <v>0</v>
      </c>
      <c r="G101" s="323">
        <f>波及計算!D92</f>
        <v>0</v>
      </c>
      <c r="H101" s="321">
        <f>波及計算!O92</f>
        <v>0</v>
      </c>
      <c r="I101" s="321">
        <f>波及計算!Z92</f>
        <v>0</v>
      </c>
      <c r="J101" s="324">
        <f t="shared" si="16"/>
        <v>0</v>
      </c>
      <c r="K101" s="323">
        <f>波及計算!I92</f>
        <v>0</v>
      </c>
      <c r="L101" s="321">
        <f>波及計算!R92</f>
        <v>0</v>
      </c>
      <c r="M101" s="321">
        <f>波及計算!AC92</f>
        <v>0</v>
      </c>
      <c r="N101" s="324">
        <f t="shared" si="17"/>
        <v>0</v>
      </c>
      <c r="AU101" s="250">
        <v>86</v>
      </c>
      <c r="AV101" s="510" t="s">
        <v>92</v>
      </c>
      <c r="AW101" s="547">
        <f t="shared" si="12"/>
        <v>0</v>
      </c>
      <c r="AX101" s="547">
        <f t="shared" si="13"/>
        <v>0</v>
      </c>
      <c r="AY101" s="549">
        <f>自給率表!C89*100</f>
        <v>87.228042190720117</v>
      </c>
      <c r="AZ101" s="549" t="e">
        <f t="shared" si="14"/>
        <v>#DIV/0!</v>
      </c>
    </row>
    <row r="102" spans="1:52">
      <c r="A102" s="250">
        <v>87</v>
      </c>
      <c r="B102" s="510" t="s">
        <v>24</v>
      </c>
      <c r="C102" s="320">
        <f>波及計算!C93</f>
        <v>0</v>
      </c>
      <c r="D102" s="321">
        <f>波及計算!L93</f>
        <v>0</v>
      </c>
      <c r="E102" s="321">
        <f>波及計算!W93</f>
        <v>0</v>
      </c>
      <c r="F102" s="322">
        <f t="shared" si="15"/>
        <v>0</v>
      </c>
      <c r="G102" s="323">
        <f>波及計算!D93</f>
        <v>0</v>
      </c>
      <c r="H102" s="321">
        <f>波及計算!O93</f>
        <v>0</v>
      </c>
      <c r="I102" s="321">
        <f>波及計算!Z93</f>
        <v>0</v>
      </c>
      <c r="J102" s="324">
        <f t="shared" si="16"/>
        <v>0</v>
      </c>
      <c r="K102" s="323">
        <f>波及計算!I93</f>
        <v>0</v>
      </c>
      <c r="L102" s="321">
        <f>波及計算!R93</f>
        <v>0</v>
      </c>
      <c r="M102" s="321">
        <f>波及計算!AC93</f>
        <v>0</v>
      </c>
      <c r="N102" s="324">
        <f t="shared" si="17"/>
        <v>0</v>
      </c>
      <c r="AU102" s="250">
        <v>87</v>
      </c>
      <c r="AV102" s="510" t="s">
        <v>24</v>
      </c>
      <c r="AW102" s="547">
        <f t="shared" si="12"/>
        <v>0</v>
      </c>
      <c r="AX102" s="547">
        <f t="shared" si="13"/>
        <v>0</v>
      </c>
      <c r="AY102" s="549">
        <f>自給率表!C90*100</f>
        <v>100</v>
      </c>
      <c r="AZ102" s="549" t="e">
        <f t="shared" si="14"/>
        <v>#DIV/0!</v>
      </c>
    </row>
    <row r="103" spans="1:52">
      <c r="A103" s="250">
        <v>88</v>
      </c>
      <c r="B103" s="510" t="s">
        <v>25</v>
      </c>
      <c r="C103" s="320">
        <f>波及計算!C94</f>
        <v>0</v>
      </c>
      <c r="D103" s="321">
        <f>波及計算!L94</f>
        <v>0</v>
      </c>
      <c r="E103" s="321">
        <f>波及計算!W94</f>
        <v>0</v>
      </c>
      <c r="F103" s="322">
        <f t="shared" si="15"/>
        <v>0</v>
      </c>
      <c r="G103" s="323">
        <f>波及計算!D94</f>
        <v>0</v>
      </c>
      <c r="H103" s="321">
        <f>波及計算!O94</f>
        <v>0</v>
      </c>
      <c r="I103" s="321">
        <f>波及計算!Z94</f>
        <v>0</v>
      </c>
      <c r="J103" s="324">
        <f t="shared" si="16"/>
        <v>0</v>
      </c>
      <c r="K103" s="323">
        <f>波及計算!I94</f>
        <v>0</v>
      </c>
      <c r="L103" s="321">
        <f>波及計算!R94</f>
        <v>0</v>
      </c>
      <c r="M103" s="321">
        <f>波及計算!AC94</f>
        <v>0</v>
      </c>
      <c r="N103" s="324">
        <f t="shared" si="17"/>
        <v>0</v>
      </c>
      <c r="AU103" s="250">
        <v>88</v>
      </c>
      <c r="AV103" s="510" t="s">
        <v>25</v>
      </c>
      <c r="AW103" s="547">
        <f t="shared" si="12"/>
        <v>0</v>
      </c>
      <c r="AX103" s="547">
        <f t="shared" si="13"/>
        <v>0</v>
      </c>
      <c r="AY103" s="549">
        <f>自給率表!C91*100</f>
        <v>85.784655127785186</v>
      </c>
      <c r="AZ103" s="549" t="e">
        <f t="shared" si="14"/>
        <v>#DIV/0!</v>
      </c>
    </row>
    <row r="104" spans="1:52">
      <c r="A104" s="325"/>
      <c r="B104" s="326" t="s">
        <v>174</v>
      </c>
      <c r="C104" s="327">
        <f t="shared" ref="C104:N104" si="18">SUM(C16:C103)</f>
        <v>0</v>
      </c>
      <c r="D104" s="327">
        <f t="shared" si="18"/>
        <v>0</v>
      </c>
      <c r="E104" s="327">
        <f t="shared" si="18"/>
        <v>0</v>
      </c>
      <c r="F104" s="328">
        <f t="shared" si="18"/>
        <v>0</v>
      </c>
      <c r="G104" s="329">
        <f t="shared" si="18"/>
        <v>0</v>
      </c>
      <c r="H104" s="327">
        <f t="shared" si="18"/>
        <v>0</v>
      </c>
      <c r="I104" s="327">
        <f t="shared" si="18"/>
        <v>0</v>
      </c>
      <c r="J104" s="330">
        <f t="shared" si="18"/>
        <v>0</v>
      </c>
      <c r="K104" s="327">
        <f t="shared" si="18"/>
        <v>0</v>
      </c>
      <c r="L104" s="327">
        <f t="shared" si="18"/>
        <v>0</v>
      </c>
      <c r="M104" s="327">
        <f t="shared" si="18"/>
        <v>0</v>
      </c>
      <c r="N104" s="330">
        <f t="shared" si="18"/>
        <v>0</v>
      </c>
      <c r="AW104" s="547">
        <f>SUM(AW16:AW103)</f>
        <v>0</v>
      </c>
      <c r="AX104" s="547">
        <f>SUM(AX16:AX103)</f>
        <v>0</v>
      </c>
      <c r="AZ104" s="549" t="e">
        <f t="shared" si="14"/>
        <v>#DIV/0!</v>
      </c>
    </row>
  </sheetData>
  <mergeCells count="11">
    <mergeCell ref="A14:B15"/>
    <mergeCell ref="C14:F14"/>
    <mergeCell ref="G14:J14"/>
    <mergeCell ref="K14:N14"/>
    <mergeCell ref="A3:B6"/>
    <mergeCell ref="C3:G3"/>
    <mergeCell ref="H3:H5"/>
    <mergeCell ref="I3:I6"/>
    <mergeCell ref="C4:C5"/>
    <mergeCell ref="D4:F4"/>
    <mergeCell ref="G4:G5"/>
  </mergeCells>
  <phoneticPr fontId="5"/>
  <pageMargins left="0.78740157480314965" right="0.78740157480314965" top="0.78740157480314965" bottom="0.78740157480314965" header="0.51181102362204722" footer="0.51181102362204722"/>
  <pageSetup paperSize="8" scale="70" orientation="portrait" r:id="rId1"/>
  <headerFooter alignWithMargins="0"/>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9"/>
  <sheetViews>
    <sheetView zoomScaleNormal="100" workbookViewId="0">
      <selection activeCell="A9" sqref="A9:B9"/>
    </sheetView>
  </sheetViews>
  <sheetFormatPr defaultRowHeight="13.5"/>
  <cols>
    <col min="1" max="1" width="5.1640625" style="256" customWidth="1"/>
    <col min="2" max="2" width="28" style="256" customWidth="1"/>
    <col min="3" max="3" width="15" style="256" customWidth="1"/>
    <col min="4" max="6" width="19" style="256" customWidth="1"/>
    <col min="7" max="7" width="15" style="256" customWidth="1"/>
    <col min="8" max="8" width="9.33203125" style="256"/>
    <col min="9" max="9" width="9.33203125" style="256" customWidth="1"/>
    <col min="10" max="10" width="12.33203125" style="256" customWidth="1"/>
    <col min="11" max="13" width="11.5" style="256" customWidth="1"/>
    <col min="14" max="15" width="12.83203125" style="256" customWidth="1"/>
    <col min="16" max="17" width="11.6640625" style="256" customWidth="1"/>
    <col min="18" max="18" width="11.6640625" style="256" bestFit="1" customWidth="1"/>
    <col min="19" max="16384" width="9.33203125" style="256"/>
  </cols>
  <sheetData>
    <row r="1" spans="1:14" ht="12.75" customHeight="1">
      <c r="A1" s="256" t="s">
        <v>119</v>
      </c>
      <c r="M1" s="247"/>
    </row>
    <row r="2" spans="1:14" ht="12.75" customHeight="1">
      <c r="G2" s="288" t="s">
        <v>118</v>
      </c>
    </row>
    <row r="3" spans="1:14" ht="12.75" customHeight="1">
      <c r="A3" s="619" t="s">
        <v>61</v>
      </c>
      <c r="B3" s="620"/>
      <c r="C3" s="625" t="s">
        <v>77</v>
      </c>
      <c r="D3" s="626"/>
      <c r="E3" s="626"/>
      <c r="F3" s="626"/>
      <c r="G3" s="627"/>
      <c r="K3" s="331"/>
      <c r="L3" s="331"/>
      <c r="M3" s="331"/>
    </row>
    <row r="4" spans="1:14" ht="12.75" customHeight="1">
      <c r="A4" s="621"/>
      <c r="B4" s="622"/>
      <c r="C4" s="628" t="s">
        <v>54</v>
      </c>
      <c r="D4" s="630" t="s">
        <v>78</v>
      </c>
      <c r="E4" s="631"/>
      <c r="F4" s="631"/>
      <c r="G4" s="632" t="s">
        <v>56</v>
      </c>
      <c r="K4" s="331"/>
      <c r="L4" s="331"/>
    </row>
    <row r="5" spans="1:14" ht="14.25" customHeight="1">
      <c r="A5" s="621"/>
      <c r="B5" s="622"/>
      <c r="C5" s="629"/>
      <c r="D5" s="332" t="s">
        <v>63</v>
      </c>
      <c r="E5" s="332" t="s">
        <v>64</v>
      </c>
      <c r="F5" s="333" t="s">
        <v>79</v>
      </c>
      <c r="G5" s="633"/>
      <c r="K5" s="263"/>
      <c r="L5" s="263"/>
      <c r="M5" s="309"/>
    </row>
    <row r="6" spans="1:14" ht="12.75" customHeight="1">
      <c r="A6" s="623"/>
      <c r="B6" s="624"/>
      <c r="C6" s="334" t="s">
        <v>71</v>
      </c>
      <c r="D6" s="335" t="s">
        <v>72</v>
      </c>
      <c r="E6" s="335" t="s">
        <v>73</v>
      </c>
      <c r="F6" s="336" t="s">
        <v>80</v>
      </c>
      <c r="G6" s="337" t="s">
        <v>81</v>
      </c>
      <c r="K6" s="263"/>
      <c r="L6" s="263"/>
      <c r="M6" s="309"/>
    </row>
    <row r="7" spans="1:14" ht="12.75" customHeight="1">
      <c r="A7" s="338" t="s">
        <v>74</v>
      </c>
      <c r="B7" s="339" t="s">
        <v>65</v>
      </c>
      <c r="C7" s="248">
        <f>'02計算結果'!C7</f>
        <v>0</v>
      </c>
      <c r="D7" s="298">
        <f>'02計算結果'!D7</f>
        <v>0</v>
      </c>
      <c r="E7" s="298">
        <f>'02計算結果'!E7</f>
        <v>0</v>
      </c>
      <c r="F7" s="299">
        <f>'02計算結果'!F7</f>
        <v>0</v>
      </c>
      <c r="G7" s="249">
        <f>'02計算結果'!G7</f>
        <v>0</v>
      </c>
      <c r="K7" s="263"/>
      <c r="L7" s="263"/>
      <c r="M7" s="309"/>
    </row>
    <row r="8" spans="1:14" ht="12.75" customHeight="1" thickBot="1">
      <c r="A8" s="340" t="s">
        <v>75</v>
      </c>
      <c r="B8" s="341" t="s">
        <v>69</v>
      </c>
      <c r="C8" s="342">
        <f>'02計算結果'!C8</f>
        <v>0</v>
      </c>
      <c r="D8" s="343">
        <f>'02計算結果'!D8</f>
        <v>0</v>
      </c>
      <c r="E8" s="343">
        <f>'02計算結果'!E8</f>
        <v>0</v>
      </c>
      <c r="F8" s="344">
        <f>'02計算結果'!F8</f>
        <v>0</v>
      </c>
      <c r="G8" s="252">
        <f>'02計算結果'!G8</f>
        <v>0</v>
      </c>
      <c r="I8" s="256" t="s">
        <v>1284</v>
      </c>
      <c r="K8" s="263"/>
      <c r="L8" s="263"/>
      <c r="M8" s="309"/>
    </row>
    <row r="9" spans="1:14" ht="14.25" thickBot="1">
      <c r="A9" s="345" t="s">
        <v>76</v>
      </c>
      <c r="B9" s="346" t="s">
        <v>119</v>
      </c>
      <c r="C9" s="347">
        <f>C8*$I9/100</f>
        <v>0</v>
      </c>
      <c r="D9" s="348">
        <f>D8*$I9/100</f>
        <v>0</v>
      </c>
      <c r="E9" s="348">
        <f>E8*$I9/100</f>
        <v>0</v>
      </c>
      <c r="F9" s="349">
        <f>F8*$I9/100</f>
        <v>0</v>
      </c>
      <c r="G9" s="350">
        <f>G8*$I9/100</f>
        <v>0</v>
      </c>
      <c r="I9" s="383">
        <f>地方税と域内総生産!B25*100</f>
        <v>3.4914110853697236</v>
      </c>
      <c r="K9" s="263"/>
      <c r="L9" s="263"/>
      <c r="M9" s="266"/>
      <c r="N9" s="265"/>
    </row>
    <row r="10" spans="1:14">
      <c r="N10" s="265"/>
    </row>
    <row r="11" spans="1:14">
      <c r="M11" s="265"/>
      <c r="N11" s="265"/>
    </row>
    <row r="16" spans="1:14">
      <c r="J16" s="243"/>
    </row>
    <row r="17" spans="10:20">
      <c r="J17" s="243"/>
    </row>
    <row r="18" spans="10:20">
      <c r="J18" s="243"/>
    </row>
    <row r="19" spans="10:20">
      <c r="J19" s="243"/>
    </row>
    <row r="20" spans="10:20">
      <c r="J20" s="243"/>
    </row>
    <row r="21" spans="10:20">
      <c r="J21" s="243"/>
    </row>
    <row r="22" spans="10:20">
      <c r="J22" s="243"/>
    </row>
    <row r="23" spans="10:20">
      <c r="J23" s="243"/>
    </row>
    <row r="24" spans="10:20">
      <c r="J24" s="243"/>
    </row>
    <row r="25" spans="10:20">
      <c r="J25" s="243"/>
    </row>
    <row r="26" spans="10:20">
      <c r="J26" s="243"/>
    </row>
    <row r="27" spans="10:20">
      <c r="J27" s="243"/>
    </row>
    <row r="28" spans="10:20">
      <c r="J28" s="243"/>
    </row>
    <row r="29" spans="10:20">
      <c r="J29" s="243"/>
    </row>
    <row r="30" spans="10:20">
      <c r="J30" s="243"/>
    </row>
    <row r="31" spans="10:20">
      <c r="J31" s="243"/>
      <c r="K31" s="243"/>
      <c r="L31" s="243"/>
      <c r="M31" s="243"/>
      <c r="N31" s="243"/>
      <c r="O31" s="243"/>
      <c r="P31" s="243"/>
      <c r="Q31" s="243"/>
      <c r="R31" s="243"/>
      <c r="S31" s="243"/>
      <c r="T31" s="243"/>
    </row>
    <row r="32" spans="10:20">
      <c r="J32" s="243"/>
      <c r="K32" s="243"/>
      <c r="L32" s="243"/>
      <c r="M32" s="243"/>
      <c r="N32" s="243"/>
      <c r="O32" s="243"/>
      <c r="P32" s="243"/>
      <c r="Q32" s="243"/>
      <c r="R32" s="243"/>
      <c r="S32" s="243"/>
      <c r="T32" s="243"/>
    </row>
    <row r="33" spans="10:20">
      <c r="J33" s="243"/>
      <c r="K33" s="243"/>
      <c r="L33" s="243"/>
      <c r="M33" s="243"/>
      <c r="N33" s="243"/>
      <c r="O33" s="243"/>
      <c r="P33" s="243"/>
      <c r="Q33" s="243"/>
      <c r="R33" s="243"/>
      <c r="S33" s="243"/>
      <c r="T33" s="243"/>
    </row>
    <row r="34" spans="10:20">
      <c r="J34" s="243"/>
      <c r="K34" s="243"/>
      <c r="L34" s="243"/>
      <c r="M34" s="243"/>
      <c r="N34" s="243"/>
      <c r="O34" s="243"/>
      <c r="P34" s="243"/>
      <c r="Q34" s="243"/>
      <c r="R34" s="243"/>
      <c r="S34" s="243"/>
      <c r="T34" s="243"/>
    </row>
    <row r="35" spans="10:20">
      <c r="J35" s="243"/>
      <c r="K35" s="243"/>
      <c r="L35" s="243"/>
      <c r="M35" s="243"/>
      <c r="N35" s="243"/>
      <c r="O35" s="243"/>
      <c r="P35" s="243"/>
      <c r="Q35" s="243"/>
      <c r="R35" s="243"/>
      <c r="S35" s="243"/>
      <c r="T35" s="243"/>
    </row>
    <row r="36" spans="10:20">
      <c r="J36" s="243"/>
      <c r="K36" s="243"/>
      <c r="L36" s="243"/>
      <c r="M36" s="243"/>
      <c r="N36" s="243"/>
      <c r="O36" s="243"/>
      <c r="P36" s="243"/>
      <c r="Q36" s="243"/>
      <c r="R36" s="243"/>
      <c r="S36" s="243"/>
      <c r="T36" s="243"/>
    </row>
    <row r="37" spans="10:20">
      <c r="J37" s="243"/>
      <c r="K37" s="243"/>
      <c r="L37" s="243"/>
      <c r="M37" s="243"/>
      <c r="N37" s="243"/>
      <c r="O37" s="243"/>
      <c r="P37" s="243"/>
      <c r="Q37" s="243"/>
      <c r="R37" s="243"/>
      <c r="S37" s="243"/>
      <c r="T37" s="243"/>
    </row>
    <row r="38" spans="10:20">
      <c r="J38" s="243"/>
      <c r="K38" s="243"/>
      <c r="L38" s="243"/>
      <c r="M38" s="243"/>
      <c r="N38" s="243"/>
      <c r="O38" s="243"/>
      <c r="P38" s="243"/>
      <c r="Q38" s="243"/>
      <c r="R38" s="243"/>
      <c r="S38" s="243"/>
      <c r="T38" s="243"/>
    </row>
    <row r="39" spans="10:20">
      <c r="J39" s="243"/>
      <c r="K39" s="243"/>
      <c r="L39" s="243"/>
      <c r="M39" s="243"/>
      <c r="N39" s="243"/>
      <c r="O39" s="243"/>
      <c r="P39" s="243"/>
      <c r="Q39" s="243"/>
      <c r="R39" s="243"/>
      <c r="S39" s="243"/>
      <c r="T39" s="243"/>
    </row>
  </sheetData>
  <mergeCells count="5">
    <mergeCell ref="A3:B6"/>
    <mergeCell ref="C3:G3"/>
    <mergeCell ref="C4:C5"/>
    <mergeCell ref="D4:F4"/>
    <mergeCell ref="G4:G5"/>
  </mergeCells>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R69"/>
  <sheetViews>
    <sheetView showGridLines="0" workbookViewId="0">
      <selection activeCell="BG36" sqref="BG36"/>
    </sheetView>
  </sheetViews>
  <sheetFormatPr defaultColWidth="3.1640625" defaultRowHeight="12"/>
  <cols>
    <col min="1" max="1" width="3.1640625" style="154"/>
    <col min="2" max="4" width="3.1640625" style="154" customWidth="1"/>
    <col min="5" max="5" width="3.1640625" style="154"/>
    <col min="6" max="6" width="3.1640625" style="154" customWidth="1"/>
    <col min="7" max="9" width="3.1640625" style="154"/>
    <col min="10" max="12" width="3.1640625" style="154" customWidth="1"/>
    <col min="13" max="13" width="3.1640625" style="154"/>
    <col min="14" max="14" width="3.1640625" style="154" customWidth="1"/>
    <col min="15" max="20" width="3.1640625" style="154"/>
    <col min="21" max="21" width="3.1640625" style="154" customWidth="1"/>
    <col min="22" max="29" width="3.1640625" style="154"/>
    <col min="30" max="30" width="3.1640625" style="154" customWidth="1"/>
    <col min="31" max="31" width="3.1640625" style="154"/>
    <col min="32" max="32" width="3.1640625" style="154" customWidth="1"/>
    <col min="33" max="16384" width="3.1640625" style="154"/>
  </cols>
  <sheetData>
    <row r="2" spans="2:44" ht="14.25">
      <c r="B2" s="153" t="s">
        <v>1177</v>
      </c>
    </row>
    <row r="4" spans="2:44">
      <c r="B4" s="154" t="s">
        <v>1178</v>
      </c>
      <c r="AP4" s="154" t="s">
        <v>118</v>
      </c>
    </row>
    <row r="5" spans="2:44" ht="12.75" customHeight="1">
      <c r="B5" s="634" t="s">
        <v>1179</v>
      </c>
      <c r="C5" s="635"/>
      <c r="D5" s="635"/>
      <c r="E5" s="635"/>
      <c r="F5" s="635"/>
      <c r="G5" s="635"/>
      <c r="H5" s="635"/>
      <c r="I5" s="635"/>
      <c r="J5" s="635"/>
      <c r="K5" s="636"/>
      <c r="M5" s="634" t="s">
        <v>1180</v>
      </c>
      <c r="N5" s="635"/>
      <c r="O5" s="635"/>
      <c r="P5" s="635"/>
      <c r="Q5" s="635"/>
      <c r="R5" s="635"/>
      <c r="S5" s="635"/>
      <c r="T5" s="635"/>
      <c r="U5" s="635"/>
      <c r="V5" s="636"/>
      <c r="X5" s="634" t="s">
        <v>1181</v>
      </c>
      <c r="Y5" s="635"/>
      <c r="Z5" s="635"/>
      <c r="AA5" s="635"/>
      <c r="AB5" s="635"/>
      <c r="AC5" s="635"/>
      <c r="AD5" s="635"/>
      <c r="AE5" s="635"/>
      <c r="AF5" s="635"/>
      <c r="AG5" s="636"/>
      <c r="AI5" s="634" t="s">
        <v>1182</v>
      </c>
      <c r="AJ5" s="635"/>
      <c r="AK5" s="635"/>
      <c r="AL5" s="635"/>
      <c r="AM5" s="635"/>
      <c r="AN5" s="635"/>
      <c r="AO5" s="635"/>
      <c r="AP5" s="635"/>
      <c r="AQ5" s="635"/>
      <c r="AR5" s="636"/>
    </row>
    <row r="6" spans="2:44">
      <c r="B6" s="637"/>
      <c r="C6" s="638"/>
      <c r="D6" s="638"/>
      <c r="E6" s="638"/>
      <c r="F6" s="638"/>
      <c r="G6" s="638"/>
      <c r="H6" s="638"/>
      <c r="I6" s="638"/>
      <c r="J6" s="638"/>
      <c r="K6" s="639"/>
      <c r="M6" s="637"/>
      <c r="N6" s="638"/>
      <c r="O6" s="638"/>
      <c r="P6" s="638"/>
      <c r="Q6" s="638"/>
      <c r="R6" s="638"/>
      <c r="S6" s="638"/>
      <c r="T6" s="638"/>
      <c r="U6" s="638"/>
      <c r="V6" s="639"/>
      <c r="X6" s="637"/>
      <c r="Y6" s="638"/>
      <c r="Z6" s="638"/>
      <c r="AA6" s="638"/>
      <c r="AB6" s="638"/>
      <c r="AC6" s="638"/>
      <c r="AD6" s="638"/>
      <c r="AE6" s="638"/>
      <c r="AF6" s="638"/>
      <c r="AG6" s="639"/>
      <c r="AI6" s="637"/>
      <c r="AJ6" s="638"/>
      <c r="AK6" s="638"/>
      <c r="AL6" s="638"/>
      <c r="AM6" s="638"/>
      <c r="AN6" s="638"/>
      <c r="AO6" s="638"/>
      <c r="AP6" s="638"/>
      <c r="AQ6" s="638"/>
      <c r="AR6" s="639"/>
    </row>
    <row r="7" spans="2:44" ht="12.75" customHeight="1">
      <c r="B7" s="640">
        <f>'01最終需要増加額入力'!C95</f>
        <v>0</v>
      </c>
      <c r="C7" s="641"/>
      <c r="D7" s="641"/>
      <c r="E7" s="641"/>
      <c r="F7" s="641"/>
      <c r="G7" s="641"/>
      <c r="H7" s="641"/>
      <c r="I7" s="641"/>
      <c r="J7" s="641"/>
      <c r="K7" s="642"/>
      <c r="M7" s="640">
        <f>'01最終需要増加額入力'!D95</f>
        <v>0</v>
      </c>
      <c r="N7" s="641"/>
      <c r="O7" s="641"/>
      <c r="P7" s="641"/>
      <c r="Q7" s="641"/>
      <c r="R7" s="641"/>
      <c r="S7" s="641"/>
      <c r="T7" s="641"/>
      <c r="U7" s="641"/>
      <c r="V7" s="642"/>
      <c r="X7" s="640">
        <f>'01最終需要増加額入力'!E95</f>
        <v>0</v>
      </c>
      <c r="Y7" s="641"/>
      <c r="Z7" s="641"/>
      <c r="AA7" s="641"/>
      <c r="AB7" s="641"/>
      <c r="AC7" s="641"/>
      <c r="AD7" s="641"/>
      <c r="AE7" s="641"/>
      <c r="AF7" s="641"/>
      <c r="AG7" s="642"/>
      <c r="AI7" s="640">
        <f>'01最終需要増加額入力'!F95</f>
        <v>0</v>
      </c>
      <c r="AJ7" s="641"/>
      <c r="AK7" s="641"/>
      <c r="AL7" s="641"/>
      <c r="AM7" s="641"/>
      <c r="AN7" s="641"/>
      <c r="AO7" s="641"/>
      <c r="AP7" s="641"/>
      <c r="AQ7" s="641"/>
      <c r="AR7" s="642"/>
    </row>
    <row r="9" spans="2:44">
      <c r="AC9" s="154" t="s">
        <v>1183</v>
      </c>
      <c r="AN9" s="154" t="s">
        <v>1183</v>
      </c>
    </row>
    <row r="10" spans="2:44">
      <c r="R10" s="154" t="s">
        <v>1184</v>
      </c>
      <c r="AN10" s="154" t="s">
        <v>1184</v>
      </c>
    </row>
    <row r="11" spans="2:44">
      <c r="B11" s="155" t="s">
        <v>54</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row>
    <row r="12" spans="2:44" ht="12.75" customHeight="1">
      <c r="B12" s="155"/>
      <c r="C12" s="643" t="s">
        <v>1185</v>
      </c>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5"/>
      <c r="AR12" s="155"/>
    </row>
    <row r="13" spans="2:44">
      <c r="B13" s="155"/>
      <c r="C13" s="646"/>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8"/>
      <c r="AR13" s="155"/>
    </row>
    <row r="14" spans="2:44" ht="12.75" customHeight="1">
      <c r="B14" s="155"/>
      <c r="C14" s="649">
        <f>波及計算!C95</f>
        <v>0</v>
      </c>
      <c r="D14" s="650"/>
      <c r="E14" s="650"/>
      <c r="F14" s="650"/>
      <c r="G14" s="650"/>
      <c r="H14" s="650"/>
      <c r="I14" s="650"/>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1"/>
      <c r="AR14" s="155"/>
    </row>
    <row r="15" spans="2:44">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row>
    <row r="16" spans="2:44">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row>
    <row r="17" spans="2:44">
      <c r="B17" s="155"/>
      <c r="C17" s="155"/>
      <c r="D17" s="155"/>
      <c r="E17" s="155"/>
      <c r="F17" s="155"/>
      <c r="G17" s="155"/>
      <c r="H17" s="155"/>
      <c r="I17" s="155" t="s">
        <v>1186</v>
      </c>
      <c r="J17" s="155"/>
      <c r="K17" s="155"/>
      <c r="L17" s="155"/>
      <c r="M17" s="155"/>
      <c r="N17" s="155"/>
      <c r="O17" s="155"/>
      <c r="P17" s="155"/>
      <c r="Q17" s="155"/>
      <c r="R17" s="155"/>
      <c r="S17" s="155"/>
      <c r="T17" s="155"/>
      <c r="U17" s="155"/>
      <c r="V17" s="155"/>
      <c r="W17" s="155"/>
      <c r="X17" s="155"/>
      <c r="Y17" s="155"/>
      <c r="Z17" s="155" t="s">
        <v>1187</v>
      </c>
      <c r="AA17" s="155"/>
      <c r="AB17" s="155"/>
      <c r="AC17" s="155"/>
      <c r="AD17" s="155"/>
      <c r="AE17" s="155"/>
      <c r="AF17" s="155"/>
      <c r="AG17" s="155"/>
      <c r="AH17" s="155"/>
      <c r="AI17" s="155"/>
      <c r="AJ17" s="155" t="s">
        <v>1188</v>
      </c>
      <c r="AK17" s="155"/>
      <c r="AL17" s="155"/>
      <c r="AM17" s="155"/>
      <c r="AN17" s="155"/>
      <c r="AO17" s="155"/>
      <c r="AP17" s="155"/>
      <c r="AQ17" s="155"/>
      <c r="AR17" s="155"/>
    </row>
    <row r="18" spans="2:44">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row>
    <row r="19" spans="2:44">
      <c r="B19" s="155"/>
      <c r="C19" s="643" t="s">
        <v>1189</v>
      </c>
      <c r="D19" s="644"/>
      <c r="E19" s="644"/>
      <c r="F19" s="644"/>
      <c r="G19" s="644"/>
      <c r="H19" s="644"/>
      <c r="I19" s="644"/>
      <c r="J19" s="644"/>
      <c r="K19" s="644"/>
      <c r="L19" s="644"/>
      <c r="M19" s="644"/>
      <c r="N19" s="644"/>
      <c r="O19" s="644"/>
      <c r="P19" s="644"/>
      <c r="Q19" s="644"/>
      <c r="R19" s="644"/>
      <c r="S19" s="644"/>
      <c r="T19" s="644"/>
      <c r="U19" s="644"/>
      <c r="V19" s="644"/>
      <c r="W19" s="652"/>
      <c r="X19" s="156" t="s">
        <v>1190</v>
      </c>
      <c r="Y19" s="157"/>
      <c r="Z19" s="157"/>
      <c r="AA19" s="157"/>
      <c r="AB19" s="157"/>
      <c r="AC19" s="157"/>
      <c r="AD19" s="157"/>
      <c r="AE19" s="157"/>
      <c r="AF19" s="158"/>
      <c r="AG19" s="158"/>
      <c r="AH19" s="158"/>
      <c r="AI19" s="158"/>
      <c r="AJ19" s="158"/>
      <c r="AK19" s="158"/>
      <c r="AL19" s="158"/>
      <c r="AM19" s="158"/>
      <c r="AN19" s="158"/>
      <c r="AO19" s="158"/>
      <c r="AP19" s="158"/>
      <c r="AQ19" s="159"/>
      <c r="AR19" s="155"/>
    </row>
    <row r="20" spans="2:44" ht="12.75" customHeight="1">
      <c r="B20" s="155"/>
      <c r="C20" s="646"/>
      <c r="D20" s="647"/>
      <c r="E20" s="647"/>
      <c r="F20" s="647"/>
      <c r="G20" s="647"/>
      <c r="H20" s="647"/>
      <c r="I20" s="647"/>
      <c r="J20" s="647"/>
      <c r="K20" s="647"/>
      <c r="L20" s="647"/>
      <c r="M20" s="647"/>
      <c r="N20" s="647"/>
      <c r="O20" s="647"/>
      <c r="P20" s="647"/>
      <c r="Q20" s="647"/>
      <c r="R20" s="647"/>
      <c r="S20" s="647"/>
      <c r="T20" s="647"/>
      <c r="U20" s="647"/>
      <c r="V20" s="647"/>
      <c r="W20" s="653"/>
      <c r="X20" s="160"/>
      <c r="Y20" s="161"/>
      <c r="Z20" s="161"/>
      <c r="AA20" s="161"/>
      <c r="AB20" s="161"/>
      <c r="AC20" s="161"/>
      <c r="AD20" s="161"/>
      <c r="AE20" s="161"/>
      <c r="AF20" s="654" t="s">
        <v>1191</v>
      </c>
      <c r="AG20" s="655"/>
      <c r="AH20" s="655"/>
      <c r="AI20" s="655"/>
      <c r="AJ20" s="655"/>
      <c r="AK20" s="655"/>
      <c r="AL20" s="655"/>
      <c r="AM20" s="655"/>
      <c r="AN20" s="655"/>
      <c r="AO20" s="655"/>
      <c r="AP20" s="655"/>
      <c r="AQ20" s="656"/>
      <c r="AR20" s="155"/>
    </row>
    <row r="21" spans="2:44" ht="12.75" customHeight="1">
      <c r="B21" s="155"/>
      <c r="C21" s="649">
        <f>波及計算!G95</f>
        <v>0</v>
      </c>
      <c r="D21" s="650"/>
      <c r="E21" s="650"/>
      <c r="F21" s="650"/>
      <c r="G21" s="650"/>
      <c r="H21" s="650"/>
      <c r="I21" s="650"/>
      <c r="J21" s="650"/>
      <c r="K21" s="650"/>
      <c r="L21" s="650"/>
      <c r="M21" s="650"/>
      <c r="N21" s="650"/>
      <c r="O21" s="650"/>
      <c r="P21" s="650"/>
      <c r="Q21" s="650"/>
      <c r="R21" s="650"/>
      <c r="S21" s="650"/>
      <c r="T21" s="650"/>
      <c r="U21" s="650"/>
      <c r="V21" s="650"/>
      <c r="W21" s="657"/>
      <c r="X21" s="658">
        <f>波及計算!D95</f>
        <v>0</v>
      </c>
      <c r="Y21" s="650"/>
      <c r="Z21" s="650"/>
      <c r="AA21" s="650"/>
      <c r="AB21" s="650"/>
      <c r="AC21" s="650"/>
      <c r="AD21" s="650"/>
      <c r="AE21" s="657"/>
      <c r="AF21" s="658">
        <f>波及計算!E95</f>
        <v>0</v>
      </c>
      <c r="AG21" s="650"/>
      <c r="AH21" s="650"/>
      <c r="AI21" s="650"/>
      <c r="AJ21" s="650"/>
      <c r="AK21" s="650"/>
      <c r="AL21" s="650"/>
      <c r="AM21" s="650"/>
      <c r="AN21" s="650"/>
      <c r="AO21" s="650"/>
      <c r="AP21" s="650"/>
      <c r="AQ21" s="651"/>
      <c r="AR21" s="155"/>
    </row>
    <row r="22" spans="2:44">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row>
    <row r="23" spans="2:44">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row>
    <row r="24" spans="2:44">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t="s">
        <v>1192</v>
      </c>
      <c r="AL24" s="155"/>
      <c r="AM24" s="155"/>
      <c r="AN24" s="155"/>
      <c r="AO24" s="155"/>
      <c r="AP24" s="155"/>
      <c r="AQ24" s="155"/>
      <c r="AR24" s="155"/>
    </row>
    <row r="25" spans="2:44">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row>
    <row r="26" spans="2:44">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643" t="s">
        <v>1193</v>
      </c>
      <c r="AG26" s="644"/>
      <c r="AH26" s="644"/>
      <c r="AI26" s="644"/>
      <c r="AJ26" s="644"/>
      <c r="AK26" s="644"/>
      <c r="AL26" s="644"/>
      <c r="AM26" s="644"/>
      <c r="AN26" s="644"/>
      <c r="AO26" s="644"/>
      <c r="AP26" s="645"/>
      <c r="AQ26" s="155"/>
      <c r="AR26" s="155"/>
    </row>
    <row r="27" spans="2:44" ht="12.75" customHeight="1">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646"/>
      <c r="AG27" s="647"/>
      <c r="AH27" s="647"/>
      <c r="AI27" s="647"/>
      <c r="AJ27" s="647"/>
      <c r="AK27" s="647"/>
      <c r="AL27" s="647"/>
      <c r="AM27" s="647"/>
      <c r="AN27" s="647"/>
      <c r="AO27" s="647"/>
      <c r="AP27" s="648"/>
      <c r="AQ27" s="155"/>
      <c r="AR27" s="155"/>
    </row>
    <row r="28" spans="2:44">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649">
        <f>波及計算!F95</f>
        <v>0</v>
      </c>
      <c r="AG28" s="650"/>
      <c r="AH28" s="650"/>
      <c r="AI28" s="650"/>
      <c r="AJ28" s="650"/>
      <c r="AK28" s="650"/>
      <c r="AL28" s="650"/>
      <c r="AM28" s="650"/>
      <c r="AN28" s="650"/>
      <c r="AO28" s="650"/>
      <c r="AP28" s="651"/>
      <c r="AQ28" s="155"/>
      <c r="AR28" s="155"/>
    </row>
    <row r="29" spans="2:44">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row>
    <row r="30" spans="2:44">
      <c r="N30" s="154" t="s">
        <v>1184</v>
      </c>
    </row>
    <row r="32" spans="2:44">
      <c r="C32" s="634" t="s">
        <v>1194</v>
      </c>
      <c r="D32" s="635"/>
      <c r="E32" s="635"/>
      <c r="F32" s="635"/>
      <c r="G32" s="635"/>
      <c r="H32" s="635"/>
      <c r="I32" s="635"/>
      <c r="J32" s="635"/>
      <c r="K32" s="635"/>
      <c r="L32" s="635"/>
      <c r="M32" s="635"/>
      <c r="N32" s="635"/>
      <c r="O32" s="635"/>
      <c r="P32" s="635"/>
      <c r="Q32" s="635"/>
      <c r="R32" s="635"/>
      <c r="S32" s="635"/>
      <c r="T32" s="635"/>
      <c r="U32" s="635"/>
      <c r="V32" s="636"/>
      <c r="AF32" s="634" t="s">
        <v>1195</v>
      </c>
      <c r="AG32" s="635"/>
      <c r="AH32" s="635"/>
      <c r="AI32" s="635"/>
      <c r="AJ32" s="635"/>
      <c r="AK32" s="635"/>
      <c r="AL32" s="635"/>
      <c r="AM32" s="635"/>
      <c r="AN32" s="635"/>
      <c r="AO32" s="636"/>
    </row>
    <row r="33" spans="2:41">
      <c r="C33" s="637"/>
      <c r="D33" s="638"/>
      <c r="E33" s="638"/>
      <c r="F33" s="638"/>
      <c r="G33" s="638"/>
      <c r="H33" s="638"/>
      <c r="I33" s="638"/>
      <c r="J33" s="638"/>
      <c r="K33" s="638"/>
      <c r="L33" s="638"/>
      <c r="M33" s="638"/>
      <c r="N33" s="638"/>
      <c r="O33" s="638"/>
      <c r="P33" s="638"/>
      <c r="Q33" s="638"/>
      <c r="R33" s="638"/>
      <c r="S33" s="638"/>
      <c r="T33" s="638"/>
      <c r="U33" s="638"/>
      <c r="V33" s="639"/>
      <c r="AF33" s="637"/>
      <c r="AG33" s="638"/>
      <c r="AH33" s="638"/>
      <c r="AI33" s="638"/>
      <c r="AJ33" s="638"/>
      <c r="AK33" s="638"/>
      <c r="AL33" s="638"/>
      <c r="AM33" s="638"/>
      <c r="AN33" s="638"/>
      <c r="AO33" s="639"/>
    </row>
    <row r="34" spans="2:41">
      <c r="C34" s="640">
        <f>波及計算!K95</f>
        <v>0</v>
      </c>
      <c r="D34" s="641"/>
      <c r="E34" s="641"/>
      <c r="F34" s="641"/>
      <c r="G34" s="641"/>
      <c r="H34" s="641"/>
      <c r="I34" s="641"/>
      <c r="J34" s="641"/>
      <c r="K34" s="641"/>
      <c r="L34" s="641"/>
      <c r="M34" s="641"/>
      <c r="N34" s="641"/>
      <c r="O34" s="641"/>
      <c r="P34" s="641"/>
      <c r="Q34" s="641"/>
      <c r="R34" s="641"/>
      <c r="S34" s="641"/>
      <c r="T34" s="641"/>
      <c r="U34" s="641"/>
      <c r="V34" s="642"/>
      <c r="AF34" s="640">
        <f>AF28+K55</f>
        <v>0</v>
      </c>
      <c r="AG34" s="641"/>
      <c r="AH34" s="641"/>
      <c r="AI34" s="641"/>
      <c r="AJ34" s="641"/>
      <c r="AK34" s="641"/>
      <c r="AL34" s="641"/>
      <c r="AM34" s="641"/>
      <c r="AN34" s="641"/>
      <c r="AO34" s="642"/>
    </row>
    <row r="36" spans="2:41">
      <c r="AK36" s="154" t="s">
        <v>1196</v>
      </c>
    </row>
    <row r="37" spans="2:41">
      <c r="N37" s="154" t="s">
        <v>1197</v>
      </c>
      <c r="AK37" s="154" t="s">
        <v>1198</v>
      </c>
    </row>
    <row r="38" spans="2:41">
      <c r="B38" s="162" t="s">
        <v>1199</v>
      </c>
      <c r="C38" s="162"/>
      <c r="D38" s="162"/>
      <c r="E38" s="162"/>
      <c r="F38" s="162"/>
      <c r="G38" s="162"/>
      <c r="H38" s="162"/>
      <c r="I38" s="162"/>
      <c r="J38" s="162"/>
      <c r="K38" s="162"/>
      <c r="L38" s="162"/>
      <c r="M38" s="162"/>
      <c r="N38" s="162"/>
      <c r="O38" s="162"/>
      <c r="P38" s="162"/>
      <c r="Q38" s="162"/>
      <c r="R38" s="162"/>
      <c r="S38" s="162"/>
      <c r="T38" s="162"/>
      <c r="U38" s="162"/>
      <c r="V38" s="162"/>
      <c r="W38" s="162"/>
      <c r="X38" s="162"/>
    </row>
    <row r="39" spans="2:41" ht="12.75" customHeight="1">
      <c r="B39" s="162"/>
      <c r="C39" s="643" t="s">
        <v>1200</v>
      </c>
      <c r="D39" s="644"/>
      <c r="E39" s="644"/>
      <c r="F39" s="644"/>
      <c r="G39" s="644"/>
      <c r="H39" s="644"/>
      <c r="I39" s="644"/>
      <c r="J39" s="644"/>
      <c r="K39" s="644"/>
      <c r="L39" s="644"/>
      <c r="M39" s="644"/>
      <c r="N39" s="644"/>
      <c r="O39" s="644"/>
      <c r="P39" s="644"/>
      <c r="Q39" s="644"/>
      <c r="R39" s="644"/>
      <c r="S39" s="644"/>
      <c r="T39" s="644"/>
      <c r="U39" s="644"/>
      <c r="V39" s="644"/>
      <c r="W39" s="645"/>
      <c r="X39" s="162"/>
      <c r="AF39" s="634" t="s">
        <v>1201</v>
      </c>
      <c r="AG39" s="635"/>
      <c r="AH39" s="635"/>
      <c r="AI39" s="635"/>
      <c r="AJ39" s="635"/>
      <c r="AK39" s="635"/>
      <c r="AL39" s="635"/>
      <c r="AM39" s="635"/>
      <c r="AN39" s="635"/>
      <c r="AO39" s="636"/>
    </row>
    <row r="40" spans="2:41">
      <c r="B40" s="162"/>
      <c r="C40" s="646"/>
      <c r="D40" s="647"/>
      <c r="E40" s="647"/>
      <c r="F40" s="647"/>
      <c r="G40" s="647"/>
      <c r="H40" s="647"/>
      <c r="I40" s="647"/>
      <c r="J40" s="647"/>
      <c r="K40" s="647"/>
      <c r="L40" s="647"/>
      <c r="M40" s="647"/>
      <c r="N40" s="647"/>
      <c r="O40" s="647"/>
      <c r="P40" s="647"/>
      <c r="Q40" s="647"/>
      <c r="R40" s="647"/>
      <c r="S40" s="647"/>
      <c r="T40" s="647"/>
      <c r="U40" s="647"/>
      <c r="V40" s="647"/>
      <c r="W40" s="648"/>
      <c r="X40" s="162"/>
      <c r="AF40" s="637"/>
      <c r="AG40" s="638"/>
      <c r="AH40" s="638"/>
      <c r="AI40" s="638"/>
      <c r="AJ40" s="638"/>
      <c r="AK40" s="638"/>
      <c r="AL40" s="638"/>
      <c r="AM40" s="638"/>
      <c r="AN40" s="638"/>
      <c r="AO40" s="639"/>
    </row>
    <row r="41" spans="2:41" ht="12.75" customHeight="1">
      <c r="B41" s="162"/>
      <c r="C41" s="649">
        <f>波及計算!L95</f>
        <v>0</v>
      </c>
      <c r="D41" s="650"/>
      <c r="E41" s="650"/>
      <c r="F41" s="650"/>
      <c r="G41" s="650"/>
      <c r="H41" s="650"/>
      <c r="I41" s="650"/>
      <c r="J41" s="650"/>
      <c r="K41" s="650"/>
      <c r="L41" s="650"/>
      <c r="M41" s="650"/>
      <c r="N41" s="650"/>
      <c r="O41" s="650"/>
      <c r="P41" s="650"/>
      <c r="Q41" s="650"/>
      <c r="R41" s="650"/>
      <c r="S41" s="650"/>
      <c r="T41" s="650"/>
      <c r="U41" s="650"/>
      <c r="V41" s="650"/>
      <c r="W41" s="651"/>
      <c r="X41" s="162"/>
      <c r="AF41" s="640">
        <f>波及計算!T95</f>
        <v>0</v>
      </c>
      <c r="AG41" s="641"/>
      <c r="AH41" s="641"/>
      <c r="AI41" s="641"/>
      <c r="AJ41" s="641"/>
      <c r="AK41" s="641"/>
      <c r="AL41" s="641"/>
      <c r="AM41" s="641"/>
      <c r="AN41" s="641"/>
      <c r="AO41" s="642"/>
    </row>
    <row r="42" spans="2:41">
      <c r="B42" s="162"/>
      <c r="C42" s="162"/>
      <c r="D42" s="162"/>
      <c r="E42" s="162"/>
      <c r="F42" s="162"/>
      <c r="G42" s="162"/>
      <c r="H42" s="162"/>
      <c r="I42" s="162"/>
      <c r="J42" s="162"/>
      <c r="K42" s="162"/>
      <c r="L42" s="162"/>
      <c r="M42" s="162"/>
      <c r="N42" s="162"/>
      <c r="O42" s="162"/>
      <c r="P42" s="162"/>
      <c r="Q42" s="162"/>
      <c r="R42" s="162"/>
      <c r="S42" s="162"/>
      <c r="T42" s="162"/>
      <c r="U42" s="162"/>
      <c r="V42" s="162"/>
      <c r="W42" s="162"/>
      <c r="X42" s="162"/>
    </row>
    <row r="43" spans="2:41">
      <c r="B43" s="162"/>
      <c r="C43" s="162"/>
      <c r="D43" s="162"/>
      <c r="E43" s="162"/>
      <c r="F43" s="162"/>
      <c r="G43" s="162"/>
      <c r="H43" s="162"/>
      <c r="I43" s="162"/>
      <c r="J43" s="162"/>
      <c r="K43" s="162"/>
      <c r="L43" s="162"/>
      <c r="M43" s="162"/>
      <c r="N43" s="162"/>
      <c r="O43" s="162"/>
      <c r="P43" s="162"/>
      <c r="Q43" s="162"/>
      <c r="R43" s="162"/>
      <c r="S43" s="162"/>
      <c r="T43" s="162"/>
      <c r="U43" s="162"/>
      <c r="V43" s="162"/>
      <c r="W43" s="162"/>
      <c r="X43" s="162"/>
    </row>
    <row r="44" spans="2:41">
      <c r="B44" s="162"/>
      <c r="C44" s="162"/>
      <c r="D44" s="162"/>
      <c r="E44" s="162"/>
      <c r="F44" s="162" t="s">
        <v>1202</v>
      </c>
      <c r="G44" s="162"/>
      <c r="H44" s="162"/>
      <c r="I44" s="162"/>
      <c r="J44" s="162"/>
      <c r="K44" s="162"/>
      <c r="L44" s="162"/>
      <c r="M44" s="162"/>
      <c r="N44" s="162"/>
      <c r="O44" s="162" t="s">
        <v>1203</v>
      </c>
      <c r="P44" s="162"/>
      <c r="Q44" s="162"/>
      <c r="R44" s="162"/>
      <c r="S44" s="162"/>
      <c r="T44" s="162"/>
      <c r="U44" s="162"/>
      <c r="V44" s="162"/>
      <c r="W44" s="162"/>
      <c r="X44" s="162"/>
      <c r="AK44" s="154" t="s">
        <v>1184</v>
      </c>
    </row>
    <row r="45" spans="2:41">
      <c r="B45" s="162"/>
      <c r="C45" s="162"/>
      <c r="D45" s="162"/>
      <c r="E45" s="162"/>
      <c r="F45" s="162"/>
      <c r="G45" s="162"/>
      <c r="H45" s="162"/>
      <c r="I45" s="162"/>
      <c r="J45" s="162"/>
      <c r="K45" s="162"/>
      <c r="L45" s="162"/>
      <c r="M45" s="162"/>
      <c r="N45" s="162"/>
      <c r="O45" s="162"/>
      <c r="P45" s="162"/>
      <c r="Q45" s="162"/>
      <c r="R45" s="162"/>
      <c r="S45" s="162"/>
      <c r="T45" s="162"/>
      <c r="U45" s="162"/>
      <c r="V45" s="162"/>
      <c r="W45" s="162"/>
      <c r="X45" s="162"/>
    </row>
    <row r="46" spans="2:41">
      <c r="B46" s="162"/>
      <c r="C46" s="163" t="s">
        <v>1204</v>
      </c>
      <c r="D46" s="158"/>
      <c r="E46" s="158"/>
      <c r="F46" s="158"/>
      <c r="G46" s="158"/>
      <c r="H46" s="158"/>
      <c r="I46" s="158"/>
      <c r="J46" s="158"/>
      <c r="K46" s="158"/>
      <c r="L46" s="158"/>
      <c r="M46" s="158"/>
      <c r="N46" s="158"/>
      <c r="O46" s="158"/>
      <c r="P46" s="158"/>
      <c r="Q46" s="158"/>
      <c r="R46" s="158"/>
      <c r="S46" s="158"/>
      <c r="T46" s="158"/>
      <c r="U46" s="164"/>
      <c r="V46" s="162"/>
      <c r="W46" s="162"/>
      <c r="X46" s="162"/>
      <c r="AF46" s="634" t="s">
        <v>1205</v>
      </c>
      <c r="AG46" s="635"/>
      <c r="AH46" s="635"/>
      <c r="AI46" s="635"/>
      <c r="AJ46" s="635"/>
      <c r="AK46" s="635"/>
      <c r="AL46" s="635"/>
      <c r="AM46" s="635"/>
      <c r="AN46" s="636"/>
    </row>
    <row r="47" spans="2:41" ht="12.75" customHeight="1">
      <c r="B47" s="162"/>
      <c r="C47" s="165"/>
      <c r="D47" s="166"/>
      <c r="E47" s="166"/>
      <c r="F47" s="166"/>
      <c r="G47" s="166"/>
      <c r="H47" s="166"/>
      <c r="I47" s="166"/>
      <c r="J47" s="166"/>
      <c r="K47" s="654" t="s">
        <v>1206</v>
      </c>
      <c r="L47" s="655"/>
      <c r="M47" s="655"/>
      <c r="N47" s="655"/>
      <c r="O47" s="655"/>
      <c r="P47" s="655"/>
      <c r="Q47" s="655"/>
      <c r="R47" s="655"/>
      <c r="S47" s="655"/>
      <c r="T47" s="656"/>
      <c r="U47" s="164"/>
      <c r="V47" s="162"/>
      <c r="W47" s="162"/>
      <c r="X47" s="162"/>
      <c r="AF47" s="637"/>
      <c r="AG47" s="638"/>
      <c r="AH47" s="638"/>
      <c r="AI47" s="638"/>
      <c r="AJ47" s="638"/>
      <c r="AK47" s="638"/>
      <c r="AL47" s="638"/>
      <c r="AM47" s="638"/>
      <c r="AN47" s="639"/>
    </row>
    <row r="48" spans="2:41" ht="12.75" customHeight="1">
      <c r="B48" s="162"/>
      <c r="C48" s="649">
        <f>波及計算!O95</f>
        <v>0</v>
      </c>
      <c r="D48" s="650"/>
      <c r="E48" s="650"/>
      <c r="F48" s="650"/>
      <c r="G48" s="650"/>
      <c r="H48" s="650"/>
      <c r="I48" s="650"/>
      <c r="J48" s="657"/>
      <c r="K48" s="658">
        <f>波及計算!P95</f>
        <v>0</v>
      </c>
      <c r="L48" s="650"/>
      <c r="M48" s="650"/>
      <c r="N48" s="650"/>
      <c r="O48" s="650"/>
      <c r="P48" s="650"/>
      <c r="Q48" s="650"/>
      <c r="R48" s="650"/>
      <c r="S48" s="650"/>
      <c r="T48" s="651"/>
      <c r="U48" s="164"/>
      <c r="V48" s="162"/>
      <c r="W48" s="162"/>
      <c r="X48" s="162"/>
      <c r="AF48" s="640">
        <f>波及計算!U95</f>
        <v>0</v>
      </c>
      <c r="AG48" s="641"/>
      <c r="AH48" s="641"/>
      <c r="AI48" s="641"/>
      <c r="AJ48" s="641"/>
      <c r="AK48" s="641"/>
      <c r="AL48" s="641"/>
      <c r="AM48" s="641"/>
      <c r="AN48" s="642"/>
    </row>
    <row r="49" spans="2:25">
      <c r="B49" s="162"/>
      <c r="C49" s="162"/>
      <c r="D49" s="162"/>
      <c r="E49" s="162"/>
      <c r="F49" s="162"/>
      <c r="G49" s="162"/>
      <c r="H49" s="162"/>
      <c r="I49" s="162"/>
      <c r="J49" s="162"/>
      <c r="K49" s="162"/>
      <c r="L49" s="162"/>
      <c r="M49" s="162"/>
      <c r="N49" s="162"/>
      <c r="O49" s="162"/>
      <c r="P49" s="162"/>
      <c r="Q49" s="162"/>
      <c r="R49" s="162"/>
      <c r="S49" s="162"/>
      <c r="T49" s="162"/>
      <c r="U49" s="162"/>
      <c r="V49" s="162"/>
      <c r="W49" s="162"/>
      <c r="X49" s="162"/>
    </row>
    <row r="50" spans="2:25">
      <c r="B50" s="162"/>
      <c r="C50" s="162"/>
      <c r="D50" s="162"/>
      <c r="E50" s="162"/>
      <c r="F50" s="162"/>
      <c r="G50" s="162"/>
      <c r="H50" s="162"/>
      <c r="I50" s="162"/>
      <c r="J50" s="162"/>
      <c r="K50" s="162"/>
      <c r="L50" s="162"/>
      <c r="M50" s="162"/>
      <c r="N50" s="162"/>
      <c r="O50" s="162"/>
      <c r="P50" s="162"/>
      <c r="Q50" s="162"/>
      <c r="R50" s="162"/>
      <c r="S50" s="162"/>
      <c r="T50" s="162"/>
      <c r="U50" s="162"/>
      <c r="V50" s="162"/>
      <c r="W50" s="162"/>
      <c r="X50" s="162"/>
    </row>
    <row r="51" spans="2:25">
      <c r="B51" s="162"/>
      <c r="C51" s="162"/>
      <c r="D51" s="162"/>
      <c r="E51" s="162"/>
      <c r="F51" s="162"/>
      <c r="G51" s="162"/>
      <c r="H51" s="162"/>
      <c r="I51" s="162"/>
      <c r="J51" s="162"/>
      <c r="K51" s="162"/>
      <c r="L51" s="162"/>
      <c r="M51" s="162"/>
      <c r="N51" s="162"/>
      <c r="O51" s="162" t="s">
        <v>1192</v>
      </c>
      <c r="P51" s="162"/>
      <c r="Q51" s="162"/>
      <c r="R51" s="162"/>
      <c r="S51" s="162"/>
      <c r="T51" s="162"/>
      <c r="U51" s="162"/>
      <c r="V51" s="162"/>
      <c r="W51" s="162"/>
      <c r="X51" s="162"/>
    </row>
    <row r="52" spans="2:25">
      <c r="B52" s="162"/>
      <c r="C52" s="162"/>
      <c r="D52" s="162"/>
      <c r="E52" s="162"/>
      <c r="F52" s="162"/>
      <c r="G52" s="162"/>
      <c r="H52" s="162"/>
      <c r="I52" s="162"/>
      <c r="J52" s="162"/>
      <c r="K52" s="162"/>
      <c r="L52" s="162"/>
      <c r="M52" s="162"/>
      <c r="N52" s="162"/>
      <c r="O52" s="162"/>
      <c r="P52" s="162"/>
      <c r="Q52" s="162"/>
      <c r="R52" s="162"/>
      <c r="S52" s="162"/>
      <c r="T52" s="162"/>
      <c r="U52" s="162"/>
      <c r="V52" s="162"/>
      <c r="W52" s="162"/>
      <c r="X52" s="162"/>
    </row>
    <row r="53" spans="2:25">
      <c r="B53" s="162"/>
      <c r="C53" s="162"/>
      <c r="D53" s="162"/>
      <c r="E53" s="162"/>
      <c r="F53" s="162"/>
      <c r="G53" s="162"/>
      <c r="H53" s="162"/>
      <c r="I53" s="162"/>
      <c r="J53" s="162"/>
      <c r="K53" s="643" t="s">
        <v>1207</v>
      </c>
      <c r="L53" s="644"/>
      <c r="M53" s="644"/>
      <c r="N53" s="644"/>
      <c r="O53" s="644"/>
      <c r="P53" s="644"/>
      <c r="Q53" s="644"/>
      <c r="R53" s="645"/>
      <c r="S53" s="162"/>
      <c r="T53" s="162"/>
      <c r="U53" s="162"/>
      <c r="V53" s="162"/>
      <c r="W53" s="162"/>
      <c r="X53" s="162"/>
    </row>
    <row r="54" spans="2:25">
      <c r="B54" s="162"/>
      <c r="C54" s="162"/>
      <c r="D54" s="162"/>
      <c r="E54" s="162"/>
      <c r="F54" s="162"/>
      <c r="G54" s="162"/>
      <c r="H54" s="162"/>
      <c r="I54" s="162"/>
      <c r="J54" s="162"/>
      <c r="K54" s="646"/>
      <c r="L54" s="647"/>
      <c r="M54" s="647"/>
      <c r="N54" s="647"/>
      <c r="O54" s="647"/>
      <c r="P54" s="647"/>
      <c r="Q54" s="647"/>
      <c r="R54" s="648"/>
      <c r="S54" s="162"/>
      <c r="T54" s="162"/>
      <c r="U54" s="162"/>
      <c r="V54" s="162"/>
      <c r="W54" s="162"/>
      <c r="X54" s="162"/>
    </row>
    <row r="55" spans="2:25">
      <c r="B55" s="162"/>
      <c r="C55" s="162"/>
      <c r="D55" s="162"/>
      <c r="E55" s="162"/>
      <c r="F55" s="162"/>
      <c r="G55" s="162"/>
      <c r="H55" s="162"/>
      <c r="I55" s="162"/>
      <c r="J55" s="162"/>
      <c r="K55" s="649">
        <f>波及計算!Q95</f>
        <v>0</v>
      </c>
      <c r="L55" s="650"/>
      <c r="M55" s="650"/>
      <c r="N55" s="650"/>
      <c r="O55" s="650"/>
      <c r="P55" s="650"/>
      <c r="Q55" s="650"/>
      <c r="R55" s="651"/>
      <c r="S55" s="162"/>
      <c r="T55" s="162"/>
      <c r="U55" s="162"/>
      <c r="V55" s="162"/>
      <c r="W55" s="162"/>
      <c r="X55" s="162"/>
    </row>
    <row r="56" spans="2:25">
      <c r="B56" s="162"/>
      <c r="C56" s="162"/>
      <c r="D56" s="162"/>
      <c r="E56" s="162"/>
      <c r="F56" s="162"/>
      <c r="G56" s="162"/>
      <c r="H56" s="162"/>
      <c r="I56" s="162"/>
      <c r="J56" s="162"/>
      <c r="K56" s="162"/>
      <c r="L56" s="162"/>
      <c r="M56" s="162"/>
      <c r="N56" s="162"/>
      <c r="O56" s="162"/>
      <c r="P56" s="162"/>
      <c r="Q56" s="162"/>
      <c r="R56" s="162"/>
      <c r="S56" s="162"/>
      <c r="T56" s="162"/>
      <c r="U56" s="162"/>
      <c r="V56" s="162"/>
      <c r="W56" s="162"/>
      <c r="X56" s="162"/>
    </row>
    <row r="58" spans="2:25">
      <c r="B58" s="167" t="s">
        <v>64</v>
      </c>
      <c r="C58" s="167"/>
      <c r="D58" s="167"/>
      <c r="E58" s="167"/>
      <c r="F58" s="167"/>
      <c r="G58" s="167"/>
      <c r="H58" s="167"/>
      <c r="I58" s="167"/>
      <c r="J58" s="167"/>
      <c r="K58" s="167"/>
      <c r="L58" s="167"/>
      <c r="M58" s="167"/>
      <c r="N58" s="167"/>
      <c r="O58" s="167"/>
      <c r="P58" s="167"/>
      <c r="Q58" s="167"/>
      <c r="R58" s="167"/>
      <c r="S58" s="167"/>
      <c r="T58" s="167"/>
    </row>
    <row r="59" spans="2:25" ht="12.75" customHeight="1">
      <c r="B59" s="167"/>
      <c r="C59" s="643" t="s">
        <v>1208</v>
      </c>
      <c r="D59" s="644"/>
      <c r="E59" s="644"/>
      <c r="F59" s="644"/>
      <c r="G59" s="644"/>
      <c r="H59" s="644"/>
      <c r="I59" s="644"/>
      <c r="J59" s="644"/>
      <c r="K59" s="644"/>
      <c r="L59" s="644"/>
      <c r="M59" s="644"/>
      <c r="N59" s="644"/>
      <c r="O59" s="644"/>
      <c r="P59" s="644"/>
      <c r="Q59" s="644"/>
      <c r="R59" s="644"/>
      <c r="S59" s="645"/>
      <c r="T59" s="167"/>
    </row>
    <row r="60" spans="2:25">
      <c r="B60" s="167"/>
      <c r="C60" s="646"/>
      <c r="D60" s="647"/>
      <c r="E60" s="647"/>
      <c r="F60" s="647"/>
      <c r="G60" s="647"/>
      <c r="H60" s="647"/>
      <c r="I60" s="647"/>
      <c r="J60" s="647"/>
      <c r="K60" s="647"/>
      <c r="L60" s="647"/>
      <c r="M60" s="647"/>
      <c r="N60" s="647"/>
      <c r="O60" s="647"/>
      <c r="P60" s="647"/>
      <c r="Q60" s="647"/>
      <c r="R60" s="647"/>
      <c r="S60" s="648"/>
      <c r="T60" s="167"/>
    </row>
    <row r="61" spans="2:25" ht="12.75" customHeight="1">
      <c r="B61" s="167"/>
      <c r="C61" s="649">
        <f>波及計算!W95</f>
        <v>0</v>
      </c>
      <c r="D61" s="650"/>
      <c r="E61" s="650"/>
      <c r="F61" s="650"/>
      <c r="G61" s="650"/>
      <c r="H61" s="650"/>
      <c r="I61" s="650"/>
      <c r="J61" s="650"/>
      <c r="K61" s="650"/>
      <c r="L61" s="650"/>
      <c r="M61" s="650"/>
      <c r="N61" s="650"/>
      <c r="O61" s="650"/>
      <c r="P61" s="650"/>
      <c r="Q61" s="650"/>
      <c r="R61" s="650"/>
      <c r="S61" s="651"/>
      <c r="T61" s="167"/>
      <c r="Y61" s="154" t="s">
        <v>1197</v>
      </c>
    </row>
    <row r="62" spans="2:25">
      <c r="B62" s="167"/>
      <c r="C62" s="167"/>
      <c r="D62" s="167"/>
      <c r="E62" s="167"/>
      <c r="F62" s="167"/>
      <c r="G62" s="167"/>
      <c r="H62" s="167"/>
      <c r="I62" s="167"/>
      <c r="J62" s="167"/>
      <c r="K62" s="167"/>
      <c r="L62" s="167"/>
      <c r="M62" s="167"/>
      <c r="N62" s="167"/>
      <c r="O62" s="167"/>
      <c r="P62" s="167"/>
      <c r="Q62" s="167"/>
      <c r="R62" s="167"/>
      <c r="S62" s="167"/>
      <c r="T62" s="167"/>
    </row>
    <row r="63" spans="2:25">
      <c r="B63" s="167"/>
      <c r="C63" s="167"/>
      <c r="D63" s="167"/>
      <c r="E63" s="167"/>
      <c r="F63" s="167"/>
      <c r="G63" s="167"/>
      <c r="H63" s="167"/>
      <c r="I63" s="167"/>
      <c r="J63" s="167"/>
      <c r="K63" s="167"/>
      <c r="L63" s="167"/>
      <c r="M63" s="167"/>
      <c r="N63" s="167"/>
      <c r="O63" s="167"/>
      <c r="P63" s="167"/>
      <c r="Q63" s="167"/>
      <c r="R63" s="167"/>
      <c r="S63" s="167"/>
      <c r="T63" s="167"/>
    </row>
    <row r="64" spans="2:25">
      <c r="B64" s="167"/>
      <c r="C64" s="167"/>
      <c r="D64" s="167"/>
      <c r="E64" s="167"/>
      <c r="F64" s="167" t="s">
        <v>1202</v>
      </c>
      <c r="G64" s="167"/>
      <c r="H64" s="167"/>
      <c r="I64" s="167"/>
      <c r="J64" s="167"/>
      <c r="K64" s="167"/>
      <c r="L64" s="167"/>
      <c r="M64" s="167"/>
      <c r="N64" s="167" t="s">
        <v>1203</v>
      </c>
      <c r="O64" s="167"/>
      <c r="P64" s="167"/>
      <c r="Q64" s="167"/>
      <c r="R64" s="167"/>
      <c r="S64" s="167"/>
      <c r="T64" s="167"/>
    </row>
    <row r="65" spans="2:20">
      <c r="B65" s="167"/>
      <c r="C65" s="167"/>
      <c r="D65" s="167"/>
      <c r="E65" s="167"/>
      <c r="F65" s="167"/>
      <c r="G65" s="167"/>
      <c r="H65" s="167"/>
      <c r="I65" s="167"/>
      <c r="J65" s="167"/>
      <c r="K65" s="167"/>
      <c r="L65" s="167"/>
      <c r="M65" s="167"/>
      <c r="N65" s="167"/>
      <c r="O65" s="167"/>
      <c r="P65" s="167"/>
      <c r="Q65" s="167"/>
      <c r="R65" s="167"/>
      <c r="S65" s="167"/>
      <c r="T65" s="167"/>
    </row>
    <row r="66" spans="2:20">
      <c r="B66" s="167"/>
      <c r="C66" s="163" t="s">
        <v>1209</v>
      </c>
      <c r="D66" s="158"/>
      <c r="E66" s="158"/>
      <c r="F66" s="158"/>
      <c r="G66" s="158"/>
      <c r="H66" s="158"/>
      <c r="I66" s="158"/>
      <c r="J66" s="158"/>
      <c r="K66" s="158"/>
      <c r="L66" s="158"/>
      <c r="M66" s="158"/>
      <c r="N66" s="158"/>
      <c r="O66" s="158"/>
      <c r="P66" s="158"/>
      <c r="Q66" s="158"/>
      <c r="R66" s="159"/>
      <c r="S66" s="167"/>
      <c r="T66" s="167"/>
    </row>
    <row r="67" spans="2:20" ht="12.75" customHeight="1">
      <c r="B67" s="167"/>
      <c r="C67" s="165"/>
      <c r="D67" s="166"/>
      <c r="E67" s="166"/>
      <c r="F67" s="166"/>
      <c r="G67" s="166"/>
      <c r="H67" s="166"/>
      <c r="I67" s="654" t="s">
        <v>1210</v>
      </c>
      <c r="J67" s="655"/>
      <c r="K67" s="655"/>
      <c r="L67" s="655"/>
      <c r="M67" s="655"/>
      <c r="N67" s="655"/>
      <c r="O67" s="655"/>
      <c r="P67" s="655"/>
      <c r="Q67" s="655"/>
      <c r="R67" s="656"/>
      <c r="S67" s="167"/>
      <c r="T67" s="167"/>
    </row>
    <row r="68" spans="2:20" ht="12.75" customHeight="1">
      <c r="B68" s="167"/>
      <c r="C68" s="649">
        <f>波及計算!Z95</f>
        <v>0</v>
      </c>
      <c r="D68" s="650"/>
      <c r="E68" s="650"/>
      <c r="F68" s="650"/>
      <c r="G68" s="650"/>
      <c r="H68" s="657"/>
      <c r="I68" s="658">
        <f>波及計算!AA95</f>
        <v>0</v>
      </c>
      <c r="J68" s="650"/>
      <c r="K68" s="650"/>
      <c r="L68" s="650"/>
      <c r="M68" s="650"/>
      <c r="N68" s="650"/>
      <c r="O68" s="650"/>
      <c r="P68" s="650"/>
      <c r="Q68" s="650"/>
      <c r="R68" s="651"/>
      <c r="S68" s="167"/>
      <c r="T68" s="167"/>
    </row>
    <row r="69" spans="2:20">
      <c r="B69" s="167"/>
      <c r="C69" s="167"/>
      <c r="D69" s="167"/>
      <c r="E69" s="167"/>
      <c r="F69" s="167"/>
      <c r="G69" s="167"/>
      <c r="H69" s="167"/>
      <c r="I69" s="167"/>
      <c r="J69" s="167"/>
      <c r="K69" s="167"/>
      <c r="L69" s="167"/>
      <c r="M69" s="167"/>
      <c r="N69" s="167"/>
      <c r="O69" s="167"/>
      <c r="P69" s="167"/>
      <c r="Q69" s="167"/>
      <c r="R69" s="167"/>
      <c r="S69" s="167"/>
      <c r="T69" s="167"/>
    </row>
  </sheetData>
  <mergeCells count="37">
    <mergeCell ref="C61:S61"/>
    <mergeCell ref="I67:R67"/>
    <mergeCell ref="C68:H68"/>
    <mergeCell ref="I68:R68"/>
    <mergeCell ref="C48:J48"/>
    <mergeCell ref="K48:T48"/>
    <mergeCell ref="AF48:AN48"/>
    <mergeCell ref="K53:R54"/>
    <mergeCell ref="K55:R55"/>
    <mergeCell ref="C59:S60"/>
    <mergeCell ref="C39:W40"/>
    <mergeCell ref="AF39:AO40"/>
    <mergeCell ref="C41:W41"/>
    <mergeCell ref="AF41:AO41"/>
    <mergeCell ref="AF46:AN47"/>
    <mergeCell ref="K47:T47"/>
    <mergeCell ref="AF26:AP27"/>
    <mergeCell ref="AF28:AP28"/>
    <mergeCell ref="C32:V33"/>
    <mergeCell ref="AF32:AO33"/>
    <mergeCell ref="C34:V34"/>
    <mergeCell ref="AF34:AO34"/>
    <mergeCell ref="C12:AQ13"/>
    <mergeCell ref="C14:AQ14"/>
    <mergeCell ref="C19:W20"/>
    <mergeCell ref="AF20:AQ20"/>
    <mergeCell ref="C21:W21"/>
    <mergeCell ref="X21:AE21"/>
    <mergeCell ref="AF21:AQ21"/>
    <mergeCell ref="B5:K6"/>
    <mergeCell ref="M5:V6"/>
    <mergeCell ref="X5:AG6"/>
    <mergeCell ref="AI5:AR6"/>
    <mergeCell ref="B7:K7"/>
    <mergeCell ref="M7:V7"/>
    <mergeCell ref="X7:AG7"/>
    <mergeCell ref="AI7:AR7"/>
  </mergeCells>
  <phoneticPr fontId="5"/>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B8B2D-11B8-4349-9F72-4667F546530E}">
  <dimension ref="B2:AR69"/>
  <sheetViews>
    <sheetView showGridLines="0" workbookViewId="0">
      <selection activeCell="AP4" sqref="AP4"/>
    </sheetView>
  </sheetViews>
  <sheetFormatPr defaultColWidth="3.1640625" defaultRowHeight="12"/>
  <cols>
    <col min="1" max="1" width="3.1640625" style="154"/>
    <col min="2" max="4" width="3.1640625" style="154" customWidth="1"/>
    <col min="5" max="5" width="3.1640625" style="154"/>
    <col min="6" max="6" width="3.1640625" style="154" customWidth="1"/>
    <col min="7" max="9" width="3.1640625" style="154"/>
    <col min="10" max="12" width="3.1640625" style="154" customWidth="1"/>
    <col min="13" max="13" width="3.1640625" style="154"/>
    <col min="14" max="14" width="3.1640625" style="154" customWidth="1"/>
    <col min="15" max="20" width="3.1640625" style="154"/>
    <col min="21" max="21" width="3.1640625" style="154" customWidth="1"/>
    <col min="22" max="29" width="3.1640625" style="154"/>
    <col min="30" max="30" width="3.1640625" style="154" customWidth="1"/>
    <col min="31" max="31" width="3.1640625" style="154"/>
    <col min="32" max="32" width="3.1640625" style="154" customWidth="1"/>
    <col min="33" max="16384" width="3.1640625" style="154"/>
  </cols>
  <sheetData>
    <row r="2" spans="2:44" ht="14.25">
      <c r="B2" s="153" t="s">
        <v>1177</v>
      </c>
    </row>
    <row r="4" spans="2:44">
      <c r="B4" s="154" t="s">
        <v>1178</v>
      </c>
      <c r="AP4" s="154" t="s">
        <v>2012</v>
      </c>
    </row>
    <row r="5" spans="2:44" ht="12.75" customHeight="1">
      <c r="B5" s="634" t="s">
        <v>1179</v>
      </c>
      <c r="C5" s="635"/>
      <c r="D5" s="635"/>
      <c r="E5" s="635"/>
      <c r="F5" s="635"/>
      <c r="G5" s="635"/>
      <c r="H5" s="635"/>
      <c r="I5" s="635"/>
      <c r="J5" s="635"/>
      <c r="K5" s="636"/>
      <c r="M5" s="634" t="s">
        <v>1180</v>
      </c>
      <c r="N5" s="635"/>
      <c r="O5" s="635"/>
      <c r="P5" s="635"/>
      <c r="Q5" s="635"/>
      <c r="R5" s="635"/>
      <c r="S5" s="635"/>
      <c r="T5" s="635"/>
      <c r="U5" s="635"/>
      <c r="V5" s="636"/>
      <c r="X5" s="634" t="s">
        <v>1181</v>
      </c>
      <c r="Y5" s="635"/>
      <c r="Z5" s="635"/>
      <c r="AA5" s="635"/>
      <c r="AB5" s="635"/>
      <c r="AC5" s="635"/>
      <c r="AD5" s="635"/>
      <c r="AE5" s="635"/>
      <c r="AF5" s="635"/>
      <c r="AG5" s="636"/>
      <c r="AI5" s="634" t="s">
        <v>1182</v>
      </c>
      <c r="AJ5" s="635"/>
      <c r="AK5" s="635"/>
      <c r="AL5" s="635"/>
      <c r="AM5" s="635"/>
      <c r="AN5" s="635"/>
      <c r="AO5" s="635"/>
      <c r="AP5" s="635"/>
      <c r="AQ5" s="635"/>
      <c r="AR5" s="636"/>
    </row>
    <row r="6" spans="2:44">
      <c r="B6" s="637"/>
      <c r="C6" s="638"/>
      <c r="D6" s="638"/>
      <c r="E6" s="638"/>
      <c r="F6" s="638"/>
      <c r="G6" s="638"/>
      <c r="H6" s="638"/>
      <c r="I6" s="638"/>
      <c r="J6" s="638"/>
      <c r="K6" s="639"/>
      <c r="M6" s="637"/>
      <c r="N6" s="638"/>
      <c r="O6" s="638"/>
      <c r="P6" s="638"/>
      <c r="Q6" s="638"/>
      <c r="R6" s="638"/>
      <c r="S6" s="638"/>
      <c r="T6" s="638"/>
      <c r="U6" s="638"/>
      <c r="V6" s="639"/>
      <c r="X6" s="637"/>
      <c r="Y6" s="638"/>
      <c r="Z6" s="638"/>
      <c r="AA6" s="638"/>
      <c r="AB6" s="638"/>
      <c r="AC6" s="638"/>
      <c r="AD6" s="638"/>
      <c r="AE6" s="638"/>
      <c r="AF6" s="638"/>
      <c r="AG6" s="639"/>
      <c r="AI6" s="637"/>
      <c r="AJ6" s="638"/>
      <c r="AK6" s="638"/>
      <c r="AL6" s="638"/>
      <c r="AM6" s="638"/>
      <c r="AN6" s="638"/>
      <c r="AO6" s="638"/>
      <c r="AP6" s="638"/>
      <c r="AQ6" s="638"/>
      <c r="AR6" s="639"/>
    </row>
    <row r="7" spans="2:44" ht="12.75" customHeight="1">
      <c r="B7" s="640">
        <f>'01最終需要増加額入力'!C95</f>
        <v>0</v>
      </c>
      <c r="C7" s="641"/>
      <c r="D7" s="641"/>
      <c r="E7" s="641"/>
      <c r="F7" s="641"/>
      <c r="G7" s="641"/>
      <c r="H7" s="641"/>
      <c r="I7" s="641"/>
      <c r="J7" s="641"/>
      <c r="K7" s="642"/>
      <c r="M7" s="640">
        <f>'01最終需要増加額入力'!D95</f>
        <v>0</v>
      </c>
      <c r="N7" s="641"/>
      <c r="O7" s="641"/>
      <c r="P7" s="641"/>
      <c r="Q7" s="641"/>
      <c r="R7" s="641"/>
      <c r="S7" s="641"/>
      <c r="T7" s="641"/>
      <c r="U7" s="641"/>
      <c r="V7" s="642"/>
      <c r="X7" s="640">
        <f>'01最終需要増加額入力'!E95</f>
        <v>0</v>
      </c>
      <c r="Y7" s="641"/>
      <c r="Z7" s="641"/>
      <c r="AA7" s="641"/>
      <c r="AB7" s="641"/>
      <c r="AC7" s="641"/>
      <c r="AD7" s="641"/>
      <c r="AE7" s="641"/>
      <c r="AF7" s="641"/>
      <c r="AG7" s="642"/>
      <c r="AI7" s="640">
        <f>'01最終需要増加額入力'!F95</f>
        <v>0</v>
      </c>
      <c r="AJ7" s="641"/>
      <c r="AK7" s="641"/>
      <c r="AL7" s="641"/>
      <c r="AM7" s="641"/>
      <c r="AN7" s="641"/>
      <c r="AO7" s="641"/>
      <c r="AP7" s="641"/>
      <c r="AQ7" s="641"/>
      <c r="AR7" s="642"/>
    </row>
    <row r="9" spans="2:44">
      <c r="AC9" s="154" t="s">
        <v>1183</v>
      </c>
      <c r="AN9" s="154" t="s">
        <v>1183</v>
      </c>
    </row>
    <row r="10" spans="2:44">
      <c r="R10" s="154" t="s">
        <v>1184</v>
      </c>
      <c r="AN10" s="154" t="s">
        <v>1184</v>
      </c>
    </row>
    <row r="11" spans="2:44">
      <c r="B11" s="155" t="s">
        <v>54</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row>
    <row r="12" spans="2:44" ht="12.75" customHeight="1">
      <c r="B12" s="155"/>
      <c r="C12" s="643" t="s">
        <v>1185</v>
      </c>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5"/>
      <c r="AR12" s="155"/>
    </row>
    <row r="13" spans="2:44">
      <c r="B13" s="155"/>
      <c r="C13" s="646"/>
      <c r="D13" s="647"/>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8"/>
      <c r="AR13" s="155"/>
    </row>
    <row r="14" spans="2:44" ht="12.75" customHeight="1">
      <c r="B14" s="155"/>
      <c r="C14" s="649">
        <f>波及計算!C95</f>
        <v>0</v>
      </c>
      <c r="D14" s="650"/>
      <c r="E14" s="650"/>
      <c r="F14" s="650"/>
      <c r="G14" s="650"/>
      <c r="H14" s="650"/>
      <c r="I14" s="650"/>
      <c r="J14" s="650"/>
      <c r="K14" s="650"/>
      <c r="L14" s="650"/>
      <c r="M14" s="650"/>
      <c r="N14" s="650"/>
      <c r="O14" s="650"/>
      <c r="P14" s="650"/>
      <c r="Q14" s="650"/>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1"/>
      <c r="AR14" s="155"/>
    </row>
    <row r="15" spans="2:44">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row>
    <row r="16" spans="2:44">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row>
    <row r="17" spans="2:44">
      <c r="B17" s="155"/>
      <c r="C17" s="155"/>
      <c r="D17" s="155"/>
      <c r="E17" s="155"/>
      <c r="F17" s="155"/>
      <c r="G17" s="155"/>
      <c r="H17" s="155"/>
      <c r="I17" s="155" t="s">
        <v>1186</v>
      </c>
      <c r="J17" s="155"/>
      <c r="K17" s="155"/>
      <c r="L17" s="155"/>
      <c r="M17" s="155"/>
      <c r="N17" s="155"/>
      <c r="O17" s="155"/>
      <c r="P17" s="155"/>
      <c r="Q17" s="155"/>
      <c r="R17" s="155"/>
      <c r="S17" s="155"/>
      <c r="T17" s="155"/>
      <c r="U17" s="155"/>
      <c r="V17" s="155"/>
      <c r="W17" s="155"/>
      <c r="X17" s="155"/>
      <c r="Y17" s="155"/>
      <c r="Z17" s="155" t="s">
        <v>1187</v>
      </c>
      <c r="AA17" s="155"/>
      <c r="AB17" s="155"/>
      <c r="AC17" s="155"/>
      <c r="AD17" s="155"/>
      <c r="AE17" s="155"/>
      <c r="AF17" s="155"/>
      <c r="AG17" s="155"/>
      <c r="AH17" s="155"/>
      <c r="AI17" s="155"/>
      <c r="AJ17" s="155" t="s">
        <v>1188</v>
      </c>
      <c r="AK17" s="155"/>
      <c r="AL17" s="155"/>
      <c r="AM17" s="155"/>
      <c r="AN17" s="155"/>
      <c r="AO17" s="155"/>
      <c r="AP17" s="155"/>
      <c r="AQ17" s="155"/>
      <c r="AR17" s="155"/>
    </row>
    <row r="18" spans="2:44">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row>
    <row r="19" spans="2:44">
      <c r="B19" s="155"/>
      <c r="C19" s="643" t="s">
        <v>1189</v>
      </c>
      <c r="D19" s="644"/>
      <c r="E19" s="644"/>
      <c r="F19" s="644"/>
      <c r="G19" s="644"/>
      <c r="H19" s="644"/>
      <c r="I19" s="644"/>
      <c r="J19" s="644"/>
      <c r="K19" s="644"/>
      <c r="L19" s="644"/>
      <c r="M19" s="644"/>
      <c r="N19" s="644"/>
      <c r="O19" s="644"/>
      <c r="P19" s="644"/>
      <c r="Q19" s="644"/>
      <c r="R19" s="644"/>
      <c r="S19" s="644"/>
      <c r="T19" s="644"/>
      <c r="U19" s="644"/>
      <c r="V19" s="644"/>
      <c r="W19" s="652"/>
      <c r="X19" s="156" t="s">
        <v>1190</v>
      </c>
      <c r="Y19" s="157"/>
      <c r="Z19" s="157"/>
      <c r="AA19" s="157"/>
      <c r="AB19" s="157"/>
      <c r="AC19" s="157"/>
      <c r="AD19" s="157"/>
      <c r="AE19" s="157"/>
      <c r="AF19" s="158"/>
      <c r="AG19" s="158"/>
      <c r="AH19" s="158"/>
      <c r="AI19" s="158"/>
      <c r="AJ19" s="158"/>
      <c r="AK19" s="158"/>
      <c r="AL19" s="158"/>
      <c r="AM19" s="158"/>
      <c r="AN19" s="158"/>
      <c r="AO19" s="158"/>
      <c r="AP19" s="158"/>
      <c r="AQ19" s="159"/>
      <c r="AR19" s="155"/>
    </row>
    <row r="20" spans="2:44" ht="12.75" customHeight="1">
      <c r="B20" s="155"/>
      <c r="C20" s="646"/>
      <c r="D20" s="647"/>
      <c r="E20" s="647"/>
      <c r="F20" s="647"/>
      <c r="G20" s="647"/>
      <c r="H20" s="647"/>
      <c r="I20" s="647"/>
      <c r="J20" s="647"/>
      <c r="K20" s="647"/>
      <c r="L20" s="647"/>
      <c r="M20" s="647"/>
      <c r="N20" s="647"/>
      <c r="O20" s="647"/>
      <c r="P20" s="647"/>
      <c r="Q20" s="647"/>
      <c r="R20" s="647"/>
      <c r="S20" s="647"/>
      <c r="T20" s="647"/>
      <c r="U20" s="647"/>
      <c r="V20" s="647"/>
      <c r="W20" s="653"/>
      <c r="X20" s="160"/>
      <c r="Y20" s="161"/>
      <c r="Z20" s="161"/>
      <c r="AA20" s="161"/>
      <c r="AB20" s="161"/>
      <c r="AC20" s="161"/>
      <c r="AD20" s="161"/>
      <c r="AE20" s="161"/>
      <c r="AF20" s="654" t="s">
        <v>1191</v>
      </c>
      <c r="AG20" s="655"/>
      <c r="AH20" s="655"/>
      <c r="AI20" s="655"/>
      <c r="AJ20" s="655"/>
      <c r="AK20" s="655"/>
      <c r="AL20" s="655"/>
      <c r="AM20" s="655"/>
      <c r="AN20" s="655"/>
      <c r="AO20" s="655"/>
      <c r="AP20" s="655"/>
      <c r="AQ20" s="656"/>
      <c r="AR20" s="155"/>
    </row>
    <row r="21" spans="2:44" ht="12.75" customHeight="1">
      <c r="B21" s="155"/>
      <c r="C21" s="649">
        <f>波及計算!G95</f>
        <v>0</v>
      </c>
      <c r="D21" s="650"/>
      <c r="E21" s="650"/>
      <c r="F21" s="650"/>
      <c r="G21" s="650"/>
      <c r="H21" s="650"/>
      <c r="I21" s="650"/>
      <c r="J21" s="650"/>
      <c r="K21" s="650"/>
      <c r="L21" s="650"/>
      <c r="M21" s="650"/>
      <c r="N21" s="650"/>
      <c r="O21" s="650"/>
      <c r="P21" s="650"/>
      <c r="Q21" s="650"/>
      <c r="R21" s="650"/>
      <c r="S21" s="650"/>
      <c r="T21" s="650"/>
      <c r="U21" s="650"/>
      <c r="V21" s="650"/>
      <c r="W21" s="657"/>
      <c r="X21" s="658">
        <f>波及計算!D95</f>
        <v>0</v>
      </c>
      <c r="Y21" s="650"/>
      <c r="Z21" s="650"/>
      <c r="AA21" s="650"/>
      <c r="AB21" s="650"/>
      <c r="AC21" s="650"/>
      <c r="AD21" s="650"/>
      <c r="AE21" s="657"/>
      <c r="AF21" s="658">
        <f>波及計算!E95</f>
        <v>0</v>
      </c>
      <c r="AG21" s="650"/>
      <c r="AH21" s="650"/>
      <c r="AI21" s="650"/>
      <c r="AJ21" s="650"/>
      <c r="AK21" s="650"/>
      <c r="AL21" s="650"/>
      <c r="AM21" s="650"/>
      <c r="AN21" s="650"/>
      <c r="AO21" s="650"/>
      <c r="AP21" s="650"/>
      <c r="AQ21" s="651"/>
      <c r="AR21" s="155"/>
    </row>
    <row r="22" spans="2:44">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row>
    <row r="23" spans="2:44">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row>
    <row r="24" spans="2:44">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t="s">
        <v>1192</v>
      </c>
      <c r="AL24" s="155"/>
      <c r="AM24" s="155"/>
      <c r="AN24" s="155"/>
      <c r="AO24" s="155"/>
      <c r="AP24" s="155"/>
      <c r="AQ24" s="155"/>
      <c r="AR24" s="155"/>
    </row>
    <row r="25" spans="2:44">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row>
    <row r="26" spans="2:44">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643" t="s">
        <v>1193</v>
      </c>
      <c r="AG26" s="644"/>
      <c r="AH26" s="644"/>
      <c r="AI26" s="644"/>
      <c r="AJ26" s="644"/>
      <c r="AK26" s="644"/>
      <c r="AL26" s="644"/>
      <c r="AM26" s="644"/>
      <c r="AN26" s="644"/>
      <c r="AO26" s="644"/>
      <c r="AP26" s="645"/>
      <c r="AQ26" s="155"/>
      <c r="AR26" s="155"/>
    </row>
    <row r="27" spans="2:44" ht="12.75" customHeight="1">
      <c r="B27" s="155"/>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646"/>
      <c r="AG27" s="647"/>
      <c r="AH27" s="647"/>
      <c r="AI27" s="647"/>
      <c r="AJ27" s="647"/>
      <c r="AK27" s="647"/>
      <c r="AL27" s="647"/>
      <c r="AM27" s="647"/>
      <c r="AN27" s="647"/>
      <c r="AO27" s="647"/>
      <c r="AP27" s="648"/>
      <c r="AQ27" s="155"/>
      <c r="AR27" s="155"/>
    </row>
    <row r="28" spans="2:44">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649">
        <f>波及計算!F95</f>
        <v>0</v>
      </c>
      <c r="AG28" s="650"/>
      <c r="AH28" s="650"/>
      <c r="AI28" s="650"/>
      <c r="AJ28" s="650"/>
      <c r="AK28" s="650"/>
      <c r="AL28" s="650"/>
      <c r="AM28" s="650"/>
      <c r="AN28" s="650"/>
      <c r="AO28" s="650"/>
      <c r="AP28" s="651"/>
      <c r="AQ28" s="155"/>
      <c r="AR28" s="155"/>
    </row>
    <row r="29" spans="2:44">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row>
    <row r="30" spans="2:44">
      <c r="N30" s="154" t="s">
        <v>1184</v>
      </c>
    </row>
    <row r="32" spans="2:44">
      <c r="C32" s="634" t="s">
        <v>1194</v>
      </c>
      <c r="D32" s="635"/>
      <c r="E32" s="635"/>
      <c r="F32" s="635"/>
      <c r="G32" s="635"/>
      <c r="H32" s="635"/>
      <c r="I32" s="635"/>
      <c r="J32" s="635"/>
      <c r="K32" s="635"/>
      <c r="L32" s="635"/>
      <c r="M32" s="635"/>
      <c r="N32" s="635"/>
      <c r="O32" s="635"/>
      <c r="P32" s="635"/>
      <c r="Q32" s="635"/>
      <c r="R32" s="635"/>
      <c r="S32" s="635"/>
      <c r="T32" s="635"/>
      <c r="U32" s="635"/>
      <c r="V32" s="636"/>
      <c r="AF32" s="634" t="s">
        <v>1195</v>
      </c>
      <c r="AG32" s="635"/>
      <c r="AH32" s="635"/>
      <c r="AI32" s="635"/>
      <c r="AJ32" s="635"/>
      <c r="AK32" s="635"/>
      <c r="AL32" s="635"/>
      <c r="AM32" s="635"/>
      <c r="AN32" s="635"/>
      <c r="AO32" s="636"/>
    </row>
    <row r="33" spans="2:41">
      <c r="C33" s="637"/>
      <c r="D33" s="638"/>
      <c r="E33" s="638"/>
      <c r="F33" s="638"/>
      <c r="G33" s="638"/>
      <c r="H33" s="638"/>
      <c r="I33" s="638"/>
      <c r="J33" s="638"/>
      <c r="K33" s="638"/>
      <c r="L33" s="638"/>
      <c r="M33" s="638"/>
      <c r="N33" s="638"/>
      <c r="O33" s="638"/>
      <c r="P33" s="638"/>
      <c r="Q33" s="638"/>
      <c r="R33" s="638"/>
      <c r="S33" s="638"/>
      <c r="T33" s="638"/>
      <c r="U33" s="638"/>
      <c r="V33" s="639"/>
      <c r="AF33" s="637"/>
      <c r="AG33" s="638"/>
      <c r="AH33" s="638"/>
      <c r="AI33" s="638"/>
      <c r="AJ33" s="638"/>
      <c r="AK33" s="638"/>
      <c r="AL33" s="638"/>
      <c r="AM33" s="638"/>
      <c r="AN33" s="638"/>
      <c r="AO33" s="639"/>
    </row>
    <row r="34" spans="2:41">
      <c r="C34" s="640">
        <f>波及計算!K95</f>
        <v>0</v>
      </c>
      <c r="D34" s="641"/>
      <c r="E34" s="641"/>
      <c r="F34" s="641"/>
      <c r="G34" s="641"/>
      <c r="H34" s="641"/>
      <c r="I34" s="641"/>
      <c r="J34" s="641"/>
      <c r="K34" s="641"/>
      <c r="L34" s="641"/>
      <c r="M34" s="641"/>
      <c r="N34" s="641"/>
      <c r="O34" s="641"/>
      <c r="P34" s="641"/>
      <c r="Q34" s="641"/>
      <c r="R34" s="641"/>
      <c r="S34" s="641"/>
      <c r="T34" s="641"/>
      <c r="U34" s="641"/>
      <c r="V34" s="642"/>
      <c r="AF34" s="640">
        <f>AF28+K55</f>
        <v>0</v>
      </c>
      <c r="AG34" s="641"/>
      <c r="AH34" s="641"/>
      <c r="AI34" s="641"/>
      <c r="AJ34" s="641"/>
      <c r="AK34" s="641"/>
      <c r="AL34" s="641"/>
      <c r="AM34" s="641"/>
      <c r="AN34" s="641"/>
      <c r="AO34" s="642"/>
    </row>
    <row r="36" spans="2:41">
      <c r="AK36" s="154" t="s">
        <v>1196</v>
      </c>
    </row>
    <row r="37" spans="2:41">
      <c r="N37" s="154" t="s">
        <v>1197</v>
      </c>
      <c r="AK37" s="154" t="s">
        <v>1198</v>
      </c>
    </row>
    <row r="38" spans="2:41">
      <c r="B38" s="162" t="s">
        <v>1199</v>
      </c>
      <c r="C38" s="162"/>
      <c r="D38" s="162"/>
      <c r="E38" s="162"/>
      <c r="F38" s="162"/>
      <c r="G38" s="162"/>
      <c r="H38" s="162"/>
      <c r="I38" s="162"/>
      <c r="J38" s="162"/>
      <c r="K38" s="162"/>
      <c r="L38" s="162"/>
      <c r="M38" s="162"/>
      <c r="N38" s="162"/>
      <c r="O38" s="162"/>
      <c r="P38" s="162"/>
      <c r="Q38" s="162"/>
      <c r="R38" s="162"/>
      <c r="S38" s="162"/>
      <c r="T38" s="162"/>
      <c r="U38" s="162"/>
      <c r="V38" s="162"/>
      <c r="W38" s="162"/>
      <c r="X38" s="162"/>
    </row>
    <row r="39" spans="2:41" ht="12.75" customHeight="1">
      <c r="B39" s="162"/>
      <c r="C39" s="643" t="s">
        <v>1200</v>
      </c>
      <c r="D39" s="644"/>
      <c r="E39" s="644"/>
      <c r="F39" s="644"/>
      <c r="G39" s="644"/>
      <c r="H39" s="644"/>
      <c r="I39" s="644"/>
      <c r="J39" s="644"/>
      <c r="K39" s="644"/>
      <c r="L39" s="644"/>
      <c r="M39" s="644"/>
      <c r="N39" s="644"/>
      <c r="O39" s="644"/>
      <c r="P39" s="644"/>
      <c r="Q39" s="644"/>
      <c r="R39" s="644"/>
      <c r="S39" s="644"/>
      <c r="T39" s="644"/>
      <c r="U39" s="644"/>
      <c r="V39" s="644"/>
      <c r="W39" s="645"/>
      <c r="X39" s="162"/>
      <c r="AF39" s="634" t="s">
        <v>1201</v>
      </c>
      <c r="AG39" s="635"/>
      <c r="AH39" s="635"/>
      <c r="AI39" s="635"/>
      <c r="AJ39" s="635"/>
      <c r="AK39" s="635"/>
      <c r="AL39" s="635"/>
      <c r="AM39" s="635"/>
      <c r="AN39" s="635"/>
      <c r="AO39" s="636"/>
    </row>
    <row r="40" spans="2:41">
      <c r="B40" s="162"/>
      <c r="C40" s="646"/>
      <c r="D40" s="647"/>
      <c r="E40" s="647"/>
      <c r="F40" s="647"/>
      <c r="G40" s="647"/>
      <c r="H40" s="647"/>
      <c r="I40" s="647"/>
      <c r="J40" s="647"/>
      <c r="K40" s="647"/>
      <c r="L40" s="647"/>
      <c r="M40" s="647"/>
      <c r="N40" s="647"/>
      <c r="O40" s="647"/>
      <c r="P40" s="647"/>
      <c r="Q40" s="647"/>
      <c r="R40" s="647"/>
      <c r="S40" s="647"/>
      <c r="T40" s="647"/>
      <c r="U40" s="647"/>
      <c r="V40" s="647"/>
      <c r="W40" s="648"/>
      <c r="X40" s="162"/>
      <c r="AF40" s="637"/>
      <c r="AG40" s="638"/>
      <c r="AH40" s="638"/>
      <c r="AI40" s="638"/>
      <c r="AJ40" s="638"/>
      <c r="AK40" s="638"/>
      <c r="AL40" s="638"/>
      <c r="AM40" s="638"/>
      <c r="AN40" s="638"/>
      <c r="AO40" s="639"/>
    </row>
    <row r="41" spans="2:41" ht="12.75" customHeight="1">
      <c r="B41" s="162"/>
      <c r="C41" s="649">
        <f>波及計算!L95</f>
        <v>0</v>
      </c>
      <c r="D41" s="650"/>
      <c r="E41" s="650"/>
      <c r="F41" s="650"/>
      <c r="G41" s="650"/>
      <c r="H41" s="650"/>
      <c r="I41" s="650"/>
      <c r="J41" s="650"/>
      <c r="K41" s="650"/>
      <c r="L41" s="650"/>
      <c r="M41" s="650"/>
      <c r="N41" s="650"/>
      <c r="O41" s="650"/>
      <c r="P41" s="650"/>
      <c r="Q41" s="650"/>
      <c r="R41" s="650"/>
      <c r="S41" s="650"/>
      <c r="T41" s="650"/>
      <c r="U41" s="650"/>
      <c r="V41" s="650"/>
      <c r="W41" s="651"/>
      <c r="X41" s="162"/>
      <c r="AF41" s="640">
        <f>波及計算!T95</f>
        <v>0</v>
      </c>
      <c r="AG41" s="641"/>
      <c r="AH41" s="641"/>
      <c r="AI41" s="641"/>
      <c r="AJ41" s="641"/>
      <c r="AK41" s="641"/>
      <c r="AL41" s="641"/>
      <c r="AM41" s="641"/>
      <c r="AN41" s="641"/>
      <c r="AO41" s="642"/>
    </row>
    <row r="42" spans="2:41">
      <c r="B42" s="162"/>
      <c r="C42" s="162"/>
      <c r="D42" s="162"/>
      <c r="E42" s="162"/>
      <c r="F42" s="162"/>
      <c r="G42" s="162"/>
      <c r="H42" s="162"/>
      <c r="I42" s="162"/>
      <c r="J42" s="162"/>
      <c r="K42" s="162"/>
      <c r="L42" s="162"/>
      <c r="M42" s="162"/>
      <c r="N42" s="162"/>
      <c r="O42" s="162"/>
      <c r="P42" s="162"/>
      <c r="Q42" s="162"/>
      <c r="R42" s="162"/>
      <c r="S42" s="162"/>
      <c r="T42" s="162"/>
      <c r="U42" s="162"/>
      <c r="V42" s="162"/>
      <c r="W42" s="162"/>
      <c r="X42" s="162"/>
    </row>
    <row r="43" spans="2:41">
      <c r="B43" s="162"/>
      <c r="C43" s="162"/>
      <c r="D43" s="162"/>
      <c r="E43" s="162"/>
      <c r="F43" s="162"/>
      <c r="G43" s="162"/>
      <c r="H43" s="162"/>
      <c r="I43" s="162"/>
      <c r="J43" s="162"/>
      <c r="K43" s="162"/>
      <c r="L43" s="162"/>
      <c r="M43" s="162"/>
      <c r="N43" s="162"/>
      <c r="O43" s="162"/>
      <c r="P43" s="162"/>
      <c r="Q43" s="162"/>
      <c r="R43" s="162"/>
      <c r="S43" s="162"/>
      <c r="T43" s="162"/>
      <c r="U43" s="162"/>
      <c r="V43" s="162"/>
      <c r="W43" s="162"/>
      <c r="X43" s="162"/>
    </row>
    <row r="44" spans="2:41">
      <c r="B44" s="162"/>
      <c r="C44" s="162"/>
      <c r="D44" s="162"/>
      <c r="E44" s="162"/>
      <c r="F44" s="162" t="s">
        <v>1202</v>
      </c>
      <c r="G44" s="162"/>
      <c r="H44" s="162"/>
      <c r="I44" s="162"/>
      <c r="J44" s="162"/>
      <c r="K44" s="162"/>
      <c r="L44" s="162"/>
      <c r="M44" s="162"/>
      <c r="N44" s="162"/>
      <c r="O44" s="162" t="s">
        <v>1203</v>
      </c>
      <c r="P44" s="162"/>
      <c r="Q44" s="162"/>
      <c r="R44" s="162"/>
      <c r="S44" s="162"/>
      <c r="T44" s="162"/>
      <c r="U44" s="162"/>
      <c r="V44" s="162"/>
      <c r="W44" s="162"/>
      <c r="X44" s="162"/>
      <c r="AK44" s="154" t="s">
        <v>1184</v>
      </c>
    </row>
    <row r="45" spans="2:41">
      <c r="B45" s="162"/>
      <c r="C45" s="162"/>
      <c r="D45" s="162"/>
      <c r="E45" s="162"/>
      <c r="F45" s="162"/>
      <c r="G45" s="162"/>
      <c r="H45" s="162"/>
      <c r="I45" s="162"/>
      <c r="J45" s="162"/>
      <c r="K45" s="162"/>
      <c r="L45" s="162"/>
      <c r="M45" s="162"/>
      <c r="N45" s="162"/>
      <c r="O45" s="162"/>
      <c r="P45" s="162"/>
      <c r="Q45" s="162"/>
      <c r="R45" s="162"/>
      <c r="S45" s="162"/>
      <c r="T45" s="162"/>
      <c r="U45" s="162"/>
      <c r="V45" s="162"/>
      <c r="W45" s="162"/>
      <c r="X45" s="162"/>
    </row>
    <row r="46" spans="2:41">
      <c r="B46" s="162"/>
      <c r="C46" s="163" t="s">
        <v>1204</v>
      </c>
      <c r="D46" s="158"/>
      <c r="E46" s="158"/>
      <c r="F46" s="158"/>
      <c r="G46" s="158"/>
      <c r="H46" s="158"/>
      <c r="I46" s="158"/>
      <c r="J46" s="158"/>
      <c r="K46" s="158"/>
      <c r="L46" s="158"/>
      <c r="M46" s="158"/>
      <c r="N46" s="158"/>
      <c r="O46" s="158"/>
      <c r="P46" s="158"/>
      <c r="Q46" s="158"/>
      <c r="R46" s="158"/>
      <c r="S46" s="158"/>
      <c r="T46" s="158"/>
      <c r="U46" s="164"/>
      <c r="V46" s="162"/>
      <c r="W46" s="162"/>
      <c r="X46" s="162"/>
      <c r="AF46" s="634" t="s">
        <v>1205</v>
      </c>
      <c r="AG46" s="635"/>
      <c r="AH46" s="635"/>
      <c r="AI46" s="635"/>
      <c r="AJ46" s="635"/>
      <c r="AK46" s="635"/>
      <c r="AL46" s="635"/>
      <c r="AM46" s="635"/>
      <c r="AN46" s="636"/>
    </row>
    <row r="47" spans="2:41" ht="12.75" customHeight="1">
      <c r="B47" s="162"/>
      <c r="C47" s="165"/>
      <c r="D47" s="166"/>
      <c r="E47" s="166"/>
      <c r="F47" s="166"/>
      <c r="G47" s="166"/>
      <c r="H47" s="166"/>
      <c r="I47" s="166"/>
      <c r="J47" s="166"/>
      <c r="K47" s="654" t="s">
        <v>1206</v>
      </c>
      <c r="L47" s="655"/>
      <c r="M47" s="655"/>
      <c r="N47" s="655"/>
      <c r="O47" s="655"/>
      <c r="P47" s="655"/>
      <c r="Q47" s="655"/>
      <c r="R47" s="655"/>
      <c r="S47" s="655"/>
      <c r="T47" s="656"/>
      <c r="U47" s="164"/>
      <c r="V47" s="162"/>
      <c r="W47" s="162"/>
      <c r="X47" s="162"/>
      <c r="AF47" s="637"/>
      <c r="AG47" s="638"/>
      <c r="AH47" s="638"/>
      <c r="AI47" s="638"/>
      <c r="AJ47" s="638"/>
      <c r="AK47" s="638"/>
      <c r="AL47" s="638"/>
      <c r="AM47" s="638"/>
      <c r="AN47" s="639"/>
    </row>
    <row r="48" spans="2:41" ht="12.75" customHeight="1">
      <c r="B48" s="162"/>
      <c r="C48" s="649">
        <f>波及計算!O95</f>
        <v>0</v>
      </c>
      <c r="D48" s="650"/>
      <c r="E48" s="650"/>
      <c r="F48" s="650"/>
      <c r="G48" s="650"/>
      <c r="H48" s="650"/>
      <c r="I48" s="650"/>
      <c r="J48" s="657"/>
      <c r="K48" s="658">
        <f>波及計算!P95</f>
        <v>0</v>
      </c>
      <c r="L48" s="650"/>
      <c r="M48" s="650"/>
      <c r="N48" s="650"/>
      <c r="O48" s="650"/>
      <c r="P48" s="650"/>
      <c r="Q48" s="650"/>
      <c r="R48" s="650"/>
      <c r="S48" s="650"/>
      <c r="T48" s="651"/>
      <c r="U48" s="164"/>
      <c r="V48" s="162"/>
      <c r="W48" s="162"/>
      <c r="X48" s="162"/>
      <c r="AF48" s="640">
        <f>波及計算!U95</f>
        <v>0</v>
      </c>
      <c r="AG48" s="641"/>
      <c r="AH48" s="641"/>
      <c r="AI48" s="641"/>
      <c r="AJ48" s="641"/>
      <c r="AK48" s="641"/>
      <c r="AL48" s="641"/>
      <c r="AM48" s="641"/>
      <c r="AN48" s="642"/>
    </row>
    <row r="49" spans="2:25">
      <c r="B49" s="162"/>
      <c r="C49" s="162"/>
      <c r="D49" s="162"/>
      <c r="E49" s="162"/>
      <c r="F49" s="162"/>
      <c r="G49" s="162"/>
      <c r="H49" s="162"/>
      <c r="I49" s="162"/>
      <c r="J49" s="162"/>
      <c r="K49" s="162"/>
      <c r="L49" s="162"/>
      <c r="M49" s="162"/>
      <c r="N49" s="162"/>
      <c r="O49" s="162"/>
      <c r="P49" s="162"/>
      <c r="Q49" s="162"/>
      <c r="R49" s="162"/>
      <c r="S49" s="162"/>
      <c r="T49" s="162"/>
      <c r="U49" s="162"/>
      <c r="V49" s="162"/>
      <c r="W49" s="162"/>
      <c r="X49" s="162"/>
    </row>
    <row r="50" spans="2:25">
      <c r="B50" s="162"/>
      <c r="C50" s="162"/>
      <c r="D50" s="162"/>
      <c r="E50" s="162"/>
      <c r="F50" s="162"/>
      <c r="G50" s="162"/>
      <c r="H50" s="162"/>
      <c r="I50" s="162"/>
      <c r="J50" s="162"/>
      <c r="K50" s="162"/>
      <c r="L50" s="162"/>
      <c r="M50" s="162"/>
      <c r="N50" s="162"/>
      <c r="O50" s="162"/>
      <c r="P50" s="162"/>
      <c r="Q50" s="162"/>
      <c r="R50" s="162"/>
      <c r="S50" s="162"/>
      <c r="T50" s="162"/>
      <c r="U50" s="162"/>
      <c r="V50" s="162"/>
      <c r="W50" s="162"/>
      <c r="X50" s="162"/>
    </row>
    <row r="51" spans="2:25">
      <c r="B51" s="162"/>
      <c r="C51" s="162"/>
      <c r="D51" s="162"/>
      <c r="E51" s="162"/>
      <c r="F51" s="162"/>
      <c r="G51" s="162"/>
      <c r="H51" s="162"/>
      <c r="I51" s="162"/>
      <c r="J51" s="162"/>
      <c r="K51" s="162"/>
      <c r="L51" s="162"/>
      <c r="M51" s="162"/>
      <c r="N51" s="162"/>
      <c r="O51" s="162" t="s">
        <v>1192</v>
      </c>
      <c r="P51" s="162"/>
      <c r="Q51" s="162"/>
      <c r="R51" s="162"/>
      <c r="S51" s="162"/>
      <c r="T51" s="162"/>
      <c r="U51" s="162"/>
      <c r="V51" s="162"/>
      <c r="W51" s="162"/>
      <c r="X51" s="162"/>
    </row>
    <row r="52" spans="2:25">
      <c r="B52" s="162"/>
      <c r="C52" s="162"/>
      <c r="D52" s="162"/>
      <c r="E52" s="162"/>
      <c r="F52" s="162"/>
      <c r="G52" s="162"/>
      <c r="H52" s="162"/>
      <c r="I52" s="162"/>
      <c r="J52" s="162"/>
      <c r="K52" s="162"/>
      <c r="L52" s="162"/>
      <c r="M52" s="162"/>
      <c r="N52" s="162"/>
      <c r="O52" s="162"/>
      <c r="P52" s="162"/>
      <c r="Q52" s="162"/>
      <c r="R52" s="162"/>
      <c r="S52" s="162"/>
      <c r="T52" s="162"/>
      <c r="U52" s="162"/>
      <c r="V52" s="162"/>
      <c r="W52" s="162"/>
      <c r="X52" s="162"/>
    </row>
    <row r="53" spans="2:25">
      <c r="B53" s="162"/>
      <c r="C53" s="162"/>
      <c r="D53" s="162"/>
      <c r="E53" s="162"/>
      <c r="F53" s="162"/>
      <c r="G53" s="162"/>
      <c r="H53" s="162"/>
      <c r="I53" s="162"/>
      <c r="J53" s="162"/>
      <c r="K53" s="643" t="s">
        <v>1207</v>
      </c>
      <c r="L53" s="644"/>
      <c r="M53" s="644"/>
      <c r="N53" s="644"/>
      <c r="O53" s="644"/>
      <c r="P53" s="644"/>
      <c r="Q53" s="644"/>
      <c r="R53" s="645"/>
      <c r="S53" s="162"/>
      <c r="T53" s="162"/>
      <c r="U53" s="162"/>
      <c r="V53" s="162"/>
      <c r="W53" s="162"/>
      <c r="X53" s="162"/>
    </row>
    <row r="54" spans="2:25">
      <c r="B54" s="162"/>
      <c r="C54" s="162"/>
      <c r="D54" s="162"/>
      <c r="E54" s="162"/>
      <c r="F54" s="162"/>
      <c r="G54" s="162"/>
      <c r="H54" s="162"/>
      <c r="I54" s="162"/>
      <c r="J54" s="162"/>
      <c r="K54" s="646"/>
      <c r="L54" s="647"/>
      <c r="M54" s="647"/>
      <c r="N54" s="647"/>
      <c r="O54" s="647"/>
      <c r="P54" s="647"/>
      <c r="Q54" s="647"/>
      <c r="R54" s="648"/>
      <c r="S54" s="162"/>
      <c r="T54" s="162"/>
      <c r="U54" s="162"/>
      <c r="V54" s="162"/>
      <c r="W54" s="162"/>
      <c r="X54" s="162"/>
    </row>
    <row r="55" spans="2:25">
      <c r="B55" s="162"/>
      <c r="C55" s="162"/>
      <c r="D55" s="162"/>
      <c r="E55" s="162"/>
      <c r="F55" s="162"/>
      <c r="G55" s="162"/>
      <c r="H55" s="162"/>
      <c r="I55" s="162"/>
      <c r="J55" s="162"/>
      <c r="K55" s="649">
        <f>波及計算!Q95</f>
        <v>0</v>
      </c>
      <c r="L55" s="650"/>
      <c r="M55" s="650"/>
      <c r="N55" s="650"/>
      <c r="O55" s="650"/>
      <c r="P55" s="650"/>
      <c r="Q55" s="650"/>
      <c r="R55" s="651"/>
      <c r="S55" s="162"/>
      <c r="T55" s="162"/>
      <c r="U55" s="162"/>
      <c r="V55" s="162"/>
      <c r="W55" s="162"/>
      <c r="X55" s="162"/>
    </row>
    <row r="56" spans="2:25">
      <c r="B56" s="162"/>
      <c r="C56" s="162"/>
      <c r="D56" s="162"/>
      <c r="E56" s="162"/>
      <c r="F56" s="162"/>
      <c r="G56" s="162"/>
      <c r="H56" s="162"/>
      <c r="I56" s="162"/>
      <c r="J56" s="162"/>
      <c r="K56" s="162"/>
      <c r="L56" s="162"/>
      <c r="M56" s="162"/>
      <c r="N56" s="162"/>
      <c r="O56" s="162"/>
      <c r="P56" s="162"/>
      <c r="Q56" s="162"/>
      <c r="R56" s="162"/>
      <c r="S56" s="162"/>
      <c r="T56" s="162"/>
      <c r="U56" s="162"/>
      <c r="V56" s="162"/>
      <c r="W56" s="162"/>
      <c r="X56" s="162"/>
    </row>
    <row r="58" spans="2:25">
      <c r="B58" s="167" t="s">
        <v>64</v>
      </c>
      <c r="C58" s="167"/>
      <c r="D58" s="167"/>
      <c r="E58" s="167"/>
      <c r="F58" s="167"/>
      <c r="G58" s="167"/>
      <c r="H58" s="167"/>
      <c r="I58" s="167"/>
      <c r="J58" s="167"/>
      <c r="K58" s="167"/>
      <c r="L58" s="167"/>
      <c r="M58" s="167"/>
      <c r="N58" s="167"/>
      <c r="O58" s="167"/>
      <c r="P58" s="167"/>
      <c r="Q58" s="167"/>
      <c r="R58" s="167"/>
      <c r="S58" s="167"/>
      <c r="T58" s="167"/>
    </row>
    <row r="59" spans="2:25" ht="12.75" customHeight="1">
      <c r="B59" s="167"/>
      <c r="C59" s="643" t="s">
        <v>1208</v>
      </c>
      <c r="D59" s="644"/>
      <c r="E59" s="644"/>
      <c r="F59" s="644"/>
      <c r="G59" s="644"/>
      <c r="H59" s="644"/>
      <c r="I59" s="644"/>
      <c r="J59" s="644"/>
      <c r="K59" s="644"/>
      <c r="L59" s="644"/>
      <c r="M59" s="644"/>
      <c r="N59" s="644"/>
      <c r="O59" s="644"/>
      <c r="P59" s="644"/>
      <c r="Q59" s="644"/>
      <c r="R59" s="644"/>
      <c r="S59" s="645"/>
      <c r="T59" s="167"/>
    </row>
    <row r="60" spans="2:25">
      <c r="B60" s="167"/>
      <c r="C60" s="646"/>
      <c r="D60" s="647"/>
      <c r="E60" s="647"/>
      <c r="F60" s="647"/>
      <c r="G60" s="647"/>
      <c r="H60" s="647"/>
      <c r="I60" s="647"/>
      <c r="J60" s="647"/>
      <c r="K60" s="647"/>
      <c r="L60" s="647"/>
      <c r="M60" s="647"/>
      <c r="N60" s="647"/>
      <c r="O60" s="647"/>
      <c r="P60" s="647"/>
      <c r="Q60" s="647"/>
      <c r="R60" s="647"/>
      <c r="S60" s="648"/>
      <c r="T60" s="167"/>
    </row>
    <row r="61" spans="2:25" ht="12.75" customHeight="1">
      <c r="B61" s="167"/>
      <c r="C61" s="649">
        <f>波及計算!W95</f>
        <v>0</v>
      </c>
      <c r="D61" s="650"/>
      <c r="E61" s="650"/>
      <c r="F61" s="650"/>
      <c r="G61" s="650"/>
      <c r="H61" s="650"/>
      <c r="I61" s="650"/>
      <c r="J61" s="650"/>
      <c r="K61" s="650"/>
      <c r="L61" s="650"/>
      <c r="M61" s="650"/>
      <c r="N61" s="650"/>
      <c r="O61" s="650"/>
      <c r="P61" s="650"/>
      <c r="Q61" s="650"/>
      <c r="R61" s="650"/>
      <c r="S61" s="651"/>
      <c r="T61" s="167"/>
      <c r="Y61" s="154" t="s">
        <v>1197</v>
      </c>
    </row>
    <row r="62" spans="2:25">
      <c r="B62" s="167"/>
      <c r="C62" s="167"/>
      <c r="D62" s="167"/>
      <c r="E62" s="167"/>
      <c r="F62" s="167"/>
      <c r="G62" s="167"/>
      <c r="H62" s="167"/>
      <c r="I62" s="167"/>
      <c r="J62" s="167"/>
      <c r="K62" s="167"/>
      <c r="L62" s="167"/>
      <c r="M62" s="167"/>
      <c r="N62" s="167"/>
      <c r="O62" s="167"/>
      <c r="P62" s="167"/>
      <c r="Q62" s="167"/>
      <c r="R62" s="167"/>
      <c r="S62" s="167"/>
      <c r="T62" s="167"/>
    </row>
    <row r="63" spans="2:25">
      <c r="B63" s="167"/>
      <c r="C63" s="167"/>
      <c r="D63" s="167"/>
      <c r="E63" s="167"/>
      <c r="F63" s="167"/>
      <c r="G63" s="167"/>
      <c r="H63" s="167"/>
      <c r="I63" s="167"/>
      <c r="J63" s="167"/>
      <c r="K63" s="167"/>
      <c r="L63" s="167"/>
      <c r="M63" s="167"/>
      <c r="N63" s="167"/>
      <c r="O63" s="167"/>
      <c r="P63" s="167"/>
      <c r="Q63" s="167"/>
      <c r="R63" s="167"/>
      <c r="S63" s="167"/>
      <c r="T63" s="167"/>
    </row>
    <row r="64" spans="2:25">
      <c r="B64" s="167"/>
      <c r="C64" s="167"/>
      <c r="D64" s="167"/>
      <c r="E64" s="167"/>
      <c r="F64" s="167" t="s">
        <v>1202</v>
      </c>
      <c r="G64" s="167"/>
      <c r="H64" s="167"/>
      <c r="I64" s="167"/>
      <c r="J64" s="167"/>
      <c r="K64" s="167"/>
      <c r="L64" s="167"/>
      <c r="M64" s="167"/>
      <c r="N64" s="167" t="s">
        <v>1203</v>
      </c>
      <c r="O64" s="167"/>
      <c r="P64" s="167"/>
      <c r="Q64" s="167"/>
      <c r="R64" s="167"/>
      <c r="S64" s="167"/>
      <c r="T64" s="167"/>
    </row>
    <row r="65" spans="2:20">
      <c r="B65" s="167"/>
      <c r="C65" s="167"/>
      <c r="D65" s="167"/>
      <c r="E65" s="167"/>
      <c r="F65" s="167"/>
      <c r="G65" s="167"/>
      <c r="H65" s="167"/>
      <c r="I65" s="167"/>
      <c r="J65" s="167"/>
      <c r="K65" s="167"/>
      <c r="L65" s="167"/>
      <c r="M65" s="167"/>
      <c r="N65" s="167"/>
      <c r="O65" s="167"/>
      <c r="P65" s="167"/>
      <c r="Q65" s="167"/>
      <c r="R65" s="167"/>
      <c r="S65" s="167"/>
      <c r="T65" s="167"/>
    </row>
    <row r="66" spans="2:20">
      <c r="B66" s="167"/>
      <c r="C66" s="163" t="s">
        <v>1209</v>
      </c>
      <c r="D66" s="158"/>
      <c r="E66" s="158"/>
      <c r="F66" s="158"/>
      <c r="G66" s="158"/>
      <c r="H66" s="158"/>
      <c r="I66" s="158"/>
      <c r="J66" s="158"/>
      <c r="K66" s="158"/>
      <c r="L66" s="158"/>
      <c r="M66" s="158"/>
      <c r="N66" s="158"/>
      <c r="O66" s="158"/>
      <c r="P66" s="158"/>
      <c r="Q66" s="158"/>
      <c r="R66" s="159"/>
      <c r="S66" s="167"/>
      <c r="T66" s="167"/>
    </row>
    <row r="67" spans="2:20" ht="12.75" customHeight="1">
      <c r="B67" s="167"/>
      <c r="C67" s="165"/>
      <c r="D67" s="166"/>
      <c r="E67" s="166"/>
      <c r="F67" s="166"/>
      <c r="G67" s="166"/>
      <c r="H67" s="166"/>
      <c r="I67" s="654" t="s">
        <v>1210</v>
      </c>
      <c r="J67" s="655"/>
      <c r="K67" s="655"/>
      <c r="L67" s="655"/>
      <c r="M67" s="655"/>
      <c r="N67" s="655"/>
      <c r="O67" s="655"/>
      <c r="P67" s="655"/>
      <c r="Q67" s="655"/>
      <c r="R67" s="656"/>
      <c r="S67" s="167"/>
      <c r="T67" s="167"/>
    </row>
    <row r="68" spans="2:20" ht="12.75" customHeight="1">
      <c r="B68" s="167"/>
      <c r="C68" s="649">
        <f>波及計算!Z95</f>
        <v>0</v>
      </c>
      <c r="D68" s="650"/>
      <c r="E68" s="650"/>
      <c r="F68" s="650"/>
      <c r="G68" s="650"/>
      <c r="H68" s="657"/>
      <c r="I68" s="658">
        <f>波及計算!AA95</f>
        <v>0</v>
      </c>
      <c r="J68" s="650"/>
      <c r="K68" s="650"/>
      <c r="L68" s="650"/>
      <c r="M68" s="650"/>
      <c r="N68" s="650"/>
      <c r="O68" s="650"/>
      <c r="P68" s="650"/>
      <c r="Q68" s="650"/>
      <c r="R68" s="651"/>
      <c r="S68" s="167"/>
      <c r="T68" s="167"/>
    </row>
    <row r="69" spans="2:20">
      <c r="B69" s="167"/>
      <c r="C69" s="167"/>
      <c r="D69" s="167"/>
      <c r="E69" s="167"/>
      <c r="F69" s="167"/>
      <c r="G69" s="167"/>
      <c r="H69" s="167"/>
      <c r="I69" s="167"/>
      <c r="J69" s="167"/>
      <c r="K69" s="167"/>
      <c r="L69" s="167"/>
      <c r="M69" s="167"/>
      <c r="N69" s="167"/>
      <c r="O69" s="167"/>
      <c r="P69" s="167"/>
      <c r="Q69" s="167"/>
      <c r="R69" s="167"/>
      <c r="S69" s="167"/>
      <c r="T69" s="167"/>
    </row>
  </sheetData>
  <mergeCells count="37">
    <mergeCell ref="B5:K6"/>
    <mergeCell ref="M5:V6"/>
    <mergeCell ref="X5:AG6"/>
    <mergeCell ref="AI5:AR6"/>
    <mergeCell ref="B7:K7"/>
    <mergeCell ref="M7:V7"/>
    <mergeCell ref="X7:AG7"/>
    <mergeCell ref="AI7:AR7"/>
    <mergeCell ref="C12:AQ13"/>
    <mergeCell ref="C14:AQ14"/>
    <mergeCell ref="C19:W20"/>
    <mergeCell ref="AF20:AQ20"/>
    <mergeCell ref="C21:W21"/>
    <mergeCell ref="X21:AE21"/>
    <mergeCell ref="AF21:AQ21"/>
    <mergeCell ref="AF26:AP27"/>
    <mergeCell ref="AF28:AP28"/>
    <mergeCell ref="C32:V33"/>
    <mergeCell ref="AF32:AO33"/>
    <mergeCell ref="C34:V34"/>
    <mergeCell ref="AF34:AO34"/>
    <mergeCell ref="AF48:AN48"/>
    <mergeCell ref="K53:R54"/>
    <mergeCell ref="K55:R55"/>
    <mergeCell ref="C59:S60"/>
    <mergeCell ref="C39:W40"/>
    <mergeCell ref="AF39:AO40"/>
    <mergeCell ref="C41:W41"/>
    <mergeCell ref="AF41:AO41"/>
    <mergeCell ref="AF46:AN47"/>
    <mergeCell ref="K47:T47"/>
    <mergeCell ref="C61:S61"/>
    <mergeCell ref="I67:R67"/>
    <mergeCell ref="C68:H68"/>
    <mergeCell ref="I68:R68"/>
    <mergeCell ref="C48:J48"/>
    <mergeCell ref="K48:T48"/>
  </mergeCells>
  <phoneticPr fontId="5"/>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G53"/>
  <sheetViews>
    <sheetView zoomScale="85" zoomScaleNormal="85" workbookViewId="0">
      <pane xSplit="2" ySplit="3" topLeftCell="C4" activePane="bottomRight" state="frozen"/>
      <selection activeCell="B46" sqref="B46"/>
      <selection pane="topRight" activeCell="B46" sqref="B46"/>
      <selection pane="bottomLeft" activeCell="B46" sqref="B46"/>
      <selection pane="bottomRight" activeCell="W5" sqref="W5"/>
    </sheetView>
  </sheetViews>
  <sheetFormatPr defaultRowHeight="13.5"/>
  <cols>
    <col min="1" max="1" width="6.33203125" style="351" customWidth="1"/>
    <col min="2" max="2" width="26" style="351" customWidth="1"/>
    <col min="3" max="83" width="10.83203125" style="351" customWidth="1"/>
    <col min="84" max="84" width="10" style="351" customWidth="1"/>
    <col min="85" max="96" width="9.33203125" style="351"/>
    <col min="97" max="97" width="10.5" style="351" bestFit="1" customWidth="1"/>
    <col min="98" max="16384" width="9.33203125" style="351"/>
  </cols>
  <sheetData>
    <row r="1" spans="1:83">
      <c r="A1" s="232" t="s">
        <v>193</v>
      </c>
      <c r="C1" s="351" t="s">
        <v>1273</v>
      </c>
    </row>
    <row r="2" spans="1:83" s="364" customFormat="1">
      <c r="A2" s="659" t="s">
        <v>55</v>
      </c>
      <c r="B2" s="659"/>
      <c r="C2" s="360">
        <v>1</v>
      </c>
      <c r="D2" s="360">
        <v>2</v>
      </c>
      <c r="E2" s="360">
        <v>3</v>
      </c>
      <c r="F2" s="360">
        <v>4</v>
      </c>
      <c r="G2" s="360">
        <v>5</v>
      </c>
      <c r="H2" s="360">
        <v>6</v>
      </c>
      <c r="I2" s="360">
        <v>7</v>
      </c>
      <c r="J2" s="360">
        <v>8</v>
      </c>
      <c r="K2" s="360">
        <v>9</v>
      </c>
      <c r="L2" s="360">
        <v>10</v>
      </c>
      <c r="M2" s="360">
        <v>11</v>
      </c>
      <c r="N2" s="360">
        <v>12</v>
      </c>
      <c r="O2" s="360">
        <v>13</v>
      </c>
      <c r="P2" s="360">
        <v>14</v>
      </c>
      <c r="Q2" s="360">
        <v>15</v>
      </c>
      <c r="R2" s="360">
        <v>16</v>
      </c>
      <c r="S2" s="360">
        <v>17</v>
      </c>
      <c r="T2" s="360">
        <v>18</v>
      </c>
      <c r="U2" s="360">
        <v>19</v>
      </c>
      <c r="V2" s="360">
        <v>20</v>
      </c>
      <c r="W2" s="360">
        <v>21</v>
      </c>
      <c r="X2" s="360">
        <v>22</v>
      </c>
      <c r="Y2" s="360">
        <v>23</v>
      </c>
      <c r="Z2" s="360">
        <v>24</v>
      </c>
      <c r="AA2" s="360">
        <v>25</v>
      </c>
      <c r="AB2" s="360">
        <v>26</v>
      </c>
      <c r="AC2" s="360">
        <v>27</v>
      </c>
      <c r="AD2" s="360">
        <v>28</v>
      </c>
      <c r="AE2" s="360">
        <v>29</v>
      </c>
      <c r="AF2" s="360">
        <v>30</v>
      </c>
      <c r="AG2" s="360">
        <v>31</v>
      </c>
      <c r="AH2" s="360">
        <v>32</v>
      </c>
      <c r="AI2" s="360">
        <v>33</v>
      </c>
      <c r="AJ2" s="360">
        <v>34</v>
      </c>
      <c r="AK2" s="360">
        <v>35</v>
      </c>
      <c r="AL2" s="360">
        <v>36</v>
      </c>
      <c r="AM2" s="360">
        <v>37</v>
      </c>
      <c r="AN2" s="360">
        <v>38</v>
      </c>
      <c r="AO2" s="360">
        <v>39</v>
      </c>
      <c r="AP2" s="360">
        <v>40</v>
      </c>
      <c r="AQ2" s="360">
        <v>41</v>
      </c>
      <c r="AR2" s="360">
        <v>42</v>
      </c>
      <c r="AS2" s="360">
        <v>43</v>
      </c>
      <c r="AT2" s="360">
        <v>44</v>
      </c>
      <c r="AU2" s="360">
        <v>45</v>
      </c>
      <c r="AV2" s="360">
        <v>46</v>
      </c>
      <c r="AW2" s="360">
        <v>47</v>
      </c>
      <c r="AX2" s="360">
        <v>48</v>
      </c>
      <c r="AY2" s="360">
        <v>49</v>
      </c>
      <c r="AZ2" s="360">
        <v>50</v>
      </c>
      <c r="BA2" s="360">
        <v>51</v>
      </c>
      <c r="BB2" s="360">
        <v>52</v>
      </c>
      <c r="BC2" s="360">
        <v>53</v>
      </c>
      <c r="BD2" s="360">
        <v>54</v>
      </c>
      <c r="BE2" s="360">
        <v>55</v>
      </c>
      <c r="BF2" s="360">
        <v>56</v>
      </c>
      <c r="BG2" s="360">
        <v>57</v>
      </c>
      <c r="BH2" s="360">
        <v>58</v>
      </c>
      <c r="BI2" s="360">
        <v>59</v>
      </c>
      <c r="BJ2" s="360">
        <v>60</v>
      </c>
      <c r="BK2" s="360">
        <v>61</v>
      </c>
      <c r="BL2" s="360">
        <v>62</v>
      </c>
      <c r="BM2" s="360">
        <v>63</v>
      </c>
      <c r="BN2" s="360">
        <v>64</v>
      </c>
      <c r="BO2" s="360">
        <v>65</v>
      </c>
      <c r="BP2" s="360">
        <v>66</v>
      </c>
      <c r="BQ2" s="360">
        <v>67</v>
      </c>
      <c r="BR2" s="360">
        <v>68</v>
      </c>
      <c r="BS2" s="360">
        <v>69</v>
      </c>
      <c r="BT2" s="360">
        <v>70</v>
      </c>
      <c r="BU2" s="360">
        <v>71</v>
      </c>
      <c r="BV2" s="360">
        <v>72</v>
      </c>
      <c r="BW2" s="360">
        <v>73</v>
      </c>
      <c r="BX2" s="360">
        <v>74</v>
      </c>
      <c r="BY2" s="360">
        <v>75</v>
      </c>
      <c r="BZ2" s="360">
        <v>76</v>
      </c>
      <c r="CA2" s="360">
        <v>77</v>
      </c>
      <c r="CB2" s="360">
        <v>78</v>
      </c>
      <c r="CC2" s="360">
        <v>79</v>
      </c>
      <c r="CD2" s="360">
        <v>80</v>
      </c>
      <c r="CE2" s="360">
        <v>81</v>
      </c>
    </row>
    <row r="3" spans="1:83">
      <c r="A3" s="659"/>
      <c r="B3" s="659"/>
      <c r="C3" s="360" t="s">
        <v>2</v>
      </c>
      <c r="D3" s="360" t="s">
        <v>50</v>
      </c>
      <c r="E3" s="360" t="s">
        <v>3</v>
      </c>
      <c r="F3" s="360" t="s">
        <v>1218</v>
      </c>
      <c r="G3" s="360" t="s">
        <v>1219</v>
      </c>
      <c r="H3" s="360" t="s">
        <v>121</v>
      </c>
      <c r="I3" s="360" t="s">
        <v>123</v>
      </c>
      <c r="J3" s="360" t="s">
        <v>122</v>
      </c>
      <c r="K3" s="360" t="s">
        <v>1220</v>
      </c>
      <c r="L3" s="360" t="s">
        <v>1221</v>
      </c>
      <c r="M3" s="360" t="s">
        <v>1222</v>
      </c>
      <c r="N3" s="360" t="s">
        <v>87</v>
      </c>
      <c r="O3" s="360" t="s">
        <v>46</v>
      </c>
      <c r="P3" s="360" t="s">
        <v>1223</v>
      </c>
      <c r="Q3" s="360" t="s">
        <v>130</v>
      </c>
      <c r="R3" s="360" t="s">
        <v>1224</v>
      </c>
      <c r="S3" s="360" t="s">
        <v>1225</v>
      </c>
      <c r="T3" s="360" t="s">
        <v>8</v>
      </c>
      <c r="U3" s="360" t="s">
        <v>9</v>
      </c>
      <c r="V3" s="360" t="s">
        <v>139</v>
      </c>
      <c r="W3" s="360" t="s">
        <v>204</v>
      </c>
      <c r="X3" s="360" t="s">
        <v>1226</v>
      </c>
      <c r="Y3" s="360" t="s">
        <v>1227</v>
      </c>
      <c r="Z3" s="360" t="s">
        <v>1228</v>
      </c>
      <c r="AA3" s="360" t="s">
        <v>1163</v>
      </c>
      <c r="AB3" s="360" t="s">
        <v>1164</v>
      </c>
      <c r="AC3" s="360" t="s">
        <v>1165</v>
      </c>
      <c r="AD3" s="360" t="s">
        <v>1229</v>
      </c>
      <c r="AE3" s="360" t="s">
        <v>1230</v>
      </c>
      <c r="AF3" s="360" t="s">
        <v>1231</v>
      </c>
      <c r="AG3" s="360" t="s">
        <v>1232</v>
      </c>
      <c r="AH3" s="360" t="s">
        <v>1233</v>
      </c>
      <c r="AI3" s="360" t="s">
        <v>83</v>
      </c>
      <c r="AJ3" s="360" t="s">
        <v>1234</v>
      </c>
      <c r="AK3" s="360" t="s">
        <v>865</v>
      </c>
      <c r="AL3" s="360" t="s">
        <v>868</v>
      </c>
      <c r="AM3" s="360" t="s">
        <v>161</v>
      </c>
      <c r="AN3" s="360" t="s">
        <v>162</v>
      </c>
      <c r="AO3" s="360" t="s">
        <v>163</v>
      </c>
      <c r="AP3" s="360" t="s">
        <v>10</v>
      </c>
      <c r="AQ3" s="360" t="s">
        <v>11</v>
      </c>
      <c r="AR3" s="360" t="s">
        <v>1235</v>
      </c>
      <c r="AS3" s="360" t="s">
        <v>1236</v>
      </c>
      <c r="AT3" s="360" t="s">
        <v>47</v>
      </c>
      <c r="AU3" s="360" t="s">
        <v>12</v>
      </c>
      <c r="AV3" s="360" t="s">
        <v>166</v>
      </c>
      <c r="AW3" s="360" t="s">
        <v>51</v>
      </c>
      <c r="AX3" s="360" t="s">
        <v>13</v>
      </c>
      <c r="AY3" s="360" t="s">
        <v>1237</v>
      </c>
      <c r="AZ3" s="360" t="s">
        <v>59</v>
      </c>
      <c r="BA3" s="360" t="s">
        <v>14</v>
      </c>
      <c r="BB3" s="360" t="s">
        <v>15</v>
      </c>
      <c r="BC3" s="360" t="s">
        <v>88</v>
      </c>
      <c r="BD3" s="360" t="s">
        <v>16</v>
      </c>
      <c r="BE3" s="360" t="s">
        <v>167</v>
      </c>
      <c r="BF3" s="360" t="s">
        <v>1238</v>
      </c>
      <c r="BG3" s="360" t="s">
        <v>1239</v>
      </c>
      <c r="BH3" s="360" t="s">
        <v>17</v>
      </c>
      <c r="BI3" s="360" t="s">
        <v>89</v>
      </c>
      <c r="BJ3" s="360" t="s">
        <v>169</v>
      </c>
      <c r="BK3" s="360" t="s">
        <v>170</v>
      </c>
      <c r="BL3" s="360" t="s">
        <v>18</v>
      </c>
      <c r="BM3" s="360" t="s">
        <v>19</v>
      </c>
      <c r="BN3" s="360" t="s">
        <v>20</v>
      </c>
      <c r="BO3" s="360" t="s">
        <v>1240</v>
      </c>
      <c r="BP3" s="360" t="s">
        <v>1241</v>
      </c>
      <c r="BQ3" s="360" t="s">
        <v>1242</v>
      </c>
      <c r="BR3" s="360" t="s">
        <v>52</v>
      </c>
      <c r="BS3" s="360" t="s">
        <v>1243</v>
      </c>
      <c r="BT3" s="360" t="s">
        <v>21</v>
      </c>
      <c r="BU3" s="360" t="s">
        <v>84</v>
      </c>
      <c r="BV3" s="360" t="s">
        <v>172</v>
      </c>
      <c r="BW3" s="360" t="s">
        <v>22</v>
      </c>
      <c r="BX3" s="360" t="s">
        <v>90</v>
      </c>
      <c r="BY3" s="360" t="s">
        <v>173</v>
      </c>
      <c r="BZ3" s="360" t="s">
        <v>91</v>
      </c>
      <c r="CA3" s="360" t="s">
        <v>23</v>
      </c>
      <c r="CB3" s="360" t="s">
        <v>92</v>
      </c>
      <c r="CC3" s="360" t="s">
        <v>24</v>
      </c>
      <c r="CD3" s="360" t="s">
        <v>25</v>
      </c>
      <c r="CE3" s="360" t="s">
        <v>1176</v>
      </c>
    </row>
    <row r="4" spans="1:83" s="357" customFormat="1" ht="12.75" customHeight="1">
      <c r="A4" s="360">
        <v>48</v>
      </c>
      <c r="B4" s="360" t="s">
        <v>13</v>
      </c>
      <c r="C4" s="361">
        <f>投入係数!C51</f>
        <v>4.7385875978685161E-4</v>
      </c>
      <c r="D4" s="361">
        <f>投入係数!D51</f>
        <v>2.9270360116113368E-4</v>
      </c>
      <c r="E4" s="361">
        <f>投入係数!E51</f>
        <v>1.7761605706356068E-4</v>
      </c>
      <c r="F4" s="361">
        <f>投入係数!F51</f>
        <v>1.8581912049658591E-3</v>
      </c>
      <c r="G4" s="361">
        <f>投入係数!G51</f>
        <v>1.8446620774823731E-3</v>
      </c>
      <c r="H4" s="361">
        <f>投入係数!H51</f>
        <v>1.9898963002403301E-3</v>
      </c>
      <c r="I4" s="361">
        <f>投入係数!I51</f>
        <v>0</v>
      </c>
      <c r="J4" s="361">
        <f>投入係数!J51</f>
        <v>2.4307795838367148E-3</v>
      </c>
      <c r="K4" s="361">
        <f>投入係数!K51</f>
        <v>1.5723453252769518E-3</v>
      </c>
      <c r="L4" s="361">
        <f>投入係数!L51</f>
        <v>3.6979641179580257E-4</v>
      </c>
      <c r="M4" s="361">
        <f>投入係数!M51</f>
        <v>3.0679154836627068E-4</v>
      </c>
      <c r="N4" s="361">
        <f>投入係数!N51</f>
        <v>8.1318595175640862E-4</v>
      </c>
      <c r="O4" s="361">
        <f>投入係数!O51</f>
        <v>5.7144873725303012E-4</v>
      </c>
      <c r="P4" s="361">
        <f>投入係数!P51</f>
        <v>0</v>
      </c>
      <c r="Q4" s="361">
        <f>投入係数!Q51</f>
        <v>3.848687730319743E-3</v>
      </c>
      <c r="R4" s="361">
        <f>投入係数!R51</f>
        <v>2.2964931675698856E-3</v>
      </c>
      <c r="S4" s="361">
        <f>投入係数!S51</f>
        <v>0</v>
      </c>
      <c r="T4" s="361">
        <f>投入係数!T51</f>
        <v>7.8463817184362759E-4</v>
      </c>
      <c r="U4" s="361">
        <f>投入係数!U51</f>
        <v>0</v>
      </c>
      <c r="V4" s="361">
        <f>投入係数!V51</f>
        <v>9.1620512944723203E-4</v>
      </c>
      <c r="W4" s="361">
        <f>投入係数!W51</f>
        <v>1.0063506751765581E-3</v>
      </c>
      <c r="X4" s="361">
        <f>投入係数!X51</f>
        <v>0</v>
      </c>
      <c r="Y4" s="361">
        <f>投入係数!Y51</f>
        <v>1.0460675986145014E-3</v>
      </c>
      <c r="Z4" s="361">
        <f>投入係数!Z51</f>
        <v>0</v>
      </c>
      <c r="AA4" s="361">
        <f>投入係数!AA51</f>
        <v>7.1137692283496849E-4</v>
      </c>
      <c r="AB4" s="361">
        <f>投入係数!AB51</f>
        <v>4.0851576539062406E-4</v>
      </c>
      <c r="AC4" s="361">
        <f>投入係数!AC51</f>
        <v>1.1495212148745157E-3</v>
      </c>
      <c r="AD4" s="361">
        <f>投入係数!AD51</f>
        <v>6.3144501885601192E-4</v>
      </c>
      <c r="AE4" s="361">
        <f>投入係数!AE51</f>
        <v>8.0099170310821404E-4</v>
      </c>
      <c r="AF4" s="361">
        <f>投入係数!AF51</f>
        <v>6.3166286441670354E-4</v>
      </c>
      <c r="AG4" s="361">
        <f>投入係数!AG51</f>
        <v>6.1800961744975375E-4</v>
      </c>
      <c r="AH4" s="361">
        <f>投入係数!AH51</f>
        <v>7.6513421590987906E-4</v>
      </c>
      <c r="AI4" s="361">
        <f>投入係数!AI51</f>
        <v>2.481594967708522E-3</v>
      </c>
      <c r="AJ4" s="361">
        <f>投入係数!AJ51</f>
        <v>1.3851725636994756E-3</v>
      </c>
      <c r="AK4" s="361">
        <f>投入係数!AK51</f>
        <v>6.9725121695143067E-6</v>
      </c>
      <c r="AL4" s="361">
        <f>投入係数!AL51</f>
        <v>1.8917396920574886E-4</v>
      </c>
      <c r="AM4" s="361">
        <f>投入係数!AM51</f>
        <v>2.0296275274000211E-4</v>
      </c>
      <c r="AN4" s="361">
        <f>投入係数!AN51</f>
        <v>8.4915647601150669E-4</v>
      </c>
      <c r="AO4" s="361">
        <f>投入係数!AO51</f>
        <v>6.7873565857230062E-4</v>
      </c>
      <c r="AP4" s="361">
        <f>投入係数!AP51</f>
        <v>8.3464174820132696E-4</v>
      </c>
      <c r="AQ4" s="361">
        <f>投入係数!AQ51</f>
        <v>4.1588045466770945E-3</v>
      </c>
      <c r="AR4" s="361">
        <f>投入係数!AR51</f>
        <v>9.5837605226623121E-4</v>
      </c>
      <c r="AS4" s="361">
        <f>投入係数!AS51</f>
        <v>1.6157826859240472E-3</v>
      </c>
      <c r="AT4" s="361">
        <f>投入係数!AT51</f>
        <v>8.6092934466612374E-4</v>
      </c>
      <c r="AU4" s="361">
        <f>投入係数!AU51</f>
        <v>9.4937082921266235E-4</v>
      </c>
      <c r="AV4" s="361">
        <f>投入係数!AV51</f>
        <v>4.7701523666241456E-4</v>
      </c>
      <c r="AW4" s="361">
        <f>投入係数!AW51</f>
        <v>2.1884447762055906E-3</v>
      </c>
      <c r="AX4" s="361">
        <f>投入係数!AX51</f>
        <v>0.10861255904403608</v>
      </c>
      <c r="AY4" s="361">
        <f>投入係数!AY51</f>
        <v>8.1675326073026057E-3</v>
      </c>
      <c r="AZ4" s="361">
        <f>投入係数!AZ51</f>
        <v>9.8660695518070505E-4</v>
      </c>
      <c r="BA4" s="361">
        <f>投入係数!BA51</f>
        <v>4.632531507853547E-3</v>
      </c>
      <c r="BB4" s="361">
        <f>投入係数!BB51</f>
        <v>1.6099211705458954E-3</v>
      </c>
      <c r="BC4" s="361">
        <f>投入係数!BC51</f>
        <v>6.3921582630326469E-4</v>
      </c>
      <c r="BD4" s="361">
        <f>投入係数!BD51</f>
        <v>1.2433208773077566E-4</v>
      </c>
      <c r="BE4" s="361">
        <f>投入係数!BE51</f>
        <v>0</v>
      </c>
      <c r="BF4" s="361">
        <f>投入係数!BF51</f>
        <v>7.197568497737305E-3</v>
      </c>
      <c r="BG4" s="361">
        <f>投入係数!BG51</f>
        <v>8.5417698167934058E-4</v>
      </c>
      <c r="BH4" s="361">
        <f>投入係数!BH51</f>
        <v>1.0954333259005994E-2</v>
      </c>
      <c r="BI4" s="361">
        <f>投入係数!BI51</f>
        <v>1.1213339028231133E-3</v>
      </c>
      <c r="BJ4" s="361">
        <f>投入係数!BJ51</f>
        <v>0</v>
      </c>
      <c r="BK4" s="361">
        <f>投入係数!BK51</f>
        <v>9.9145405257835477E-4</v>
      </c>
      <c r="BL4" s="361">
        <f>投入係数!BL51</f>
        <v>1.6253128466997711E-3</v>
      </c>
      <c r="BM4" s="361">
        <f>投入係数!BM51</f>
        <v>9.7430002250760352E-4</v>
      </c>
      <c r="BN4" s="361">
        <f>投入係数!BN51</f>
        <v>0</v>
      </c>
      <c r="BO4" s="361">
        <f>投入係数!BO51</f>
        <v>3.3722377377432243E-3</v>
      </c>
      <c r="BP4" s="361">
        <f>投入係数!BP51</f>
        <v>6.1844905178129721E-4</v>
      </c>
      <c r="BQ4" s="361" t="e">
        <f>投入係数!#REF!</f>
        <v>#REF!</v>
      </c>
      <c r="BR4" s="361" t="e">
        <f>投入係数!#REF!</f>
        <v>#REF!</v>
      </c>
      <c r="BS4" s="361" t="e">
        <f>投入係数!#REF!</f>
        <v>#REF!</v>
      </c>
      <c r="BT4" s="361" t="e">
        <f>投入係数!#REF!</f>
        <v>#REF!</v>
      </c>
      <c r="BU4" s="361" t="e">
        <f>投入係数!#REF!</f>
        <v>#REF!</v>
      </c>
      <c r="BV4" s="361" t="e">
        <f>投入係数!#REF!</f>
        <v>#REF!</v>
      </c>
      <c r="BW4" s="361" t="e">
        <f>投入係数!#REF!</f>
        <v>#REF!</v>
      </c>
      <c r="BX4" s="361" t="e">
        <f>投入係数!#REF!</f>
        <v>#REF!</v>
      </c>
      <c r="BY4" s="361" t="e">
        <f>投入係数!#REF!</f>
        <v>#REF!</v>
      </c>
      <c r="BZ4" s="361" t="e">
        <f>投入係数!#REF!</f>
        <v>#REF!</v>
      </c>
      <c r="CA4" s="361" t="e">
        <f>投入係数!#REF!</f>
        <v>#REF!</v>
      </c>
      <c r="CB4" s="361" t="e">
        <f>投入係数!#REF!</f>
        <v>#REF!</v>
      </c>
      <c r="CC4" s="361" t="e">
        <f>投入係数!#REF!</f>
        <v>#REF!</v>
      </c>
      <c r="CD4" s="361" t="e">
        <f>投入係数!#REF!</f>
        <v>#REF!</v>
      </c>
      <c r="CE4" s="361">
        <f>投入係数!CM51</f>
        <v>2.8393326838630313E-3</v>
      </c>
    </row>
    <row r="5" spans="1:83" s="357" customFormat="1" ht="12.75" customHeight="1">
      <c r="A5" s="360">
        <v>49</v>
      </c>
      <c r="B5" s="360" t="s">
        <v>1237</v>
      </c>
      <c r="C5" s="361">
        <f>投入係数!C52</f>
        <v>2.8189295822664609E-4</v>
      </c>
      <c r="D5" s="361">
        <f>投入係数!D52</f>
        <v>1.4307715306996884E-4</v>
      </c>
      <c r="E5" s="361">
        <f>投入係数!E52</f>
        <v>0</v>
      </c>
      <c r="F5" s="361">
        <f>投入係数!F52</f>
        <v>9.1993818110450284E-4</v>
      </c>
      <c r="G5" s="361">
        <f>投入係数!G52</f>
        <v>8.3269294577545036E-4</v>
      </c>
      <c r="H5" s="361">
        <f>投入係数!H52</f>
        <v>1.5199951796079306E-4</v>
      </c>
      <c r="I5" s="361">
        <f>投入係数!I52</f>
        <v>0</v>
      </c>
      <c r="J5" s="361">
        <f>投入係数!J52</f>
        <v>1.432216224191582E-4</v>
      </c>
      <c r="K5" s="361">
        <f>投入係数!K52</f>
        <v>1.1578124116553028E-2</v>
      </c>
      <c r="L5" s="361">
        <f>投入係数!L52</f>
        <v>1.1339186881713142E-3</v>
      </c>
      <c r="M5" s="361">
        <f>投入係数!M52</f>
        <v>2.7796970639756776E-2</v>
      </c>
      <c r="N5" s="361">
        <f>投入係数!N52</f>
        <v>1.0012405429560081E-3</v>
      </c>
      <c r="O5" s="361">
        <f>投入係数!O52</f>
        <v>3.1446073342477044E-3</v>
      </c>
      <c r="P5" s="361">
        <f>投入係数!P52</f>
        <v>0</v>
      </c>
      <c r="Q5" s="361">
        <f>投入係数!Q52</f>
        <v>3.1268042802101341E-3</v>
      </c>
      <c r="R5" s="361">
        <f>投入係数!R52</f>
        <v>1.7133744171153617E-3</v>
      </c>
      <c r="S5" s="361">
        <f>投入係数!S52</f>
        <v>0</v>
      </c>
      <c r="T5" s="361">
        <f>投入係数!T52</f>
        <v>5.8686587514209464E-4</v>
      </c>
      <c r="U5" s="361">
        <f>投入係数!U52</f>
        <v>0</v>
      </c>
      <c r="V5" s="361">
        <f>投入係数!V52</f>
        <v>8.1360602944664445E-5</v>
      </c>
      <c r="W5" s="361">
        <f>投入係数!W52</f>
        <v>1.5938235940530377E-3</v>
      </c>
      <c r="X5" s="361">
        <f>投入係数!X52</f>
        <v>0</v>
      </c>
      <c r="Y5" s="361">
        <f>投入係数!Y52</f>
        <v>2.8859640594735415E-3</v>
      </c>
      <c r="Z5" s="361">
        <f>投入係数!Z52</f>
        <v>0</v>
      </c>
      <c r="AA5" s="361">
        <f>投入係数!AA52</f>
        <v>6.6586390625330439E-3</v>
      </c>
      <c r="AB5" s="361">
        <f>投入係数!AB52</f>
        <v>1.7685388769766484E-4</v>
      </c>
      <c r="AC5" s="361">
        <f>投入係数!AC52</f>
        <v>3.2364539516164121E-4</v>
      </c>
      <c r="AD5" s="361">
        <f>投入係数!AD52</f>
        <v>4.4110595734498108E-4</v>
      </c>
      <c r="AE5" s="361">
        <f>投入係数!AE52</f>
        <v>3.2555451375218336E-3</v>
      </c>
      <c r="AF5" s="361">
        <f>投入係数!AF52</f>
        <v>3.5392096746707436E-4</v>
      </c>
      <c r="AG5" s="361">
        <f>投入係数!AG52</f>
        <v>9.0706457974541871E-5</v>
      </c>
      <c r="AH5" s="361">
        <f>投入係数!AH52</f>
        <v>8.6290631946465729E-4</v>
      </c>
      <c r="AI5" s="361">
        <f>投入係数!AI52</f>
        <v>2.5855555721842742E-3</v>
      </c>
      <c r="AJ5" s="361">
        <f>投入係数!AJ52</f>
        <v>7.5155265300317644E-4</v>
      </c>
      <c r="AK5" s="361">
        <f>投入係数!AK52</f>
        <v>4.2840286057658714E-6</v>
      </c>
      <c r="AL5" s="361">
        <f>投入係数!AL52</f>
        <v>2.2945095285939734E-4</v>
      </c>
      <c r="AM5" s="361">
        <f>投入係数!AM52</f>
        <v>1.2070981381129243E-3</v>
      </c>
      <c r="AN5" s="361">
        <f>投入係数!AN52</f>
        <v>9.6391030045115528E-4</v>
      </c>
      <c r="AO5" s="361">
        <f>投入係数!AO52</f>
        <v>2.0140626956464138E-3</v>
      </c>
      <c r="AP5" s="361">
        <f>投入係数!AP52</f>
        <v>1.4194953344202042E-4</v>
      </c>
      <c r="AQ5" s="361">
        <f>投入係数!AQ52</f>
        <v>4.1644175100394147E-4</v>
      </c>
      <c r="AR5" s="361">
        <f>投入係数!AR52</f>
        <v>4.2869686213161225E-4</v>
      </c>
      <c r="AS5" s="361">
        <f>投入係数!AS52</f>
        <v>5.7524496703754543E-5</v>
      </c>
      <c r="AT5" s="361">
        <f>投入係数!AT52</f>
        <v>5.4315207549253371E-3</v>
      </c>
      <c r="AU5" s="361">
        <f>投入係数!AU52</f>
        <v>5.7929293071517438E-3</v>
      </c>
      <c r="AV5" s="361">
        <f>投入係数!AV52</f>
        <v>1.2042604284994658E-2</v>
      </c>
      <c r="AW5" s="361">
        <f>投入係数!AW52</f>
        <v>1.7167240315230669E-3</v>
      </c>
      <c r="AX5" s="361">
        <f>投入係数!AX52</f>
        <v>2.3557910763335661E-3</v>
      </c>
      <c r="AY5" s="361">
        <f>投入係数!AY52</f>
        <v>1.5897095408616238E-2</v>
      </c>
      <c r="AZ5" s="361">
        <f>投入係数!AZ52</f>
        <v>8.8668774822705382E-4</v>
      </c>
      <c r="BA5" s="361">
        <f>投入係数!BA52</f>
        <v>1.3973567967253268E-3</v>
      </c>
      <c r="BB5" s="361">
        <f>投入係数!BB52</f>
        <v>3.2613210909093371E-3</v>
      </c>
      <c r="BC5" s="361">
        <f>投入係数!BC52</f>
        <v>1.699335661802326E-5</v>
      </c>
      <c r="BD5" s="361">
        <f>投入係数!BD52</f>
        <v>0</v>
      </c>
      <c r="BE5" s="361">
        <f>投入係数!BE52</f>
        <v>0</v>
      </c>
      <c r="BF5" s="361">
        <f>投入係数!BF52</f>
        <v>2.1616062721402561E-2</v>
      </c>
      <c r="BG5" s="361">
        <f>投入係数!BG52</f>
        <v>1.6644311111679579E-3</v>
      </c>
      <c r="BH5" s="361">
        <f>投入係数!BH52</f>
        <v>0</v>
      </c>
      <c r="BI5" s="361">
        <f>投入係数!BI52</f>
        <v>2.2118859376155505E-3</v>
      </c>
      <c r="BJ5" s="361">
        <f>投入係数!BJ52</f>
        <v>0</v>
      </c>
      <c r="BK5" s="361">
        <f>投入係数!BK52</f>
        <v>3.5430441425373235E-3</v>
      </c>
      <c r="BL5" s="361">
        <f>投入係数!BL52</f>
        <v>1.3258516466095839E-3</v>
      </c>
      <c r="BM5" s="361">
        <f>投入係数!BM52</f>
        <v>1.6780267164297244E-3</v>
      </c>
      <c r="BN5" s="361">
        <f>投入係数!BN52</f>
        <v>0</v>
      </c>
      <c r="BO5" s="361">
        <f>投入係数!BO52</f>
        <v>5.2860457450685716E-3</v>
      </c>
      <c r="BP5" s="361">
        <f>投入係数!BP52</f>
        <v>6.4513122042981694E-3</v>
      </c>
      <c r="BQ5" s="361" t="e">
        <f>投入係数!#REF!</f>
        <v>#REF!</v>
      </c>
      <c r="BR5" s="361" t="e">
        <f>投入係数!#REF!</f>
        <v>#REF!</v>
      </c>
      <c r="BS5" s="361" t="e">
        <f>投入係数!#REF!</f>
        <v>#REF!</v>
      </c>
      <c r="BT5" s="361" t="e">
        <f>投入係数!#REF!</f>
        <v>#REF!</v>
      </c>
      <c r="BU5" s="361" t="e">
        <f>投入係数!#REF!</f>
        <v>#REF!</v>
      </c>
      <c r="BV5" s="361" t="e">
        <f>投入係数!#REF!</f>
        <v>#REF!</v>
      </c>
      <c r="BW5" s="361" t="e">
        <f>投入係数!#REF!</f>
        <v>#REF!</v>
      </c>
      <c r="BX5" s="361" t="e">
        <f>投入係数!#REF!</f>
        <v>#REF!</v>
      </c>
      <c r="BY5" s="361" t="e">
        <f>投入係数!#REF!</f>
        <v>#REF!</v>
      </c>
      <c r="BZ5" s="361" t="e">
        <f>投入係数!#REF!</f>
        <v>#REF!</v>
      </c>
      <c r="CA5" s="361" t="e">
        <f>投入係数!#REF!</f>
        <v>#REF!</v>
      </c>
      <c r="CB5" s="361" t="e">
        <f>投入係数!#REF!</f>
        <v>#REF!</v>
      </c>
      <c r="CC5" s="361" t="e">
        <f>投入係数!#REF!</f>
        <v>#REF!</v>
      </c>
      <c r="CD5" s="361" t="e">
        <f>投入係数!#REF!</f>
        <v>#REF!</v>
      </c>
      <c r="CE5" s="361">
        <f>投入係数!CM52</f>
        <v>2.9098466175210293E-3</v>
      </c>
    </row>
    <row r="6" spans="1:83" s="357" customFormat="1" ht="12.75" customHeight="1">
      <c r="A6" s="360">
        <v>50</v>
      </c>
      <c r="B6" s="360" t="s">
        <v>59</v>
      </c>
      <c r="C6" s="361">
        <v>0</v>
      </c>
      <c r="D6" s="361">
        <v>0</v>
      </c>
      <c r="E6" s="361">
        <v>0</v>
      </c>
      <c r="F6" s="361">
        <v>0</v>
      </c>
      <c r="G6" s="361">
        <v>0</v>
      </c>
      <c r="H6" s="361">
        <v>0</v>
      </c>
      <c r="I6" s="361">
        <v>0</v>
      </c>
      <c r="J6" s="361">
        <v>0</v>
      </c>
      <c r="K6" s="361">
        <v>0</v>
      </c>
      <c r="L6" s="361">
        <v>0</v>
      </c>
      <c r="M6" s="361">
        <v>0</v>
      </c>
      <c r="N6" s="361">
        <v>0</v>
      </c>
      <c r="O6" s="361">
        <v>0</v>
      </c>
      <c r="P6" s="361">
        <v>0</v>
      </c>
      <c r="Q6" s="361">
        <v>0</v>
      </c>
      <c r="R6" s="361">
        <v>0</v>
      </c>
      <c r="S6" s="361">
        <v>0</v>
      </c>
      <c r="T6" s="361">
        <v>0</v>
      </c>
      <c r="U6" s="361">
        <v>0</v>
      </c>
      <c r="V6" s="361">
        <v>0</v>
      </c>
      <c r="W6" s="361">
        <v>0</v>
      </c>
      <c r="X6" s="361">
        <v>0</v>
      </c>
      <c r="Y6" s="361">
        <v>0</v>
      </c>
      <c r="Z6" s="361">
        <v>0</v>
      </c>
      <c r="AA6" s="361">
        <v>0</v>
      </c>
      <c r="AB6" s="361">
        <v>0</v>
      </c>
      <c r="AC6" s="361">
        <v>0</v>
      </c>
      <c r="AD6" s="361">
        <v>0</v>
      </c>
      <c r="AE6" s="361">
        <v>0</v>
      </c>
      <c r="AF6" s="361">
        <v>0</v>
      </c>
      <c r="AG6" s="361">
        <v>0</v>
      </c>
      <c r="AH6" s="361">
        <v>0</v>
      </c>
      <c r="AI6" s="361">
        <v>0</v>
      </c>
      <c r="AJ6" s="361">
        <v>0</v>
      </c>
      <c r="AK6" s="361">
        <v>0</v>
      </c>
      <c r="AL6" s="361">
        <v>0</v>
      </c>
      <c r="AM6" s="361">
        <v>0</v>
      </c>
      <c r="AN6" s="361">
        <v>0</v>
      </c>
      <c r="AO6" s="361">
        <v>0</v>
      </c>
      <c r="AP6" s="361">
        <v>0</v>
      </c>
      <c r="AQ6" s="361">
        <v>0</v>
      </c>
      <c r="AR6" s="361">
        <v>0</v>
      </c>
      <c r="AS6" s="361">
        <v>0</v>
      </c>
      <c r="AT6" s="361">
        <v>0</v>
      </c>
      <c r="AU6" s="361">
        <v>0</v>
      </c>
      <c r="AV6" s="361">
        <v>0</v>
      </c>
      <c r="AW6" s="361">
        <v>0</v>
      </c>
      <c r="AX6" s="361">
        <v>0</v>
      </c>
      <c r="AY6" s="361">
        <v>0</v>
      </c>
      <c r="AZ6" s="361">
        <v>0</v>
      </c>
      <c r="BA6" s="361">
        <v>0</v>
      </c>
      <c r="BB6" s="361">
        <v>0</v>
      </c>
      <c r="BC6" s="361">
        <v>0</v>
      </c>
      <c r="BD6" s="361">
        <v>0</v>
      </c>
      <c r="BE6" s="361">
        <v>0</v>
      </c>
      <c r="BF6" s="361">
        <v>0</v>
      </c>
      <c r="BG6" s="361">
        <v>0</v>
      </c>
      <c r="BH6" s="361">
        <v>0</v>
      </c>
      <c r="BI6" s="361">
        <v>0</v>
      </c>
      <c r="BJ6" s="361">
        <v>0</v>
      </c>
      <c r="BK6" s="361">
        <v>0</v>
      </c>
      <c r="BL6" s="361">
        <v>0</v>
      </c>
      <c r="BM6" s="361">
        <v>0</v>
      </c>
      <c r="BN6" s="361">
        <v>0</v>
      </c>
      <c r="BO6" s="361">
        <v>0</v>
      </c>
      <c r="BP6" s="361">
        <v>0</v>
      </c>
      <c r="BQ6" s="361">
        <v>0</v>
      </c>
      <c r="BR6" s="361">
        <v>0</v>
      </c>
      <c r="BS6" s="361">
        <v>0</v>
      </c>
      <c r="BT6" s="361">
        <v>0</v>
      </c>
      <c r="BU6" s="361">
        <v>0</v>
      </c>
      <c r="BV6" s="361">
        <v>0</v>
      </c>
      <c r="BW6" s="361">
        <v>0</v>
      </c>
      <c r="BX6" s="361">
        <v>0</v>
      </c>
      <c r="BY6" s="361">
        <v>0</v>
      </c>
      <c r="BZ6" s="361">
        <v>0</v>
      </c>
      <c r="CA6" s="361">
        <v>0</v>
      </c>
      <c r="CB6" s="361">
        <v>0</v>
      </c>
      <c r="CC6" s="361">
        <v>0</v>
      </c>
      <c r="CD6" s="361">
        <v>0</v>
      </c>
      <c r="CE6" s="361">
        <v>0</v>
      </c>
    </row>
    <row r="7" spans="1:83" s="357" customFormat="1" ht="12.75" customHeight="1">
      <c r="A7" s="360">
        <v>51</v>
      </c>
      <c r="B7" s="360" t="s">
        <v>14</v>
      </c>
      <c r="C7" s="361">
        <f>投入係数!C54</f>
        <v>2.0460467801206795E-2</v>
      </c>
      <c r="D7" s="361">
        <f>投入係数!D54</f>
        <v>7.0416609904877907E-3</v>
      </c>
      <c r="E7" s="361">
        <f>投入係数!E54</f>
        <v>7.7703255759479471E-3</v>
      </c>
      <c r="F7" s="361">
        <f>投入係数!F54</f>
        <v>5.2906352823539858E-3</v>
      </c>
      <c r="G7" s="361">
        <f>投入係数!G54</f>
        <v>4.0822521253849114E-3</v>
      </c>
      <c r="H7" s="361">
        <f>投入係数!H54</f>
        <v>1.3534715803872738E-3</v>
      </c>
      <c r="I7" s="361">
        <f>投入係数!I54</f>
        <v>0</v>
      </c>
      <c r="J7" s="361">
        <f>投入係数!J54</f>
        <v>2.6334845896030046E-3</v>
      </c>
      <c r="K7" s="361">
        <f>投入係数!K54</f>
        <v>2.4859926036521294E-2</v>
      </c>
      <c r="L7" s="361">
        <f>投入係数!L54</f>
        <v>1.1714321479211079E-3</v>
      </c>
      <c r="M7" s="361">
        <f>投入係数!M54</f>
        <v>3.7420910465181178E-3</v>
      </c>
      <c r="N7" s="361">
        <f>投入係数!N54</f>
        <v>6.88837599731308E-4</v>
      </c>
      <c r="O7" s="361">
        <f>投入係数!O54</f>
        <v>9.5057212156556589E-4</v>
      </c>
      <c r="P7" s="361">
        <f>投入係数!P54</f>
        <v>0</v>
      </c>
      <c r="Q7" s="361">
        <f>投入係数!Q54</f>
        <v>1.529033483360399E-3</v>
      </c>
      <c r="R7" s="361">
        <f>投入係数!R54</f>
        <v>5.684750196565053E-4</v>
      </c>
      <c r="S7" s="361">
        <f>投入係数!S54</f>
        <v>0</v>
      </c>
      <c r="T7" s="361">
        <f>投入係数!T54</f>
        <v>5.7947455888737666E-4</v>
      </c>
      <c r="U7" s="361">
        <f>投入係数!U54</f>
        <v>0</v>
      </c>
      <c r="V7" s="361">
        <f>投入係数!V54</f>
        <v>1.8340083357192398E-4</v>
      </c>
      <c r="W7" s="361">
        <f>投入係数!W54</f>
        <v>5.7768663898038575E-4</v>
      </c>
      <c r="X7" s="361">
        <f>投入係数!X54</f>
        <v>0</v>
      </c>
      <c r="Y7" s="361">
        <f>投入係数!Y54</f>
        <v>1.4936145246288745E-3</v>
      </c>
      <c r="Z7" s="361">
        <f>投入係数!Z54</f>
        <v>0</v>
      </c>
      <c r="AA7" s="361">
        <f>投入係数!AA54</f>
        <v>1.7119090996356495E-3</v>
      </c>
      <c r="AB7" s="361">
        <f>投入係数!AB54</f>
        <v>6.7350453264767652E-4</v>
      </c>
      <c r="AC7" s="361">
        <f>投入係数!AC54</f>
        <v>1.6864270284732169E-3</v>
      </c>
      <c r="AD7" s="361">
        <f>投入係数!AD54</f>
        <v>9.9716783898347468E-4</v>
      </c>
      <c r="AE7" s="361">
        <f>投入係数!AE54</f>
        <v>1.281720047715767E-3</v>
      </c>
      <c r="AF7" s="361">
        <f>投入係数!AF54</f>
        <v>2.9928292563105256E-3</v>
      </c>
      <c r="AG7" s="361">
        <f>投入係数!AG54</f>
        <v>6.6458504224132641E-3</v>
      </c>
      <c r="AH7" s="361">
        <f>投入係数!AH54</f>
        <v>1.9162807363637723E-3</v>
      </c>
      <c r="AI7" s="361">
        <f>投入係数!AI54</f>
        <v>5.0872279053388236E-4</v>
      </c>
      <c r="AJ7" s="361">
        <f>投入係数!AJ54</f>
        <v>2.0817605394372737E-3</v>
      </c>
      <c r="AK7" s="361">
        <f>投入係数!AK54</f>
        <v>6.4209871806736985E-5</v>
      </c>
      <c r="AL7" s="361">
        <f>投入係数!AL54</f>
        <v>8.7461203480655996E-4</v>
      </c>
      <c r="AM7" s="361">
        <f>投入係数!AM54</f>
        <v>5.1781827576486913E-4</v>
      </c>
      <c r="AN7" s="361">
        <f>投入係数!AN54</f>
        <v>3.0973590582336979E-3</v>
      </c>
      <c r="AO7" s="361">
        <f>投入係数!AO54</f>
        <v>1.268806573268102E-3</v>
      </c>
      <c r="AP7" s="361">
        <f>投入係数!AP54</f>
        <v>1.9508478096749351E-2</v>
      </c>
      <c r="AQ7" s="361">
        <f>投入係数!AQ54</f>
        <v>2.3745679697663308E-3</v>
      </c>
      <c r="AR7" s="361">
        <f>投入係数!AR54</f>
        <v>4.6500649759021089E-3</v>
      </c>
      <c r="AS7" s="361">
        <f>投入係数!AS54</f>
        <v>5.8773849602206264E-3</v>
      </c>
      <c r="AT7" s="361">
        <f>投入係数!AT54</f>
        <v>5.7733575929063271E-3</v>
      </c>
      <c r="AU7" s="361">
        <f>投入係数!AU54</f>
        <v>4.5813157900318202E-3</v>
      </c>
      <c r="AV7" s="361">
        <f>投入係数!AV54</f>
        <v>5.2381813981373991E-4</v>
      </c>
      <c r="AW7" s="361">
        <f>投入係数!AW54</f>
        <v>6.3648264488358973E-4</v>
      </c>
      <c r="AX7" s="361">
        <f>投入係数!AX54</f>
        <v>3.1689933794899756E-3</v>
      </c>
      <c r="AY7" s="361">
        <f>投入係数!AY54</f>
        <v>3.4810819664214546E-3</v>
      </c>
      <c r="AZ7" s="361">
        <f>投入係数!AZ54</f>
        <v>3.9743829265674758E-3</v>
      </c>
      <c r="BA7" s="361">
        <f>投入係数!BA54</f>
        <v>4.3848787124440803E-3</v>
      </c>
      <c r="BB7" s="361">
        <f>投入係数!BB54</f>
        <v>2.2764870985447425E-3</v>
      </c>
      <c r="BC7" s="361">
        <f>投入係数!BC54</f>
        <v>2.6997564064141068E-4</v>
      </c>
      <c r="BD7" s="361">
        <f>投入係数!BD54</f>
        <v>8.5139697379741839E-4</v>
      </c>
      <c r="BE7" s="361">
        <f>投入係数!BE54</f>
        <v>2.864264015833131E-4</v>
      </c>
      <c r="BF7" s="361">
        <f>投入係数!BF54</f>
        <v>1.1862005371412018E-3</v>
      </c>
      <c r="BG7" s="361">
        <f>投入係数!BG54</f>
        <v>3.0475954155195391E-3</v>
      </c>
      <c r="BH7" s="361">
        <f>投入係数!BH54</f>
        <v>5.4987617873017869E-2</v>
      </c>
      <c r="BI7" s="361">
        <f>投入係数!BI54</f>
        <v>2.4228321181552696E-3</v>
      </c>
      <c r="BJ7" s="361">
        <f>投入係数!BJ54</f>
        <v>0</v>
      </c>
      <c r="BK7" s="361">
        <f>投入係数!BK54</f>
        <v>2.947481541609663E-3</v>
      </c>
      <c r="BL7" s="361">
        <f>投入係数!BL54</f>
        <v>1.5980483050676818E-3</v>
      </c>
      <c r="BM7" s="361">
        <f>投入係数!BM54</f>
        <v>4.6412934335330106E-4</v>
      </c>
      <c r="BN7" s="361">
        <f>投入係数!BN54</f>
        <v>0</v>
      </c>
      <c r="BO7" s="361">
        <f>投入係数!BO54</f>
        <v>1.4101277831721679E-3</v>
      </c>
      <c r="BP7" s="361">
        <f>投入係数!BP54</f>
        <v>2.1195885949623671E-3</v>
      </c>
      <c r="BQ7" s="361" t="e">
        <f>投入係数!#REF!</f>
        <v>#REF!</v>
      </c>
      <c r="BR7" s="361" t="e">
        <f>投入係数!#REF!</f>
        <v>#REF!</v>
      </c>
      <c r="BS7" s="361" t="e">
        <f>投入係数!#REF!</f>
        <v>#REF!</v>
      </c>
      <c r="BT7" s="361" t="e">
        <f>投入係数!#REF!</f>
        <v>#REF!</v>
      </c>
      <c r="BU7" s="361" t="e">
        <f>投入係数!#REF!</f>
        <v>#REF!</v>
      </c>
      <c r="BV7" s="361" t="e">
        <f>投入係数!#REF!</f>
        <v>#REF!</v>
      </c>
      <c r="BW7" s="361" t="e">
        <f>投入係数!#REF!</f>
        <v>#REF!</v>
      </c>
      <c r="BX7" s="361" t="e">
        <f>投入係数!#REF!</f>
        <v>#REF!</v>
      </c>
      <c r="BY7" s="361" t="e">
        <f>投入係数!#REF!</f>
        <v>#REF!</v>
      </c>
      <c r="BZ7" s="361" t="e">
        <f>投入係数!#REF!</f>
        <v>#REF!</v>
      </c>
      <c r="CA7" s="361" t="e">
        <f>投入係数!#REF!</f>
        <v>#REF!</v>
      </c>
      <c r="CB7" s="361" t="e">
        <f>投入係数!#REF!</f>
        <v>#REF!</v>
      </c>
      <c r="CC7" s="361" t="e">
        <f>投入係数!#REF!</f>
        <v>#REF!</v>
      </c>
      <c r="CD7" s="361" t="e">
        <f>投入係数!#REF!</f>
        <v>#REF!</v>
      </c>
      <c r="CE7" s="361">
        <f>投入係数!CM54</f>
        <v>4.9187892747162513E-3</v>
      </c>
    </row>
    <row r="8" spans="1:83" s="357" customFormat="1" ht="12.75" customHeight="1">
      <c r="A8" s="360">
        <v>52</v>
      </c>
      <c r="B8" s="360" t="s">
        <v>15</v>
      </c>
      <c r="C8" s="361">
        <f>投入係数!C55</f>
        <v>5.5673839154447725E-3</v>
      </c>
      <c r="D8" s="361">
        <f>投入係数!D55</f>
        <v>5.4333939540049088E-3</v>
      </c>
      <c r="E8" s="361">
        <f>投入係数!E55</f>
        <v>7.2593297957489929E-3</v>
      </c>
      <c r="F8" s="361">
        <f>投入係数!F55</f>
        <v>3.1471259795545034E-2</v>
      </c>
      <c r="G8" s="361">
        <f>投入係数!G55</f>
        <v>5.0813707894970363E-3</v>
      </c>
      <c r="H8" s="361">
        <f>投入係数!H55</f>
        <v>1.004955309604076E-2</v>
      </c>
      <c r="I8" s="361">
        <f>投入係数!I55</f>
        <v>0</v>
      </c>
      <c r="J8" s="361">
        <f>投入係数!J55</f>
        <v>2.999568527131628E-2</v>
      </c>
      <c r="K8" s="361">
        <f>投入係数!K55</f>
        <v>2.5560495565783003E-2</v>
      </c>
      <c r="L8" s="361">
        <f>投入係数!L55</f>
        <v>5.6561663990134774E-3</v>
      </c>
      <c r="M8" s="361">
        <f>投入係数!M55</f>
        <v>7.3774276366434591E-3</v>
      </c>
      <c r="N8" s="361">
        <f>投入係数!N55</f>
        <v>6.7955740587237806E-3</v>
      </c>
      <c r="O8" s="361">
        <f>投入係数!O55</f>
        <v>9.2876642019743185E-3</v>
      </c>
      <c r="P8" s="361">
        <f>投入係数!P55</f>
        <v>0</v>
      </c>
      <c r="Q8" s="361">
        <f>投入係数!Q55</f>
        <v>6.8793811648664178E-3</v>
      </c>
      <c r="R8" s="361">
        <f>投入係数!R55</f>
        <v>5.6222518324906528E-3</v>
      </c>
      <c r="S8" s="361">
        <f>投入係数!S55</f>
        <v>0</v>
      </c>
      <c r="T8" s="361">
        <f>投入係数!T55</f>
        <v>8.4361682932985061E-3</v>
      </c>
      <c r="U8" s="361">
        <f>投入係数!U55</f>
        <v>0</v>
      </c>
      <c r="V8" s="361">
        <f>投入係数!V55</f>
        <v>3.4587036363832833E-3</v>
      </c>
      <c r="W8" s="361">
        <f>投入係数!W55</f>
        <v>3.8641312782926648E-3</v>
      </c>
      <c r="X8" s="361">
        <f>投入係数!X55</f>
        <v>0</v>
      </c>
      <c r="Y8" s="361">
        <f>投入係数!Y55</f>
        <v>8.7818582524843043E-3</v>
      </c>
      <c r="Z8" s="361">
        <f>投入係数!Z55</f>
        <v>0</v>
      </c>
      <c r="AA8" s="361">
        <f>投入係数!AA55</f>
        <v>7.6298098934113696E-3</v>
      </c>
      <c r="AB8" s="361">
        <f>投入係数!AB55</f>
        <v>4.3339670648398533E-3</v>
      </c>
      <c r="AC8" s="361">
        <f>投入係数!AC55</f>
        <v>1.3865016288638655E-2</v>
      </c>
      <c r="AD8" s="361">
        <f>投入係数!AD55</f>
        <v>1.3626565330015923E-2</v>
      </c>
      <c r="AE8" s="361">
        <f>投入係数!AE55</f>
        <v>9.7306655064963356E-3</v>
      </c>
      <c r="AF8" s="361">
        <f>投入係数!AF55</f>
        <v>8.5561493153684699E-3</v>
      </c>
      <c r="AG8" s="361">
        <f>投入係数!AG55</f>
        <v>8.8300851394463638E-3</v>
      </c>
      <c r="AH8" s="361">
        <f>投入係数!AH55</f>
        <v>7.4222505999168983E-3</v>
      </c>
      <c r="AI8" s="361">
        <f>投入係数!AI55</f>
        <v>2.1740513413931457E-3</v>
      </c>
      <c r="AJ8" s="361">
        <f>投入係数!AJ55</f>
        <v>1.1637975471293074E-2</v>
      </c>
      <c r="AK8" s="361">
        <f>投入係数!AK55</f>
        <v>1.9636292302356009E-4</v>
      </c>
      <c r="AL8" s="361">
        <f>投入係数!AL55</f>
        <v>2.3702930802968723E-3</v>
      </c>
      <c r="AM8" s="361">
        <f>投入係数!AM55</f>
        <v>2.4615506532367644E-3</v>
      </c>
      <c r="AN8" s="361">
        <f>投入係数!AN55</f>
        <v>1.8864687331946076E-2</v>
      </c>
      <c r="AO8" s="361">
        <f>投入係数!AO55</f>
        <v>8.9697061418744471E-3</v>
      </c>
      <c r="AP8" s="361">
        <f>投入係数!AP55</f>
        <v>3.0742594116299118E-2</v>
      </c>
      <c r="AQ8" s="361">
        <f>投入係数!AQ55</f>
        <v>4.0232276670440995E-3</v>
      </c>
      <c r="AR8" s="361">
        <f>投入係数!AR55</f>
        <v>1.6089225624853879E-2</v>
      </c>
      <c r="AS8" s="361">
        <f>投入係数!AS55</f>
        <v>1.0085631459940363E-2</v>
      </c>
      <c r="AT8" s="361">
        <f>投入係数!AT55</f>
        <v>2.2830658242978683E-2</v>
      </c>
      <c r="AU8" s="361">
        <f>投入係数!AU55</f>
        <v>2.0407487626579207E-2</v>
      </c>
      <c r="AV8" s="361">
        <f>投入係数!AV55</f>
        <v>2.3173740549761949E-2</v>
      </c>
      <c r="AW8" s="361">
        <f>投入係数!AW55</f>
        <v>7.7727203930837083E-3</v>
      </c>
      <c r="AX8" s="361">
        <f>投入係数!AX55</f>
        <v>3.4468394796770781E-2</v>
      </c>
      <c r="AY8" s="361">
        <f>投入係数!AY55</f>
        <v>2.343981769717671E-2</v>
      </c>
      <c r="AZ8" s="361">
        <f>投入係数!AZ55</f>
        <v>1.9923164580170134E-2</v>
      </c>
      <c r="BA8" s="361">
        <f>投入係数!BA55</f>
        <v>1.6773118968990332E-2</v>
      </c>
      <c r="BB8" s="361">
        <f>投入係数!BB55</f>
        <v>6.3115306480458058E-2</v>
      </c>
      <c r="BC8" s="361">
        <f>投入係数!BC55</f>
        <v>3.1442556341127713E-2</v>
      </c>
      <c r="BD8" s="361">
        <f>投入係数!BD55</f>
        <v>3.1827257240113802E-2</v>
      </c>
      <c r="BE8" s="361">
        <f>投入係数!BE55</f>
        <v>5.8402148540132252E-2</v>
      </c>
      <c r="BF8" s="361">
        <f>投入係数!BF55</f>
        <v>5.4714144441918154E-2</v>
      </c>
      <c r="BG8" s="361">
        <f>投入係数!BG55</f>
        <v>1.1636625927924433E-2</v>
      </c>
      <c r="BH8" s="361">
        <f>投入係数!BH55</f>
        <v>6.2529371861445887E-2</v>
      </c>
      <c r="BI8" s="361">
        <f>投入係数!BI55</f>
        <v>6.1764801901807692E-2</v>
      </c>
      <c r="BJ8" s="361">
        <f>投入係数!BJ55</f>
        <v>0</v>
      </c>
      <c r="BK8" s="361">
        <f>投入係数!BK55</f>
        <v>2.0516076124631931E-2</v>
      </c>
      <c r="BL8" s="361">
        <f>投入係数!BL55</f>
        <v>4.9142295205160218E-3</v>
      </c>
      <c r="BM8" s="361">
        <f>投入係数!BM55</f>
        <v>3.3373682209753442E-3</v>
      </c>
      <c r="BN8" s="361">
        <f>投入係数!BN55</f>
        <v>0</v>
      </c>
      <c r="BO8" s="361">
        <f>投入係数!BO55</f>
        <v>7.3621168990687042E-3</v>
      </c>
      <c r="BP8" s="361">
        <f>投入係数!BP55</f>
        <v>7.8420863334771104E-3</v>
      </c>
      <c r="BQ8" s="361" t="e">
        <f>投入係数!#REF!</f>
        <v>#REF!</v>
      </c>
      <c r="BR8" s="361" t="e">
        <f>投入係数!#REF!</f>
        <v>#REF!</v>
      </c>
      <c r="BS8" s="361" t="e">
        <f>投入係数!#REF!</f>
        <v>#REF!</v>
      </c>
      <c r="BT8" s="361" t="e">
        <f>投入係数!#REF!</f>
        <v>#REF!</v>
      </c>
      <c r="BU8" s="361" t="e">
        <f>投入係数!#REF!</f>
        <v>#REF!</v>
      </c>
      <c r="BV8" s="361" t="e">
        <f>投入係数!#REF!</f>
        <v>#REF!</v>
      </c>
      <c r="BW8" s="361" t="e">
        <f>投入係数!#REF!</f>
        <v>#REF!</v>
      </c>
      <c r="BX8" s="361" t="e">
        <f>投入係数!#REF!</f>
        <v>#REF!</v>
      </c>
      <c r="BY8" s="361" t="e">
        <f>投入係数!#REF!</f>
        <v>#REF!</v>
      </c>
      <c r="BZ8" s="361" t="e">
        <f>投入係数!#REF!</f>
        <v>#REF!</v>
      </c>
      <c r="CA8" s="361" t="e">
        <f>投入係数!#REF!</f>
        <v>#REF!</v>
      </c>
      <c r="CB8" s="361" t="e">
        <f>投入係数!#REF!</f>
        <v>#REF!</v>
      </c>
      <c r="CC8" s="361" t="e">
        <f>投入係数!#REF!</f>
        <v>#REF!</v>
      </c>
      <c r="CD8" s="361" t="e">
        <f>投入係数!#REF!</f>
        <v>#REF!</v>
      </c>
      <c r="CE8" s="361">
        <f>投入係数!CM55</f>
        <v>1.2803815685957304E-2</v>
      </c>
    </row>
    <row r="9" spans="1:83" s="357" customFormat="1" ht="12.75" customHeight="1">
      <c r="A9" s="360">
        <v>53</v>
      </c>
      <c r="B9" s="360" t="s">
        <v>88</v>
      </c>
      <c r="C9" s="361">
        <f>投入係数!C56</f>
        <v>1.6081411474975027E-3</v>
      </c>
      <c r="D9" s="361">
        <f>投入係数!D56</f>
        <v>1.0458831194201013E-3</v>
      </c>
      <c r="E9" s="361">
        <f>投入係数!E56</f>
        <v>6.2085968539811164E-5</v>
      </c>
      <c r="F9" s="361">
        <f>投入係数!F56</f>
        <v>3.1911873624351395E-3</v>
      </c>
      <c r="G9" s="361">
        <f>投入係数!G56</f>
        <v>2.927321344311225E-3</v>
      </c>
      <c r="H9" s="361">
        <f>投入係数!H56</f>
        <v>2.3037132230864935E-3</v>
      </c>
      <c r="I9" s="361">
        <f>投入係数!I56</f>
        <v>0</v>
      </c>
      <c r="J9" s="361">
        <f>投入係数!J56</f>
        <v>1.8657814223879764E-2</v>
      </c>
      <c r="K9" s="361">
        <f>投入係数!K56</f>
        <v>6.2166597101849909E-3</v>
      </c>
      <c r="L9" s="361">
        <f>投入係数!L56</f>
        <v>4.5606077611814577E-3</v>
      </c>
      <c r="M9" s="361">
        <f>投入係数!M56</f>
        <v>1.9549523040010004E-3</v>
      </c>
      <c r="N9" s="361">
        <f>投入係数!N56</f>
        <v>4.2942735557913144E-3</v>
      </c>
      <c r="O9" s="361">
        <f>投入係数!O56</f>
        <v>4.6411400189528959E-3</v>
      </c>
      <c r="P9" s="361">
        <f>投入係数!P56</f>
        <v>0</v>
      </c>
      <c r="Q9" s="361">
        <f>投入係数!Q56</f>
        <v>2.1509648129789845E-3</v>
      </c>
      <c r="R9" s="361">
        <f>投入係数!R56</f>
        <v>1.0916310368847579E-3</v>
      </c>
      <c r="S9" s="361">
        <f>投入係数!S56</f>
        <v>0</v>
      </c>
      <c r="T9" s="361">
        <f>投入係数!T56</f>
        <v>1.6074456757927697E-3</v>
      </c>
      <c r="U9" s="361">
        <f>投入係数!U56</f>
        <v>0</v>
      </c>
      <c r="V9" s="361">
        <f>投入係数!V56</f>
        <v>4.8058948191905226E-4</v>
      </c>
      <c r="W9" s="361">
        <f>投入係数!W56</f>
        <v>4.1810687179201118E-3</v>
      </c>
      <c r="X9" s="361">
        <f>投入係数!X56</f>
        <v>0</v>
      </c>
      <c r="Y9" s="361">
        <f>投入係数!Y56</f>
        <v>2.6812650937068183E-3</v>
      </c>
      <c r="Z9" s="361">
        <f>投入係数!Z56</f>
        <v>0</v>
      </c>
      <c r="AA9" s="361">
        <f>投入係数!AA56</f>
        <v>5.6384660697369445E-3</v>
      </c>
      <c r="AB9" s="361">
        <f>投入係数!AB56</f>
        <v>1.3040564715304139E-3</v>
      </c>
      <c r="AC9" s="361">
        <f>投入係数!AC56</f>
        <v>1.0756254736811136E-2</v>
      </c>
      <c r="AD9" s="361">
        <f>投入係数!AD56</f>
        <v>6.6800678767958699E-3</v>
      </c>
      <c r="AE9" s="361">
        <f>投入係数!AE56</f>
        <v>3.0327006021646525E-3</v>
      </c>
      <c r="AF9" s="361">
        <f>投入係数!AF56</f>
        <v>3.2432690768998051E-3</v>
      </c>
      <c r="AG9" s="361">
        <f>投入係数!AG56</f>
        <v>3.5477475372527332E-3</v>
      </c>
      <c r="AH9" s="361">
        <f>投入係数!AH56</f>
        <v>8.9361257145185058E-4</v>
      </c>
      <c r="AI9" s="361">
        <f>投入係数!AI56</f>
        <v>6.3866983262310807E-4</v>
      </c>
      <c r="AJ9" s="361">
        <f>投入係数!AJ56</f>
        <v>4.8413857599482616E-3</v>
      </c>
      <c r="AK9" s="361">
        <f>投入係数!AK56</f>
        <v>4.0580525716806514E-5</v>
      </c>
      <c r="AL9" s="361">
        <f>投入係数!AL56</f>
        <v>1.6727250492779039E-3</v>
      </c>
      <c r="AM9" s="361">
        <f>投入係数!AM56</f>
        <v>5.8661040641046474E-4</v>
      </c>
      <c r="AN9" s="361">
        <f>投入係数!AN56</f>
        <v>3.1061484644816987E-3</v>
      </c>
      <c r="AO9" s="361">
        <f>投入係数!AO56</f>
        <v>5.767438718444379E-4</v>
      </c>
      <c r="AP9" s="361">
        <f>投入係数!AP56</f>
        <v>2.1690255687167284E-3</v>
      </c>
      <c r="AQ9" s="361">
        <f>投入係数!AQ56</f>
        <v>3.4273313581729064E-4</v>
      </c>
      <c r="AR9" s="361">
        <f>投入係数!AR56</f>
        <v>7.4639239532984115E-3</v>
      </c>
      <c r="AS9" s="361">
        <f>投入係数!AS56</f>
        <v>3.1924600674174616E-3</v>
      </c>
      <c r="AT9" s="361">
        <f>投入係数!AT56</f>
        <v>2.3197017039611654E-3</v>
      </c>
      <c r="AU9" s="361">
        <f>投入係数!AU56</f>
        <v>3.1211772031819684E-3</v>
      </c>
      <c r="AV9" s="361">
        <f>投入係数!AV56</f>
        <v>4.8901064283746899E-3</v>
      </c>
      <c r="AW9" s="361">
        <f>投入係数!AW56</f>
        <v>8.9254192391309117E-3</v>
      </c>
      <c r="AX9" s="361">
        <f>投入係数!AX56</f>
        <v>1.6628312556363669E-3</v>
      </c>
      <c r="AY9" s="361">
        <f>投入係数!AY56</f>
        <v>2.8020393426166326E-3</v>
      </c>
      <c r="AZ9" s="361">
        <f>投入係数!AZ56</f>
        <v>2.654940492774828E-2</v>
      </c>
      <c r="BA9" s="361">
        <f>投入係数!BA56</f>
        <v>1.7977869685097656E-2</v>
      </c>
      <c r="BB9" s="361">
        <f>投入係数!BB56</f>
        <v>1.6501481184262146E-2</v>
      </c>
      <c r="BC9" s="361">
        <f>投入係数!BC56</f>
        <v>1.0949996175845137E-2</v>
      </c>
      <c r="BD9" s="361">
        <f>投入係数!BD56</f>
        <v>4.2264120603203788E-2</v>
      </c>
      <c r="BE9" s="361">
        <f>投入係数!BE56</f>
        <v>4.8807870534479597E-3</v>
      </c>
      <c r="BF9" s="361">
        <f>投入係数!BF56</f>
        <v>1.69067825149932E-3</v>
      </c>
      <c r="BG9" s="361">
        <f>投入係数!BG56</f>
        <v>7.8230025729727256E-3</v>
      </c>
      <c r="BH9" s="361">
        <f>投入係数!BH56</f>
        <v>1.4534162312977607E-2</v>
      </c>
      <c r="BI9" s="361">
        <f>投入係数!BI56</f>
        <v>5.7102621178358882E-2</v>
      </c>
      <c r="BJ9" s="361">
        <f>投入係数!BJ56</f>
        <v>0</v>
      </c>
      <c r="BK9" s="361">
        <f>投入係数!BK56</f>
        <v>7.7039001855429265E-2</v>
      </c>
      <c r="BL9" s="361">
        <f>投入係数!BL56</f>
        <v>5.9503984284188551E-2</v>
      </c>
      <c r="BM9" s="361">
        <f>投入係数!BM56</f>
        <v>0.14209652277227508</v>
      </c>
      <c r="BN9" s="361">
        <f>投入係数!BN56</f>
        <v>0</v>
      </c>
      <c r="BO9" s="361">
        <f>投入係数!BO56</f>
        <v>6.7447225614808296E-3</v>
      </c>
      <c r="BP9" s="361">
        <f>投入係数!BP56</f>
        <v>9.2700694041778949E-3</v>
      </c>
      <c r="BQ9" s="361" t="e">
        <f>投入係数!#REF!</f>
        <v>#REF!</v>
      </c>
      <c r="BR9" s="361" t="e">
        <f>投入係数!#REF!</f>
        <v>#REF!</v>
      </c>
      <c r="BS9" s="361" t="e">
        <f>投入係数!#REF!</f>
        <v>#REF!</v>
      </c>
      <c r="BT9" s="361" t="e">
        <f>投入係数!#REF!</f>
        <v>#REF!</v>
      </c>
      <c r="BU9" s="361" t="e">
        <f>投入係数!#REF!</f>
        <v>#REF!</v>
      </c>
      <c r="BV9" s="361" t="e">
        <f>投入係数!#REF!</f>
        <v>#REF!</v>
      </c>
      <c r="BW9" s="361" t="e">
        <f>投入係数!#REF!</f>
        <v>#REF!</v>
      </c>
      <c r="BX9" s="361" t="e">
        <f>投入係数!#REF!</f>
        <v>#REF!</v>
      </c>
      <c r="BY9" s="361" t="e">
        <f>投入係数!#REF!</f>
        <v>#REF!</v>
      </c>
      <c r="BZ9" s="361" t="e">
        <f>投入係数!#REF!</f>
        <v>#REF!</v>
      </c>
      <c r="CA9" s="361" t="e">
        <f>投入係数!#REF!</f>
        <v>#REF!</v>
      </c>
      <c r="CB9" s="361" t="e">
        <f>投入係数!#REF!</f>
        <v>#REF!</v>
      </c>
      <c r="CC9" s="361" t="e">
        <f>投入係数!#REF!</f>
        <v>#REF!</v>
      </c>
      <c r="CD9" s="361" t="e">
        <f>投入係数!#REF!</f>
        <v>#REF!</v>
      </c>
      <c r="CE9" s="361">
        <f>投入係数!CM56</f>
        <v>7.4635793808717973E-3</v>
      </c>
    </row>
    <row r="10" spans="1:83" s="357" customFormat="1" ht="12.75" customHeight="1">
      <c r="A10" s="360">
        <v>54</v>
      </c>
      <c r="B10" s="360" t="s">
        <v>16</v>
      </c>
      <c r="C10" s="361">
        <f>投入係数!C57</f>
        <v>0</v>
      </c>
      <c r="D10" s="361">
        <f>投入係数!D57</f>
        <v>0</v>
      </c>
      <c r="E10" s="361">
        <f>投入係数!E57</f>
        <v>0</v>
      </c>
      <c r="F10" s="361">
        <f>投入係数!F57</f>
        <v>0</v>
      </c>
      <c r="G10" s="361">
        <f>投入係数!G57</f>
        <v>0</v>
      </c>
      <c r="H10" s="361">
        <f>投入係数!H57</f>
        <v>0</v>
      </c>
      <c r="I10" s="361">
        <f>投入係数!I57</f>
        <v>0</v>
      </c>
      <c r="J10" s="361">
        <f>投入係数!J57</f>
        <v>0</v>
      </c>
      <c r="K10" s="361">
        <f>投入係数!K57</f>
        <v>0</v>
      </c>
      <c r="L10" s="361">
        <f>投入係数!L57</f>
        <v>0</v>
      </c>
      <c r="M10" s="361">
        <f>投入係数!M57</f>
        <v>0</v>
      </c>
      <c r="N10" s="361">
        <f>投入係数!N57</f>
        <v>0</v>
      </c>
      <c r="O10" s="361">
        <f>投入係数!O57</f>
        <v>0</v>
      </c>
      <c r="P10" s="361">
        <f>投入係数!P57</f>
        <v>0</v>
      </c>
      <c r="Q10" s="361">
        <f>投入係数!Q57</f>
        <v>0</v>
      </c>
      <c r="R10" s="361">
        <f>投入係数!R57</f>
        <v>0</v>
      </c>
      <c r="S10" s="361">
        <f>投入係数!S57</f>
        <v>0</v>
      </c>
      <c r="T10" s="361">
        <f>投入係数!T57</f>
        <v>0</v>
      </c>
      <c r="U10" s="361">
        <f>投入係数!U57</f>
        <v>0</v>
      </c>
      <c r="V10" s="361">
        <f>投入係数!V57</f>
        <v>0</v>
      </c>
      <c r="W10" s="361">
        <f>投入係数!W57</f>
        <v>0</v>
      </c>
      <c r="X10" s="361">
        <f>投入係数!X57</f>
        <v>0</v>
      </c>
      <c r="Y10" s="361">
        <f>投入係数!Y57</f>
        <v>0</v>
      </c>
      <c r="Z10" s="361">
        <f>投入係数!Z57</f>
        <v>0</v>
      </c>
      <c r="AA10" s="361">
        <f>投入係数!AA57</f>
        <v>0</v>
      </c>
      <c r="AB10" s="361">
        <f>投入係数!AB57</f>
        <v>0</v>
      </c>
      <c r="AC10" s="361">
        <f>投入係数!AC57</f>
        <v>0</v>
      </c>
      <c r="AD10" s="361">
        <f>投入係数!AD57</f>
        <v>0</v>
      </c>
      <c r="AE10" s="361">
        <f>投入係数!AE57</f>
        <v>0</v>
      </c>
      <c r="AF10" s="361">
        <f>投入係数!AF57</f>
        <v>0</v>
      </c>
      <c r="AG10" s="361">
        <f>投入係数!AG57</f>
        <v>0</v>
      </c>
      <c r="AH10" s="361">
        <f>投入係数!AH57</f>
        <v>0</v>
      </c>
      <c r="AI10" s="361">
        <f>投入係数!AI57</f>
        <v>0</v>
      </c>
      <c r="AJ10" s="361">
        <f>投入係数!AJ57</f>
        <v>0</v>
      </c>
      <c r="AK10" s="361">
        <f>投入係数!AK57</f>
        <v>0</v>
      </c>
      <c r="AL10" s="361">
        <f>投入係数!AL57</f>
        <v>0</v>
      </c>
      <c r="AM10" s="361">
        <f>投入係数!AM57</f>
        <v>0</v>
      </c>
      <c r="AN10" s="361">
        <f>投入係数!AN57</f>
        <v>0</v>
      </c>
      <c r="AO10" s="361">
        <f>投入係数!AO57</f>
        <v>0</v>
      </c>
      <c r="AP10" s="361">
        <f>投入係数!AP57</f>
        <v>0</v>
      </c>
      <c r="AQ10" s="361">
        <f>投入係数!AQ57</f>
        <v>0</v>
      </c>
      <c r="AR10" s="361">
        <f>投入係数!AR57</f>
        <v>0</v>
      </c>
      <c r="AS10" s="361">
        <f>投入係数!AS57</f>
        <v>0</v>
      </c>
      <c r="AT10" s="361">
        <f>投入係数!AT57</f>
        <v>0</v>
      </c>
      <c r="AU10" s="361">
        <f>投入係数!AU57</f>
        <v>0</v>
      </c>
      <c r="AV10" s="361">
        <f>投入係数!AV57</f>
        <v>0</v>
      </c>
      <c r="AW10" s="361">
        <f>投入係数!AW57</f>
        <v>0</v>
      </c>
      <c r="AX10" s="361">
        <f>投入係数!AX57</f>
        <v>0</v>
      </c>
      <c r="AY10" s="361">
        <f>投入係数!AY57</f>
        <v>0</v>
      </c>
      <c r="AZ10" s="361">
        <f>投入係数!AZ57</f>
        <v>0</v>
      </c>
      <c r="BA10" s="361">
        <f>投入係数!BA57</f>
        <v>0</v>
      </c>
      <c r="BB10" s="361">
        <f>投入係数!BB57</f>
        <v>0</v>
      </c>
      <c r="BC10" s="361">
        <f>投入係数!BC57</f>
        <v>0</v>
      </c>
      <c r="BD10" s="361">
        <f>投入係数!BD57</f>
        <v>0</v>
      </c>
      <c r="BE10" s="361">
        <f>投入係数!BE57</f>
        <v>0</v>
      </c>
      <c r="BF10" s="361">
        <f>投入係数!BF57</f>
        <v>0</v>
      </c>
      <c r="BG10" s="361">
        <f>投入係数!BG57</f>
        <v>0</v>
      </c>
      <c r="BH10" s="361">
        <f>投入係数!BH57</f>
        <v>0</v>
      </c>
      <c r="BI10" s="361">
        <f>投入係数!BI57</f>
        <v>0</v>
      </c>
      <c r="BJ10" s="361">
        <f>投入係数!BJ57</f>
        <v>0</v>
      </c>
      <c r="BK10" s="361">
        <f>投入係数!BK57</f>
        <v>0</v>
      </c>
      <c r="BL10" s="361">
        <f>投入係数!BL57</f>
        <v>0</v>
      </c>
      <c r="BM10" s="361">
        <f>投入係数!BM57</f>
        <v>0</v>
      </c>
      <c r="BN10" s="361">
        <f>投入係数!BN57</f>
        <v>0</v>
      </c>
      <c r="BO10" s="361">
        <f>投入係数!BO57</f>
        <v>0</v>
      </c>
      <c r="BP10" s="361">
        <f>投入係数!BP57</f>
        <v>0</v>
      </c>
      <c r="BQ10" s="361" t="e">
        <f>投入係数!#REF!</f>
        <v>#REF!</v>
      </c>
      <c r="BR10" s="361" t="e">
        <f>投入係数!#REF!</f>
        <v>#REF!</v>
      </c>
      <c r="BS10" s="361" t="e">
        <f>投入係数!#REF!</f>
        <v>#REF!</v>
      </c>
      <c r="BT10" s="361" t="e">
        <f>投入係数!#REF!</f>
        <v>#REF!</v>
      </c>
      <c r="BU10" s="361" t="e">
        <f>投入係数!#REF!</f>
        <v>#REF!</v>
      </c>
      <c r="BV10" s="361" t="e">
        <f>投入係数!#REF!</f>
        <v>#REF!</v>
      </c>
      <c r="BW10" s="361" t="e">
        <f>投入係数!#REF!</f>
        <v>#REF!</v>
      </c>
      <c r="BX10" s="361" t="e">
        <f>投入係数!#REF!</f>
        <v>#REF!</v>
      </c>
      <c r="BY10" s="361" t="e">
        <f>投入係数!#REF!</f>
        <v>#REF!</v>
      </c>
      <c r="BZ10" s="361" t="e">
        <f>投入係数!#REF!</f>
        <v>#REF!</v>
      </c>
      <c r="CA10" s="361" t="e">
        <f>投入係数!#REF!</f>
        <v>#REF!</v>
      </c>
      <c r="CB10" s="361" t="e">
        <f>投入係数!#REF!</f>
        <v>#REF!</v>
      </c>
      <c r="CC10" s="361" t="e">
        <f>投入係数!#REF!</f>
        <v>#REF!</v>
      </c>
      <c r="CD10" s="361" t="e">
        <f>投入係数!#REF!</f>
        <v>#REF!</v>
      </c>
      <c r="CE10" s="361">
        <f>投入係数!CM57</f>
        <v>0</v>
      </c>
    </row>
    <row r="11" spans="1:83" s="357" customFormat="1" ht="12.75" customHeight="1">
      <c r="A11" s="360">
        <v>55</v>
      </c>
      <c r="B11" s="360" t="s">
        <v>167</v>
      </c>
      <c r="C11" s="361">
        <f>投入係数!C58</f>
        <v>0</v>
      </c>
      <c r="D11" s="361">
        <f>投入係数!D58</f>
        <v>0</v>
      </c>
      <c r="E11" s="361">
        <f>投入係数!E58</f>
        <v>0</v>
      </c>
      <c r="F11" s="361">
        <f>投入係数!F58</f>
        <v>0</v>
      </c>
      <c r="G11" s="361">
        <f>投入係数!G58</f>
        <v>0</v>
      </c>
      <c r="H11" s="361">
        <f>投入係数!H58</f>
        <v>0</v>
      </c>
      <c r="I11" s="361">
        <f>投入係数!I58</f>
        <v>0</v>
      </c>
      <c r="J11" s="361">
        <f>投入係数!J58</f>
        <v>0</v>
      </c>
      <c r="K11" s="361">
        <f>投入係数!K58</f>
        <v>0</v>
      </c>
      <c r="L11" s="361">
        <f>投入係数!L58</f>
        <v>0</v>
      </c>
      <c r="M11" s="361">
        <f>投入係数!M58</f>
        <v>0</v>
      </c>
      <c r="N11" s="361">
        <f>投入係数!N58</f>
        <v>0</v>
      </c>
      <c r="O11" s="361">
        <f>投入係数!O58</f>
        <v>0</v>
      </c>
      <c r="P11" s="361">
        <f>投入係数!P58</f>
        <v>0</v>
      </c>
      <c r="Q11" s="361">
        <f>投入係数!Q58</f>
        <v>0</v>
      </c>
      <c r="R11" s="361">
        <f>投入係数!R58</f>
        <v>0</v>
      </c>
      <c r="S11" s="361">
        <f>投入係数!S58</f>
        <v>0</v>
      </c>
      <c r="T11" s="361">
        <f>投入係数!T58</f>
        <v>0</v>
      </c>
      <c r="U11" s="361">
        <f>投入係数!U58</f>
        <v>0</v>
      </c>
      <c r="V11" s="361">
        <f>投入係数!V58</f>
        <v>0</v>
      </c>
      <c r="W11" s="361">
        <f>投入係数!W58</f>
        <v>0</v>
      </c>
      <c r="X11" s="361">
        <f>投入係数!X58</f>
        <v>0</v>
      </c>
      <c r="Y11" s="361">
        <f>投入係数!Y58</f>
        <v>0</v>
      </c>
      <c r="Z11" s="361">
        <f>投入係数!Z58</f>
        <v>0</v>
      </c>
      <c r="AA11" s="361">
        <f>投入係数!AA58</f>
        <v>0</v>
      </c>
      <c r="AB11" s="361">
        <f>投入係数!AB58</f>
        <v>0</v>
      </c>
      <c r="AC11" s="361">
        <f>投入係数!AC58</f>
        <v>0</v>
      </c>
      <c r="AD11" s="361">
        <f>投入係数!AD58</f>
        <v>0</v>
      </c>
      <c r="AE11" s="361">
        <f>投入係数!AE58</f>
        <v>0</v>
      </c>
      <c r="AF11" s="361">
        <f>投入係数!AF58</f>
        <v>0</v>
      </c>
      <c r="AG11" s="361">
        <f>投入係数!AG58</f>
        <v>0</v>
      </c>
      <c r="AH11" s="361">
        <f>投入係数!AH58</f>
        <v>0</v>
      </c>
      <c r="AI11" s="361">
        <f>投入係数!AI58</f>
        <v>0</v>
      </c>
      <c r="AJ11" s="361">
        <f>投入係数!AJ58</f>
        <v>0</v>
      </c>
      <c r="AK11" s="361">
        <f>投入係数!AK58</f>
        <v>0</v>
      </c>
      <c r="AL11" s="361">
        <f>投入係数!AL58</f>
        <v>0</v>
      </c>
      <c r="AM11" s="361">
        <f>投入係数!AM58</f>
        <v>0</v>
      </c>
      <c r="AN11" s="361">
        <f>投入係数!AN58</f>
        <v>0</v>
      </c>
      <c r="AO11" s="361">
        <f>投入係数!AO58</f>
        <v>0</v>
      </c>
      <c r="AP11" s="361">
        <f>投入係数!AP58</f>
        <v>0</v>
      </c>
      <c r="AQ11" s="361">
        <f>投入係数!AQ58</f>
        <v>0</v>
      </c>
      <c r="AR11" s="361">
        <f>投入係数!AR58</f>
        <v>0</v>
      </c>
      <c r="AS11" s="361">
        <f>投入係数!AS58</f>
        <v>0</v>
      </c>
      <c r="AT11" s="361">
        <f>投入係数!AT58</f>
        <v>0</v>
      </c>
      <c r="AU11" s="361">
        <f>投入係数!AU58</f>
        <v>0</v>
      </c>
      <c r="AV11" s="361">
        <f>投入係数!AV58</f>
        <v>0</v>
      </c>
      <c r="AW11" s="361">
        <f>投入係数!AW58</f>
        <v>0</v>
      </c>
      <c r="AX11" s="361">
        <f>投入係数!AX58</f>
        <v>0</v>
      </c>
      <c r="AY11" s="361">
        <f>投入係数!AY58</f>
        <v>0</v>
      </c>
      <c r="AZ11" s="361">
        <f>投入係数!AZ58</f>
        <v>0</v>
      </c>
      <c r="BA11" s="361">
        <f>投入係数!BA58</f>
        <v>0</v>
      </c>
      <c r="BB11" s="361">
        <f>投入係数!BB58</f>
        <v>0</v>
      </c>
      <c r="BC11" s="361">
        <f>投入係数!BC58</f>
        <v>0</v>
      </c>
      <c r="BD11" s="361">
        <f>投入係数!BD58</f>
        <v>0</v>
      </c>
      <c r="BE11" s="361">
        <f>投入係数!BE58</f>
        <v>0</v>
      </c>
      <c r="BF11" s="361">
        <f>投入係数!BF58</f>
        <v>0</v>
      </c>
      <c r="BG11" s="361">
        <f>投入係数!BG58</f>
        <v>0</v>
      </c>
      <c r="BH11" s="361">
        <f>投入係数!BH58</f>
        <v>0</v>
      </c>
      <c r="BI11" s="361">
        <f>投入係数!BI58</f>
        <v>0</v>
      </c>
      <c r="BJ11" s="361">
        <f>投入係数!BJ58</f>
        <v>0</v>
      </c>
      <c r="BK11" s="361">
        <f>投入係数!BK58</f>
        <v>0</v>
      </c>
      <c r="BL11" s="361">
        <f>投入係数!BL58</f>
        <v>0</v>
      </c>
      <c r="BM11" s="361">
        <f>投入係数!BM58</f>
        <v>0</v>
      </c>
      <c r="BN11" s="361">
        <f>投入係数!BN58</f>
        <v>0</v>
      </c>
      <c r="BO11" s="361">
        <f>投入係数!BO58</f>
        <v>0</v>
      </c>
      <c r="BP11" s="361">
        <f>投入係数!BP58</f>
        <v>0</v>
      </c>
      <c r="BQ11" s="361" t="e">
        <f>投入係数!#REF!</f>
        <v>#REF!</v>
      </c>
      <c r="BR11" s="361" t="e">
        <f>投入係数!#REF!</f>
        <v>#REF!</v>
      </c>
      <c r="BS11" s="361" t="e">
        <f>投入係数!#REF!</f>
        <v>#REF!</v>
      </c>
      <c r="BT11" s="361" t="e">
        <f>投入係数!#REF!</f>
        <v>#REF!</v>
      </c>
      <c r="BU11" s="361" t="e">
        <f>投入係数!#REF!</f>
        <v>#REF!</v>
      </c>
      <c r="BV11" s="361" t="e">
        <f>投入係数!#REF!</f>
        <v>#REF!</v>
      </c>
      <c r="BW11" s="361" t="e">
        <f>投入係数!#REF!</f>
        <v>#REF!</v>
      </c>
      <c r="BX11" s="361" t="e">
        <f>投入係数!#REF!</f>
        <v>#REF!</v>
      </c>
      <c r="BY11" s="361" t="e">
        <f>投入係数!#REF!</f>
        <v>#REF!</v>
      </c>
      <c r="BZ11" s="361" t="e">
        <f>投入係数!#REF!</f>
        <v>#REF!</v>
      </c>
      <c r="CA11" s="361" t="e">
        <f>投入係数!#REF!</f>
        <v>#REF!</v>
      </c>
      <c r="CB11" s="361" t="e">
        <f>投入係数!#REF!</f>
        <v>#REF!</v>
      </c>
      <c r="CC11" s="361" t="e">
        <f>投入係数!#REF!</f>
        <v>#REF!</v>
      </c>
      <c r="CD11" s="361" t="e">
        <f>投入係数!#REF!</f>
        <v>#REF!</v>
      </c>
      <c r="CE11" s="361">
        <f>投入係数!CM58</f>
        <v>0</v>
      </c>
    </row>
    <row r="12" spans="1:83" s="357" customFormat="1" ht="12.75" customHeight="1">
      <c r="A12" s="351"/>
      <c r="B12" s="357" t="s">
        <v>1274</v>
      </c>
      <c r="C12" s="357">
        <f>SUM(C4:C11)</f>
        <v>2.8391744582162568E-2</v>
      </c>
      <c r="D12" s="357">
        <f t="shared" ref="D12:BO12" si="0">SUM(D4:D11)</f>
        <v>1.3956718818143903E-2</v>
      </c>
      <c r="E12" s="357">
        <f t="shared" si="0"/>
        <v>1.5269357397300311E-2</v>
      </c>
      <c r="F12" s="357">
        <f t="shared" si="0"/>
        <v>4.2731211826404526E-2</v>
      </c>
      <c r="G12" s="357">
        <f t="shared" si="0"/>
        <v>1.4768299282450995E-2</v>
      </c>
      <c r="H12" s="357">
        <f t="shared" si="0"/>
        <v>1.5848633717715648E-2</v>
      </c>
      <c r="I12" s="357">
        <f t="shared" si="0"/>
        <v>0</v>
      </c>
      <c r="J12" s="357">
        <f t="shared" si="0"/>
        <v>5.3860985291054923E-2</v>
      </c>
      <c r="K12" s="357">
        <f t="shared" si="0"/>
        <v>6.9787550754319277E-2</v>
      </c>
      <c r="L12" s="357">
        <f t="shared" si="0"/>
        <v>1.289192140808316E-2</v>
      </c>
      <c r="M12" s="357">
        <f t="shared" si="0"/>
        <v>4.1178233175285621E-2</v>
      </c>
      <c r="N12" s="357">
        <f t="shared" si="0"/>
        <v>1.359311170895882E-2</v>
      </c>
      <c r="O12" s="357">
        <f t="shared" si="0"/>
        <v>1.8595432413993515E-2</v>
      </c>
      <c r="P12" s="357">
        <f t="shared" si="0"/>
        <v>0</v>
      </c>
      <c r="Q12" s="357">
        <f t="shared" si="0"/>
        <v>1.7534871471735679E-2</v>
      </c>
      <c r="R12" s="357">
        <f t="shared" si="0"/>
        <v>1.1292225473717164E-2</v>
      </c>
      <c r="S12" s="357">
        <f t="shared" si="0"/>
        <v>0</v>
      </c>
      <c r="T12" s="357">
        <f t="shared" si="0"/>
        <v>1.1994592574964375E-2</v>
      </c>
      <c r="U12" s="357">
        <f t="shared" si="0"/>
        <v>0</v>
      </c>
      <c r="V12" s="357">
        <f t="shared" si="0"/>
        <v>5.1202596842661562E-3</v>
      </c>
      <c r="W12" s="357">
        <f t="shared" si="0"/>
        <v>1.1223060904422759E-2</v>
      </c>
      <c r="X12" s="357">
        <f t="shared" si="0"/>
        <v>0</v>
      </c>
      <c r="Y12" s="357">
        <f t="shared" si="0"/>
        <v>1.688876952890804E-2</v>
      </c>
      <c r="Z12" s="357">
        <f t="shared" si="0"/>
        <v>0</v>
      </c>
      <c r="AA12" s="357">
        <f t="shared" si="0"/>
        <v>2.2350201048151976E-2</v>
      </c>
      <c r="AB12" s="357">
        <f t="shared" si="0"/>
        <v>6.8968977221062324E-3</v>
      </c>
      <c r="AC12" s="357">
        <f t="shared" si="0"/>
        <v>2.7780864663959164E-2</v>
      </c>
      <c r="AD12" s="357">
        <f t="shared" si="0"/>
        <v>2.2376352021996261E-2</v>
      </c>
      <c r="AE12" s="357">
        <f t="shared" si="0"/>
        <v>1.8101622997006801E-2</v>
      </c>
      <c r="AF12" s="357">
        <f t="shared" si="0"/>
        <v>1.5777831480462579E-2</v>
      </c>
      <c r="AG12" s="357">
        <f t="shared" si="0"/>
        <v>1.9732399174536654E-2</v>
      </c>
      <c r="AH12" s="357">
        <f t="shared" si="0"/>
        <v>1.1860184443107059E-2</v>
      </c>
      <c r="AI12" s="357">
        <f t="shared" si="0"/>
        <v>8.3885945044429328E-3</v>
      </c>
      <c r="AJ12" s="357">
        <f t="shared" si="0"/>
        <v>2.0697846987381259E-2</v>
      </c>
      <c r="AK12" s="357">
        <f t="shared" si="0"/>
        <v>3.1240986132238379E-4</v>
      </c>
      <c r="AL12" s="357">
        <f t="shared" si="0"/>
        <v>5.3362550864464826E-3</v>
      </c>
      <c r="AM12" s="357">
        <f t="shared" si="0"/>
        <v>4.9760402262650242E-3</v>
      </c>
      <c r="AN12" s="357">
        <f t="shared" si="0"/>
        <v>2.6881261631124136E-2</v>
      </c>
      <c r="AO12" s="357">
        <f t="shared" si="0"/>
        <v>1.3508054941205702E-2</v>
      </c>
      <c r="AP12" s="357">
        <f t="shared" si="0"/>
        <v>5.3396689063408546E-2</v>
      </c>
      <c r="AQ12" s="357">
        <f t="shared" si="0"/>
        <v>1.1315775070308757E-2</v>
      </c>
      <c r="AR12" s="357">
        <f t="shared" si="0"/>
        <v>2.9590287468452242E-2</v>
      </c>
      <c r="AS12" s="357">
        <f t="shared" si="0"/>
        <v>2.0828783670206252E-2</v>
      </c>
      <c r="AT12" s="357">
        <f t="shared" si="0"/>
        <v>3.7216167639437636E-2</v>
      </c>
      <c r="AU12" s="357">
        <f t="shared" si="0"/>
        <v>3.48522807561574E-2</v>
      </c>
      <c r="AV12" s="357">
        <f t="shared" si="0"/>
        <v>4.1107284639607451E-2</v>
      </c>
      <c r="AW12" s="357">
        <f t="shared" si="0"/>
        <v>2.1239791084826869E-2</v>
      </c>
      <c r="AX12" s="357">
        <f t="shared" si="0"/>
        <v>0.15026856955226678</v>
      </c>
      <c r="AY12" s="357">
        <f t="shared" si="0"/>
        <v>5.3787567022133644E-2</v>
      </c>
      <c r="AZ12" s="357">
        <f t="shared" si="0"/>
        <v>5.2320247137893648E-2</v>
      </c>
      <c r="BA12" s="357">
        <f t="shared" si="0"/>
        <v>4.5165755671110946E-2</v>
      </c>
      <c r="BB12" s="357">
        <f t="shared" si="0"/>
        <v>8.6764517024720184E-2</v>
      </c>
      <c r="BC12" s="357">
        <f t="shared" si="0"/>
        <v>4.3318737340535554E-2</v>
      </c>
      <c r="BD12" s="357">
        <f t="shared" si="0"/>
        <v>7.5067106904845776E-2</v>
      </c>
      <c r="BE12" s="357">
        <f t="shared" si="0"/>
        <v>6.3569361995163526E-2</v>
      </c>
      <c r="BF12" s="357">
        <f t="shared" si="0"/>
        <v>8.640465444969854E-2</v>
      </c>
      <c r="BG12" s="357">
        <f t="shared" si="0"/>
        <v>2.5025832009263997E-2</v>
      </c>
      <c r="BH12" s="357">
        <f t="shared" si="0"/>
        <v>0.14300548530644736</v>
      </c>
      <c r="BI12" s="357">
        <f t="shared" si="0"/>
        <v>0.12462347503876051</v>
      </c>
      <c r="BJ12" s="357">
        <f t="shared" si="0"/>
        <v>0</v>
      </c>
      <c r="BK12" s="357">
        <f t="shared" si="0"/>
        <v>0.10503705771678654</v>
      </c>
      <c r="BL12" s="357">
        <f t="shared" si="0"/>
        <v>6.8967426603081611E-2</v>
      </c>
      <c r="BM12" s="357">
        <f t="shared" si="0"/>
        <v>0.14855034707554104</v>
      </c>
      <c r="BN12" s="357">
        <f t="shared" si="0"/>
        <v>0</v>
      </c>
      <c r="BO12" s="357">
        <f t="shared" si="0"/>
        <v>2.4175250726533499E-2</v>
      </c>
      <c r="BP12" s="357">
        <f t="shared" ref="BP12:CE12" si="1">SUM(BP4:BP11)</f>
        <v>2.6301505588696841E-2</v>
      </c>
      <c r="BQ12" s="357" t="e">
        <f t="shared" si="1"/>
        <v>#REF!</v>
      </c>
      <c r="BR12" s="357" t="e">
        <f t="shared" si="1"/>
        <v>#REF!</v>
      </c>
      <c r="BS12" s="357" t="e">
        <f t="shared" si="1"/>
        <v>#REF!</v>
      </c>
      <c r="BT12" s="357" t="e">
        <f t="shared" si="1"/>
        <v>#REF!</v>
      </c>
      <c r="BU12" s="357" t="e">
        <f t="shared" si="1"/>
        <v>#REF!</v>
      </c>
      <c r="BV12" s="357" t="e">
        <f t="shared" si="1"/>
        <v>#REF!</v>
      </c>
      <c r="BW12" s="357" t="e">
        <f t="shared" si="1"/>
        <v>#REF!</v>
      </c>
      <c r="BX12" s="357" t="e">
        <f t="shared" si="1"/>
        <v>#REF!</v>
      </c>
      <c r="BY12" s="357" t="e">
        <f t="shared" si="1"/>
        <v>#REF!</v>
      </c>
      <c r="BZ12" s="357" t="e">
        <f t="shared" si="1"/>
        <v>#REF!</v>
      </c>
      <c r="CA12" s="357" t="e">
        <f t="shared" si="1"/>
        <v>#REF!</v>
      </c>
      <c r="CB12" s="357" t="e">
        <f t="shared" si="1"/>
        <v>#REF!</v>
      </c>
      <c r="CC12" s="357" t="e">
        <f t="shared" si="1"/>
        <v>#REF!</v>
      </c>
      <c r="CD12" s="357" t="e">
        <f t="shared" si="1"/>
        <v>#REF!</v>
      </c>
      <c r="CE12" s="357">
        <f t="shared" si="1"/>
        <v>3.0935363642929412E-2</v>
      </c>
    </row>
    <row r="13" spans="1:83" s="357" customFormat="1" ht="12.75" customHeight="1">
      <c r="A13" s="351"/>
    </row>
    <row r="14" spans="1:83" s="357" customFormat="1" ht="12.75" customHeight="1">
      <c r="A14" s="351"/>
      <c r="B14" s="357" t="s">
        <v>1275</v>
      </c>
    </row>
    <row r="15" spans="1:83" s="356" customFormat="1">
      <c r="A15" s="659" t="s">
        <v>55</v>
      </c>
      <c r="B15" s="659"/>
      <c r="C15" s="359">
        <v>1</v>
      </c>
      <c r="D15" s="359">
        <v>2</v>
      </c>
      <c r="E15" s="359">
        <v>3</v>
      </c>
      <c r="F15" s="359">
        <v>4</v>
      </c>
      <c r="G15" s="359">
        <v>5</v>
      </c>
      <c r="H15" s="359">
        <v>6</v>
      </c>
      <c r="I15" s="359">
        <v>7</v>
      </c>
      <c r="J15" s="359">
        <v>8</v>
      </c>
      <c r="K15" s="359">
        <v>9</v>
      </c>
      <c r="L15" s="359">
        <v>10</v>
      </c>
      <c r="M15" s="360">
        <v>11</v>
      </c>
      <c r="N15" s="359">
        <v>12</v>
      </c>
      <c r="O15" s="359">
        <v>13</v>
      </c>
      <c r="P15" s="359">
        <v>14</v>
      </c>
      <c r="Q15" s="359">
        <v>15</v>
      </c>
      <c r="R15" s="359">
        <v>16</v>
      </c>
      <c r="S15" s="359">
        <v>17</v>
      </c>
      <c r="T15" s="359">
        <v>18</v>
      </c>
      <c r="U15" s="359">
        <v>19</v>
      </c>
      <c r="V15" s="359">
        <v>20</v>
      </c>
      <c r="W15" s="359">
        <v>21</v>
      </c>
      <c r="X15" s="359">
        <v>22</v>
      </c>
      <c r="Y15" s="359">
        <v>23</v>
      </c>
      <c r="Z15" s="359">
        <v>24</v>
      </c>
      <c r="AA15" s="360">
        <v>25</v>
      </c>
      <c r="AB15" s="360">
        <v>26</v>
      </c>
      <c r="AC15" s="359">
        <v>27</v>
      </c>
      <c r="AD15" s="359">
        <v>28</v>
      </c>
      <c r="AE15" s="359">
        <v>29</v>
      </c>
      <c r="AF15" s="359">
        <v>30</v>
      </c>
      <c r="AG15" s="360">
        <v>31</v>
      </c>
      <c r="AH15" s="359">
        <v>32</v>
      </c>
      <c r="AI15" s="359">
        <v>33</v>
      </c>
      <c r="AJ15" s="359">
        <v>34</v>
      </c>
      <c r="AK15" s="359">
        <v>35</v>
      </c>
      <c r="AL15" s="360">
        <v>36</v>
      </c>
      <c r="AM15" s="360">
        <v>37</v>
      </c>
      <c r="AN15" s="360">
        <v>38</v>
      </c>
      <c r="AO15" s="360">
        <v>39</v>
      </c>
      <c r="AP15" s="360">
        <v>40</v>
      </c>
      <c r="AQ15" s="360">
        <v>41</v>
      </c>
      <c r="AR15" s="360">
        <v>42</v>
      </c>
      <c r="AS15" s="360">
        <v>43</v>
      </c>
      <c r="AT15" s="360">
        <v>44</v>
      </c>
      <c r="AU15" s="360">
        <v>45</v>
      </c>
      <c r="AV15" s="360">
        <v>46</v>
      </c>
      <c r="AW15" s="360">
        <v>47</v>
      </c>
      <c r="AX15" s="360">
        <v>48</v>
      </c>
      <c r="AY15" s="360">
        <v>49</v>
      </c>
      <c r="AZ15" s="360">
        <v>50</v>
      </c>
      <c r="BA15" s="360">
        <v>51</v>
      </c>
      <c r="BB15" s="360">
        <v>52</v>
      </c>
      <c r="BC15" s="360">
        <v>53</v>
      </c>
      <c r="BD15" s="360">
        <v>54</v>
      </c>
      <c r="BE15" s="360">
        <v>55</v>
      </c>
      <c r="BF15" s="360">
        <v>56</v>
      </c>
      <c r="BG15" s="360">
        <v>57</v>
      </c>
      <c r="BH15" s="359">
        <v>58</v>
      </c>
      <c r="BI15" s="359">
        <v>59</v>
      </c>
      <c r="BJ15" s="359">
        <v>60</v>
      </c>
      <c r="BK15" s="359">
        <v>61</v>
      </c>
      <c r="BL15" s="359">
        <v>62</v>
      </c>
      <c r="BM15" s="359">
        <v>63</v>
      </c>
      <c r="BN15" s="359">
        <v>64</v>
      </c>
      <c r="BO15" s="360">
        <v>65</v>
      </c>
      <c r="BP15" s="360">
        <v>66</v>
      </c>
      <c r="BQ15" s="359">
        <v>67</v>
      </c>
      <c r="BR15" s="359">
        <v>68</v>
      </c>
      <c r="BS15" s="359">
        <v>69</v>
      </c>
      <c r="BT15" s="359">
        <v>70</v>
      </c>
      <c r="BU15" s="359">
        <v>71</v>
      </c>
      <c r="BV15" s="359">
        <v>72</v>
      </c>
      <c r="BW15" s="359">
        <v>73</v>
      </c>
      <c r="BX15" s="359">
        <v>74</v>
      </c>
      <c r="BY15" s="359">
        <v>75</v>
      </c>
      <c r="BZ15" s="359">
        <v>76</v>
      </c>
      <c r="CA15" s="359">
        <v>77</v>
      </c>
      <c r="CB15" s="359">
        <v>78</v>
      </c>
      <c r="CC15" s="360">
        <v>79</v>
      </c>
      <c r="CD15" s="359">
        <v>80</v>
      </c>
      <c r="CE15" s="360">
        <v>81</v>
      </c>
    </row>
    <row r="16" spans="1:83">
      <c r="A16" s="659"/>
      <c r="B16" s="659"/>
      <c r="C16" s="359" t="s">
        <v>2</v>
      </c>
      <c r="D16" s="359" t="s">
        <v>50</v>
      </c>
      <c r="E16" s="359" t="s">
        <v>3</v>
      </c>
      <c r="F16" s="359" t="s">
        <v>1218</v>
      </c>
      <c r="G16" s="359" t="s">
        <v>1219</v>
      </c>
      <c r="H16" s="359" t="s">
        <v>121</v>
      </c>
      <c r="I16" s="359" t="s">
        <v>123</v>
      </c>
      <c r="J16" s="359" t="s">
        <v>122</v>
      </c>
      <c r="K16" s="359" t="s">
        <v>1220</v>
      </c>
      <c r="L16" s="359" t="s">
        <v>1221</v>
      </c>
      <c r="M16" s="360" t="s">
        <v>1222</v>
      </c>
      <c r="N16" s="359" t="s">
        <v>87</v>
      </c>
      <c r="O16" s="359" t="s">
        <v>46</v>
      </c>
      <c r="P16" s="359" t="s">
        <v>1223</v>
      </c>
      <c r="Q16" s="359" t="s">
        <v>130</v>
      </c>
      <c r="R16" s="359" t="s">
        <v>1224</v>
      </c>
      <c r="S16" s="359" t="s">
        <v>1225</v>
      </c>
      <c r="T16" s="359" t="s">
        <v>8</v>
      </c>
      <c r="U16" s="359" t="s">
        <v>9</v>
      </c>
      <c r="V16" s="359" t="s">
        <v>139</v>
      </c>
      <c r="W16" s="359" t="s">
        <v>204</v>
      </c>
      <c r="X16" s="359" t="s">
        <v>1226</v>
      </c>
      <c r="Y16" s="359" t="s">
        <v>1227</v>
      </c>
      <c r="Z16" s="359" t="s">
        <v>1228</v>
      </c>
      <c r="AA16" s="360" t="s">
        <v>1163</v>
      </c>
      <c r="AB16" s="360" t="s">
        <v>1164</v>
      </c>
      <c r="AC16" s="359" t="s">
        <v>1165</v>
      </c>
      <c r="AD16" s="359" t="s">
        <v>1229</v>
      </c>
      <c r="AE16" s="359" t="s">
        <v>1230</v>
      </c>
      <c r="AF16" s="359" t="s">
        <v>1231</v>
      </c>
      <c r="AG16" s="360" t="s">
        <v>1232</v>
      </c>
      <c r="AH16" s="359" t="s">
        <v>1233</v>
      </c>
      <c r="AI16" s="359" t="s">
        <v>83</v>
      </c>
      <c r="AJ16" s="359" t="s">
        <v>1234</v>
      </c>
      <c r="AK16" s="359" t="s">
        <v>865</v>
      </c>
      <c r="AL16" s="360" t="s">
        <v>868</v>
      </c>
      <c r="AM16" s="360" t="s">
        <v>161</v>
      </c>
      <c r="AN16" s="360" t="s">
        <v>162</v>
      </c>
      <c r="AO16" s="360" t="s">
        <v>163</v>
      </c>
      <c r="AP16" s="360" t="s">
        <v>10</v>
      </c>
      <c r="AQ16" s="360" t="s">
        <v>11</v>
      </c>
      <c r="AR16" s="360" t="s">
        <v>1235</v>
      </c>
      <c r="AS16" s="360" t="s">
        <v>1236</v>
      </c>
      <c r="AT16" s="360" t="s">
        <v>47</v>
      </c>
      <c r="AU16" s="360" t="s">
        <v>12</v>
      </c>
      <c r="AV16" s="360" t="s">
        <v>166</v>
      </c>
      <c r="AW16" s="360" t="s">
        <v>51</v>
      </c>
      <c r="AX16" s="360" t="s">
        <v>13</v>
      </c>
      <c r="AY16" s="360" t="s">
        <v>1237</v>
      </c>
      <c r="AZ16" s="360" t="s">
        <v>59</v>
      </c>
      <c r="BA16" s="360" t="s">
        <v>14</v>
      </c>
      <c r="BB16" s="360" t="s">
        <v>15</v>
      </c>
      <c r="BC16" s="360" t="s">
        <v>88</v>
      </c>
      <c r="BD16" s="360" t="s">
        <v>16</v>
      </c>
      <c r="BE16" s="360" t="s">
        <v>167</v>
      </c>
      <c r="BF16" s="360" t="s">
        <v>1238</v>
      </c>
      <c r="BG16" s="360" t="s">
        <v>1239</v>
      </c>
      <c r="BH16" s="359" t="s">
        <v>17</v>
      </c>
      <c r="BI16" s="359" t="s">
        <v>89</v>
      </c>
      <c r="BJ16" s="359" t="s">
        <v>169</v>
      </c>
      <c r="BK16" s="359" t="s">
        <v>170</v>
      </c>
      <c r="BL16" s="359" t="s">
        <v>18</v>
      </c>
      <c r="BM16" s="359" t="s">
        <v>19</v>
      </c>
      <c r="BN16" s="359" t="s">
        <v>20</v>
      </c>
      <c r="BO16" s="360" t="s">
        <v>1240</v>
      </c>
      <c r="BP16" s="360" t="s">
        <v>1241</v>
      </c>
      <c r="BQ16" s="359" t="s">
        <v>1242</v>
      </c>
      <c r="BR16" s="359" t="s">
        <v>52</v>
      </c>
      <c r="BS16" s="359" t="s">
        <v>1243</v>
      </c>
      <c r="BT16" s="359" t="s">
        <v>21</v>
      </c>
      <c r="BU16" s="359" t="s">
        <v>84</v>
      </c>
      <c r="BV16" s="359" t="s">
        <v>172</v>
      </c>
      <c r="BW16" s="359" t="s">
        <v>22</v>
      </c>
      <c r="BX16" s="359" t="s">
        <v>90</v>
      </c>
      <c r="BY16" s="359" t="s">
        <v>173</v>
      </c>
      <c r="BZ16" s="359" t="s">
        <v>91</v>
      </c>
      <c r="CA16" s="359" t="s">
        <v>23</v>
      </c>
      <c r="CB16" s="359" t="s">
        <v>92</v>
      </c>
      <c r="CC16" s="359" t="s">
        <v>24</v>
      </c>
      <c r="CD16" s="359" t="s">
        <v>25</v>
      </c>
      <c r="CE16" s="359" t="s">
        <v>1170</v>
      </c>
    </row>
    <row r="17" spans="1:85">
      <c r="A17" s="360">
        <v>48</v>
      </c>
      <c r="B17" s="360" t="s">
        <v>13</v>
      </c>
      <c r="C17" s="353">
        <f t="shared" ref="C17:C20" si="2">IF(C$12=0,0,C4/C$12)</f>
        <v>1.6690019115083145E-2</v>
      </c>
      <c r="D17" s="353">
        <f t="shared" ref="D17:BO20" si="3">IF(D$12=0,0,D4/D$12)</f>
        <v>2.0972236023026808E-2</v>
      </c>
      <c r="E17" s="353">
        <f t="shared" si="3"/>
        <v>1.1632189387024497E-2</v>
      </c>
      <c r="F17" s="353">
        <f t="shared" si="3"/>
        <v>4.3485572384765442E-2</v>
      </c>
      <c r="G17" s="353">
        <f t="shared" si="3"/>
        <v>0.12490687263321948</v>
      </c>
      <c r="H17" s="353">
        <f t="shared" si="3"/>
        <v>0.12555633095463734</v>
      </c>
      <c r="I17" s="353">
        <f t="shared" si="3"/>
        <v>0</v>
      </c>
      <c r="J17" s="353">
        <f t="shared" si="3"/>
        <v>4.5130618585999233E-2</v>
      </c>
      <c r="K17" s="353">
        <f t="shared" si="3"/>
        <v>2.2530455765846412E-2</v>
      </c>
      <c r="L17" s="353">
        <f t="shared" si="3"/>
        <v>2.8684352013187295E-2</v>
      </c>
      <c r="M17" s="353">
        <f t="shared" si="3"/>
        <v>7.4503329722850039E-3</v>
      </c>
      <c r="N17" s="353">
        <f t="shared" si="3"/>
        <v>5.9823384753062953E-2</v>
      </c>
      <c r="O17" s="353">
        <f t="shared" si="3"/>
        <v>3.0730596876198536E-2</v>
      </c>
      <c r="P17" s="353">
        <f t="shared" si="3"/>
        <v>0</v>
      </c>
      <c r="Q17" s="353">
        <f t="shared" si="3"/>
        <v>0.21948764988231664</v>
      </c>
      <c r="R17" s="353">
        <f t="shared" si="3"/>
        <v>0.20336940427863492</v>
      </c>
      <c r="S17" s="353">
        <f t="shared" si="3"/>
        <v>0</v>
      </c>
      <c r="T17" s="353">
        <f t="shared" si="3"/>
        <v>6.5415991993038422E-2</v>
      </c>
      <c r="U17" s="353">
        <f t="shared" si="3"/>
        <v>0</v>
      </c>
      <c r="V17" s="353">
        <f t="shared" si="3"/>
        <v>0.1789372387229895</v>
      </c>
      <c r="W17" s="353">
        <f t="shared" si="3"/>
        <v>8.9668111377706028E-2</v>
      </c>
      <c r="X17" s="353">
        <f t="shared" si="3"/>
        <v>0</v>
      </c>
      <c r="Y17" s="353">
        <f t="shared" si="3"/>
        <v>6.193865081905324E-2</v>
      </c>
      <c r="Z17" s="353">
        <f t="shared" si="3"/>
        <v>0</v>
      </c>
      <c r="AA17" s="353">
        <f t="shared" si="3"/>
        <v>3.1828658780400039E-2</v>
      </c>
      <c r="AB17" s="353">
        <f t="shared" si="3"/>
        <v>5.9231814338964579E-2</v>
      </c>
      <c r="AC17" s="353">
        <f t="shared" si="3"/>
        <v>4.1378165466743708E-2</v>
      </c>
      <c r="AD17" s="353">
        <f t="shared" si="3"/>
        <v>2.8219301262122298E-2</v>
      </c>
      <c r="AE17" s="353">
        <f t="shared" si="3"/>
        <v>4.4249717455758647E-2</v>
      </c>
      <c r="AF17" s="353">
        <f t="shared" si="3"/>
        <v>4.0034834013716075E-2</v>
      </c>
      <c r="AG17" s="353">
        <f t="shared" si="3"/>
        <v>3.1319537577936998E-2</v>
      </c>
      <c r="AH17" s="353">
        <f t="shared" si="3"/>
        <v>6.4512842914054541E-2</v>
      </c>
      <c r="AI17" s="353">
        <f t="shared" si="3"/>
        <v>0.29582964898281477</v>
      </c>
      <c r="AJ17" s="353">
        <f t="shared" si="3"/>
        <v>6.6923509703398915E-2</v>
      </c>
      <c r="AK17" s="353">
        <f t="shared" si="3"/>
        <v>2.2318476567931355E-2</v>
      </c>
      <c r="AL17" s="353">
        <f t="shared" si="3"/>
        <v>3.5450698315796503E-2</v>
      </c>
      <c r="AM17" s="353">
        <f t="shared" si="3"/>
        <v>4.0788004821324428E-2</v>
      </c>
      <c r="AN17" s="353">
        <f t="shared" si="3"/>
        <v>3.1589160050000085E-2</v>
      </c>
      <c r="AO17" s="353">
        <f t="shared" si="3"/>
        <v>5.024673511667832E-2</v>
      </c>
      <c r="AP17" s="353">
        <f t="shared" si="3"/>
        <v>1.5630964444446924E-2</v>
      </c>
      <c r="AQ17" s="353">
        <f t="shared" si="3"/>
        <v>0.36752273006815955</v>
      </c>
      <c r="AR17" s="353">
        <f t="shared" si="3"/>
        <v>3.2388196744894966E-2</v>
      </c>
      <c r="AS17" s="353">
        <f t="shared" si="3"/>
        <v>7.7574509942953729E-2</v>
      </c>
      <c r="AT17" s="353">
        <f t="shared" si="3"/>
        <v>2.3133207938202768E-2</v>
      </c>
      <c r="AU17" s="353">
        <f t="shared" si="3"/>
        <v>2.7239847970205958E-2</v>
      </c>
      <c r="AV17" s="353">
        <f t="shared" si="3"/>
        <v>1.1604153396276717E-2</v>
      </c>
      <c r="AW17" s="353">
        <f t="shared" si="3"/>
        <v>0.10303513662000924</v>
      </c>
      <c r="AX17" s="353">
        <f t="shared" si="3"/>
        <v>0.72278959843467594</v>
      </c>
      <c r="AY17" s="353">
        <f t="shared" si="3"/>
        <v>0.15184796523593747</v>
      </c>
      <c r="AZ17" s="353">
        <f t="shared" si="3"/>
        <v>1.8857077501572839E-2</v>
      </c>
      <c r="BA17" s="353">
        <f t="shared" si="3"/>
        <v>0.10256734198331194</v>
      </c>
      <c r="BB17" s="353">
        <f t="shared" si="3"/>
        <v>1.8555064048673384E-2</v>
      </c>
      <c r="BC17" s="353">
        <f t="shared" si="3"/>
        <v>1.4756104760817158E-2</v>
      </c>
      <c r="BD17" s="353">
        <f t="shared" si="3"/>
        <v>1.6562791994685186E-3</v>
      </c>
      <c r="BE17" s="353">
        <f t="shared" si="3"/>
        <v>0</v>
      </c>
      <c r="BF17" s="353">
        <f t="shared" si="3"/>
        <v>8.3300703458370429E-2</v>
      </c>
      <c r="BG17" s="353">
        <f t="shared" si="3"/>
        <v>3.4131811536301515E-2</v>
      </c>
      <c r="BH17" s="353">
        <f t="shared" si="3"/>
        <v>7.6600790770590968E-2</v>
      </c>
      <c r="BI17" s="353">
        <f t="shared" si="3"/>
        <v>8.9977743155882552E-3</v>
      </c>
      <c r="BJ17" s="353">
        <f t="shared" si="3"/>
        <v>0</v>
      </c>
      <c r="BK17" s="353">
        <f t="shared" si="3"/>
        <v>9.439088204961258E-3</v>
      </c>
      <c r="BL17" s="353">
        <f t="shared" si="3"/>
        <v>2.3566383824261013E-2</v>
      </c>
      <c r="BM17" s="353">
        <f t="shared" si="3"/>
        <v>6.5587192604279207E-3</v>
      </c>
      <c r="BN17" s="353">
        <f t="shared" si="3"/>
        <v>0</v>
      </c>
      <c r="BO17" s="353">
        <f t="shared" si="3"/>
        <v>0.13949132424269053</v>
      </c>
      <c r="BP17" s="353">
        <f t="shared" ref="BP17:CD19" si="4">IF(BP$12=0,0,BP4/BP$12)</f>
        <v>2.3513826982097853E-2</v>
      </c>
      <c r="BQ17" s="353" t="e">
        <f t="shared" si="4"/>
        <v>#REF!</v>
      </c>
      <c r="BR17" s="353" t="e">
        <f t="shared" si="4"/>
        <v>#REF!</v>
      </c>
      <c r="BS17" s="353" t="e">
        <f t="shared" si="4"/>
        <v>#REF!</v>
      </c>
      <c r="BT17" s="353" t="e">
        <f t="shared" si="4"/>
        <v>#REF!</v>
      </c>
      <c r="BU17" s="353" t="e">
        <f t="shared" si="4"/>
        <v>#REF!</v>
      </c>
      <c r="BV17" s="353" t="e">
        <f t="shared" si="4"/>
        <v>#REF!</v>
      </c>
      <c r="BW17" s="353" t="e">
        <f t="shared" si="4"/>
        <v>#REF!</v>
      </c>
      <c r="BX17" s="353" t="e">
        <f t="shared" si="4"/>
        <v>#REF!</v>
      </c>
      <c r="BY17" s="353" t="e">
        <f t="shared" si="4"/>
        <v>#REF!</v>
      </c>
      <c r="BZ17" s="353" t="e">
        <f t="shared" si="4"/>
        <v>#REF!</v>
      </c>
      <c r="CA17" s="353" t="e">
        <f t="shared" si="4"/>
        <v>#REF!</v>
      </c>
      <c r="CB17" s="353" t="e">
        <f t="shared" si="4"/>
        <v>#REF!</v>
      </c>
      <c r="CC17" s="353" t="e">
        <f t="shared" si="4"/>
        <v>#REF!</v>
      </c>
      <c r="CD17" s="353" t="e">
        <f t="shared" si="4"/>
        <v>#REF!</v>
      </c>
      <c r="CE17" s="353">
        <f t="shared" ref="CE17" si="5">IF(CE$12=0,0,CE4/CE$12)</f>
        <v>9.1782747946200061E-2</v>
      </c>
    </row>
    <row r="18" spans="1:85">
      <c r="A18" s="360">
        <v>49</v>
      </c>
      <c r="B18" s="360" t="s">
        <v>1237</v>
      </c>
      <c r="C18" s="353">
        <f t="shared" si="2"/>
        <v>9.9286944981798863E-3</v>
      </c>
      <c r="D18" s="353">
        <f t="shared" si="3"/>
        <v>1.02514892600664E-2</v>
      </c>
      <c r="E18" s="353">
        <f t="shared" si="3"/>
        <v>0</v>
      </c>
      <c r="F18" s="353">
        <f t="shared" si="3"/>
        <v>2.152848332131909E-2</v>
      </c>
      <c r="G18" s="353">
        <f t="shared" si="3"/>
        <v>5.6383807630776418E-2</v>
      </c>
      <c r="H18" s="353">
        <f t="shared" si="3"/>
        <v>9.590701676125404E-3</v>
      </c>
      <c r="I18" s="353">
        <f t="shared" si="3"/>
        <v>0</v>
      </c>
      <c r="J18" s="353">
        <f t="shared" si="3"/>
        <v>2.659097705792323E-3</v>
      </c>
      <c r="K18" s="353">
        <f t="shared" si="3"/>
        <v>0.16590529387272468</v>
      </c>
      <c r="L18" s="353">
        <f t="shared" si="3"/>
        <v>8.7955755568006624E-2</v>
      </c>
      <c r="M18" s="353">
        <f t="shared" si="3"/>
        <v>0.67504039139882233</v>
      </c>
      <c r="N18" s="353">
        <f t="shared" si="3"/>
        <v>7.3657935312642198E-2</v>
      </c>
      <c r="O18" s="353">
        <f t="shared" si="3"/>
        <v>0.1691064377659382</v>
      </c>
      <c r="P18" s="353">
        <f t="shared" si="3"/>
        <v>0</v>
      </c>
      <c r="Q18" s="353">
        <f t="shared" si="3"/>
        <v>0.17831920155503878</v>
      </c>
      <c r="R18" s="353">
        <f t="shared" si="3"/>
        <v>0.15173044685507459</v>
      </c>
      <c r="S18" s="353">
        <f t="shared" si="3"/>
        <v>0</v>
      </c>
      <c r="T18" s="353">
        <f t="shared" si="3"/>
        <v>4.8927537261000936E-2</v>
      </c>
      <c r="U18" s="353">
        <f t="shared" si="3"/>
        <v>0</v>
      </c>
      <c r="V18" s="353">
        <f t="shared" si="3"/>
        <v>1.5889936831656064E-2</v>
      </c>
      <c r="W18" s="353">
        <f t="shared" si="3"/>
        <v>0.14201327139060141</v>
      </c>
      <c r="X18" s="353">
        <f t="shared" si="3"/>
        <v>0</v>
      </c>
      <c r="Y18" s="353">
        <f t="shared" si="3"/>
        <v>0.17088065856625709</v>
      </c>
      <c r="Z18" s="353">
        <f t="shared" si="3"/>
        <v>0</v>
      </c>
      <c r="AA18" s="353">
        <f t="shared" si="3"/>
        <v>0.29792300517509718</v>
      </c>
      <c r="AB18" s="353">
        <f t="shared" si="3"/>
        <v>2.564252723812406E-2</v>
      </c>
      <c r="AC18" s="353">
        <f t="shared" si="3"/>
        <v>1.1649939592467573E-2</v>
      </c>
      <c r="AD18" s="353">
        <f t="shared" si="3"/>
        <v>1.9713041558846046E-2</v>
      </c>
      <c r="AE18" s="353">
        <f t="shared" si="3"/>
        <v>0.17984824554462078</v>
      </c>
      <c r="AF18" s="353">
        <f t="shared" si="3"/>
        <v>2.2431534264092546E-2</v>
      </c>
      <c r="AG18" s="353">
        <f t="shared" si="3"/>
        <v>4.5968286558682892E-3</v>
      </c>
      <c r="AH18" s="353">
        <f t="shared" si="3"/>
        <v>7.2756568298241273E-2</v>
      </c>
      <c r="AI18" s="353">
        <f t="shared" si="3"/>
        <v>0.30822273872158934</v>
      </c>
      <c r="AJ18" s="353">
        <f t="shared" si="3"/>
        <v>3.6310668131877263E-2</v>
      </c>
      <c r="AK18" s="353">
        <f t="shared" si="3"/>
        <v>1.3712846923692566E-2</v>
      </c>
      <c r="AL18" s="353">
        <f t="shared" si="3"/>
        <v>4.2998497849583359E-2</v>
      </c>
      <c r="AM18" s="353">
        <f t="shared" si="3"/>
        <v>0.24258206992409354</v>
      </c>
      <c r="AN18" s="353">
        <f t="shared" si="3"/>
        <v>3.5858075178104874E-2</v>
      </c>
      <c r="AO18" s="353">
        <f t="shared" si="3"/>
        <v>0.14910086643952031</v>
      </c>
      <c r="AP18" s="353">
        <f t="shared" si="3"/>
        <v>2.6583957906726277E-3</v>
      </c>
      <c r="AQ18" s="353">
        <f t="shared" si="3"/>
        <v>3.6801876001992556E-2</v>
      </c>
      <c r="AR18" s="353">
        <f t="shared" si="3"/>
        <v>1.4487755909389811E-2</v>
      </c>
      <c r="AS18" s="353">
        <f t="shared" si="3"/>
        <v>2.7617789696494995E-3</v>
      </c>
      <c r="AT18" s="353">
        <f t="shared" si="3"/>
        <v>0.14594519262562661</v>
      </c>
      <c r="AU18" s="353">
        <f t="shared" si="3"/>
        <v>0.16621377945626412</v>
      </c>
      <c r="AV18" s="353">
        <f t="shared" si="3"/>
        <v>0.29295547955973328</v>
      </c>
      <c r="AW18" s="353">
        <f t="shared" si="3"/>
        <v>8.082584356253146E-2</v>
      </c>
      <c r="AX18" s="353">
        <f t="shared" si="3"/>
        <v>1.5677204377154658E-2</v>
      </c>
      <c r="AY18" s="353">
        <f t="shared" si="3"/>
        <v>0.29555334603765526</v>
      </c>
      <c r="AZ18" s="353">
        <f t="shared" si="3"/>
        <v>1.6947315747384117E-2</v>
      </c>
      <c r="BA18" s="353">
        <f t="shared" si="3"/>
        <v>3.0938412874139249E-2</v>
      </c>
      <c r="BB18" s="353">
        <f t="shared" si="3"/>
        <v>3.7588189305314178E-2</v>
      </c>
      <c r="BC18" s="353">
        <f t="shared" si="3"/>
        <v>3.9228651759712552E-4</v>
      </c>
      <c r="BD18" s="353">
        <f t="shared" si="3"/>
        <v>0</v>
      </c>
      <c r="BE18" s="353">
        <f t="shared" si="3"/>
        <v>0</v>
      </c>
      <c r="BF18" s="353">
        <f t="shared" si="3"/>
        <v>0.2501724341017601</v>
      </c>
      <c r="BG18" s="353">
        <f t="shared" si="3"/>
        <v>6.6508522495948311E-2</v>
      </c>
      <c r="BH18" s="353">
        <f t="shared" si="3"/>
        <v>0</v>
      </c>
      <c r="BI18" s="353">
        <f t="shared" si="3"/>
        <v>1.7748549676757191E-2</v>
      </c>
      <c r="BJ18" s="353">
        <f t="shared" si="3"/>
        <v>0</v>
      </c>
      <c r="BK18" s="353">
        <f t="shared" si="3"/>
        <v>3.3731372713147606E-2</v>
      </c>
      <c r="BL18" s="353">
        <f t="shared" si="3"/>
        <v>1.9224316636316862E-2</v>
      </c>
      <c r="BM18" s="353">
        <f t="shared" si="3"/>
        <v>1.1296013435609219E-2</v>
      </c>
      <c r="BN18" s="353">
        <f t="shared" si="3"/>
        <v>0</v>
      </c>
      <c r="BO18" s="353">
        <f t="shared" si="3"/>
        <v>0.21865526049195769</v>
      </c>
      <c r="BP18" s="353">
        <f t="shared" si="4"/>
        <v>0.24528300034164743</v>
      </c>
      <c r="BQ18" s="353" t="e">
        <f t="shared" si="4"/>
        <v>#REF!</v>
      </c>
      <c r="BR18" s="353" t="e">
        <f t="shared" si="4"/>
        <v>#REF!</v>
      </c>
      <c r="BS18" s="353" t="e">
        <f t="shared" si="4"/>
        <v>#REF!</v>
      </c>
      <c r="BT18" s="353" t="e">
        <f t="shared" si="4"/>
        <v>#REF!</v>
      </c>
      <c r="BU18" s="353" t="e">
        <f t="shared" si="4"/>
        <v>#REF!</v>
      </c>
      <c r="BV18" s="353" t="e">
        <f t="shared" si="4"/>
        <v>#REF!</v>
      </c>
      <c r="BW18" s="353" t="e">
        <f t="shared" si="4"/>
        <v>#REF!</v>
      </c>
      <c r="BX18" s="353" t="e">
        <f t="shared" si="4"/>
        <v>#REF!</v>
      </c>
      <c r="BY18" s="353" t="e">
        <f t="shared" si="4"/>
        <v>#REF!</v>
      </c>
      <c r="BZ18" s="353" t="e">
        <f t="shared" si="4"/>
        <v>#REF!</v>
      </c>
      <c r="CA18" s="353" t="e">
        <f t="shared" si="4"/>
        <v>#REF!</v>
      </c>
      <c r="CB18" s="353" t="e">
        <f t="shared" si="4"/>
        <v>#REF!</v>
      </c>
      <c r="CC18" s="353" t="e">
        <f t="shared" si="4"/>
        <v>#REF!</v>
      </c>
      <c r="CD18" s="353" t="e">
        <f t="shared" si="4"/>
        <v>#REF!</v>
      </c>
      <c r="CE18" s="353">
        <f t="shared" ref="CE18" si="6">IF(CE$12=0,0,CE5/CE$12)</f>
        <v>9.4062143607162807E-2</v>
      </c>
    </row>
    <row r="19" spans="1:85">
      <c r="A19" s="360">
        <v>50</v>
      </c>
      <c r="B19" s="360" t="s">
        <v>59</v>
      </c>
      <c r="C19" s="353">
        <f t="shared" si="2"/>
        <v>0</v>
      </c>
      <c r="D19" s="353">
        <f t="shared" si="3"/>
        <v>0</v>
      </c>
      <c r="E19" s="353">
        <f t="shared" si="3"/>
        <v>0</v>
      </c>
      <c r="F19" s="353">
        <f t="shared" si="3"/>
        <v>0</v>
      </c>
      <c r="G19" s="353">
        <f t="shared" si="3"/>
        <v>0</v>
      </c>
      <c r="H19" s="353">
        <f t="shared" si="3"/>
        <v>0</v>
      </c>
      <c r="I19" s="353">
        <f t="shared" si="3"/>
        <v>0</v>
      </c>
      <c r="J19" s="353">
        <f t="shared" si="3"/>
        <v>0</v>
      </c>
      <c r="K19" s="353">
        <f t="shared" si="3"/>
        <v>0</v>
      </c>
      <c r="L19" s="353">
        <f t="shared" si="3"/>
        <v>0</v>
      </c>
      <c r="M19" s="353">
        <f t="shared" si="3"/>
        <v>0</v>
      </c>
      <c r="N19" s="353">
        <f t="shared" si="3"/>
        <v>0</v>
      </c>
      <c r="O19" s="353">
        <f t="shared" si="3"/>
        <v>0</v>
      </c>
      <c r="P19" s="353">
        <f t="shared" si="3"/>
        <v>0</v>
      </c>
      <c r="Q19" s="353">
        <f t="shared" si="3"/>
        <v>0</v>
      </c>
      <c r="R19" s="353">
        <f t="shared" si="3"/>
        <v>0</v>
      </c>
      <c r="S19" s="353">
        <f t="shared" si="3"/>
        <v>0</v>
      </c>
      <c r="T19" s="353">
        <f t="shared" si="3"/>
        <v>0</v>
      </c>
      <c r="U19" s="353">
        <f t="shared" si="3"/>
        <v>0</v>
      </c>
      <c r="V19" s="353">
        <f t="shared" si="3"/>
        <v>0</v>
      </c>
      <c r="W19" s="353">
        <f t="shared" si="3"/>
        <v>0</v>
      </c>
      <c r="X19" s="353">
        <f t="shared" si="3"/>
        <v>0</v>
      </c>
      <c r="Y19" s="353">
        <f t="shared" si="3"/>
        <v>0</v>
      </c>
      <c r="Z19" s="353">
        <f t="shared" si="3"/>
        <v>0</v>
      </c>
      <c r="AA19" s="353">
        <f t="shared" si="3"/>
        <v>0</v>
      </c>
      <c r="AB19" s="353">
        <f t="shared" si="3"/>
        <v>0</v>
      </c>
      <c r="AC19" s="353">
        <f t="shared" si="3"/>
        <v>0</v>
      </c>
      <c r="AD19" s="353">
        <f t="shared" si="3"/>
        <v>0</v>
      </c>
      <c r="AE19" s="353">
        <f t="shared" si="3"/>
        <v>0</v>
      </c>
      <c r="AF19" s="353">
        <f t="shared" si="3"/>
        <v>0</v>
      </c>
      <c r="AG19" s="353">
        <f t="shared" si="3"/>
        <v>0</v>
      </c>
      <c r="AH19" s="353">
        <f t="shared" si="3"/>
        <v>0</v>
      </c>
      <c r="AI19" s="353">
        <f t="shared" si="3"/>
        <v>0</v>
      </c>
      <c r="AJ19" s="353">
        <f t="shared" si="3"/>
        <v>0</v>
      </c>
      <c r="AK19" s="353">
        <f t="shared" si="3"/>
        <v>0</v>
      </c>
      <c r="AL19" s="353">
        <f t="shared" si="3"/>
        <v>0</v>
      </c>
      <c r="AM19" s="353">
        <f t="shared" si="3"/>
        <v>0</v>
      </c>
      <c r="AN19" s="353">
        <f t="shared" si="3"/>
        <v>0</v>
      </c>
      <c r="AO19" s="353">
        <f t="shared" si="3"/>
        <v>0</v>
      </c>
      <c r="AP19" s="353">
        <f t="shared" si="3"/>
        <v>0</v>
      </c>
      <c r="AQ19" s="353">
        <f t="shared" si="3"/>
        <v>0</v>
      </c>
      <c r="AR19" s="353">
        <f t="shared" si="3"/>
        <v>0</v>
      </c>
      <c r="AS19" s="353">
        <f t="shared" si="3"/>
        <v>0</v>
      </c>
      <c r="AT19" s="353">
        <f t="shared" si="3"/>
        <v>0</v>
      </c>
      <c r="AU19" s="353">
        <f t="shared" si="3"/>
        <v>0</v>
      </c>
      <c r="AV19" s="353">
        <f t="shared" si="3"/>
        <v>0</v>
      </c>
      <c r="AW19" s="353">
        <f t="shared" si="3"/>
        <v>0</v>
      </c>
      <c r="AX19" s="353">
        <f t="shared" si="3"/>
        <v>0</v>
      </c>
      <c r="AY19" s="353">
        <f t="shared" si="3"/>
        <v>0</v>
      </c>
      <c r="AZ19" s="353">
        <f t="shared" si="3"/>
        <v>0</v>
      </c>
      <c r="BA19" s="353">
        <f t="shared" si="3"/>
        <v>0</v>
      </c>
      <c r="BB19" s="353">
        <f t="shared" si="3"/>
        <v>0</v>
      </c>
      <c r="BC19" s="353">
        <f t="shared" si="3"/>
        <v>0</v>
      </c>
      <c r="BD19" s="353">
        <f t="shared" si="3"/>
        <v>0</v>
      </c>
      <c r="BE19" s="353">
        <f t="shared" si="3"/>
        <v>0</v>
      </c>
      <c r="BF19" s="353">
        <f t="shared" si="3"/>
        <v>0</v>
      </c>
      <c r="BG19" s="353">
        <f t="shared" si="3"/>
        <v>0</v>
      </c>
      <c r="BH19" s="353">
        <f t="shared" si="3"/>
        <v>0</v>
      </c>
      <c r="BI19" s="353">
        <f t="shared" si="3"/>
        <v>0</v>
      </c>
      <c r="BJ19" s="353">
        <f t="shared" si="3"/>
        <v>0</v>
      </c>
      <c r="BK19" s="353">
        <f t="shared" si="3"/>
        <v>0</v>
      </c>
      <c r="BL19" s="353">
        <f t="shared" si="3"/>
        <v>0</v>
      </c>
      <c r="BM19" s="353">
        <f t="shared" si="3"/>
        <v>0</v>
      </c>
      <c r="BN19" s="353">
        <f t="shared" si="3"/>
        <v>0</v>
      </c>
      <c r="BO19" s="353">
        <f t="shared" si="3"/>
        <v>0</v>
      </c>
      <c r="BP19" s="353">
        <f t="shared" si="4"/>
        <v>0</v>
      </c>
      <c r="BQ19" s="353" t="e">
        <f t="shared" si="4"/>
        <v>#REF!</v>
      </c>
      <c r="BR19" s="353" t="e">
        <f t="shared" si="4"/>
        <v>#REF!</v>
      </c>
      <c r="BS19" s="353" t="e">
        <f t="shared" si="4"/>
        <v>#REF!</v>
      </c>
      <c r="BT19" s="353" t="e">
        <f t="shared" si="4"/>
        <v>#REF!</v>
      </c>
      <c r="BU19" s="353" t="e">
        <f t="shared" si="4"/>
        <v>#REF!</v>
      </c>
      <c r="BV19" s="353" t="e">
        <f t="shared" si="4"/>
        <v>#REF!</v>
      </c>
      <c r="BW19" s="353" t="e">
        <f t="shared" si="4"/>
        <v>#REF!</v>
      </c>
      <c r="BX19" s="353" t="e">
        <f t="shared" si="4"/>
        <v>#REF!</v>
      </c>
      <c r="BY19" s="353" t="e">
        <f t="shared" si="4"/>
        <v>#REF!</v>
      </c>
      <c r="BZ19" s="353" t="e">
        <f t="shared" si="4"/>
        <v>#REF!</v>
      </c>
      <c r="CA19" s="353" t="e">
        <f t="shared" si="4"/>
        <v>#REF!</v>
      </c>
      <c r="CB19" s="353" t="e">
        <f t="shared" si="4"/>
        <v>#REF!</v>
      </c>
      <c r="CC19" s="353" t="e">
        <f t="shared" si="4"/>
        <v>#REF!</v>
      </c>
      <c r="CD19" s="353" t="e">
        <f t="shared" si="4"/>
        <v>#REF!</v>
      </c>
      <c r="CE19" s="353">
        <f t="shared" ref="CE19" si="7">IF(CE$12=0,0,CE6/CE$12)</f>
        <v>0</v>
      </c>
    </row>
    <row r="20" spans="1:85">
      <c r="A20" s="360">
        <v>51</v>
      </c>
      <c r="B20" s="360" t="s">
        <v>14</v>
      </c>
      <c r="C20" s="353">
        <f t="shared" si="2"/>
        <v>0.72064848787282032</v>
      </c>
      <c r="D20" s="353">
        <f t="shared" si="3"/>
        <v>0.50453556328250637</v>
      </c>
      <c r="E20" s="353">
        <f t="shared" si="3"/>
        <v>0.50888360091183504</v>
      </c>
      <c r="F20" s="353">
        <f t="shared" si="3"/>
        <v>0.12381196451547366</v>
      </c>
      <c r="G20" s="353">
        <f t="shared" si="3"/>
        <v>0.27641992129965881</v>
      </c>
      <c r="H20" s="353">
        <f t="shared" si="3"/>
        <v>8.539989026778752E-2</v>
      </c>
      <c r="I20" s="353">
        <f t="shared" si="3"/>
        <v>0</v>
      </c>
      <c r="J20" s="353">
        <f t="shared" si="3"/>
        <v>4.8894103503159758E-2</v>
      </c>
      <c r="K20" s="353">
        <f t="shared" si="3"/>
        <v>0.3562229332855999</v>
      </c>
      <c r="L20" s="353">
        <f t="shared" si="3"/>
        <v>9.0865597985000643E-2</v>
      </c>
      <c r="M20" s="353">
        <f t="shared" si="3"/>
        <v>9.0875464000336192E-2</v>
      </c>
      <c r="N20" s="353">
        <f t="shared" si="3"/>
        <v>5.0675490239465583E-2</v>
      </c>
      <c r="O20" s="353">
        <f t="shared" si="3"/>
        <v>5.1118581187186443E-2</v>
      </c>
      <c r="P20" s="353">
        <f t="shared" si="3"/>
        <v>0</v>
      </c>
      <c r="Q20" s="353">
        <f t="shared" si="3"/>
        <v>8.7199583174877332E-2</v>
      </c>
      <c r="R20" s="353">
        <f t="shared" si="3"/>
        <v>5.0342159831969352E-2</v>
      </c>
      <c r="S20" s="353">
        <f t="shared" si="3"/>
        <v>0</v>
      </c>
      <c r="T20" s="353">
        <f t="shared" si="3"/>
        <v>4.8311316559170231E-2</v>
      </c>
      <c r="U20" s="353">
        <f t="shared" si="3"/>
        <v>0</v>
      </c>
      <c r="V20" s="353">
        <f t="shared" si="3"/>
        <v>3.5818658599580243E-2</v>
      </c>
      <c r="W20" s="353">
        <f t="shared" si="3"/>
        <v>5.147318043625089E-2</v>
      </c>
      <c r="X20" s="353">
        <f t="shared" si="3"/>
        <v>0</v>
      </c>
      <c r="Y20" s="353">
        <f t="shared" si="3"/>
        <v>8.8438327142323525E-2</v>
      </c>
      <c r="Z20" s="353">
        <f t="shared" si="3"/>
        <v>0</v>
      </c>
      <c r="AA20" s="353">
        <f t="shared" si="3"/>
        <v>7.6594796438182317E-2</v>
      </c>
      <c r="AB20" s="353">
        <f t="shared" si="3"/>
        <v>9.7653257998727594E-2</v>
      </c>
      <c r="AC20" s="353">
        <f t="shared" si="3"/>
        <v>6.0704627047158198E-2</v>
      </c>
      <c r="AD20" s="353">
        <f t="shared" si="3"/>
        <v>4.4563467628827298E-2</v>
      </c>
      <c r="AE20" s="353">
        <f t="shared" si="3"/>
        <v>7.0806913166167815E-2</v>
      </c>
      <c r="AF20" s="353">
        <f t="shared" si="3"/>
        <v>0.18968571568383749</v>
      </c>
      <c r="AG20" s="353">
        <f t="shared" si="3"/>
        <v>0.33679890436178139</v>
      </c>
      <c r="AH20" s="353">
        <f t="shared" si="3"/>
        <v>0.16157259151880077</v>
      </c>
      <c r="AI20" s="353">
        <f t="shared" si="3"/>
        <v>6.0644580002578809E-2</v>
      </c>
      <c r="AJ20" s="353">
        <f t="shared" si="3"/>
        <v>0.10057860320962123</v>
      </c>
      <c r="AK20" s="353">
        <f t="shared" si="3"/>
        <v>0.20553087388133745</v>
      </c>
      <c r="AL20" s="353">
        <f t="shared" si="3"/>
        <v>0.16389996741872048</v>
      </c>
      <c r="AM20" s="353">
        <f t="shared" si="3"/>
        <v>0.10406231706722745</v>
      </c>
      <c r="AN20" s="353">
        <f t="shared" si="3"/>
        <v>0.11522372352670601</v>
      </c>
      <c r="AO20" s="353">
        <f t="shared" si="3"/>
        <v>9.3929627825073886E-2</v>
      </c>
      <c r="AP20" s="353">
        <f t="shared" si="3"/>
        <v>0.36534995781448248</v>
      </c>
      <c r="AQ20" s="353">
        <f t="shared" si="3"/>
        <v>0.20984580861782182</v>
      </c>
      <c r="AR20" s="353">
        <f t="shared" si="3"/>
        <v>0.15714835419763282</v>
      </c>
      <c r="AS20" s="353">
        <f t="shared" si="3"/>
        <v>0.28217610078824285</v>
      </c>
      <c r="AT20" s="353">
        <f t="shared" si="3"/>
        <v>0.15513036293367166</v>
      </c>
      <c r="AU20" s="353">
        <f t="shared" si="3"/>
        <v>0.13144952613244495</v>
      </c>
      <c r="AV20" s="353">
        <f t="shared" si="3"/>
        <v>1.274270836437184E-2</v>
      </c>
      <c r="AW20" s="353">
        <f t="shared" si="3"/>
        <v>2.9966520967255449E-2</v>
      </c>
      <c r="AX20" s="353">
        <f t="shared" si="3"/>
        <v>2.1088863685414457E-2</v>
      </c>
      <c r="AY20" s="353">
        <f t="shared" si="3"/>
        <v>6.4719082106632297E-2</v>
      </c>
      <c r="AZ20" s="353">
        <f t="shared" si="3"/>
        <v>7.5962617609445032E-2</v>
      </c>
      <c r="BA20" s="353">
        <f t="shared" si="3"/>
        <v>9.7084143667914971E-2</v>
      </c>
      <c r="BB20" s="353">
        <f t="shared" si="3"/>
        <v>2.6237535534210901E-2</v>
      </c>
      <c r="BC20" s="353">
        <f t="shared" si="3"/>
        <v>6.2323063232219535E-3</v>
      </c>
      <c r="BD20" s="353">
        <f t="shared" si="3"/>
        <v>1.1341811465794728E-2</v>
      </c>
      <c r="BE20" s="353">
        <f t="shared" si="3"/>
        <v>4.5057303171471969E-3</v>
      </c>
      <c r="BF20" s="353">
        <f t="shared" si="3"/>
        <v>1.3728433319894382E-2</v>
      </c>
      <c r="BG20" s="353">
        <f t="shared" si="3"/>
        <v>0.12177798581846902</v>
      </c>
      <c r="BH20" s="353">
        <f t="shared" si="3"/>
        <v>0.38451404682264151</v>
      </c>
      <c r="BI20" s="353">
        <f t="shared" si="3"/>
        <v>1.9441217775396796E-2</v>
      </c>
      <c r="BJ20" s="353">
        <f t="shared" si="3"/>
        <v>0</v>
      </c>
      <c r="BK20" s="353">
        <f t="shared" si="3"/>
        <v>2.8061349067459742E-2</v>
      </c>
      <c r="BL20" s="353">
        <f t="shared" si="3"/>
        <v>2.3171058915460209E-2</v>
      </c>
      <c r="BM20" s="353">
        <f t="shared" si="3"/>
        <v>3.1243908377897043E-3</v>
      </c>
      <c r="BN20" s="353">
        <f t="shared" si="3"/>
        <v>0</v>
      </c>
      <c r="BO20" s="353">
        <f t="shared" ref="BO20:CD23" si="8">IF(BO$12=0,0,BO7/BO$12)</f>
        <v>5.8329396419640231E-2</v>
      </c>
      <c r="BP20" s="353">
        <f t="shared" si="8"/>
        <v>8.058810883713316E-2</v>
      </c>
      <c r="BQ20" s="353" t="e">
        <f t="shared" si="8"/>
        <v>#REF!</v>
      </c>
      <c r="BR20" s="353" t="e">
        <f t="shared" si="8"/>
        <v>#REF!</v>
      </c>
      <c r="BS20" s="353" t="e">
        <f t="shared" si="8"/>
        <v>#REF!</v>
      </c>
      <c r="BT20" s="353" t="e">
        <f t="shared" si="8"/>
        <v>#REF!</v>
      </c>
      <c r="BU20" s="353" t="e">
        <f t="shared" si="8"/>
        <v>#REF!</v>
      </c>
      <c r="BV20" s="353" t="e">
        <f t="shared" si="8"/>
        <v>#REF!</v>
      </c>
      <c r="BW20" s="353" t="e">
        <f t="shared" si="8"/>
        <v>#REF!</v>
      </c>
      <c r="BX20" s="353" t="e">
        <f t="shared" si="8"/>
        <v>#REF!</v>
      </c>
      <c r="BY20" s="353" t="e">
        <f t="shared" si="8"/>
        <v>#REF!</v>
      </c>
      <c r="BZ20" s="353" t="e">
        <f t="shared" si="8"/>
        <v>#REF!</v>
      </c>
      <c r="CA20" s="353" t="e">
        <f t="shared" si="8"/>
        <v>#REF!</v>
      </c>
      <c r="CB20" s="353" t="e">
        <f t="shared" si="8"/>
        <v>#REF!</v>
      </c>
      <c r="CC20" s="353" t="e">
        <f t="shared" si="8"/>
        <v>#REF!</v>
      </c>
      <c r="CD20" s="353" t="e">
        <f t="shared" si="8"/>
        <v>#REF!</v>
      </c>
      <c r="CE20" s="353">
        <f t="shared" ref="CE20" si="9">IF(CE$12=0,0,CE7/CE$12)</f>
        <v>0.15900214820459982</v>
      </c>
    </row>
    <row r="21" spans="1:85">
      <c r="A21" s="360">
        <v>52</v>
      </c>
      <c r="B21" s="360" t="s">
        <v>15</v>
      </c>
      <c r="C21" s="353">
        <f t="shared" ref="C21:C24" si="10">IF(C$12=0,0,C8/C$12)</f>
        <v>0.19609164556032754</v>
      </c>
      <c r="D21" s="353">
        <f t="shared" ref="D21:BO24" si="11">IF(D$12=0,0,D8/D$12)</f>
        <v>0.38930310374537536</v>
      </c>
      <c r="E21" s="353">
        <f t="shared" si="11"/>
        <v>0.47541815983902991</v>
      </c>
      <c r="F21" s="353">
        <f t="shared" si="11"/>
        <v>0.73649350089571464</v>
      </c>
      <c r="G21" s="353">
        <f t="shared" si="11"/>
        <v>0.34407284767956808</v>
      </c>
      <c r="H21" s="353">
        <f t="shared" si="11"/>
        <v>0.63409586435247978</v>
      </c>
      <c r="I21" s="353">
        <f t="shared" si="11"/>
        <v>0</v>
      </c>
      <c r="J21" s="353">
        <f t="shared" si="11"/>
        <v>0.55690933073773297</v>
      </c>
      <c r="K21" s="353">
        <f t="shared" si="11"/>
        <v>0.36626153647040005</v>
      </c>
      <c r="L21" s="353">
        <f t="shared" si="11"/>
        <v>0.43873726964136578</v>
      </c>
      <c r="M21" s="353">
        <f t="shared" si="11"/>
        <v>0.17915843074761276</v>
      </c>
      <c r="N21" s="353">
        <f t="shared" si="11"/>
        <v>0.49992777255299226</v>
      </c>
      <c r="O21" s="353">
        <f t="shared" si="11"/>
        <v>0.49945943687682814</v>
      </c>
      <c r="P21" s="353">
        <f t="shared" si="11"/>
        <v>0</v>
      </c>
      <c r="Q21" s="353">
        <f t="shared" si="11"/>
        <v>0.39232572511040292</v>
      </c>
      <c r="R21" s="353">
        <f t="shared" si="11"/>
        <v>0.49788696174873004</v>
      </c>
      <c r="S21" s="353">
        <f t="shared" si="11"/>
        <v>0</v>
      </c>
      <c r="T21" s="353">
        <f t="shared" si="11"/>
        <v>0.70333095856101324</v>
      </c>
      <c r="U21" s="353">
        <f t="shared" si="11"/>
        <v>0</v>
      </c>
      <c r="V21" s="353">
        <f t="shared" si="11"/>
        <v>0.67549379321744119</v>
      </c>
      <c r="W21" s="353">
        <f t="shared" si="11"/>
        <v>0.34430279860371216</v>
      </c>
      <c r="X21" s="353">
        <f t="shared" si="11"/>
        <v>0</v>
      </c>
      <c r="Y21" s="353">
        <f t="shared" si="11"/>
        <v>0.5199821240649084</v>
      </c>
      <c r="Z21" s="353">
        <f t="shared" si="11"/>
        <v>0</v>
      </c>
      <c r="AA21" s="353">
        <f t="shared" si="11"/>
        <v>0.34137544789746938</v>
      </c>
      <c r="AB21" s="353">
        <f t="shared" si="11"/>
        <v>0.62839369807506873</v>
      </c>
      <c r="AC21" s="353">
        <f t="shared" si="11"/>
        <v>0.49908512410796557</v>
      </c>
      <c r="AD21" s="353">
        <f t="shared" si="11"/>
        <v>0.60897170891040786</v>
      </c>
      <c r="AE21" s="353">
        <f t="shared" si="11"/>
        <v>0.53755762718654299</v>
      </c>
      <c r="AF21" s="353">
        <f t="shared" si="11"/>
        <v>0.54228930800556496</v>
      </c>
      <c r="AG21" s="353">
        <f t="shared" si="11"/>
        <v>0.44749171458283699</v>
      </c>
      <c r="AH21" s="353">
        <f t="shared" si="11"/>
        <v>0.62581240920166181</v>
      </c>
      <c r="AI21" s="353">
        <f t="shared" si="11"/>
        <v>0.25916753280203042</v>
      </c>
      <c r="AJ21" s="353">
        <f t="shared" si="11"/>
        <v>0.56227952010604454</v>
      </c>
      <c r="AK21" s="353">
        <f t="shared" si="11"/>
        <v>0.62854265288677347</v>
      </c>
      <c r="AL21" s="353">
        <f t="shared" si="11"/>
        <v>0.4441866143762811</v>
      </c>
      <c r="AM21" s="353">
        <f t="shared" si="11"/>
        <v>0.49468061778197975</v>
      </c>
      <c r="AN21" s="353">
        <f t="shared" si="11"/>
        <v>0.70177834622552948</v>
      </c>
      <c r="AO21" s="353">
        <f t="shared" si="11"/>
        <v>0.66402647760283906</v>
      </c>
      <c r="AP21" s="353">
        <f t="shared" si="11"/>
        <v>0.57573970700303723</v>
      </c>
      <c r="AQ21" s="353">
        <f t="shared" si="11"/>
        <v>0.35554150219904679</v>
      </c>
      <c r="AR21" s="353">
        <f t="shared" si="11"/>
        <v>0.54373333283792691</v>
      </c>
      <c r="AS21" s="353">
        <f t="shared" si="11"/>
        <v>0.48421605503383158</v>
      </c>
      <c r="AT21" s="353">
        <f t="shared" si="11"/>
        <v>0.61346075351362184</v>
      </c>
      <c r="AU21" s="353">
        <f t="shared" si="11"/>
        <v>0.58554238585874441</v>
      </c>
      <c r="AV21" s="353">
        <f t="shared" si="11"/>
        <v>0.56373805161126411</v>
      </c>
      <c r="AW21" s="353">
        <f t="shared" si="11"/>
        <v>0.36595088727762154</v>
      </c>
      <c r="AX21" s="353">
        <f t="shared" si="11"/>
        <v>0.22937860458425341</v>
      </c>
      <c r="AY21" s="353">
        <f t="shared" si="11"/>
        <v>0.43578505210193275</v>
      </c>
      <c r="AZ21" s="353">
        <f t="shared" si="11"/>
        <v>0.38079263134329716</v>
      </c>
      <c r="BA21" s="353">
        <f t="shared" si="11"/>
        <v>0.37136805794038347</v>
      </c>
      <c r="BB21" s="353">
        <f t="shared" si="11"/>
        <v>0.72743223433694448</v>
      </c>
      <c r="BC21" s="353">
        <f t="shared" si="11"/>
        <v>0.72584193980430978</v>
      </c>
      <c r="BD21" s="353">
        <f t="shared" si="11"/>
        <v>0.42398406642282987</v>
      </c>
      <c r="BE21" s="353">
        <f t="shared" si="11"/>
        <v>0.91871534819832856</v>
      </c>
      <c r="BF21" s="353">
        <f t="shared" si="11"/>
        <v>0.63323144789347685</v>
      </c>
      <c r="BG21" s="353">
        <f t="shared" si="11"/>
        <v>0.46498457768024726</v>
      </c>
      <c r="BH21" s="353">
        <f t="shared" si="11"/>
        <v>0.43725156225617012</v>
      </c>
      <c r="BI21" s="353">
        <f t="shared" si="11"/>
        <v>0.4956112954047987</v>
      </c>
      <c r="BJ21" s="353">
        <f t="shared" si="11"/>
        <v>0</v>
      </c>
      <c r="BK21" s="353">
        <f t="shared" si="11"/>
        <v>0.19532226597540295</v>
      </c>
      <c r="BL21" s="353">
        <f t="shared" si="11"/>
        <v>7.1254355317593415E-2</v>
      </c>
      <c r="BM21" s="353">
        <f t="shared" si="11"/>
        <v>2.2466243173960548E-2</v>
      </c>
      <c r="BN21" s="353">
        <f t="shared" si="11"/>
        <v>0</v>
      </c>
      <c r="BO21" s="353">
        <f t="shared" si="11"/>
        <v>0.30453114974267576</v>
      </c>
      <c r="BP21" s="353">
        <f t="shared" si="8"/>
        <v>0.2981611188390399</v>
      </c>
      <c r="BQ21" s="353" t="e">
        <f t="shared" si="8"/>
        <v>#REF!</v>
      </c>
      <c r="BR21" s="353" t="e">
        <f t="shared" si="8"/>
        <v>#REF!</v>
      </c>
      <c r="BS21" s="353" t="e">
        <f t="shared" si="8"/>
        <v>#REF!</v>
      </c>
      <c r="BT21" s="353" t="e">
        <f t="shared" si="8"/>
        <v>#REF!</v>
      </c>
      <c r="BU21" s="353" t="e">
        <f t="shared" si="8"/>
        <v>#REF!</v>
      </c>
      <c r="BV21" s="353" t="e">
        <f t="shared" si="8"/>
        <v>#REF!</v>
      </c>
      <c r="BW21" s="353" t="e">
        <f t="shared" si="8"/>
        <v>#REF!</v>
      </c>
      <c r="BX21" s="353" t="e">
        <f t="shared" si="8"/>
        <v>#REF!</v>
      </c>
      <c r="BY21" s="353" t="e">
        <f t="shared" si="8"/>
        <v>#REF!</v>
      </c>
      <c r="BZ21" s="353" t="e">
        <f t="shared" si="8"/>
        <v>#REF!</v>
      </c>
      <c r="CA21" s="353" t="e">
        <f t="shared" si="8"/>
        <v>#REF!</v>
      </c>
      <c r="CB21" s="353" t="e">
        <f t="shared" si="8"/>
        <v>#REF!</v>
      </c>
      <c r="CC21" s="353" t="e">
        <f t="shared" si="8"/>
        <v>#REF!</v>
      </c>
      <c r="CD21" s="353" t="e">
        <f t="shared" si="8"/>
        <v>#REF!</v>
      </c>
      <c r="CE21" s="353">
        <f t="shared" ref="CE21" si="12">IF(CE$12=0,0,CE8/CE$12)</f>
        <v>0.41388928973795158</v>
      </c>
    </row>
    <row r="22" spans="1:85">
      <c r="A22" s="360">
        <v>53</v>
      </c>
      <c r="B22" s="360" t="s">
        <v>88</v>
      </c>
      <c r="C22" s="353">
        <f t="shared" si="10"/>
        <v>5.6641152953589027E-2</v>
      </c>
      <c r="D22" s="353">
        <f t="shared" si="11"/>
        <v>7.4937607689025063E-2</v>
      </c>
      <c r="E22" s="353">
        <f t="shared" si="11"/>
        <v>4.0660498621106498E-3</v>
      </c>
      <c r="F22" s="353">
        <f t="shared" si="11"/>
        <v>7.4680478882727053E-2</v>
      </c>
      <c r="G22" s="353">
        <f t="shared" si="11"/>
        <v>0.19821655075677727</v>
      </c>
      <c r="H22" s="353">
        <f t="shared" si="11"/>
        <v>0.14535721274897004</v>
      </c>
      <c r="I22" s="353">
        <f t="shared" si="11"/>
        <v>0</v>
      </c>
      <c r="J22" s="353">
        <f t="shared" si="11"/>
        <v>0.34640684946731565</v>
      </c>
      <c r="K22" s="353">
        <f t="shared" si="11"/>
        <v>8.9079780605428829E-2</v>
      </c>
      <c r="L22" s="353">
        <f t="shared" si="11"/>
        <v>0.35375702479243964</v>
      </c>
      <c r="M22" s="353">
        <f t="shared" si="11"/>
        <v>4.7475380880943795E-2</v>
      </c>
      <c r="N22" s="353">
        <f t="shared" si="11"/>
        <v>0.31591541714183696</v>
      </c>
      <c r="O22" s="353">
        <f t="shared" si="11"/>
        <v>0.24958494729384864</v>
      </c>
      <c r="P22" s="353">
        <f t="shared" si="11"/>
        <v>0</v>
      </c>
      <c r="Q22" s="353">
        <f t="shared" si="11"/>
        <v>0.12266784027736433</v>
      </c>
      <c r="R22" s="353">
        <f t="shared" si="11"/>
        <v>9.6671027285591016E-2</v>
      </c>
      <c r="S22" s="353">
        <f t="shared" si="11"/>
        <v>0</v>
      </c>
      <c r="T22" s="353">
        <f t="shared" si="11"/>
        <v>0.13401419562577715</v>
      </c>
      <c r="U22" s="353">
        <f t="shared" si="11"/>
        <v>0</v>
      </c>
      <c r="V22" s="353">
        <f t="shared" si="11"/>
        <v>9.3860372628333036E-2</v>
      </c>
      <c r="W22" s="353">
        <f t="shared" si="11"/>
        <v>0.37254263819172945</v>
      </c>
      <c r="X22" s="353">
        <f t="shared" si="11"/>
        <v>0</v>
      </c>
      <c r="Y22" s="353">
        <f t="shared" si="11"/>
        <v>0.15876023940745776</v>
      </c>
      <c r="Z22" s="353">
        <f t="shared" si="11"/>
        <v>0</v>
      </c>
      <c r="AA22" s="353">
        <f t="shared" si="11"/>
        <v>0.25227809170885113</v>
      </c>
      <c r="AB22" s="353">
        <f t="shared" si="11"/>
        <v>0.18907870234911506</v>
      </c>
      <c r="AC22" s="353">
        <f t="shared" si="11"/>
        <v>0.38718214378566496</v>
      </c>
      <c r="AD22" s="353">
        <f t="shared" si="11"/>
        <v>0.29853248063979648</v>
      </c>
      <c r="AE22" s="353">
        <f t="shared" si="11"/>
        <v>0.16753749664690981</v>
      </c>
      <c r="AF22" s="353">
        <f t="shared" si="11"/>
        <v>0.20555860803278894</v>
      </c>
      <c r="AG22" s="353">
        <f t="shared" si="11"/>
        <v>0.17979301482157653</v>
      </c>
      <c r="AH22" s="353">
        <f t="shared" si="11"/>
        <v>7.5345588067241509E-2</v>
      </c>
      <c r="AI22" s="353">
        <f t="shared" si="11"/>
        <v>7.6135499490986622E-2</v>
      </c>
      <c r="AJ22" s="353">
        <f t="shared" si="11"/>
        <v>0.23390769884905818</v>
      </c>
      <c r="AK22" s="353">
        <f t="shared" si="11"/>
        <v>0.12989514974026517</v>
      </c>
      <c r="AL22" s="353">
        <f t="shared" si="11"/>
        <v>0.31346422203961855</v>
      </c>
      <c r="AM22" s="353">
        <f t="shared" si="11"/>
        <v>0.11788699040537495</v>
      </c>
      <c r="AN22" s="353">
        <f t="shared" si="11"/>
        <v>0.11555069501965946</v>
      </c>
      <c r="AO22" s="353">
        <f t="shared" si="11"/>
        <v>4.2696293015888405E-2</v>
      </c>
      <c r="AP22" s="353">
        <f t="shared" si="11"/>
        <v>4.0620974947360715E-2</v>
      </c>
      <c r="AQ22" s="353">
        <f t="shared" si="11"/>
        <v>3.0288083112979283E-2</v>
      </c>
      <c r="AR22" s="353">
        <f t="shared" si="11"/>
        <v>0.25224236031015557</v>
      </c>
      <c r="AS22" s="353">
        <f t="shared" si="11"/>
        <v>0.15327155526532238</v>
      </c>
      <c r="AT22" s="353">
        <f t="shared" si="11"/>
        <v>6.2330482988877084E-2</v>
      </c>
      <c r="AU22" s="353">
        <f t="shared" si="11"/>
        <v>8.9554460582340678E-2</v>
      </c>
      <c r="AV22" s="353">
        <f t="shared" si="11"/>
        <v>0.11895960706835408</v>
      </c>
      <c r="AW22" s="353">
        <f t="shared" si="11"/>
        <v>0.42022161157258225</v>
      </c>
      <c r="AX22" s="353">
        <f t="shared" si="11"/>
        <v>1.1065728918501463E-2</v>
      </c>
      <c r="AY22" s="353">
        <f t="shared" si="11"/>
        <v>5.2094554517842208E-2</v>
      </c>
      <c r="AZ22" s="353">
        <f t="shared" si="11"/>
        <v>0.50744035779830088</v>
      </c>
      <c r="BA22" s="353">
        <f t="shared" si="11"/>
        <v>0.39804204353425032</v>
      </c>
      <c r="BB22" s="353">
        <f t="shared" si="11"/>
        <v>0.19018697677485705</v>
      </c>
      <c r="BC22" s="353">
        <f t="shared" si="11"/>
        <v>0.25277736259405387</v>
      </c>
      <c r="BD22" s="353">
        <f t="shared" si="11"/>
        <v>0.56301784291190704</v>
      </c>
      <c r="BE22" s="353">
        <f t="shared" si="11"/>
        <v>7.677892148452424E-2</v>
      </c>
      <c r="BF22" s="353">
        <f t="shared" si="11"/>
        <v>1.9566981226498251E-2</v>
      </c>
      <c r="BG22" s="353">
        <f t="shared" si="11"/>
        <v>0.31259710246903388</v>
      </c>
      <c r="BH22" s="353">
        <f t="shared" si="11"/>
        <v>0.10163360015059743</v>
      </c>
      <c r="BI22" s="353">
        <f t="shared" si="11"/>
        <v>0.45820116282745904</v>
      </c>
      <c r="BJ22" s="353">
        <f t="shared" si="11"/>
        <v>0</v>
      </c>
      <c r="BK22" s="353">
        <f t="shared" si="11"/>
        <v>0.73344592403902842</v>
      </c>
      <c r="BL22" s="353">
        <f t="shared" si="11"/>
        <v>0.86278388530636851</v>
      </c>
      <c r="BM22" s="353">
        <f t="shared" si="11"/>
        <v>0.95655463329221269</v>
      </c>
      <c r="BN22" s="353">
        <f t="shared" si="11"/>
        <v>0</v>
      </c>
      <c r="BO22" s="353">
        <f t="shared" si="11"/>
        <v>0.27899286910303572</v>
      </c>
      <c r="BP22" s="353">
        <f t="shared" si="8"/>
        <v>0.35245394500008159</v>
      </c>
      <c r="BQ22" s="353" t="e">
        <f t="shared" si="8"/>
        <v>#REF!</v>
      </c>
      <c r="BR22" s="353" t="e">
        <f t="shared" si="8"/>
        <v>#REF!</v>
      </c>
      <c r="BS22" s="353" t="e">
        <f t="shared" si="8"/>
        <v>#REF!</v>
      </c>
      <c r="BT22" s="353" t="e">
        <f t="shared" si="8"/>
        <v>#REF!</v>
      </c>
      <c r="BU22" s="353" t="e">
        <f t="shared" si="8"/>
        <v>#REF!</v>
      </c>
      <c r="BV22" s="353" t="e">
        <f t="shared" si="8"/>
        <v>#REF!</v>
      </c>
      <c r="BW22" s="353" t="e">
        <f t="shared" si="8"/>
        <v>#REF!</v>
      </c>
      <c r="BX22" s="353" t="e">
        <f t="shared" si="8"/>
        <v>#REF!</v>
      </c>
      <c r="BY22" s="353" t="e">
        <f t="shared" si="8"/>
        <v>#REF!</v>
      </c>
      <c r="BZ22" s="353" t="e">
        <f t="shared" si="8"/>
        <v>#REF!</v>
      </c>
      <c r="CA22" s="353" t="e">
        <f t="shared" si="8"/>
        <v>#REF!</v>
      </c>
      <c r="CB22" s="353" t="e">
        <f t="shared" si="8"/>
        <v>#REF!</v>
      </c>
      <c r="CC22" s="353" t="e">
        <f t="shared" si="8"/>
        <v>#REF!</v>
      </c>
      <c r="CD22" s="353" t="e">
        <f t="shared" si="8"/>
        <v>#REF!</v>
      </c>
      <c r="CE22" s="353">
        <f t="shared" ref="CE22" si="13">IF(CE$12=0,0,CE9/CE$12)</f>
        <v>0.24126367050408581</v>
      </c>
    </row>
    <row r="23" spans="1:85">
      <c r="A23" s="360">
        <v>54</v>
      </c>
      <c r="B23" s="360" t="s">
        <v>16</v>
      </c>
      <c r="C23" s="353">
        <f t="shared" si="10"/>
        <v>0</v>
      </c>
      <c r="D23" s="353">
        <f t="shared" si="11"/>
        <v>0</v>
      </c>
      <c r="E23" s="353">
        <f t="shared" si="11"/>
        <v>0</v>
      </c>
      <c r="F23" s="353">
        <f t="shared" si="11"/>
        <v>0</v>
      </c>
      <c r="G23" s="353">
        <f t="shared" si="11"/>
        <v>0</v>
      </c>
      <c r="H23" s="353">
        <f t="shared" si="11"/>
        <v>0</v>
      </c>
      <c r="I23" s="353">
        <f t="shared" si="11"/>
        <v>0</v>
      </c>
      <c r="J23" s="353">
        <f t="shared" si="11"/>
        <v>0</v>
      </c>
      <c r="K23" s="353">
        <f t="shared" si="11"/>
        <v>0</v>
      </c>
      <c r="L23" s="353">
        <f t="shared" si="11"/>
        <v>0</v>
      </c>
      <c r="M23" s="353">
        <f t="shared" si="11"/>
        <v>0</v>
      </c>
      <c r="N23" s="353">
        <f t="shared" si="11"/>
        <v>0</v>
      </c>
      <c r="O23" s="353">
        <f t="shared" si="11"/>
        <v>0</v>
      </c>
      <c r="P23" s="353">
        <f t="shared" si="11"/>
        <v>0</v>
      </c>
      <c r="Q23" s="353">
        <f t="shared" si="11"/>
        <v>0</v>
      </c>
      <c r="R23" s="353">
        <f t="shared" si="11"/>
        <v>0</v>
      </c>
      <c r="S23" s="353">
        <f t="shared" si="11"/>
        <v>0</v>
      </c>
      <c r="T23" s="353">
        <f t="shared" si="11"/>
        <v>0</v>
      </c>
      <c r="U23" s="353">
        <f t="shared" si="11"/>
        <v>0</v>
      </c>
      <c r="V23" s="353">
        <f t="shared" si="11"/>
        <v>0</v>
      </c>
      <c r="W23" s="353">
        <f t="shared" si="11"/>
        <v>0</v>
      </c>
      <c r="X23" s="353">
        <f t="shared" si="11"/>
        <v>0</v>
      </c>
      <c r="Y23" s="353">
        <f t="shared" si="11"/>
        <v>0</v>
      </c>
      <c r="Z23" s="353">
        <f t="shared" si="11"/>
        <v>0</v>
      </c>
      <c r="AA23" s="353">
        <f t="shared" si="11"/>
        <v>0</v>
      </c>
      <c r="AB23" s="353">
        <f t="shared" si="11"/>
        <v>0</v>
      </c>
      <c r="AC23" s="353">
        <f t="shared" si="11"/>
        <v>0</v>
      </c>
      <c r="AD23" s="353">
        <f t="shared" si="11"/>
        <v>0</v>
      </c>
      <c r="AE23" s="353">
        <f t="shared" si="11"/>
        <v>0</v>
      </c>
      <c r="AF23" s="353">
        <f t="shared" si="11"/>
        <v>0</v>
      </c>
      <c r="AG23" s="353">
        <f t="shared" si="11"/>
        <v>0</v>
      </c>
      <c r="AH23" s="353">
        <f t="shared" si="11"/>
        <v>0</v>
      </c>
      <c r="AI23" s="353">
        <f t="shared" si="11"/>
        <v>0</v>
      </c>
      <c r="AJ23" s="353">
        <f t="shared" si="11"/>
        <v>0</v>
      </c>
      <c r="AK23" s="353">
        <f t="shared" si="11"/>
        <v>0</v>
      </c>
      <c r="AL23" s="353">
        <f t="shared" si="11"/>
        <v>0</v>
      </c>
      <c r="AM23" s="353">
        <f t="shared" si="11"/>
        <v>0</v>
      </c>
      <c r="AN23" s="353">
        <f t="shared" si="11"/>
        <v>0</v>
      </c>
      <c r="AO23" s="353">
        <f t="shared" si="11"/>
        <v>0</v>
      </c>
      <c r="AP23" s="353">
        <f t="shared" si="11"/>
        <v>0</v>
      </c>
      <c r="AQ23" s="353">
        <f t="shared" si="11"/>
        <v>0</v>
      </c>
      <c r="AR23" s="353">
        <f t="shared" si="11"/>
        <v>0</v>
      </c>
      <c r="AS23" s="353">
        <f t="shared" si="11"/>
        <v>0</v>
      </c>
      <c r="AT23" s="353">
        <f t="shared" si="11"/>
        <v>0</v>
      </c>
      <c r="AU23" s="353">
        <f t="shared" si="11"/>
        <v>0</v>
      </c>
      <c r="AV23" s="353">
        <f t="shared" si="11"/>
        <v>0</v>
      </c>
      <c r="AW23" s="353">
        <f t="shared" si="11"/>
        <v>0</v>
      </c>
      <c r="AX23" s="353">
        <f t="shared" si="11"/>
        <v>0</v>
      </c>
      <c r="AY23" s="353">
        <f t="shared" si="11"/>
        <v>0</v>
      </c>
      <c r="AZ23" s="353">
        <f t="shared" si="11"/>
        <v>0</v>
      </c>
      <c r="BA23" s="353">
        <f t="shared" si="11"/>
        <v>0</v>
      </c>
      <c r="BB23" s="353">
        <f t="shared" si="11"/>
        <v>0</v>
      </c>
      <c r="BC23" s="353">
        <f t="shared" si="11"/>
        <v>0</v>
      </c>
      <c r="BD23" s="353">
        <f t="shared" si="11"/>
        <v>0</v>
      </c>
      <c r="BE23" s="353">
        <f t="shared" si="11"/>
        <v>0</v>
      </c>
      <c r="BF23" s="353">
        <f t="shared" si="11"/>
        <v>0</v>
      </c>
      <c r="BG23" s="353">
        <f t="shared" si="11"/>
        <v>0</v>
      </c>
      <c r="BH23" s="353">
        <f t="shared" si="11"/>
        <v>0</v>
      </c>
      <c r="BI23" s="353">
        <f t="shared" si="11"/>
        <v>0</v>
      </c>
      <c r="BJ23" s="353">
        <f t="shared" si="11"/>
        <v>0</v>
      </c>
      <c r="BK23" s="353">
        <f t="shared" si="11"/>
        <v>0</v>
      </c>
      <c r="BL23" s="353">
        <f t="shared" si="11"/>
        <v>0</v>
      </c>
      <c r="BM23" s="353">
        <f t="shared" si="11"/>
        <v>0</v>
      </c>
      <c r="BN23" s="353">
        <f t="shared" si="11"/>
        <v>0</v>
      </c>
      <c r="BO23" s="353">
        <f t="shared" si="11"/>
        <v>0</v>
      </c>
      <c r="BP23" s="353">
        <f t="shared" si="8"/>
        <v>0</v>
      </c>
      <c r="BQ23" s="353" t="e">
        <f t="shared" si="8"/>
        <v>#REF!</v>
      </c>
      <c r="BR23" s="353" t="e">
        <f t="shared" si="8"/>
        <v>#REF!</v>
      </c>
      <c r="BS23" s="353" t="e">
        <f t="shared" si="8"/>
        <v>#REF!</v>
      </c>
      <c r="BT23" s="353" t="e">
        <f t="shared" si="8"/>
        <v>#REF!</v>
      </c>
      <c r="BU23" s="353" t="e">
        <f t="shared" si="8"/>
        <v>#REF!</v>
      </c>
      <c r="BV23" s="353" t="e">
        <f t="shared" si="8"/>
        <v>#REF!</v>
      </c>
      <c r="BW23" s="353" t="e">
        <f t="shared" si="8"/>
        <v>#REF!</v>
      </c>
      <c r="BX23" s="353" t="e">
        <f t="shared" si="8"/>
        <v>#REF!</v>
      </c>
      <c r="BY23" s="353" t="e">
        <f t="shared" si="8"/>
        <v>#REF!</v>
      </c>
      <c r="BZ23" s="353" t="e">
        <f t="shared" si="8"/>
        <v>#REF!</v>
      </c>
      <c r="CA23" s="353" t="e">
        <f t="shared" si="8"/>
        <v>#REF!</v>
      </c>
      <c r="CB23" s="353" t="e">
        <f t="shared" si="8"/>
        <v>#REF!</v>
      </c>
      <c r="CC23" s="353" t="e">
        <f t="shared" si="8"/>
        <v>#REF!</v>
      </c>
      <c r="CD23" s="353" t="e">
        <f t="shared" si="8"/>
        <v>#REF!</v>
      </c>
      <c r="CE23" s="353">
        <f t="shared" ref="CE23" si="14">IF(CE$12=0,0,CE10/CE$12)</f>
        <v>0</v>
      </c>
    </row>
    <row r="24" spans="1:85">
      <c r="A24" s="360">
        <v>55</v>
      </c>
      <c r="B24" s="360" t="s">
        <v>167</v>
      </c>
      <c r="C24" s="353">
        <f t="shared" si="10"/>
        <v>0</v>
      </c>
      <c r="D24" s="353">
        <f t="shared" si="11"/>
        <v>0</v>
      </c>
      <c r="E24" s="353">
        <f t="shared" si="11"/>
        <v>0</v>
      </c>
      <c r="F24" s="353">
        <f t="shared" si="11"/>
        <v>0</v>
      </c>
      <c r="G24" s="353">
        <f t="shared" si="11"/>
        <v>0</v>
      </c>
      <c r="H24" s="353">
        <f t="shared" si="11"/>
        <v>0</v>
      </c>
      <c r="I24" s="353">
        <f t="shared" si="11"/>
        <v>0</v>
      </c>
      <c r="J24" s="353">
        <f t="shared" si="11"/>
        <v>0</v>
      </c>
      <c r="K24" s="353">
        <f t="shared" si="11"/>
        <v>0</v>
      </c>
      <c r="L24" s="353">
        <f t="shared" si="11"/>
        <v>0</v>
      </c>
      <c r="M24" s="353">
        <f t="shared" si="11"/>
        <v>0</v>
      </c>
      <c r="N24" s="353">
        <f t="shared" si="11"/>
        <v>0</v>
      </c>
      <c r="O24" s="353">
        <f t="shared" si="11"/>
        <v>0</v>
      </c>
      <c r="P24" s="353">
        <f t="shared" si="11"/>
        <v>0</v>
      </c>
      <c r="Q24" s="353">
        <f t="shared" si="11"/>
        <v>0</v>
      </c>
      <c r="R24" s="353">
        <f t="shared" si="11"/>
        <v>0</v>
      </c>
      <c r="S24" s="353">
        <f t="shared" si="11"/>
        <v>0</v>
      </c>
      <c r="T24" s="353">
        <f t="shared" si="11"/>
        <v>0</v>
      </c>
      <c r="U24" s="353">
        <f t="shared" si="11"/>
        <v>0</v>
      </c>
      <c r="V24" s="353">
        <f t="shared" si="11"/>
        <v>0</v>
      </c>
      <c r="W24" s="353">
        <f t="shared" si="11"/>
        <v>0</v>
      </c>
      <c r="X24" s="353">
        <f t="shared" si="11"/>
        <v>0</v>
      </c>
      <c r="Y24" s="353">
        <f t="shared" si="11"/>
        <v>0</v>
      </c>
      <c r="Z24" s="353">
        <f t="shared" si="11"/>
        <v>0</v>
      </c>
      <c r="AA24" s="353">
        <f t="shared" si="11"/>
        <v>0</v>
      </c>
      <c r="AB24" s="353">
        <f t="shared" si="11"/>
        <v>0</v>
      </c>
      <c r="AC24" s="353">
        <f t="shared" si="11"/>
        <v>0</v>
      </c>
      <c r="AD24" s="353">
        <f t="shared" si="11"/>
        <v>0</v>
      </c>
      <c r="AE24" s="353">
        <f t="shared" si="11"/>
        <v>0</v>
      </c>
      <c r="AF24" s="353">
        <f t="shared" si="11"/>
        <v>0</v>
      </c>
      <c r="AG24" s="353">
        <f t="shared" si="11"/>
        <v>0</v>
      </c>
      <c r="AH24" s="353">
        <f t="shared" si="11"/>
        <v>0</v>
      </c>
      <c r="AI24" s="353">
        <f t="shared" si="11"/>
        <v>0</v>
      </c>
      <c r="AJ24" s="353">
        <f t="shared" si="11"/>
        <v>0</v>
      </c>
      <c r="AK24" s="353">
        <f t="shared" si="11"/>
        <v>0</v>
      </c>
      <c r="AL24" s="353">
        <f t="shared" si="11"/>
        <v>0</v>
      </c>
      <c r="AM24" s="353">
        <f t="shared" si="11"/>
        <v>0</v>
      </c>
      <c r="AN24" s="353">
        <f t="shared" si="11"/>
        <v>0</v>
      </c>
      <c r="AO24" s="353">
        <f t="shared" si="11"/>
        <v>0</v>
      </c>
      <c r="AP24" s="353">
        <f t="shared" si="11"/>
        <v>0</v>
      </c>
      <c r="AQ24" s="353">
        <f t="shared" si="11"/>
        <v>0</v>
      </c>
      <c r="AR24" s="353">
        <f t="shared" si="11"/>
        <v>0</v>
      </c>
      <c r="AS24" s="353">
        <f t="shared" si="11"/>
        <v>0</v>
      </c>
      <c r="AT24" s="353">
        <f t="shared" si="11"/>
        <v>0</v>
      </c>
      <c r="AU24" s="353">
        <f t="shared" si="11"/>
        <v>0</v>
      </c>
      <c r="AV24" s="353">
        <f t="shared" si="11"/>
        <v>0</v>
      </c>
      <c r="AW24" s="353">
        <f t="shared" si="11"/>
        <v>0</v>
      </c>
      <c r="AX24" s="353">
        <f t="shared" si="11"/>
        <v>0</v>
      </c>
      <c r="AY24" s="353">
        <f t="shared" si="11"/>
        <v>0</v>
      </c>
      <c r="AZ24" s="353">
        <f t="shared" si="11"/>
        <v>0</v>
      </c>
      <c r="BA24" s="353">
        <f t="shared" si="11"/>
        <v>0</v>
      </c>
      <c r="BB24" s="353">
        <f t="shared" si="11"/>
        <v>0</v>
      </c>
      <c r="BC24" s="353">
        <f t="shared" si="11"/>
        <v>0</v>
      </c>
      <c r="BD24" s="353">
        <f t="shared" si="11"/>
        <v>0</v>
      </c>
      <c r="BE24" s="353">
        <f t="shared" si="11"/>
        <v>0</v>
      </c>
      <c r="BF24" s="353">
        <f t="shared" si="11"/>
        <v>0</v>
      </c>
      <c r="BG24" s="353">
        <f t="shared" si="11"/>
        <v>0</v>
      </c>
      <c r="BH24" s="353">
        <f t="shared" si="11"/>
        <v>0</v>
      </c>
      <c r="BI24" s="353">
        <f t="shared" si="11"/>
        <v>0</v>
      </c>
      <c r="BJ24" s="353">
        <f t="shared" si="11"/>
        <v>0</v>
      </c>
      <c r="BK24" s="353">
        <f t="shared" si="11"/>
        <v>0</v>
      </c>
      <c r="BL24" s="353">
        <f t="shared" si="11"/>
        <v>0</v>
      </c>
      <c r="BM24" s="353">
        <f t="shared" si="11"/>
        <v>0</v>
      </c>
      <c r="BN24" s="353">
        <f t="shared" si="11"/>
        <v>0</v>
      </c>
      <c r="BO24" s="353">
        <f t="shared" ref="BO24:CD24" si="15">IF(BO$12=0,0,BO11/BO$12)</f>
        <v>0</v>
      </c>
      <c r="BP24" s="353">
        <f t="shared" si="15"/>
        <v>0</v>
      </c>
      <c r="BQ24" s="353" t="e">
        <f t="shared" si="15"/>
        <v>#REF!</v>
      </c>
      <c r="BR24" s="353" t="e">
        <f t="shared" si="15"/>
        <v>#REF!</v>
      </c>
      <c r="BS24" s="353" t="e">
        <f t="shared" si="15"/>
        <v>#REF!</v>
      </c>
      <c r="BT24" s="353" t="e">
        <f t="shared" si="15"/>
        <v>#REF!</v>
      </c>
      <c r="BU24" s="353" t="e">
        <f t="shared" si="15"/>
        <v>#REF!</v>
      </c>
      <c r="BV24" s="353" t="e">
        <f t="shared" si="15"/>
        <v>#REF!</v>
      </c>
      <c r="BW24" s="353" t="e">
        <f t="shared" si="15"/>
        <v>#REF!</v>
      </c>
      <c r="BX24" s="353" t="e">
        <f t="shared" si="15"/>
        <v>#REF!</v>
      </c>
      <c r="BY24" s="353" t="e">
        <f t="shared" si="15"/>
        <v>#REF!</v>
      </c>
      <c r="BZ24" s="353" t="e">
        <f t="shared" si="15"/>
        <v>#REF!</v>
      </c>
      <c r="CA24" s="353" t="e">
        <f t="shared" si="15"/>
        <v>#REF!</v>
      </c>
      <c r="CB24" s="353" t="e">
        <f t="shared" si="15"/>
        <v>#REF!</v>
      </c>
      <c r="CC24" s="353" t="e">
        <f t="shared" si="15"/>
        <v>#REF!</v>
      </c>
      <c r="CD24" s="353" t="e">
        <f t="shared" si="15"/>
        <v>#REF!</v>
      </c>
      <c r="CE24" s="353">
        <f t="shared" ref="CE24" si="16">IF(CE$12=0,0,CE11/CE$12)</f>
        <v>0</v>
      </c>
    </row>
    <row r="25" spans="1:85">
      <c r="B25" s="357" t="s">
        <v>1274</v>
      </c>
      <c r="C25" s="353">
        <f t="shared" ref="C25" si="17">IF(C$12=0,0,C12/C$12)</f>
        <v>1</v>
      </c>
      <c r="D25" s="353">
        <f t="shared" ref="D25:BO25" si="18">IF(D$12=0,0,D12/D$12)</f>
        <v>1</v>
      </c>
      <c r="E25" s="353">
        <f t="shared" si="18"/>
        <v>1</v>
      </c>
      <c r="F25" s="353">
        <f t="shared" si="18"/>
        <v>1</v>
      </c>
      <c r="G25" s="353">
        <f t="shared" si="18"/>
        <v>1</v>
      </c>
      <c r="H25" s="353">
        <f t="shared" si="18"/>
        <v>1</v>
      </c>
      <c r="I25" s="353">
        <f t="shared" si="18"/>
        <v>0</v>
      </c>
      <c r="J25" s="353">
        <f t="shared" si="18"/>
        <v>1</v>
      </c>
      <c r="K25" s="353">
        <f t="shared" si="18"/>
        <v>1</v>
      </c>
      <c r="L25" s="353">
        <f t="shared" si="18"/>
        <v>1</v>
      </c>
      <c r="M25" s="353">
        <f t="shared" si="18"/>
        <v>1</v>
      </c>
      <c r="N25" s="353">
        <f t="shared" si="18"/>
        <v>1</v>
      </c>
      <c r="O25" s="353">
        <f t="shared" si="18"/>
        <v>1</v>
      </c>
      <c r="P25" s="353">
        <f t="shared" si="18"/>
        <v>0</v>
      </c>
      <c r="Q25" s="353">
        <f t="shared" si="18"/>
        <v>1</v>
      </c>
      <c r="R25" s="353">
        <f t="shared" si="18"/>
        <v>1</v>
      </c>
      <c r="S25" s="353">
        <f t="shared" si="18"/>
        <v>0</v>
      </c>
      <c r="T25" s="353">
        <f t="shared" si="18"/>
        <v>1</v>
      </c>
      <c r="U25" s="353">
        <f t="shared" si="18"/>
        <v>0</v>
      </c>
      <c r="V25" s="353">
        <f t="shared" si="18"/>
        <v>1</v>
      </c>
      <c r="W25" s="353">
        <f t="shared" si="18"/>
        <v>1</v>
      </c>
      <c r="X25" s="353">
        <f t="shared" si="18"/>
        <v>0</v>
      </c>
      <c r="Y25" s="353">
        <f t="shared" si="18"/>
        <v>1</v>
      </c>
      <c r="Z25" s="353">
        <f t="shared" si="18"/>
        <v>0</v>
      </c>
      <c r="AA25" s="353">
        <f t="shared" si="18"/>
        <v>1</v>
      </c>
      <c r="AB25" s="353">
        <f t="shared" si="18"/>
        <v>1</v>
      </c>
      <c r="AC25" s="353">
        <f t="shared" si="18"/>
        <v>1</v>
      </c>
      <c r="AD25" s="353">
        <f t="shared" si="18"/>
        <v>1</v>
      </c>
      <c r="AE25" s="353">
        <f t="shared" si="18"/>
        <v>1</v>
      </c>
      <c r="AF25" s="353">
        <f t="shared" si="18"/>
        <v>1</v>
      </c>
      <c r="AG25" s="353">
        <f t="shared" si="18"/>
        <v>1</v>
      </c>
      <c r="AH25" s="353">
        <f t="shared" si="18"/>
        <v>1</v>
      </c>
      <c r="AI25" s="353">
        <f t="shared" si="18"/>
        <v>1</v>
      </c>
      <c r="AJ25" s="353">
        <f t="shared" si="18"/>
        <v>1</v>
      </c>
      <c r="AK25" s="353">
        <f t="shared" si="18"/>
        <v>1</v>
      </c>
      <c r="AL25" s="353">
        <f t="shared" si="18"/>
        <v>1</v>
      </c>
      <c r="AM25" s="353">
        <f t="shared" si="18"/>
        <v>1</v>
      </c>
      <c r="AN25" s="353">
        <f t="shared" si="18"/>
        <v>1</v>
      </c>
      <c r="AO25" s="353">
        <f t="shared" si="18"/>
        <v>1</v>
      </c>
      <c r="AP25" s="353">
        <f t="shared" si="18"/>
        <v>1</v>
      </c>
      <c r="AQ25" s="353">
        <f t="shared" si="18"/>
        <v>1</v>
      </c>
      <c r="AR25" s="353">
        <f t="shared" si="18"/>
        <v>1</v>
      </c>
      <c r="AS25" s="353">
        <f t="shared" si="18"/>
        <v>1</v>
      </c>
      <c r="AT25" s="353">
        <f t="shared" si="18"/>
        <v>1</v>
      </c>
      <c r="AU25" s="353">
        <f t="shared" si="18"/>
        <v>1</v>
      </c>
      <c r="AV25" s="353">
        <f t="shared" si="18"/>
        <v>1</v>
      </c>
      <c r="AW25" s="353">
        <f t="shared" si="18"/>
        <v>1</v>
      </c>
      <c r="AX25" s="353">
        <f t="shared" si="18"/>
        <v>1</v>
      </c>
      <c r="AY25" s="353">
        <f t="shared" si="18"/>
        <v>1</v>
      </c>
      <c r="AZ25" s="353">
        <f t="shared" si="18"/>
        <v>1</v>
      </c>
      <c r="BA25" s="353">
        <f t="shared" si="18"/>
        <v>1</v>
      </c>
      <c r="BB25" s="353">
        <f t="shared" si="18"/>
        <v>1</v>
      </c>
      <c r="BC25" s="353">
        <f t="shared" si="18"/>
        <v>1</v>
      </c>
      <c r="BD25" s="353">
        <f t="shared" si="18"/>
        <v>1</v>
      </c>
      <c r="BE25" s="353">
        <f t="shared" si="18"/>
        <v>1</v>
      </c>
      <c r="BF25" s="353">
        <f t="shared" si="18"/>
        <v>1</v>
      </c>
      <c r="BG25" s="353">
        <f t="shared" si="18"/>
        <v>1</v>
      </c>
      <c r="BH25" s="353">
        <f t="shared" si="18"/>
        <v>1</v>
      </c>
      <c r="BI25" s="353">
        <f t="shared" si="18"/>
        <v>1</v>
      </c>
      <c r="BJ25" s="353">
        <f t="shared" si="18"/>
        <v>0</v>
      </c>
      <c r="BK25" s="353">
        <f t="shared" si="18"/>
        <v>1</v>
      </c>
      <c r="BL25" s="353">
        <f t="shared" si="18"/>
        <v>1</v>
      </c>
      <c r="BM25" s="353">
        <f t="shared" si="18"/>
        <v>1</v>
      </c>
      <c r="BN25" s="353">
        <f t="shared" si="18"/>
        <v>0</v>
      </c>
      <c r="BO25" s="353">
        <f t="shared" si="18"/>
        <v>1</v>
      </c>
      <c r="BP25" s="353">
        <f t="shared" ref="BP25:CD25" si="19">IF(BP$12=0,0,BP12/BP$12)</f>
        <v>1</v>
      </c>
      <c r="BQ25" s="353" t="e">
        <f t="shared" si="19"/>
        <v>#REF!</v>
      </c>
      <c r="BR25" s="353" t="e">
        <f t="shared" si="19"/>
        <v>#REF!</v>
      </c>
      <c r="BS25" s="353" t="e">
        <f t="shared" si="19"/>
        <v>#REF!</v>
      </c>
      <c r="BT25" s="353" t="e">
        <f t="shared" si="19"/>
        <v>#REF!</v>
      </c>
      <c r="BU25" s="353" t="e">
        <f t="shared" si="19"/>
        <v>#REF!</v>
      </c>
      <c r="BV25" s="353" t="e">
        <f t="shared" si="19"/>
        <v>#REF!</v>
      </c>
      <c r="BW25" s="353" t="e">
        <f t="shared" si="19"/>
        <v>#REF!</v>
      </c>
      <c r="BX25" s="353" t="e">
        <f t="shared" si="19"/>
        <v>#REF!</v>
      </c>
      <c r="BY25" s="353" t="e">
        <f t="shared" si="19"/>
        <v>#REF!</v>
      </c>
      <c r="BZ25" s="353" t="e">
        <f t="shared" si="19"/>
        <v>#REF!</v>
      </c>
      <c r="CA25" s="353" t="e">
        <f t="shared" si="19"/>
        <v>#REF!</v>
      </c>
      <c r="CB25" s="353" t="e">
        <f t="shared" si="19"/>
        <v>#REF!</v>
      </c>
      <c r="CC25" s="353" t="e">
        <f t="shared" si="19"/>
        <v>#REF!</v>
      </c>
      <c r="CD25" s="353" t="e">
        <f t="shared" si="19"/>
        <v>#REF!</v>
      </c>
      <c r="CE25" s="353">
        <f t="shared" ref="CE25" si="20">IF(CE$12=0,0,CE12/CE$12)</f>
        <v>1</v>
      </c>
    </row>
    <row r="26" spans="1:85">
      <c r="C26" s="353">
        <f>C25-SUM(C17:C24)</f>
        <v>0</v>
      </c>
      <c r="D26" s="353">
        <f t="shared" ref="D26:BO26" si="21">D25-SUM(D17:D24)</f>
        <v>0</v>
      </c>
      <c r="E26" s="353">
        <f t="shared" si="21"/>
        <v>0</v>
      </c>
      <c r="F26" s="353">
        <f t="shared" si="21"/>
        <v>0</v>
      </c>
      <c r="G26" s="353">
        <f t="shared" si="21"/>
        <v>0</v>
      </c>
      <c r="H26" s="353">
        <f t="shared" si="21"/>
        <v>0</v>
      </c>
      <c r="I26" s="353">
        <f t="shared" si="21"/>
        <v>0</v>
      </c>
      <c r="J26" s="353">
        <f t="shared" si="21"/>
        <v>0</v>
      </c>
      <c r="K26" s="353">
        <f t="shared" si="21"/>
        <v>0</v>
      </c>
      <c r="L26" s="353">
        <f t="shared" si="21"/>
        <v>0</v>
      </c>
      <c r="M26" s="353">
        <f t="shared" si="21"/>
        <v>0</v>
      </c>
      <c r="N26" s="353">
        <f t="shared" si="21"/>
        <v>0</v>
      </c>
      <c r="O26" s="353">
        <f t="shared" si="21"/>
        <v>0</v>
      </c>
      <c r="P26" s="353">
        <f t="shared" si="21"/>
        <v>0</v>
      </c>
      <c r="Q26" s="353">
        <f t="shared" si="21"/>
        <v>0</v>
      </c>
      <c r="R26" s="353">
        <f t="shared" si="21"/>
        <v>0</v>
      </c>
      <c r="S26" s="353">
        <f t="shared" si="21"/>
        <v>0</v>
      </c>
      <c r="T26" s="353">
        <f t="shared" si="21"/>
        <v>0</v>
      </c>
      <c r="U26" s="353">
        <f t="shared" si="21"/>
        <v>0</v>
      </c>
      <c r="V26" s="353">
        <f t="shared" si="21"/>
        <v>0</v>
      </c>
      <c r="W26" s="353">
        <f t="shared" si="21"/>
        <v>0</v>
      </c>
      <c r="X26" s="353">
        <f t="shared" si="21"/>
        <v>0</v>
      </c>
      <c r="Y26" s="353">
        <f t="shared" si="21"/>
        <v>0</v>
      </c>
      <c r="Z26" s="353">
        <f t="shared" si="21"/>
        <v>0</v>
      </c>
      <c r="AA26" s="353">
        <f t="shared" si="21"/>
        <v>0</v>
      </c>
      <c r="AB26" s="353">
        <f t="shared" si="21"/>
        <v>0</v>
      </c>
      <c r="AC26" s="353">
        <f t="shared" si="21"/>
        <v>0</v>
      </c>
      <c r="AD26" s="353">
        <f t="shared" si="21"/>
        <v>0</v>
      </c>
      <c r="AE26" s="353">
        <f t="shared" si="21"/>
        <v>0</v>
      </c>
      <c r="AF26" s="353">
        <f t="shared" si="21"/>
        <v>0</v>
      </c>
      <c r="AG26" s="353">
        <f t="shared" si="21"/>
        <v>0</v>
      </c>
      <c r="AH26" s="353">
        <f t="shared" si="21"/>
        <v>0</v>
      </c>
      <c r="AI26" s="353">
        <f t="shared" si="21"/>
        <v>0</v>
      </c>
      <c r="AJ26" s="353">
        <f t="shared" si="21"/>
        <v>0</v>
      </c>
      <c r="AK26" s="353">
        <f t="shared" si="21"/>
        <v>0</v>
      </c>
      <c r="AL26" s="353">
        <f t="shared" si="21"/>
        <v>0</v>
      </c>
      <c r="AM26" s="353">
        <f t="shared" si="21"/>
        <v>0</v>
      </c>
      <c r="AN26" s="353">
        <f t="shared" si="21"/>
        <v>0</v>
      </c>
      <c r="AO26" s="353">
        <f t="shared" si="21"/>
        <v>0</v>
      </c>
      <c r="AP26" s="353">
        <f t="shared" si="21"/>
        <v>0</v>
      </c>
      <c r="AQ26" s="353">
        <f t="shared" si="21"/>
        <v>0</v>
      </c>
      <c r="AR26" s="353">
        <f t="shared" si="21"/>
        <v>0</v>
      </c>
      <c r="AS26" s="353">
        <f t="shared" si="21"/>
        <v>0</v>
      </c>
      <c r="AT26" s="353">
        <f t="shared" si="21"/>
        <v>0</v>
      </c>
      <c r="AU26" s="353">
        <f t="shared" si="21"/>
        <v>0</v>
      </c>
      <c r="AV26" s="353">
        <f t="shared" si="21"/>
        <v>0</v>
      </c>
      <c r="AW26" s="353">
        <f t="shared" si="21"/>
        <v>0</v>
      </c>
      <c r="AX26" s="353">
        <f t="shared" si="21"/>
        <v>0</v>
      </c>
      <c r="AY26" s="353">
        <f t="shared" si="21"/>
        <v>0</v>
      </c>
      <c r="AZ26" s="353">
        <f t="shared" si="21"/>
        <v>0</v>
      </c>
      <c r="BA26" s="353">
        <f t="shared" si="21"/>
        <v>0</v>
      </c>
      <c r="BB26" s="353">
        <f t="shared" si="21"/>
        <v>0</v>
      </c>
      <c r="BC26" s="353">
        <f t="shared" si="21"/>
        <v>0</v>
      </c>
      <c r="BD26" s="353">
        <f t="shared" si="21"/>
        <v>0</v>
      </c>
      <c r="BE26" s="353">
        <f t="shared" si="21"/>
        <v>0</v>
      </c>
      <c r="BF26" s="353">
        <f t="shared" si="21"/>
        <v>0</v>
      </c>
      <c r="BG26" s="353">
        <f t="shared" si="21"/>
        <v>0</v>
      </c>
      <c r="BH26" s="353">
        <f t="shared" si="21"/>
        <v>0</v>
      </c>
      <c r="BI26" s="353">
        <f t="shared" si="21"/>
        <v>0</v>
      </c>
      <c r="BJ26" s="353">
        <f t="shared" si="21"/>
        <v>0</v>
      </c>
      <c r="BK26" s="353">
        <f t="shared" si="21"/>
        <v>0</v>
      </c>
      <c r="BL26" s="353">
        <f t="shared" si="21"/>
        <v>0</v>
      </c>
      <c r="BM26" s="353">
        <f t="shared" si="21"/>
        <v>0</v>
      </c>
      <c r="BN26" s="353">
        <f t="shared" si="21"/>
        <v>0</v>
      </c>
      <c r="BO26" s="353">
        <f t="shared" si="21"/>
        <v>0</v>
      </c>
      <c r="BP26" s="353">
        <f t="shared" ref="BP26:CE26" si="22">BP25-SUM(BP17:BP24)</f>
        <v>0</v>
      </c>
      <c r="BQ26" s="353" t="e">
        <f t="shared" si="22"/>
        <v>#REF!</v>
      </c>
      <c r="BR26" s="353" t="e">
        <f t="shared" si="22"/>
        <v>#REF!</v>
      </c>
      <c r="BS26" s="353" t="e">
        <f t="shared" si="22"/>
        <v>#REF!</v>
      </c>
      <c r="BT26" s="353" t="e">
        <f t="shared" si="22"/>
        <v>#REF!</v>
      </c>
      <c r="BU26" s="353" t="e">
        <f t="shared" si="22"/>
        <v>#REF!</v>
      </c>
      <c r="BV26" s="353" t="e">
        <f t="shared" si="22"/>
        <v>#REF!</v>
      </c>
      <c r="BW26" s="353" t="e">
        <f t="shared" si="22"/>
        <v>#REF!</v>
      </c>
      <c r="BX26" s="353" t="e">
        <f t="shared" si="22"/>
        <v>#REF!</v>
      </c>
      <c r="BY26" s="353" t="e">
        <f t="shared" si="22"/>
        <v>#REF!</v>
      </c>
      <c r="BZ26" s="353" t="e">
        <f t="shared" si="22"/>
        <v>#REF!</v>
      </c>
      <c r="CA26" s="353" t="e">
        <f t="shared" si="22"/>
        <v>#REF!</v>
      </c>
      <c r="CB26" s="353" t="e">
        <f t="shared" si="22"/>
        <v>#REF!</v>
      </c>
      <c r="CC26" s="353" t="e">
        <f t="shared" si="22"/>
        <v>#REF!</v>
      </c>
      <c r="CD26" s="353" t="e">
        <f t="shared" si="22"/>
        <v>#REF!</v>
      </c>
      <c r="CE26" s="353">
        <f t="shared" si="22"/>
        <v>0</v>
      </c>
    </row>
    <row r="28" spans="1:85">
      <c r="B28" s="351" t="s">
        <v>1276</v>
      </c>
    </row>
    <row r="29" spans="1:85" s="356" customFormat="1">
      <c r="A29" s="659" t="s">
        <v>55</v>
      </c>
      <c r="B29" s="659"/>
      <c r="C29" s="359">
        <v>1</v>
      </c>
      <c r="D29" s="359">
        <v>2</v>
      </c>
      <c r="E29" s="359">
        <v>3</v>
      </c>
      <c r="F29" s="359">
        <v>4</v>
      </c>
      <c r="G29" s="359">
        <v>5</v>
      </c>
      <c r="H29" s="359">
        <v>6</v>
      </c>
      <c r="I29" s="359">
        <v>7</v>
      </c>
      <c r="J29" s="359">
        <v>8</v>
      </c>
      <c r="K29" s="359">
        <v>9</v>
      </c>
      <c r="L29" s="359">
        <v>10</v>
      </c>
      <c r="M29" s="360">
        <v>11</v>
      </c>
      <c r="N29" s="359">
        <v>12</v>
      </c>
      <c r="O29" s="359">
        <v>13</v>
      </c>
      <c r="P29" s="359">
        <v>14</v>
      </c>
      <c r="Q29" s="359">
        <v>15</v>
      </c>
      <c r="R29" s="359">
        <v>16</v>
      </c>
      <c r="S29" s="359">
        <v>17</v>
      </c>
      <c r="T29" s="359">
        <v>18</v>
      </c>
      <c r="U29" s="359">
        <v>19</v>
      </c>
      <c r="V29" s="359">
        <v>20</v>
      </c>
      <c r="W29" s="359">
        <v>21</v>
      </c>
      <c r="X29" s="359">
        <v>22</v>
      </c>
      <c r="Y29" s="359">
        <v>23</v>
      </c>
      <c r="Z29" s="359">
        <v>24</v>
      </c>
      <c r="AA29" s="359">
        <v>25</v>
      </c>
      <c r="AB29" s="359">
        <v>26</v>
      </c>
      <c r="AC29" s="359">
        <v>27</v>
      </c>
      <c r="AD29" s="359">
        <v>28</v>
      </c>
      <c r="AE29" s="359">
        <v>29</v>
      </c>
      <c r="AF29" s="359">
        <v>30</v>
      </c>
      <c r="AG29" s="359">
        <v>31</v>
      </c>
      <c r="AH29" s="359">
        <v>32</v>
      </c>
      <c r="AI29" s="359">
        <v>33</v>
      </c>
      <c r="AJ29" s="359">
        <v>34</v>
      </c>
      <c r="AK29" s="359">
        <v>35</v>
      </c>
      <c r="AL29" s="359">
        <v>36</v>
      </c>
      <c r="AM29" s="359">
        <v>37</v>
      </c>
      <c r="AN29" s="359">
        <v>38</v>
      </c>
      <c r="AO29" s="359">
        <v>39</v>
      </c>
      <c r="AP29" s="359">
        <v>40</v>
      </c>
      <c r="AQ29" s="359">
        <v>41</v>
      </c>
      <c r="AR29" s="359">
        <v>42</v>
      </c>
      <c r="AS29" s="359">
        <v>43</v>
      </c>
      <c r="AT29" s="359">
        <v>44</v>
      </c>
      <c r="AU29" s="359">
        <v>45</v>
      </c>
      <c r="AV29" s="359">
        <v>46</v>
      </c>
      <c r="AW29" s="359">
        <v>47</v>
      </c>
      <c r="AX29" s="359">
        <v>48</v>
      </c>
      <c r="AY29" s="359">
        <v>49</v>
      </c>
      <c r="AZ29" s="359">
        <v>50</v>
      </c>
      <c r="BA29" s="359">
        <v>51</v>
      </c>
      <c r="BB29" s="359">
        <v>52</v>
      </c>
      <c r="BC29" s="359">
        <v>53</v>
      </c>
      <c r="BD29" s="359">
        <v>54</v>
      </c>
      <c r="BE29" s="359">
        <v>55</v>
      </c>
      <c r="BF29" s="359">
        <v>56</v>
      </c>
      <c r="BG29" s="359">
        <v>57</v>
      </c>
      <c r="BH29" s="359">
        <v>58</v>
      </c>
      <c r="BI29" s="359">
        <v>59</v>
      </c>
      <c r="BJ29" s="359">
        <v>60</v>
      </c>
      <c r="BK29" s="359">
        <v>61</v>
      </c>
      <c r="BL29" s="359">
        <v>62</v>
      </c>
      <c r="BM29" s="359">
        <v>63</v>
      </c>
      <c r="BN29" s="359">
        <v>64</v>
      </c>
      <c r="BO29" s="359">
        <v>65</v>
      </c>
      <c r="BP29" s="359">
        <v>66</v>
      </c>
      <c r="BQ29" s="359">
        <v>67</v>
      </c>
      <c r="BR29" s="359">
        <v>68</v>
      </c>
      <c r="BS29" s="359">
        <v>69</v>
      </c>
      <c r="BT29" s="359">
        <v>70</v>
      </c>
      <c r="BU29" s="359">
        <v>71</v>
      </c>
      <c r="BV29" s="359">
        <v>72</v>
      </c>
      <c r="BW29" s="359">
        <v>73</v>
      </c>
      <c r="BX29" s="359">
        <v>74</v>
      </c>
      <c r="BY29" s="359">
        <v>75</v>
      </c>
      <c r="BZ29" s="359">
        <v>76</v>
      </c>
      <c r="CA29" s="359">
        <v>77</v>
      </c>
      <c r="CB29" s="359">
        <v>78</v>
      </c>
      <c r="CC29" s="359">
        <v>79</v>
      </c>
      <c r="CD29" s="359">
        <v>80</v>
      </c>
      <c r="CE29" s="360">
        <v>81</v>
      </c>
    </row>
    <row r="30" spans="1:85">
      <c r="A30" s="659"/>
      <c r="B30" s="659"/>
      <c r="C30" s="359" t="s">
        <v>2</v>
      </c>
      <c r="D30" s="359" t="s">
        <v>50</v>
      </c>
      <c r="E30" s="359" t="s">
        <v>3</v>
      </c>
      <c r="F30" s="359" t="s">
        <v>1218</v>
      </c>
      <c r="G30" s="359" t="s">
        <v>1219</v>
      </c>
      <c r="H30" s="359" t="s">
        <v>121</v>
      </c>
      <c r="I30" s="359" t="s">
        <v>123</v>
      </c>
      <c r="J30" s="359" t="s">
        <v>122</v>
      </c>
      <c r="K30" s="359" t="s">
        <v>1220</v>
      </c>
      <c r="L30" s="359" t="s">
        <v>1221</v>
      </c>
      <c r="M30" s="360" t="s">
        <v>1222</v>
      </c>
      <c r="N30" s="359" t="s">
        <v>87</v>
      </c>
      <c r="O30" s="359" t="s">
        <v>46</v>
      </c>
      <c r="P30" s="359" t="s">
        <v>1223</v>
      </c>
      <c r="Q30" s="359" t="s">
        <v>130</v>
      </c>
      <c r="R30" s="359" t="s">
        <v>1224</v>
      </c>
      <c r="S30" s="359" t="s">
        <v>1225</v>
      </c>
      <c r="T30" s="359" t="s">
        <v>8</v>
      </c>
      <c r="U30" s="359" t="s">
        <v>9</v>
      </c>
      <c r="V30" s="359" t="s">
        <v>139</v>
      </c>
      <c r="W30" s="359" t="s">
        <v>204</v>
      </c>
      <c r="X30" s="359" t="s">
        <v>1226</v>
      </c>
      <c r="Y30" s="359" t="s">
        <v>1227</v>
      </c>
      <c r="Z30" s="359" t="s">
        <v>1228</v>
      </c>
      <c r="AA30" s="359" t="s">
        <v>1163</v>
      </c>
      <c r="AB30" s="359" t="s">
        <v>1164</v>
      </c>
      <c r="AC30" s="359" t="s">
        <v>1165</v>
      </c>
      <c r="AD30" s="359" t="s">
        <v>1229</v>
      </c>
      <c r="AE30" s="359" t="s">
        <v>1230</v>
      </c>
      <c r="AF30" s="359" t="s">
        <v>1231</v>
      </c>
      <c r="AG30" s="359" t="s">
        <v>1232</v>
      </c>
      <c r="AH30" s="359" t="s">
        <v>1233</v>
      </c>
      <c r="AI30" s="359" t="s">
        <v>83</v>
      </c>
      <c r="AJ30" s="359" t="s">
        <v>1234</v>
      </c>
      <c r="AK30" s="359" t="s">
        <v>865</v>
      </c>
      <c r="AL30" s="359" t="s">
        <v>868</v>
      </c>
      <c r="AM30" s="359" t="s">
        <v>161</v>
      </c>
      <c r="AN30" s="359" t="s">
        <v>162</v>
      </c>
      <c r="AO30" s="359" t="s">
        <v>163</v>
      </c>
      <c r="AP30" s="359" t="s">
        <v>10</v>
      </c>
      <c r="AQ30" s="359" t="s">
        <v>11</v>
      </c>
      <c r="AR30" s="359" t="s">
        <v>1235</v>
      </c>
      <c r="AS30" s="359" t="s">
        <v>1236</v>
      </c>
      <c r="AT30" s="359" t="s">
        <v>47</v>
      </c>
      <c r="AU30" s="359" t="s">
        <v>12</v>
      </c>
      <c r="AV30" s="359" t="s">
        <v>166</v>
      </c>
      <c r="AW30" s="359" t="s">
        <v>51</v>
      </c>
      <c r="AX30" s="359" t="s">
        <v>13</v>
      </c>
      <c r="AY30" s="359" t="s">
        <v>1237</v>
      </c>
      <c r="AZ30" s="359" t="s">
        <v>59</v>
      </c>
      <c r="BA30" s="359" t="s">
        <v>14</v>
      </c>
      <c r="BB30" s="359" t="s">
        <v>15</v>
      </c>
      <c r="BC30" s="359" t="s">
        <v>88</v>
      </c>
      <c r="BD30" s="359" t="s">
        <v>16</v>
      </c>
      <c r="BE30" s="359" t="s">
        <v>167</v>
      </c>
      <c r="BF30" s="359" t="s">
        <v>1238</v>
      </c>
      <c r="BG30" s="359" t="s">
        <v>1239</v>
      </c>
      <c r="BH30" s="359" t="s">
        <v>17</v>
      </c>
      <c r="BI30" s="359" t="s">
        <v>89</v>
      </c>
      <c r="BJ30" s="359" t="s">
        <v>169</v>
      </c>
      <c r="BK30" s="359" t="s">
        <v>170</v>
      </c>
      <c r="BL30" s="359" t="s">
        <v>18</v>
      </c>
      <c r="BM30" s="359" t="s">
        <v>19</v>
      </c>
      <c r="BN30" s="359" t="s">
        <v>20</v>
      </c>
      <c r="BO30" s="359" t="s">
        <v>1240</v>
      </c>
      <c r="BP30" s="359" t="s">
        <v>1241</v>
      </c>
      <c r="BQ30" s="359" t="s">
        <v>1242</v>
      </c>
      <c r="BR30" s="359" t="s">
        <v>52</v>
      </c>
      <c r="BS30" s="359" t="s">
        <v>1243</v>
      </c>
      <c r="BT30" s="359" t="s">
        <v>21</v>
      </c>
      <c r="BU30" s="359" t="s">
        <v>84</v>
      </c>
      <c r="BV30" s="359" t="s">
        <v>172</v>
      </c>
      <c r="BW30" s="359" t="s">
        <v>22</v>
      </c>
      <c r="BX30" s="359" t="s">
        <v>90</v>
      </c>
      <c r="BY30" s="359" t="s">
        <v>173</v>
      </c>
      <c r="BZ30" s="359" t="s">
        <v>91</v>
      </c>
      <c r="CA30" s="359" t="s">
        <v>23</v>
      </c>
      <c r="CB30" s="359" t="s">
        <v>92</v>
      </c>
      <c r="CC30" s="359" t="s">
        <v>24</v>
      </c>
      <c r="CD30" s="359" t="s">
        <v>25</v>
      </c>
      <c r="CE30" s="359" t="s">
        <v>1170</v>
      </c>
      <c r="CF30" s="351" t="s">
        <v>45</v>
      </c>
      <c r="CG30" s="351" t="s">
        <v>1175</v>
      </c>
    </row>
    <row r="31" spans="1:85">
      <c r="A31" s="360">
        <v>48</v>
      </c>
      <c r="B31" s="360" t="s">
        <v>13</v>
      </c>
      <c r="C31" s="353">
        <f>INDEX(マージン率表!$BB$6:$BB$94,C$29)*C17</f>
        <v>0</v>
      </c>
      <c r="D31" s="353">
        <f>INDEX(マージン率表!$BB$6:$BB$94,D$29)*D17</f>
        <v>0</v>
      </c>
      <c r="E31" s="353">
        <f>INDEX(マージン率表!$BB$6:$BB$94,E$29)*E17</f>
        <v>0</v>
      </c>
      <c r="F31" s="353">
        <f>INDEX(マージン率表!$BB$6:$BB$94,F$29)*F17</f>
        <v>0</v>
      </c>
      <c r="G31" s="353">
        <f>INDEX(マージン率表!$BB$6:$BB$94,G$29)*G17</f>
        <v>0</v>
      </c>
      <c r="H31" s="353">
        <f>INDEX(マージン率表!$BB$6:$BB$94,H$29)*H17</f>
        <v>0</v>
      </c>
      <c r="I31" s="353">
        <f>INDEX(マージン率表!$BB$6:$BB$94,I$29)*I17</f>
        <v>0</v>
      </c>
      <c r="J31" s="353">
        <f>INDEX(マージン率表!$BB$6:$BB$94,J$29)*J17</f>
        <v>0</v>
      </c>
      <c r="K31" s="353">
        <f>INDEX(マージン率表!$BB$6:$BB$94,K$29)*K17</f>
        <v>0</v>
      </c>
      <c r="L31" s="353">
        <f>INDEX(マージン率表!$BB$6:$BB$94,L$29)*L17</f>
        <v>0</v>
      </c>
      <c r="M31" s="353">
        <f>INDEX(マージン率表!$BB$6:$BB$94,M$29)*M17</f>
        <v>0</v>
      </c>
      <c r="N31" s="353">
        <f>INDEX(マージン率表!$BB$6:$BB$94,N$29)*N17</f>
        <v>0</v>
      </c>
      <c r="O31" s="353">
        <f>INDEX(マージン率表!$BB$6:$BB$94,O$29)*O17</f>
        <v>0</v>
      </c>
      <c r="P31" s="353">
        <f>INDEX(マージン率表!$BB$6:$BB$94,P$29)*P17</f>
        <v>0</v>
      </c>
      <c r="Q31" s="353">
        <f>INDEX(マージン率表!$BB$6:$BB$94,Q$29)*Q17</f>
        <v>0</v>
      </c>
      <c r="R31" s="353">
        <f>INDEX(マージン率表!$BB$6:$BB$94,R$29)*R17</f>
        <v>0</v>
      </c>
      <c r="S31" s="353">
        <f>INDEX(マージン率表!$BB$6:$BB$94,S$29)*S17</f>
        <v>0</v>
      </c>
      <c r="T31" s="353">
        <f>INDEX(マージン率表!$BB$6:$BB$94,T$29)*T17</f>
        <v>0</v>
      </c>
      <c r="U31" s="353">
        <f>INDEX(マージン率表!$BB$6:$BB$94,U$29)*U17</f>
        <v>0</v>
      </c>
      <c r="V31" s="353">
        <f>INDEX(マージン率表!$BB$6:$BB$94,V$29)*V17</f>
        <v>0</v>
      </c>
      <c r="W31" s="353">
        <f>INDEX(マージン率表!$BB$6:$BB$94,W$29)*W17</f>
        <v>0</v>
      </c>
      <c r="X31" s="353">
        <f>INDEX(マージン率表!$BB$6:$BB$94,X$29)*X17</f>
        <v>0</v>
      </c>
      <c r="Y31" s="353">
        <f>INDEX(マージン率表!$BB$6:$BB$94,Y$29)*Y17</f>
        <v>0</v>
      </c>
      <c r="Z31" s="353">
        <f>INDEX(マージン率表!$BB$6:$BB$94,Z$29)*Z17</f>
        <v>0</v>
      </c>
      <c r="AA31" s="353">
        <f>INDEX(マージン率表!$BB$6:$BB$94,AA$29)*AA17</f>
        <v>0</v>
      </c>
      <c r="AB31" s="353">
        <f>INDEX(マージン率表!$BB$6:$BB$94,AB$29)*AB17</f>
        <v>0</v>
      </c>
      <c r="AC31" s="353">
        <f>INDEX(マージン率表!$BB$6:$BB$94,AC$29)*AC17</f>
        <v>0</v>
      </c>
      <c r="AD31" s="353">
        <f>INDEX(マージン率表!$BB$6:$BB$94,AD$29)*AD17</f>
        <v>0</v>
      </c>
      <c r="AE31" s="353">
        <f>INDEX(マージン率表!$BB$6:$BB$94,AE$29)*AE17</f>
        <v>0</v>
      </c>
      <c r="AF31" s="353">
        <f>INDEX(マージン率表!$BB$6:$BB$94,AF$29)*AF17</f>
        <v>0</v>
      </c>
      <c r="AG31" s="353">
        <f>INDEX(マージン率表!$BB$6:$BB$94,AG$29)*AG17</f>
        <v>0</v>
      </c>
      <c r="AH31" s="353">
        <f>INDEX(マージン率表!$BB$6:$BB$94,AH$29)*AH17</f>
        <v>0</v>
      </c>
      <c r="AI31" s="353">
        <f>INDEX(マージン率表!$BB$6:$BB$94,AI$29)*AI17</f>
        <v>0</v>
      </c>
      <c r="AJ31" s="353">
        <f>INDEX(マージン率表!$BB$6:$BB$94,AJ$29)*AJ17</f>
        <v>0</v>
      </c>
      <c r="AK31" s="353">
        <f>INDEX(マージン率表!$BB$6:$BB$94,AK$29)*AK17</f>
        <v>0</v>
      </c>
      <c r="AL31" s="353">
        <f>INDEX(マージン率表!$BB$6:$BB$94,AL$29)*AL17</f>
        <v>0</v>
      </c>
      <c r="AM31" s="353">
        <f>INDEX(マージン率表!$BB$6:$BB$94,AM$29)*AM17</f>
        <v>0</v>
      </c>
      <c r="AN31" s="353">
        <f>INDEX(マージン率表!$BB$6:$BB$94,AN$29)*AN17</f>
        <v>0</v>
      </c>
      <c r="AO31" s="353">
        <f>INDEX(マージン率表!$BB$6:$BB$94,AO$29)*AO17</f>
        <v>0</v>
      </c>
      <c r="AP31" s="353">
        <f>INDEX(マージン率表!$BB$6:$BB$94,AP$29)*AP17</f>
        <v>0</v>
      </c>
      <c r="AQ31" s="353">
        <f>INDEX(マージン率表!$BB$6:$BB$94,AQ$29)*AQ17</f>
        <v>0</v>
      </c>
      <c r="AR31" s="353">
        <f>INDEX(マージン率表!$BB$6:$BB$94,AR$29)*AR17</f>
        <v>0</v>
      </c>
      <c r="AS31" s="353">
        <f>INDEX(マージン率表!$BB$6:$BB$94,AS$29)*AS17</f>
        <v>0</v>
      </c>
      <c r="AT31" s="353">
        <f>INDEX(マージン率表!$BB$6:$BB$94,AT$29)*AT17</f>
        <v>0</v>
      </c>
      <c r="AU31" s="353">
        <f>INDEX(マージン率表!$BB$6:$BB$94,AU$29)*AU17</f>
        <v>0</v>
      </c>
      <c r="AV31" s="353">
        <f>INDEX(マージン率表!$BB$6:$BB$94,AV$29)*AV17</f>
        <v>0</v>
      </c>
      <c r="AW31" s="353">
        <f>INDEX(マージン率表!$BB$6:$BB$94,AW$29)*AW17</f>
        <v>0</v>
      </c>
      <c r="AX31" s="353">
        <f>INDEX(マージン率表!$BB$6:$BB$94,AX$29)*AX17</f>
        <v>0</v>
      </c>
      <c r="AY31" s="353">
        <f>INDEX(マージン率表!$BB$6:$BB$94,AY$29)*AY17</f>
        <v>0</v>
      </c>
      <c r="AZ31" s="353">
        <f>INDEX(マージン率表!$BB$6:$BB$94,AZ$29)*AZ17</f>
        <v>0</v>
      </c>
      <c r="BA31" s="353">
        <f>INDEX(マージン率表!$BB$6:$BB$94,BA$29)*BA17</f>
        <v>0</v>
      </c>
      <c r="BB31" s="353">
        <f>INDEX(マージン率表!$BB$6:$BB$94,BB$29)*BB17</f>
        <v>0</v>
      </c>
      <c r="BC31" s="353">
        <f>INDEX(マージン率表!$BB$6:$BB$94,BC$29)*BC17</f>
        <v>0</v>
      </c>
      <c r="BD31" s="353">
        <f>INDEX(マージン率表!$BB$6:$BB$94,BD$29)*BD17</f>
        <v>0</v>
      </c>
      <c r="BE31" s="353">
        <f>INDEX(マージン率表!$BB$6:$BB$94,BE$29)*BE17</f>
        <v>0</v>
      </c>
      <c r="BF31" s="353">
        <f>INDEX(マージン率表!$BB$6:$BB$94,BF$29)*BF17</f>
        <v>0</v>
      </c>
      <c r="BG31" s="353">
        <f>INDEX(マージン率表!$BB$6:$BB$94,BG$29)*BG17</f>
        <v>0</v>
      </c>
      <c r="BH31" s="353">
        <f>INDEX(マージン率表!$BB$6:$BB$94,BH$29)*BH17</f>
        <v>0</v>
      </c>
      <c r="BI31" s="353">
        <f>INDEX(マージン率表!$BB$6:$BB$94,BI$29)*BI17</f>
        <v>0</v>
      </c>
      <c r="BJ31" s="353">
        <f>INDEX(マージン率表!$BB$6:$BB$94,BJ$29)*BJ17</f>
        <v>0</v>
      </c>
      <c r="BK31" s="353">
        <f>INDEX(マージン率表!$BB$6:$BB$94,BK$29)*BK17</f>
        <v>0</v>
      </c>
      <c r="BL31" s="353">
        <f>INDEX(マージン率表!$BB$6:$BB$94,BL$29)*BL17</f>
        <v>0</v>
      </c>
      <c r="BM31" s="353">
        <f>INDEX(マージン率表!$BB$6:$BB$94,BM$29)*BM17</f>
        <v>0</v>
      </c>
      <c r="BN31" s="353">
        <f>INDEX(マージン率表!$BB$6:$BB$94,BN$29)*BN17</f>
        <v>0</v>
      </c>
      <c r="BO31" s="353">
        <f>INDEX(マージン率表!$BB$6:$BB$94,BO$29)*BO17</f>
        <v>0</v>
      </c>
      <c r="BP31" s="353">
        <f>INDEX(マージン率表!$BB$6:$BB$94,BP$29)*BP17</f>
        <v>0</v>
      </c>
      <c r="BQ31" s="353" t="e">
        <f>INDEX(マージン率表!$BB$6:$BB$94,BQ$29)*BQ17</f>
        <v>#REF!</v>
      </c>
      <c r="BR31" s="353" t="e">
        <f>INDEX(マージン率表!$BB$6:$BB$94,BR$29)*BR17</f>
        <v>#REF!</v>
      </c>
      <c r="BS31" s="353" t="e">
        <f>INDEX(マージン率表!$BB$6:$BB$94,BS$29)*BS17</f>
        <v>#REF!</v>
      </c>
      <c r="BT31" s="353" t="e">
        <f>INDEX(マージン率表!$BB$6:$BB$94,BT$29)*BT17</f>
        <v>#REF!</v>
      </c>
      <c r="BU31" s="353" t="e">
        <f>INDEX(マージン率表!$BB$6:$BB$94,BU$29)*BU17</f>
        <v>#REF!</v>
      </c>
      <c r="BV31" s="353" t="e">
        <f>INDEX(マージン率表!$BB$6:$BB$94,BV$29)*BV17</f>
        <v>#REF!</v>
      </c>
      <c r="BW31" s="353" t="e">
        <f>INDEX(マージン率表!$BB$6:$BB$94,BW$29)*BW17</f>
        <v>#REF!</v>
      </c>
      <c r="BX31" s="353" t="e">
        <f>INDEX(マージン率表!$BB$6:$BB$94,BX$29)*BX17</f>
        <v>#REF!</v>
      </c>
      <c r="BY31" s="353" t="e">
        <f>INDEX(マージン率表!$BB$6:$BB$94,BY$29)*BY17</f>
        <v>#REF!</v>
      </c>
      <c r="BZ31" s="353" t="e">
        <f>INDEX(マージン率表!$BB$6:$BB$94,BZ$29)*BZ17</f>
        <v>#REF!</v>
      </c>
      <c r="CA31" s="353" t="e">
        <f>INDEX(マージン率表!$BB$6:$BB$94,CA$29)*CA17</f>
        <v>#REF!</v>
      </c>
      <c r="CB31" s="353" t="e">
        <f>INDEX(マージン率表!$BB$6:$BB$94,CB$29)*CB17</f>
        <v>#REF!</v>
      </c>
      <c r="CC31" s="353" t="e">
        <f>INDEX(マージン率表!$BB$6:$BB$94,CC$29)*CC17</f>
        <v>#REF!</v>
      </c>
      <c r="CD31" s="353" t="e">
        <f>INDEX(マージン率表!$BB$6:$BB$94,CD$29)*CD17</f>
        <v>#REF!</v>
      </c>
      <c r="CE31" s="353">
        <f>INDEX(マージン率表!$BB$6:$BB$94,CE$29)*CE17</f>
        <v>0</v>
      </c>
      <c r="CF31" s="357">
        <f>自給率表!C51</f>
        <v>0.77033334467425141</v>
      </c>
      <c r="CG31" s="358">
        <f>CE31*CF31</f>
        <v>0</v>
      </c>
    </row>
    <row r="32" spans="1:85">
      <c r="A32" s="360">
        <v>49</v>
      </c>
      <c r="B32" s="360" t="s">
        <v>1237</v>
      </c>
      <c r="C32" s="353">
        <f>INDEX(マージン率表!$BB$6:$BB$94,C$29)*C18</f>
        <v>0</v>
      </c>
      <c r="D32" s="353">
        <f>INDEX(マージン率表!$BB$6:$BB$94,D$29)*D18</f>
        <v>0</v>
      </c>
      <c r="E32" s="353">
        <f>INDEX(マージン率表!$BB$6:$BB$94,E$29)*E18</f>
        <v>0</v>
      </c>
      <c r="F32" s="353">
        <f>INDEX(マージン率表!$BB$6:$BB$94,F$29)*F18</f>
        <v>0</v>
      </c>
      <c r="G32" s="353">
        <f>INDEX(マージン率表!$BB$6:$BB$94,G$29)*G18</f>
        <v>0</v>
      </c>
      <c r="H32" s="353">
        <f>INDEX(マージン率表!$BB$6:$BB$94,H$29)*H18</f>
        <v>0</v>
      </c>
      <c r="I32" s="353">
        <f>INDEX(マージン率表!$BB$6:$BB$94,I$29)*I18</f>
        <v>0</v>
      </c>
      <c r="J32" s="353">
        <f>INDEX(マージン率表!$BB$6:$BB$94,J$29)*J18</f>
        <v>0</v>
      </c>
      <c r="K32" s="353">
        <f>INDEX(マージン率表!$BB$6:$BB$94,K$29)*K18</f>
        <v>0</v>
      </c>
      <c r="L32" s="353">
        <f>INDEX(マージン率表!$BB$6:$BB$94,L$29)*L18</f>
        <v>0</v>
      </c>
      <c r="M32" s="353">
        <f>INDEX(マージン率表!$BB$6:$BB$94,M$29)*M18</f>
        <v>0</v>
      </c>
      <c r="N32" s="353">
        <f>INDEX(マージン率表!$BB$6:$BB$94,N$29)*N18</f>
        <v>0</v>
      </c>
      <c r="O32" s="353">
        <f>INDEX(マージン率表!$BB$6:$BB$94,O$29)*O18</f>
        <v>0</v>
      </c>
      <c r="P32" s="353">
        <f>INDEX(マージン率表!$BB$6:$BB$94,P$29)*P18</f>
        <v>0</v>
      </c>
      <c r="Q32" s="353">
        <f>INDEX(マージン率表!$BB$6:$BB$94,Q$29)*Q18</f>
        <v>0</v>
      </c>
      <c r="R32" s="353">
        <f>INDEX(マージン率表!$BB$6:$BB$94,R$29)*R18</f>
        <v>0</v>
      </c>
      <c r="S32" s="353">
        <f>INDEX(マージン率表!$BB$6:$BB$94,S$29)*S18</f>
        <v>0</v>
      </c>
      <c r="T32" s="353">
        <f>INDEX(マージン率表!$BB$6:$BB$94,T$29)*T18</f>
        <v>0</v>
      </c>
      <c r="U32" s="353">
        <f>INDEX(マージン率表!$BB$6:$BB$94,U$29)*U18</f>
        <v>0</v>
      </c>
      <c r="V32" s="353">
        <f>INDEX(マージン率表!$BB$6:$BB$94,V$29)*V18</f>
        <v>0</v>
      </c>
      <c r="W32" s="353">
        <f>INDEX(マージン率表!$BB$6:$BB$94,W$29)*W18</f>
        <v>0</v>
      </c>
      <c r="X32" s="353">
        <f>INDEX(マージン率表!$BB$6:$BB$94,X$29)*X18</f>
        <v>0</v>
      </c>
      <c r="Y32" s="353">
        <f>INDEX(マージン率表!$BB$6:$BB$94,Y$29)*Y18</f>
        <v>0</v>
      </c>
      <c r="Z32" s="353">
        <f>INDEX(マージン率表!$BB$6:$BB$94,Z$29)*Z18</f>
        <v>0</v>
      </c>
      <c r="AA32" s="353">
        <f>INDEX(マージン率表!$BB$6:$BB$94,AA$29)*AA18</f>
        <v>0</v>
      </c>
      <c r="AB32" s="353">
        <f>INDEX(マージン率表!$BB$6:$BB$94,AB$29)*AB18</f>
        <v>0</v>
      </c>
      <c r="AC32" s="353">
        <f>INDEX(マージン率表!$BB$6:$BB$94,AC$29)*AC18</f>
        <v>0</v>
      </c>
      <c r="AD32" s="353">
        <f>INDEX(マージン率表!$BB$6:$BB$94,AD$29)*AD18</f>
        <v>0</v>
      </c>
      <c r="AE32" s="353">
        <f>INDEX(マージン率表!$BB$6:$BB$94,AE$29)*AE18</f>
        <v>0</v>
      </c>
      <c r="AF32" s="353">
        <f>INDEX(マージン率表!$BB$6:$BB$94,AF$29)*AF18</f>
        <v>0</v>
      </c>
      <c r="AG32" s="353">
        <f>INDEX(マージン率表!$BB$6:$BB$94,AG$29)*AG18</f>
        <v>0</v>
      </c>
      <c r="AH32" s="353">
        <f>INDEX(マージン率表!$BB$6:$BB$94,AH$29)*AH18</f>
        <v>0</v>
      </c>
      <c r="AI32" s="353">
        <f>INDEX(マージン率表!$BB$6:$BB$94,AI$29)*AI18</f>
        <v>0</v>
      </c>
      <c r="AJ32" s="353">
        <f>INDEX(マージン率表!$BB$6:$BB$94,AJ$29)*AJ18</f>
        <v>0</v>
      </c>
      <c r="AK32" s="353">
        <f>INDEX(マージン率表!$BB$6:$BB$94,AK$29)*AK18</f>
        <v>0</v>
      </c>
      <c r="AL32" s="353">
        <f>INDEX(マージン率表!$BB$6:$BB$94,AL$29)*AL18</f>
        <v>0</v>
      </c>
      <c r="AM32" s="353">
        <f>INDEX(マージン率表!$BB$6:$BB$94,AM$29)*AM18</f>
        <v>0</v>
      </c>
      <c r="AN32" s="353">
        <f>INDEX(マージン率表!$BB$6:$BB$94,AN$29)*AN18</f>
        <v>0</v>
      </c>
      <c r="AO32" s="353">
        <f>INDEX(マージン率表!$BB$6:$BB$94,AO$29)*AO18</f>
        <v>0</v>
      </c>
      <c r="AP32" s="353">
        <f>INDEX(マージン率表!$BB$6:$BB$94,AP$29)*AP18</f>
        <v>0</v>
      </c>
      <c r="AQ32" s="353">
        <f>INDEX(マージン率表!$BB$6:$BB$94,AQ$29)*AQ18</f>
        <v>0</v>
      </c>
      <c r="AR32" s="353">
        <f>INDEX(マージン率表!$BB$6:$BB$94,AR$29)*AR18</f>
        <v>0</v>
      </c>
      <c r="AS32" s="353">
        <f>INDEX(マージン率表!$BB$6:$BB$94,AS$29)*AS18</f>
        <v>0</v>
      </c>
      <c r="AT32" s="353">
        <f>INDEX(マージン率表!$BB$6:$BB$94,AT$29)*AT18</f>
        <v>0</v>
      </c>
      <c r="AU32" s="353">
        <f>INDEX(マージン率表!$BB$6:$BB$94,AU$29)*AU18</f>
        <v>0</v>
      </c>
      <c r="AV32" s="353">
        <f>INDEX(マージン率表!$BB$6:$BB$94,AV$29)*AV18</f>
        <v>0</v>
      </c>
      <c r="AW32" s="353">
        <f>INDEX(マージン率表!$BB$6:$BB$94,AW$29)*AW18</f>
        <v>0</v>
      </c>
      <c r="AX32" s="353">
        <f>INDEX(マージン率表!$BB$6:$BB$94,AX$29)*AX18</f>
        <v>0</v>
      </c>
      <c r="AY32" s="353">
        <f>INDEX(マージン率表!$BB$6:$BB$94,AY$29)*AY18</f>
        <v>0</v>
      </c>
      <c r="AZ32" s="353">
        <f>INDEX(マージン率表!$BB$6:$BB$94,AZ$29)*AZ18</f>
        <v>0</v>
      </c>
      <c r="BA32" s="353">
        <f>INDEX(マージン率表!$BB$6:$BB$94,BA$29)*BA18</f>
        <v>0</v>
      </c>
      <c r="BB32" s="353">
        <f>INDEX(マージン率表!$BB$6:$BB$94,BB$29)*BB18</f>
        <v>0</v>
      </c>
      <c r="BC32" s="353">
        <f>INDEX(マージン率表!$BB$6:$BB$94,BC$29)*BC18</f>
        <v>0</v>
      </c>
      <c r="BD32" s="353">
        <f>INDEX(マージン率表!$BB$6:$BB$94,BD$29)*BD18</f>
        <v>0</v>
      </c>
      <c r="BE32" s="353">
        <f>INDEX(マージン率表!$BB$6:$BB$94,BE$29)*BE18</f>
        <v>0</v>
      </c>
      <c r="BF32" s="353">
        <f>INDEX(マージン率表!$BB$6:$BB$94,BF$29)*BF18</f>
        <v>0</v>
      </c>
      <c r="BG32" s="353">
        <f>INDEX(マージン率表!$BB$6:$BB$94,BG$29)*BG18</f>
        <v>0</v>
      </c>
      <c r="BH32" s="353">
        <f>INDEX(マージン率表!$BB$6:$BB$94,BH$29)*BH18</f>
        <v>0</v>
      </c>
      <c r="BI32" s="353">
        <f>INDEX(マージン率表!$BB$6:$BB$94,BI$29)*BI18</f>
        <v>0</v>
      </c>
      <c r="BJ32" s="353">
        <f>INDEX(マージン率表!$BB$6:$BB$94,BJ$29)*BJ18</f>
        <v>0</v>
      </c>
      <c r="BK32" s="353">
        <f>INDEX(マージン率表!$BB$6:$BB$94,BK$29)*BK18</f>
        <v>0</v>
      </c>
      <c r="BL32" s="353">
        <f>INDEX(マージン率表!$BB$6:$BB$94,BL$29)*BL18</f>
        <v>0</v>
      </c>
      <c r="BM32" s="353">
        <f>INDEX(マージン率表!$BB$6:$BB$94,BM$29)*BM18</f>
        <v>0</v>
      </c>
      <c r="BN32" s="353">
        <f>INDEX(マージン率表!$BB$6:$BB$94,BN$29)*BN18</f>
        <v>0</v>
      </c>
      <c r="BO32" s="353">
        <f>INDEX(マージン率表!$BB$6:$BB$94,BO$29)*BO18</f>
        <v>0</v>
      </c>
      <c r="BP32" s="353">
        <f>INDEX(マージン率表!$BB$6:$BB$94,BP$29)*BP18</f>
        <v>0</v>
      </c>
      <c r="BQ32" s="353" t="e">
        <f>INDEX(マージン率表!$BB$6:$BB$94,BQ$29)*BQ18</f>
        <v>#REF!</v>
      </c>
      <c r="BR32" s="353" t="e">
        <f>INDEX(マージン率表!$BB$6:$BB$94,BR$29)*BR18</f>
        <v>#REF!</v>
      </c>
      <c r="BS32" s="353" t="e">
        <f>INDEX(マージン率表!$BB$6:$BB$94,BS$29)*BS18</f>
        <v>#REF!</v>
      </c>
      <c r="BT32" s="353" t="e">
        <f>INDEX(マージン率表!$BB$6:$BB$94,BT$29)*BT18</f>
        <v>#REF!</v>
      </c>
      <c r="BU32" s="353" t="e">
        <f>INDEX(マージン率表!$BB$6:$BB$94,BU$29)*BU18</f>
        <v>#REF!</v>
      </c>
      <c r="BV32" s="353" t="e">
        <f>INDEX(マージン率表!$BB$6:$BB$94,BV$29)*BV18</f>
        <v>#REF!</v>
      </c>
      <c r="BW32" s="353" t="e">
        <f>INDEX(マージン率表!$BB$6:$BB$94,BW$29)*BW18</f>
        <v>#REF!</v>
      </c>
      <c r="BX32" s="353" t="e">
        <f>INDEX(マージン率表!$BB$6:$BB$94,BX$29)*BX18</f>
        <v>#REF!</v>
      </c>
      <c r="BY32" s="353" t="e">
        <f>INDEX(マージン率表!$BB$6:$BB$94,BY$29)*BY18</f>
        <v>#REF!</v>
      </c>
      <c r="BZ32" s="353" t="e">
        <f>INDEX(マージン率表!$BB$6:$BB$94,BZ$29)*BZ18</f>
        <v>#REF!</v>
      </c>
      <c r="CA32" s="353" t="e">
        <f>INDEX(マージン率表!$BB$6:$BB$94,CA$29)*CA18</f>
        <v>#REF!</v>
      </c>
      <c r="CB32" s="353" t="e">
        <f>INDEX(マージン率表!$BB$6:$BB$94,CB$29)*CB18</f>
        <v>#REF!</v>
      </c>
      <c r="CC32" s="353" t="e">
        <f>INDEX(マージン率表!$BB$6:$BB$94,CC$29)*CC18</f>
        <v>#REF!</v>
      </c>
      <c r="CD32" s="353" t="e">
        <f>INDEX(マージン率表!$BB$6:$BB$94,CD$29)*CD18</f>
        <v>#REF!</v>
      </c>
      <c r="CE32" s="353">
        <f>INDEX(マージン率表!$BB$6:$BB$94,CE$29)*CE18</f>
        <v>0</v>
      </c>
      <c r="CF32" s="357">
        <f>自給率表!C52</f>
        <v>0.7585235034168174</v>
      </c>
      <c r="CG32" s="358">
        <f t="shared" ref="CG32:CG38" si="23">CE32*CF32</f>
        <v>0</v>
      </c>
    </row>
    <row r="33" spans="1:85">
      <c r="A33" s="360">
        <v>50</v>
      </c>
      <c r="B33" s="360" t="s">
        <v>59</v>
      </c>
      <c r="C33" s="353">
        <f>INDEX(マージン率表!$BB$6:$BB$94,C$29)*C19</f>
        <v>0</v>
      </c>
      <c r="D33" s="353">
        <f>INDEX(マージン率表!$BB$6:$BB$94,D$29)*D19</f>
        <v>0</v>
      </c>
      <c r="E33" s="353">
        <f>INDEX(マージン率表!$BB$6:$BB$94,E$29)*E19</f>
        <v>0</v>
      </c>
      <c r="F33" s="353">
        <f>INDEX(マージン率表!$BB$6:$BB$94,F$29)*F19</f>
        <v>0</v>
      </c>
      <c r="G33" s="353">
        <f>INDEX(マージン率表!$BB$6:$BB$94,G$29)*G19</f>
        <v>0</v>
      </c>
      <c r="H33" s="353">
        <f>INDEX(マージン率表!$BB$6:$BB$94,H$29)*H19</f>
        <v>0</v>
      </c>
      <c r="I33" s="353">
        <f>INDEX(マージン率表!$BB$6:$BB$94,I$29)*I19</f>
        <v>0</v>
      </c>
      <c r="J33" s="353">
        <f>INDEX(マージン率表!$BB$6:$BB$94,J$29)*J19</f>
        <v>0</v>
      </c>
      <c r="K33" s="353">
        <f>INDEX(マージン率表!$BB$6:$BB$94,K$29)*K19</f>
        <v>0</v>
      </c>
      <c r="L33" s="353">
        <f>INDEX(マージン率表!$BB$6:$BB$94,L$29)*L19</f>
        <v>0</v>
      </c>
      <c r="M33" s="353">
        <f>INDEX(マージン率表!$BB$6:$BB$94,M$29)*M19</f>
        <v>0</v>
      </c>
      <c r="N33" s="353">
        <f>INDEX(マージン率表!$BB$6:$BB$94,N$29)*N19</f>
        <v>0</v>
      </c>
      <c r="O33" s="353">
        <f>INDEX(マージン率表!$BB$6:$BB$94,O$29)*O19</f>
        <v>0</v>
      </c>
      <c r="P33" s="353">
        <f>INDEX(マージン率表!$BB$6:$BB$94,P$29)*P19</f>
        <v>0</v>
      </c>
      <c r="Q33" s="353">
        <f>INDEX(マージン率表!$BB$6:$BB$94,Q$29)*Q19</f>
        <v>0</v>
      </c>
      <c r="R33" s="353">
        <f>INDEX(マージン率表!$BB$6:$BB$94,R$29)*R19</f>
        <v>0</v>
      </c>
      <c r="S33" s="353">
        <f>INDEX(マージン率表!$BB$6:$BB$94,S$29)*S19</f>
        <v>0</v>
      </c>
      <c r="T33" s="353">
        <f>INDEX(マージン率表!$BB$6:$BB$94,T$29)*T19</f>
        <v>0</v>
      </c>
      <c r="U33" s="353">
        <f>INDEX(マージン率表!$BB$6:$BB$94,U$29)*U19</f>
        <v>0</v>
      </c>
      <c r="V33" s="353">
        <f>INDEX(マージン率表!$BB$6:$BB$94,V$29)*V19</f>
        <v>0</v>
      </c>
      <c r="W33" s="353">
        <f>INDEX(マージン率表!$BB$6:$BB$94,W$29)*W19</f>
        <v>0</v>
      </c>
      <c r="X33" s="353">
        <f>INDEX(マージン率表!$BB$6:$BB$94,X$29)*X19</f>
        <v>0</v>
      </c>
      <c r="Y33" s="353">
        <f>INDEX(マージン率表!$BB$6:$BB$94,Y$29)*Y19</f>
        <v>0</v>
      </c>
      <c r="Z33" s="353">
        <f>INDEX(マージン率表!$BB$6:$BB$94,Z$29)*Z19</f>
        <v>0</v>
      </c>
      <c r="AA33" s="353">
        <f>INDEX(マージン率表!$BB$6:$BB$94,AA$29)*AA19</f>
        <v>0</v>
      </c>
      <c r="AB33" s="353">
        <f>INDEX(マージン率表!$BB$6:$BB$94,AB$29)*AB19</f>
        <v>0</v>
      </c>
      <c r="AC33" s="353">
        <f>INDEX(マージン率表!$BB$6:$BB$94,AC$29)*AC19</f>
        <v>0</v>
      </c>
      <c r="AD33" s="353">
        <f>INDEX(マージン率表!$BB$6:$BB$94,AD$29)*AD19</f>
        <v>0</v>
      </c>
      <c r="AE33" s="353">
        <f>INDEX(マージン率表!$BB$6:$BB$94,AE$29)*AE19</f>
        <v>0</v>
      </c>
      <c r="AF33" s="353">
        <f>INDEX(マージン率表!$BB$6:$BB$94,AF$29)*AF19</f>
        <v>0</v>
      </c>
      <c r="AG33" s="353">
        <f>INDEX(マージン率表!$BB$6:$BB$94,AG$29)*AG19</f>
        <v>0</v>
      </c>
      <c r="AH33" s="353">
        <f>INDEX(マージン率表!$BB$6:$BB$94,AH$29)*AH19</f>
        <v>0</v>
      </c>
      <c r="AI33" s="353">
        <f>INDEX(マージン率表!$BB$6:$BB$94,AI$29)*AI19</f>
        <v>0</v>
      </c>
      <c r="AJ33" s="353">
        <f>INDEX(マージン率表!$BB$6:$BB$94,AJ$29)*AJ19</f>
        <v>0</v>
      </c>
      <c r="AK33" s="353">
        <f>INDEX(マージン率表!$BB$6:$BB$94,AK$29)*AK19</f>
        <v>0</v>
      </c>
      <c r="AL33" s="353">
        <f>INDEX(マージン率表!$BB$6:$BB$94,AL$29)*AL19</f>
        <v>0</v>
      </c>
      <c r="AM33" s="353">
        <f>INDEX(マージン率表!$BB$6:$BB$94,AM$29)*AM19</f>
        <v>0</v>
      </c>
      <c r="AN33" s="353">
        <f>INDEX(マージン率表!$BB$6:$BB$94,AN$29)*AN19</f>
        <v>0</v>
      </c>
      <c r="AO33" s="353">
        <f>INDEX(マージン率表!$BB$6:$BB$94,AO$29)*AO19</f>
        <v>0</v>
      </c>
      <c r="AP33" s="353">
        <f>INDEX(マージン率表!$BB$6:$BB$94,AP$29)*AP19</f>
        <v>0</v>
      </c>
      <c r="AQ33" s="353">
        <f>INDEX(マージン率表!$BB$6:$BB$94,AQ$29)*AQ19</f>
        <v>0</v>
      </c>
      <c r="AR33" s="353">
        <f>INDEX(マージン率表!$BB$6:$BB$94,AR$29)*AR19</f>
        <v>0</v>
      </c>
      <c r="AS33" s="353">
        <f>INDEX(マージン率表!$BB$6:$BB$94,AS$29)*AS19</f>
        <v>0</v>
      </c>
      <c r="AT33" s="353">
        <f>INDEX(マージン率表!$BB$6:$BB$94,AT$29)*AT19</f>
        <v>0</v>
      </c>
      <c r="AU33" s="353">
        <f>INDEX(マージン率表!$BB$6:$BB$94,AU$29)*AU19</f>
        <v>0</v>
      </c>
      <c r="AV33" s="353">
        <f>INDEX(マージン率表!$BB$6:$BB$94,AV$29)*AV19</f>
        <v>0</v>
      </c>
      <c r="AW33" s="353">
        <f>INDEX(マージン率表!$BB$6:$BB$94,AW$29)*AW19</f>
        <v>0</v>
      </c>
      <c r="AX33" s="353">
        <f>INDEX(マージン率表!$BB$6:$BB$94,AX$29)*AX19</f>
        <v>0</v>
      </c>
      <c r="AY33" s="353">
        <f>INDEX(マージン率表!$BB$6:$BB$94,AY$29)*AY19</f>
        <v>0</v>
      </c>
      <c r="AZ33" s="353">
        <f>INDEX(マージン率表!$BB$6:$BB$94,AZ$29)*AZ19</f>
        <v>0</v>
      </c>
      <c r="BA33" s="353">
        <f>INDEX(マージン率表!$BB$6:$BB$94,BA$29)*BA19</f>
        <v>0</v>
      </c>
      <c r="BB33" s="353">
        <f>INDEX(マージン率表!$BB$6:$BB$94,BB$29)*BB19</f>
        <v>0</v>
      </c>
      <c r="BC33" s="353">
        <f>INDEX(マージン率表!$BB$6:$BB$94,BC$29)*BC19</f>
        <v>0</v>
      </c>
      <c r="BD33" s="353">
        <f>INDEX(マージン率表!$BB$6:$BB$94,BD$29)*BD19</f>
        <v>0</v>
      </c>
      <c r="BE33" s="353">
        <f>INDEX(マージン率表!$BB$6:$BB$94,BE$29)*BE19</f>
        <v>0</v>
      </c>
      <c r="BF33" s="353">
        <f>INDEX(マージン率表!$BB$6:$BB$94,BF$29)*BF19</f>
        <v>0</v>
      </c>
      <c r="BG33" s="353">
        <f>INDEX(マージン率表!$BB$6:$BB$94,BG$29)*BG19</f>
        <v>0</v>
      </c>
      <c r="BH33" s="353">
        <f>INDEX(マージン率表!$BB$6:$BB$94,BH$29)*BH19</f>
        <v>0</v>
      </c>
      <c r="BI33" s="353">
        <f>INDEX(マージン率表!$BB$6:$BB$94,BI$29)*BI19</f>
        <v>0</v>
      </c>
      <c r="BJ33" s="353">
        <f>INDEX(マージン率表!$BB$6:$BB$94,BJ$29)*BJ19</f>
        <v>0</v>
      </c>
      <c r="BK33" s="353">
        <f>INDEX(マージン率表!$BB$6:$BB$94,BK$29)*BK19</f>
        <v>0</v>
      </c>
      <c r="BL33" s="353">
        <f>INDEX(マージン率表!$BB$6:$BB$94,BL$29)*BL19</f>
        <v>0</v>
      </c>
      <c r="BM33" s="353">
        <f>INDEX(マージン率表!$BB$6:$BB$94,BM$29)*BM19</f>
        <v>0</v>
      </c>
      <c r="BN33" s="353">
        <f>INDEX(マージン率表!$BB$6:$BB$94,BN$29)*BN19</f>
        <v>0</v>
      </c>
      <c r="BO33" s="353">
        <f>INDEX(マージン率表!$BB$6:$BB$94,BO$29)*BO19</f>
        <v>0</v>
      </c>
      <c r="BP33" s="353">
        <f>INDEX(マージン率表!$BB$6:$BB$94,BP$29)*BP19</f>
        <v>0</v>
      </c>
      <c r="BQ33" s="353" t="e">
        <f>INDEX(マージン率表!$BB$6:$BB$94,BQ$29)*BQ19</f>
        <v>#REF!</v>
      </c>
      <c r="BR33" s="353" t="e">
        <f>INDEX(マージン率表!$BB$6:$BB$94,BR$29)*BR19</f>
        <v>#REF!</v>
      </c>
      <c r="BS33" s="353" t="e">
        <f>INDEX(マージン率表!$BB$6:$BB$94,BS$29)*BS19</f>
        <v>#REF!</v>
      </c>
      <c r="BT33" s="353" t="e">
        <f>INDEX(マージン率表!$BB$6:$BB$94,BT$29)*BT19</f>
        <v>#REF!</v>
      </c>
      <c r="BU33" s="353" t="e">
        <f>INDEX(マージン率表!$BB$6:$BB$94,BU$29)*BU19</f>
        <v>#REF!</v>
      </c>
      <c r="BV33" s="353" t="e">
        <f>INDEX(マージン率表!$BB$6:$BB$94,BV$29)*BV19</f>
        <v>#REF!</v>
      </c>
      <c r="BW33" s="353" t="e">
        <f>INDEX(マージン率表!$BB$6:$BB$94,BW$29)*BW19</f>
        <v>#REF!</v>
      </c>
      <c r="BX33" s="353" t="e">
        <f>INDEX(マージン率表!$BB$6:$BB$94,BX$29)*BX19</f>
        <v>#REF!</v>
      </c>
      <c r="BY33" s="353" t="e">
        <f>INDEX(マージン率表!$BB$6:$BB$94,BY$29)*BY19</f>
        <v>#REF!</v>
      </c>
      <c r="BZ33" s="353" t="e">
        <f>INDEX(マージン率表!$BB$6:$BB$94,BZ$29)*BZ19</f>
        <v>#REF!</v>
      </c>
      <c r="CA33" s="353" t="e">
        <f>INDEX(マージン率表!$BB$6:$BB$94,CA$29)*CA19</f>
        <v>#REF!</v>
      </c>
      <c r="CB33" s="353" t="e">
        <f>INDEX(マージン率表!$BB$6:$BB$94,CB$29)*CB19</f>
        <v>#REF!</v>
      </c>
      <c r="CC33" s="353" t="e">
        <f>INDEX(マージン率表!$BB$6:$BB$94,CC$29)*CC19</f>
        <v>#REF!</v>
      </c>
      <c r="CD33" s="353" t="e">
        <f>INDEX(マージン率表!$BB$6:$BB$94,CD$29)*CD19</f>
        <v>#REF!</v>
      </c>
      <c r="CE33" s="353">
        <f>INDEX(マージン率表!$BB$6:$BB$94,CE$29)*CE19</f>
        <v>0</v>
      </c>
      <c r="CF33" s="357">
        <f>自給率表!C53</f>
        <v>0.12912691032696821</v>
      </c>
      <c r="CG33" s="358">
        <f t="shared" si="23"/>
        <v>0</v>
      </c>
    </row>
    <row r="34" spans="1:85">
      <c r="A34" s="360">
        <v>51</v>
      </c>
      <c r="B34" s="360" t="s">
        <v>14</v>
      </c>
      <c r="C34" s="353">
        <f>INDEX(マージン率表!$BB$6:$BB$94,C$29)*C20</f>
        <v>0</v>
      </c>
      <c r="D34" s="353">
        <f>INDEX(マージン率表!$BB$6:$BB$94,D$29)*D20</f>
        <v>0</v>
      </c>
      <c r="E34" s="353">
        <f>INDEX(マージン率表!$BB$6:$BB$94,E$29)*E20</f>
        <v>0</v>
      </c>
      <c r="F34" s="353">
        <f>INDEX(マージン率表!$BB$6:$BB$94,F$29)*F20</f>
        <v>0</v>
      </c>
      <c r="G34" s="353">
        <f>INDEX(マージン率表!$BB$6:$BB$94,G$29)*G20</f>
        <v>0</v>
      </c>
      <c r="H34" s="353">
        <f>INDEX(マージン率表!$BB$6:$BB$94,H$29)*H20</f>
        <v>0</v>
      </c>
      <c r="I34" s="353">
        <f>INDEX(マージン率表!$BB$6:$BB$94,I$29)*I20</f>
        <v>0</v>
      </c>
      <c r="J34" s="353">
        <f>INDEX(マージン率表!$BB$6:$BB$94,J$29)*J20</f>
        <v>0</v>
      </c>
      <c r="K34" s="353">
        <f>INDEX(マージン率表!$BB$6:$BB$94,K$29)*K20</f>
        <v>0</v>
      </c>
      <c r="L34" s="353">
        <f>INDEX(マージン率表!$BB$6:$BB$94,L$29)*L20</f>
        <v>0</v>
      </c>
      <c r="M34" s="353">
        <f>INDEX(マージン率表!$BB$6:$BB$94,M$29)*M20</f>
        <v>0</v>
      </c>
      <c r="N34" s="353">
        <f>INDEX(マージン率表!$BB$6:$BB$94,N$29)*N20</f>
        <v>0</v>
      </c>
      <c r="O34" s="353">
        <f>INDEX(マージン率表!$BB$6:$BB$94,O$29)*O20</f>
        <v>0</v>
      </c>
      <c r="P34" s="353">
        <f>INDEX(マージン率表!$BB$6:$BB$94,P$29)*P20</f>
        <v>0</v>
      </c>
      <c r="Q34" s="353">
        <f>INDEX(マージン率表!$BB$6:$BB$94,Q$29)*Q20</f>
        <v>0</v>
      </c>
      <c r="R34" s="353">
        <f>INDEX(マージン率表!$BB$6:$BB$94,R$29)*R20</f>
        <v>0</v>
      </c>
      <c r="S34" s="353">
        <f>INDEX(マージン率表!$BB$6:$BB$94,S$29)*S20</f>
        <v>0</v>
      </c>
      <c r="T34" s="353">
        <f>INDEX(マージン率表!$BB$6:$BB$94,T$29)*T20</f>
        <v>0</v>
      </c>
      <c r="U34" s="353">
        <f>INDEX(マージン率表!$BB$6:$BB$94,U$29)*U20</f>
        <v>0</v>
      </c>
      <c r="V34" s="353">
        <f>INDEX(マージン率表!$BB$6:$BB$94,V$29)*V20</f>
        <v>0</v>
      </c>
      <c r="W34" s="353">
        <f>INDEX(マージン率表!$BB$6:$BB$94,W$29)*W20</f>
        <v>0</v>
      </c>
      <c r="X34" s="353">
        <f>INDEX(マージン率表!$BB$6:$BB$94,X$29)*X20</f>
        <v>0</v>
      </c>
      <c r="Y34" s="353">
        <f>INDEX(マージン率表!$BB$6:$BB$94,Y$29)*Y20</f>
        <v>0</v>
      </c>
      <c r="Z34" s="353">
        <f>INDEX(マージン率表!$BB$6:$BB$94,Z$29)*Z20</f>
        <v>0</v>
      </c>
      <c r="AA34" s="353">
        <f>INDEX(マージン率表!$BB$6:$BB$94,AA$29)*AA20</f>
        <v>0</v>
      </c>
      <c r="AB34" s="353">
        <f>INDEX(マージン率表!$BB$6:$BB$94,AB$29)*AB20</f>
        <v>0</v>
      </c>
      <c r="AC34" s="353">
        <f>INDEX(マージン率表!$BB$6:$BB$94,AC$29)*AC20</f>
        <v>0</v>
      </c>
      <c r="AD34" s="353">
        <f>INDEX(マージン率表!$BB$6:$BB$94,AD$29)*AD20</f>
        <v>0</v>
      </c>
      <c r="AE34" s="353">
        <f>INDEX(マージン率表!$BB$6:$BB$94,AE$29)*AE20</f>
        <v>0</v>
      </c>
      <c r="AF34" s="353">
        <f>INDEX(マージン率表!$BB$6:$BB$94,AF$29)*AF20</f>
        <v>0</v>
      </c>
      <c r="AG34" s="353">
        <f>INDEX(マージン率表!$BB$6:$BB$94,AG$29)*AG20</f>
        <v>0</v>
      </c>
      <c r="AH34" s="353">
        <f>INDEX(マージン率表!$BB$6:$BB$94,AH$29)*AH20</f>
        <v>0</v>
      </c>
      <c r="AI34" s="353">
        <f>INDEX(マージン率表!$BB$6:$BB$94,AI$29)*AI20</f>
        <v>0</v>
      </c>
      <c r="AJ34" s="353">
        <f>INDEX(マージン率表!$BB$6:$BB$94,AJ$29)*AJ20</f>
        <v>0</v>
      </c>
      <c r="AK34" s="353">
        <f>INDEX(マージン率表!$BB$6:$BB$94,AK$29)*AK20</f>
        <v>0</v>
      </c>
      <c r="AL34" s="353">
        <f>INDEX(マージン率表!$BB$6:$BB$94,AL$29)*AL20</f>
        <v>0</v>
      </c>
      <c r="AM34" s="353">
        <f>INDEX(マージン率表!$BB$6:$BB$94,AM$29)*AM20</f>
        <v>0</v>
      </c>
      <c r="AN34" s="353">
        <f>INDEX(マージン率表!$BB$6:$BB$94,AN$29)*AN20</f>
        <v>0</v>
      </c>
      <c r="AO34" s="353">
        <f>INDEX(マージン率表!$BB$6:$BB$94,AO$29)*AO20</f>
        <v>0</v>
      </c>
      <c r="AP34" s="353">
        <f>INDEX(マージン率表!$BB$6:$BB$94,AP$29)*AP20</f>
        <v>0</v>
      </c>
      <c r="AQ34" s="353">
        <f>INDEX(マージン率表!$BB$6:$BB$94,AQ$29)*AQ20</f>
        <v>0</v>
      </c>
      <c r="AR34" s="353">
        <f>INDEX(マージン率表!$BB$6:$BB$94,AR$29)*AR20</f>
        <v>0</v>
      </c>
      <c r="AS34" s="353">
        <f>INDEX(マージン率表!$BB$6:$BB$94,AS$29)*AS20</f>
        <v>0</v>
      </c>
      <c r="AT34" s="353">
        <f>INDEX(マージン率表!$BB$6:$BB$94,AT$29)*AT20</f>
        <v>0</v>
      </c>
      <c r="AU34" s="353">
        <f>INDEX(マージン率表!$BB$6:$BB$94,AU$29)*AU20</f>
        <v>0</v>
      </c>
      <c r="AV34" s="353">
        <f>INDEX(マージン率表!$BB$6:$BB$94,AV$29)*AV20</f>
        <v>0</v>
      </c>
      <c r="AW34" s="353">
        <f>INDEX(マージン率表!$BB$6:$BB$94,AW$29)*AW20</f>
        <v>0</v>
      </c>
      <c r="AX34" s="353">
        <f>INDEX(マージン率表!$BB$6:$BB$94,AX$29)*AX20</f>
        <v>0</v>
      </c>
      <c r="AY34" s="353">
        <f>INDEX(マージン率表!$BB$6:$BB$94,AY$29)*AY20</f>
        <v>0</v>
      </c>
      <c r="AZ34" s="353">
        <f>INDEX(マージン率表!$BB$6:$BB$94,AZ$29)*AZ20</f>
        <v>0</v>
      </c>
      <c r="BA34" s="353">
        <f>INDEX(マージン率表!$BB$6:$BB$94,BA$29)*BA20</f>
        <v>0</v>
      </c>
      <c r="BB34" s="353">
        <f>INDEX(マージン率表!$BB$6:$BB$94,BB$29)*BB20</f>
        <v>0</v>
      </c>
      <c r="BC34" s="353">
        <f>INDEX(マージン率表!$BB$6:$BB$94,BC$29)*BC20</f>
        <v>0</v>
      </c>
      <c r="BD34" s="353">
        <f>INDEX(マージン率表!$BB$6:$BB$94,BD$29)*BD20</f>
        <v>0</v>
      </c>
      <c r="BE34" s="353">
        <f>INDEX(マージン率表!$BB$6:$BB$94,BE$29)*BE20</f>
        <v>0</v>
      </c>
      <c r="BF34" s="353">
        <f>INDEX(マージン率表!$BB$6:$BB$94,BF$29)*BF20</f>
        <v>0</v>
      </c>
      <c r="BG34" s="353">
        <f>INDEX(マージン率表!$BB$6:$BB$94,BG$29)*BG20</f>
        <v>0</v>
      </c>
      <c r="BH34" s="353">
        <f>INDEX(マージン率表!$BB$6:$BB$94,BH$29)*BH20</f>
        <v>0</v>
      </c>
      <c r="BI34" s="353">
        <f>INDEX(マージン率表!$BB$6:$BB$94,BI$29)*BI20</f>
        <v>0</v>
      </c>
      <c r="BJ34" s="353">
        <f>INDEX(マージン率表!$BB$6:$BB$94,BJ$29)*BJ20</f>
        <v>0</v>
      </c>
      <c r="BK34" s="353">
        <f>INDEX(マージン率表!$BB$6:$BB$94,BK$29)*BK20</f>
        <v>0</v>
      </c>
      <c r="BL34" s="353">
        <f>INDEX(マージン率表!$BB$6:$BB$94,BL$29)*BL20</f>
        <v>0</v>
      </c>
      <c r="BM34" s="353">
        <f>INDEX(マージン率表!$BB$6:$BB$94,BM$29)*BM20</f>
        <v>0</v>
      </c>
      <c r="BN34" s="353">
        <f>INDEX(マージン率表!$BB$6:$BB$94,BN$29)*BN20</f>
        <v>0</v>
      </c>
      <c r="BO34" s="353">
        <f>INDEX(マージン率表!$BB$6:$BB$94,BO$29)*BO20</f>
        <v>0</v>
      </c>
      <c r="BP34" s="353">
        <f>INDEX(マージン率表!$BB$6:$BB$94,BP$29)*BP20</f>
        <v>0</v>
      </c>
      <c r="BQ34" s="353" t="e">
        <f>INDEX(マージン率表!$BB$6:$BB$94,BQ$29)*BQ20</f>
        <v>#REF!</v>
      </c>
      <c r="BR34" s="353" t="e">
        <f>INDEX(マージン率表!$BB$6:$BB$94,BR$29)*BR20</f>
        <v>#REF!</v>
      </c>
      <c r="BS34" s="353" t="e">
        <f>INDEX(マージン率表!$BB$6:$BB$94,BS$29)*BS20</f>
        <v>#REF!</v>
      </c>
      <c r="BT34" s="353" t="e">
        <f>INDEX(マージン率表!$BB$6:$BB$94,BT$29)*BT20</f>
        <v>#REF!</v>
      </c>
      <c r="BU34" s="353" t="e">
        <f>INDEX(マージン率表!$BB$6:$BB$94,BU$29)*BU20</f>
        <v>#REF!</v>
      </c>
      <c r="BV34" s="353" t="e">
        <f>INDEX(マージン率表!$BB$6:$BB$94,BV$29)*BV20</f>
        <v>#REF!</v>
      </c>
      <c r="BW34" s="353" t="e">
        <f>INDEX(マージン率表!$BB$6:$BB$94,BW$29)*BW20</f>
        <v>#REF!</v>
      </c>
      <c r="BX34" s="353" t="e">
        <f>INDEX(マージン率表!$BB$6:$BB$94,BX$29)*BX20</f>
        <v>#REF!</v>
      </c>
      <c r="BY34" s="353" t="e">
        <f>INDEX(マージン率表!$BB$6:$BB$94,BY$29)*BY20</f>
        <v>#REF!</v>
      </c>
      <c r="BZ34" s="353" t="e">
        <f>INDEX(マージン率表!$BB$6:$BB$94,BZ$29)*BZ20</f>
        <v>#REF!</v>
      </c>
      <c r="CA34" s="353" t="e">
        <f>INDEX(マージン率表!$BB$6:$BB$94,CA$29)*CA20</f>
        <v>#REF!</v>
      </c>
      <c r="CB34" s="353" t="e">
        <f>INDEX(マージン率表!$BB$6:$BB$94,CB$29)*CB20</f>
        <v>#REF!</v>
      </c>
      <c r="CC34" s="353" t="e">
        <f>INDEX(マージン率表!$BB$6:$BB$94,CC$29)*CC20</f>
        <v>#REF!</v>
      </c>
      <c r="CD34" s="353" t="e">
        <f>INDEX(マージン率表!$BB$6:$BB$94,CD$29)*CD20</f>
        <v>#REF!</v>
      </c>
      <c r="CE34" s="353">
        <f>INDEX(マージン率表!$BB$6:$BB$94,CE$29)*CE20</f>
        <v>0</v>
      </c>
      <c r="CF34" s="357">
        <f>自給率表!C54</f>
        <v>0.85000000000000009</v>
      </c>
      <c r="CG34" s="358">
        <f t="shared" si="23"/>
        <v>0</v>
      </c>
    </row>
    <row r="35" spans="1:85">
      <c r="A35" s="360">
        <v>52</v>
      </c>
      <c r="B35" s="360" t="s">
        <v>15</v>
      </c>
      <c r="C35" s="353">
        <f>INDEX(マージン率表!$BB$6:$BB$94,C$29)*C21</f>
        <v>0</v>
      </c>
      <c r="D35" s="353">
        <f>INDEX(マージン率表!$BB$6:$BB$94,D$29)*D21</f>
        <v>0</v>
      </c>
      <c r="E35" s="353">
        <f>INDEX(マージン率表!$BB$6:$BB$94,E$29)*E21</f>
        <v>0</v>
      </c>
      <c r="F35" s="353">
        <f>INDEX(マージン率表!$BB$6:$BB$94,F$29)*F21</f>
        <v>0</v>
      </c>
      <c r="G35" s="353">
        <f>INDEX(マージン率表!$BB$6:$BB$94,G$29)*G21</f>
        <v>0</v>
      </c>
      <c r="H35" s="353">
        <f>INDEX(マージン率表!$BB$6:$BB$94,H$29)*H21</f>
        <v>0</v>
      </c>
      <c r="I35" s="353">
        <f>INDEX(マージン率表!$BB$6:$BB$94,I$29)*I21</f>
        <v>0</v>
      </c>
      <c r="J35" s="353">
        <f>INDEX(マージン率表!$BB$6:$BB$94,J$29)*J21</f>
        <v>0</v>
      </c>
      <c r="K35" s="353">
        <f>INDEX(マージン率表!$BB$6:$BB$94,K$29)*K21</f>
        <v>0</v>
      </c>
      <c r="L35" s="353">
        <f>INDEX(マージン率表!$BB$6:$BB$94,L$29)*L21</f>
        <v>0</v>
      </c>
      <c r="M35" s="353">
        <f>INDEX(マージン率表!$BB$6:$BB$94,M$29)*M21</f>
        <v>0</v>
      </c>
      <c r="N35" s="353">
        <f>INDEX(マージン率表!$BB$6:$BB$94,N$29)*N21</f>
        <v>0</v>
      </c>
      <c r="O35" s="353">
        <f>INDEX(マージン率表!$BB$6:$BB$94,O$29)*O21</f>
        <v>0</v>
      </c>
      <c r="P35" s="353">
        <f>INDEX(マージン率表!$BB$6:$BB$94,P$29)*P21</f>
        <v>0</v>
      </c>
      <c r="Q35" s="353">
        <f>INDEX(マージン率表!$BB$6:$BB$94,Q$29)*Q21</f>
        <v>0</v>
      </c>
      <c r="R35" s="353">
        <f>INDEX(マージン率表!$BB$6:$BB$94,R$29)*R21</f>
        <v>0</v>
      </c>
      <c r="S35" s="353">
        <f>INDEX(マージン率表!$BB$6:$BB$94,S$29)*S21</f>
        <v>0</v>
      </c>
      <c r="T35" s="353">
        <f>INDEX(マージン率表!$BB$6:$BB$94,T$29)*T21</f>
        <v>0</v>
      </c>
      <c r="U35" s="353">
        <f>INDEX(マージン率表!$BB$6:$BB$94,U$29)*U21</f>
        <v>0</v>
      </c>
      <c r="V35" s="353">
        <f>INDEX(マージン率表!$BB$6:$BB$94,V$29)*V21</f>
        <v>0</v>
      </c>
      <c r="W35" s="353">
        <f>INDEX(マージン率表!$BB$6:$BB$94,W$29)*W21</f>
        <v>0</v>
      </c>
      <c r="X35" s="353">
        <f>INDEX(マージン率表!$BB$6:$BB$94,X$29)*X21</f>
        <v>0</v>
      </c>
      <c r="Y35" s="353">
        <f>INDEX(マージン率表!$BB$6:$BB$94,Y$29)*Y21</f>
        <v>0</v>
      </c>
      <c r="Z35" s="353">
        <f>INDEX(マージン率表!$BB$6:$BB$94,Z$29)*Z21</f>
        <v>0</v>
      </c>
      <c r="AA35" s="353">
        <f>INDEX(マージン率表!$BB$6:$BB$94,AA$29)*AA21</f>
        <v>0</v>
      </c>
      <c r="AB35" s="353">
        <f>INDEX(マージン率表!$BB$6:$BB$94,AB$29)*AB21</f>
        <v>0</v>
      </c>
      <c r="AC35" s="353">
        <f>INDEX(マージン率表!$BB$6:$BB$94,AC$29)*AC21</f>
        <v>0</v>
      </c>
      <c r="AD35" s="353">
        <f>INDEX(マージン率表!$BB$6:$BB$94,AD$29)*AD21</f>
        <v>0</v>
      </c>
      <c r="AE35" s="353">
        <f>INDEX(マージン率表!$BB$6:$BB$94,AE$29)*AE21</f>
        <v>0</v>
      </c>
      <c r="AF35" s="353">
        <f>INDEX(マージン率表!$BB$6:$BB$94,AF$29)*AF21</f>
        <v>0</v>
      </c>
      <c r="AG35" s="353">
        <f>INDEX(マージン率表!$BB$6:$BB$94,AG$29)*AG21</f>
        <v>0</v>
      </c>
      <c r="AH35" s="353">
        <f>INDEX(マージン率表!$BB$6:$BB$94,AH$29)*AH21</f>
        <v>0</v>
      </c>
      <c r="AI35" s="353">
        <f>INDEX(マージン率表!$BB$6:$BB$94,AI$29)*AI21</f>
        <v>0</v>
      </c>
      <c r="AJ35" s="353">
        <f>INDEX(マージン率表!$BB$6:$BB$94,AJ$29)*AJ21</f>
        <v>0</v>
      </c>
      <c r="AK35" s="353">
        <f>INDEX(マージン率表!$BB$6:$BB$94,AK$29)*AK21</f>
        <v>0</v>
      </c>
      <c r="AL35" s="353">
        <f>INDEX(マージン率表!$BB$6:$BB$94,AL$29)*AL21</f>
        <v>0</v>
      </c>
      <c r="AM35" s="353">
        <f>INDEX(マージン率表!$BB$6:$BB$94,AM$29)*AM21</f>
        <v>0</v>
      </c>
      <c r="AN35" s="353">
        <f>INDEX(マージン率表!$BB$6:$BB$94,AN$29)*AN21</f>
        <v>0</v>
      </c>
      <c r="AO35" s="353">
        <f>INDEX(マージン率表!$BB$6:$BB$94,AO$29)*AO21</f>
        <v>0</v>
      </c>
      <c r="AP35" s="353">
        <f>INDEX(マージン率表!$BB$6:$BB$94,AP$29)*AP21</f>
        <v>0</v>
      </c>
      <c r="AQ35" s="353">
        <f>INDEX(マージン率表!$BB$6:$BB$94,AQ$29)*AQ21</f>
        <v>0</v>
      </c>
      <c r="AR35" s="353">
        <f>INDEX(マージン率表!$BB$6:$BB$94,AR$29)*AR21</f>
        <v>0</v>
      </c>
      <c r="AS35" s="353">
        <f>INDEX(マージン率表!$BB$6:$BB$94,AS$29)*AS21</f>
        <v>0</v>
      </c>
      <c r="AT35" s="353">
        <f>INDEX(マージン率表!$BB$6:$BB$94,AT$29)*AT21</f>
        <v>0</v>
      </c>
      <c r="AU35" s="353">
        <f>INDEX(マージン率表!$BB$6:$BB$94,AU$29)*AU21</f>
        <v>0</v>
      </c>
      <c r="AV35" s="353">
        <f>INDEX(マージン率表!$BB$6:$BB$94,AV$29)*AV21</f>
        <v>0</v>
      </c>
      <c r="AW35" s="353">
        <f>INDEX(マージン率表!$BB$6:$BB$94,AW$29)*AW21</f>
        <v>0</v>
      </c>
      <c r="AX35" s="353">
        <f>INDEX(マージン率表!$BB$6:$BB$94,AX$29)*AX21</f>
        <v>0</v>
      </c>
      <c r="AY35" s="353">
        <f>INDEX(マージン率表!$BB$6:$BB$94,AY$29)*AY21</f>
        <v>0</v>
      </c>
      <c r="AZ35" s="353">
        <f>INDEX(マージン率表!$BB$6:$BB$94,AZ$29)*AZ21</f>
        <v>0</v>
      </c>
      <c r="BA35" s="353">
        <f>INDEX(マージン率表!$BB$6:$BB$94,BA$29)*BA21</f>
        <v>0</v>
      </c>
      <c r="BB35" s="353">
        <f>INDEX(マージン率表!$BB$6:$BB$94,BB$29)*BB21</f>
        <v>0</v>
      </c>
      <c r="BC35" s="353">
        <f>INDEX(マージン率表!$BB$6:$BB$94,BC$29)*BC21</f>
        <v>0</v>
      </c>
      <c r="BD35" s="353">
        <f>INDEX(マージン率表!$BB$6:$BB$94,BD$29)*BD21</f>
        <v>0</v>
      </c>
      <c r="BE35" s="353">
        <f>INDEX(マージン率表!$BB$6:$BB$94,BE$29)*BE21</f>
        <v>0</v>
      </c>
      <c r="BF35" s="353">
        <f>INDEX(マージン率表!$BB$6:$BB$94,BF$29)*BF21</f>
        <v>0</v>
      </c>
      <c r="BG35" s="353">
        <f>INDEX(マージン率表!$BB$6:$BB$94,BG$29)*BG21</f>
        <v>0</v>
      </c>
      <c r="BH35" s="353">
        <f>INDEX(マージン率表!$BB$6:$BB$94,BH$29)*BH21</f>
        <v>0</v>
      </c>
      <c r="BI35" s="353">
        <f>INDEX(マージン率表!$BB$6:$BB$94,BI$29)*BI21</f>
        <v>0</v>
      </c>
      <c r="BJ35" s="353">
        <f>INDEX(マージン率表!$BB$6:$BB$94,BJ$29)*BJ21</f>
        <v>0</v>
      </c>
      <c r="BK35" s="353">
        <f>INDEX(マージン率表!$BB$6:$BB$94,BK$29)*BK21</f>
        <v>0</v>
      </c>
      <c r="BL35" s="353">
        <f>INDEX(マージン率表!$BB$6:$BB$94,BL$29)*BL21</f>
        <v>0</v>
      </c>
      <c r="BM35" s="353">
        <f>INDEX(マージン率表!$BB$6:$BB$94,BM$29)*BM21</f>
        <v>0</v>
      </c>
      <c r="BN35" s="353">
        <f>INDEX(マージン率表!$BB$6:$BB$94,BN$29)*BN21</f>
        <v>0</v>
      </c>
      <c r="BO35" s="353">
        <f>INDEX(マージン率表!$BB$6:$BB$94,BO$29)*BO21</f>
        <v>0</v>
      </c>
      <c r="BP35" s="353">
        <f>INDEX(マージン率表!$BB$6:$BB$94,BP$29)*BP21</f>
        <v>0</v>
      </c>
      <c r="BQ35" s="353" t="e">
        <f>INDEX(マージン率表!$BB$6:$BB$94,BQ$29)*BQ21</f>
        <v>#REF!</v>
      </c>
      <c r="BR35" s="353" t="e">
        <f>INDEX(マージン率表!$BB$6:$BB$94,BR$29)*BR21</f>
        <v>#REF!</v>
      </c>
      <c r="BS35" s="353" t="e">
        <f>INDEX(マージン率表!$BB$6:$BB$94,BS$29)*BS21</f>
        <v>#REF!</v>
      </c>
      <c r="BT35" s="353" t="e">
        <f>INDEX(マージン率表!$BB$6:$BB$94,BT$29)*BT21</f>
        <v>#REF!</v>
      </c>
      <c r="BU35" s="353" t="e">
        <f>INDEX(マージン率表!$BB$6:$BB$94,BU$29)*BU21</f>
        <v>#REF!</v>
      </c>
      <c r="BV35" s="353" t="e">
        <f>INDEX(マージン率表!$BB$6:$BB$94,BV$29)*BV21</f>
        <v>#REF!</v>
      </c>
      <c r="BW35" s="353" t="e">
        <f>INDEX(マージン率表!$BB$6:$BB$94,BW$29)*BW21</f>
        <v>#REF!</v>
      </c>
      <c r="BX35" s="353" t="e">
        <f>INDEX(マージン率表!$BB$6:$BB$94,BX$29)*BX21</f>
        <v>#REF!</v>
      </c>
      <c r="BY35" s="353" t="e">
        <f>INDEX(マージン率表!$BB$6:$BB$94,BY$29)*BY21</f>
        <v>#REF!</v>
      </c>
      <c r="BZ35" s="353" t="e">
        <f>INDEX(マージン率表!$BB$6:$BB$94,BZ$29)*BZ21</f>
        <v>#REF!</v>
      </c>
      <c r="CA35" s="353" t="e">
        <f>INDEX(マージン率表!$BB$6:$BB$94,CA$29)*CA21</f>
        <v>#REF!</v>
      </c>
      <c r="CB35" s="353" t="e">
        <f>INDEX(マージン率表!$BB$6:$BB$94,CB$29)*CB21</f>
        <v>#REF!</v>
      </c>
      <c r="CC35" s="353" t="e">
        <f>INDEX(マージン率表!$BB$6:$BB$94,CC$29)*CC21</f>
        <v>#REF!</v>
      </c>
      <c r="CD35" s="353" t="e">
        <f>INDEX(マージン率表!$BB$6:$BB$94,CD$29)*CD21</f>
        <v>#REF!</v>
      </c>
      <c r="CE35" s="353">
        <f>INDEX(マージン率表!$BB$6:$BB$94,CE$29)*CE21</f>
        <v>0</v>
      </c>
      <c r="CF35" s="357">
        <f>自給率表!C55</f>
        <v>0.44433362471331772</v>
      </c>
      <c r="CG35" s="358">
        <f t="shared" si="23"/>
        <v>0</v>
      </c>
    </row>
    <row r="36" spans="1:85">
      <c r="A36" s="360">
        <v>53</v>
      </c>
      <c r="B36" s="360" t="s">
        <v>88</v>
      </c>
      <c r="C36" s="353">
        <f>INDEX(マージン率表!$BB$6:$BB$94,C$29)*C22</f>
        <v>0</v>
      </c>
      <c r="D36" s="353">
        <f>INDEX(マージン率表!$BB$6:$BB$94,D$29)*D22</f>
        <v>0</v>
      </c>
      <c r="E36" s="353">
        <f>INDEX(マージン率表!$BB$6:$BB$94,E$29)*E22</f>
        <v>0</v>
      </c>
      <c r="F36" s="353">
        <f>INDEX(マージン率表!$BB$6:$BB$94,F$29)*F22</f>
        <v>0</v>
      </c>
      <c r="G36" s="353">
        <f>INDEX(マージン率表!$BB$6:$BB$94,G$29)*G22</f>
        <v>0</v>
      </c>
      <c r="H36" s="353">
        <f>INDEX(マージン率表!$BB$6:$BB$94,H$29)*H22</f>
        <v>0</v>
      </c>
      <c r="I36" s="353">
        <f>INDEX(マージン率表!$BB$6:$BB$94,I$29)*I22</f>
        <v>0</v>
      </c>
      <c r="J36" s="353">
        <f>INDEX(マージン率表!$BB$6:$BB$94,J$29)*J22</f>
        <v>0</v>
      </c>
      <c r="K36" s="353">
        <f>INDEX(マージン率表!$BB$6:$BB$94,K$29)*K22</f>
        <v>0</v>
      </c>
      <c r="L36" s="353">
        <f>INDEX(マージン率表!$BB$6:$BB$94,L$29)*L22</f>
        <v>0</v>
      </c>
      <c r="M36" s="353">
        <f>INDEX(マージン率表!$BB$6:$BB$94,M$29)*M22</f>
        <v>0</v>
      </c>
      <c r="N36" s="353">
        <f>INDEX(マージン率表!$BB$6:$BB$94,N$29)*N22</f>
        <v>0</v>
      </c>
      <c r="O36" s="353">
        <f>INDEX(マージン率表!$BB$6:$BB$94,O$29)*O22</f>
        <v>0</v>
      </c>
      <c r="P36" s="353">
        <f>INDEX(マージン率表!$BB$6:$BB$94,P$29)*P22</f>
        <v>0</v>
      </c>
      <c r="Q36" s="353">
        <f>INDEX(マージン率表!$BB$6:$BB$94,Q$29)*Q22</f>
        <v>0</v>
      </c>
      <c r="R36" s="353">
        <f>INDEX(マージン率表!$BB$6:$BB$94,R$29)*R22</f>
        <v>0</v>
      </c>
      <c r="S36" s="353">
        <f>INDEX(マージン率表!$BB$6:$BB$94,S$29)*S22</f>
        <v>0</v>
      </c>
      <c r="T36" s="353">
        <f>INDEX(マージン率表!$BB$6:$BB$94,T$29)*T22</f>
        <v>0</v>
      </c>
      <c r="U36" s="353">
        <f>INDEX(マージン率表!$BB$6:$BB$94,U$29)*U22</f>
        <v>0</v>
      </c>
      <c r="V36" s="353">
        <f>INDEX(マージン率表!$BB$6:$BB$94,V$29)*V22</f>
        <v>0</v>
      </c>
      <c r="W36" s="353">
        <f>INDEX(マージン率表!$BB$6:$BB$94,W$29)*W22</f>
        <v>0</v>
      </c>
      <c r="X36" s="353">
        <f>INDEX(マージン率表!$BB$6:$BB$94,X$29)*X22</f>
        <v>0</v>
      </c>
      <c r="Y36" s="353">
        <f>INDEX(マージン率表!$BB$6:$BB$94,Y$29)*Y22</f>
        <v>0</v>
      </c>
      <c r="Z36" s="353">
        <f>INDEX(マージン率表!$BB$6:$BB$94,Z$29)*Z22</f>
        <v>0</v>
      </c>
      <c r="AA36" s="353">
        <f>INDEX(マージン率表!$BB$6:$BB$94,AA$29)*AA22</f>
        <v>0</v>
      </c>
      <c r="AB36" s="353">
        <f>INDEX(マージン率表!$BB$6:$BB$94,AB$29)*AB22</f>
        <v>0</v>
      </c>
      <c r="AC36" s="353">
        <f>INDEX(マージン率表!$BB$6:$BB$94,AC$29)*AC22</f>
        <v>0</v>
      </c>
      <c r="AD36" s="353">
        <f>INDEX(マージン率表!$BB$6:$BB$94,AD$29)*AD22</f>
        <v>0</v>
      </c>
      <c r="AE36" s="353">
        <f>INDEX(マージン率表!$BB$6:$BB$94,AE$29)*AE22</f>
        <v>0</v>
      </c>
      <c r="AF36" s="353">
        <f>INDEX(マージン率表!$BB$6:$BB$94,AF$29)*AF22</f>
        <v>0</v>
      </c>
      <c r="AG36" s="353">
        <f>INDEX(マージン率表!$BB$6:$BB$94,AG$29)*AG22</f>
        <v>0</v>
      </c>
      <c r="AH36" s="353">
        <f>INDEX(マージン率表!$BB$6:$BB$94,AH$29)*AH22</f>
        <v>0</v>
      </c>
      <c r="AI36" s="353">
        <f>INDEX(マージン率表!$BB$6:$BB$94,AI$29)*AI22</f>
        <v>0</v>
      </c>
      <c r="AJ36" s="353">
        <f>INDEX(マージン率表!$BB$6:$BB$94,AJ$29)*AJ22</f>
        <v>0</v>
      </c>
      <c r="AK36" s="353">
        <f>INDEX(マージン率表!$BB$6:$BB$94,AK$29)*AK22</f>
        <v>0</v>
      </c>
      <c r="AL36" s="353">
        <f>INDEX(マージン率表!$BB$6:$BB$94,AL$29)*AL22</f>
        <v>0</v>
      </c>
      <c r="AM36" s="353">
        <f>INDEX(マージン率表!$BB$6:$BB$94,AM$29)*AM22</f>
        <v>0</v>
      </c>
      <c r="AN36" s="353">
        <f>INDEX(マージン率表!$BB$6:$BB$94,AN$29)*AN22</f>
        <v>0</v>
      </c>
      <c r="AO36" s="353">
        <f>INDEX(マージン率表!$BB$6:$BB$94,AO$29)*AO22</f>
        <v>0</v>
      </c>
      <c r="AP36" s="353">
        <f>INDEX(マージン率表!$BB$6:$BB$94,AP$29)*AP22</f>
        <v>0</v>
      </c>
      <c r="AQ36" s="353">
        <f>INDEX(マージン率表!$BB$6:$BB$94,AQ$29)*AQ22</f>
        <v>0</v>
      </c>
      <c r="AR36" s="353">
        <f>INDEX(マージン率表!$BB$6:$BB$94,AR$29)*AR22</f>
        <v>0</v>
      </c>
      <c r="AS36" s="353">
        <f>INDEX(マージン率表!$BB$6:$BB$94,AS$29)*AS22</f>
        <v>0</v>
      </c>
      <c r="AT36" s="353">
        <f>INDEX(マージン率表!$BB$6:$BB$94,AT$29)*AT22</f>
        <v>0</v>
      </c>
      <c r="AU36" s="353">
        <f>INDEX(マージン率表!$BB$6:$BB$94,AU$29)*AU22</f>
        <v>0</v>
      </c>
      <c r="AV36" s="353">
        <f>INDEX(マージン率表!$BB$6:$BB$94,AV$29)*AV22</f>
        <v>0</v>
      </c>
      <c r="AW36" s="353">
        <f>INDEX(マージン率表!$BB$6:$BB$94,AW$29)*AW22</f>
        <v>0</v>
      </c>
      <c r="AX36" s="353">
        <f>INDEX(マージン率表!$BB$6:$BB$94,AX$29)*AX22</f>
        <v>0</v>
      </c>
      <c r="AY36" s="353">
        <f>INDEX(マージン率表!$BB$6:$BB$94,AY$29)*AY22</f>
        <v>0</v>
      </c>
      <c r="AZ36" s="353">
        <f>INDEX(マージン率表!$BB$6:$BB$94,AZ$29)*AZ22</f>
        <v>0</v>
      </c>
      <c r="BA36" s="353">
        <f>INDEX(マージン率表!$BB$6:$BB$94,BA$29)*BA22</f>
        <v>0</v>
      </c>
      <c r="BB36" s="353">
        <f>INDEX(マージン率表!$BB$6:$BB$94,BB$29)*BB22</f>
        <v>0</v>
      </c>
      <c r="BC36" s="353">
        <f>INDEX(マージン率表!$BB$6:$BB$94,BC$29)*BC22</f>
        <v>0</v>
      </c>
      <c r="BD36" s="353">
        <f>INDEX(マージン率表!$BB$6:$BB$94,BD$29)*BD22</f>
        <v>0</v>
      </c>
      <c r="BE36" s="353">
        <f>INDEX(マージン率表!$BB$6:$BB$94,BE$29)*BE22</f>
        <v>0</v>
      </c>
      <c r="BF36" s="353">
        <f>INDEX(マージン率表!$BB$6:$BB$94,BF$29)*BF22</f>
        <v>0</v>
      </c>
      <c r="BG36" s="353">
        <f>INDEX(マージン率表!$BB$6:$BB$94,BG$29)*BG22</f>
        <v>0</v>
      </c>
      <c r="BH36" s="353">
        <f>INDEX(マージン率表!$BB$6:$BB$94,BH$29)*BH22</f>
        <v>0</v>
      </c>
      <c r="BI36" s="353">
        <f>INDEX(マージン率表!$BB$6:$BB$94,BI$29)*BI22</f>
        <v>0</v>
      </c>
      <c r="BJ36" s="353">
        <f>INDEX(マージン率表!$BB$6:$BB$94,BJ$29)*BJ22</f>
        <v>0</v>
      </c>
      <c r="BK36" s="353">
        <f>INDEX(マージン率表!$BB$6:$BB$94,BK$29)*BK22</f>
        <v>0</v>
      </c>
      <c r="BL36" s="353">
        <f>INDEX(マージン率表!$BB$6:$BB$94,BL$29)*BL22</f>
        <v>0</v>
      </c>
      <c r="BM36" s="353">
        <f>INDEX(マージン率表!$BB$6:$BB$94,BM$29)*BM22</f>
        <v>0</v>
      </c>
      <c r="BN36" s="353">
        <f>INDEX(マージン率表!$BB$6:$BB$94,BN$29)*BN22</f>
        <v>0</v>
      </c>
      <c r="BO36" s="353">
        <f>INDEX(マージン率表!$BB$6:$BB$94,BO$29)*BO22</f>
        <v>0</v>
      </c>
      <c r="BP36" s="353">
        <f>INDEX(マージン率表!$BB$6:$BB$94,BP$29)*BP22</f>
        <v>0</v>
      </c>
      <c r="BQ36" s="353" t="e">
        <f>INDEX(マージン率表!$BB$6:$BB$94,BQ$29)*BQ22</f>
        <v>#REF!</v>
      </c>
      <c r="BR36" s="353" t="e">
        <f>INDEX(マージン率表!$BB$6:$BB$94,BR$29)*BR22</f>
        <v>#REF!</v>
      </c>
      <c r="BS36" s="353" t="e">
        <f>INDEX(マージン率表!$BB$6:$BB$94,BS$29)*BS22</f>
        <v>#REF!</v>
      </c>
      <c r="BT36" s="353" t="e">
        <f>INDEX(マージン率表!$BB$6:$BB$94,BT$29)*BT22</f>
        <v>#REF!</v>
      </c>
      <c r="BU36" s="353" t="e">
        <f>INDEX(マージン率表!$BB$6:$BB$94,BU$29)*BU22</f>
        <v>#REF!</v>
      </c>
      <c r="BV36" s="353" t="e">
        <f>INDEX(マージン率表!$BB$6:$BB$94,BV$29)*BV22</f>
        <v>#REF!</v>
      </c>
      <c r="BW36" s="353" t="e">
        <f>INDEX(マージン率表!$BB$6:$BB$94,BW$29)*BW22</f>
        <v>#REF!</v>
      </c>
      <c r="BX36" s="353" t="e">
        <f>INDEX(マージン率表!$BB$6:$BB$94,BX$29)*BX22</f>
        <v>#REF!</v>
      </c>
      <c r="BY36" s="353" t="e">
        <f>INDEX(マージン率表!$BB$6:$BB$94,BY$29)*BY22</f>
        <v>#REF!</v>
      </c>
      <c r="BZ36" s="353" t="e">
        <f>INDEX(マージン率表!$BB$6:$BB$94,BZ$29)*BZ22</f>
        <v>#REF!</v>
      </c>
      <c r="CA36" s="353" t="e">
        <f>INDEX(マージン率表!$BB$6:$BB$94,CA$29)*CA22</f>
        <v>#REF!</v>
      </c>
      <c r="CB36" s="353" t="e">
        <f>INDEX(マージン率表!$BB$6:$BB$94,CB$29)*CB22</f>
        <v>#REF!</v>
      </c>
      <c r="CC36" s="353" t="e">
        <f>INDEX(マージン率表!$BB$6:$BB$94,CC$29)*CC22</f>
        <v>#REF!</v>
      </c>
      <c r="CD36" s="353" t="e">
        <f>INDEX(マージン率表!$BB$6:$BB$94,CD$29)*CD22</f>
        <v>#REF!</v>
      </c>
      <c r="CE36" s="353">
        <f>INDEX(マージン率表!$BB$6:$BB$94,CE$29)*CE22</f>
        <v>0</v>
      </c>
      <c r="CF36" s="357">
        <f>自給率表!C56</f>
        <v>0.41064338374182907</v>
      </c>
      <c r="CG36" s="358">
        <f t="shared" si="23"/>
        <v>0</v>
      </c>
    </row>
    <row r="37" spans="1:85">
      <c r="A37" s="360">
        <v>54</v>
      </c>
      <c r="B37" s="360" t="s">
        <v>16</v>
      </c>
      <c r="C37" s="353">
        <f>INDEX(マージン率表!$BB$6:$BB$94,C$29)*C23</f>
        <v>0</v>
      </c>
      <c r="D37" s="353">
        <f>INDEX(マージン率表!$BB$6:$BB$94,D$29)*D23</f>
        <v>0</v>
      </c>
      <c r="E37" s="353">
        <f>INDEX(マージン率表!$BB$6:$BB$94,E$29)*E23</f>
        <v>0</v>
      </c>
      <c r="F37" s="353">
        <f>INDEX(マージン率表!$BB$6:$BB$94,F$29)*F23</f>
        <v>0</v>
      </c>
      <c r="G37" s="353">
        <f>INDEX(マージン率表!$BB$6:$BB$94,G$29)*G23</f>
        <v>0</v>
      </c>
      <c r="H37" s="353">
        <f>INDEX(マージン率表!$BB$6:$BB$94,H$29)*H23</f>
        <v>0</v>
      </c>
      <c r="I37" s="353">
        <f>INDEX(マージン率表!$BB$6:$BB$94,I$29)*I23</f>
        <v>0</v>
      </c>
      <c r="J37" s="353">
        <f>INDEX(マージン率表!$BB$6:$BB$94,J$29)*J23</f>
        <v>0</v>
      </c>
      <c r="K37" s="353">
        <f>INDEX(マージン率表!$BB$6:$BB$94,K$29)*K23</f>
        <v>0</v>
      </c>
      <c r="L37" s="353">
        <f>INDEX(マージン率表!$BB$6:$BB$94,L$29)*L23</f>
        <v>0</v>
      </c>
      <c r="M37" s="353">
        <f>INDEX(マージン率表!$BB$6:$BB$94,M$29)*M23</f>
        <v>0</v>
      </c>
      <c r="N37" s="353">
        <f>INDEX(マージン率表!$BB$6:$BB$94,N$29)*N23</f>
        <v>0</v>
      </c>
      <c r="O37" s="353">
        <f>INDEX(マージン率表!$BB$6:$BB$94,O$29)*O23</f>
        <v>0</v>
      </c>
      <c r="P37" s="353">
        <f>INDEX(マージン率表!$BB$6:$BB$94,P$29)*P23</f>
        <v>0</v>
      </c>
      <c r="Q37" s="353">
        <f>INDEX(マージン率表!$BB$6:$BB$94,Q$29)*Q23</f>
        <v>0</v>
      </c>
      <c r="R37" s="353">
        <f>INDEX(マージン率表!$BB$6:$BB$94,R$29)*R23</f>
        <v>0</v>
      </c>
      <c r="S37" s="353">
        <f>INDEX(マージン率表!$BB$6:$BB$94,S$29)*S23</f>
        <v>0</v>
      </c>
      <c r="T37" s="353">
        <f>INDEX(マージン率表!$BB$6:$BB$94,T$29)*T23</f>
        <v>0</v>
      </c>
      <c r="U37" s="353">
        <f>INDEX(マージン率表!$BB$6:$BB$94,U$29)*U23</f>
        <v>0</v>
      </c>
      <c r="V37" s="353">
        <f>INDEX(マージン率表!$BB$6:$BB$94,V$29)*V23</f>
        <v>0</v>
      </c>
      <c r="W37" s="353">
        <f>INDEX(マージン率表!$BB$6:$BB$94,W$29)*W23</f>
        <v>0</v>
      </c>
      <c r="X37" s="353">
        <f>INDEX(マージン率表!$BB$6:$BB$94,X$29)*X23</f>
        <v>0</v>
      </c>
      <c r="Y37" s="353">
        <f>INDEX(マージン率表!$BB$6:$BB$94,Y$29)*Y23</f>
        <v>0</v>
      </c>
      <c r="Z37" s="353">
        <f>INDEX(マージン率表!$BB$6:$BB$94,Z$29)*Z23</f>
        <v>0</v>
      </c>
      <c r="AA37" s="353">
        <f>INDEX(マージン率表!$BB$6:$BB$94,AA$29)*AA23</f>
        <v>0</v>
      </c>
      <c r="AB37" s="353">
        <f>INDEX(マージン率表!$BB$6:$BB$94,AB$29)*AB23</f>
        <v>0</v>
      </c>
      <c r="AC37" s="353">
        <f>INDEX(マージン率表!$BB$6:$BB$94,AC$29)*AC23</f>
        <v>0</v>
      </c>
      <c r="AD37" s="353">
        <f>INDEX(マージン率表!$BB$6:$BB$94,AD$29)*AD23</f>
        <v>0</v>
      </c>
      <c r="AE37" s="353">
        <f>INDEX(マージン率表!$BB$6:$BB$94,AE$29)*AE23</f>
        <v>0</v>
      </c>
      <c r="AF37" s="353">
        <f>INDEX(マージン率表!$BB$6:$BB$94,AF$29)*AF23</f>
        <v>0</v>
      </c>
      <c r="AG37" s="353">
        <f>INDEX(マージン率表!$BB$6:$BB$94,AG$29)*AG23</f>
        <v>0</v>
      </c>
      <c r="AH37" s="353">
        <f>INDEX(マージン率表!$BB$6:$BB$94,AH$29)*AH23</f>
        <v>0</v>
      </c>
      <c r="AI37" s="353">
        <f>INDEX(マージン率表!$BB$6:$BB$94,AI$29)*AI23</f>
        <v>0</v>
      </c>
      <c r="AJ37" s="353">
        <f>INDEX(マージン率表!$BB$6:$BB$94,AJ$29)*AJ23</f>
        <v>0</v>
      </c>
      <c r="AK37" s="353">
        <f>INDEX(マージン率表!$BB$6:$BB$94,AK$29)*AK23</f>
        <v>0</v>
      </c>
      <c r="AL37" s="353">
        <f>INDEX(マージン率表!$BB$6:$BB$94,AL$29)*AL23</f>
        <v>0</v>
      </c>
      <c r="AM37" s="353">
        <f>INDEX(マージン率表!$BB$6:$BB$94,AM$29)*AM23</f>
        <v>0</v>
      </c>
      <c r="AN37" s="353">
        <f>INDEX(マージン率表!$BB$6:$BB$94,AN$29)*AN23</f>
        <v>0</v>
      </c>
      <c r="AO37" s="353">
        <f>INDEX(マージン率表!$BB$6:$BB$94,AO$29)*AO23</f>
        <v>0</v>
      </c>
      <c r="AP37" s="353">
        <f>INDEX(マージン率表!$BB$6:$BB$94,AP$29)*AP23</f>
        <v>0</v>
      </c>
      <c r="AQ37" s="353">
        <f>INDEX(マージン率表!$BB$6:$BB$94,AQ$29)*AQ23</f>
        <v>0</v>
      </c>
      <c r="AR37" s="353">
        <f>INDEX(マージン率表!$BB$6:$BB$94,AR$29)*AR23</f>
        <v>0</v>
      </c>
      <c r="AS37" s="353">
        <f>INDEX(マージン率表!$BB$6:$BB$94,AS$29)*AS23</f>
        <v>0</v>
      </c>
      <c r="AT37" s="353">
        <f>INDEX(マージン率表!$BB$6:$BB$94,AT$29)*AT23</f>
        <v>0</v>
      </c>
      <c r="AU37" s="353">
        <f>INDEX(マージン率表!$BB$6:$BB$94,AU$29)*AU23</f>
        <v>0</v>
      </c>
      <c r="AV37" s="353">
        <f>INDEX(マージン率表!$BB$6:$BB$94,AV$29)*AV23</f>
        <v>0</v>
      </c>
      <c r="AW37" s="353">
        <f>INDEX(マージン率表!$BB$6:$BB$94,AW$29)*AW23</f>
        <v>0</v>
      </c>
      <c r="AX37" s="353">
        <f>INDEX(マージン率表!$BB$6:$BB$94,AX$29)*AX23</f>
        <v>0</v>
      </c>
      <c r="AY37" s="353">
        <f>INDEX(マージン率表!$BB$6:$BB$94,AY$29)*AY23</f>
        <v>0</v>
      </c>
      <c r="AZ37" s="353">
        <f>INDEX(マージン率表!$BB$6:$BB$94,AZ$29)*AZ23</f>
        <v>0</v>
      </c>
      <c r="BA37" s="353">
        <f>INDEX(マージン率表!$BB$6:$BB$94,BA$29)*BA23</f>
        <v>0</v>
      </c>
      <c r="BB37" s="353">
        <f>INDEX(マージン率表!$BB$6:$BB$94,BB$29)*BB23</f>
        <v>0</v>
      </c>
      <c r="BC37" s="353">
        <f>INDEX(マージン率表!$BB$6:$BB$94,BC$29)*BC23</f>
        <v>0</v>
      </c>
      <c r="BD37" s="353">
        <f>INDEX(マージン率表!$BB$6:$BB$94,BD$29)*BD23</f>
        <v>0</v>
      </c>
      <c r="BE37" s="353">
        <f>INDEX(マージン率表!$BB$6:$BB$94,BE$29)*BE23</f>
        <v>0</v>
      </c>
      <c r="BF37" s="353">
        <f>INDEX(マージン率表!$BB$6:$BB$94,BF$29)*BF23</f>
        <v>0</v>
      </c>
      <c r="BG37" s="353">
        <f>INDEX(マージン率表!$BB$6:$BB$94,BG$29)*BG23</f>
        <v>0</v>
      </c>
      <c r="BH37" s="353">
        <f>INDEX(マージン率表!$BB$6:$BB$94,BH$29)*BH23</f>
        <v>0</v>
      </c>
      <c r="BI37" s="353">
        <f>INDEX(マージン率表!$BB$6:$BB$94,BI$29)*BI23</f>
        <v>0</v>
      </c>
      <c r="BJ37" s="353">
        <f>INDEX(マージン率表!$BB$6:$BB$94,BJ$29)*BJ23</f>
        <v>0</v>
      </c>
      <c r="BK37" s="353">
        <f>INDEX(マージン率表!$BB$6:$BB$94,BK$29)*BK23</f>
        <v>0</v>
      </c>
      <c r="BL37" s="353">
        <f>INDEX(マージン率表!$BB$6:$BB$94,BL$29)*BL23</f>
        <v>0</v>
      </c>
      <c r="BM37" s="353">
        <f>INDEX(マージン率表!$BB$6:$BB$94,BM$29)*BM23</f>
        <v>0</v>
      </c>
      <c r="BN37" s="353">
        <f>INDEX(マージン率表!$BB$6:$BB$94,BN$29)*BN23</f>
        <v>0</v>
      </c>
      <c r="BO37" s="353">
        <f>INDEX(マージン率表!$BB$6:$BB$94,BO$29)*BO23</f>
        <v>0</v>
      </c>
      <c r="BP37" s="353">
        <f>INDEX(マージン率表!$BB$6:$BB$94,BP$29)*BP23</f>
        <v>0</v>
      </c>
      <c r="BQ37" s="353" t="e">
        <f>INDEX(マージン率表!$BB$6:$BB$94,BQ$29)*BQ23</f>
        <v>#REF!</v>
      </c>
      <c r="BR37" s="353" t="e">
        <f>INDEX(マージン率表!$BB$6:$BB$94,BR$29)*BR23</f>
        <v>#REF!</v>
      </c>
      <c r="BS37" s="353" t="e">
        <f>INDEX(マージン率表!$BB$6:$BB$94,BS$29)*BS23</f>
        <v>#REF!</v>
      </c>
      <c r="BT37" s="353" t="e">
        <f>INDEX(マージン率表!$BB$6:$BB$94,BT$29)*BT23</f>
        <v>#REF!</v>
      </c>
      <c r="BU37" s="353" t="e">
        <f>INDEX(マージン率表!$BB$6:$BB$94,BU$29)*BU23</f>
        <v>#REF!</v>
      </c>
      <c r="BV37" s="353" t="e">
        <f>INDEX(マージン率表!$BB$6:$BB$94,BV$29)*BV23</f>
        <v>#REF!</v>
      </c>
      <c r="BW37" s="353" t="e">
        <f>INDEX(マージン率表!$BB$6:$BB$94,BW$29)*BW23</f>
        <v>#REF!</v>
      </c>
      <c r="BX37" s="353" t="e">
        <f>INDEX(マージン率表!$BB$6:$BB$94,BX$29)*BX23</f>
        <v>#REF!</v>
      </c>
      <c r="BY37" s="353" t="e">
        <f>INDEX(マージン率表!$BB$6:$BB$94,BY$29)*BY23</f>
        <v>#REF!</v>
      </c>
      <c r="BZ37" s="353" t="e">
        <f>INDEX(マージン率表!$BB$6:$BB$94,BZ$29)*BZ23</f>
        <v>#REF!</v>
      </c>
      <c r="CA37" s="353" t="e">
        <f>INDEX(マージン率表!$BB$6:$BB$94,CA$29)*CA23</f>
        <v>#REF!</v>
      </c>
      <c r="CB37" s="353" t="e">
        <f>INDEX(マージン率表!$BB$6:$BB$94,CB$29)*CB23</f>
        <v>#REF!</v>
      </c>
      <c r="CC37" s="353" t="e">
        <f>INDEX(マージン率表!$BB$6:$BB$94,CC$29)*CC23</f>
        <v>#REF!</v>
      </c>
      <c r="CD37" s="353" t="e">
        <f>INDEX(マージン率表!$BB$6:$BB$94,CD$29)*CD23</f>
        <v>#REF!</v>
      </c>
      <c r="CE37" s="353">
        <f>INDEX(マージン率表!$BB$6:$BB$94,CE$29)*CE23</f>
        <v>0</v>
      </c>
      <c r="CF37" s="357">
        <f>自給率表!C57</f>
        <v>0.92044379628388895</v>
      </c>
      <c r="CG37" s="358">
        <f t="shared" si="23"/>
        <v>0</v>
      </c>
    </row>
    <row r="38" spans="1:85">
      <c r="A38" s="360">
        <v>55</v>
      </c>
      <c r="B38" s="360" t="s">
        <v>167</v>
      </c>
      <c r="C38" s="353">
        <f>INDEX(マージン率表!$BB$6:$BB$94,C$29)*C24</f>
        <v>0</v>
      </c>
      <c r="D38" s="353">
        <f>INDEX(マージン率表!$BB$6:$BB$94,D$29)*D24</f>
        <v>0</v>
      </c>
      <c r="E38" s="353">
        <f>INDEX(マージン率表!$BB$6:$BB$94,E$29)*E24</f>
        <v>0</v>
      </c>
      <c r="F38" s="353">
        <f>INDEX(マージン率表!$BB$6:$BB$94,F$29)*F24</f>
        <v>0</v>
      </c>
      <c r="G38" s="353">
        <f>INDEX(マージン率表!$BB$6:$BB$94,G$29)*G24</f>
        <v>0</v>
      </c>
      <c r="H38" s="353">
        <f>INDEX(マージン率表!$BB$6:$BB$94,H$29)*H24</f>
        <v>0</v>
      </c>
      <c r="I38" s="353">
        <f>INDEX(マージン率表!$BB$6:$BB$94,I$29)*I24</f>
        <v>0</v>
      </c>
      <c r="J38" s="353">
        <f>INDEX(マージン率表!$BB$6:$BB$94,J$29)*J24</f>
        <v>0</v>
      </c>
      <c r="K38" s="353">
        <f>INDEX(マージン率表!$BB$6:$BB$94,K$29)*K24</f>
        <v>0</v>
      </c>
      <c r="L38" s="353">
        <f>INDEX(マージン率表!$BB$6:$BB$94,L$29)*L24</f>
        <v>0</v>
      </c>
      <c r="M38" s="353">
        <f>INDEX(マージン率表!$BB$6:$BB$94,M$29)*M24</f>
        <v>0</v>
      </c>
      <c r="N38" s="353">
        <f>INDEX(マージン率表!$BB$6:$BB$94,N$29)*N24</f>
        <v>0</v>
      </c>
      <c r="O38" s="353">
        <f>INDEX(マージン率表!$BB$6:$BB$94,O$29)*O24</f>
        <v>0</v>
      </c>
      <c r="P38" s="353">
        <f>INDEX(マージン率表!$BB$6:$BB$94,P$29)*P24</f>
        <v>0</v>
      </c>
      <c r="Q38" s="353">
        <f>INDEX(マージン率表!$BB$6:$BB$94,Q$29)*Q24</f>
        <v>0</v>
      </c>
      <c r="R38" s="353">
        <f>INDEX(マージン率表!$BB$6:$BB$94,R$29)*R24</f>
        <v>0</v>
      </c>
      <c r="S38" s="353">
        <f>INDEX(マージン率表!$BB$6:$BB$94,S$29)*S24</f>
        <v>0</v>
      </c>
      <c r="T38" s="353">
        <f>INDEX(マージン率表!$BB$6:$BB$94,T$29)*T24</f>
        <v>0</v>
      </c>
      <c r="U38" s="353">
        <f>INDEX(マージン率表!$BB$6:$BB$94,U$29)*U24</f>
        <v>0</v>
      </c>
      <c r="V38" s="353">
        <f>INDEX(マージン率表!$BB$6:$BB$94,V$29)*V24</f>
        <v>0</v>
      </c>
      <c r="W38" s="353">
        <f>INDEX(マージン率表!$BB$6:$BB$94,W$29)*W24</f>
        <v>0</v>
      </c>
      <c r="X38" s="353">
        <f>INDEX(マージン率表!$BB$6:$BB$94,X$29)*X24</f>
        <v>0</v>
      </c>
      <c r="Y38" s="353">
        <f>INDEX(マージン率表!$BB$6:$BB$94,Y$29)*Y24</f>
        <v>0</v>
      </c>
      <c r="Z38" s="353">
        <f>INDEX(マージン率表!$BB$6:$BB$94,Z$29)*Z24</f>
        <v>0</v>
      </c>
      <c r="AA38" s="353">
        <f>INDEX(マージン率表!$BB$6:$BB$94,AA$29)*AA24</f>
        <v>0</v>
      </c>
      <c r="AB38" s="353">
        <f>INDEX(マージン率表!$BB$6:$BB$94,AB$29)*AB24</f>
        <v>0</v>
      </c>
      <c r="AC38" s="353">
        <f>INDEX(マージン率表!$BB$6:$BB$94,AC$29)*AC24</f>
        <v>0</v>
      </c>
      <c r="AD38" s="353">
        <f>INDEX(マージン率表!$BB$6:$BB$94,AD$29)*AD24</f>
        <v>0</v>
      </c>
      <c r="AE38" s="353">
        <f>INDEX(マージン率表!$BB$6:$BB$94,AE$29)*AE24</f>
        <v>0</v>
      </c>
      <c r="AF38" s="353">
        <f>INDEX(マージン率表!$BB$6:$BB$94,AF$29)*AF24</f>
        <v>0</v>
      </c>
      <c r="AG38" s="353">
        <f>INDEX(マージン率表!$BB$6:$BB$94,AG$29)*AG24</f>
        <v>0</v>
      </c>
      <c r="AH38" s="353">
        <f>INDEX(マージン率表!$BB$6:$BB$94,AH$29)*AH24</f>
        <v>0</v>
      </c>
      <c r="AI38" s="353">
        <f>INDEX(マージン率表!$BB$6:$BB$94,AI$29)*AI24</f>
        <v>0</v>
      </c>
      <c r="AJ38" s="353">
        <f>INDEX(マージン率表!$BB$6:$BB$94,AJ$29)*AJ24</f>
        <v>0</v>
      </c>
      <c r="AK38" s="353">
        <f>INDEX(マージン率表!$BB$6:$BB$94,AK$29)*AK24</f>
        <v>0</v>
      </c>
      <c r="AL38" s="353">
        <f>INDEX(マージン率表!$BB$6:$BB$94,AL$29)*AL24</f>
        <v>0</v>
      </c>
      <c r="AM38" s="353">
        <f>INDEX(マージン率表!$BB$6:$BB$94,AM$29)*AM24</f>
        <v>0</v>
      </c>
      <c r="AN38" s="353">
        <f>INDEX(マージン率表!$BB$6:$BB$94,AN$29)*AN24</f>
        <v>0</v>
      </c>
      <c r="AO38" s="353">
        <f>INDEX(マージン率表!$BB$6:$BB$94,AO$29)*AO24</f>
        <v>0</v>
      </c>
      <c r="AP38" s="353">
        <f>INDEX(マージン率表!$BB$6:$BB$94,AP$29)*AP24</f>
        <v>0</v>
      </c>
      <c r="AQ38" s="353">
        <f>INDEX(マージン率表!$BB$6:$BB$94,AQ$29)*AQ24</f>
        <v>0</v>
      </c>
      <c r="AR38" s="353">
        <f>INDEX(マージン率表!$BB$6:$BB$94,AR$29)*AR24</f>
        <v>0</v>
      </c>
      <c r="AS38" s="353">
        <f>INDEX(マージン率表!$BB$6:$BB$94,AS$29)*AS24</f>
        <v>0</v>
      </c>
      <c r="AT38" s="353">
        <f>INDEX(マージン率表!$BB$6:$BB$94,AT$29)*AT24</f>
        <v>0</v>
      </c>
      <c r="AU38" s="353">
        <f>INDEX(マージン率表!$BB$6:$BB$94,AU$29)*AU24</f>
        <v>0</v>
      </c>
      <c r="AV38" s="353">
        <f>INDEX(マージン率表!$BB$6:$BB$94,AV$29)*AV24</f>
        <v>0</v>
      </c>
      <c r="AW38" s="353">
        <f>INDEX(マージン率表!$BB$6:$BB$94,AW$29)*AW24</f>
        <v>0</v>
      </c>
      <c r="AX38" s="353">
        <f>INDEX(マージン率表!$BB$6:$BB$94,AX$29)*AX24</f>
        <v>0</v>
      </c>
      <c r="AY38" s="353">
        <f>INDEX(マージン率表!$BB$6:$BB$94,AY$29)*AY24</f>
        <v>0</v>
      </c>
      <c r="AZ38" s="353">
        <f>INDEX(マージン率表!$BB$6:$BB$94,AZ$29)*AZ24</f>
        <v>0</v>
      </c>
      <c r="BA38" s="353">
        <f>INDEX(マージン率表!$BB$6:$BB$94,BA$29)*BA24</f>
        <v>0</v>
      </c>
      <c r="BB38" s="353">
        <f>INDEX(マージン率表!$BB$6:$BB$94,BB$29)*BB24</f>
        <v>0</v>
      </c>
      <c r="BC38" s="353">
        <f>INDEX(マージン率表!$BB$6:$BB$94,BC$29)*BC24</f>
        <v>0</v>
      </c>
      <c r="BD38" s="353">
        <f>INDEX(マージン率表!$BB$6:$BB$94,BD$29)*BD24</f>
        <v>0</v>
      </c>
      <c r="BE38" s="353">
        <f>INDEX(マージン率表!$BB$6:$BB$94,BE$29)*BE24</f>
        <v>0</v>
      </c>
      <c r="BF38" s="353">
        <f>INDEX(マージン率表!$BB$6:$BB$94,BF$29)*BF24</f>
        <v>0</v>
      </c>
      <c r="BG38" s="353">
        <f>INDEX(マージン率表!$BB$6:$BB$94,BG$29)*BG24</f>
        <v>0</v>
      </c>
      <c r="BH38" s="353">
        <f>INDEX(マージン率表!$BB$6:$BB$94,BH$29)*BH24</f>
        <v>0</v>
      </c>
      <c r="BI38" s="353">
        <f>INDEX(マージン率表!$BB$6:$BB$94,BI$29)*BI24</f>
        <v>0</v>
      </c>
      <c r="BJ38" s="353">
        <f>INDEX(マージン率表!$BB$6:$BB$94,BJ$29)*BJ24</f>
        <v>0</v>
      </c>
      <c r="BK38" s="353">
        <f>INDEX(マージン率表!$BB$6:$BB$94,BK$29)*BK24</f>
        <v>0</v>
      </c>
      <c r="BL38" s="353">
        <f>INDEX(マージン率表!$BB$6:$BB$94,BL$29)*BL24</f>
        <v>0</v>
      </c>
      <c r="BM38" s="353">
        <f>INDEX(マージン率表!$BB$6:$BB$94,BM$29)*BM24</f>
        <v>0</v>
      </c>
      <c r="BN38" s="353">
        <f>INDEX(マージン率表!$BB$6:$BB$94,BN$29)*BN24</f>
        <v>0</v>
      </c>
      <c r="BO38" s="353">
        <f>INDEX(マージン率表!$BB$6:$BB$94,BO$29)*BO24</f>
        <v>0</v>
      </c>
      <c r="BP38" s="353">
        <f>INDEX(マージン率表!$BB$6:$BB$94,BP$29)*BP24</f>
        <v>0</v>
      </c>
      <c r="BQ38" s="353" t="e">
        <f>INDEX(マージン率表!$BB$6:$BB$94,BQ$29)*BQ24</f>
        <v>#REF!</v>
      </c>
      <c r="BR38" s="353" t="e">
        <f>INDEX(マージン率表!$BB$6:$BB$94,BR$29)*BR24</f>
        <v>#REF!</v>
      </c>
      <c r="BS38" s="353" t="e">
        <f>INDEX(マージン率表!$BB$6:$BB$94,BS$29)*BS24</f>
        <v>#REF!</v>
      </c>
      <c r="BT38" s="353" t="e">
        <f>INDEX(マージン率表!$BB$6:$BB$94,BT$29)*BT24</f>
        <v>#REF!</v>
      </c>
      <c r="BU38" s="353" t="e">
        <f>INDEX(マージン率表!$BB$6:$BB$94,BU$29)*BU24</f>
        <v>#REF!</v>
      </c>
      <c r="BV38" s="353" t="e">
        <f>INDEX(マージン率表!$BB$6:$BB$94,BV$29)*BV24</f>
        <v>#REF!</v>
      </c>
      <c r="BW38" s="353" t="e">
        <f>INDEX(マージン率表!$BB$6:$BB$94,BW$29)*BW24</f>
        <v>#REF!</v>
      </c>
      <c r="BX38" s="353" t="e">
        <f>INDEX(マージン率表!$BB$6:$BB$94,BX$29)*BX24</f>
        <v>#REF!</v>
      </c>
      <c r="BY38" s="353" t="e">
        <f>INDEX(マージン率表!$BB$6:$BB$94,BY$29)*BY24</f>
        <v>#REF!</v>
      </c>
      <c r="BZ38" s="353" t="e">
        <f>INDEX(マージン率表!$BB$6:$BB$94,BZ$29)*BZ24</f>
        <v>#REF!</v>
      </c>
      <c r="CA38" s="353" t="e">
        <f>INDEX(マージン率表!$BB$6:$BB$94,CA$29)*CA24</f>
        <v>#REF!</v>
      </c>
      <c r="CB38" s="353" t="e">
        <f>INDEX(マージン率表!$BB$6:$BB$94,CB$29)*CB24</f>
        <v>#REF!</v>
      </c>
      <c r="CC38" s="353" t="e">
        <f>INDEX(マージン率表!$BB$6:$BB$94,CC$29)*CC24</f>
        <v>#REF!</v>
      </c>
      <c r="CD38" s="353" t="e">
        <f>INDEX(マージン率表!$BB$6:$BB$94,CD$29)*CD24</f>
        <v>#REF!</v>
      </c>
      <c r="CE38" s="353">
        <f>INDEX(マージン率表!$BB$6:$BB$94,CE$29)*CE24</f>
        <v>0</v>
      </c>
      <c r="CF38" s="357">
        <f>自給率表!C58</f>
        <v>1</v>
      </c>
      <c r="CG38" s="358">
        <f t="shared" si="23"/>
        <v>0</v>
      </c>
    </row>
    <row r="39" spans="1:85">
      <c r="B39" s="357" t="s">
        <v>1274</v>
      </c>
      <c r="C39" s="353">
        <f>INDEX(マージン率表!$BB$6:$BB$94,C$29)*C25</f>
        <v>0</v>
      </c>
      <c r="D39" s="353">
        <f>INDEX(マージン率表!$BB$6:$BB$94,D$29)*D25</f>
        <v>0</v>
      </c>
      <c r="E39" s="353">
        <f>INDEX(マージン率表!$BB$6:$BB$94,E$29)*E25</f>
        <v>0</v>
      </c>
      <c r="F39" s="353">
        <f>INDEX(マージン率表!$BB$6:$BB$94,F$29)*F25</f>
        <v>0</v>
      </c>
      <c r="G39" s="353">
        <f>INDEX(マージン率表!$BB$6:$BB$94,G$29)*G25</f>
        <v>0</v>
      </c>
      <c r="H39" s="353">
        <f>INDEX(マージン率表!$BB$6:$BB$94,H$29)*H25</f>
        <v>0</v>
      </c>
      <c r="I39" s="353">
        <f>INDEX(マージン率表!$BB$6:$BB$94,I$29)*I25</f>
        <v>0</v>
      </c>
      <c r="J39" s="353">
        <f>INDEX(マージン率表!$BB$6:$BB$94,J$29)*J25</f>
        <v>0</v>
      </c>
      <c r="K39" s="353">
        <f>INDEX(マージン率表!$BB$6:$BB$94,K$29)*K25</f>
        <v>0</v>
      </c>
      <c r="L39" s="353">
        <f>INDEX(マージン率表!$BB$6:$BB$94,L$29)*L25</f>
        <v>0</v>
      </c>
      <c r="M39" s="353">
        <f>INDEX(マージン率表!$BB$6:$BB$94,M$29)*M25</f>
        <v>0</v>
      </c>
      <c r="N39" s="353">
        <f>INDEX(マージン率表!$BB$6:$BB$94,N$29)*N25</f>
        <v>0</v>
      </c>
      <c r="O39" s="353">
        <f>INDEX(マージン率表!$BB$6:$BB$94,O$29)*O25</f>
        <v>0</v>
      </c>
      <c r="P39" s="353">
        <f>INDEX(マージン率表!$BB$6:$BB$94,P$29)*P25</f>
        <v>0</v>
      </c>
      <c r="Q39" s="353">
        <f>INDEX(マージン率表!$BB$6:$BB$94,Q$29)*Q25</f>
        <v>0</v>
      </c>
      <c r="R39" s="353">
        <f>INDEX(マージン率表!$BB$6:$BB$94,R$29)*R25</f>
        <v>0</v>
      </c>
      <c r="S39" s="353">
        <f>INDEX(マージン率表!$BB$6:$BB$94,S$29)*S25</f>
        <v>0</v>
      </c>
      <c r="T39" s="353">
        <f>INDEX(マージン率表!$BB$6:$BB$94,T$29)*T25</f>
        <v>0</v>
      </c>
      <c r="U39" s="353">
        <f>INDEX(マージン率表!$BB$6:$BB$94,U$29)*U25</f>
        <v>0</v>
      </c>
      <c r="V39" s="353">
        <f>INDEX(マージン率表!$BB$6:$BB$94,V$29)*V25</f>
        <v>0</v>
      </c>
      <c r="W39" s="353">
        <f>INDEX(マージン率表!$BB$6:$BB$94,W$29)*W25</f>
        <v>0</v>
      </c>
      <c r="X39" s="353">
        <f>INDEX(マージン率表!$BB$6:$BB$94,X$29)*X25</f>
        <v>0</v>
      </c>
      <c r="Y39" s="353">
        <f>INDEX(マージン率表!$BB$6:$BB$94,Y$29)*Y25</f>
        <v>0</v>
      </c>
      <c r="Z39" s="353">
        <f>INDEX(マージン率表!$BB$6:$BB$94,Z$29)*Z25</f>
        <v>0</v>
      </c>
      <c r="AA39" s="353">
        <f>INDEX(マージン率表!$BB$6:$BB$94,AA$29)*AA25</f>
        <v>0</v>
      </c>
      <c r="AB39" s="353">
        <f>INDEX(マージン率表!$BB$6:$BB$94,AB$29)*AB25</f>
        <v>0</v>
      </c>
      <c r="AC39" s="353">
        <f>INDEX(マージン率表!$BB$6:$BB$94,AC$29)*AC25</f>
        <v>0</v>
      </c>
      <c r="AD39" s="353">
        <f>INDEX(マージン率表!$BB$6:$BB$94,AD$29)*AD25</f>
        <v>0</v>
      </c>
      <c r="AE39" s="353">
        <f>INDEX(マージン率表!$BB$6:$BB$94,AE$29)*AE25</f>
        <v>0</v>
      </c>
      <c r="AF39" s="353">
        <f>INDEX(マージン率表!$BB$6:$BB$94,AF$29)*AF25</f>
        <v>0</v>
      </c>
      <c r="AG39" s="353">
        <f>INDEX(マージン率表!$BB$6:$BB$94,AG$29)*AG25</f>
        <v>0</v>
      </c>
      <c r="AH39" s="353">
        <f>INDEX(マージン率表!$BB$6:$BB$94,AH$29)*AH25</f>
        <v>0</v>
      </c>
      <c r="AI39" s="353">
        <f>INDEX(マージン率表!$BB$6:$BB$94,AI$29)*AI25</f>
        <v>0</v>
      </c>
      <c r="AJ39" s="353">
        <f>INDEX(マージン率表!$BB$6:$BB$94,AJ$29)*AJ25</f>
        <v>0</v>
      </c>
      <c r="AK39" s="353">
        <f>INDEX(マージン率表!$BB$6:$BB$94,AK$29)*AK25</f>
        <v>0</v>
      </c>
      <c r="AL39" s="353">
        <f>INDEX(マージン率表!$BB$6:$BB$94,AL$29)*AL25</f>
        <v>0</v>
      </c>
      <c r="AM39" s="353">
        <f>INDEX(マージン率表!$BB$6:$BB$94,AM$29)*AM25</f>
        <v>0</v>
      </c>
      <c r="AN39" s="353">
        <f>INDEX(マージン率表!$BB$6:$BB$94,AN$29)*AN25</f>
        <v>0</v>
      </c>
      <c r="AO39" s="353">
        <f>INDEX(マージン率表!$BB$6:$BB$94,AO$29)*AO25</f>
        <v>0</v>
      </c>
      <c r="AP39" s="353">
        <f>INDEX(マージン率表!$BB$6:$BB$94,AP$29)*AP25</f>
        <v>0</v>
      </c>
      <c r="AQ39" s="353">
        <f>INDEX(マージン率表!$BB$6:$BB$94,AQ$29)*AQ25</f>
        <v>0</v>
      </c>
      <c r="AR39" s="353">
        <f>INDEX(マージン率表!$BB$6:$BB$94,AR$29)*AR25</f>
        <v>0</v>
      </c>
      <c r="AS39" s="353">
        <f>INDEX(マージン率表!$BB$6:$BB$94,AS$29)*AS25</f>
        <v>0</v>
      </c>
      <c r="AT39" s="353">
        <f>INDEX(マージン率表!$BB$6:$BB$94,AT$29)*AT25</f>
        <v>0</v>
      </c>
      <c r="AU39" s="353">
        <f>INDEX(マージン率表!$BB$6:$BB$94,AU$29)*AU25</f>
        <v>0</v>
      </c>
      <c r="AV39" s="353">
        <f>INDEX(マージン率表!$BB$6:$BB$94,AV$29)*AV25</f>
        <v>0</v>
      </c>
      <c r="AW39" s="353">
        <f>INDEX(マージン率表!$BB$6:$BB$94,AW$29)*AW25</f>
        <v>0</v>
      </c>
      <c r="AX39" s="353">
        <f>INDEX(マージン率表!$BB$6:$BB$94,AX$29)*AX25</f>
        <v>0</v>
      </c>
      <c r="AY39" s="353">
        <f>INDEX(マージン率表!$BB$6:$BB$94,AY$29)*AY25</f>
        <v>0</v>
      </c>
      <c r="AZ39" s="353">
        <f>INDEX(マージン率表!$BB$6:$BB$94,AZ$29)*AZ25</f>
        <v>0</v>
      </c>
      <c r="BA39" s="353">
        <f>INDEX(マージン率表!$BB$6:$BB$94,BA$29)*BA25</f>
        <v>0</v>
      </c>
      <c r="BB39" s="353">
        <f>INDEX(マージン率表!$BB$6:$BB$94,BB$29)*BB25</f>
        <v>0</v>
      </c>
      <c r="BC39" s="353">
        <f>INDEX(マージン率表!$BB$6:$BB$94,BC$29)*BC25</f>
        <v>0</v>
      </c>
      <c r="BD39" s="353">
        <f>INDEX(マージン率表!$BB$6:$BB$94,BD$29)*BD25</f>
        <v>0</v>
      </c>
      <c r="BE39" s="353">
        <f>INDEX(マージン率表!$BB$6:$BB$94,BE$29)*BE25</f>
        <v>0</v>
      </c>
      <c r="BF39" s="353">
        <f>INDEX(マージン率表!$BB$6:$BB$94,BF$29)*BF25</f>
        <v>0</v>
      </c>
      <c r="BG39" s="353">
        <f>INDEX(マージン率表!$BB$6:$BB$94,BG$29)*BG25</f>
        <v>0</v>
      </c>
      <c r="BH39" s="353">
        <f>INDEX(マージン率表!$BB$6:$BB$94,BH$29)*BH25</f>
        <v>0</v>
      </c>
      <c r="BI39" s="353">
        <f>INDEX(マージン率表!$BB$6:$BB$94,BI$29)*BI25</f>
        <v>0</v>
      </c>
      <c r="BJ39" s="353">
        <f>INDEX(マージン率表!$BB$6:$BB$94,BJ$29)*BJ25</f>
        <v>0</v>
      </c>
      <c r="BK39" s="353">
        <f>INDEX(マージン率表!$BB$6:$BB$94,BK$29)*BK25</f>
        <v>0</v>
      </c>
      <c r="BL39" s="353">
        <f>INDEX(マージン率表!$BB$6:$BB$94,BL$29)*BL25</f>
        <v>0</v>
      </c>
      <c r="BM39" s="353">
        <f>INDEX(マージン率表!$BB$6:$BB$94,BM$29)*BM25</f>
        <v>0</v>
      </c>
      <c r="BN39" s="353">
        <f>INDEX(マージン率表!$BB$6:$BB$94,BN$29)*BN25</f>
        <v>0</v>
      </c>
      <c r="BO39" s="353">
        <f>INDEX(マージン率表!$BB$6:$BB$94,BO$29)*BO25</f>
        <v>0</v>
      </c>
      <c r="BP39" s="353">
        <f>INDEX(マージン率表!$BB$6:$BB$94,BP$29)*BP25</f>
        <v>0</v>
      </c>
      <c r="BQ39" s="353" t="e">
        <f>INDEX(マージン率表!$BB$6:$BB$94,BQ$29)*BQ25</f>
        <v>#REF!</v>
      </c>
      <c r="BR39" s="353" t="e">
        <f>INDEX(マージン率表!$BB$6:$BB$94,BR$29)*BR25</f>
        <v>#REF!</v>
      </c>
      <c r="BS39" s="353" t="e">
        <f>INDEX(マージン率表!$BB$6:$BB$94,BS$29)*BS25</f>
        <v>#REF!</v>
      </c>
      <c r="BT39" s="353" t="e">
        <f>INDEX(マージン率表!$BB$6:$BB$94,BT$29)*BT25</f>
        <v>#REF!</v>
      </c>
      <c r="BU39" s="353" t="e">
        <f>INDEX(マージン率表!$BB$6:$BB$94,BU$29)*BU25</f>
        <v>#REF!</v>
      </c>
      <c r="BV39" s="353" t="e">
        <f>INDEX(マージン率表!$BB$6:$BB$94,BV$29)*BV25</f>
        <v>#REF!</v>
      </c>
      <c r="BW39" s="353" t="e">
        <f>INDEX(マージン率表!$BB$6:$BB$94,BW$29)*BW25</f>
        <v>#REF!</v>
      </c>
      <c r="BX39" s="353" t="e">
        <f>INDEX(マージン率表!$BB$6:$BB$94,BX$29)*BX25</f>
        <v>#REF!</v>
      </c>
      <c r="BY39" s="353" t="e">
        <f>INDEX(マージン率表!$BB$6:$BB$94,BY$29)*BY25</f>
        <v>#REF!</v>
      </c>
      <c r="BZ39" s="353" t="e">
        <f>INDEX(マージン率表!$BB$6:$BB$94,BZ$29)*BZ25</f>
        <v>#REF!</v>
      </c>
      <c r="CA39" s="353" t="e">
        <f>INDEX(マージン率表!$BB$6:$BB$94,CA$29)*CA25</f>
        <v>#REF!</v>
      </c>
      <c r="CB39" s="353" t="e">
        <f>INDEX(マージン率表!$BB$6:$BB$94,CB$29)*CB25</f>
        <v>#REF!</v>
      </c>
      <c r="CC39" s="353" t="e">
        <f>INDEX(マージン率表!$BB$6:$BB$94,CC$29)*CC25</f>
        <v>#REF!</v>
      </c>
      <c r="CD39" s="353" t="e">
        <f>INDEX(マージン率表!$BB$6:$BB$94,CD$29)*CD25</f>
        <v>#REF!</v>
      </c>
      <c r="CE39" s="353">
        <f>INDEX(マージン率表!$BB$6:$BB$94,CE$29)*CE25</f>
        <v>0</v>
      </c>
      <c r="CF39" s="357"/>
      <c r="CG39" s="358">
        <f>SUM(CG31:CG38)</f>
        <v>0</v>
      </c>
    </row>
    <row r="40" spans="1:85">
      <c r="C40" s="353">
        <f>C39-SUM(C31:C38)</f>
        <v>0</v>
      </c>
      <c r="D40" s="353">
        <f t="shared" ref="D40:BO40" si="24">D39-SUM(D31:D38)</f>
        <v>0</v>
      </c>
      <c r="E40" s="353">
        <f t="shared" si="24"/>
        <v>0</v>
      </c>
      <c r="F40" s="353">
        <f t="shared" si="24"/>
        <v>0</v>
      </c>
      <c r="G40" s="353">
        <f t="shared" si="24"/>
        <v>0</v>
      </c>
      <c r="H40" s="353">
        <f t="shared" si="24"/>
        <v>0</v>
      </c>
      <c r="I40" s="353">
        <f t="shared" si="24"/>
        <v>0</v>
      </c>
      <c r="J40" s="353">
        <f t="shared" si="24"/>
        <v>0</v>
      </c>
      <c r="K40" s="353">
        <f t="shared" si="24"/>
        <v>0</v>
      </c>
      <c r="L40" s="353">
        <f t="shared" si="24"/>
        <v>0</v>
      </c>
      <c r="M40" s="353">
        <f t="shared" si="24"/>
        <v>0</v>
      </c>
      <c r="N40" s="353">
        <f t="shared" si="24"/>
        <v>0</v>
      </c>
      <c r="O40" s="353">
        <f t="shared" si="24"/>
        <v>0</v>
      </c>
      <c r="P40" s="353">
        <f t="shared" si="24"/>
        <v>0</v>
      </c>
      <c r="Q40" s="353">
        <f t="shared" si="24"/>
        <v>0</v>
      </c>
      <c r="R40" s="353">
        <f t="shared" si="24"/>
        <v>0</v>
      </c>
      <c r="S40" s="353">
        <f t="shared" si="24"/>
        <v>0</v>
      </c>
      <c r="T40" s="353">
        <f t="shared" si="24"/>
        <v>0</v>
      </c>
      <c r="U40" s="353">
        <f t="shared" si="24"/>
        <v>0</v>
      </c>
      <c r="V40" s="353">
        <f t="shared" si="24"/>
        <v>0</v>
      </c>
      <c r="W40" s="353">
        <f t="shared" si="24"/>
        <v>0</v>
      </c>
      <c r="X40" s="353">
        <f t="shared" si="24"/>
        <v>0</v>
      </c>
      <c r="Y40" s="353">
        <f t="shared" si="24"/>
        <v>0</v>
      </c>
      <c r="Z40" s="353">
        <f t="shared" si="24"/>
        <v>0</v>
      </c>
      <c r="AA40" s="353">
        <f t="shared" si="24"/>
        <v>0</v>
      </c>
      <c r="AB40" s="353">
        <f t="shared" si="24"/>
        <v>0</v>
      </c>
      <c r="AC40" s="353">
        <f t="shared" si="24"/>
        <v>0</v>
      </c>
      <c r="AD40" s="353">
        <f t="shared" si="24"/>
        <v>0</v>
      </c>
      <c r="AE40" s="353">
        <f t="shared" si="24"/>
        <v>0</v>
      </c>
      <c r="AF40" s="353">
        <f t="shared" si="24"/>
        <v>0</v>
      </c>
      <c r="AG40" s="353">
        <f t="shared" si="24"/>
        <v>0</v>
      </c>
      <c r="AH40" s="353">
        <f t="shared" si="24"/>
        <v>0</v>
      </c>
      <c r="AI40" s="353">
        <f t="shared" si="24"/>
        <v>0</v>
      </c>
      <c r="AJ40" s="353">
        <f t="shared" si="24"/>
        <v>0</v>
      </c>
      <c r="AK40" s="353">
        <f t="shared" si="24"/>
        <v>0</v>
      </c>
      <c r="AL40" s="353">
        <f t="shared" si="24"/>
        <v>0</v>
      </c>
      <c r="AM40" s="353">
        <f t="shared" si="24"/>
        <v>0</v>
      </c>
      <c r="AN40" s="353">
        <f t="shared" si="24"/>
        <v>0</v>
      </c>
      <c r="AO40" s="353">
        <f t="shared" si="24"/>
        <v>0</v>
      </c>
      <c r="AP40" s="353">
        <f t="shared" si="24"/>
        <v>0</v>
      </c>
      <c r="AQ40" s="353">
        <f t="shared" si="24"/>
        <v>0</v>
      </c>
      <c r="AR40" s="353">
        <f t="shared" si="24"/>
        <v>0</v>
      </c>
      <c r="AS40" s="353">
        <f t="shared" si="24"/>
        <v>0</v>
      </c>
      <c r="AT40" s="353">
        <f t="shared" si="24"/>
        <v>0</v>
      </c>
      <c r="AU40" s="353">
        <f t="shared" si="24"/>
        <v>0</v>
      </c>
      <c r="AV40" s="353">
        <f t="shared" si="24"/>
        <v>0</v>
      </c>
      <c r="AW40" s="353">
        <f t="shared" si="24"/>
        <v>0</v>
      </c>
      <c r="AX40" s="353">
        <f t="shared" si="24"/>
        <v>0</v>
      </c>
      <c r="AY40" s="353">
        <f t="shared" si="24"/>
        <v>0</v>
      </c>
      <c r="AZ40" s="353">
        <f t="shared" si="24"/>
        <v>0</v>
      </c>
      <c r="BA40" s="353">
        <f t="shared" si="24"/>
        <v>0</v>
      </c>
      <c r="BB40" s="353">
        <f t="shared" si="24"/>
        <v>0</v>
      </c>
      <c r="BC40" s="353">
        <f t="shared" si="24"/>
        <v>0</v>
      </c>
      <c r="BD40" s="353">
        <f t="shared" si="24"/>
        <v>0</v>
      </c>
      <c r="BE40" s="353">
        <f t="shared" si="24"/>
        <v>0</v>
      </c>
      <c r="BF40" s="353">
        <f t="shared" si="24"/>
        <v>0</v>
      </c>
      <c r="BG40" s="353">
        <f t="shared" si="24"/>
        <v>0</v>
      </c>
      <c r="BH40" s="353">
        <f t="shared" si="24"/>
        <v>0</v>
      </c>
      <c r="BI40" s="353">
        <f t="shared" si="24"/>
        <v>0</v>
      </c>
      <c r="BJ40" s="353">
        <f t="shared" si="24"/>
        <v>0</v>
      </c>
      <c r="BK40" s="353">
        <f t="shared" si="24"/>
        <v>0</v>
      </c>
      <c r="BL40" s="353">
        <f t="shared" si="24"/>
        <v>0</v>
      </c>
      <c r="BM40" s="353">
        <f t="shared" si="24"/>
        <v>0</v>
      </c>
      <c r="BN40" s="353">
        <f t="shared" si="24"/>
        <v>0</v>
      </c>
      <c r="BO40" s="353">
        <f t="shared" si="24"/>
        <v>0</v>
      </c>
      <c r="BP40" s="353">
        <f t="shared" ref="BP40:CE40" si="25">BP39-SUM(BP31:BP38)</f>
        <v>0</v>
      </c>
      <c r="BQ40" s="353" t="e">
        <f t="shared" si="25"/>
        <v>#REF!</v>
      </c>
      <c r="BR40" s="353" t="e">
        <f t="shared" si="25"/>
        <v>#REF!</v>
      </c>
      <c r="BS40" s="353" t="e">
        <f t="shared" si="25"/>
        <v>#REF!</v>
      </c>
      <c r="BT40" s="353" t="e">
        <f t="shared" si="25"/>
        <v>#REF!</v>
      </c>
      <c r="BU40" s="353" t="e">
        <f t="shared" si="25"/>
        <v>#REF!</v>
      </c>
      <c r="BV40" s="353" t="e">
        <f t="shared" si="25"/>
        <v>#REF!</v>
      </c>
      <c r="BW40" s="353" t="e">
        <f t="shared" si="25"/>
        <v>#REF!</v>
      </c>
      <c r="BX40" s="353" t="e">
        <f t="shared" si="25"/>
        <v>#REF!</v>
      </c>
      <c r="BY40" s="353" t="e">
        <f t="shared" si="25"/>
        <v>#REF!</v>
      </c>
      <c r="BZ40" s="353" t="e">
        <f t="shared" si="25"/>
        <v>#REF!</v>
      </c>
      <c r="CA40" s="353" t="e">
        <f t="shared" si="25"/>
        <v>#REF!</v>
      </c>
      <c r="CB40" s="353" t="e">
        <f t="shared" si="25"/>
        <v>#REF!</v>
      </c>
      <c r="CC40" s="353" t="e">
        <f t="shared" si="25"/>
        <v>#REF!</v>
      </c>
      <c r="CD40" s="353" t="e">
        <f t="shared" si="25"/>
        <v>#REF!</v>
      </c>
      <c r="CE40" s="353">
        <f t="shared" si="25"/>
        <v>0</v>
      </c>
    </row>
    <row r="41" spans="1:85">
      <c r="B41" s="351" t="s">
        <v>1277</v>
      </c>
    </row>
    <row r="42" spans="1:85" s="356" customFormat="1">
      <c r="A42" s="659" t="s">
        <v>55</v>
      </c>
      <c r="B42" s="659"/>
      <c r="C42" s="359">
        <v>1</v>
      </c>
      <c r="D42" s="359">
        <v>2</v>
      </c>
      <c r="E42" s="359">
        <v>3</v>
      </c>
      <c r="F42" s="359">
        <v>4</v>
      </c>
      <c r="G42" s="359">
        <v>5</v>
      </c>
      <c r="H42" s="359">
        <v>6</v>
      </c>
      <c r="I42" s="359">
        <v>7</v>
      </c>
      <c r="J42" s="359">
        <v>8</v>
      </c>
      <c r="K42" s="359">
        <v>9</v>
      </c>
      <c r="L42" s="359">
        <v>10</v>
      </c>
      <c r="M42" s="360">
        <v>11</v>
      </c>
      <c r="N42" s="359">
        <v>12</v>
      </c>
      <c r="O42" s="359">
        <v>13</v>
      </c>
      <c r="P42" s="359">
        <v>14</v>
      </c>
      <c r="Q42" s="359">
        <v>15</v>
      </c>
      <c r="R42" s="359">
        <v>16</v>
      </c>
      <c r="S42" s="359">
        <v>17</v>
      </c>
      <c r="T42" s="359">
        <v>18</v>
      </c>
      <c r="U42" s="359">
        <v>19</v>
      </c>
      <c r="V42" s="359">
        <v>20</v>
      </c>
      <c r="W42" s="359">
        <v>21</v>
      </c>
      <c r="X42" s="359">
        <v>22</v>
      </c>
      <c r="Y42" s="359">
        <v>23</v>
      </c>
      <c r="Z42" s="359">
        <v>24</v>
      </c>
      <c r="AA42" s="359">
        <v>25</v>
      </c>
      <c r="AB42" s="359">
        <v>26</v>
      </c>
      <c r="AC42" s="359">
        <v>27</v>
      </c>
      <c r="AD42" s="359">
        <v>28</v>
      </c>
      <c r="AE42" s="359">
        <v>29</v>
      </c>
      <c r="AF42" s="359">
        <v>30</v>
      </c>
      <c r="AG42" s="359">
        <v>31</v>
      </c>
      <c r="AH42" s="359">
        <v>32</v>
      </c>
      <c r="AI42" s="359">
        <v>33</v>
      </c>
      <c r="AJ42" s="359">
        <v>34</v>
      </c>
      <c r="AK42" s="359">
        <v>35</v>
      </c>
      <c r="AL42" s="359">
        <v>36</v>
      </c>
      <c r="AM42" s="359">
        <v>37</v>
      </c>
      <c r="AN42" s="359">
        <v>38</v>
      </c>
      <c r="AO42" s="359">
        <v>39</v>
      </c>
      <c r="AP42" s="359">
        <v>40</v>
      </c>
      <c r="AQ42" s="359">
        <v>41</v>
      </c>
      <c r="AR42" s="359">
        <v>42</v>
      </c>
      <c r="AS42" s="359">
        <v>43</v>
      </c>
      <c r="AT42" s="359">
        <v>44</v>
      </c>
      <c r="AU42" s="359">
        <v>45</v>
      </c>
      <c r="AV42" s="359">
        <v>46</v>
      </c>
      <c r="AW42" s="359">
        <v>47</v>
      </c>
      <c r="AX42" s="359">
        <v>48</v>
      </c>
      <c r="AY42" s="359">
        <v>49</v>
      </c>
      <c r="AZ42" s="359">
        <v>50</v>
      </c>
      <c r="BA42" s="359">
        <v>51</v>
      </c>
      <c r="BB42" s="359">
        <v>52</v>
      </c>
      <c r="BC42" s="359">
        <v>53</v>
      </c>
      <c r="BD42" s="359">
        <v>54</v>
      </c>
      <c r="BE42" s="359">
        <v>55</v>
      </c>
      <c r="BF42" s="359">
        <v>56</v>
      </c>
      <c r="BG42" s="359">
        <v>57</v>
      </c>
      <c r="BH42" s="359">
        <v>58</v>
      </c>
      <c r="BI42" s="359">
        <v>59</v>
      </c>
      <c r="BJ42" s="359">
        <v>60</v>
      </c>
      <c r="BK42" s="359">
        <v>61</v>
      </c>
      <c r="BL42" s="359">
        <v>62</v>
      </c>
      <c r="BM42" s="359">
        <v>63</v>
      </c>
      <c r="BN42" s="359">
        <v>64</v>
      </c>
      <c r="BO42" s="359">
        <v>65</v>
      </c>
      <c r="BP42" s="359">
        <v>66</v>
      </c>
      <c r="BQ42" s="359">
        <v>67</v>
      </c>
      <c r="BR42" s="359">
        <v>68</v>
      </c>
      <c r="BS42" s="359">
        <v>69</v>
      </c>
      <c r="BT42" s="359">
        <v>70</v>
      </c>
      <c r="BU42" s="359">
        <v>71</v>
      </c>
      <c r="BV42" s="359">
        <v>72</v>
      </c>
      <c r="BW42" s="359">
        <v>73</v>
      </c>
      <c r="BX42" s="359">
        <v>74</v>
      </c>
      <c r="BY42" s="359">
        <v>75</v>
      </c>
      <c r="BZ42" s="359">
        <v>76</v>
      </c>
      <c r="CA42" s="359">
        <v>77</v>
      </c>
      <c r="CB42" s="359">
        <v>78</v>
      </c>
      <c r="CC42" s="359">
        <v>79</v>
      </c>
      <c r="CD42" s="359">
        <v>80</v>
      </c>
      <c r="CE42" s="360">
        <v>81</v>
      </c>
    </row>
    <row r="43" spans="1:85">
      <c r="A43" s="659"/>
      <c r="B43" s="659"/>
      <c r="C43" s="359" t="s">
        <v>2</v>
      </c>
      <c r="D43" s="359" t="s">
        <v>50</v>
      </c>
      <c r="E43" s="359" t="s">
        <v>3</v>
      </c>
      <c r="F43" s="359" t="s">
        <v>1218</v>
      </c>
      <c r="G43" s="359" t="s">
        <v>1219</v>
      </c>
      <c r="H43" s="359" t="s">
        <v>121</v>
      </c>
      <c r="I43" s="359" t="s">
        <v>123</v>
      </c>
      <c r="J43" s="359" t="s">
        <v>122</v>
      </c>
      <c r="K43" s="359" t="s">
        <v>1220</v>
      </c>
      <c r="L43" s="359" t="s">
        <v>1221</v>
      </c>
      <c r="M43" s="360" t="s">
        <v>1222</v>
      </c>
      <c r="N43" s="359" t="s">
        <v>87</v>
      </c>
      <c r="O43" s="359" t="s">
        <v>46</v>
      </c>
      <c r="P43" s="359" t="s">
        <v>1223</v>
      </c>
      <c r="Q43" s="359" t="s">
        <v>130</v>
      </c>
      <c r="R43" s="359" t="s">
        <v>1224</v>
      </c>
      <c r="S43" s="359" t="s">
        <v>1225</v>
      </c>
      <c r="T43" s="359" t="s">
        <v>8</v>
      </c>
      <c r="U43" s="359" t="s">
        <v>9</v>
      </c>
      <c r="V43" s="359" t="s">
        <v>139</v>
      </c>
      <c r="W43" s="359" t="s">
        <v>204</v>
      </c>
      <c r="X43" s="359" t="s">
        <v>1226</v>
      </c>
      <c r="Y43" s="359" t="s">
        <v>1227</v>
      </c>
      <c r="Z43" s="359" t="s">
        <v>1228</v>
      </c>
      <c r="AA43" s="359" t="s">
        <v>1163</v>
      </c>
      <c r="AB43" s="359" t="s">
        <v>1164</v>
      </c>
      <c r="AC43" s="359" t="s">
        <v>1165</v>
      </c>
      <c r="AD43" s="359" t="s">
        <v>1229</v>
      </c>
      <c r="AE43" s="359" t="s">
        <v>1230</v>
      </c>
      <c r="AF43" s="359" t="s">
        <v>1231</v>
      </c>
      <c r="AG43" s="359" t="s">
        <v>1232</v>
      </c>
      <c r="AH43" s="359" t="s">
        <v>1233</v>
      </c>
      <c r="AI43" s="359" t="s">
        <v>83</v>
      </c>
      <c r="AJ43" s="359" t="s">
        <v>1234</v>
      </c>
      <c r="AK43" s="359" t="s">
        <v>865</v>
      </c>
      <c r="AL43" s="359" t="s">
        <v>868</v>
      </c>
      <c r="AM43" s="359" t="s">
        <v>161</v>
      </c>
      <c r="AN43" s="359" t="s">
        <v>162</v>
      </c>
      <c r="AO43" s="359" t="s">
        <v>163</v>
      </c>
      <c r="AP43" s="359" t="s">
        <v>10</v>
      </c>
      <c r="AQ43" s="359" t="s">
        <v>11</v>
      </c>
      <c r="AR43" s="359" t="s">
        <v>1235</v>
      </c>
      <c r="AS43" s="359" t="s">
        <v>1236</v>
      </c>
      <c r="AT43" s="359" t="s">
        <v>47</v>
      </c>
      <c r="AU43" s="359" t="s">
        <v>12</v>
      </c>
      <c r="AV43" s="359" t="s">
        <v>166</v>
      </c>
      <c r="AW43" s="359" t="s">
        <v>51</v>
      </c>
      <c r="AX43" s="359" t="s">
        <v>13</v>
      </c>
      <c r="AY43" s="359" t="s">
        <v>1237</v>
      </c>
      <c r="AZ43" s="359" t="s">
        <v>59</v>
      </c>
      <c r="BA43" s="359" t="s">
        <v>14</v>
      </c>
      <c r="BB43" s="359" t="s">
        <v>15</v>
      </c>
      <c r="BC43" s="359" t="s">
        <v>88</v>
      </c>
      <c r="BD43" s="359" t="s">
        <v>16</v>
      </c>
      <c r="BE43" s="359" t="s">
        <v>167</v>
      </c>
      <c r="BF43" s="359" t="s">
        <v>1238</v>
      </c>
      <c r="BG43" s="359" t="s">
        <v>1239</v>
      </c>
      <c r="BH43" s="359" t="s">
        <v>17</v>
      </c>
      <c r="BI43" s="359" t="s">
        <v>89</v>
      </c>
      <c r="BJ43" s="359" t="s">
        <v>169</v>
      </c>
      <c r="BK43" s="359" t="s">
        <v>170</v>
      </c>
      <c r="BL43" s="359" t="s">
        <v>18</v>
      </c>
      <c r="BM43" s="359" t="s">
        <v>19</v>
      </c>
      <c r="BN43" s="359" t="s">
        <v>20</v>
      </c>
      <c r="BO43" s="359" t="s">
        <v>1240</v>
      </c>
      <c r="BP43" s="359" t="s">
        <v>1241</v>
      </c>
      <c r="BQ43" s="359" t="s">
        <v>1242</v>
      </c>
      <c r="BR43" s="359" t="s">
        <v>52</v>
      </c>
      <c r="BS43" s="359" t="s">
        <v>1243</v>
      </c>
      <c r="BT43" s="359" t="s">
        <v>21</v>
      </c>
      <c r="BU43" s="359" t="s">
        <v>84</v>
      </c>
      <c r="BV43" s="359" t="s">
        <v>172</v>
      </c>
      <c r="BW43" s="359" t="s">
        <v>22</v>
      </c>
      <c r="BX43" s="359" t="s">
        <v>90</v>
      </c>
      <c r="BY43" s="359" t="s">
        <v>173</v>
      </c>
      <c r="BZ43" s="359" t="s">
        <v>91</v>
      </c>
      <c r="CA43" s="359" t="s">
        <v>23</v>
      </c>
      <c r="CB43" s="359" t="s">
        <v>92</v>
      </c>
      <c r="CC43" s="359" t="s">
        <v>24</v>
      </c>
      <c r="CD43" s="359" t="s">
        <v>25</v>
      </c>
      <c r="CE43" s="359" t="s">
        <v>1170</v>
      </c>
      <c r="CF43" s="351" t="s">
        <v>45</v>
      </c>
      <c r="CG43" s="351" t="s">
        <v>1175</v>
      </c>
    </row>
    <row r="44" spans="1:85">
      <c r="A44" s="360">
        <v>48</v>
      </c>
      <c r="B44" s="360" t="s">
        <v>13</v>
      </c>
      <c r="C44" s="351">
        <f>INDEX(マージン率表!$BO$6:$BO$94,C$42)*C17</f>
        <v>0</v>
      </c>
      <c r="D44" s="351">
        <f>INDEX(マージン率表!$BO$6:$BO$94,D$42)*D17</f>
        <v>0</v>
      </c>
      <c r="E44" s="351">
        <f>INDEX(マージン率表!$BO$6:$BO$94,E$42)*E17</f>
        <v>0</v>
      </c>
      <c r="F44" s="351">
        <f>INDEX(マージン率表!$BO$6:$BO$94,F$42)*F17</f>
        <v>0</v>
      </c>
      <c r="G44" s="351">
        <f>INDEX(マージン率表!$BO$6:$BO$94,G$42)*G17</f>
        <v>0</v>
      </c>
      <c r="H44" s="351">
        <f>INDEX(マージン率表!$BO$6:$BO$94,H$42)*H17</f>
        <v>0</v>
      </c>
      <c r="I44" s="351">
        <f>INDEX(マージン率表!$BO$6:$BO$94,I$42)*I17</f>
        <v>0</v>
      </c>
      <c r="J44" s="351">
        <f>INDEX(マージン率表!$BO$6:$BO$94,J$42)*J17</f>
        <v>0</v>
      </c>
      <c r="K44" s="351">
        <f>INDEX(マージン率表!$BO$6:$BO$94,K$42)*K17</f>
        <v>0</v>
      </c>
      <c r="L44" s="351">
        <f>INDEX(マージン率表!$BO$6:$BO$94,L$42)*L17</f>
        <v>0</v>
      </c>
      <c r="M44" s="351">
        <f>INDEX(マージン率表!$BO$6:$BO$94,M$42)*M17</f>
        <v>0</v>
      </c>
      <c r="N44" s="351">
        <f>INDEX(マージン率表!$BO$6:$BO$94,N$42)*N17</f>
        <v>0</v>
      </c>
      <c r="O44" s="351">
        <f>INDEX(マージン率表!$BO$6:$BO$94,O$42)*O17</f>
        <v>0</v>
      </c>
      <c r="P44" s="351">
        <f>INDEX(マージン率表!$BO$6:$BO$94,P$42)*P17</f>
        <v>0</v>
      </c>
      <c r="Q44" s="351">
        <f>INDEX(マージン率表!$BO$6:$BO$94,Q$42)*Q17</f>
        <v>0</v>
      </c>
      <c r="R44" s="351">
        <f>INDEX(マージン率表!$BO$6:$BO$94,R$42)*R17</f>
        <v>0</v>
      </c>
      <c r="S44" s="351">
        <f>INDEX(マージン率表!$BO$6:$BO$94,S$42)*S17</f>
        <v>0</v>
      </c>
      <c r="T44" s="351">
        <f>INDEX(マージン率表!$BO$6:$BO$94,T$42)*T17</f>
        <v>0</v>
      </c>
      <c r="U44" s="351">
        <f>INDEX(マージン率表!$BO$6:$BO$94,U$42)*U17</f>
        <v>0</v>
      </c>
      <c r="V44" s="351">
        <f>INDEX(マージン率表!$BO$6:$BO$94,V$42)*V17</f>
        <v>0</v>
      </c>
      <c r="W44" s="351">
        <f>INDEX(マージン率表!$BO$6:$BO$94,W$42)*W17</f>
        <v>0</v>
      </c>
      <c r="X44" s="351">
        <f>INDEX(マージン率表!$BO$6:$BO$94,X$42)*X17</f>
        <v>0</v>
      </c>
      <c r="Y44" s="351">
        <f>INDEX(マージン率表!$BO$6:$BO$94,Y$42)*Y17</f>
        <v>0</v>
      </c>
      <c r="Z44" s="351">
        <f>INDEX(マージン率表!$BO$6:$BO$94,Z$42)*Z17</f>
        <v>0</v>
      </c>
      <c r="AA44" s="351">
        <f>INDEX(マージン率表!$BO$6:$BO$94,AA$42)*AA17</f>
        <v>0</v>
      </c>
      <c r="AB44" s="351">
        <f>INDEX(マージン率表!$BO$6:$BO$94,AB$42)*AB17</f>
        <v>0</v>
      </c>
      <c r="AC44" s="351">
        <f>INDEX(マージン率表!$BO$6:$BO$94,AC$42)*AC17</f>
        <v>0</v>
      </c>
      <c r="AD44" s="351">
        <f>INDEX(マージン率表!$BO$6:$BO$94,AD$42)*AD17</f>
        <v>0</v>
      </c>
      <c r="AE44" s="351">
        <f>INDEX(マージン率表!$BO$6:$BO$94,AE$42)*AE17</f>
        <v>0</v>
      </c>
      <c r="AF44" s="351">
        <f>INDEX(マージン率表!$BO$6:$BO$94,AF$42)*AF17</f>
        <v>0</v>
      </c>
      <c r="AG44" s="351">
        <f>INDEX(マージン率表!$BO$6:$BO$94,AG$42)*AG17</f>
        <v>0</v>
      </c>
      <c r="AH44" s="351">
        <f>INDEX(マージン率表!$BO$6:$BO$94,AH$42)*AH17</f>
        <v>0</v>
      </c>
      <c r="AI44" s="351">
        <f>INDEX(マージン率表!$BO$6:$BO$94,AI$42)*AI17</f>
        <v>0</v>
      </c>
      <c r="AJ44" s="351">
        <f>INDEX(マージン率表!$BO$6:$BO$94,AJ$42)*AJ17</f>
        <v>0</v>
      </c>
      <c r="AK44" s="351">
        <f>INDEX(マージン率表!$BO$6:$BO$94,AK$42)*AK17</f>
        <v>0</v>
      </c>
      <c r="AL44" s="351">
        <f>INDEX(マージン率表!$BO$6:$BO$94,AL$42)*AL17</f>
        <v>0</v>
      </c>
      <c r="AM44" s="351">
        <f>INDEX(マージン率表!$BO$6:$BO$94,AM$42)*AM17</f>
        <v>0</v>
      </c>
      <c r="AN44" s="351">
        <f>INDEX(マージン率表!$BO$6:$BO$94,AN$42)*AN17</f>
        <v>0</v>
      </c>
      <c r="AO44" s="351">
        <f>INDEX(マージン率表!$BO$6:$BO$94,AO$42)*AO17</f>
        <v>0</v>
      </c>
      <c r="AP44" s="351">
        <f>INDEX(マージン率表!$BO$6:$BO$94,AP$42)*AP17</f>
        <v>0</v>
      </c>
      <c r="AQ44" s="351">
        <f>INDEX(マージン率表!$BO$6:$BO$94,AQ$42)*AQ17</f>
        <v>0</v>
      </c>
      <c r="AR44" s="351">
        <f>INDEX(マージン率表!$BO$6:$BO$94,AR$42)*AR17</f>
        <v>0</v>
      </c>
      <c r="AS44" s="351">
        <f>INDEX(マージン率表!$BO$6:$BO$94,AS$42)*AS17</f>
        <v>0</v>
      </c>
      <c r="AT44" s="351">
        <f>INDEX(マージン率表!$BO$6:$BO$94,AT$42)*AT17</f>
        <v>0</v>
      </c>
      <c r="AU44" s="351">
        <f>INDEX(マージン率表!$BO$6:$BO$94,AU$42)*AU17</f>
        <v>0</v>
      </c>
      <c r="AV44" s="351">
        <f>INDEX(マージン率表!$BO$6:$BO$94,AV$42)*AV17</f>
        <v>0</v>
      </c>
      <c r="AW44" s="351">
        <f>INDEX(マージン率表!$BO$6:$BO$94,AW$42)*AW17</f>
        <v>0</v>
      </c>
      <c r="AX44" s="351">
        <f>INDEX(マージン率表!$BO$6:$BO$94,AX$42)*AX17</f>
        <v>0</v>
      </c>
      <c r="AY44" s="351">
        <f>INDEX(マージン率表!$BO$6:$BO$94,AY$42)*AY17</f>
        <v>0</v>
      </c>
      <c r="AZ44" s="351">
        <f>INDEX(マージン率表!$BO$6:$BO$94,AZ$42)*AZ17</f>
        <v>0</v>
      </c>
      <c r="BA44" s="351">
        <f>INDEX(マージン率表!$BO$6:$BO$94,BA$42)*BA17</f>
        <v>0</v>
      </c>
      <c r="BB44" s="351">
        <f>INDEX(マージン率表!$BO$6:$BO$94,BB$42)*BB17</f>
        <v>0</v>
      </c>
      <c r="BC44" s="351">
        <f>INDEX(マージン率表!$BO$6:$BO$94,BC$42)*BC17</f>
        <v>0</v>
      </c>
      <c r="BD44" s="351">
        <f>INDEX(マージン率表!$BO$6:$BO$94,BD$42)*BD17</f>
        <v>0</v>
      </c>
      <c r="BE44" s="351">
        <f>INDEX(マージン率表!$BO$6:$BO$94,BE$42)*BE17</f>
        <v>0</v>
      </c>
      <c r="BF44" s="351">
        <f>INDEX(マージン率表!$BO$6:$BO$94,BF$42)*BF17</f>
        <v>0</v>
      </c>
      <c r="BG44" s="351">
        <f>INDEX(マージン率表!$BO$6:$BO$94,BG$42)*BG17</f>
        <v>0</v>
      </c>
      <c r="BH44" s="351">
        <f>INDEX(マージン率表!$BO$6:$BO$94,BH$42)*BH17</f>
        <v>0</v>
      </c>
      <c r="BI44" s="351">
        <f>INDEX(マージン率表!$BO$6:$BO$94,BI$42)*BI17</f>
        <v>0</v>
      </c>
      <c r="BJ44" s="351">
        <f>INDEX(マージン率表!$BO$6:$BO$94,BJ$42)*BJ17</f>
        <v>0</v>
      </c>
      <c r="BK44" s="351">
        <f>INDEX(マージン率表!$BO$6:$BO$94,BK$42)*BK17</f>
        <v>0</v>
      </c>
      <c r="BL44" s="351">
        <f>INDEX(マージン率表!$BO$6:$BO$94,BL$42)*BL17</f>
        <v>0</v>
      </c>
      <c r="BM44" s="351">
        <f>INDEX(マージン率表!$BO$6:$BO$94,BM$42)*BM17</f>
        <v>0</v>
      </c>
      <c r="BN44" s="351">
        <f>INDEX(マージン率表!$BO$6:$BO$94,BN$42)*BN17</f>
        <v>0</v>
      </c>
      <c r="BO44" s="351">
        <f>INDEX(マージン率表!$BO$6:$BO$94,BO$42)*BO17</f>
        <v>0</v>
      </c>
      <c r="BP44" s="351">
        <f>INDEX(マージン率表!$BO$6:$BO$94,BP$42)*BP17</f>
        <v>0</v>
      </c>
      <c r="BQ44" s="351" t="e">
        <f>INDEX(マージン率表!$BO$6:$BO$94,BQ$42)*BQ17</f>
        <v>#REF!</v>
      </c>
      <c r="BR44" s="351" t="e">
        <f>INDEX(マージン率表!$BO$6:$BO$94,BR$42)*BR17</f>
        <v>#REF!</v>
      </c>
      <c r="BS44" s="351" t="e">
        <f>INDEX(マージン率表!$BO$6:$BO$94,BS$42)*BS17</f>
        <v>#REF!</v>
      </c>
      <c r="BT44" s="351" t="e">
        <f>INDEX(マージン率表!$BO$6:$BO$94,BT$42)*BT17</f>
        <v>#REF!</v>
      </c>
      <c r="BU44" s="351" t="e">
        <f>INDEX(マージン率表!$BO$6:$BO$94,BU$42)*BU17</f>
        <v>#REF!</v>
      </c>
      <c r="BV44" s="351" t="e">
        <f>INDEX(マージン率表!$BO$6:$BO$94,BV$42)*BV17</f>
        <v>#REF!</v>
      </c>
      <c r="BW44" s="351" t="e">
        <f>INDEX(マージン率表!$BO$6:$BO$94,BW$42)*BW17</f>
        <v>#REF!</v>
      </c>
      <c r="BX44" s="351" t="e">
        <f>INDEX(マージン率表!$BO$6:$BO$94,BX$42)*BX17</f>
        <v>#REF!</v>
      </c>
      <c r="BY44" s="351" t="e">
        <f>INDEX(マージン率表!$BO$6:$BO$94,BY$42)*BY17</f>
        <v>#REF!</v>
      </c>
      <c r="BZ44" s="351" t="e">
        <f>INDEX(マージン率表!$BO$6:$BO$94,BZ$42)*BZ17</f>
        <v>#REF!</v>
      </c>
      <c r="CA44" s="351" t="e">
        <f>INDEX(マージン率表!$BO$6:$BO$94,CA$42)*CA17</f>
        <v>#REF!</v>
      </c>
      <c r="CB44" s="351" t="e">
        <f>INDEX(マージン率表!$BO$6:$BO$94,CB$42)*CB17</f>
        <v>#REF!</v>
      </c>
      <c r="CC44" s="351" t="e">
        <f>INDEX(マージン率表!$BO$6:$BO$94,CC$42)*CC17</f>
        <v>#REF!</v>
      </c>
      <c r="CD44" s="351" t="e">
        <f>INDEX(マージン率表!$BO$6:$BO$94,CD$42)*CD17</f>
        <v>#REF!</v>
      </c>
      <c r="CE44" s="358">
        <f>INDEX(マージン率表!$BO$6:$BO$94,CE$42)*CE17</f>
        <v>0</v>
      </c>
      <c r="CF44" s="357">
        <f>自給率表!C51</f>
        <v>0.77033334467425141</v>
      </c>
      <c r="CG44" s="351">
        <f>CE44*CF44</f>
        <v>0</v>
      </c>
    </row>
    <row r="45" spans="1:85">
      <c r="A45" s="360">
        <v>49</v>
      </c>
      <c r="B45" s="360" t="s">
        <v>1237</v>
      </c>
      <c r="C45" s="351">
        <f>INDEX(マージン率表!$BO$6:$BO$94,C$42)*C18</f>
        <v>0</v>
      </c>
      <c r="D45" s="351">
        <f>INDEX(マージン率表!$BO$6:$BO$94,D$42)*D18</f>
        <v>0</v>
      </c>
      <c r="E45" s="351">
        <f>INDEX(マージン率表!$BO$6:$BO$94,E$42)*E18</f>
        <v>0</v>
      </c>
      <c r="F45" s="351">
        <f>INDEX(マージン率表!$BO$6:$BO$94,F$42)*F18</f>
        <v>0</v>
      </c>
      <c r="G45" s="351">
        <f>INDEX(マージン率表!$BO$6:$BO$94,G$42)*G18</f>
        <v>0</v>
      </c>
      <c r="H45" s="351">
        <f>INDEX(マージン率表!$BO$6:$BO$94,H$42)*H18</f>
        <v>0</v>
      </c>
      <c r="I45" s="351">
        <f>INDEX(マージン率表!$BO$6:$BO$94,I$42)*I18</f>
        <v>0</v>
      </c>
      <c r="J45" s="351">
        <f>INDEX(マージン率表!$BO$6:$BO$94,J$42)*J18</f>
        <v>0</v>
      </c>
      <c r="K45" s="351">
        <f>INDEX(マージン率表!$BO$6:$BO$94,K$42)*K18</f>
        <v>0</v>
      </c>
      <c r="L45" s="351">
        <f>INDEX(マージン率表!$BO$6:$BO$94,L$42)*L18</f>
        <v>0</v>
      </c>
      <c r="M45" s="351">
        <f>INDEX(マージン率表!$BO$6:$BO$94,M$42)*M18</f>
        <v>0</v>
      </c>
      <c r="N45" s="351">
        <f>INDEX(マージン率表!$BO$6:$BO$94,N$42)*N18</f>
        <v>0</v>
      </c>
      <c r="O45" s="351">
        <f>INDEX(マージン率表!$BO$6:$BO$94,O$42)*O18</f>
        <v>0</v>
      </c>
      <c r="P45" s="351">
        <f>INDEX(マージン率表!$BO$6:$BO$94,P$42)*P18</f>
        <v>0</v>
      </c>
      <c r="Q45" s="351">
        <f>INDEX(マージン率表!$BO$6:$BO$94,Q$42)*Q18</f>
        <v>0</v>
      </c>
      <c r="R45" s="351">
        <f>INDEX(マージン率表!$BO$6:$BO$94,R$42)*R18</f>
        <v>0</v>
      </c>
      <c r="S45" s="351">
        <f>INDEX(マージン率表!$BO$6:$BO$94,S$42)*S18</f>
        <v>0</v>
      </c>
      <c r="T45" s="351">
        <f>INDEX(マージン率表!$BO$6:$BO$94,T$42)*T18</f>
        <v>0</v>
      </c>
      <c r="U45" s="351">
        <f>INDEX(マージン率表!$BO$6:$BO$94,U$42)*U18</f>
        <v>0</v>
      </c>
      <c r="V45" s="351">
        <f>INDEX(マージン率表!$BO$6:$BO$94,V$42)*V18</f>
        <v>0</v>
      </c>
      <c r="W45" s="351">
        <f>INDEX(マージン率表!$BO$6:$BO$94,W$42)*W18</f>
        <v>0</v>
      </c>
      <c r="X45" s="351">
        <f>INDEX(マージン率表!$BO$6:$BO$94,X$42)*X18</f>
        <v>0</v>
      </c>
      <c r="Y45" s="351">
        <f>INDEX(マージン率表!$BO$6:$BO$94,Y$42)*Y18</f>
        <v>0</v>
      </c>
      <c r="Z45" s="351">
        <f>INDEX(マージン率表!$BO$6:$BO$94,Z$42)*Z18</f>
        <v>0</v>
      </c>
      <c r="AA45" s="351">
        <f>INDEX(マージン率表!$BO$6:$BO$94,AA$42)*AA18</f>
        <v>0</v>
      </c>
      <c r="AB45" s="351">
        <f>INDEX(マージン率表!$BO$6:$BO$94,AB$42)*AB18</f>
        <v>0</v>
      </c>
      <c r="AC45" s="351">
        <f>INDEX(マージン率表!$BO$6:$BO$94,AC$42)*AC18</f>
        <v>0</v>
      </c>
      <c r="AD45" s="351">
        <f>INDEX(マージン率表!$BO$6:$BO$94,AD$42)*AD18</f>
        <v>0</v>
      </c>
      <c r="AE45" s="351">
        <f>INDEX(マージン率表!$BO$6:$BO$94,AE$42)*AE18</f>
        <v>0</v>
      </c>
      <c r="AF45" s="351">
        <f>INDEX(マージン率表!$BO$6:$BO$94,AF$42)*AF18</f>
        <v>0</v>
      </c>
      <c r="AG45" s="351">
        <f>INDEX(マージン率表!$BO$6:$BO$94,AG$42)*AG18</f>
        <v>0</v>
      </c>
      <c r="AH45" s="351">
        <f>INDEX(マージン率表!$BO$6:$BO$94,AH$42)*AH18</f>
        <v>0</v>
      </c>
      <c r="AI45" s="351">
        <f>INDEX(マージン率表!$BO$6:$BO$94,AI$42)*AI18</f>
        <v>0</v>
      </c>
      <c r="AJ45" s="351">
        <f>INDEX(マージン率表!$BO$6:$BO$94,AJ$42)*AJ18</f>
        <v>0</v>
      </c>
      <c r="AK45" s="351">
        <f>INDEX(マージン率表!$BO$6:$BO$94,AK$42)*AK18</f>
        <v>0</v>
      </c>
      <c r="AL45" s="351">
        <f>INDEX(マージン率表!$BO$6:$BO$94,AL$42)*AL18</f>
        <v>0</v>
      </c>
      <c r="AM45" s="351">
        <f>INDEX(マージン率表!$BO$6:$BO$94,AM$42)*AM18</f>
        <v>0</v>
      </c>
      <c r="AN45" s="351">
        <f>INDEX(マージン率表!$BO$6:$BO$94,AN$42)*AN18</f>
        <v>0</v>
      </c>
      <c r="AO45" s="351">
        <f>INDEX(マージン率表!$BO$6:$BO$94,AO$42)*AO18</f>
        <v>0</v>
      </c>
      <c r="AP45" s="351">
        <f>INDEX(マージン率表!$BO$6:$BO$94,AP$42)*AP18</f>
        <v>0</v>
      </c>
      <c r="AQ45" s="351">
        <f>INDEX(マージン率表!$BO$6:$BO$94,AQ$42)*AQ18</f>
        <v>0</v>
      </c>
      <c r="AR45" s="351">
        <f>INDEX(マージン率表!$BO$6:$BO$94,AR$42)*AR18</f>
        <v>0</v>
      </c>
      <c r="AS45" s="351">
        <f>INDEX(マージン率表!$BO$6:$BO$94,AS$42)*AS18</f>
        <v>0</v>
      </c>
      <c r="AT45" s="351">
        <f>INDEX(マージン率表!$BO$6:$BO$94,AT$42)*AT18</f>
        <v>0</v>
      </c>
      <c r="AU45" s="351">
        <f>INDEX(マージン率表!$BO$6:$BO$94,AU$42)*AU18</f>
        <v>0</v>
      </c>
      <c r="AV45" s="351">
        <f>INDEX(マージン率表!$BO$6:$BO$94,AV$42)*AV18</f>
        <v>0</v>
      </c>
      <c r="AW45" s="351">
        <f>INDEX(マージン率表!$BO$6:$BO$94,AW$42)*AW18</f>
        <v>0</v>
      </c>
      <c r="AX45" s="351">
        <f>INDEX(マージン率表!$BO$6:$BO$94,AX$42)*AX18</f>
        <v>0</v>
      </c>
      <c r="AY45" s="351">
        <f>INDEX(マージン率表!$BO$6:$BO$94,AY$42)*AY18</f>
        <v>0</v>
      </c>
      <c r="AZ45" s="351">
        <f>INDEX(マージン率表!$BO$6:$BO$94,AZ$42)*AZ18</f>
        <v>0</v>
      </c>
      <c r="BA45" s="351">
        <f>INDEX(マージン率表!$BO$6:$BO$94,BA$42)*BA18</f>
        <v>0</v>
      </c>
      <c r="BB45" s="351">
        <f>INDEX(マージン率表!$BO$6:$BO$94,BB$42)*BB18</f>
        <v>0</v>
      </c>
      <c r="BC45" s="351">
        <f>INDEX(マージン率表!$BO$6:$BO$94,BC$42)*BC18</f>
        <v>0</v>
      </c>
      <c r="BD45" s="351">
        <f>INDEX(マージン率表!$BO$6:$BO$94,BD$42)*BD18</f>
        <v>0</v>
      </c>
      <c r="BE45" s="351">
        <f>INDEX(マージン率表!$BO$6:$BO$94,BE$42)*BE18</f>
        <v>0</v>
      </c>
      <c r="BF45" s="351">
        <f>INDEX(マージン率表!$BO$6:$BO$94,BF$42)*BF18</f>
        <v>0</v>
      </c>
      <c r="BG45" s="351">
        <f>INDEX(マージン率表!$BO$6:$BO$94,BG$42)*BG18</f>
        <v>0</v>
      </c>
      <c r="BH45" s="351">
        <f>INDEX(マージン率表!$BO$6:$BO$94,BH$42)*BH18</f>
        <v>0</v>
      </c>
      <c r="BI45" s="351">
        <f>INDEX(マージン率表!$BO$6:$BO$94,BI$42)*BI18</f>
        <v>0</v>
      </c>
      <c r="BJ45" s="351">
        <f>INDEX(マージン率表!$BO$6:$BO$94,BJ$42)*BJ18</f>
        <v>0</v>
      </c>
      <c r="BK45" s="351">
        <f>INDEX(マージン率表!$BO$6:$BO$94,BK$42)*BK18</f>
        <v>0</v>
      </c>
      <c r="BL45" s="351">
        <f>INDEX(マージン率表!$BO$6:$BO$94,BL$42)*BL18</f>
        <v>0</v>
      </c>
      <c r="BM45" s="351">
        <f>INDEX(マージン率表!$BO$6:$BO$94,BM$42)*BM18</f>
        <v>0</v>
      </c>
      <c r="BN45" s="351">
        <f>INDEX(マージン率表!$BO$6:$BO$94,BN$42)*BN18</f>
        <v>0</v>
      </c>
      <c r="BO45" s="351">
        <f>INDEX(マージン率表!$BO$6:$BO$94,BO$42)*BO18</f>
        <v>0</v>
      </c>
      <c r="BP45" s="351">
        <f>INDEX(マージン率表!$BO$6:$BO$94,BP$42)*BP18</f>
        <v>0</v>
      </c>
      <c r="BQ45" s="351" t="e">
        <f>INDEX(マージン率表!$BO$6:$BO$94,BQ$42)*BQ18</f>
        <v>#REF!</v>
      </c>
      <c r="BR45" s="351" t="e">
        <f>INDEX(マージン率表!$BO$6:$BO$94,BR$42)*BR18</f>
        <v>#REF!</v>
      </c>
      <c r="BS45" s="351" t="e">
        <f>INDEX(マージン率表!$BO$6:$BO$94,BS$42)*BS18</f>
        <v>#REF!</v>
      </c>
      <c r="BT45" s="351" t="e">
        <f>INDEX(マージン率表!$BO$6:$BO$94,BT$42)*BT18</f>
        <v>#REF!</v>
      </c>
      <c r="BU45" s="351" t="e">
        <f>INDEX(マージン率表!$BO$6:$BO$94,BU$42)*BU18</f>
        <v>#REF!</v>
      </c>
      <c r="BV45" s="351" t="e">
        <f>INDEX(マージン率表!$BO$6:$BO$94,BV$42)*BV18</f>
        <v>#REF!</v>
      </c>
      <c r="BW45" s="351" t="e">
        <f>INDEX(マージン率表!$BO$6:$BO$94,BW$42)*BW18</f>
        <v>#REF!</v>
      </c>
      <c r="BX45" s="351" t="e">
        <f>INDEX(マージン率表!$BO$6:$BO$94,BX$42)*BX18</f>
        <v>#REF!</v>
      </c>
      <c r="BY45" s="351" t="e">
        <f>INDEX(マージン率表!$BO$6:$BO$94,BY$42)*BY18</f>
        <v>#REF!</v>
      </c>
      <c r="BZ45" s="351" t="e">
        <f>INDEX(マージン率表!$BO$6:$BO$94,BZ$42)*BZ18</f>
        <v>#REF!</v>
      </c>
      <c r="CA45" s="351" t="e">
        <f>INDEX(マージン率表!$BO$6:$BO$94,CA$42)*CA18</f>
        <v>#REF!</v>
      </c>
      <c r="CB45" s="351" t="e">
        <f>INDEX(マージン率表!$BO$6:$BO$94,CB$42)*CB18</f>
        <v>#REF!</v>
      </c>
      <c r="CC45" s="351" t="e">
        <f>INDEX(マージン率表!$BO$6:$BO$94,CC$42)*CC18</f>
        <v>#REF!</v>
      </c>
      <c r="CD45" s="351" t="e">
        <f>INDEX(マージン率表!$BO$6:$BO$94,CD$42)*CD18</f>
        <v>#REF!</v>
      </c>
      <c r="CE45" s="358">
        <f>INDEX(マージン率表!$BO$6:$BO$94,CE$42)*CE18</f>
        <v>0</v>
      </c>
      <c r="CF45" s="357">
        <f>自給率表!C52</f>
        <v>0.7585235034168174</v>
      </c>
      <c r="CG45" s="351">
        <f t="shared" ref="CG45:CG51" si="26">CE45*CF45</f>
        <v>0</v>
      </c>
    </row>
    <row r="46" spans="1:85">
      <c r="A46" s="360">
        <v>50</v>
      </c>
      <c r="B46" s="360" t="s">
        <v>59</v>
      </c>
      <c r="C46" s="351">
        <f>INDEX(マージン率表!$BO$6:$BO$94,C$42)*C19</f>
        <v>0</v>
      </c>
      <c r="D46" s="351">
        <f>INDEX(マージン率表!$BO$6:$BO$94,D$42)*D19</f>
        <v>0</v>
      </c>
      <c r="E46" s="351">
        <f>INDEX(マージン率表!$BO$6:$BO$94,E$42)*E19</f>
        <v>0</v>
      </c>
      <c r="F46" s="351">
        <f>INDEX(マージン率表!$BO$6:$BO$94,F$42)*F19</f>
        <v>0</v>
      </c>
      <c r="G46" s="351">
        <f>INDEX(マージン率表!$BO$6:$BO$94,G$42)*G19</f>
        <v>0</v>
      </c>
      <c r="H46" s="351">
        <f>INDEX(マージン率表!$BO$6:$BO$94,H$42)*H19</f>
        <v>0</v>
      </c>
      <c r="I46" s="351">
        <f>INDEX(マージン率表!$BO$6:$BO$94,I$42)*I19</f>
        <v>0</v>
      </c>
      <c r="J46" s="351">
        <f>INDEX(マージン率表!$BO$6:$BO$94,J$42)*J19</f>
        <v>0</v>
      </c>
      <c r="K46" s="351">
        <f>INDEX(マージン率表!$BO$6:$BO$94,K$42)*K19</f>
        <v>0</v>
      </c>
      <c r="L46" s="351">
        <f>INDEX(マージン率表!$BO$6:$BO$94,L$42)*L19</f>
        <v>0</v>
      </c>
      <c r="M46" s="351">
        <f>INDEX(マージン率表!$BO$6:$BO$94,M$42)*M19</f>
        <v>0</v>
      </c>
      <c r="N46" s="351">
        <f>INDEX(マージン率表!$BO$6:$BO$94,N$42)*N19</f>
        <v>0</v>
      </c>
      <c r="O46" s="351">
        <f>INDEX(マージン率表!$BO$6:$BO$94,O$42)*O19</f>
        <v>0</v>
      </c>
      <c r="P46" s="351">
        <f>INDEX(マージン率表!$BO$6:$BO$94,P$42)*P19</f>
        <v>0</v>
      </c>
      <c r="Q46" s="351">
        <f>INDEX(マージン率表!$BO$6:$BO$94,Q$42)*Q19</f>
        <v>0</v>
      </c>
      <c r="R46" s="351">
        <f>INDEX(マージン率表!$BO$6:$BO$94,R$42)*R19</f>
        <v>0</v>
      </c>
      <c r="S46" s="351">
        <f>INDEX(マージン率表!$BO$6:$BO$94,S$42)*S19</f>
        <v>0</v>
      </c>
      <c r="T46" s="351">
        <f>INDEX(マージン率表!$BO$6:$BO$94,T$42)*T19</f>
        <v>0</v>
      </c>
      <c r="U46" s="351">
        <f>INDEX(マージン率表!$BO$6:$BO$94,U$42)*U19</f>
        <v>0</v>
      </c>
      <c r="V46" s="351">
        <f>INDEX(マージン率表!$BO$6:$BO$94,V$42)*V19</f>
        <v>0</v>
      </c>
      <c r="W46" s="351">
        <f>INDEX(マージン率表!$BO$6:$BO$94,W$42)*W19</f>
        <v>0</v>
      </c>
      <c r="X46" s="351">
        <f>INDEX(マージン率表!$BO$6:$BO$94,X$42)*X19</f>
        <v>0</v>
      </c>
      <c r="Y46" s="351">
        <f>INDEX(マージン率表!$BO$6:$BO$94,Y$42)*Y19</f>
        <v>0</v>
      </c>
      <c r="Z46" s="351">
        <f>INDEX(マージン率表!$BO$6:$BO$94,Z$42)*Z19</f>
        <v>0</v>
      </c>
      <c r="AA46" s="351">
        <f>INDEX(マージン率表!$BO$6:$BO$94,AA$42)*AA19</f>
        <v>0</v>
      </c>
      <c r="AB46" s="351">
        <f>INDEX(マージン率表!$BO$6:$BO$94,AB$42)*AB19</f>
        <v>0</v>
      </c>
      <c r="AC46" s="351">
        <f>INDEX(マージン率表!$BO$6:$BO$94,AC$42)*AC19</f>
        <v>0</v>
      </c>
      <c r="AD46" s="351">
        <f>INDEX(マージン率表!$BO$6:$BO$94,AD$42)*AD19</f>
        <v>0</v>
      </c>
      <c r="AE46" s="351">
        <f>INDEX(マージン率表!$BO$6:$BO$94,AE$42)*AE19</f>
        <v>0</v>
      </c>
      <c r="AF46" s="351">
        <f>INDEX(マージン率表!$BO$6:$BO$94,AF$42)*AF19</f>
        <v>0</v>
      </c>
      <c r="AG46" s="351">
        <f>INDEX(マージン率表!$BO$6:$BO$94,AG$42)*AG19</f>
        <v>0</v>
      </c>
      <c r="AH46" s="351">
        <f>INDEX(マージン率表!$BO$6:$BO$94,AH$42)*AH19</f>
        <v>0</v>
      </c>
      <c r="AI46" s="351">
        <f>INDEX(マージン率表!$BO$6:$BO$94,AI$42)*AI19</f>
        <v>0</v>
      </c>
      <c r="AJ46" s="351">
        <f>INDEX(マージン率表!$BO$6:$BO$94,AJ$42)*AJ19</f>
        <v>0</v>
      </c>
      <c r="AK46" s="351">
        <f>INDEX(マージン率表!$BO$6:$BO$94,AK$42)*AK19</f>
        <v>0</v>
      </c>
      <c r="AL46" s="351">
        <f>INDEX(マージン率表!$BO$6:$BO$94,AL$42)*AL19</f>
        <v>0</v>
      </c>
      <c r="AM46" s="351">
        <f>INDEX(マージン率表!$BO$6:$BO$94,AM$42)*AM19</f>
        <v>0</v>
      </c>
      <c r="AN46" s="351">
        <f>INDEX(マージン率表!$BO$6:$BO$94,AN$42)*AN19</f>
        <v>0</v>
      </c>
      <c r="AO46" s="351">
        <f>INDEX(マージン率表!$BO$6:$BO$94,AO$42)*AO19</f>
        <v>0</v>
      </c>
      <c r="AP46" s="351">
        <f>INDEX(マージン率表!$BO$6:$BO$94,AP$42)*AP19</f>
        <v>0</v>
      </c>
      <c r="AQ46" s="351">
        <f>INDEX(マージン率表!$BO$6:$BO$94,AQ$42)*AQ19</f>
        <v>0</v>
      </c>
      <c r="AR46" s="351">
        <f>INDEX(マージン率表!$BO$6:$BO$94,AR$42)*AR19</f>
        <v>0</v>
      </c>
      <c r="AS46" s="351">
        <f>INDEX(マージン率表!$BO$6:$BO$94,AS$42)*AS19</f>
        <v>0</v>
      </c>
      <c r="AT46" s="351">
        <f>INDEX(マージン率表!$BO$6:$BO$94,AT$42)*AT19</f>
        <v>0</v>
      </c>
      <c r="AU46" s="351">
        <f>INDEX(マージン率表!$BO$6:$BO$94,AU$42)*AU19</f>
        <v>0</v>
      </c>
      <c r="AV46" s="351">
        <f>INDEX(マージン率表!$BO$6:$BO$94,AV$42)*AV19</f>
        <v>0</v>
      </c>
      <c r="AW46" s="351">
        <f>INDEX(マージン率表!$BO$6:$BO$94,AW$42)*AW19</f>
        <v>0</v>
      </c>
      <c r="AX46" s="351">
        <f>INDEX(マージン率表!$BO$6:$BO$94,AX$42)*AX19</f>
        <v>0</v>
      </c>
      <c r="AY46" s="351">
        <f>INDEX(マージン率表!$BO$6:$BO$94,AY$42)*AY19</f>
        <v>0</v>
      </c>
      <c r="AZ46" s="351">
        <f>INDEX(マージン率表!$BO$6:$BO$94,AZ$42)*AZ19</f>
        <v>0</v>
      </c>
      <c r="BA46" s="351">
        <f>INDEX(マージン率表!$BO$6:$BO$94,BA$42)*BA19</f>
        <v>0</v>
      </c>
      <c r="BB46" s="351">
        <f>INDEX(マージン率表!$BO$6:$BO$94,BB$42)*BB19</f>
        <v>0</v>
      </c>
      <c r="BC46" s="351">
        <f>INDEX(マージン率表!$BO$6:$BO$94,BC$42)*BC19</f>
        <v>0</v>
      </c>
      <c r="BD46" s="351">
        <f>INDEX(マージン率表!$BO$6:$BO$94,BD$42)*BD19</f>
        <v>0</v>
      </c>
      <c r="BE46" s="351">
        <f>INDEX(マージン率表!$BO$6:$BO$94,BE$42)*BE19</f>
        <v>0</v>
      </c>
      <c r="BF46" s="351">
        <f>INDEX(マージン率表!$BO$6:$BO$94,BF$42)*BF19</f>
        <v>0</v>
      </c>
      <c r="BG46" s="351">
        <f>INDEX(マージン率表!$BO$6:$BO$94,BG$42)*BG19</f>
        <v>0</v>
      </c>
      <c r="BH46" s="351">
        <f>INDEX(マージン率表!$BO$6:$BO$94,BH$42)*BH19</f>
        <v>0</v>
      </c>
      <c r="BI46" s="351">
        <f>INDEX(マージン率表!$BO$6:$BO$94,BI$42)*BI19</f>
        <v>0</v>
      </c>
      <c r="BJ46" s="351">
        <f>INDEX(マージン率表!$BO$6:$BO$94,BJ$42)*BJ19</f>
        <v>0</v>
      </c>
      <c r="BK46" s="351">
        <f>INDEX(マージン率表!$BO$6:$BO$94,BK$42)*BK19</f>
        <v>0</v>
      </c>
      <c r="BL46" s="351">
        <f>INDEX(マージン率表!$BO$6:$BO$94,BL$42)*BL19</f>
        <v>0</v>
      </c>
      <c r="BM46" s="351">
        <f>INDEX(マージン率表!$BO$6:$BO$94,BM$42)*BM19</f>
        <v>0</v>
      </c>
      <c r="BN46" s="351">
        <f>INDEX(マージン率表!$BO$6:$BO$94,BN$42)*BN19</f>
        <v>0</v>
      </c>
      <c r="BO46" s="351">
        <f>INDEX(マージン率表!$BO$6:$BO$94,BO$42)*BO19</f>
        <v>0</v>
      </c>
      <c r="BP46" s="351">
        <f>INDEX(マージン率表!$BO$6:$BO$94,BP$42)*BP19</f>
        <v>0</v>
      </c>
      <c r="BQ46" s="351" t="e">
        <f>INDEX(マージン率表!$BO$6:$BO$94,BQ$42)*BQ19</f>
        <v>#REF!</v>
      </c>
      <c r="BR46" s="351" t="e">
        <f>INDEX(マージン率表!$BO$6:$BO$94,BR$42)*BR19</f>
        <v>#REF!</v>
      </c>
      <c r="BS46" s="351" t="e">
        <f>INDEX(マージン率表!$BO$6:$BO$94,BS$42)*BS19</f>
        <v>#REF!</v>
      </c>
      <c r="BT46" s="351" t="e">
        <f>INDEX(マージン率表!$BO$6:$BO$94,BT$42)*BT19</f>
        <v>#REF!</v>
      </c>
      <c r="BU46" s="351" t="e">
        <f>INDEX(マージン率表!$BO$6:$BO$94,BU$42)*BU19</f>
        <v>#REF!</v>
      </c>
      <c r="BV46" s="351" t="e">
        <f>INDEX(マージン率表!$BO$6:$BO$94,BV$42)*BV19</f>
        <v>#REF!</v>
      </c>
      <c r="BW46" s="351" t="e">
        <f>INDEX(マージン率表!$BO$6:$BO$94,BW$42)*BW19</f>
        <v>#REF!</v>
      </c>
      <c r="BX46" s="351" t="e">
        <f>INDEX(マージン率表!$BO$6:$BO$94,BX$42)*BX19</f>
        <v>#REF!</v>
      </c>
      <c r="BY46" s="351" t="e">
        <f>INDEX(マージン率表!$BO$6:$BO$94,BY$42)*BY19</f>
        <v>#REF!</v>
      </c>
      <c r="BZ46" s="351" t="e">
        <f>INDEX(マージン率表!$BO$6:$BO$94,BZ$42)*BZ19</f>
        <v>#REF!</v>
      </c>
      <c r="CA46" s="351" t="e">
        <f>INDEX(マージン率表!$BO$6:$BO$94,CA$42)*CA19</f>
        <v>#REF!</v>
      </c>
      <c r="CB46" s="351" t="e">
        <f>INDEX(マージン率表!$BO$6:$BO$94,CB$42)*CB19</f>
        <v>#REF!</v>
      </c>
      <c r="CC46" s="351" t="e">
        <f>INDEX(マージン率表!$BO$6:$BO$94,CC$42)*CC19</f>
        <v>#REF!</v>
      </c>
      <c r="CD46" s="351" t="e">
        <f>INDEX(マージン率表!$BO$6:$BO$94,CD$42)*CD19</f>
        <v>#REF!</v>
      </c>
      <c r="CE46" s="358">
        <f>INDEX(マージン率表!$BO$6:$BO$94,CE$42)*CE19</f>
        <v>0</v>
      </c>
      <c r="CF46" s="357">
        <f>自給率表!C53</f>
        <v>0.12912691032696821</v>
      </c>
      <c r="CG46" s="351">
        <f t="shared" si="26"/>
        <v>0</v>
      </c>
    </row>
    <row r="47" spans="1:85">
      <c r="A47" s="360">
        <v>51</v>
      </c>
      <c r="B47" s="360" t="s">
        <v>14</v>
      </c>
      <c r="C47" s="351">
        <f>INDEX(マージン率表!$BO$6:$BO$94,C$42)*C20</f>
        <v>0</v>
      </c>
      <c r="D47" s="351">
        <f>INDEX(マージン率表!$BO$6:$BO$94,D$42)*D20</f>
        <v>0</v>
      </c>
      <c r="E47" s="351">
        <f>INDEX(マージン率表!$BO$6:$BO$94,E$42)*E20</f>
        <v>0</v>
      </c>
      <c r="F47" s="351">
        <f>INDEX(マージン率表!$BO$6:$BO$94,F$42)*F20</f>
        <v>0</v>
      </c>
      <c r="G47" s="351">
        <f>INDEX(マージン率表!$BO$6:$BO$94,G$42)*G20</f>
        <v>0</v>
      </c>
      <c r="H47" s="351">
        <f>INDEX(マージン率表!$BO$6:$BO$94,H$42)*H20</f>
        <v>0</v>
      </c>
      <c r="I47" s="351">
        <f>INDEX(マージン率表!$BO$6:$BO$94,I$42)*I20</f>
        <v>0</v>
      </c>
      <c r="J47" s="351">
        <f>INDEX(マージン率表!$BO$6:$BO$94,J$42)*J20</f>
        <v>0</v>
      </c>
      <c r="K47" s="351">
        <f>INDEX(マージン率表!$BO$6:$BO$94,K$42)*K20</f>
        <v>0</v>
      </c>
      <c r="L47" s="351">
        <f>INDEX(マージン率表!$BO$6:$BO$94,L$42)*L20</f>
        <v>0</v>
      </c>
      <c r="M47" s="351">
        <f>INDEX(マージン率表!$BO$6:$BO$94,M$42)*M20</f>
        <v>0</v>
      </c>
      <c r="N47" s="351">
        <f>INDEX(マージン率表!$BO$6:$BO$94,N$42)*N20</f>
        <v>0</v>
      </c>
      <c r="O47" s="351">
        <f>INDEX(マージン率表!$BO$6:$BO$94,O$42)*O20</f>
        <v>0</v>
      </c>
      <c r="P47" s="351">
        <f>INDEX(マージン率表!$BO$6:$BO$94,P$42)*P20</f>
        <v>0</v>
      </c>
      <c r="Q47" s="351">
        <f>INDEX(マージン率表!$BO$6:$BO$94,Q$42)*Q20</f>
        <v>0</v>
      </c>
      <c r="R47" s="351">
        <f>INDEX(マージン率表!$BO$6:$BO$94,R$42)*R20</f>
        <v>0</v>
      </c>
      <c r="S47" s="351">
        <f>INDEX(マージン率表!$BO$6:$BO$94,S$42)*S20</f>
        <v>0</v>
      </c>
      <c r="T47" s="351">
        <f>INDEX(マージン率表!$BO$6:$BO$94,T$42)*T20</f>
        <v>0</v>
      </c>
      <c r="U47" s="351">
        <f>INDEX(マージン率表!$BO$6:$BO$94,U$42)*U20</f>
        <v>0</v>
      </c>
      <c r="V47" s="351">
        <f>INDEX(マージン率表!$BO$6:$BO$94,V$42)*V20</f>
        <v>0</v>
      </c>
      <c r="W47" s="351">
        <f>INDEX(マージン率表!$BO$6:$BO$94,W$42)*W20</f>
        <v>0</v>
      </c>
      <c r="X47" s="351">
        <f>INDEX(マージン率表!$BO$6:$BO$94,X$42)*X20</f>
        <v>0</v>
      </c>
      <c r="Y47" s="351">
        <f>INDEX(マージン率表!$BO$6:$BO$94,Y$42)*Y20</f>
        <v>0</v>
      </c>
      <c r="Z47" s="351">
        <f>INDEX(マージン率表!$BO$6:$BO$94,Z$42)*Z20</f>
        <v>0</v>
      </c>
      <c r="AA47" s="351">
        <f>INDEX(マージン率表!$BO$6:$BO$94,AA$42)*AA20</f>
        <v>0</v>
      </c>
      <c r="AB47" s="351">
        <f>INDEX(マージン率表!$BO$6:$BO$94,AB$42)*AB20</f>
        <v>0</v>
      </c>
      <c r="AC47" s="351">
        <f>INDEX(マージン率表!$BO$6:$BO$94,AC$42)*AC20</f>
        <v>0</v>
      </c>
      <c r="AD47" s="351">
        <f>INDEX(マージン率表!$BO$6:$BO$94,AD$42)*AD20</f>
        <v>0</v>
      </c>
      <c r="AE47" s="351">
        <f>INDEX(マージン率表!$BO$6:$BO$94,AE$42)*AE20</f>
        <v>0</v>
      </c>
      <c r="AF47" s="351">
        <f>INDEX(マージン率表!$BO$6:$BO$94,AF$42)*AF20</f>
        <v>0</v>
      </c>
      <c r="AG47" s="351">
        <f>INDEX(マージン率表!$BO$6:$BO$94,AG$42)*AG20</f>
        <v>0</v>
      </c>
      <c r="AH47" s="351">
        <f>INDEX(マージン率表!$BO$6:$BO$94,AH$42)*AH20</f>
        <v>0</v>
      </c>
      <c r="AI47" s="351">
        <f>INDEX(マージン率表!$BO$6:$BO$94,AI$42)*AI20</f>
        <v>0</v>
      </c>
      <c r="AJ47" s="351">
        <f>INDEX(マージン率表!$BO$6:$BO$94,AJ$42)*AJ20</f>
        <v>0</v>
      </c>
      <c r="AK47" s="351">
        <f>INDEX(マージン率表!$BO$6:$BO$94,AK$42)*AK20</f>
        <v>0</v>
      </c>
      <c r="AL47" s="351">
        <f>INDEX(マージン率表!$BO$6:$BO$94,AL$42)*AL20</f>
        <v>0</v>
      </c>
      <c r="AM47" s="351">
        <f>INDEX(マージン率表!$BO$6:$BO$94,AM$42)*AM20</f>
        <v>0</v>
      </c>
      <c r="AN47" s="351">
        <f>INDEX(マージン率表!$BO$6:$BO$94,AN$42)*AN20</f>
        <v>0</v>
      </c>
      <c r="AO47" s="351">
        <f>INDEX(マージン率表!$BO$6:$BO$94,AO$42)*AO20</f>
        <v>0</v>
      </c>
      <c r="AP47" s="351">
        <f>INDEX(マージン率表!$BO$6:$BO$94,AP$42)*AP20</f>
        <v>0</v>
      </c>
      <c r="AQ47" s="351">
        <f>INDEX(マージン率表!$BO$6:$BO$94,AQ$42)*AQ20</f>
        <v>0</v>
      </c>
      <c r="AR47" s="351">
        <f>INDEX(マージン率表!$BO$6:$BO$94,AR$42)*AR20</f>
        <v>0</v>
      </c>
      <c r="AS47" s="351">
        <f>INDEX(マージン率表!$BO$6:$BO$94,AS$42)*AS20</f>
        <v>0</v>
      </c>
      <c r="AT47" s="351">
        <f>INDEX(マージン率表!$BO$6:$BO$94,AT$42)*AT20</f>
        <v>0</v>
      </c>
      <c r="AU47" s="351">
        <f>INDEX(マージン率表!$BO$6:$BO$94,AU$42)*AU20</f>
        <v>0</v>
      </c>
      <c r="AV47" s="351">
        <f>INDEX(マージン率表!$BO$6:$BO$94,AV$42)*AV20</f>
        <v>0</v>
      </c>
      <c r="AW47" s="351">
        <f>INDEX(マージン率表!$BO$6:$BO$94,AW$42)*AW20</f>
        <v>0</v>
      </c>
      <c r="AX47" s="351">
        <f>INDEX(マージン率表!$BO$6:$BO$94,AX$42)*AX20</f>
        <v>0</v>
      </c>
      <c r="AY47" s="351">
        <f>INDEX(マージン率表!$BO$6:$BO$94,AY$42)*AY20</f>
        <v>0</v>
      </c>
      <c r="AZ47" s="351">
        <f>INDEX(マージン率表!$BO$6:$BO$94,AZ$42)*AZ20</f>
        <v>0</v>
      </c>
      <c r="BA47" s="351">
        <f>INDEX(マージン率表!$BO$6:$BO$94,BA$42)*BA20</f>
        <v>0</v>
      </c>
      <c r="BB47" s="351">
        <f>INDEX(マージン率表!$BO$6:$BO$94,BB$42)*BB20</f>
        <v>0</v>
      </c>
      <c r="BC47" s="351">
        <f>INDEX(マージン率表!$BO$6:$BO$94,BC$42)*BC20</f>
        <v>0</v>
      </c>
      <c r="BD47" s="351">
        <f>INDEX(マージン率表!$BO$6:$BO$94,BD$42)*BD20</f>
        <v>0</v>
      </c>
      <c r="BE47" s="351">
        <f>INDEX(マージン率表!$BO$6:$BO$94,BE$42)*BE20</f>
        <v>0</v>
      </c>
      <c r="BF47" s="351">
        <f>INDEX(マージン率表!$BO$6:$BO$94,BF$42)*BF20</f>
        <v>0</v>
      </c>
      <c r="BG47" s="351">
        <f>INDEX(マージン率表!$BO$6:$BO$94,BG$42)*BG20</f>
        <v>0</v>
      </c>
      <c r="BH47" s="351">
        <f>INDEX(マージン率表!$BO$6:$BO$94,BH$42)*BH20</f>
        <v>0</v>
      </c>
      <c r="BI47" s="351">
        <f>INDEX(マージン率表!$BO$6:$BO$94,BI$42)*BI20</f>
        <v>0</v>
      </c>
      <c r="BJ47" s="351">
        <f>INDEX(マージン率表!$BO$6:$BO$94,BJ$42)*BJ20</f>
        <v>0</v>
      </c>
      <c r="BK47" s="351">
        <f>INDEX(マージン率表!$BO$6:$BO$94,BK$42)*BK20</f>
        <v>0</v>
      </c>
      <c r="BL47" s="351">
        <f>INDEX(マージン率表!$BO$6:$BO$94,BL$42)*BL20</f>
        <v>0</v>
      </c>
      <c r="BM47" s="351">
        <f>INDEX(マージン率表!$BO$6:$BO$94,BM$42)*BM20</f>
        <v>0</v>
      </c>
      <c r="BN47" s="351">
        <f>INDEX(マージン率表!$BO$6:$BO$94,BN$42)*BN20</f>
        <v>0</v>
      </c>
      <c r="BO47" s="351">
        <f>INDEX(マージン率表!$BO$6:$BO$94,BO$42)*BO20</f>
        <v>0</v>
      </c>
      <c r="BP47" s="351">
        <f>INDEX(マージン率表!$BO$6:$BO$94,BP$42)*BP20</f>
        <v>0</v>
      </c>
      <c r="BQ47" s="351" t="e">
        <f>INDEX(マージン率表!$BO$6:$BO$94,BQ$42)*BQ20</f>
        <v>#REF!</v>
      </c>
      <c r="BR47" s="351" t="e">
        <f>INDEX(マージン率表!$BO$6:$BO$94,BR$42)*BR20</f>
        <v>#REF!</v>
      </c>
      <c r="BS47" s="351" t="e">
        <f>INDEX(マージン率表!$BO$6:$BO$94,BS$42)*BS20</f>
        <v>#REF!</v>
      </c>
      <c r="BT47" s="351" t="e">
        <f>INDEX(マージン率表!$BO$6:$BO$94,BT$42)*BT20</f>
        <v>#REF!</v>
      </c>
      <c r="BU47" s="351" t="e">
        <f>INDEX(マージン率表!$BO$6:$BO$94,BU$42)*BU20</f>
        <v>#REF!</v>
      </c>
      <c r="BV47" s="351" t="e">
        <f>INDEX(マージン率表!$BO$6:$BO$94,BV$42)*BV20</f>
        <v>#REF!</v>
      </c>
      <c r="BW47" s="351" t="e">
        <f>INDEX(マージン率表!$BO$6:$BO$94,BW$42)*BW20</f>
        <v>#REF!</v>
      </c>
      <c r="BX47" s="351" t="e">
        <f>INDEX(マージン率表!$BO$6:$BO$94,BX$42)*BX20</f>
        <v>#REF!</v>
      </c>
      <c r="BY47" s="351" t="e">
        <f>INDEX(マージン率表!$BO$6:$BO$94,BY$42)*BY20</f>
        <v>#REF!</v>
      </c>
      <c r="BZ47" s="351" t="e">
        <f>INDEX(マージン率表!$BO$6:$BO$94,BZ$42)*BZ20</f>
        <v>#REF!</v>
      </c>
      <c r="CA47" s="351" t="e">
        <f>INDEX(マージン率表!$BO$6:$BO$94,CA$42)*CA20</f>
        <v>#REF!</v>
      </c>
      <c r="CB47" s="351" t="e">
        <f>INDEX(マージン率表!$BO$6:$BO$94,CB$42)*CB20</f>
        <v>#REF!</v>
      </c>
      <c r="CC47" s="351" t="e">
        <f>INDEX(マージン率表!$BO$6:$BO$94,CC$42)*CC20</f>
        <v>#REF!</v>
      </c>
      <c r="CD47" s="351" t="e">
        <f>INDEX(マージン率表!$BO$6:$BO$94,CD$42)*CD20</f>
        <v>#REF!</v>
      </c>
      <c r="CE47" s="358">
        <f>INDEX(マージン率表!$BO$6:$BO$94,CE$42)*CE20</f>
        <v>0</v>
      </c>
      <c r="CF47" s="357">
        <f>自給率表!C54</f>
        <v>0.85000000000000009</v>
      </c>
      <c r="CG47" s="351">
        <f t="shared" si="26"/>
        <v>0</v>
      </c>
    </row>
    <row r="48" spans="1:85">
      <c r="A48" s="360">
        <v>52</v>
      </c>
      <c r="B48" s="360" t="s">
        <v>15</v>
      </c>
      <c r="C48" s="351">
        <f>INDEX(マージン率表!$BO$6:$BO$94,C$42)*C21</f>
        <v>0</v>
      </c>
      <c r="D48" s="351">
        <f>INDEX(マージン率表!$BO$6:$BO$94,D$42)*D21</f>
        <v>0</v>
      </c>
      <c r="E48" s="351">
        <f>INDEX(マージン率表!$BO$6:$BO$94,E$42)*E21</f>
        <v>0</v>
      </c>
      <c r="F48" s="351">
        <f>INDEX(マージン率表!$BO$6:$BO$94,F$42)*F21</f>
        <v>0</v>
      </c>
      <c r="G48" s="351">
        <f>INDEX(マージン率表!$BO$6:$BO$94,G$42)*G21</f>
        <v>0</v>
      </c>
      <c r="H48" s="351">
        <f>INDEX(マージン率表!$BO$6:$BO$94,H$42)*H21</f>
        <v>0</v>
      </c>
      <c r="I48" s="351">
        <f>INDEX(マージン率表!$BO$6:$BO$94,I$42)*I21</f>
        <v>0</v>
      </c>
      <c r="J48" s="351">
        <f>INDEX(マージン率表!$BO$6:$BO$94,J$42)*J21</f>
        <v>0</v>
      </c>
      <c r="K48" s="351">
        <f>INDEX(マージン率表!$BO$6:$BO$94,K$42)*K21</f>
        <v>0</v>
      </c>
      <c r="L48" s="351">
        <f>INDEX(マージン率表!$BO$6:$BO$94,L$42)*L21</f>
        <v>0</v>
      </c>
      <c r="M48" s="351">
        <f>INDEX(マージン率表!$BO$6:$BO$94,M$42)*M21</f>
        <v>0</v>
      </c>
      <c r="N48" s="351">
        <f>INDEX(マージン率表!$BO$6:$BO$94,N$42)*N21</f>
        <v>0</v>
      </c>
      <c r="O48" s="351">
        <f>INDEX(マージン率表!$BO$6:$BO$94,O$42)*O21</f>
        <v>0</v>
      </c>
      <c r="P48" s="351">
        <f>INDEX(マージン率表!$BO$6:$BO$94,P$42)*P21</f>
        <v>0</v>
      </c>
      <c r="Q48" s="351">
        <f>INDEX(マージン率表!$BO$6:$BO$94,Q$42)*Q21</f>
        <v>0</v>
      </c>
      <c r="R48" s="351">
        <f>INDEX(マージン率表!$BO$6:$BO$94,R$42)*R21</f>
        <v>0</v>
      </c>
      <c r="S48" s="351">
        <f>INDEX(マージン率表!$BO$6:$BO$94,S$42)*S21</f>
        <v>0</v>
      </c>
      <c r="T48" s="351">
        <f>INDEX(マージン率表!$BO$6:$BO$94,T$42)*T21</f>
        <v>0</v>
      </c>
      <c r="U48" s="351">
        <f>INDEX(マージン率表!$BO$6:$BO$94,U$42)*U21</f>
        <v>0</v>
      </c>
      <c r="V48" s="351">
        <f>INDEX(マージン率表!$BO$6:$BO$94,V$42)*V21</f>
        <v>0</v>
      </c>
      <c r="W48" s="351">
        <f>INDEX(マージン率表!$BO$6:$BO$94,W$42)*W21</f>
        <v>0</v>
      </c>
      <c r="X48" s="351">
        <f>INDEX(マージン率表!$BO$6:$BO$94,X$42)*X21</f>
        <v>0</v>
      </c>
      <c r="Y48" s="351">
        <f>INDEX(マージン率表!$BO$6:$BO$94,Y$42)*Y21</f>
        <v>0</v>
      </c>
      <c r="Z48" s="351">
        <f>INDEX(マージン率表!$BO$6:$BO$94,Z$42)*Z21</f>
        <v>0</v>
      </c>
      <c r="AA48" s="351">
        <f>INDEX(マージン率表!$BO$6:$BO$94,AA$42)*AA21</f>
        <v>0</v>
      </c>
      <c r="AB48" s="351">
        <f>INDEX(マージン率表!$BO$6:$BO$94,AB$42)*AB21</f>
        <v>0</v>
      </c>
      <c r="AC48" s="351">
        <f>INDEX(マージン率表!$BO$6:$BO$94,AC$42)*AC21</f>
        <v>0</v>
      </c>
      <c r="AD48" s="351">
        <f>INDEX(マージン率表!$BO$6:$BO$94,AD$42)*AD21</f>
        <v>0</v>
      </c>
      <c r="AE48" s="351">
        <f>INDEX(マージン率表!$BO$6:$BO$94,AE$42)*AE21</f>
        <v>0</v>
      </c>
      <c r="AF48" s="351">
        <f>INDEX(マージン率表!$BO$6:$BO$94,AF$42)*AF21</f>
        <v>0</v>
      </c>
      <c r="AG48" s="351">
        <f>INDEX(マージン率表!$BO$6:$BO$94,AG$42)*AG21</f>
        <v>0</v>
      </c>
      <c r="AH48" s="351">
        <f>INDEX(マージン率表!$BO$6:$BO$94,AH$42)*AH21</f>
        <v>0</v>
      </c>
      <c r="AI48" s="351">
        <f>INDEX(マージン率表!$BO$6:$BO$94,AI$42)*AI21</f>
        <v>0</v>
      </c>
      <c r="AJ48" s="351">
        <f>INDEX(マージン率表!$BO$6:$BO$94,AJ$42)*AJ21</f>
        <v>0</v>
      </c>
      <c r="AK48" s="351">
        <f>INDEX(マージン率表!$BO$6:$BO$94,AK$42)*AK21</f>
        <v>0</v>
      </c>
      <c r="AL48" s="351">
        <f>INDEX(マージン率表!$BO$6:$BO$94,AL$42)*AL21</f>
        <v>0</v>
      </c>
      <c r="AM48" s="351">
        <f>INDEX(マージン率表!$BO$6:$BO$94,AM$42)*AM21</f>
        <v>0</v>
      </c>
      <c r="AN48" s="351">
        <f>INDEX(マージン率表!$BO$6:$BO$94,AN$42)*AN21</f>
        <v>0</v>
      </c>
      <c r="AO48" s="351">
        <f>INDEX(マージン率表!$BO$6:$BO$94,AO$42)*AO21</f>
        <v>0</v>
      </c>
      <c r="AP48" s="351">
        <f>INDEX(マージン率表!$BO$6:$BO$94,AP$42)*AP21</f>
        <v>0</v>
      </c>
      <c r="AQ48" s="351">
        <f>INDEX(マージン率表!$BO$6:$BO$94,AQ$42)*AQ21</f>
        <v>0</v>
      </c>
      <c r="AR48" s="351">
        <f>INDEX(マージン率表!$BO$6:$BO$94,AR$42)*AR21</f>
        <v>0</v>
      </c>
      <c r="AS48" s="351">
        <f>INDEX(マージン率表!$BO$6:$BO$94,AS$42)*AS21</f>
        <v>0</v>
      </c>
      <c r="AT48" s="351">
        <f>INDEX(マージン率表!$BO$6:$BO$94,AT$42)*AT21</f>
        <v>0</v>
      </c>
      <c r="AU48" s="351">
        <f>INDEX(マージン率表!$BO$6:$BO$94,AU$42)*AU21</f>
        <v>0</v>
      </c>
      <c r="AV48" s="351">
        <f>INDEX(マージン率表!$BO$6:$BO$94,AV$42)*AV21</f>
        <v>0</v>
      </c>
      <c r="AW48" s="351">
        <f>INDEX(マージン率表!$BO$6:$BO$94,AW$42)*AW21</f>
        <v>0</v>
      </c>
      <c r="AX48" s="351">
        <f>INDEX(マージン率表!$BO$6:$BO$94,AX$42)*AX21</f>
        <v>0</v>
      </c>
      <c r="AY48" s="351">
        <f>INDEX(マージン率表!$BO$6:$BO$94,AY$42)*AY21</f>
        <v>0</v>
      </c>
      <c r="AZ48" s="351">
        <f>INDEX(マージン率表!$BO$6:$BO$94,AZ$42)*AZ21</f>
        <v>0</v>
      </c>
      <c r="BA48" s="351">
        <f>INDEX(マージン率表!$BO$6:$BO$94,BA$42)*BA21</f>
        <v>0</v>
      </c>
      <c r="BB48" s="351">
        <f>INDEX(マージン率表!$BO$6:$BO$94,BB$42)*BB21</f>
        <v>0</v>
      </c>
      <c r="BC48" s="351">
        <f>INDEX(マージン率表!$BO$6:$BO$94,BC$42)*BC21</f>
        <v>0</v>
      </c>
      <c r="BD48" s="351">
        <f>INDEX(マージン率表!$BO$6:$BO$94,BD$42)*BD21</f>
        <v>0</v>
      </c>
      <c r="BE48" s="351">
        <f>INDEX(マージン率表!$BO$6:$BO$94,BE$42)*BE21</f>
        <v>0</v>
      </c>
      <c r="BF48" s="351">
        <f>INDEX(マージン率表!$BO$6:$BO$94,BF$42)*BF21</f>
        <v>0</v>
      </c>
      <c r="BG48" s="351">
        <f>INDEX(マージン率表!$BO$6:$BO$94,BG$42)*BG21</f>
        <v>0</v>
      </c>
      <c r="BH48" s="351">
        <f>INDEX(マージン率表!$BO$6:$BO$94,BH$42)*BH21</f>
        <v>0</v>
      </c>
      <c r="BI48" s="351">
        <f>INDEX(マージン率表!$BO$6:$BO$94,BI$42)*BI21</f>
        <v>0</v>
      </c>
      <c r="BJ48" s="351">
        <f>INDEX(マージン率表!$BO$6:$BO$94,BJ$42)*BJ21</f>
        <v>0</v>
      </c>
      <c r="BK48" s="351">
        <f>INDEX(マージン率表!$BO$6:$BO$94,BK$42)*BK21</f>
        <v>0</v>
      </c>
      <c r="BL48" s="351">
        <f>INDEX(マージン率表!$BO$6:$BO$94,BL$42)*BL21</f>
        <v>0</v>
      </c>
      <c r="BM48" s="351">
        <f>INDEX(マージン率表!$BO$6:$BO$94,BM$42)*BM21</f>
        <v>0</v>
      </c>
      <c r="BN48" s="351">
        <f>INDEX(マージン率表!$BO$6:$BO$94,BN$42)*BN21</f>
        <v>0</v>
      </c>
      <c r="BO48" s="351">
        <f>INDEX(マージン率表!$BO$6:$BO$94,BO$42)*BO21</f>
        <v>0</v>
      </c>
      <c r="BP48" s="351">
        <f>INDEX(マージン率表!$BO$6:$BO$94,BP$42)*BP21</f>
        <v>0</v>
      </c>
      <c r="BQ48" s="351" t="e">
        <f>INDEX(マージン率表!$BO$6:$BO$94,BQ$42)*BQ21</f>
        <v>#REF!</v>
      </c>
      <c r="BR48" s="351" t="e">
        <f>INDEX(マージン率表!$BO$6:$BO$94,BR$42)*BR21</f>
        <v>#REF!</v>
      </c>
      <c r="BS48" s="351" t="e">
        <f>INDEX(マージン率表!$BO$6:$BO$94,BS$42)*BS21</f>
        <v>#REF!</v>
      </c>
      <c r="BT48" s="351" t="e">
        <f>INDEX(マージン率表!$BO$6:$BO$94,BT$42)*BT21</f>
        <v>#REF!</v>
      </c>
      <c r="BU48" s="351" t="e">
        <f>INDEX(マージン率表!$BO$6:$BO$94,BU$42)*BU21</f>
        <v>#REF!</v>
      </c>
      <c r="BV48" s="351" t="e">
        <f>INDEX(マージン率表!$BO$6:$BO$94,BV$42)*BV21</f>
        <v>#REF!</v>
      </c>
      <c r="BW48" s="351" t="e">
        <f>INDEX(マージン率表!$BO$6:$BO$94,BW$42)*BW21</f>
        <v>#REF!</v>
      </c>
      <c r="BX48" s="351" t="e">
        <f>INDEX(マージン率表!$BO$6:$BO$94,BX$42)*BX21</f>
        <v>#REF!</v>
      </c>
      <c r="BY48" s="351" t="e">
        <f>INDEX(マージン率表!$BO$6:$BO$94,BY$42)*BY21</f>
        <v>#REF!</v>
      </c>
      <c r="BZ48" s="351" t="e">
        <f>INDEX(マージン率表!$BO$6:$BO$94,BZ$42)*BZ21</f>
        <v>#REF!</v>
      </c>
      <c r="CA48" s="351" t="e">
        <f>INDEX(マージン率表!$BO$6:$BO$94,CA$42)*CA21</f>
        <v>#REF!</v>
      </c>
      <c r="CB48" s="351" t="e">
        <f>INDEX(マージン率表!$BO$6:$BO$94,CB$42)*CB21</f>
        <v>#REF!</v>
      </c>
      <c r="CC48" s="351" t="e">
        <f>INDEX(マージン率表!$BO$6:$BO$94,CC$42)*CC21</f>
        <v>#REF!</v>
      </c>
      <c r="CD48" s="351" t="e">
        <f>INDEX(マージン率表!$BO$6:$BO$94,CD$42)*CD21</f>
        <v>#REF!</v>
      </c>
      <c r="CE48" s="358">
        <f>INDEX(マージン率表!$BO$6:$BO$94,CE$42)*CE21</f>
        <v>0</v>
      </c>
      <c r="CF48" s="357">
        <f>自給率表!C55</f>
        <v>0.44433362471331772</v>
      </c>
      <c r="CG48" s="351">
        <f t="shared" si="26"/>
        <v>0</v>
      </c>
    </row>
    <row r="49" spans="1:85">
      <c r="A49" s="360">
        <v>53</v>
      </c>
      <c r="B49" s="360" t="s">
        <v>88</v>
      </c>
      <c r="C49" s="351">
        <f>INDEX(マージン率表!$BO$6:$BO$94,C$42)*C22</f>
        <v>0</v>
      </c>
      <c r="D49" s="351">
        <f>INDEX(マージン率表!$BO$6:$BO$94,D$42)*D22</f>
        <v>0</v>
      </c>
      <c r="E49" s="351">
        <f>INDEX(マージン率表!$BO$6:$BO$94,E$42)*E22</f>
        <v>0</v>
      </c>
      <c r="F49" s="351">
        <f>INDEX(マージン率表!$BO$6:$BO$94,F$42)*F22</f>
        <v>0</v>
      </c>
      <c r="G49" s="351">
        <f>INDEX(マージン率表!$BO$6:$BO$94,G$42)*G22</f>
        <v>0</v>
      </c>
      <c r="H49" s="351">
        <f>INDEX(マージン率表!$BO$6:$BO$94,H$42)*H22</f>
        <v>0</v>
      </c>
      <c r="I49" s="351">
        <f>INDEX(マージン率表!$BO$6:$BO$94,I$42)*I22</f>
        <v>0</v>
      </c>
      <c r="J49" s="351">
        <f>INDEX(マージン率表!$BO$6:$BO$94,J$42)*J22</f>
        <v>0</v>
      </c>
      <c r="K49" s="351">
        <f>INDEX(マージン率表!$BO$6:$BO$94,K$42)*K22</f>
        <v>0</v>
      </c>
      <c r="L49" s="351">
        <f>INDEX(マージン率表!$BO$6:$BO$94,L$42)*L22</f>
        <v>0</v>
      </c>
      <c r="M49" s="351">
        <f>INDEX(マージン率表!$BO$6:$BO$94,M$42)*M22</f>
        <v>0</v>
      </c>
      <c r="N49" s="351">
        <f>INDEX(マージン率表!$BO$6:$BO$94,N$42)*N22</f>
        <v>0</v>
      </c>
      <c r="O49" s="351">
        <f>INDEX(マージン率表!$BO$6:$BO$94,O$42)*O22</f>
        <v>0</v>
      </c>
      <c r="P49" s="351">
        <f>INDEX(マージン率表!$BO$6:$BO$94,P$42)*P22</f>
        <v>0</v>
      </c>
      <c r="Q49" s="351">
        <f>INDEX(マージン率表!$BO$6:$BO$94,Q$42)*Q22</f>
        <v>0</v>
      </c>
      <c r="R49" s="351">
        <f>INDEX(マージン率表!$BO$6:$BO$94,R$42)*R22</f>
        <v>0</v>
      </c>
      <c r="S49" s="351">
        <f>INDEX(マージン率表!$BO$6:$BO$94,S$42)*S22</f>
        <v>0</v>
      </c>
      <c r="T49" s="351">
        <f>INDEX(マージン率表!$BO$6:$BO$94,T$42)*T22</f>
        <v>0</v>
      </c>
      <c r="U49" s="351">
        <f>INDEX(マージン率表!$BO$6:$BO$94,U$42)*U22</f>
        <v>0</v>
      </c>
      <c r="V49" s="351">
        <f>INDEX(マージン率表!$BO$6:$BO$94,V$42)*V22</f>
        <v>0</v>
      </c>
      <c r="W49" s="351">
        <f>INDEX(マージン率表!$BO$6:$BO$94,W$42)*W22</f>
        <v>0</v>
      </c>
      <c r="X49" s="351">
        <f>INDEX(マージン率表!$BO$6:$BO$94,X$42)*X22</f>
        <v>0</v>
      </c>
      <c r="Y49" s="351">
        <f>INDEX(マージン率表!$BO$6:$BO$94,Y$42)*Y22</f>
        <v>0</v>
      </c>
      <c r="Z49" s="351">
        <f>INDEX(マージン率表!$BO$6:$BO$94,Z$42)*Z22</f>
        <v>0</v>
      </c>
      <c r="AA49" s="351">
        <f>INDEX(マージン率表!$BO$6:$BO$94,AA$42)*AA22</f>
        <v>0</v>
      </c>
      <c r="AB49" s="351">
        <f>INDEX(マージン率表!$BO$6:$BO$94,AB$42)*AB22</f>
        <v>0</v>
      </c>
      <c r="AC49" s="351">
        <f>INDEX(マージン率表!$BO$6:$BO$94,AC$42)*AC22</f>
        <v>0</v>
      </c>
      <c r="AD49" s="351">
        <f>INDEX(マージン率表!$BO$6:$BO$94,AD$42)*AD22</f>
        <v>0</v>
      </c>
      <c r="AE49" s="351">
        <f>INDEX(マージン率表!$BO$6:$BO$94,AE$42)*AE22</f>
        <v>0</v>
      </c>
      <c r="AF49" s="351">
        <f>INDEX(マージン率表!$BO$6:$BO$94,AF$42)*AF22</f>
        <v>0</v>
      </c>
      <c r="AG49" s="351">
        <f>INDEX(マージン率表!$BO$6:$BO$94,AG$42)*AG22</f>
        <v>0</v>
      </c>
      <c r="AH49" s="351">
        <f>INDEX(マージン率表!$BO$6:$BO$94,AH$42)*AH22</f>
        <v>0</v>
      </c>
      <c r="AI49" s="351">
        <f>INDEX(マージン率表!$BO$6:$BO$94,AI$42)*AI22</f>
        <v>0</v>
      </c>
      <c r="AJ49" s="351">
        <f>INDEX(マージン率表!$BO$6:$BO$94,AJ$42)*AJ22</f>
        <v>0</v>
      </c>
      <c r="AK49" s="351">
        <f>INDEX(マージン率表!$BO$6:$BO$94,AK$42)*AK22</f>
        <v>0</v>
      </c>
      <c r="AL49" s="351">
        <f>INDEX(マージン率表!$BO$6:$BO$94,AL$42)*AL22</f>
        <v>0</v>
      </c>
      <c r="AM49" s="351">
        <f>INDEX(マージン率表!$BO$6:$BO$94,AM$42)*AM22</f>
        <v>0</v>
      </c>
      <c r="AN49" s="351">
        <f>INDEX(マージン率表!$BO$6:$BO$94,AN$42)*AN22</f>
        <v>0</v>
      </c>
      <c r="AO49" s="351">
        <f>INDEX(マージン率表!$BO$6:$BO$94,AO$42)*AO22</f>
        <v>0</v>
      </c>
      <c r="AP49" s="351">
        <f>INDEX(マージン率表!$BO$6:$BO$94,AP$42)*AP22</f>
        <v>0</v>
      </c>
      <c r="AQ49" s="351">
        <f>INDEX(マージン率表!$BO$6:$BO$94,AQ$42)*AQ22</f>
        <v>0</v>
      </c>
      <c r="AR49" s="351">
        <f>INDEX(マージン率表!$BO$6:$BO$94,AR$42)*AR22</f>
        <v>0</v>
      </c>
      <c r="AS49" s="351">
        <f>INDEX(マージン率表!$BO$6:$BO$94,AS$42)*AS22</f>
        <v>0</v>
      </c>
      <c r="AT49" s="351">
        <f>INDEX(マージン率表!$BO$6:$BO$94,AT$42)*AT22</f>
        <v>0</v>
      </c>
      <c r="AU49" s="351">
        <f>INDEX(マージン率表!$BO$6:$BO$94,AU$42)*AU22</f>
        <v>0</v>
      </c>
      <c r="AV49" s="351">
        <f>INDEX(マージン率表!$BO$6:$BO$94,AV$42)*AV22</f>
        <v>0</v>
      </c>
      <c r="AW49" s="351">
        <f>INDEX(マージン率表!$BO$6:$BO$94,AW$42)*AW22</f>
        <v>0</v>
      </c>
      <c r="AX49" s="351">
        <f>INDEX(マージン率表!$BO$6:$BO$94,AX$42)*AX22</f>
        <v>0</v>
      </c>
      <c r="AY49" s="351">
        <f>INDEX(マージン率表!$BO$6:$BO$94,AY$42)*AY22</f>
        <v>0</v>
      </c>
      <c r="AZ49" s="351">
        <f>INDEX(マージン率表!$BO$6:$BO$94,AZ$42)*AZ22</f>
        <v>0</v>
      </c>
      <c r="BA49" s="351">
        <f>INDEX(マージン率表!$BO$6:$BO$94,BA$42)*BA22</f>
        <v>0</v>
      </c>
      <c r="BB49" s="351">
        <f>INDEX(マージン率表!$BO$6:$BO$94,BB$42)*BB22</f>
        <v>0</v>
      </c>
      <c r="BC49" s="351">
        <f>INDEX(マージン率表!$BO$6:$BO$94,BC$42)*BC22</f>
        <v>0</v>
      </c>
      <c r="BD49" s="351">
        <f>INDEX(マージン率表!$BO$6:$BO$94,BD$42)*BD22</f>
        <v>0</v>
      </c>
      <c r="BE49" s="351">
        <f>INDEX(マージン率表!$BO$6:$BO$94,BE$42)*BE22</f>
        <v>0</v>
      </c>
      <c r="BF49" s="351">
        <f>INDEX(マージン率表!$BO$6:$BO$94,BF$42)*BF22</f>
        <v>0</v>
      </c>
      <c r="BG49" s="351">
        <f>INDEX(マージン率表!$BO$6:$BO$94,BG$42)*BG22</f>
        <v>0</v>
      </c>
      <c r="BH49" s="351">
        <f>INDEX(マージン率表!$BO$6:$BO$94,BH$42)*BH22</f>
        <v>0</v>
      </c>
      <c r="BI49" s="351">
        <f>INDEX(マージン率表!$BO$6:$BO$94,BI$42)*BI22</f>
        <v>0</v>
      </c>
      <c r="BJ49" s="351">
        <f>INDEX(マージン率表!$BO$6:$BO$94,BJ$42)*BJ22</f>
        <v>0</v>
      </c>
      <c r="BK49" s="351">
        <f>INDEX(マージン率表!$BO$6:$BO$94,BK$42)*BK22</f>
        <v>0</v>
      </c>
      <c r="BL49" s="351">
        <f>INDEX(マージン率表!$BO$6:$BO$94,BL$42)*BL22</f>
        <v>0</v>
      </c>
      <c r="BM49" s="351">
        <f>INDEX(マージン率表!$BO$6:$BO$94,BM$42)*BM22</f>
        <v>0</v>
      </c>
      <c r="BN49" s="351">
        <f>INDEX(マージン率表!$BO$6:$BO$94,BN$42)*BN22</f>
        <v>0</v>
      </c>
      <c r="BO49" s="351">
        <f>INDEX(マージン率表!$BO$6:$BO$94,BO$42)*BO22</f>
        <v>0</v>
      </c>
      <c r="BP49" s="351">
        <f>INDEX(マージン率表!$BO$6:$BO$94,BP$42)*BP22</f>
        <v>0</v>
      </c>
      <c r="BQ49" s="351" t="e">
        <f>INDEX(マージン率表!$BO$6:$BO$94,BQ$42)*BQ22</f>
        <v>#REF!</v>
      </c>
      <c r="BR49" s="351" t="e">
        <f>INDEX(マージン率表!$BO$6:$BO$94,BR$42)*BR22</f>
        <v>#REF!</v>
      </c>
      <c r="BS49" s="351" t="e">
        <f>INDEX(マージン率表!$BO$6:$BO$94,BS$42)*BS22</f>
        <v>#REF!</v>
      </c>
      <c r="BT49" s="351" t="e">
        <f>INDEX(マージン率表!$BO$6:$BO$94,BT$42)*BT22</f>
        <v>#REF!</v>
      </c>
      <c r="BU49" s="351" t="e">
        <f>INDEX(マージン率表!$BO$6:$BO$94,BU$42)*BU22</f>
        <v>#REF!</v>
      </c>
      <c r="BV49" s="351" t="e">
        <f>INDEX(マージン率表!$BO$6:$BO$94,BV$42)*BV22</f>
        <v>#REF!</v>
      </c>
      <c r="BW49" s="351" t="e">
        <f>INDEX(マージン率表!$BO$6:$BO$94,BW$42)*BW22</f>
        <v>#REF!</v>
      </c>
      <c r="BX49" s="351" t="e">
        <f>INDEX(マージン率表!$BO$6:$BO$94,BX$42)*BX22</f>
        <v>#REF!</v>
      </c>
      <c r="BY49" s="351" t="e">
        <f>INDEX(マージン率表!$BO$6:$BO$94,BY$42)*BY22</f>
        <v>#REF!</v>
      </c>
      <c r="BZ49" s="351" t="e">
        <f>INDEX(マージン率表!$BO$6:$BO$94,BZ$42)*BZ22</f>
        <v>#REF!</v>
      </c>
      <c r="CA49" s="351" t="e">
        <f>INDEX(マージン率表!$BO$6:$BO$94,CA$42)*CA22</f>
        <v>#REF!</v>
      </c>
      <c r="CB49" s="351" t="e">
        <f>INDEX(マージン率表!$BO$6:$BO$94,CB$42)*CB22</f>
        <v>#REF!</v>
      </c>
      <c r="CC49" s="351" t="e">
        <f>INDEX(マージン率表!$BO$6:$BO$94,CC$42)*CC22</f>
        <v>#REF!</v>
      </c>
      <c r="CD49" s="351" t="e">
        <f>INDEX(マージン率表!$BO$6:$BO$94,CD$42)*CD22</f>
        <v>#REF!</v>
      </c>
      <c r="CE49" s="358">
        <f>INDEX(マージン率表!$BO$6:$BO$94,CE$42)*CE22</f>
        <v>0</v>
      </c>
      <c r="CF49" s="357">
        <f>自給率表!C56</f>
        <v>0.41064338374182907</v>
      </c>
      <c r="CG49" s="351">
        <f t="shared" si="26"/>
        <v>0</v>
      </c>
    </row>
    <row r="50" spans="1:85">
      <c r="A50" s="360">
        <v>54</v>
      </c>
      <c r="B50" s="360" t="s">
        <v>16</v>
      </c>
      <c r="C50" s="351">
        <f>INDEX(マージン率表!$BO$6:$BO$94,C$42)*C23</f>
        <v>0</v>
      </c>
      <c r="D50" s="351">
        <f>INDEX(マージン率表!$BO$6:$BO$94,D$42)*D23</f>
        <v>0</v>
      </c>
      <c r="E50" s="351">
        <f>INDEX(マージン率表!$BO$6:$BO$94,E$42)*E23</f>
        <v>0</v>
      </c>
      <c r="F50" s="351">
        <f>INDEX(マージン率表!$BO$6:$BO$94,F$42)*F23</f>
        <v>0</v>
      </c>
      <c r="G50" s="351">
        <f>INDEX(マージン率表!$BO$6:$BO$94,G$42)*G23</f>
        <v>0</v>
      </c>
      <c r="H50" s="351">
        <f>INDEX(マージン率表!$BO$6:$BO$94,H$42)*H23</f>
        <v>0</v>
      </c>
      <c r="I50" s="351">
        <f>INDEX(マージン率表!$BO$6:$BO$94,I$42)*I23</f>
        <v>0</v>
      </c>
      <c r="J50" s="351">
        <f>INDEX(マージン率表!$BO$6:$BO$94,J$42)*J23</f>
        <v>0</v>
      </c>
      <c r="K50" s="351">
        <f>INDEX(マージン率表!$BO$6:$BO$94,K$42)*K23</f>
        <v>0</v>
      </c>
      <c r="L50" s="351">
        <f>INDEX(マージン率表!$BO$6:$BO$94,L$42)*L23</f>
        <v>0</v>
      </c>
      <c r="M50" s="351">
        <f>INDEX(マージン率表!$BO$6:$BO$94,M$42)*M23</f>
        <v>0</v>
      </c>
      <c r="N50" s="351">
        <f>INDEX(マージン率表!$BO$6:$BO$94,N$42)*N23</f>
        <v>0</v>
      </c>
      <c r="O50" s="351">
        <f>INDEX(マージン率表!$BO$6:$BO$94,O$42)*O23</f>
        <v>0</v>
      </c>
      <c r="P50" s="351">
        <f>INDEX(マージン率表!$BO$6:$BO$94,P$42)*P23</f>
        <v>0</v>
      </c>
      <c r="Q50" s="351">
        <f>INDEX(マージン率表!$BO$6:$BO$94,Q$42)*Q23</f>
        <v>0</v>
      </c>
      <c r="R50" s="351">
        <f>INDEX(マージン率表!$BO$6:$BO$94,R$42)*R23</f>
        <v>0</v>
      </c>
      <c r="S50" s="351">
        <f>INDEX(マージン率表!$BO$6:$BO$94,S$42)*S23</f>
        <v>0</v>
      </c>
      <c r="T50" s="351">
        <f>INDEX(マージン率表!$BO$6:$BO$94,T$42)*T23</f>
        <v>0</v>
      </c>
      <c r="U50" s="351">
        <f>INDEX(マージン率表!$BO$6:$BO$94,U$42)*U23</f>
        <v>0</v>
      </c>
      <c r="V50" s="351">
        <f>INDEX(マージン率表!$BO$6:$BO$94,V$42)*V23</f>
        <v>0</v>
      </c>
      <c r="W50" s="351">
        <f>INDEX(マージン率表!$BO$6:$BO$94,W$42)*W23</f>
        <v>0</v>
      </c>
      <c r="X50" s="351">
        <f>INDEX(マージン率表!$BO$6:$BO$94,X$42)*X23</f>
        <v>0</v>
      </c>
      <c r="Y50" s="351">
        <f>INDEX(マージン率表!$BO$6:$BO$94,Y$42)*Y23</f>
        <v>0</v>
      </c>
      <c r="Z50" s="351">
        <f>INDEX(マージン率表!$BO$6:$BO$94,Z$42)*Z23</f>
        <v>0</v>
      </c>
      <c r="AA50" s="351">
        <f>INDEX(マージン率表!$BO$6:$BO$94,AA$42)*AA23</f>
        <v>0</v>
      </c>
      <c r="AB50" s="351">
        <f>INDEX(マージン率表!$BO$6:$BO$94,AB$42)*AB23</f>
        <v>0</v>
      </c>
      <c r="AC50" s="351">
        <f>INDEX(マージン率表!$BO$6:$BO$94,AC$42)*AC23</f>
        <v>0</v>
      </c>
      <c r="AD50" s="351">
        <f>INDEX(マージン率表!$BO$6:$BO$94,AD$42)*AD23</f>
        <v>0</v>
      </c>
      <c r="AE50" s="351">
        <f>INDEX(マージン率表!$BO$6:$BO$94,AE$42)*AE23</f>
        <v>0</v>
      </c>
      <c r="AF50" s="351">
        <f>INDEX(マージン率表!$BO$6:$BO$94,AF$42)*AF23</f>
        <v>0</v>
      </c>
      <c r="AG50" s="351">
        <f>INDEX(マージン率表!$BO$6:$BO$94,AG$42)*AG23</f>
        <v>0</v>
      </c>
      <c r="AH50" s="351">
        <f>INDEX(マージン率表!$BO$6:$BO$94,AH$42)*AH23</f>
        <v>0</v>
      </c>
      <c r="AI50" s="351">
        <f>INDEX(マージン率表!$BO$6:$BO$94,AI$42)*AI23</f>
        <v>0</v>
      </c>
      <c r="AJ50" s="351">
        <f>INDEX(マージン率表!$BO$6:$BO$94,AJ$42)*AJ23</f>
        <v>0</v>
      </c>
      <c r="AK50" s="351">
        <f>INDEX(マージン率表!$BO$6:$BO$94,AK$42)*AK23</f>
        <v>0</v>
      </c>
      <c r="AL50" s="351">
        <f>INDEX(マージン率表!$BO$6:$BO$94,AL$42)*AL23</f>
        <v>0</v>
      </c>
      <c r="AM50" s="351">
        <f>INDEX(マージン率表!$BO$6:$BO$94,AM$42)*AM23</f>
        <v>0</v>
      </c>
      <c r="AN50" s="351">
        <f>INDEX(マージン率表!$BO$6:$BO$94,AN$42)*AN23</f>
        <v>0</v>
      </c>
      <c r="AO50" s="351">
        <f>INDEX(マージン率表!$BO$6:$BO$94,AO$42)*AO23</f>
        <v>0</v>
      </c>
      <c r="AP50" s="351">
        <f>INDEX(マージン率表!$BO$6:$BO$94,AP$42)*AP23</f>
        <v>0</v>
      </c>
      <c r="AQ50" s="351">
        <f>INDEX(マージン率表!$BO$6:$BO$94,AQ$42)*AQ23</f>
        <v>0</v>
      </c>
      <c r="AR50" s="351">
        <f>INDEX(マージン率表!$BO$6:$BO$94,AR$42)*AR23</f>
        <v>0</v>
      </c>
      <c r="AS50" s="351">
        <f>INDEX(マージン率表!$BO$6:$BO$94,AS$42)*AS23</f>
        <v>0</v>
      </c>
      <c r="AT50" s="351">
        <f>INDEX(マージン率表!$BO$6:$BO$94,AT$42)*AT23</f>
        <v>0</v>
      </c>
      <c r="AU50" s="351">
        <f>INDEX(マージン率表!$BO$6:$BO$94,AU$42)*AU23</f>
        <v>0</v>
      </c>
      <c r="AV50" s="351">
        <f>INDEX(マージン率表!$BO$6:$BO$94,AV$42)*AV23</f>
        <v>0</v>
      </c>
      <c r="AW50" s="351">
        <f>INDEX(マージン率表!$BO$6:$BO$94,AW$42)*AW23</f>
        <v>0</v>
      </c>
      <c r="AX50" s="351">
        <f>INDEX(マージン率表!$BO$6:$BO$94,AX$42)*AX23</f>
        <v>0</v>
      </c>
      <c r="AY50" s="351">
        <f>INDEX(マージン率表!$BO$6:$BO$94,AY$42)*AY23</f>
        <v>0</v>
      </c>
      <c r="AZ50" s="351">
        <f>INDEX(マージン率表!$BO$6:$BO$94,AZ$42)*AZ23</f>
        <v>0</v>
      </c>
      <c r="BA50" s="351">
        <f>INDEX(マージン率表!$BO$6:$BO$94,BA$42)*BA23</f>
        <v>0</v>
      </c>
      <c r="BB50" s="351">
        <f>INDEX(マージン率表!$BO$6:$BO$94,BB$42)*BB23</f>
        <v>0</v>
      </c>
      <c r="BC50" s="351">
        <f>INDEX(マージン率表!$BO$6:$BO$94,BC$42)*BC23</f>
        <v>0</v>
      </c>
      <c r="BD50" s="351">
        <f>INDEX(マージン率表!$BO$6:$BO$94,BD$42)*BD23</f>
        <v>0</v>
      </c>
      <c r="BE50" s="351">
        <f>INDEX(マージン率表!$BO$6:$BO$94,BE$42)*BE23</f>
        <v>0</v>
      </c>
      <c r="BF50" s="351">
        <f>INDEX(マージン率表!$BO$6:$BO$94,BF$42)*BF23</f>
        <v>0</v>
      </c>
      <c r="BG50" s="351">
        <f>INDEX(マージン率表!$BO$6:$BO$94,BG$42)*BG23</f>
        <v>0</v>
      </c>
      <c r="BH50" s="351">
        <f>INDEX(マージン率表!$BO$6:$BO$94,BH$42)*BH23</f>
        <v>0</v>
      </c>
      <c r="BI50" s="351">
        <f>INDEX(マージン率表!$BO$6:$BO$94,BI$42)*BI23</f>
        <v>0</v>
      </c>
      <c r="BJ50" s="351">
        <f>INDEX(マージン率表!$BO$6:$BO$94,BJ$42)*BJ23</f>
        <v>0</v>
      </c>
      <c r="BK50" s="351">
        <f>INDEX(マージン率表!$BO$6:$BO$94,BK$42)*BK23</f>
        <v>0</v>
      </c>
      <c r="BL50" s="351">
        <f>INDEX(マージン率表!$BO$6:$BO$94,BL$42)*BL23</f>
        <v>0</v>
      </c>
      <c r="BM50" s="351">
        <f>INDEX(マージン率表!$BO$6:$BO$94,BM$42)*BM23</f>
        <v>0</v>
      </c>
      <c r="BN50" s="351">
        <f>INDEX(マージン率表!$BO$6:$BO$94,BN$42)*BN23</f>
        <v>0</v>
      </c>
      <c r="BO50" s="351">
        <f>INDEX(マージン率表!$BO$6:$BO$94,BO$42)*BO23</f>
        <v>0</v>
      </c>
      <c r="BP50" s="351">
        <f>INDEX(マージン率表!$BO$6:$BO$94,BP$42)*BP23</f>
        <v>0</v>
      </c>
      <c r="BQ50" s="351" t="e">
        <f>INDEX(マージン率表!$BO$6:$BO$94,BQ$42)*BQ23</f>
        <v>#REF!</v>
      </c>
      <c r="BR50" s="351" t="e">
        <f>INDEX(マージン率表!$BO$6:$BO$94,BR$42)*BR23</f>
        <v>#REF!</v>
      </c>
      <c r="BS50" s="351" t="e">
        <f>INDEX(マージン率表!$BO$6:$BO$94,BS$42)*BS23</f>
        <v>#REF!</v>
      </c>
      <c r="BT50" s="351" t="e">
        <f>INDEX(マージン率表!$BO$6:$BO$94,BT$42)*BT23</f>
        <v>#REF!</v>
      </c>
      <c r="BU50" s="351" t="e">
        <f>INDEX(マージン率表!$BO$6:$BO$94,BU$42)*BU23</f>
        <v>#REF!</v>
      </c>
      <c r="BV50" s="351" t="e">
        <f>INDEX(マージン率表!$BO$6:$BO$94,BV$42)*BV23</f>
        <v>#REF!</v>
      </c>
      <c r="BW50" s="351" t="e">
        <f>INDEX(マージン率表!$BO$6:$BO$94,BW$42)*BW23</f>
        <v>#REF!</v>
      </c>
      <c r="BX50" s="351" t="e">
        <f>INDEX(マージン率表!$BO$6:$BO$94,BX$42)*BX23</f>
        <v>#REF!</v>
      </c>
      <c r="BY50" s="351" t="e">
        <f>INDEX(マージン率表!$BO$6:$BO$94,BY$42)*BY23</f>
        <v>#REF!</v>
      </c>
      <c r="BZ50" s="351" t="e">
        <f>INDEX(マージン率表!$BO$6:$BO$94,BZ$42)*BZ23</f>
        <v>#REF!</v>
      </c>
      <c r="CA50" s="351" t="e">
        <f>INDEX(マージン率表!$BO$6:$BO$94,CA$42)*CA23</f>
        <v>#REF!</v>
      </c>
      <c r="CB50" s="351" t="e">
        <f>INDEX(マージン率表!$BO$6:$BO$94,CB$42)*CB23</f>
        <v>#REF!</v>
      </c>
      <c r="CC50" s="351" t="e">
        <f>INDEX(マージン率表!$BO$6:$BO$94,CC$42)*CC23</f>
        <v>#REF!</v>
      </c>
      <c r="CD50" s="351" t="e">
        <f>INDEX(マージン率表!$BO$6:$BO$94,CD$42)*CD23</f>
        <v>#REF!</v>
      </c>
      <c r="CE50" s="358">
        <f>INDEX(マージン率表!$BO$6:$BO$94,CE$42)*CE23</f>
        <v>0</v>
      </c>
      <c r="CF50" s="357">
        <f>自給率表!C57</f>
        <v>0.92044379628388895</v>
      </c>
      <c r="CG50" s="351">
        <f t="shared" si="26"/>
        <v>0</v>
      </c>
    </row>
    <row r="51" spans="1:85">
      <c r="A51" s="360">
        <v>55</v>
      </c>
      <c r="B51" s="360" t="s">
        <v>167</v>
      </c>
      <c r="C51" s="351">
        <f>INDEX(マージン率表!$BO$6:$BO$94,C$42)*C24</f>
        <v>0</v>
      </c>
      <c r="D51" s="351">
        <f>INDEX(マージン率表!$BO$6:$BO$94,D$42)*D24</f>
        <v>0</v>
      </c>
      <c r="E51" s="351">
        <f>INDEX(マージン率表!$BO$6:$BO$94,E$42)*E24</f>
        <v>0</v>
      </c>
      <c r="F51" s="351">
        <f>INDEX(マージン率表!$BO$6:$BO$94,F$42)*F24</f>
        <v>0</v>
      </c>
      <c r="G51" s="351">
        <f>INDEX(マージン率表!$BO$6:$BO$94,G$42)*G24</f>
        <v>0</v>
      </c>
      <c r="H51" s="351">
        <f>INDEX(マージン率表!$BO$6:$BO$94,H$42)*H24</f>
        <v>0</v>
      </c>
      <c r="I51" s="351">
        <f>INDEX(マージン率表!$BO$6:$BO$94,I$42)*I24</f>
        <v>0</v>
      </c>
      <c r="J51" s="351">
        <f>INDEX(マージン率表!$BO$6:$BO$94,J$42)*J24</f>
        <v>0</v>
      </c>
      <c r="K51" s="351">
        <f>INDEX(マージン率表!$BO$6:$BO$94,K$42)*K24</f>
        <v>0</v>
      </c>
      <c r="L51" s="351">
        <f>INDEX(マージン率表!$BO$6:$BO$94,L$42)*L24</f>
        <v>0</v>
      </c>
      <c r="M51" s="351">
        <f>INDEX(マージン率表!$BO$6:$BO$94,M$42)*M24</f>
        <v>0</v>
      </c>
      <c r="N51" s="351">
        <f>INDEX(マージン率表!$BO$6:$BO$94,N$42)*N24</f>
        <v>0</v>
      </c>
      <c r="O51" s="351">
        <f>INDEX(マージン率表!$BO$6:$BO$94,O$42)*O24</f>
        <v>0</v>
      </c>
      <c r="P51" s="351">
        <f>INDEX(マージン率表!$BO$6:$BO$94,P$42)*P24</f>
        <v>0</v>
      </c>
      <c r="Q51" s="351">
        <f>INDEX(マージン率表!$BO$6:$BO$94,Q$42)*Q24</f>
        <v>0</v>
      </c>
      <c r="R51" s="351">
        <f>INDEX(マージン率表!$BO$6:$BO$94,R$42)*R24</f>
        <v>0</v>
      </c>
      <c r="S51" s="351">
        <f>INDEX(マージン率表!$BO$6:$BO$94,S$42)*S24</f>
        <v>0</v>
      </c>
      <c r="T51" s="351">
        <f>INDEX(マージン率表!$BO$6:$BO$94,T$42)*T24</f>
        <v>0</v>
      </c>
      <c r="U51" s="351">
        <f>INDEX(マージン率表!$BO$6:$BO$94,U$42)*U24</f>
        <v>0</v>
      </c>
      <c r="V51" s="351">
        <f>INDEX(マージン率表!$BO$6:$BO$94,V$42)*V24</f>
        <v>0</v>
      </c>
      <c r="W51" s="351">
        <f>INDEX(マージン率表!$BO$6:$BO$94,W$42)*W24</f>
        <v>0</v>
      </c>
      <c r="X51" s="351">
        <f>INDEX(マージン率表!$BO$6:$BO$94,X$42)*X24</f>
        <v>0</v>
      </c>
      <c r="Y51" s="351">
        <f>INDEX(マージン率表!$BO$6:$BO$94,Y$42)*Y24</f>
        <v>0</v>
      </c>
      <c r="Z51" s="351">
        <f>INDEX(マージン率表!$BO$6:$BO$94,Z$42)*Z24</f>
        <v>0</v>
      </c>
      <c r="AA51" s="351">
        <f>INDEX(マージン率表!$BO$6:$BO$94,AA$42)*AA24</f>
        <v>0</v>
      </c>
      <c r="AB51" s="351">
        <f>INDEX(マージン率表!$BO$6:$BO$94,AB$42)*AB24</f>
        <v>0</v>
      </c>
      <c r="AC51" s="351">
        <f>INDEX(マージン率表!$BO$6:$BO$94,AC$42)*AC24</f>
        <v>0</v>
      </c>
      <c r="AD51" s="351">
        <f>INDEX(マージン率表!$BO$6:$BO$94,AD$42)*AD24</f>
        <v>0</v>
      </c>
      <c r="AE51" s="351">
        <f>INDEX(マージン率表!$BO$6:$BO$94,AE$42)*AE24</f>
        <v>0</v>
      </c>
      <c r="AF51" s="351">
        <f>INDEX(マージン率表!$BO$6:$BO$94,AF$42)*AF24</f>
        <v>0</v>
      </c>
      <c r="AG51" s="351">
        <f>INDEX(マージン率表!$BO$6:$BO$94,AG$42)*AG24</f>
        <v>0</v>
      </c>
      <c r="AH51" s="351">
        <f>INDEX(マージン率表!$BO$6:$BO$94,AH$42)*AH24</f>
        <v>0</v>
      </c>
      <c r="AI51" s="351">
        <f>INDEX(マージン率表!$BO$6:$BO$94,AI$42)*AI24</f>
        <v>0</v>
      </c>
      <c r="AJ51" s="351">
        <f>INDEX(マージン率表!$BO$6:$BO$94,AJ$42)*AJ24</f>
        <v>0</v>
      </c>
      <c r="AK51" s="351">
        <f>INDEX(マージン率表!$BO$6:$BO$94,AK$42)*AK24</f>
        <v>0</v>
      </c>
      <c r="AL51" s="351">
        <f>INDEX(マージン率表!$BO$6:$BO$94,AL$42)*AL24</f>
        <v>0</v>
      </c>
      <c r="AM51" s="351">
        <f>INDEX(マージン率表!$BO$6:$BO$94,AM$42)*AM24</f>
        <v>0</v>
      </c>
      <c r="AN51" s="351">
        <f>INDEX(マージン率表!$BO$6:$BO$94,AN$42)*AN24</f>
        <v>0</v>
      </c>
      <c r="AO51" s="351">
        <f>INDEX(マージン率表!$BO$6:$BO$94,AO$42)*AO24</f>
        <v>0</v>
      </c>
      <c r="AP51" s="351">
        <f>INDEX(マージン率表!$BO$6:$BO$94,AP$42)*AP24</f>
        <v>0</v>
      </c>
      <c r="AQ51" s="351">
        <f>INDEX(マージン率表!$BO$6:$BO$94,AQ$42)*AQ24</f>
        <v>0</v>
      </c>
      <c r="AR51" s="351">
        <f>INDEX(マージン率表!$BO$6:$BO$94,AR$42)*AR24</f>
        <v>0</v>
      </c>
      <c r="AS51" s="351">
        <f>INDEX(マージン率表!$BO$6:$BO$94,AS$42)*AS24</f>
        <v>0</v>
      </c>
      <c r="AT51" s="351">
        <f>INDEX(マージン率表!$BO$6:$BO$94,AT$42)*AT24</f>
        <v>0</v>
      </c>
      <c r="AU51" s="351">
        <f>INDEX(マージン率表!$BO$6:$BO$94,AU$42)*AU24</f>
        <v>0</v>
      </c>
      <c r="AV51" s="351">
        <f>INDEX(マージン率表!$BO$6:$BO$94,AV$42)*AV24</f>
        <v>0</v>
      </c>
      <c r="AW51" s="351">
        <f>INDEX(マージン率表!$BO$6:$BO$94,AW$42)*AW24</f>
        <v>0</v>
      </c>
      <c r="AX51" s="351">
        <f>INDEX(マージン率表!$BO$6:$BO$94,AX$42)*AX24</f>
        <v>0</v>
      </c>
      <c r="AY51" s="351">
        <f>INDEX(マージン率表!$BO$6:$BO$94,AY$42)*AY24</f>
        <v>0</v>
      </c>
      <c r="AZ51" s="351">
        <f>INDEX(マージン率表!$BO$6:$BO$94,AZ$42)*AZ24</f>
        <v>0</v>
      </c>
      <c r="BA51" s="351">
        <f>INDEX(マージン率表!$BO$6:$BO$94,BA$42)*BA24</f>
        <v>0</v>
      </c>
      <c r="BB51" s="351">
        <f>INDEX(マージン率表!$BO$6:$BO$94,BB$42)*BB24</f>
        <v>0</v>
      </c>
      <c r="BC51" s="351">
        <f>INDEX(マージン率表!$BO$6:$BO$94,BC$42)*BC24</f>
        <v>0</v>
      </c>
      <c r="BD51" s="351">
        <f>INDEX(マージン率表!$BO$6:$BO$94,BD$42)*BD24</f>
        <v>0</v>
      </c>
      <c r="BE51" s="351">
        <f>INDEX(マージン率表!$BO$6:$BO$94,BE$42)*BE24</f>
        <v>0</v>
      </c>
      <c r="BF51" s="351">
        <f>INDEX(マージン率表!$BO$6:$BO$94,BF$42)*BF24</f>
        <v>0</v>
      </c>
      <c r="BG51" s="351">
        <f>INDEX(マージン率表!$BO$6:$BO$94,BG$42)*BG24</f>
        <v>0</v>
      </c>
      <c r="BH51" s="351">
        <f>INDEX(マージン率表!$BO$6:$BO$94,BH$42)*BH24</f>
        <v>0</v>
      </c>
      <c r="BI51" s="351">
        <f>INDEX(マージン率表!$BO$6:$BO$94,BI$42)*BI24</f>
        <v>0</v>
      </c>
      <c r="BJ51" s="351">
        <f>INDEX(マージン率表!$BO$6:$BO$94,BJ$42)*BJ24</f>
        <v>0</v>
      </c>
      <c r="BK51" s="351">
        <f>INDEX(マージン率表!$BO$6:$BO$94,BK$42)*BK24</f>
        <v>0</v>
      </c>
      <c r="BL51" s="351">
        <f>INDEX(マージン率表!$BO$6:$BO$94,BL$42)*BL24</f>
        <v>0</v>
      </c>
      <c r="BM51" s="351">
        <f>INDEX(マージン率表!$BO$6:$BO$94,BM$42)*BM24</f>
        <v>0</v>
      </c>
      <c r="BN51" s="351">
        <f>INDEX(マージン率表!$BO$6:$BO$94,BN$42)*BN24</f>
        <v>0</v>
      </c>
      <c r="BO51" s="351">
        <f>INDEX(マージン率表!$BO$6:$BO$94,BO$42)*BO24</f>
        <v>0</v>
      </c>
      <c r="BP51" s="351">
        <f>INDEX(マージン率表!$BO$6:$BO$94,BP$42)*BP24</f>
        <v>0</v>
      </c>
      <c r="BQ51" s="351" t="e">
        <f>INDEX(マージン率表!$BO$6:$BO$94,BQ$42)*BQ24</f>
        <v>#REF!</v>
      </c>
      <c r="BR51" s="351" t="e">
        <f>INDEX(マージン率表!$BO$6:$BO$94,BR$42)*BR24</f>
        <v>#REF!</v>
      </c>
      <c r="BS51" s="351" t="e">
        <f>INDEX(マージン率表!$BO$6:$BO$94,BS$42)*BS24</f>
        <v>#REF!</v>
      </c>
      <c r="BT51" s="351" t="e">
        <f>INDEX(マージン率表!$BO$6:$BO$94,BT$42)*BT24</f>
        <v>#REF!</v>
      </c>
      <c r="BU51" s="351" t="e">
        <f>INDEX(マージン率表!$BO$6:$BO$94,BU$42)*BU24</f>
        <v>#REF!</v>
      </c>
      <c r="BV51" s="351" t="e">
        <f>INDEX(マージン率表!$BO$6:$BO$94,BV$42)*BV24</f>
        <v>#REF!</v>
      </c>
      <c r="BW51" s="351" t="e">
        <f>INDEX(マージン率表!$BO$6:$BO$94,BW$42)*BW24</f>
        <v>#REF!</v>
      </c>
      <c r="BX51" s="351" t="e">
        <f>INDEX(マージン率表!$BO$6:$BO$94,BX$42)*BX24</f>
        <v>#REF!</v>
      </c>
      <c r="BY51" s="351" t="e">
        <f>INDEX(マージン率表!$BO$6:$BO$94,BY$42)*BY24</f>
        <v>#REF!</v>
      </c>
      <c r="BZ51" s="351" t="e">
        <f>INDEX(マージン率表!$BO$6:$BO$94,BZ$42)*BZ24</f>
        <v>#REF!</v>
      </c>
      <c r="CA51" s="351" t="e">
        <f>INDEX(マージン率表!$BO$6:$BO$94,CA$42)*CA24</f>
        <v>#REF!</v>
      </c>
      <c r="CB51" s="351" t="e">
        <f>INDEX(マージン率表!$BO$6:$BO$94,CB$42)*CB24</f>
        <v>#REF!</v>
      </c>
      <c r="CC51" s="351" t="e">
        <f>INDEX(マージン率表!$BO$6:$BO$94,CC$42)*CC24</f>
        <v>#REF!</v>
      </c>
      <c r="CD51" s="351" t="e">
        <f>INDEX(マージン率表!$BO$6:$BO$94,CD$42)*CD24</f>
        <v>#REF!</v>
      </c>
      <c r="CE51" s="358">
        <f>INDEX(マージン率表!$BO$6:$BO$94,CE$42)*CE24</f>
        <v>0</v>
      </c>
      <c r="CF51" s="357">
        <f>自給率表!C58</f>
        <v>1</v>
      </c>
      <c r="CG51" s="351">
        <f t="shared" si="26"/>
        <v>0</v>
      </c>
    </row>
    <row r="52" spans="1:85">
      <c r="B52" s="357" t="s">
        <v>1274</v>
      </c>
      <c r="C52" s="351">
        <f>INDEX(マージン率表!$BO$6:$BO$94,C$42)*C25</f>
        <v>0</v>
      </c>
      <c r="D52" s="351">
        <f>INDEX(マージン率表!$BO$6:$BO$94,D$42)*D25</f>
        <v>0</v>
      </c>
      <c r="E52" s="351">
        <f>INDEX(マージン率表!$BO$6:$BO$94,E$42)*E25</f>
        <v>0</v>
      </c>
      <c r="F52" s="351">
        <f>INDEX(マージン率表!$BO$6:$BO$94,F$42)*F25</f>
        <v>0</v>
      </c>
      <c r="G52" s="351">
        <f>INDEX(マージン率表!$BO$6:$BO$94,G$42)*G25</f>
        <v>0</v>
      </c>
      <c r="H52" s="351">
        <f>INDEX(マージン率表!$BO$6:$BO$94,H$42)*H25</f>
        <v>0</v>
      </c>
      <c r="I52" s="351">
        <f>INDEX(マージン率表!$BO$6:$BO$94,I$42)*I25</f>
        <v>0</v>
      </c>
      <c r="J52" s="351">
        <f>INDEX(マージン率表!$BO$6:$BO$94,J$42)*J25</f>
        <v>0</v>
      </c>
      <c r="K52" s="351">
        <f>INDEX(マージン率表!$BO$6:$BO$94,K$42)*K25</f>
        <v>0</v>
      </c>
      <c r="L52" s="351">
        <f>INDEX(マージン率表!$BO$6:$BO$94,L$42)*L25</f>
        <v>0</v>
      </c>
      <c r="M52" s="351">
        <f>INDEX(マージン率表!$BO$6:$BO$94,M$42)*M25</f>
        <v>0</v>
      </c>
      <c r="N52" s="351">
        <f>INDEX(マージン率表!$BO$6:$BO$94,N$42)*N25</f>
        <v>0</v>
      </c>
      <c r="O52" s="351">
        <f>INDEX(マージン率表!$BO$6:$BO$94,O$42)*O25</f>
        <v>0</v>
      </c>
      <c r="P52" s="351">
        <f>INDEX(マージン率表!$BO$6:$BO$94,P$42)*P25</f>
        <v>0</v>
      </c>
      <c r="Q52" s="351">
        <f>INDEX(マージン率表!$BO$6:$BO$94,Q$42)*Q25</f>
        <v>0</v>
      </c>
      <c r="R52" s="351">
        <f>INDEX(マージン率表!$BO$6:$BO$94,R$42)*R25</f>
        <v>0</v>
      </c>
      <c r="S52" s="351">
        <f>INDEX(マージン率表!$BO$6:$BO$94,S$42)*S25</f>
        <v>0</v>
      </c>
      <c r="T52" s="351">
        <f>INDEX(マージン率表!$BO$6:$BO$94,T$42)*T25</f>
        <v>0</v>
      </c>
      <c r="U52" s="351">
        <f>INDEX(マージン率表!$BO$6:$BO$94,U$42)*U25</f>
        <v>0</v>
      </c>
      <c r="V52" s="351">
        <f>INDEX(マージン率表!$BO$6:$BO$94,V$42)*V25</f>
        <v>0</v>
      </c>
      <c r="W52" s="351">
        <f>INDEX(マージン率表!$BO$6:$BO$94,W$42)*W25</f>
        <v>0</v>
      </c>
      <c r="X52" s="351">
        <f>INDEX(マージン率表!$BO$6:$BO$94,X$42)*X25</f>
        <v>0</v>
      </c>
      <c r="Y52" s="351">
        <f>INDEX(マージン率表!$BO$6:$BO$94,Y$42)*Y25</f>
        <v>0</v>
      </c>
      <c r="Z52" s="351">
        <f>INDEX(マージン率表!$BO$6:$BO$94,Z$42)*Z25</f>
        <v>0</v>
      </c>
      <c r="AA52" s="351">
        <f>INDEX(マージン率表!$BO$6:$BO$94,AA$42)*AA25</f>
        <v>0</v>
      </c>
      <c r="AB52" s="351">
        <f>INDEX(マージン率表!$BO$6:$BO$94,AB$42)*AB25</f>
        <v>0</v>
      </c>
      <c r="AC52" s="351">
        <f>INDEX(マージン率表!$BO$6:$BO$94,AC$42)*AC25</f>
        <v>0</v>
      </c>
      <c r="AD52" s="351">
        <f>INDEX(マージン率表!$BO$6:$BO$94,AD$42)*AD25</f>
        <v>0</v>
      </c>
      <c r="AE52" s="351">
        <f>INDEX(マージン率表!$BO$6:$BO$94,AE$42)*AE25</f>
        <v>0</v>
      </c>
      <c r="AF52" s="351">
        <f>INDEX(マージン率表!$BO$6:$BO$94,AF$42)*AF25</f>
        <v>0</v>
      </c>
      <c r="AG52" s="351">
        <f>INDEX(マージン率表!$BO$6:$BO$94,AG$42)*AG25</f>
        <v>0</v>
      </c>
      <c r="AH52" s="351">
        <f>INDEX(マージン率表!$BO$6:$BO$94,AH$42)*AH25</f>
        <v>0</v>
      </c>
      <c r="AI52" s="351">
        <f>INDEX(マージン率表!$BO$6:$BO$94,AI$42)*AI25</f>
        <v>0</v>
      </c>
      <c r="AJ52" s="351">
        <f>INDEX(マージン率表!$BO$6:$BO$94,AJ$42)*AJ25</f>
        <v>0</v>
      </c>
      <c r="AK52" s="351">
        <f>INDEX(マージン率表!$BO$6:$BO$94,AK$42)*AK25</f>
        <v>0</v>
      </c>
      <c r="AL52" s="351">
        <f>INDEX(マージン率表!$BO$6:$BO$94,AL$42)*AL25</f>
        <v>0</v>
      </c>
      <c r="AM52" s="351">
        <f>INDEX(マージン率表!$BO$6:$BO$94,AM$42)*AM25</f>
        <v>0</v>
      </c>
      <c r="AN52" s="351">
        <f>INDEX(マージン率表!$BO$6:$BO$94,AN$42)*AN25</f>
        <v>0</v>
      </c>
      <c r="AO52" s="351">
        <f>INDEX(マージン率表!$BO$6:$BO$94,AO$42)*AO25</f>
        <v>0</v>
      </c>
      <c r="AP52" s="351">
        <f>INDEX(マージン率表!$BO$6:$BO$94,AP$42)*AP25</f>
        <v>0</v>
      </c>
      <c r="AQ52" s="351">
        <f>INDEX(マージン率表!$BO$6:$BO$94,AQ$42)*AQ25</f>
        <v>0</v>
      </c>
      <c r="AR52" s="351">
        <f>INDEX(マージン率表!$BO$6:$BO$94,AR$42)*AR25</f>
        <v>0</v>
      </c>
      <c r="AS52" s="351">
        <f>INDEX(マージン率表!$BO$6:$BO$94,AS$42)*AS25</f>
        <v>0</v>
      </c>
      <c r="AT52" s="351">
        <f>INDEX(マージン率表!$BO$6:$BO$94,AT$42)*AT25</f>
        <v>0</v>
      </c>
      <c r="AU52" s="351">
        <f>INDEX(マージン率表!$BO$6:$BO$94,AU$42)*AU25</f>
        <v>0</v>
      </c>
      <c r="AV52" s="351">
        <f>INDEX(マージン率表!$BO$6:$BO$94,AV$42)*AV25</f>
        <v>0</v>
      </c>
      <c r="AW52" s="351">
        <f>INDEX(マージン率表!$BO$6:$BO$94,AW$42)*AW25</f>
        <v>0</v>
      </c>
      <c r="AX52" s="351">
        <f>INDEX(マージン率表!$BO$6:$BO$94,AX$42)*AX25</f>
        <v>0</v>
      </c>
      <c r="AY52" s="351">
        <f>INDEX(マージン率表!$BO$6:$BO$94,AY$42)*AY25</f>
        <v>0</v>
      </c>
      <c r="AZ52" s="351">
        <f>INDEX(マージン率表!$BO$6:$BO$94,AZ$42)*AZ25</f>
        <v>0</v>
      </c>
      <c r="BA52" s="351">
        <f>INDEX(マージン率表!$BO$6:$BO$94,BA$42)*BA25</f>
        <v>0</v>
      </c>
      <c r="BB52" s="351">
        <f>INDEX(マージン率表!$BO$6:$BO$94,BB$42)*BB25</f>
        <v>0</v>
      </c>
      <c r="BC52" s="351">
        <f>INDEX(マージン率表!$BO$6:$BO$94,BC$42)*BC25</f>
        <v>0</v>
      </c>
      <c r="BD52" s="351">
        <f>INDEX(マージン率表!$BO$6:$BO$94,BD$42)*BD25</f>
        <v>0</v>
      </c>
      <c r="BE52" s="351">
        <f>INDEX(マージン率表!$BO$6:$BO$94,BE$42)*BE25</f>
        <v>0</v>
      </c>
      <c r="BF52" s="351">
        <f>INDEX(マージン率表!$BO$6:$BO$94,BF$42)*BF25</f>
        <v>0</v>
      </c>
      <c r="BG52" s="351">
        <f>INDEX(マージン率表!$BO$6:$BO$94,BG$42)*BG25</f>
        <v>0</v>
      </c>
      <c r="BH52" s="351">
        <f>INDEX(マージン率表!$BO$6:$BO$94,BH$42)*BH25</f>
        <v>0</v>
      </c>
      <c r="BI52" s="351">
        <f>INDEX(マージン率表!$BO$6:$BO$94,BI$42)*BI25</f>
        <v>0</v>
      </c>
      <c r="BJ52" s="351">
        <f>INDEX(マージン率表!$BO$6:$BO$94,BJ$42)*BJ25</f>
        <v>0</v>
      </c>
      <c r="BK52" s="351">
        <f>INDEX(マージン率表!$BO$6:$BO$94,BK$42)*BK25</f>
        <v>0</v>
      </c>
      <c r="BL52" s="351">
        <f>INDEX(マージン率表!$BO$6:$BO$94,BL$42)*BL25</f>
        <v>0</v>
      </c>
      <c r="BM52" s="351">
        <f>INDEX(マージン率表!$BO$6:$BO$94,BM$42)*BM25</f>
        <v>0</v>
      </c>
      <c r="BN52" s="351">
        <f>INDEX(マージン率表!$BO$6:$BO$94,BN$42)*BN25</f>
        <v>0</v>
      </c>
      <c r="BO52" s="351">
        <f>INDEX(マージン率表!$BO$6:$BO$94,BO$42)*BO25</f>
        <v>0</v>
      </c>
      <c r="BP52" s="351">
        <f>INDEX(マージン率表!$BO$6:$BO$94,BP$42)*BP25</f>
        <v>0</v>
      </c>
      <c r="BQ52" s="351" t="e">
        <f>INDEX(マージン率表!$BO$6:$BO$94,BQ$42)*BQ25</f>
        <v>#REF!</v>
      </c>
      <c r="BR52" s="351" t="e">
        <f>INDEX(マージン率表!$BO$6:$BO$94,BR$42)*BR25</f>
        <v>#REF!</v>
      </c>
      <c r="BS52" s="351" t="e">
        <f>INDEX(マージン率表!$BO$6:$BO$94,BS$42)*BS25</f>
        <v>#REF!</v>
      </c>
      <c r="BT52" s="351" t="e">
        <f>INDEX(マージン率表!$BO$6:$BO$94,BT$42)*BT25</f>
        <v>#REF!</v>
      </c>
      <c r="BU52" s="351" t="e">
        <f>INDEX(マージン率表!$BO$6:$BO$94,BU$42)*BU25</f>
        <v>#REF!</v>
      </c>
      <c r="BV52" s="351" t="e">
        <f>INDEX(マージン率表!$BO$6:$BO$94,BV$42)*BV25</f>
        <v>#REF!</v>
      </c>
      <c r="BW52" s="351" t="e">
        <f>INDEX(マージン率表!$BO$6:$BO$94,BW$42)*BW25</f>
        <v>#REF!</v>
      </c>
      <c r="BX52" s="351" t="e">
        <f>INDEX(マージン率表!$BO$6:$BO$94,BX$42)*BX25</f>
        <v>#REF!</v>
      </c>
      <c r="BY52" s="351" t="e">
        <f>INDEX(マージン率表!$BO$6:$BO$94,BY$42)*BY25</f>
        <v>#REF!</v>
      </c>
      <c r="BZ52" s="351" t="e">
        <f>INDEX(マージン率表!$BO$6:$BO$94,BZ$42)*BZ25</f>
        <v>#REF!</v>
      </c>
      <c r="CA52" s="351" t="e">
        <f>INDEX(マージン率表!$BO$6:$BO$94,CA$42)*CA25</f>
        <v>#REF!</v>
      </c>
      <c r="CB52" s="351" t="e">
        <f>INDEX(マージン率表!$BO$6:$BO$94,CB$42)*CB25</f>
        <v>#REF!</v>
      </c>
      <c r="CC52" s="351" t="e">
        <f>INDEX(マージン率表!$BO$6:$BO$94,CC$42)*CC25</f>
        <v>#REF!</v>
      </c>
      <c r="CD52" s="351" t="e">
        <f>INDEX(マージン率表!$BO$6:$BO$94,CD$42)*CD25</f>
        <v>#REF!</v>
      </c>
      <c r="CE52" s="358">
        <f>INDEX(マージン率表!$BO$6:$BO$94,CE$42)*CE25</f>
        <v>0</v>
      </c>
      <c r="CG52" s="351">
        <f>SUM(CG44:CG51)</f>
        <v>0</v>
      </c>
    </row>
    <row r="53" spans="1:85">
      <c r="C53" s="353">
        <f>C52-SUM(C44:C51)</f>
        <v>0</v>
      </c>
      <c r="D53" s="353">
        <f t="shared" ref="D53:BO53" si="27">D52-SUM(D44:D51)</f>
        <v>0</v>
      </c>
      <c r="E53" s="353">
        <f t="shared" si="27"/>
        <v>0</v>
      </c>
      <c r="F53" s="353">
        <f t="shared" si="27"/>
        <v>0</v>
      </c>
      <c r="G53" s="353">
        <f t="shared" si="27"/>
        <v>0</v>
      </c>
      <c r="H53" s="353">
        <f t="shared" si="27"/>
        <v>0</v>
      </c>
      <c r="I53" s="353">
        <f t="shared" si="27"/>
        <v>0</v>
      </c>
      <c r="J53" s="353">
        <f t="shared" si="27"/>
        <v>0</v>
      </c>
      <c r="K53" s="353">
        <f t="shared" si="27"/>
        <v>0</v>
      </c>
      <c r="L53" s="353">
        <f t="shared" si="27"/>
        <v>0</v>
      </c>
      <c r="M53" s="353">
        <f t="shared" si="27"/>
        <v>0</v>
      </c>
      <c r="N53" s="353">
        <f t="shared" si="27"/>
        <v>0</v>
      </c>
      <c r="O53" s="353">
        <f t="shared" si="27"/>
        <v>0</v>
      </c>
      <c r="P53" s="353">
        <f t="shared" si="27"/>
        <v>0</v>
      </c>
      <c r="Q53" s="353">
        <f t="shared" si="27"/>
        <v>0</v>
      </c>
      <c r="R53" s="353">
        <f t="shared" si="27"/>
        <v>0</v>
      </c>
      <c r="S53" s="353">
        <f t="shared" si="27"/>
        <v>0</v>
      </c>
      <c r="T53" s="353">
        <f t="shared" si="27"/>
        <v>0</v>
      </c>
      <c r="U53" s="353">
        <f t="shared" si="27"/>
        <v>0</v>
      </c>
      <c r="V53" s="353">
        <f t="shared" si="27"/>
        <v>0</v>
      </c>
      <c r="W53" s="353">
        <f t="shared" si="27"/>
        <v>0</v>
      </c>
      <c r="X53" s="353">
        <f t="shared" si="27"/>
        <v>0</v>
      </c>
      <c r="Y53" s="353">
        <f t="shared" si="27"/>
        <v>0</v>
      </c>
      <c r="Z53" s="353">
        <f t="shared" si="27"/>
        <v>0</v>
      </c>
      <c r="AA53" s="353">
        <f t="shared" si="27"/>
        <v>0</v>
      </c>
      <c r="AB53" s="353">
        <f t="shared" si="27"/>
        <v>0</v>
      </c>
      <c r="AC53" s="353">
        <f t="shared" si="27"/>
        <v>0</v>
      </c>
      <c r="AD53" s="353">
        <f t="shared" si="27"/>
        <v>0</v>
      </c>
      <c r="AE53" s="353">
        <f t="shared" si="27"/>
        <v>0</v>
      </c>
      <c r="AF53" s="353">
        <f t="shared" si="27"/>
        <v>0</v>
      </c>
      <c r="AG53" s="353">
        <f t="shared" si="27"/>
        <v>0</v>
      </c>
      <c r="AH53" s="353">
        <f t="shared" si="27"/>
        <v>0</v>
      </c>
      <c r="AI53" s="353">
        <f t="shared" si="27"/>
        <v>0</v>
      </c>
      <c r="AJ53" s="353">
        <f t="shared" si="27"/>
        <v>0</v>
      </c>
      <c r="AK53" s="353">
        <f t="shared" si="27"/>
        <v>0</v>
      </c>
      <c r="AL53" s="353">
        <f t="shared" si="27"/>
        <v>0</v>
      </c>
      <c r="AM53" s="353">
        <f t="shared" si="27"/>
        <v>0</v>
      </c>
      <c r="AN53" s="353">
        <f t="shared" si="27"/>
        <v>0</v>
      </c>
      <c r="AO53" s="353">
        <f t="shared" si="27"/>
        <v>0</v>
      </c>
      <c r="AP53" s="353">
        <f t="shared" si="27"/>
        <v>0</v>
      </c>
      <c r="AQ53" s="353">
        <f t="shared" si="27"/>
        <v>0</v>
      </c>
      <c r="AR53" s="353">
        <f t="shared" si="27"/>
        <v>0</v>
      </c>
      <c r="AS53" s="353">
        <f t="shared" si="27"/>
        <v>0</v>
      </c>
      <c r="AT53" s="353">
        <f t="shared" si="27"/>
        <v>0</v>
      </c>
      <c r="AU53" s="353">
        <f t="shared" si="27"/>
        <v>0</v>
      </c>
      <c r="AV53" s="353">
        <f t="shared" si="27"/>
        <v>0</v>
      </c>
      <c r="AW53" s="353">
        <f t="shared" si="27"/>
        <v>0</v>
      </c>
      <c r="AX53" s="353">
        <f t="shared" si="27"/>
        <v>0</v>
      </c>
      <c r="AY53" s="353">
        <f t="shared" si="27"/>
        <v>0</v>
      </c>
      <c r="AZ53" s="353">
        <f t="shared" si="27"/>
        <v>0</v>
      </c>
      <c r="BA53" s="353">
        <f t="shared" si="27"/>
        <v>0</v>
      </c>
      <c r="BB53" s="353">
        <f t="shared" si="27"/>
        <v>0</v>
      </c>
      <c r="BC53" s="353">
        <f t="shared" si="27"/>
        <v>0</v>
      </c>
      <c r="BD53" s="353">
        <f t="shared" si="27"/>
        <v>0</v>
      </c>
      <c r="BE53" s="353">
        <f t="shared" si="27"/>
        <v>0</v>
      </c>
      <c r="BF53" s="353">
        <f t="shared" si="27"/>
        <v>0</v>
      </c>
      <c r="BG53" s="353">
        <f t="shared" si="27"/>
        <v>0</v>
      </c>
      <c r="BH53" s="353">
        <f t="shared" si="27"/>
        <v>0</v>
      </c>
      <c r="BI53" s="353">
        <f t="shared" si="27"/>
        <v>0</v>
      </c>
      <c r="BJ53" s="353">
        <f t="shared" si="27"/>
        <v>0</v>
      </c>
      <c r="BK53" s="353">
        <f t="shared" si="27"/>
        <v>0</v>
      </c>
      <c r="BL53" s="353">
        <f t="shared" si="27"/>
        <v>0</v>
      </c>
      <c r="BM53" s="353">
        <f t="shared" si="27"/>
        <v>0</v>
      </c>
      <c r="BN53" s="353">
        <f t="shared" si="27"/>
        <v>0</v>
      </c>
      <c r="BO53" s="353">
        <f t="shared" si="27"/>
        <v>0</v>
      </c>
      <c r="BP53" s="353">
        <f t="shared" ref="BP53:CE53" si="28">BP52-SUM(BP44:BP51)</f>
        <v>0</v>
      </c>
      <c r="BQ53" s="353" t="e">
        <f t="shared" si="28"/>
        <v>#REF!</v>
      </c>
      <c r="BR53" s="353" t="e">
        <f t="shared" si="28"/>
        <v>#REF!</v>
      </c>
      <c r="BS53" s="353" t="e">
        <f t="shared" si="28"/>
        <v>#REF!</v>
      </c>
      <c r="BT53" s="353" t="e">
        <f t="shared" si="28"/>
        <v>#REF!</v>
      </c>
      <c r="BU53" s="353" t="e">
        <f t="shared" si="28"/>
        <v>#REF!</v>
      </c>
      <c r="BV53" s="353" t="e">
        <f t="shared" si="28"/>
        <v>#REF!</v>
      </c>
      <c r="BW53" s="353" t="e">
        <f t="shared" si="28"/>
        <v>#REF!</v>
      </c>
      <c r="BX53" s="353" t="e">
        <f t="shared" si="28"/>
        <v>#REF!</v>
      </c>
      <c r="BY53" s="353" t="e">
        <f t="shared" si="28"/>
        <v>#REF!</v>
      </c>
      <c r="BZ53" s="353" t="e">
        <f t="shared" si="28"/>
        <v>#REF!</v>
      </c>
      <c r="CA53" s="353" t="e">
        <f t="shared" si="28"/>
        <v>#REF!</v>
      </c>
      <c r="CB53" s="353" t="e">
        <f t="shared" si="28"/>
        <v>#REF!</v>
      </c>
      <c r="CC53" s="353" t="e">
        <f t="shared" si="28"/>
        <v>#REF!</v>
      </c>
      <c r="CD53" s="353" t="e">
        <f t="shared" si="28"/>
        <v>#REF!</v>
      </c>
      <c r="CE53" s="353">
        <f t="shared" si="28"/>
        <v>0</v>
      </c>
    </row>
  </sheetData>
  <mergeCells count="4">
    <mergeCell ref="A2:B3"/>
    <mergeCell ref="A15:B16"/>
    <mergeCell ref="A29:B30"/>
    <mergeCell ref="A42:B43"/>
  </mergeCells>
  <phoneticPr fontId="5"/>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4</vt:i4>
      </vt:variant>
    </vt:vector>
  </HeadingPairs>
  <TitlesOfParts>
    <vt:vector size="25" baseType="lpstr">
      <vt:lpstr>01最終需要増加額入力</vt:lpstr>
      <vt:lpstr>02計算結果</vt:lpstr>
      <vt:lpstr>02計算結果（35部門）</vt:lpstr>
      <vt:lpstr>02計算結果（百万円）</vt:lpstr>
      <vt:lpstr>02計算結果（億円）グラフ付</vt:lpstr>
      <vt:lpstr>市税増収効果</vt:lpstr>
      <vt:lpstr>フロー図</vt:lpstr>
      <vt:lpstr>フロー図（億円）</vt:lpstr>
      <vt:lpstr>マージン額 (運輸部門)</vt:lpstr>
      <vt:lpstr>マージン率表</vt:lpstr>
      <vt:lpstr>自給率表</vt:lpstr>
      <vt:lpstr>03部門分類表</vt:lpstr>
      <vt:lpstr>波及計算</vt:lpstr>
      <vt:lpstr>取引表</vt:lpstr>
      <vt:lpstr>投入係数</vt:lpstr>
      <vt:lpstr>逆行列表</vt:lpstr>
      <vt:lpstr>逆行列計算</vt:lpstr>
      <vt:lpstr>地方税と域内総生産</vt:lpstr>
      <vt:lpstr>雇用表</vt:lpstr>
      <vt:lpstr>国調就業者</vt:lpstr>
      <vt:lpstr>勤労</vt:lpstr>
      <vt:lpstr>'01最終需要増加額入力'!Print_Area</vt:lpstr>
      <vt:lpstr>'02計算結果'!Print_Area</vt:lpstr>
      <vt:lpstr>'02計算結果（億円）グラフ付'!Print_Area</vt:lpstr>
      <vt:lpstr>'02計算結果（百万円）'!Print_Area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(社)中国地方総合研究センター</dc:creator>
  <cp:lastModifiedBy>濱永 健太郎</cp:lastModifiedBy>
  <cp:lastPrinted>2020-01-21T05:30:17Z</cp:lastPrinted>
  <dcterms:created xsi:type="dcterms:W3CDTF">2004-01-28T07:19:17Z</dcterms:created>
  <dcterms:modified xsi:type="dcterms:W3CDTF">2022-07-04T02:29:50Z</dcterms:modified>
</cp:coreProperties>
</file>